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22776" windowHeight="13176" firstSheet="12" activeTab="29"/>
  </bookViews>
  <sheets>
    <sheet name="1.9" sheetId="63" r:id="rId1"/>
    <sheet name="2.9" sheetId="64" r:id="rId2"/>
    <sheet name="3.9" sheetId="65" r:id="rId3"/>
    <sheet name="4.9" sheetId="66" r:id="rId4"/>
    <sheet name="5.9" sheetId="67" r:id="rId5"/>
    <sheet name="6.9" sheetId="68" r:id="rId6"/>
    <sheet name="7.9" sheetId="69" r:id="rId7"/>
    <sheet name="8.9" sheetId="70" r:id="rId8"/>
    <sheet name="9.9" sheetId="71" r:id="rId9"/>
    <sheet name="10.9" sheetId="72" r:id="rId10"/>
    <sheet name="11.9" sheetId="73" r:id="rId11"/>
    <sheet name="12.9" sheetId="74" r:id="rId12"/>
    <sheet name="13.9" sheetId="75" r:id="rId13"/>
    <sheet name="14.9" sheetId="76" r:id="rId14"/>
    <sheet name="15.9" sheetId="77" r:id="rId15"/>
    <sheet name="16.9" sheetId="78" r:id="rId16"/>
    <sheet name="17.9" sheetId="79" r:id="rId17"/>
    <sheet name="18.9" sheetId="80" r:id="rId18"/>
    <sheet name="19.9" sheetId="81" r:id="rId19"/>
    <sheet name="20.9" sheetId="82" r:id="rId20"/>
    <sheet name="21.9" sheetId="83" r:id="rId21"/>
    <sheet name="22.9" sheetId="84" r:id="rId22"/>
    <sheet name="23.09" sheetId="85" r:id="rId23"/>
    <sheet name="24.09" sheetId="86" r:id="rId24"/>
    <sheet name="25.9" sheetId="87" r:id="rId25"/>
    <sheet name="26.9" sheetId="88" r:id="rId26"/>
    <sheet name="27.09" sheetId="89" r:id="rId27"/>
    <sheet name="28.9" sheetId="90" r:id="rId28"/>
    <sheet name="29.9" sheetId="91" r:id="rId29"/>
    <sheet name="30.9" sheetId="92" r:id="rId30"/>
  </sheets>
  <externalReferences>
    <externalReference r:id="rId31"/>
  </externalReferences>
  <definedNames>
    <definedName name="_xlnm._FilterDatabase" localSheetId="0" hidden="1">'1.9'!$A$2:$H$214</definedName>
    <definedName name="_xlnm._FilterDatabase" localSheetId="9" hidden="1">'10.9'!$A$2:$D$214</definedName>
    <definedName name="_xlnm._FilterDatabase" localSheetId="10" hidden="1">'11.9'!$A$2:$D$214</definedName>
    <definedName name="_xlnm._FilterDatabase" localSheetId="11" hidden="1">'12.9'!$A$2:$D$214</definedName>
    <definedName name="_xlnm._FilterDatabase" localSheetId="12" hidden="1">'13.9'!$A$2:$D$214</definedName>
    <definedName name="_xlnm._FilterDatabase" localSheetId="13" hidden="1">'14.9'!$A$2:$D$214</definedName>
    <definedName name="_xlnm._FilterDatabase" localSheetId="14" hidden="1">'15.9'!$A$2:$G$214</definedName>
    <definedName name="_xlnm._FilterDatabase" localSheetId="15" hidden="1">'16.9'!$A$2:$H$214</definedName>
    <definedName name="_xlnm._FilterDatabase" localSheetId="16" hidden="1">'17.9'!$A$2:$D$214</definedName>
    <definedName name="_xlnm._FilterDatabase" localSheetId="17" hidden="1">'18.9'!$A$2:$D$214</definedName>
    <definedName name="_xlnm._FilterDatabase" localSheetId="18" hidden="1">'19.9'!$A$2:$G$214</definedName>
    <definedName name="_xlnm._FilterDatabase" localSheetId="1" hidden="1">'2.9'!$A$2:$H$214</definedName>
    <definedName name="_xlnm._FilterDatabase" localSheetId="19" hidden="1">'20.9'!$A$2:$G$214</definedName>
    <definedName name="_xlnm._FilterDatabase" localSheetId="20" hidden="1">'21.9'!$A$2:$G$214</definedName>
    <definedName name="_xlnm._FilterDatabase" localSheetId="21" hidden="1">'22.9'!$A$2:$H$214</definedName>
    <definedName name="_xlnm._FilterDatabase" localSheetId="22" hidden="1">'23.09'!$A$2:$GA$216</definedName>
    <definedName name="_xlnm._FilterDatabase" localSheetId="23" hidden="1">'24.09'!$A$2:$GN$213</definedName>
    <definedName name="_xlnm._FilterDatabase" localSheetId="24" hidden="1">'25.9'!$A$2:$H$214</definedName>
    <definedName name="_xlnm._FilterDatabase" localSheetId="25" hidden="1">'26.9'!$A$2:$D$214</definedName>
    <definedName name="_xlnm._FilterDatabase" localSheetId="26" hidden="1">'27.09'!$A$2:$GQ$258</definedName>
    <definedName name="_xlnm._FilterDatabase" localSheetId="27" hidden="1">'28.9'!$A$2:$D$214</definedName>
    <definedName name="_xlnm._FilterDatabase" localSheetId="28" hidden="1">'29.9'!$A$2:$D$214</definedName>
    <definedName name="_xlnm._FilterDatabase" localSheetId="2" hidden="1">'3.9'!$A$2:$H$214</definedName>
    <definedName name="_xlnm._FilterDatabase" localSheetId="29" hidden="1">'30.9'!$A$2:$D$214</definedName>
    <definedName name="_xlnm._FilterDatabase" localSheetId="3" hidden="1">'4.9'!$A$2:$H$214</definedName>
    <definedName name="_xlnm._FilterDatabase" localSheetId="4" hidden="1">'5.9'!$A$2:$H$214</definedName>
    <definedName name="_xlnm._FilterDatabase" localSheetId="5" hidden="1">'6.9'!$A$2:$D$264</definedName>
    <definedName name="_xlnm._FilterDatabase" localSheetId="6" hidden="1">'7.9'!$A$2:$D$258</definedName>
    <definedName name="_xlnm._FilterDatabase" localSheetId="7" hidden="1">'8.9'!$A$2:$D$214</definedName>
    <definedName name="_xlnm._FilterDatabase" localSheetId="8" hidden="1">'9.9'!$A$2:$G$214</definedName>
    <definedName name="CONIC">[1]CONIC!$C$9:$C$110</definedName>
    <definedName name="HIMLAM7">'[1]HL 7'!$C$9:$C$110</definedName>
    <definedName name="RESS">[1]PY!$C$9:$C$110</definedName>
    <definedName name="SOMERSET">[1]SOMERSET!$C$9:$C$110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92" l="1"/>
  <c r="D6" i="92"/>
  <c r="D7" i="92"/>
  <c r="D8" i="92"/>
  <c r="D9" i="92"/>
  <c r="D10" i="92"/>
  <c r="D11" i="92"/>
  <c r="D12" i="92"/>
  <c r="D13" i="92"/>
  <c r="D14" i="92"/>
  <c r="D15" i="92"/>
  <c r="D16" i="92"/>
  <c r="D17" i="92"/>
  <c r="D18" i="92"/>
  <c r="D19" i="92"/>
  <c r="D20" i="92"/>
  <c r="D21" i="92"/>
  <c r="D22" i="92"/>
  <c r="D23" i="92"/>
  <c r="D24" i="92"/>
  <c r="D25" i="92"/>
  <c r="D26" i="92"/>
  <c r="D27" i="92"/>
  <c r="D28" i="92"/>
  <c r="D29" i="92"/>
  <c r="D30" i="92"/>
  <c r="D31" i="92"/>
  <c r="D32" i="92"/>
  <c r="D33" i="92"/>
  <c r="D34" i="92"/>
  <c r="D35" i="92"/>
  <c r="D36" i="92"/>
  <c r="D37" i="92"/>
  <c r="D38" i="92"/>
  <c r="D39" i="92"/>
  <c r="D40" i="92"/>
  <c r="D41" i="92"/>
  <c r="D42" i="92"/>
  <c r="D43" i="92"/>
  <c r="D44" i="92"/>
  <c r="D45" i="92"/>
  <c r="D46" i="92"/>
  <c r="D47" i="92"/>
  <c r="D48" i="92"/>
  <c r="D49" i="92"/>
  <c r="D50" i="92"/>
  <c r="D51" i="92"/>
  <c r="D52" i="92"/>
  <c r="D53" i="92"/>
  <c r="D54" i="92"/>
  <c r="D55" i="92"/>
  <c r="D56" i="92"/>
  <c r="D57" i="92"/>
  <c r="D58" i="92"/>
  <c r="D59" i="92"/>
  <c r="D60" i="92"/>
  <c r="D61" i="92"/>
  <c r="D62" i="92"/>
  <c r="D63" i="92"/>
  <c r="D64" i="92"/>
  <c r="D65" i="92"/>
  <c r="D66" i="92"/>
  <c r="D67" i="92"/>
  <c r="D68" i="92"/>
  <c r="D69" i="92"/>
  <c r="D70" i="92"/>
  <c r="D71" i="92"/>
  <c r="D72" i="92"/>
  <c r="D73" i="92"/>
  <c r="D74" i="92"/>
  <c r="D75" i="92"/>
  <c r="D76" i="92"/>
  <c r="D77" i="92"/>
  <c r="D78" i="92"/>
  <c r="D79" i="92"/>
  <c r="D80" i="92"/>
  <c r="D81" i="92"/>
  <c r="D82" i="92"/>
  <c r="D83" i="92"/>
  <c r="D84" i="92"/>
  <c r="D85" i="92"/>
  <c r="D86" i="92"/>
  <c r="D87" i="92"/>
  <c r="D88" i="92"/>
  <c r="D89" i="92"/>
  <c r="D90" i="92"/>
  <c r="D91" i="92"/>
  <c r="D92" i="92"/>
  <c r="D93" i="92"/>
  <c r="D94" i="92"/>
  <c r="D95" i="92"/>
  <c r="D96" i="92"/>
  <c r="D97" i="92"/>
  <c r="D98" i="92"/>
  <c r="D99" i="92"/>
  <c r="D100" i="92"/>
  <c r="D101" i="92"/>
  <c r="D102" i="92"/>
  <c r="D103" i="92"/>
  <c r="D104" i="92"/>
  <c r="D105" i="92"/>
  <c r="D106" i="92"/>
  <c r="D107" i="92"/>
  <c r="D108" i="92"/>
  <c r="D109" i="92"/>
  <c r="D110" i="92"/>
  <c r="D111" i="92"/>
  <c r="D112" i="92"/>
  <c r="D113" i="92"/>
  <c r="D114" i="92"/>
  <c r="D115" i="92"/>
  <c r="D116" i="92"/>
  <c r="D117" i="92"/>
  <c r="D118" i="92"/>
  <c r="D119" i="92"/>
  <c r="D120" i="92"/>
  <c r="D121" i="92"/>
  <c r="D122" i="92"/>
  <c r="D123" i="92"/>
  <c r="D124" i="92"/>
  <c r="D125" i="92"/>
  <c r="D126" i="92"/>
  <c r="D127" i="92"/>
  <c r="D128" i="92"/>
  <c r="D129" i="92"/>
  <c r="D130" i="92"/>
  <c r="D131" i="92"/>
  <c r="D132" i="92"/>
  <c r="D133" i="92"/>
  <c r="D134" i="92"/>
  <c r="D135" i="92"/>
  <c r="D136" i="92"/>
  <c r="D137" i="92"/>
  <c r="D138" i="92"/>
  <c r="D139" i="92"/>
  <c r="D140" i="92"/>
  <c r="D141" i="92"/>
  <c r="D142" i="92"/>
  <c r="D143" i="92"/>
  <c r="D144" i="92"/>
  <c r="D145" i="92"/>
  <c r="D146" i="92"/>
  <c r="D147" i="92"/>
  <c r="D148" i="92"/>
  <c r="D149" i="92"/>
  <c r="D150" i="92"/>
  <c r="D151" i="92"/>
  <c r="D152" i="92"/>
  <c r="D153" i="92"/>
  <c r="D154" i="92"/>
  <c r="D155" i="92"/>
  <c r="D156" i="92"/>
  <c r="D157" i="92"/>
  <c r="D158" i="92"/>
  <c r="D159" i="92"/>
  <c r="D160" i="92"/>
  <c r="D161" i="92"/>
  <c r="D162" i="92"/>
  <c r="D163" i="92"/>
  <c r="D164" i="92"/>
  <c r="D165" i="92"/>
  <c r="D166" i="92"/>
  <c r="D167" i="92"/>
  <c r="D168" i="92"/>
  <c r="D169" i="92"/>
  <c r="D170" i="92"/>
  <c r="D171" i="92"/>
  <c r="D172" i="92"/>
  <c r="D173" i="92"/>
  <c r="D174" i="92"/>
  <c r="D175" i="92"/>
  <c r="D176" i="92"/>
  <c r="D177" i="92"/>
  <c r="D178" i="92"/>
  <c r="D179" i="92"/>
  <c r="D180" i="92"/>
  <c r="D181" i="92"/>
  <c r="D182" i="92"/>
  <c r="D183" i="92"/>
  <c r="D184" i="92"/>
  <c r="D185" i="92"/>
  <c r="D186" i="92"/>
  <c r="D187" i="92"/>
  <c r="D188" i="92"/>
  <c r="D189" i="92"/>
  <c r="D190" i="92"/>
  <c r="D191" i="92"/>
  <c r="D192" i="92"/>
  <c r="D193" i="92"/>
  <c r="D194" i="92"/>
  <c r="D195" i="92"/>
  <c r="D196" i="92"/>
  <c r="D197" i="92"/>
  <c r="D198" i="92"/>
  <c r="D199" i="92"/>
  <c r="D200" i="92"/>
  <c r="D201" i="92"/>
  <c r="D202" i="92"/>
  <c r="D203" i="92"/>
  <c r="D204" i="92"/>
  <c r="D205" i="92"/>
  <c r="D206" i="92"/>
  <c r="D207" i="92"/>
  <c r="D208" i="92"/>
  <c r="D209" i="92"/>
  <c r="D210" i="92"/>
  <c r="D211" i="92"/>
  <c r="D212" i="92"/>
  <c r="D213" i="92"/>
  <c r="D4" i="92"/>
  <c r="B200" i="92"/>
  <c r="B161" i="92"/>
  <c r="B80" i="92"/>
  <c r="B13" i="92"/>
  <c r="B10" i="92"/>
  <c r="B7" i="92"/>
  <c r="B214" i="92" s="1"/>
  <c r="D214" i="92" l="1"/>
  <c r="D5" i="91"/>
  <c r="D6" i="91"/>
  <c r="D7" i="91"/>
  <c r="D8" i="91"/>
  <c r="D9" i="91"/>
  <c r="D10" i="91"/>
  <c r="D11" i="91"/>
  <c r="D12" i="91"/>
  <c r="D13" i="91"/>
  <c r="D14" i="91"/>
  <c r="D15" i="91"/>
  <c r="D16" i="91"/>
  <c r="D17" i="91"/>
  <c r="D18" i="91"/>
  <c r="D19" i="91"/>
  <c r="D20" i="91"/>
  <c r="D21" i="91"/>
  <c r="D22" i="91"/>
  <c r="D23" i="91"/>
  <c r="D24" i="91"/>
  <c r="D25" i="91"/>
  <c r="D26" i="91"/>
  <c r="D27" i="91"/>
  <c r="D28" i="91"/>
  <c r="D29" i="91"/>
  <c r="D30" i="91"/>
  <c r="D31" i="91"/>
  <c r="D32" i="91"/>
  <c r="D33" i="91"/>
  <c r="D34" i="91"/>
  <c r="D35" i="91"/>
  <c r="D36" i="91"/>
  <c r="D37" i="91"/>
  <c r="D38" i="91"/>
  <c r="D39" i="91"/>
  <c r="D40" i="91"/>
  <c r="D41" i="91"/>
  <c r="D42" i="91"/>
  <c r="D43" i="91"/>
  <c r="D44" i="91"/>
  <c r="D45" i="91"/>
  <c r="D46" i="91"/>
  <c r="D47" i="91"/>
  <c r="D48" i="91"/>
  <c r="D49" i="91"/>
  <c r="D50" i="91"/>
  <c r="D51" i="91"/>
  <c r="D52" i="91"/>
  <c r="D53" i="91"/>
  <c r="D54" i="91"/>
  <c r="D55" i="91"/>
  <c r="D56" i="91"/>
  <c r="D57" i="91"/>
  <c r="D58" i="91"/>
  <c r="D59" i="91"/>
  <c r="D60" i="91"/>
  <c r="D61" i="91"/>
  <c r="D62" i="91"/>
  <c r="D63" i="91"/>
  <c r="D64" i="91"/>
  <c r="D65" i="91"/>
  <c r="D66" i="91"/>
  <c r="D67" i="91"/>
  <c r="D68" i="91"/>
  <c r="D69" i="91"/>
  <c r="D70" i="91"/>
  <c r="D71" i="91"/>
  <c r="D72" i="91"/>
  <c r="D73" i="91"/>
  <c r="D74" i="91"/>
  <c r="D75" i="91"/>
  <c r="D76" i="91"/>
  <c r="D77" i="91"/>
  <c r="D78" i="91"/>
  <c r="D79" i="91"/>
  <c r="D80" i="91"/>
  <c r="D81" i="91"/>
  <c r="D82" i="91"/>
  <c r="D83" i="91"/>
  <c r="D84" i="91"/>
  <c r="D85" i="91"/>
  <c r="D86" i="91"/>
  <c r="D87" i="91"/>
  <c r="D88" i="91"/>
  <c r="D89" i="91"/>
  <c r="D90" i="91"/>
  <c r="D91" i="91"/>
  <c r="D92" i="91"/>
  <c r="D93" i="91"/>
  <c r="D94" i="91"/>
  <c r="D95" i="91"/>
  <c r="D96" i="91"/>
  <c r="D97" i="91"/>
  <c r="D98" i="91"/>
  <c r="D99" i="91"/>
  <c r="D100" i="91"/>
  <c r="D101" i="91"/>
  <c r="D102" i="91"/>
  <c r="D103" i="91"/>
  <c r="D104" i="91"/>
  <c r="D105" i="91"/>
  <c r="D106" i="91"/>
  <c r="D107" i="91"/>
  <c r="D108" i="91"/>
  <c r="D109" i="91"/>
  <c r="D110" i="91"/>
  <c r="D111" i="91"/>
  <c r="D112" i="91"/>
  <c r="D113" i="91"/>
  <c r="D114" i="91"/>
  <c r="D115" i="91"/>
  <c r="D116" i="91"/>
  <c r="D117" i="91"/>
  <c r="D118" i="91"/>
  <c r="D119" i="91"/>
  <c r="D120" i="91"/>
  <c r="D121" i="91"/>
  <c r="D122" i="91"/>
  <c r="D123" i="91"/>
  <c r="D124" i="91"/>
  <c r="D125" i="91"/>
  <c r="D126" i="91"/>
  <c r="D127" i="91"/>
  <c r="D128" i="91"/>
  <c r="D129" i="91"/>
  <c r="D130" i="91"/>
  <c r="D131" i="91"/>
  <c r="D132" i="91"/>
  <c r="D133" i="91"/>
  <c r="D134" i="91"/>
  <c r="D135" i="91"/>
  <c r="D136" i="91"/>
  <c r="D137" i="91"/>
  <c r="D138" i="91"/>
  <c r="D139" i="91"/>
  <c r="D140" i="91"/>
  <c r="D141" i="91"/>
  <c r="D142" i="91"/>
  <c r="D143" i="91"/>
  <c r="D144" i="91"/>
  <c r="D145" i="91"/>
  <c r="D146" i="91"/>
  <c r="D147" i="91"/>
  <c r="D148" i="91"/>
  <c r="D149" i="91"/>
  <c r="D150" i="91"/>
  <c r="D151" i="91"/>
  <c r="D152" i="91"/>
  <c r="D153" i="91"/>
  <c r="D154" i="91"/>
  <c r="D155" i="91"/>
  <c r="D156" i="91"/>
  <c r="D157" i="91"/>
  <c r="D158" i="91"/>
  <c r="D159" i="91"/>
  <c r="D160" i="91"/>
  <c r="D161" i="91"/>
  <c r="D162" i="91"/>
  <c r="D163" i="91"/>
  <c r="D164" i="91"/>
  <c r="D165" i="91"/>
  <c r="D166" i="91"/>
  <c r="D167" i="91"/>
  <c r="D168" i="91"/>
  <c r="D169" i="91"/>
  <c r="D170" i="91"/>
  <c r="D171" i="91"/>
  <c r="D172" i="91"/>
  <c r="D173" i="91"/>
  <c r="D174" i="91"/>
  <c r="D175" i="91"/>
  <c r="D176" i="91"/>
  <c r="D177" i="91"/>
  <c r="D178" i="91"/>
  <c r="D179" i="91"/>
  <c r="D180" i="91"/>
  <c r="D181" i="91"/>
  <c r="D182" i="91"/>
  <c r="D183" i="91"/>
  <c r="D184" i="91"/>
  <c r="D185" i="91"/>
  <c r="D186" i="91"/>
  <c r="D187" i="91"/>
  <c r="D188" i="91"/>
  <c r="D189" i="91"/>
  <c r="D190" i="91"/>
  <c r="D191" i="91"/>
  <c r="D192" i="91"/>
  <c r="D193" i="91"/>
  <c r="D194" i="91"/>
  <c r="D195" i="91"/>
  <c r="D196" i="91"/>
  <c r="D197" i="91"/>
  <c r="D198" i="91"/>
  <c r="D199" i="91"/>
  <c r="D200" i="91"/>
  <c r="D201" i="91"/>
  <c r="D202" i="91"/>
  <c r="D203" i="91"/>
  <c r="D204" i="91"/>
  <c r="D205" i="91"/>
  <c r="D206" i="91"/>
  <c r="D207" i="91"/>
  <c r="D208" i="91"/>
  <c r="D209" i="91"/>
  <c r="D210" i="91"/>
  <c r="D211" i="91"/>
  <c r="D212" i="91"/>
  <c r="D213" i="91"/>
  <c r="D4" i="91"/>
  <c r="B170" i="91"/>
  <c r="B81" i="91"/>
  <c r="B13" i="91"/>
  <c r="B10" i="91"/>
  <c r="B7" i="91"/>
  <c r="B214" i="91" s="1"/>
  <c r="D214" i="91" l="1"/>
  <c r="D5" i="90"/>
  <c r="D6" i="90"/>
  <c r="D7" i="90"/>
  <c r="D8" i="90"/>
  <c r="D9" i="90"/>
  <c r="D10" i="90"/>
  <c r="D11" i="90"/>
  <c r="D12" i="90"/>
  <c r="D13" i="90"/>
  <c r="D14" i="90"/>
  <c r="D15" i="90"/>
  <c r="D17" i="90"/>
  <c r="D18" i="90"/>
  <c r="D19" i="90"/>
  <c r="D20" i="90"/>
  <c r="D21" i="90"/>
  <c r="D22" i="90"/>
  <c r="D23" i="90"/>
  <c r="D24" i="90"/>
  <c r="D25" i="90"/>
  <c r="D26" i="90"/>
  <c r="D27" i="90"/>
  <c r="D28" i="90"/>
  <c r="D29" i="90"/>
  <c r="D30" i="90"/>
  <c r="D31" i="90"/>
  <c r="D32" i="90"/>
  <c r="D33" i="90"/>
  <c r="D34" i="90"/>
  <c r="D35" i="90"/>
  <c r="D36" i="90"/>
  <c r="D37" i="90"/>
  <c r="D38" i="90"/>
  <c r="D39" i="90"/>
  <c r="D40" i="90"/>
  <c r="D41" i="90"/>
  <c r="D42" i="90"/>
  <c r="D43" i="90"/>
  <c r="D44" i="90"/>
  <c r="D45" i="90"/>
  <c r="D46" i="90"/>
  <c r="D47" i="90"/>
  <c r="D48" i="90"/>
  <c r="D49" i="90"/>
  <c r="D50" i="90"/>
  <c r="D51" i="90"/>
  <c r="D52" i="90"/>
  <c r="D53" i="90"/>
  <c r="D54" i="90"/>
  <c r="D55" i="90"/>
  <c r="D56" i="90"/>
  <c r="D57" i="90"/>
  <c r="D58" i="90"/>
  <c r="D59" i="90"/>
  <c r="D60" i="90"/>
  <c r="D61" i="90"/>
  <c r="D62" i="90"/>
  <c r="D63" i="90"/>
  <c r="D64" i="90"/>
  <c r="D65" i="90"/>
  <c r="D66" i="90"/>
  <c r="D67" i="90"/>
  <c r="D68" i="90"/>
  <c r="D69" i="90"/>
  <c r="D70" i="90"/>
  <c r="D71" i="90"/>
  <c r="D72" i="90"/>
  <c r="D73" i="90"/>
  <c r="D74" i="90"/>
  <c r="D75" i="90"/>
  <c r="D76" i="90"/>
  <c r="D77" i="90"/>
  <c r="D78" i="90"/>
  <c r="D79" i="90"/>
  <c r="D80" i="90"/>
  <c r="D81" i="90"/>
  <c r="D82" i="90"/>
  <c r="D83" i="90"/>
  <c r="D84" i="90"/>
  <c r="D85" i="90"/>
  <c r="D86" i="90"/>
  <c r="D87" i="90"/>
  <c r="D88" i="90"/>
  <c r="D89" i="90"/>
  <c r="D90" i="90"/>
  <c r="D91" i="90"/>
  <c r="D92" i="90"/>
  <c r="D93" i="90"/>
  <c r="D94" i="90"/>
  <c r="D95" i="90"/>
  <c r="D96" i="90"/>
  <c r="D97" i="90"/>
  <c r="D98" i="90"/>
  <c r="D99" i="90"/>
  <c r="D100" i="90"/>
  <c r="D101" i="90"/>
  <c r="D102" i="90"/>
  <c r="D103" i="90"/>
  <c r="D104" i="90"/>
  <c r="D105" i="90"/>
  <c r="D106" i="90"/>
  <c r="D107" i="90"/>
  <c r="D108" i="90"/>
  <c r="D109" i="90"/>
  <c r="D110" i="90"/>
  <c r="D111" i="90"/>
  <c r="D112" i="90"/>
  <c r="D113" i="90"/>
  <c r="D114" i="90"/>
  <c r="D115" i="90"/>
  <c r="D116" i="90"/>
  <c r="D117" i="90"/>
  <c r="D118" i="90"/>
  <c r="D119" i="90"/>
  <c r="D120" i="90"/>
  <c r="D121" i="90"/>
  <c r="D122" i="90"/>
  <c r="D123" i="90"/>
  <c r="D124" i="90"/>
  <c r="D125" i="90"/>
  <c r="D126" i="90"/>
  <c r="D127" i="90"/>
  <c r="D128" i="90"/>
  <c r="D129" i="90"/>
  <c r="D130" i="90"/>
  <c r="D131" i="90"/>
  <c r="D132" i="90"/>
  <c r="D133" i="90"/>
  <c r="D134" i="90"/>
  <c r="D135" i="90"/>
  <c r="D136" i="90"/>
  <c r="D137" i="90"/>
  <c r="D138" i="90"/>
  <c r="D139" i="90"/>
  <c r="D140" i="90"/>
  <c r="D141" i="90"/>
  <c r="D142" i="90"/>
  <c r="D143" i="90"/>
  <c r="D144" i="90"/>
  <c r="D145" i="90"/>
  <c r="D146" i="90"/>
  <c r="D147" i="90"/>
  <c r="D148" i="90"/>
  <c r="D149" i="90"/>
  <c r="D150" i="90"/>
  <c r="D151" i="90"/>
  <c r="D152" i="90"/>
  <c r="D153" i="90"/>
  <c r="D154" i="90"/>
  <c r="D155" i="90"/>
  <c r="D156" i="90"/>
  <c r="D157" i="90"/>
  <c r="D158" i="90"/>
  <c r="D159" i="90"/>
  <c r="D160" i="90"/>
  <c r="D161" i="90"/>
  <c r="D162" i="90"/>
  <c r="D163" i="90"/>
  <c r="D164" i="90"/>
  <c r="D165" i="90"/>
  <c r="D166" i="90"/>
  <c r="D167" i="90"/>
  <c r="D168" i="90"/>
  <c r="D169" i="90"/>
  <c r="D170" i="90"/>
  <c r="D171" i="90"/>
  <c r="D172" i="90"/>
  <c r="D173" i="90"/>
  <c r="D174" i="90"/>
  <c r="D175" i="90"/>
  <c r="D176" i="90"/>
  <c r="D177" i="90"/>
  <c r="D178" i="90"/>
  <c r="D179" i="90"/>
  <c r="D180" i="90"/>
  <c r="D181" i="90"/>
  <c r="D182" i="90"/>
  <c r="D183" i="90"/>
  <c r="D184" i="90"/>
  <c r="D185" i="90"/>
  <c r="D186" i="90"/>
  <c r="D187" i="90"/>
  <c r="D188" i="90"/>
  <c r="D189" i="90"/>
  <c r="D190" i="90"/>
  <c r="D191" i="90"/>
  <c r="D192" i="90"/>
  <c r="D193" i="90"/>
  <c r="D194" i="90"/>
  <c r="D195" i="90"/>
  <c r="D196" i="90"/>
  <c r="D197" i="90"/>
  <c r="D198" i="90"/>
  <c r="D199" i="90"/>
  <c r="D200" i="90"/>
  <c r="D201" i="90"/>
  <c r="D202" i="90"/>
  <c r="D203" i="90"/>
  <c r="D204" i="90"/>
  <c r="D205" i="90"/>
  <c r="D206" i="90"/>
  <c r="D207" i="90"/>
  <c r="D208" i="90"/>
  <c r="D209" i="90"/>
  <c r="D210" i="90"/>
  <c r="D211" i="90"/>
  <c r="D212" i="90"/>
  <c r="D213" i="90"/>
  <c r="D4" i="90"/>
  <c r="B200" i="90"/>
  <c r="B163" i="90"/>
  <c r="B16" i="90"/>
  <c r="B214" i="90" l="1"/>
  <c r="D16" i="90"/>
  <c r="D214" i="90" s="1"/>
  <c r="I259" i="89"/>
  <c r="I244" i="89"/>
  <c r="I243" i="89"/>
  <c r="I237" i="89"/>
  <c r="I198" i="89"/>
  <c r="I197" i="89"/>
  <c r="I194" i="89"/>
  <c r="I187" i="89"/>
  <c r="I167" i="89"/>
  <c r="I160" i="89"/>
  <c r="I151" i="89"/>
  <c r="I141" i="89"/>
  <c r="I135" i="89"/>
  <c r="I126" i="89"/>
  <c r="I104" i="89"/>
  <c r="I98" i="89"/>
  <c r="I97" i="89"/>
  <c r="I93" i="89"/>
  <c r="I91" i="89"/>
  <c r="I89" i="89"/>
  <c r="I87" i="89"/>
  <c r="I76" i="89"/>
  <c r="I70" i="89"/>
  <c r="I25" i="89"/>
  <c r="I23" i="89"/>
  <c r="I22" i="89"/>
  <c r="I18" i="89"/>
  <c r="I15" i="89"/>
  <c r="I12" i="89"/>
  <c r="I9" i="89"/>
  <c r="D5" i="88" l="1"/>
  <c r="D6" i="88"/>
  <c r="D7" i="88"/>
  <c r="D8" i="88"/>
  <c r="D9" i="88"/>
  <c r="D10" i="88"/>
  <c r="D11" i="88"/>
  <c r="D12" i="88"/>
  <c r="D13" i="88"/>
  <c r="D14" i="88"/>
  <c r="D15" i="88"/>
  <c r="D16" i="88"/>
  <c r="D17" i="88"/>
  <c r="D18" i="88"/>
  <c r="D19" i="88"/>
  <c r="D20" i="88"/>
  <c r="D21" i="88"/>
  <c r="D22" i="88"/>
  <c r="D23" i="88"/>
  <c r="D24" i="88"/>
  <c r="D25" i="88"/>
  <c r="D26" i="88"/>
  <c r="D27" i="88"/>
  <c r="D28" i="88"/>
  <c r="D29" i="88"/>
  <c r="D30" i="88"/>
  <c r="D31" i="88"/>
  <c r="D32" i="88"/>
  <c r="D33" i="88"/>
  <c r="D34" i="88"/>
  <c r="D35" i="88"/>
  <c r="D36" i="88"/>
  <c r="D37" i="88"/>
  <c r="D38" i="88"/>
  <c r="D39" i="88"/>
  <c r="D40" i="88"/>
  <c r="D41" i="88"/>
  <c r="D42" i="88"/>
  <c r="D43" i="88"/>
  <c r="D44" i="88"/>
  <c r="D45" i="88"/>
  <c r="D46" i="88"/>
  <c r="D47" i="88"/>
  <c r="D48" i="88"/>
  <c r="D49" i="88"/>
  <c r="D50" i="88"/>
  <c r="D51" i="88"/>
  <c r="D52" i="88"/>
  <c r="D53" i="88"/>
  <c r="D54" i="88"/>
  <c r="D55" i="88"/>
  <c r="D56" i="88"/>
  <c r="D57" i="88"/>
  <c r="D58" i="88"/>
  <c r="D59" i="88"/>
  <c r="D60" i="88"/>
  <c r="D61" i="88"/>
  <c r="D62" i="88"/>
  <c r="D63" i="88"/>
  <c r="D64" i="88"/>
  <c r="D65" i="88"/>
  <c r="D66" i="88"/>
  <c r="D67" i="88"/>
  <c r="D68" i="88"/>
  <c r="D69" i="88"/>
  <c r="D70" i="88"/>
  <c r="D71" i="88"/>
  <c r="D72" i="88"/>
  <c r="D73" i="88"/>
  <c r="D74" i="88"/>
  <c r="D75" i="88"/>
  <c r="D76" i="88"/>
  <c r="D77" i="88"/>
  <c r="D78" i="88"/>
  <c r="D79" i="88"/>
  <c r="D80" i="88"/>
  <c r="D82" i="88"/>
  <c r="D83" i="88"/>
  <c r="D84" i="88"/>
  <c r="D85" i="88"/>
  <c r="D86" i="88"/>
  <c r="D87" i="88"/>
  <c r="D88" i="88"/>
  <c r="D89" i="88"/>
  <c r="D90" i="88"/>
  <c r="D91" i="88"/>
  <c r="D92" i="88"/>
  <c r="D93" i="88"/>
  <c r="D94" i="88"/>
  <c r="D95" i="88"/>
  <c r="D96" i="88"/>
  <c r="D97" i="88"/>
  <c r="D98" i="88"/>
  <c r="D99" i="88"/>
  <c r="D100" i="88"/>
  <c r="D101" i="88"/>
  <c r="D102" i="88"/>
  <c r="D103" i="88"/>
  <c r="D104" i="88"/>
  <c r="D105" i="88"/>
  <c r="D106" i="88"/>
  <c r="D107" i="88"/>
  <c r="D108" i="88"/>
  <c r="D109" i="88"/>
  <c r="D110" i="88"/>
  <c r="D111" i="88"/>
  <c r="D112" i="88"/>
  <c r="D113" i="88"/>
  <c r="D114" i="88"/>
  <c r="D115" i="88"/>
  <c r="D116" i="88"/>
  <c r="D117" i="88"/>
  <c r="D118" i="88"/>
  <c r="D119" i="88"/>
  <c r="D120" i="88"/>
  <c r="D121" i="88"/>
  <c r="D122" i="88"/>
  <c r="D123" i="88"/>
  <c r="D124" i="88"/>
  <c r="D125" i="88"/>
  <c r="D126" i="88"/>
  <c r="D127" i="88"/>
  <c r="D128" i="88"/>
  <c r="D129" i="88"/>
  <c r="D130" i="88"/>
  <c r="D131" i="88"/>
  <c r="D132" i="88"/>
  <c r="D133" i="88"/>
  <c r="D134" i="88"/>
  <c r="D135" i="88"/>
  <c r="D136" i="88"/>
  <c r="D137" i="88"/>
  <c r="D138" i="88"/>
  <c r="D139" i="88"/>
  <c r="D140" i="88"/>
  <c r="D141" i="88"/>
  <c r="D142" i="88"/>
  <c r="D143" i="88"/>
  <c r="D144" i="88"/>
  <c r="D145" i="88"/>
  <c r="D146" i="88"/>
  <c r="D147" i="88"/>
  <c r="D148" i="88"/>
  <c r="D149" i="88"/>
  <c r="D150" i="88"/>
  <c r="D151" i="88"/>
  <c r="D152" i="88"/>
  <c r="D153" i="88"/>
  <c r="D154" i="88"/>
  <c r="D155" i="88"/>
  <c r="D156" i="88"/>
  <c r="D157" i="88"/>
  <c r="D158" i="88"/>
  <c r="D159" i="88"/>
  <c r="D160" i="88"/>
  <c r="D162" i="88"/>
  <c r="D164" i="88"/>
  <c r="D165" i="88"/>
  <c r="D166" i="88"/>
  <c r="D167" i="88"/>
  <c r="D168" i="88"/>
  <c r="D169" i="88"/>
  <c r="D170" i="88"/>
  <c r="D171" i="88"/>
  <c r="D172" i="88"/>
  <c r="D173" i="88"/>
  <c r="D174" i="88"/>
  <c r="D175" i="88"/>
  <c r="D176" i="88"/>
  <c r="D177" i="88"/>
  <c r="D178" i="88"/>
  <c r="D179" i="88"/>
  <c r="D180" i="88"/>
  <c r="D181" i="88"/>
  <c r="D182" i="88"/>
  <c r="D183" i="88"/>
  <c r="D184" i="88"/>
  <c r="D185" i="88"/>
  <c r="D186" i="88"/>
  <c r="D187" i="88"/>
  <c r="D188" i="88"/>
  <c r="D189" i="88"/>
  <c r="D190" i="88"/>
  <c r="D191" i="88"/>
  <c r="D192" i="88"/>
  <c r="D193" i="88"/>
  <c r="D194" i="88"/>
  <c r="D195" i="88"/>
  <c r="D196" i="88"/>
  <c r="D197" i="88"/>
  <c r="D198" i="88"/>
  <c r="D199" i="88"/>
  <c r="D201" i="88"/>
  <c r="D202" i="88"/>
  <c r="D203" i="88"/>
  <c r="D204" i="88"/>
  <c r="D205" i="88"/>
  <c r="D206" i="88"/>
  <c r="D207" i="88"/>
  <c r="D208" i="88"/>
  <c r="D209" i="88"/>
  <c r="D210" i="88"/>
  <c r="D211" i="88"/>
  <c r="D212" i="88"/>
  <c r="D213" i="88"/>
  <c r="D4" i="88"/>
  <c r="B200" i="88"/>
  <c r="D200" i="88" s="1"/>
  <c r="B163" i="88"/>
  <c r="D163" i="88" s="1"/>
  <c r="B161" i="88"/>
  <c r="D161" i="88" s="1"/>
  <c r="B81" i="88"/>
  <c r="B214" i="88" l="1"/>
  <c r="D81" i="88"/>
  <c r="D214" i="88"/>
  <c r="D213" i="87"/>
  <c r="D212" i="87"/>
  <c r="D211" i="87"/>
  <c r="D210" i="87"/>
  <c r="D209" i="87"/>
  <c r="D208" i="87"/>
  <c r="D207" i="87"/>
  <c r="D206" i="87"/>
  <c r="D205" i="87"/>
  <c r="D204" i="87"/>
  <c r="D203" i="87"/>
  <c r="D202" i="87"/>
  <c r="D201" i="87"/>
  <c r="D200" i="87"/>
  <c r="D199" i="87"/>
  <c r="D198" i="87"/>
  <c r="D197" i="87"/>
  <c r="D196" i="87"/>
  <c r="D195" i="87"/>
  <c r="D194" i="87"/>
  <c r="D193" i="87"/>
  <c r="D192" i="87"/>
  <c r="D191" i="87"/>
  <c r="D190" i="87"/>
  <c r="D189" i="87"/>
  <c r="D188" i="87"/>
  <c r="D187" i="87"/>
  <c r="D186" i="87"/>
  <c r="D185" i="87"/>
  <c r="D184" i="87"/>
  <c r="D183" i="87"/>
  <c r="D182" i="87"/>
  <c r="D181" i="87"/>
  <c r="D180" i="87"/>
  <c r="D179" i="87"/>
  <c r="D178" i="87"/>
  <c r="D177" i="87"/>
  <c r="D176" i="87"/>
  <c r="D175" i="87"/>
  <c r="D174" i="87"/>
  <c r="D173" i="87"/>
  <c r="D172" i="87"/>
  <c r="D171" i="87"/>
  <c r="D170" i="87"/>
  <c r="D169" i="87"/>
  <c r="D168" i="87"/>
  <c r="D167" i="87"/>
  <c r="D166" i="87"/>
  <c r="D165" i="87"/>
  <c r="D164" i="87"/>
  <c r="B163" i="87"/>
  <c r="D163" i="87" s="1"/>
  <c r="D162" i="87"/>
  <c r="B161" i="87"/>
  <c r="D161" i="87" s="1"/>
  <c r="D160" i="87"/>
  <c r="D159" i="87"/>
  <c r="D158" i="87"/>
  <c r="D157" i="87"/>
  <c r="D156" i="87"/>
  <c r="D155" i="87"/>
  <c r="D154" i="87"/>
  <c r="D153" i="87"/>
  <c r="D152" i="87"/>
  <c r="D151" i="87"/>
  <c r="D150" i="87"/>
  <c r="D149" i="87"/>
  <c r="D148" i="87"/>
  <c r="D147" i="87"/>
  <c r="D146" i="87"/>
  <c r="D145" i="87"/>
  <c r="D144" i="87"/>
  <c r="D143" i="87"/>
  <c r="D142" i="87"/>
  <c r="D141" i="87"/>
  <c r="D140" i="87"/>
  <c r="D139" i="87"/>
  <c r="D138" i="87"/>
  <c r="D137" i="87"/>
  <c r="D136" i="87"/>
  <c r="D135" i="87"/>
  <c r="D134" i="87"/>
  <c r="D133" i="87"/>
  <c r="D132" i="87"/>
  <c r="D131" i="87"/>
  <c r="D130" i="87"/>
  <c r="D129" i="87"/>
  <c r="D128" i="87"/>
  <c r="D127" i="87"/>
  <c r="D126" i="87"/>
  <c r="D125" i="87"/>
  <c r="D124" i="87"/>
  <c r="D123" i="87"/>
  <c r="D122" i="87"/>
  <c r="D121" i="87"/>
  <c r="D120" i="87"/>
  <c r="B119" i="87"/>
  <c r="D119" i="87" s="1"/>
  <c r="D118" i="87"/>
  <c r="D117" i="87"/>
  <c r="D116" i="87"/>
  <c r="D115" i="87"/>
  <c r="D114" i="87"/>
  <c r="D113" i="87"/>
  <c r="D112" i="87"/>
  <c r="D111" i="87"/>
  <c r="D110" i="87"/>
  <c r="D109" i="87"/>
  <c r="D108" i="87"/>
  <c r="D107" i="87"/>
  <c r="D106" i="87"/>
  <c r="D105" i="87"/>
  <c r="D104" i="87"/>
  <c r="D103" i="87"/>
  <c r="D102" i="87"/>
  <c r="D101" i="87"/>
  <c r="D100" i="87"/>
  <c r="D99" i="87"/>
  <c r="D98" i="87"/>
  <c r="D97" i="87"/>
  <c r="D96" i="87"/>
  <c r="D95" i="87"/>
  <c r="D94" i="87"/>
  <c r="D93" i="87"/>
  <c r="D92" i="87"/>
  <c r="D91" i="87"/>
  <c r="D90" i="87"/>
  <c r="D89" i="87"/>
  <c r="D88" i="87"/>
  <c r="D87" i="87"/>
  <c r="D86" i="87"/>
  <c r="D85" i="87"/>
  <c r="D84" i="87"/>
  <c r="D83" i="87"/>
  <c r="D82" i="87"/>
  <c r="D81" i="87"/>
  <c r="D80" i="87"/>
  <c r="D79" i="87"/>
  <c r="D78" i="87"/>
  <c r="D77" i="87"/>
  <c r="D76" i="87"/>
  <c r="D75" i="87"/>
  <c r="D74" i="87"/>
  <c r="D73" i="87"/>
  <c r="D72" i="87"/>
  <c r="D71" i="87"/>
  <c r="D70" i="87"/>
  <c r="D69" i="87"/>
  <c r="D68" i="87"/>
  <c r="D67" i="87"/>
  <c r="D66" i="87"/>
  <c r="D65" i="87"/>
  <c r="D64" i="87"/>
  <c r="D63" i="87"/>
  <c r="D62" i="87"/>
  <c r="D61" i="87"/>
  <c r="D60" i="87"/>
  <c r="D59" i="87"/>
  <c r="D58" i="87"/>
  <c r="D57" i="87"/>
  <c r="D56" i="87"/>
  <c r="D55" i="87"/>
  <c r="D54" i="87"/>
  <c r="D53" i="87"/>
  <c r="D52" i="87"/>
  <c r="D51" i="87"/>
  <c r="D50" i="87"/>
  <c r="D49" i="87"/>
  <c r="D48" i="87"/>
  <c r="D47" i="87"/>
  <c r="D46" i="87"/>
  <c r="D45" i="87"/>
  <c r="D44" i="87"/>
  <c r="D43" i="87"/>
  <c r="D42" i="87"/>
  <c r="D41" i="87"/>
  <c r="D40" i="87"/>
  <c r="D39" i="87"/>
  <c r="D38" i="87"/>
  <c r="D37" i="87"/>
  <c r="D36" i="87"/>
  <c r="D35" i="87"/>
  <c r="D34" i="87"/>
  <c r="D33" i="87"/>
  <c r="D32" i="87"/>
  <c r="D31" i="87"/>
  <c r="D30" i="87"/>
  <c r="D29" i="87"/>
  <c r="D28" i="87"/>
  <c r="D27" i="87"/>
  <c r="D26" i="87"/>
  <c r="D25" i="87"/>
  <c r="D24" i="87"/>
  <c r="D23" i="87"/>
  <c r="D22" i="87"/>
  <c r="D21" i="87"/>
  <c r="B20" i="87"/>
  <c r="D20" i="87" s="1"/>
  <c r="D19" i="87"/>
  <c r="D18" i="87"/>
  <c r="D17" i="87"/>
  <c r="D16" i="87"/>
  <c r="D15" i="87"/>
  <c r="D14" i="87"/>
  <c r="D13" i="87"/>
  <c r="D12" i="87"/>
  <c r="D11" i="87"/>
  <c r="B10" i="87"/>
  <c r="D9" i="87"/>
  <c r="D8" i="87"/>
  <c r="D7" i="87"/>
  <c r="D6" i="87"/>
  <c r="D5" i="87"/>
  <c r="D4" i="87"/>
  <c r="B214" i="87" l="1"/>
  <c r="D10" i="87"/>
  <c r="D214" i="87" s="1"/>
  <c r="J214" i="86"/>
  <c r="L200" i="86"/>
  <c r="L199" i="86"/>
  <c r="L194" i="86"/>
  <c r="L133" i="86"/>
  <c r="L128" i="86"/>
  <c r="L126" i="86"/>
  <c r="L123" i="86"/>
  <c r="L119" i="86"/>
  <c r="L116" i="86"/>
  <c r="L113" i="86"/>
  <c r="L110" i="86"/>
  <c r="L106" i="86"/>
  <c r="L105" i="86"/>
  <c r="L86" i="86"/>
  <c r="L83" i="86"/>
  <c r="L79" i="86"/>
  <c r="L77" i="86"/>
  <c r="L75" i="86"/>
  <c r="L71" i="86"/>
  <c r="L42" i="86"/>
  <c r="L40" i="86"/>
  <c r="L32" i="86"/>
  <c r="L28" i="86"/>
  <c r="L23" i="86"/>
  <c r="L20" i="86"/>
  <c r="L16" i="86"/>
  <c r="L13" i="86"/>
  <c r="L10" i="86"/>
  <c r="L214" i="86" s="1"/>
  <c r="L7" i="86"/>
  <c r="GA200" i="85" l="1"/>
  <c r="GA199" i="85"/>
  <c r="GA194" i="85"/>
  <c r="GA162" i="85"/>
  <c r="GA161" i="85"/>
  <c r="GA154" i="85"/>
  <c r="GA133" i="85"/>
  <c r="GA128" i="85"/>
  <c r="GA119" i="85"/>
  <c r="GA113" i="85"/>
  <c r="GA112" i="85"/>
  <c r="GA110" i="85"/>
  <c r="GA106" i="85"/>
  <c r="GA105" i="85"/>
  <c r="GA86" i="85"/>
  <c r="GA81" i="85"/>
  <c r="GA79" i="85"/>
  <c r="GA77" i="85"/>
  <c r="GA73" i="85"/>
  <c r="GA71" i="85"/>
  <c r="GA22" i="85"/>
  <c r="GA20" i="85"/>
  <c r="GA19" i="85"/>
  <c r="GA16" i="85"/>
  <c r="GA13" i="85"/>
  <c r="GA7" i="85"/>
  <c r="GA214" i="85" l="1"/>
  <c r="D5" i="84"/>
  <c r="D6" i="84"/>
  <c r="D7" i="84"/>
  <c r="D8" i="84"/>
  <c r="D9" i="84"/>
  <c r="D10" i="84"/>
  <c r="D11" i="84"/>
  <c r="D12" i="84"/>
  <c r="D14" i="84"/>
  <c r="D15" i="84"/>
  <c r="D17" i="84"/>
  <c r="D18" i="84"/>
  <c r="D19" i="84"/>
  <c r="D20" i="84"/>
  <c r="D21" i="84"/>
  <c r="D22" i="84"/>
  <c r="D23" i="84"/>
  <c r="D24" i="84"/>
  <c r="D25" i="84"/>
  <c r="D26" i="84"/>
  <c r="D27" i="84"/>
  <c r="D28" i="84"/>
  <c r="D29" i="84"/>
  <c r="D30" i="84"/>
  <c r="D31" i="84"/>
  <c r="D32" i="84"/>
  <c r="D33" i="84"/>
  <c r="D34" i="84"/>
  <c r="D35" i="84"/>
  <c r="D36" i="84"/>
  <c r="D37" i="84"/>
  <c r="D38" i="84"/>
  <c r="D39" i="84"/>
  <c r="D40" i="84"/>
  <c r="D41" i="84"/>
  <c r="D42" i="84"/>
  <c r="D43" i="84"/>
  <c r="D44" i="84"/>
  <c r="D45" i="84"/>
  <c r="D46" i="84"/>
  <c r="D47" i="84"/>
  <c r="D48" i="84"/>
  <c r="D49" i="84"/>
  <c r="D50" i="84"/>
  <c r="D51" i="84"/>
  <c r="D52" i="84"/>
  <c r="D53" i="84"/>
  <c r="D54" i="84"/>
  <c r="D55" i="84"/>
  <c r="D56" i="84"/>
  <c r="D57" i="84"/>
  <c r="D58" i="84"/>
  <c r="D59" i="84"/>
  <c r="D60" i="84"/>
  <c r="D61" i="84"/>
  <c r="D62" i="84"/>
  <c r="D63" i="84"/>
  <c r="D64" i="84"/>
  <c r="D65" i="84"/>
  <c r="D66" i="84"/>
  <c r="D67" i="84"/>
  <c r="D68" i="84"/>
  <c r="D69" i="84"/>
  <c r="D70" i="84"/>
  <c r="D71" i="84"/>
  <c r="D72" i="84"/>
  <c r="D73" i="84"/>
  <c r="D74" i="84"/>
  <c r="D75" i="84"/>
  <c r="D76" i="84"/>
  <c r="D77" i="84"/>
  <c r="D78" i="84"/>
  <c r="D79" i="84"/>
  <c r="D80" i="84"/>
  <c r="D81" i="84"/>
  <c r="D82" i="84"/>
  <c r="D83" i="84"/>
  <c r="D84" i="84"/>
  <c r="D85" i="84"/>
  <c r="D86" i="84"/>
  <c r="D87" i="84"/>
  <c r="D88" i="84"/>
  <c r="D89" i="84"/>
  <c r="D90" i="84"/>
  <c r="D91" i="84"/>
  <c r="D92" i="84"/>
  <c r="D93" i="84"/>
  <c r="D94" i="84"/>
  <c r="D95" i="84"/>
  <c r="D96" i="84"/>
  <c r="D97" i="84"/>
  <c r="D98" i="84"/>
  <c r="D99" i="84"/>
  <c r="D100" i="84"/>
  <c r="D101" i="84"/>
  <c r="D102" i="84"/>
  <c r="D103" i="84"/>
  <c r="D104" i="84"/>
  <c r="D105" i="84"/>
  <c r="D106" i="84"/>
  <c r="D107" i="84"/>
  <c r="D108" i="84"/>
  <c r="D109" i="84"/>
  <c r="D110" i="84"/>
  <c r="D111" i="84"/>
  <c r="D112" i="84"/>
  <c r="D113" i="84"/>
  <c r="D114" i="84"/>
  <c r="D115" i="84"/>
  <c r="D116" i="84"/>
  <c r="D117" i="84"/>
  <c r="D118" i="84"/>
  <c r="D119" i="84"/>
  <c r="D120" i="84"/>
  <c r="D121" i="84"/>
  <c r="D122" i="84"/>
  <c r="D123" i="84"/>
  <c r="D124" i="84"/>
  <c r="D125" i="84"/>
  <c r="D126" i="84"/>
  <c r="D127" i="84"/>
  <c r="D128" i="84"/>
  <c r="D129" i="84"/>
  <c r="D130" i="84"/>
  <c r="D131" i="84"/>
  <c r="D132" i="84"/>
  <c r="D133" i="84"/>
  <c r="D134" i="84"/>
  <c r="D135" i="84"/>
  <c r="D136" i="84"/>
  <c r="D137" i="84"/>
  <c r="D138" i="84"/>
  <c r="D139" i="84"/>
  <c r="D140" i="84"/>
  <c r="D141" i="84"/>
  <c r="D142" i="84"/>
  <c r="D143" i="84"/>
  <c r="D144" i="84"/>
  <c r="D145" i="84"/>
  <c r="D146" i="84"/>
  <c r="D147" i="84"/>
  <c r="D148" i="84"/>
  <c r="D149" i="84"/>
  <c r="D150" i="84"/>
  <c r="D151" i="84"/>
  <c r="D152" i="84"/>
  <c r="D153" i="84"/>
  <c r="D154" i="84"/>
  <c r="D155" i="84"/>
  <c r="D156" i="84"/>
  <c r="D157" i="84"/>
  <c r="D158" i="84"/>
  <c r="D159" i="84"/>
  <c r="D160" i="84"/>
  <c r="D161" i="84"/>
  <c r="D162" i="84"/>
  <c r="D163" i="84"/>
  <c r="D164" i="84"/>
  <c r="D165" i="84"/>
  <c r="D166" i="84"/>
  <c r="D167" i="84"/>
  <c r="D168" i="84"/>
  <c r="D169" i="84"/>
  <c r="D170" i="84"/>
  <c r="D171" i="84"/>
  <c r="D172" i="84"/>
  <c r="D173" i="84"/>
  <c r="D174" i="84"/>
  <c r="D175" i="84"/>
  <c r="D176" i="84"/>
  <c r="D177" i="84"/>
  <c r="D178" i="84"/>
  <c r="D179" i="84"/>
  <c r="D180" i="84"/>
  <c r="D181" i="84"/>
  <c r="D182" i="84"/>
  <c r="D183" i="84"/>
  <c r="D184" i="84"/>
  <c r="D185" i="84"/>
  <c r="D186" i="84"/>
  <c r="D187" i="84"/>
  <c r="D188" i="84"/>
  <c r="D189" i="84"/>
  <c r="D190" i="84"/>
  <c r="D191" i="84"/>
  <c r="D192" i="84"/>
  <c r="D193" i="84"/>
  <c r="D194" i="84"/>
  <c r="D195" i="84"/>
  <c r="D196" i="84"/>
  <c r="D197" i="84"/>
  <c r="D198" i="84"/>
  <c r="D199" i="84"/>
  <c r="D200" i="84"/>
  <c r="D201" i="84"/>
  <c r="D202" i="84"/>
  <c r="D203" i="84"/>
  <c r="D204" i="84"/>
  <c r="D205" i="84"/>
  <c r="D206" i="84"/>
  <c r="D207" i="84"/>
  <c r="D208" i="84"/>
  <c r="D209" i="84"/>
  <c r="D210" i="84"/>
  <c r="D211" i="84"/>
  <c r="D212" i="84"/>
  <c r="D213" i="84"/>
  <c r="D4" i="84"/>
  <c r="B16" i="84"/>
  <c r="D16" i="84" s="1"/>
  <c r="B13" i="84"/>
  <c r="B214" i="84" l="1"/>
  <c r="D13" i="84"/>
  <c r="D214" i="84" s="1"/>
  <c r="D5" i="83"/>
  <c r="D6" i="83"/>
  <c r="D7" i="83"/>
  <c r="D8" i="83"/>
  <c r="D9" i="83"/>
  <c r="D10" i="83"/>
  <c r="D11" i="83"/>
  <c r="D12" i="83"/>
  <c r="D13" i="83"/>
  <c r="D14" i="83"/>
  <c r="D15" i="83"/>
  <c r="D16" i="83"/>
  <c r="D17" i="83"/>
  <c r="D18" i="83"/>
  <c r="D19" i="83"/>
  <c r="D20" i="83"/>
  <c r="D21" i="83"/>
  <c r="D22" i="83"/>
  <c r="D23" i="83"/>
  <c r="D24" i="83"/>
  <c r="D25" i="83"/>
  <c r="D26" i="83"/>
  <c r="D27" i="83"/>
  <c r="D28" i="83"/>
  <c r="D29" i="83"/>
  <c r="D30" i="83"/>
  <c r="D31" i="83"/>
  <c r="D32" i="83"/>
  <c r="D33" i="83"/>
  <c r="D34" i="83"/>
  <c r="D35" i="83"/>
  <c r="D36" i="83"/>
  <c r="D37" i="83"/>
  <c r="D38" i="83"/>
  <c r="D39" i="83"/>
  <c r="D40" i="83"/>
  <c r="D41" i="83"/>
  <c r="D42" i="83"/>
  <c r="D43" i="83"/>
  <c r="D44" i="83"/>
  <c r="D45" i="83"/>
  <c r="D46" i="83"/>
  <c r="D47" i="83"/>
  <c r="D48" i="83"/>
  <c r="D49" i="83"/>
  <c r="D50" i="83"/>
  <c r="D51" i="83"/>
  <c r="D52" i="83"/>
  <c r="D53" i="83"/>
  <c r="D54" i="83"/>
  <c r="D55" i="83"/>
  <c r="D56" i="83"/>
  <c r="D57" i="83"/>
  <c r="D58" i="83"/>
  <c r="D59" i="83"/>
  <c r="D60" i="83"/>
  <c r="D61" i="83"/>
  <c r="D62" i="83"/>
  <c r="D63" i="83"/>
  <c r="D64" i="83"/>
  <c r="D65" i="83"/>
  <c r="D66" i="83"/>
  <c r="D67" i="83"/>
  <c r="D68" i="83"/>
  <c r="D69" i="83"/>
  <c r="D70" i="83"/>
  <c r="D71" i="83"/>
  <c r="D72" i="83"/>
  <c r="D73" i="83"/>
  <c r="D74" i="83"/>
  <c r="D75" i="83"/>
  <c r="D76" i="83"/>
  <c r="D77" i="83"/>
  <c r="D78" i="83"/>
  <c r="D79" i="83"/>
  <c r="D80" i="83"/>
  <c r="D81" i="83"/>
  <c r="D83" i="83"/>
  <c r="D84" i="83"/>
  <c r="D85" i="83"/>
  <c r="D87" i="83"/>
  <c r="D88" i="83"/>
  <c r="D89" i="83"/>
  <c r="D90" i="83"/>
  <c r="D91" i="83"/>
  <c r="D92" i="83"/>
  <c r="D93" i="83"/>
  <c r="D94" i="83"/>
  <c r="D95" i="83"/>
  <c r="D96" i="83"/>
  <c r="D97" i="83"/>
  <c r="D98" i="83"/>
  <c r="D99" i="83"/>
  <c r="D100" i="83"/>
  <c r="D101" i="83"/>
  <c r="D102" i="83"/>
  <c r="D103" i="83"/>
  <c r="D104" i="83"/>
  <c r="D105" i="83"/>
  <c r="D106" i="83"/>
  <c r="D107" i="83"/>
  <c r="D108" i="83"/>
  <c r="D109" i="83"/>
  <c r="D110" i="83"/>
  <c r="D111" i="83"/>
  <c r="D112" i="83"/>
  <c r="D113" i="83"/>
  <c r="D114" i="83"/>
  <c r="D115" i="83"/>
  <c r="D116" i="83"/>
  <c r="D117" i="83"/>
  <c r="D118" i="83"/>
  <c r="D119" i="83"/>
  <c r="D120" i="83"/>
  <c r="D121" i="83"/>
  <c r="D122" i="83"/>
  <c r="D123" i="83"/>
  <c r="D124" i="83"/>
  <c r="D125" i="83"/>
  <c r="D126" i="83"/>
  <c r="D127" i="83"/>
  <c r="D128" i="83"/>
  <c r="D129" i="83"/>
  <c r="D130" i="83"/>
  <c r="D131" i="83"/>
  <c r="D132" i="83"/>
  <c r="D133" i="83"/>
  <c r="D134" i="83"/>
  <c r="D135" i="83"/>
  <c r="D136" i="83"/>
  <c r="D137" i="83"/>
  <c r="D138" i="83"/>
  <c r="D139" i="83"/>
  <c r="D140" i="83"/>
  <c r="D141" i="83"/>
  <c r="D142" i="83"/>
  <c r="D143" i="83"/>
  <c r="D144" i="83"/>
  <c r="D145" i="83"/>
  <c r="D146" i="83"/>
  <c r="D147" i="83"/>
  <c r="D148" i="83"/>
  <c r="D149" i="83"/>
  <c r="D150" i="83"/>
  <c r="D151" i="83"/>
  <c r="D152" i="83"/>
  <c r="D153" i="83"/>
  <c r="D154" i="83"/>
  <c r="D155" i="83"/>
  <c r="D156" i="83"/>
  <c r="D157" i="83"/>
  <c r="D158" i="83"/>
  <c r="D159" i="83"/>
  <c r="D160" i="83"/>
  <c r="D161" i="83"/>
  <c r="D162" i="83"/>
  <c r="D163" i="83"/>
  <c r="D164" i="83"/>
  <c r="D165" i="83"/>
  <c r="D166" i="83"/>
  <c r="D167" i="83"/>
  <c r="D168" i="83"/>
  <c r="D169" i="83"/>
  <c r="D170" i="83"/>
  <c r="D171" i="83"/>
  <c r="D172" i="83"/>
  <c r="D173" i="83"/>
  <c r="D174" i="83"/>
  <c r="D175" i="83"/>
  <c r="D176" i="83"/>
  <c r="D177" i="83"/>
  <c r="D178" i="83"/>
  <c r="D179" i="83"/>
  <c r="D180" i="83"/>
  <c r="D181" i="83"/>
  <c r="D182" i="83"/>
  <c r="D183" i="83"/>
  <c r="D184" i="83"/>
  <c r="D185" i="83"/>
  <c r="D186" i="83"/>
  <c r="D187" i="83"/>
  <c r="D188" i="83"/>
  <c r="D189" i="83"/>
  <c r="D190" i="83"/>
  <c r="D191" i="83"/>
  <c r="D192" i="83"/>
  <c r="D193" i="83"/>
  <c r="D194" i="83"/>
  <c r="D195" i="83"/>
  <c r="D196" i="83"/>
  <c r="D197" i="83"/>
  <c r="D198" i="83"/>
  <c r="D199" i="83"/>
  <c r="D200" i="83"/>
  <c r="D201" i="83"/>
  <c r="D202" i="83"/>
  <c r="D203" i="83"/>
  <c r="D204" i="83"/>
  <c r="D205" i="83"/>
  <c r="D206" i="83"/>
  <c r="D207" i="83"/>
  <c r="D208" i="83"/>
  <c r="D209" i="83"/>
  <c r="D210" i="83"/>
  <c r="D211" i="83"/>
  <c r="D212" i="83"/>
  <c r="D213" i="83"/>
  <c r="D4" i="83"/>
  <c r="B172" i="83"/>
  <c r="B86" i="83"/>
  <c r="D86" i="83" s="1"/>
  <c r="B82" i="83"/>
  <c r="D82" i="83" s="1"/>
  <c r="B214" i="83" l="1"/>
  <c r="D214" i="83"/>
  <c r="D5" i="82"/>
  <c r="D6" i="82"/>
  <c r="D7" i="82"/>
  <c r="D8" i="82"/>
  <c r="D9" i="82"/>
  <c r="D10" i="82"/>
  <c r="D11" i="82"/>
  <c r="D12" i="82"/>
  <c r="D13" i="82"/>
  <c r="D14" i="82"/>
  <c r="D15" i="82"/>
  <c r="D16" i="82"/>
  <c r="D17" i="82"/>
  <c r="D18" i="82"/>
  <c r="D19" i="82"/>
  <c r="D20" i="82"/>
  <c r="D21" i="82"/>
  <c r="D22" i="82"/>
  <c r="D23" i="82"/>
  <c r="D24" i="82"/>
  <c r="D25" i="82"/>
  <c r="D26" i="82"/>
  <c r="D27" i="82"/>
  <c r="D28" i="82"/>
  <c r="D29" i="82"/>
  <c r="D30" i="82"/>
  <c r="D31" i="82"/>
  <c r="D32" i="82"/>
  <c r="D33" i="82"/>
  <c r="D34" i="82"/>
  <c r="D35" i="82"/>
  <c r="D36" i="82"/>
  <c r="D37" i="82"/>
  <c r="D38" i="82"/>
  <c r="D39" i="82"/>
  <c r="D40" i="82"/>
  <c r="D41" i="82"/>
  <c r="D42" i="82"/>
  <c r="D43" i="82"/>
  <c r="D44" i="82"/>
  <c r="D45" i="82"/>
  <c r="D46" i="82"/>
  <c r="D47" i="82"/>
  <c r="D48" i="82"/>
  <c r="D49" i="82"/>
  <c r="D50" i="82"/>
  <c r="D51" i="82"/>
  <c r="D52" i="82"/>
  <c r="D53" i="82"/>
  <c r="D54" i="82"/>
  <c r="D55" i="82"/>
  <c r="D56" i="82"/>
  <c r="D57" i="82"/>
  <c r="D58" i="82"/>
  <c r="D59" i="82"/>
  <c r="D60" i="82"/>
  <c r="D61" i="82"/>
  <c r="D62" i="82"/>
  <c r="D63" i="82"/>
  <c r="D64" i="82"/>
  <c r="D65" i="82"/>
  <c r="D66" i="82"/>
  <c r="D67" i="82"/>
  <c r="D68" i="82"/>
  <c r="D69" i="82"/>
  <c r="D70" i="82"/>
  <c r="D71" i="82"/>
  <c r="D72" i="82"/>
  <c r="D73" i="82"/>
  <c r="D74" i="82"/>
  <c r="D75" i="82"/>
  <c r="D76" i="82"/>
  <c r="D77" i="82"/>
  <c r="D78" i="82"/>
  <c r="D79" i="82"/>
  <c r="D80" i="82"/>
  <c r="D82" i="82"/>
  <c r="D83" i="82"/>
  <c r="D84" i="82"/>
  <c r="D85" i="82"/>
  <c r="D86" i="82"/>
  <c r="D87" i="82"/>
  <c r="D88" i="82"/>
  <c r="D89" i="82"/>
  <c r="D90" i="82"/>
  <c r="D91" i="82"/>
  <c r="D92" i="82"/>
  <c r="D93" i="82"/>
  <c r="D94" i="82"/>
  <c r="D95" i="82"/>
  <c r="D96" i="82"/>
  <c r="D97" i="82"/>
  <c r="D98" i="82"/>
  <c r="D99" i="82"/>
  <c r="D100" i="82"/>
  <c r="D101" i="82"/>
  <c r="D102" i="82"/>
  <c r="D103" i="82"/>
  <c r="D104" i="82"/>
  <c r="D105" i="82"/>
  <c r="D106" i="82"/>
  <c r="D107" i="82"/>
  <c r="D108" i="82"/>
  <c r="D109" i="82"/>
  <c r="D110" i="82"/>
  <c r="D111" i="82"/>
  <c r="D112" i="82"/>
  <c r="D113" i="82"/>
  <c r="D114" i="82"/>
  <c r="D115" i="82"/>
  <c r="D116" i="82"/>
  <c r="D117" i="82"/>
  <c r="D118" i="82"/>
  <c r="D119" i="82"/>
  <c r="D120" i="82"/>
  <c r="D121" i="82"/>
  <c r="D122" i="82"/>
  <c r="D123" i="82"/>
  <c r="D124" i="82"/>
  <c r="D125" i="82"/>
  <c r="D126" i="82"/>
  <c r="D127" i="82"/>
  <c r="D128" i="82"/>
  <c r="D129" i="82"/>
  <c r="D130" i="82"/>
  <c r="D131" i="82"/>
  <c r="D132" i="82"/>
  <c r="D133" i="82"/>
  <c r="D134" i="82"/>
  <c r="D135" i="82"/>
  <c r="D136" i="82"/>
  <c r="D137" i="82"/>
  <c r="D138" i="82"/>
  <c r="D139" i="82"/>
  <c r="D140" i="82"/>
  <c r="D141" i="82"/>
  <c r="D142" i="82"/>
  <c r="D143" i="82"/>
  <c r="D144" i="82"/>
  <c r="D145" i="82"/>
  <c r="D146" i="82"/>
  <c r="D147" i="82"/>
  <c r="D148" i="82"/>
  <c r="D149" i="82"/>
  <c r="D150" i="82"/>
  <c r="D151" i="82"/>
  <c r="D152" i="82"/>
  <c r="D153" i="82"/>
  <c r="D154" i="82"/>
  <c r="D155" i="82"/>
  <c r="D156" i="82"/>
  <c r="D157" i="82"/>
  <c r="D158" i="82"/>
  <c r="D159" i="82"/>
  <c r="D160" i="82"/>
  <c r="D161" i="82"/>
  <c r="D162" i="82"/>
  <c r="D164" i="82"/>
  <c r="D165" i="82"/>
  <c r="D166" i="82"/>
  <c r="D167" i="82"/>
  <c r="D168" i="82"/>
  <c r="D169" i="82"/>
  <c r="D170" i="82"/>
  <c r="D171" i="82"/>
  <c r="D172" i="82"/>
  <c r="D173" i="82"/>
  <c r="D174" i="82"/>
  <c r="D175" i="82"/>
  <c r="D176" i="82"/>
  <c r="D177" i="82"/>
  <c r="D178" i="82"/>
  <c r="D179" i="82"/>
  <c r="D180" i="82"/>
  <c r="D181" i="82"/>
  <c r="D182" i="82"/>
  <c r="D183" i="82"/>
  <c r="D184" i="82"/>
  <c r="D185" i="82"/>
  <c r="D186" i="82"/>
  <c r="D187" i="82"/>
  <c r="D188" i="82"/>
  <c r="D189" i="82"/>
  <c r="D190" i="82"/>
  <c r="D191" i="82"/>
  <c r="D192" i="82"/>
  <c r="D193" i="82"/>
  <c r="D194" i="82"/>
  <c r="D195" i="82"/>
  <c r="D196" i="82"/>
  <c r="D197" i="82"/>
  <c r="D198" i="82"/>
  <c r="D199" i="82"/>
  <c r="D200" i="82"/>
  <c r="D201" i="82"/>
  <c r="D202" i="82"/>
  <c r="D203" i="82"/>
  <c r="D204" i="82"/>
  <c r="D205" i="82"/>
  <c r="D206" i="82"/>
  <c r="D207" i="82"/>
  <c r="D208" i="82"/>
  <c r="D209" i="82"/>
  <c r="D210" i="82"/>
  <c r="D211" i="82"/>
  <c r="D212" i="82"/>
  <c r="D213" i="82"/>
  <c r="D4" i="82"/>
  <c r="B163" i="82"/>
  <c r="D163" i="82" s="1"/>
  <c r="B81" i="82"/>
  <c r="D81" i="82" s="1"/>
  <c r="B214" i="82" l="1"/>
  <c r="D214" i="82"/>
  <c r="D5" i="81"/>
  <c r="D6" i="81"/>
  <c r="D7" i="81"/>
  <c r="D8" i="81"/>
  <c r="D9" i="81"/>
  <c r="D10" i="81"/>
  <c r="D11" i="81"/>
  <c r="D12" i="81"/>
  <c r="D13" i="81"/>
  <c r="D14" i="81"/>
  <c r="D15" i="81"/>
  <c r="D16" i="81"/>
  <c r="D17" i="81"/>
  <c r="D18" i="81"/>
  <c r="D19" i="81"/>
  <c r="D20" i="81"/>
  <c r="D21" i="81"/>
  <c r="D22" i="81"/>
  <c r="D23" i="81"/>
  <c r="D24" i="81"/>
  <c r="D25" i="81"/>
  <c r="D26" i="81"/>
  <c r="D27" i="81"/>
  <c r="D28" i="81"/>
  <c r="D29" i="81"/>
  <c r="D30" i="81"/>
  <c r="D31" i="81"/>
  <c r="D32" i="81"/>
  <c r="D33" i="81"/>
  <c r="D34" i="81"/>
  <c r="D35" i="81"/>
  <c r="D36" i="81"/>
  <c r="D37" i="81"/>
  <c r="D38" i="81"/>
  <c r="D39" i="81"/>
  <c r="D40" i="81"/>
  <c r="D41" i="81"/>
  <c r="D42" i="81"/>
  <c r="D43" i="81"/>
  <c r="D44" i="81"/>
  <c r="D45" i="81"/>
  <c r="D46" i="81"/>
  <c r="D47" i="81"/>
  <c r="D48" i="81"/>
  <c r="D49" i="81"/>
  <c r="D50" i="81"/>
  <c r="D51" i="81"/>
  <c r="D52" i="81"/>
  <c r="D53" i="81"/>
  <c r="D54" i="81"/>
  <c r="D55" i="81"/>
  <c r="D56" i="81"/>
  <c r="D57" i="81"/>
  <c r="D58" i="81"/>
  <c r="D59" i="81"/>
  <c r="D60" i="81"/>
  <c r="D61" i="81"/>
  <c r="D62" i="81"/>
  <c r="D63" i="81"/>
  <c r="D64" i="81"/>
  <c r="D65" i="81"/>
  <c r="D66" i="81"/>
  <c r="D67" i="81"/>
  <c r="D68" i="81"/>
  <c r="D69" i="81"/>
  <c r="D70" i="81"/>
  <c r="D71" i="81"/>
  <c r="D72" i="81"/>
  <c r="D73" i="81"/>
  <c r="D74" i="81"/>
  <c r="D75" i="81"/>
  <c r="D76" i="81"/>
  <c r="D77" i="81"/>
  <c r="D78" i="81"/>
  <c r="D79" i="81"/>
  <c r="D80" i="81"/>
  <c r="D81" i="81"/>
  <c r="D82" i="81"/>
  <c r="D83" i="81"/>
  <c r="D84" i="81"/>
  <c r="D85" i="81"/>
  <c r="D86" i="81"/>
  <c r="D87" i="81"/>
  <c r="D88" i="81"/>
  <c r="D89" i="81"/>
  <c r="D90" i="81"/>
  <c r="D91" i="81"/>
  <c r="D92" i="81"/>
  <c r="D93" i="81"/>
  <c r="D94" i="81"/>
  <c r="D95" i="81"/>
  <c r="D96" i="81"/>
  <c r="D97" i="81"/>
  <c r="D98" i="81"/>
  <c r="D99" i="81"/>
  <c r="D100" i="81"/>
  <c r="D101" i="81"/>
  <c r="D102" i="81"/>
  <c r="D103" i="81"/>
  <c r="D104" i="81"/>
  <c r="D105" i="81"/>
  <c r="D106" i="81"/>
  <c r="D107" i="81"/>
  <c r="D108" i="81"/>
  <c r="D109" i="81"/>
  <c r="D110" i="81"/>
  <c r="D111" i="81"/>
  <c r="D112" i="81"/>
  <c r="D113" i="81"/>
  <c r="D114" i="81"/>
  <c r="D115" i="81"/>
  <c r="D116" i="81"/>
  <c r="D117" i="81"/>
  <c r="D118" i="81"/>
  <c r="D120" i="81"/>
  <c r="D121" i="81"/>
  <c r="D122" i="81"/>
  <c r="D123" i="81"/>
  <c r="D124" i="81"/>
  <c r="D125" i="81"/>
  <c r="D126" i="81"/>
  <c r="D127" i="81"/>
  <c r="D128" i="81"/>
  <c r="D129" i="81"/>
  <c r="D130" i="81"/>
  <c r="D131" i="81"/>
  <c r="D132" i="81"/>
  <c r="D133" i="81"/>
  <c r="D134" i="81"/>
  <c r="D135" i="81"/>
  <c r="D136" i="81"/>
  <c r="D137" i="81"/>
  <c r="D138" i="81"/>
  <c r="D139" i="81"/>
  <c r="D140" i="81"/>
  <c r="D141" i="81"/>
  <c r="D142" i="81"/>
  <c r="D143" i="81"/>
  <c r="D144" i="81"/>
  <c r="D145" i="81"/>
  <c r="D146" i="81"/>
  <c r="D147" i="81"/>
  <c r="D148" i="81"/>
  <c r="D149" i="81"/>
  <c r="D150" i="81"/>
  <c r="D151" i="81"/>
  <c r="D152" i="81"/>
  <c r="D153" i="81"/>
  <c r="D154" i="81"/>
  <c r="D155" i="81"/>
  <c r="D156" i="81"/>
  <c r="D157" i="81"/>
  <c r="D158" i="81"/>
  <c r="D159" i="81"/>
  <c r="D160" i="81"/>
  <c r="D161" i="81"/>
  <c r="D162" i="81"/>
  <c r="D164" i="81"/>
  <c r="D165" i="81"/>
  <c r="D166" i="81"/>
  <c r="D167" i="81"/>
  <c r="D168" i="81"/>
  <c r="D169" i="81"/>
  <c r="D170" i="81"/>
  <c r="D171" i="81"/>
  <c r="D172" i="81"/>
  <c r="D173" i="81"/>
  <c r="D174" i="81"/>
  <c r="D175" i="81"/>
  <c r="D176" i="81"/>
  <c r="D177" i="81"/>
  <c r="D178" i="81"/>
  <c r="D179" i="81"/>
  <c r="D180" i="81"/>
  <c r="D181" i="81"/>
  <c r="D182" i="81"/>
  <c r="D183" i="81"/>
  <c r="D184" i="81"/>
  <c r="D185" i="81"/>
  <c r="D186" i="81"/>
  <c r="D187" i="81"/>
  <c r="D188" i="81"/>
  <c r="D189" i="81"/>
  <c r="D190" i="81"/>
  <c r="D191" i="81"/>
  <c r="D192" i="81"/>
  <c r="D193" i="81"/>
  <c r="D194" i="81"/>
  <c r="D195" i="81"/>
  <c r="D196" i="81"/>
  <c r="D197" i="81"/>
  <c r="D198" i="81"/>
  <c r="D199" i="81"/>
  <c r="D201" i="81"/>
  <c r="D202" i="81"/>
  <c r="D203" i="81"/>
  <c r="D204" i="81"/>
  <c r="D205" i="81"/>
  <c r="D206" i="81"/>
  <c r="D207" i="81"/>
  <c r="D208" i="81"/>
  <c r="D209" i="81"/>
  <c r="D210" i="81"/>
  <c r="D211" i="81"/>
  <c r="D212" i="81"/>
  <c r="D213" i="81"/>
  <c r="D4" i="81"/>
  <c r="B200" i="81"/>
  <c r="D200" i="81" s="1"/>
  <c r="B163" i="81"/>
  <c r="D163" i="81" s="1"/>
  <c r="B119" i="81"/>
  <c r="D119" i="81" s="1"/>
  <c r="D214" i="81" l="1"/>
  <c r="B214" i="81"/>
  <c r="D5" i="80"/>
  <c r="D6" i="80"/>
  <c r="D7" i="80"/>
  <c r="D8" i="80"/>
  <c r="D9" i="80"/>
  <c r="D10" i="80"/>
  <c r="D11" i="80"/>
  <c r="D12" i="80"/>
  <c r="D13" i="80"/>
  <c r="D14" i="80"/>
  <c r="D15" i="80"/>
  <c r="D16" i="80"/>
  <c r="D17" i="80"/>
  <c r="D18" i="80"/>
  <c r="D19" i="80"/>
  <c r="D20" i="80"/>
  <c r="D21" i="80"/>
  <c r="D22" i="80"/>
  <c r="D23" i="80"/>
  <c r="D24" i="80"/>
  <c r="D25" i="80"/>
  <c r="D26" i="80"/>
  <c r="D27" i="80"/>
  <c r="D28" i="80"/>
  <c r="D29" i="80"/>
  <c r="D30" i="80"/>
  <c r="D31" i="80"/>
  <c r="D32" i="80"/>
  <c r="D33" i="80"/>
  <c r="D34" i="80"/>
  <c r="D35" i="80"/>
  <c r="D36" i="80"/>
  <c r="D37" i="80"/>
  <c r="D38" i="80"/>
  <c r="D39" i="80"/>
  <c r="D40" i="80"/>
  <c r="D41" i="80"/>
  <c r="D42" i="80"/>
  <c r="D43" i="80"/>
  <c r="D44" i="80"/>
  <c r="D45" i="80"/>
  <c r="D46" i="80"/>
  <c r="D47" i="80"/>
  <c r="D48" i="80"/>
  <c r="D49" i="80"/>
  <c r="D50" i="80"/>
  <c r="D51" i="80"/>
  <c r="D52" i="80"/>
  <c r="D53" i="80"/>
  <c r="D54" i="80"/>
  <c r="D55" i="80"/>
  <c r="D56" i="80"/>
  <c r="D57" i="80"/>
  <c r="D58" i="80"/>
  <c r="D59" i="80"/>
  <c r="D60" i="80"/>
  <c r="D61" i="80"/>
  <c r="D62" i="80"/>
  <c r="D63" i="80"/>
  <c r="D64" i="80"/>
  <c r="D65" i="80"/>
  <c r="D66" i="80"/>
  <c r="D67" i="80"/>
  <c r="D68" i="80"/>
  <c r="D69" i="80"/>
  <c r="D70" i="80"/>
  <c r="D71" i="80"/>
  <c r="D72" i="80"/>
  <c r="D73" i="80"/>
  <c r="D74" i="80"/>
  <c r="D75" i="80"/>
  <c r="D76" i="80"/>
  <c r="D77" i="80"/>
  <c r="D78" i="80"/>
  <c r="D79" i="80"/>
  <c r="D80" i="80"/>
  <c r="D82" i="80"/>
  <c r="D83" i="80"/>
  <c r="D84" i="80"/>
  <c r="D85" i="80"/>
  <c r="D86" i="80"/>
  <c r="D87" i="80"/>
  <c r="D88" i="80"/>
  <c r="D89" i="80"/>
  <c r="D90" i="80"/>
  <c r="D91" i="80"/>
  <c r="D92" i="80"/>
  <c r="D93" i="80"/>
  <c r="D94" i="80"/>
  <c r="D95" i="80"/>
  <c r="D96" i="80"/>
  <c r="D97" i="80"/>
  <c r="D98" i="80"/>
  <c r="D99" i="80"/>
  <c r="D100" i="80"/>
  <c r="D101" i="80"/>
  <c r="D102" i="80"/>
  <c r="D103" i="80"/>
  <c r="D104" i="80"/>
  <c r="D105" i="80"/>
  <c r="D106" i="80"/>
  <c r="D107" i="80"/>
  <c r="D108" i="80"/>
  <c r="D109" i="80"/>
  <c r="D111" i="80"/>
  <c r="D112" i="80"/>
  <c r="D113" i="80"/>
  <c r="D114" i="80"/>
  <c r="D115" i="80"/>
  <c r="D116" i="80"/>
  <c r="D117" i="80"/>
  <c r="D118" i="80"/>
  <c r="D119" i="80"/>
  <c r="D120" i="80"/>
  <c r="D121" i="80"/>
  <c r="D122" i="80"/>
  <c r="D123" i="80"/>
  <c r="D124" i="80"/>
  <c r="D125" i="80"/>
  <c r="D126" i="80"/>
  <c r="D127" i="80"/>
  <c r="D128" i="80"/>
  <c r="D129" i="80"/>
  <c r="D130" i="80"/>
  <c r="D131" i="80"/>
  <c r="D132" i="80"/>
  <c r="D133" i="80"/>
  <c r="D134" i="80"/>
  <c r="D135" i="80"/>
  <c r="D136" i="80"/>
  <c r="D137" i="80"/>
  <c r="D138" i="80"/>
  <c r="D139" i="80"/>
  <c r="D140" i="80"/>
  <c r="D141" i="80"/>
  <c r="D142" i="80"/>
  <c r="D143" i="80"/>
  <c r="D144" i="80"/>
  <c r="D145" i="80"/>
  <c r="D146" i="80"/>
  <c r="D147" i="80"/>
  <c r="D148" i="80"/>
  <c r="D149" i="80"/>
  <c r="D150" i="80"/>
  <c r="D151" i="80"/>
  <c r="D152" i="80"/>
  <c r="D153" i="80"/>
  <c r="D154" i="80"/>
  <c r="D155" i="80"/>
  <c r="D156" i="80"/>
  <c r="D157" i="80"/>
  <c r="D158" i="80"/>
  <c r="D159" i="80"/>
  <c r="D160" i="80"/>
  <c r="D161" i="80"/>
  <c r="D162" i="80"/>
  <c r="D163" i="80"/>
  <c r="D164" i="80"/>
  <c r="D165" i="80"/>
  <c r="D166" i="80"/>
  <c r="D167" i="80"/>
  <c r="D168" i="80"/>
  <c r="D169" i="80"/>
  <c r="D170" i="80"/>
  <c r="D171" i="80"/>
  <c r="D172" i="80"/>
  <c r="D173" i="80"/>
  <c r="D174" i="80"/>
  <c r="D175" i="80"/>
  <c r="D176" i="80"/>
  <c r="D177" i="80"/>
  <c r="D178" i="80"/>
  <c r="D179" i="80"/>
  <c r="D180" i="80"/>
  <c r="D181" i="80"/>
  <c r="D182" i="80"/>
  <c r="D183" i="80"/>
  <c r="D184" i="80"/>
  <c r="D185" i="80"/>
  <c r="D186" i="80"/>
  <c r="D187" i="80"/>
  <c r="D188" i="80"/>
  <c r="D189" i="80"/>
  <c r="D190" i="80"/>
  <c r="D191" i="80"/>
  <c r="D192" i="80"/>
  <c r="D193" i="80"/>
  <c r="D194" i="80"/>
  <c r="D195" i="80"/>
  <c r="D196" i="80"/>
  <c r="D197" i="80"/>
  <c r="D198" i="80"/>
  <c r="D199" i="80"/>
  <c r="D201" i="80"/>
  <c r="D202" i="80"/>
  <c r="D203" i="80"/>
  <c r="D204" i="80"/>
  <c r="D205" i="80"/>
  <c r="D206" i="80"/>
  <c r="D207" i="80"/>
  <c r="D208" i="80"/>
  <c r="D209" i="80"/>
  <c r="D210" i="80"/>
  <c r="D211" i="80"/>
  <c r="D212" i="80"/>
  <c r="D213" i="80"/>
  <c r="D4" i="80"/>
  <c r="B200" i="80"/>
  <c r="D200" i="80" s="1"/>
  <c r="B110" i="80"/>
  <c r="D110" i="80" s="1"/>
  <c r="B81" i="80"/>
  <c r="B214" i="80" l="1"/>
  <c r="D81" i="80"/>
  <c r="D214" i="80"/>
  <c r="D213" i="79"/>
  <c r="D212" i="79"/>
  <c r="D211" i="79"/>
  <c r="D210" i="79"/>
  <c r="D209" i="79"/>
  <c r="D208" i="79"/>
  <c r="D207" i="79"/>
  <c r="D206" i="79"/>
  <c r="D205" i="79"/>
  <c r="D204" i="79"/>
  <c r="D203" i="79"/>
  <c r="D202" i="79"/>
  <c r="D201" i="79"/>
  <c r="B200" i="79"/>
  <c r="D200" i="79" s="1"/>
  <c r="D199" i="79"/>
  <c r="D198" i="79"/>
  <c r="D197" i="79"/>
  <c r="D196" i="79"/>
  <c r="D195" i="79"/>
  <c r="D194" i="79"/>
  <c r="D193" i="79"/>
  <c r="D192" i="79"/>
  <c r="D191" i="79"/>
  <c r="D190" i="79"/>
  <c r="D189" i="79"/>
  <c r="D188" i="79"/>
  <c r="D187" i="79"/>
  <c r="D186" i="79"/>
  <c r="D185" i="79"/>
  <c r="D184" i="79"/>
  <c r="D183" i="79"/>
  <c r="D182" i="79"/>
  <c r="D181" i="79"/>
  <c r="D180" i="79"/>
  <c r="D179" i="79"/>
  <c r="D178" i="79"/>
  <c r="D177" i="79"/>
  <c r="D176" i="79"/>
  <c r="D175" i="79"/>
  <c r="D174" i="79"/>
  <c r="D173" i="79"/>
  <c r="D172" i="79"/>
  <c r="D171" i="79"/>
  <c r="D170" i="79"/>
  <c r="D169" i="79"/>
  <c r="D168" i="79"/>
  <c r="D167" i="79"/>
  <c r="D166" i="79"/>
  <c r="D165" i="79"/>
  <c r="D164" i="79"/>
  <c r="D163" i="79"/>
  <c r="D162" i="79"/>
  <c r="D161" i="79"/>
  <c r="D160" i="79"/>
  <c r="D159" i="79"/>
  <c r="D158" i="79"/>
  <c r="D157" i="79"/>
  <c r="D156" i="79"/>
  <c r="D155" i="79"/>
  <c r="D154" i="79"/>
  <c r="D153" i="79"/>
  <c r="D152" i="79"/>
  <c r="D151" i="79"/>
  <c r="D150" i="79"/>
  <c r="D149" i="79"/>
  <c r="D148" i="79"/>
  <c r="D147" i="79"/>
  <c r="D146" i="79"/>
  <c r="D145" i="79"/>
  <c r="D144" i="79"/>
  <c r="D143" i="79"/>
  <c r="D142" i="79"/>
  <c r="D141" i="79"/>
  <c r="D140" i="79"/>
  <c r="D139" i="79"/>
  <c r="D138" i="79"/>
  <c r="D137" i="79"/>
  <c r="D136" i="79"/>
  <c r="D135" i="79"/>
  <c r="D134" i="79"/>
  <c r="D133" i="79"/>
  <c r="D132" i="79"/>
  <c r="D131" i="79"/>
  <c r="D130" i="79"/>
  <c r="D129" i="79"/>
  <c r="D128" i="79"/>
  <c r="D127" i="79"/>
  <c r="D126" i="79"/>
  <c r="D125" i="79"/>
  <c r="D124" i="79"/>
  <c r="D123" i="79"/>
  <c r="D122" i="79"/>
  <c r="D121" i="79"/>
  <c r="D120" i="79"/>
  <c r="D119" i="79"/>
  <c r="D118" i="79"/>
  <c r="D117" i="79"/>
  <c r="D116" i="79"/>
  <c r="D115" i="79"/>
  <c r="D114" i="79"/>
  <c r="D113" i="79"/>
  <c r="D112" i="79"/>
  <c r="D111" i="79"/>
  <c r="D110" i="79"/>
  <c r="D109" i="79"/>
  <c r="D108" i="79"/>
  <c r="D107" i="79"/>
  <c r="D106" i="79"/>
  <c r="B105" i="79"/>
  <c r="D105" i="79" s="1"/>
  <c r="D104" i="79"/>
  <c r="D103" i="79"/>
  <c r="D102" i="79"/>
  <c r="D101" i="79"/>
  <c r="D100" i="79"/>
  <c r="D99" i="79"/>
  <c r="D98" i="79"/>
  <c r="D97" i="79"/>
  <c r="D96" i="79"/>
  <c r="D95" i="79"/>
  <c r="D94" i="79"/>
  <c r="D93" i="79"/>
  <c r="D92" i="79"/>
  <c r="D91" i="79"/>
  <c r="D90" i="79"/>
  <c r="D89" i="79"/>
  <c r="D88" i="79"/>
  <c r="D87" i="79"/>
  <c r="D86" i="79"/>
  <c r="D85" i="79"/>
  <c r="D84" i="79"/>
  <c r="D83" i="79"/>
  <c r="D82" i="79"/>
  <c r="B81" i="79"/>
  <c r="D81" i="79" s="1"/>
  <c r="D80" i="79"/>
  <c r="D79" i="79"/>
  <c r="D78" i="79"/>
  <c r="D77" i="79"/>
  <c r="D76" i="79"/>
  <c r="D75" i="79"/>
  <c r="D74" i="79"/>
  <c r="D73" i="79"/>
  <c r="D72" i="79"/>
  <c r="D71" i="79"/>
  <c r="D70" i="79"/>
  <c r="D69" i="79"/>
  <c r="D68" i="79"/>
  <c r="D67" i="79"/>
  <c r="D66" i="79"/>
  <c r="D65" i="79"/>
  <c r="D64" i="79"/>
  <c r="D63" i="79"/>
  <c r="D62" i="79"/>
  <c r="D61" i="79"/>
  <c r="D60" i="79"/>
  <c r="D59" i="79"/>
  <c r="D58" i="79"/>
  <c r="D57" i="79"/>
  <c r="D56" i="79"/>
  <c r="D55" i="79"/>
  <c r="D54" i="79"/>
  <c r="D53" i="79"/>
  <c r="D52" i="79"/>
  <c r="D51" i="79"/>
  <c r="D50" i="79"/>
  <c r="D49" i="79"/>
  <c r="D48" i="79"/>
  <c r="D47" i="79"/>
  <c r="D46" i="79"/>
  <c r="D45" i="79"/>
  <c r="D44" i="79"/>
  <c r="D43" i="79"/>
  <c r="D42" i="79"/>
  <c r="D41" i="79"/>
  <c r="D40" i="79"/>
  <c r="D39" i="79"/>
  <c r="D38" i="79"/>
  <c r="D37" i="79"/>
  <c r="D36" i="79"/>
  <c r="D35" i="79"/>
  <c r="D34" i="79"/>
  <c r="D33" i="79"/>
  <c r="D32" i="79"/>
  <c r="D31" i="79"/>
  <c r="D30" i="79"/>
  <c r="D29" i="79"/>
  <c r="D28" i="79"/>
  <c r="D27" i="79"/>
  <c r="D26" i="79"/>
  <c r="D25" i="79"/>
  <c r="D24" i="79"/>
  <c r="D23" i="79"/>
  <c r="D22" i="79"/>
  <c r="D21" i="79"/>
  <c r="D20" i="79"/>
  <c r="D19" i="79"/>
  <c r="D18" i="79"/>
  <c r="D17" i="79"/>
  <c r="D16" i="79"/>
  <c r="D15" i="79"/>
  <c r="D14" i="79"/>
  <c r="D13" i="79"/>
  <c r="D12" i="79"/>
  <c r="D11" i="79"/>
  <c r="D10" i="79"/>
  <c r="D9" i="79"/>
  <c r="D8" i="79"/>
  <c r="D7" i="79"/>
  <c r="D6" i="79"/>
  <c r="D5" i="79"/>
  <c r="D4" i="79"/>
  <c r="D214" i="79" l="1"/>
  <c r="B214" i="79"/>
  <c r="D5" i="78"/>
  <c r="D6" i="78"/>
  <c r="D7" i="78"/>
  <c r="D8" i="78"/>
  <c r="D9" i="78"/>
  <c r="D10" i="78"/>
  <c r="D11" i="78"/>
  <c r="D12" i="78"/>
  <c r="D13" i="78"/>
  <c r="D14" i="78"/>
  <c r="D15" i="78"/>
  <c r="D16" i="78"/>
  <c r="D17" i="78"/>
  <c r="D18" i="78"/>
  <c r="D19" i="78"/>
  <c r="D20" i="78"/>
  <c r="D21" i="78"/>
  <c r="D22" i="78"/>
  <c r="D23" i="78"/>
  <c r="D24" i="78"/>
  <c r="D25" i="78"/>
  <c r="D26" i="78"/>
  <c r="D27" i="78"/>
  <c r="D28" i="78"/>
  <c r="D29" i="78"/>
  <c r="D30" i="78"/>
  <c r="D31" i="78"/>
  <c r="D32" i="78"/>
  <c r="D33" i="78"/>
  <c r="D34" i="78"/>
  <c r="D35" i="78"/>
  <c r="D36" i="78"/>
  <c r="D37" i="78"/>
  <c r="D38" i="78"/>
  <c r="D39" i="78"/>
  <c r="D40" i="78"/>
  <c r="D41" i="78"/>
  <c r="D42" i="78"/>
  <c r="D43" i="78"/>
  <c r="D44" i="78"/>
  <c r="D45" i="78"/>
  <c r="D46" i="78"/>
  <c r="D47" i="78"/>
  <c r="D48" i="78"/>
  <c r="D49" i="78"/>
  <c r="D50" i="78"/>
  <c r="D51" i="78"/>
  <c r="D52" i="78"/>
  <c r="D53" i="78"/>
  <c r="D54" i="78"/>
  <c r="D55" i="78"/>
  <c r="D56" i="78"/>
  <c r="D57" i="78"/>
  <c r="D58" i="78"/>
  <c r="D59" i="78"/>
  <c r="D60" i="78"/>
  <c r="D61" i="78"/>
  <c r="D62" i="78"/>
  <c r="D63" i="78"/>
  <c r="D64" i="78"/>
  <c r="D65" i="78"/>
  <c r="D66" i="78"/>
  <c r="D67" i="78"/>
  <c r="D68" i="78"/>
  <c r="D69" i="78"/>
  <c r="D70" i="78"/>
  <c r="D71" i="78"/>
  <c r="D72" i="78"/>
  <c r="D73" i="78"/>
  <c r="D74" i="78"/>
  <c r="D75" i="78"/>
  <c r="D76" i="78"/>
  <c r="D77" i="78"/>
  <c r="D78" i="78"/>
  <c r="D80" i="78"/>
  <c r="D81" i="78"/>
  <c r="D82" i="78"/>
  <c r="D83" i="78"/>
  <c r="D84" i="78"/>
  <c r="D85" i="78"/>
  <c r="D86" i="78"/>
  <c r="D87" i="78"/>
  <c r="D88" i="78"/>
  <c r="D89" i="78"/>
  <c r="D90" i="78"/>
  <c r="D91" i="78"/>
  <c r="D92" i="78"/>
  <c r="D93" i="78"/>
  <c r="D94" i="78"/>
  <c r="D95" i="78"/>
  <c r="D96" i="78"/>
  <c r="D97" i="78"/>
  <c r="D98" i="78"/>
  <c r="D99" i="78"/>
  <c r="D100" i="78"/>
  <c r="D101" i="78"/>
  <c r="D102" i="78"/>
  <c r="D103" i="78"/>
  <c r="D104" i="78"/>
  <c r="D105" i="78"/>
  <c r="D106" i="78"/>
  <c r="D107" i="78"/>
  <c r="D108" i="78"/>
  <c r="D109" i="78"/>
  <c r="D110" i="78"/>
  <c r="D111" i="78"/>
  <c r="D112" i="78"/>
  <c r="D113" i="78"/>
  <c r="D114" i="78"/>
  <c r="D115" i="78"/>
  <c r="D116" i="78"/>
  <c r="D117" i="78"/>
  <c r="D118" i="78"/>
  <c r="D119" i="78"/>
  <c r="D120" i="78"/>
  <c r="D121" i="78"/>
  <c r="D122" i="78"/>
  <c r="D123" i="78"/>
  <c r="D124" i="78"/>
  <c r="D125" i="78"/>
  <c r="D126" i="78"/>
  <c r="D127" i="78"/>
  <c r="D128" i="78"/>
  <c r="D129" i="78"/>
  <c r="D130" i="78"/>
  <c r="D131" i="78"/>
  <c r="D132" i="78"/>
  <c r="D133" i="78"/>
  <c r="D134" i="78"/>
  <c r="D135" i="78"/>
  <c r="D136" i="78"/>
  <c r="D137" i="78"/>
  <c r="D138" i="78"/>
  <c r="D139" i="78"/>
  <c r="D140" i="78"/>
  <c r="D141" i="78"/>
  <c r="D142" i="78"/>
  <c r="D143" i="78"/>
  <c r="D144" i="78"/>
  <c r="D145" i="78"/>
  <c r="D146" i="78"/>
  <c r="D147" i="78"/>
  <c r="D148" i="78"/>
  <c r="D149" i="78"/>
  <c r="D150" i="78"/>
  <c r="D151" i="78"/>
  <c r="D152" i="78"/>
  <c r="D153" i="78"/>
  <c r="D154" i="78"/>
  <c r="D155" i="78"/>
  <c r="D156" i="78"/>
  <c r="D157" i="78"/>
  <c r="D158" i="78"/>
  <c r="D159" i="78"/>
  <c r="D160" i="78"/>
  <c r="D161" i="78"/>
  <c r="D162" i="78"/>
  <c r="D163" i="78"/>
  <c r="D164" i="78"/>
  <c r="D165" i="78"/>
  <c r="D166" i="78"/>
  <c r="D167" i="78"/>
  <c r="D168" i="78"/>
  <c r="D169" i="78"/>
  <c r="D170" i="78"/>
  <c r="D171" i="78"/>
  <c r="D172" i="78"/>
  <c r="D173" i="78"/>
  <c r="D174" i="78"/>
  <c r="D175" i="78"/>
  <c r="D176" i="78"/>
  <c r="D177" i="78"/>
  <c r="D178" i="78"/>
  <c r="D179" i="78"/>
  <c r="D180" i="78"/>
  <c r="D181" i="78"/>
  <c r="D182" i="78"/>
  <c r="D183" i="78"/>
  <c r="D184" i="78"/>
  <c r="D185" i="78"/>
  <c r="D186" i="78"/>
  <c r="D187" i="78"/>
  <c r="D188" i="78"/>
  <c r="D189" i="78"/>
  <c r="D190" i="78"/>
  <c r="D191" i="78"/>
  <c r="D192" i="78"/>
  <c r="D193" i="78"/>
  <c r="D194" i="78"/>
  <c r="D195" i="78"/>
  <c r="D196" i="78"/>
  <c r="D197" i="78"/>
  <c r="D198" i="78"/>
  <c r="D199" i="78"/>
  <c r="D200" i="78"/>
  <c r="D201" i="78"/>
  <c r="D202" i="78"/>
  <c r="D203" i="78"/>
  <c r="D204" i="78"/>
  <c r="D205" i="78"/>
  <c r="D206" i="78"/>
  <c r="D207" i="78"/>
  <c r="D208" i="78"/>
  <c r="D209" i="78"/>
  <c r="D210" i="78"/>
  <c r="D211" i="78"/>
  <c r="D212" i="78"/>
  <c r="D213" i="78"/>
  <c r="D4" i="78"/>
  <c r="B79" i="78"/>
  <c r="B214" i="78" s="1"/>
  <c r="D79" i="78" l="1"/>
  <c r="D214" i="78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1" i="77"/>
  <c r="D92" i="77"/>
  <c r="D93" i="77"/>
  <c r="D94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4" i="77"/>
  <c r="D115" i="77"/>
  <c r="D116" i="77"/>
  <c r="D117" i="77"/>
  <c r="D118" i="77"/>
  <c r="D119" i="77"/>
  <c r="D121" i="77"/>
  <c r="D122" i="77"/>
  <c r="D123" i="77"/>
  <c r="D124" i="77"/>
  <c r="D125" i="77"/>
  <c r="D126" i="77"/>
  <c r="D127" i="77"/>
  <c r="D128" i="77"/>
  <c r="D129" i="77"/>
  <c r="D130" i="77"/>
  <c r="D131" i="77"/>
  <c r="D132" i="77"/>
  <c r="D133" i="77"/>
  <c r="D134" i="77"/>
  <c r="D135" i="77"/>
  <c r="D136" i="77"/>
  <c r="D137" i="77"/>
  <c r="D138" i="77"/>
  <c r="D139" i="77"/>
  <c r="D140" i="77"/>
  <c r="D141" i="77"/>
  <c r="D142" i="77"/>
  <c r="D143" i="77"/>
  <c r="D144" i="77"/>
  <c r="D145" i="77"/>
  <c r="D146" i="77"/>
  <c r="D147" i="77"/>
  <c r="D148" i="77"/>
  <c r="D149" i="77"/>
  <c r="D150" i="77"/>
  <c r="D151" i="77"/>
  <c r="D152" i="77"/>
  <c r="D153" i="77"/>
  <c r="D154" i="77"/>
  <c r="D155" i="77"/>
  <c r="D156" i="77"/>
  <c r="D157" i="77"/>
  <c r="D158" i="77"/>
  <c r="D159" i="77"/>
  <c r="D160" i="77"/>
  <c r="D161" i="77"/>
  <c r="D162" i="77"/>
  <c r="D163" i="77"/>
  <c r="D164" i="77"/>
  <c r="D165" i="77"/>
  <c r="D166" i="77"/>
  <c r="D167" i="77"/>
  <c r="D168" i="77"/>
  <c r="D169" i="77"/>
  <c r="D170" i="77"/>
  <c r="D171" i="77"/>
  <c r="D172" i="77"/>
  <c r="D173" i="77"/>
  <c r="D174" i="77"/>
  <c r="D175" i="77"/>
  <c r="D176" i="77"/>
  <c r="D177" i="77"/>
  <c r="D178" i="77"/>
  <c r="D179" i="77"/>
  <c r="D180" i="77"/>
  <c r="D181" i="77"/>
  <c r="D182" i="77"/>
  <c r="D183" i="77"/>
  <c r="D184" i="77"/>
  <c r="D185" i="77"/>
  <c r="D186" i="77"/>
  <c r="D187" i="77"/>
  <c r="D188" i="77"/>
  <c r="D189" i="77"/>
  <c r="D190" i="77"/>
  <c r="D191" i="77"/>
  <c r="D192" i="77"/>
  <c r="D193" i="77"/>
  <c r="D194" i="77"/>
  <c r="D195" i="77"/>
  <c r="D196" i="77"/>
  <c r="D197" i="77"/>
  <c r="D198" i="77"/>
  <c r="D199" i="77"/>
  <c r="D201" i="77"/>
  <c r="D202" i="77"/>
  <c r="D203" i="77"/>
  <c r="D204" i="77"/>
  <c r="D205" i="77"/>
  <c r="D206" i="77"/>
  <c r="D207" i="77"/>
  <c r="D208" i="77"/>
  <c r="D209" i="77"/>
  <c r="D210" i="77"/>
  <c r="D211" i="77"/>
  <c r="D212" i="77"/>
  <c r="D213" i="77"/>
  <c r="D4" i="77"/>
  <c r="B200" i="77"/>
  <c r="D200" i="77" s="1"/>
  <c r="B120" i="77"/>
  <c r="B214" i="77" s="1"/>
  <c r="D120" i="77" l="1"/>
  <c r="D214" i="77"/>
  <c r="D5" i="76"/>
  <c r="D6" i="76"/>
  <c r="D7" i="76"/>
  <c r="D8" i="76"/>
  <c r="D9" i="76"/>
  <c r="D11" i="76"/>
  <c r="D12" i="76"/>
  <c r="D13" i="76"/>
  <c r="D14" i="76"/>
  <c r="D15" i="76"/>
  <c r="D16" i="76"/>
  <c r="D17" i="76"/>
  <c r="D18" i="76"/>
  <c r="D19" i="76"/>
  <c r="D20" i="76"/>
  <c r="D21" i="76"/>
  <c r="D22" i="76"/>
  <c r="D23" i="76"/>
  <c r="D24" i="76"/>
  <c r="D25" i="76"/>
  <c r="D26" i="76"/>
  <c r="D27" i="76"/>
  <c r="D28" i="76"/>
  <c r="D29" i="76"/>
  <c r="D30" i="76"/>
  <c r="D31" i="76"/>
  <c r="D32" i="76"/>
  <c r="D33" i="76"/>
  <c r="D34" i="76"/>
  <c r="D35" i="76"/>
  <c r="D36" i="76"/>
  <c r="D37" i="76"/>
  <c r="D38" i="76"/>
  <c r="D39" i="76"/>
  <c r="D40" i="76"/>
  <c r="D41" i="76"/>
  <c r="D42" i="76"/>
  <c r="D43" i="76"/>
  <c r="D44" i="76"/>
  <c r="D45" i="76"/>
  <c r="D46" i="76"/>
  <c r="D47" i="76"/>
  <c r="D48" i="76"/>
  <c r="D49" i="76"/>
  <c r="D50" i="76"/>
  <c r="D51" i="76"/>
  <c r="D52" i="76"/>
  <c r="D53" i="76"/>
  <c r="D54" i="76"/>
  <c r="D55" i="76"/>
  <c r="D56" i="76"/>
  <c r="D57" i="76"/>
  <c r="D58" i="76"/>
  <c r="D59" i="76"/>
  <c r="D60" i="76"/>
  <c r="D61" i="76"/>
  <c r="D62" i="76"/>
  <c r="D63" i="76"/>
  <c r="D64" i="76"/>
  <c r="D65" i="76"/>
  <c r="D66" i="76"/>
  <c r="D67" i="76"/>
  <c r="D68" i="76"/>
  <c r="D69" i="76"/>
  <c r="D70" i="76"/>
  <c r="D71" i="76"/>
  <c r="D72" i="76"/>
  <c r="D73" i="76"/>
  <c r="D74" i="76"/>
  <c r="D75" i="76"/>
  <c r="D76" i="76"/>
  <c r="D77" i="76"/>
  <c r="D78" i="76"/>
  <c r="D79" i="76"/>
  <c r="D80" i="76"/>
  <c r="D82" i="76"/>
  <c r="D83" i="76"/>
  <c r="D84" i="76"/>
  <c r="D85" i="76"/>
  <c r="D86" i="76"/>
  <c r="D87" i="76"/>
  <c r="D88" i="76"/>
  <c r="D89" i="76"/>
  <c r="D90" i="76"/>
  <c r="D91" i="76"/>
  <c r="D92" i="76"/>
  <c r="D93" i="76"/>
  <c r="D94" i="76"/>
  <c r="D95" i="76"/>
  <c r="D96" i="76"/>
  <c r="D97" i="76"/>
  <c r="D98" i="76"/>
  <c r="D99" i="76"/>
  <c r="D100" i="76"/>
  <c r="D101" i="76"/>
  <c r="D102" i="76"/>
  <c r="D103" i="76"/>
  <c r="D104" i="76"/>
  <c r="D105" i="76"/>
  <c r="D106" i="76"/>
  <c r="D107" i="76"/>
  <c r="D108" i="76"/>
  <c r="D109" i="76"/>
  <c r="D110" i="76"/>
  <c r="D112" i="76"/>
  <c r="D113" i="76"/>
  <c r="D114" i="76"/>
  <c r="D115" i="76"/>
  <c r="D116" i="76"/>
  <c r="D117" i="76"/>
  <c r="D118" i="76"/>
  <c r="D121" i="76"/>
  <c r="D122" i="76"/>
  <c r="D123" i="76"/>
  <c r="D124" i="76"/>
  <c r="D125" i="76"/>
  <c r="D126" i="76"/>
  <c r="D127" i="76"/>
  <c r="D128" i="76"/>
  <c r="D129" i="76"/>
  <c r="D130" i="76"/>
  <c r="D131" i="76"/>
  <c r="D132" i="76"/>
  <c r="D133" i="76"/>
  <c r="D134" i="76"/>
  <c r="D135" i="76"/>
  <c r="D136" i="76"/>
  <c r="D137" i="76"/>
  <c r="D138" i="76"/>
  <c r="D139" i="76"/>
  <c r="D140" i="76"/>
  <c r="D141" i="76"/>
  <c r="D142" i="76"/>
  <c r="D143" i="76"/>
  <c r="D144" i="76"/>
  <c r="D145" i="76"/>
  <c r="D146" i="76"/>
  <c r="D147" i="76"/>
  <c r="D148" i="76"/>
  <c r="D149" i="76"/>
  <c r="D150" i="76"/>
  <c r="D151" i="76"/>
  <c r="D152" i="76"/>
  <c r="D153" i="76"/>
  <c r="D154" i="76"/>
  <c r="D155" i="76"/>
  <c r="D156" i="76"/>
  <c r="D157" i="76"/>
  <c r="D158" i="76"/>
  <c r="D159" i="76"/>
  <c r="D160" i="76"/>
  <c r="D161" i="76"/>
  <c r="D163" i="76"/>
  <c r="D164" i="76"/>
  <c r="D165" i="76"/>
  <c r="D166" i="76"/>
  <c r="D167" i="76"/>
  <c r="D168" i="76"/>
  <c r="D169" i="76"/>
  <c r="D170" i="76"/>
  <c r="D171" i="76"/>
  <c r="D172" i="76"/>
  <c r="D173" i="76"/>
  <c r="D174" i="76"/>
  <c r="D175" i="76"/>
  <c r="D176" i="76"/>
  <c r="D177" i="76"/>
  <c r="D178" i="76"/>
  <c r="D179" i="76"/>
  <c r="D180" i="76"/>
  <c r="D181" i="76"/>
  <c r="D182" i="76"/>
  <c r="D183" i="76"/>
  <c r="D184" i="76"/>
  <c r="D185" i="76"/>
  <c r="D186" i="76"/>
  <c r="D187" i="76"/>
  <c r="D188" i="76"/>
  <c r="D189" i="76"/>
  <c r="D190" i="76"/>
  <c r="D191" i="76"/>
  <c r="D192" i="76"/>
  <c r="D193" i="76"/>
  <c r="D194" i="76"/>
  <c r="D195" i="76"/>
  <c r="D196" i="76"/>
  <c r="D197" i="76"/>
  <c r="D198" i="76"/>
  <c r="D199" i="76"/>
  <c r="D201" i="76"/>
  <c r="D202" i="76"/>
  <c r="D203" i="76"/>
  <c r="D204" i="76"/>
  <c r="D205" i="76"/>
  <c r="D206" i="76"/>
  <c r="D207" i="76"/>
  <c r="D208" i="76"/>
  <c r="D209" i="76"/>
  <c r="D210" i="76"/>
  <c r="D211" i="76"/>
  <c r="D212" i="76"/>
  <c r="D213" i="76"/>
  <c r="D4" i="76"/>
  <c r="B200" i="76"/>
  <c r="D200" i="76" s="1"/>
  <c r="B162" i="76"/>
  <c r="D162" i="76" s="1"/>
  <c r="B120" i="76"/>
  <c r="D120" i="76" s="1"/>
  <c r="B119" i="76"/>
  <c r="D119" i="76" s="1"/>
  <c r="B111" i="76"/>
  <c r="D111" i="76" s="1"/>
  <c r="B81" i="76"/>
  <c r="D81" i="76" s="1"/>
  <c r="B10" i="76"/>
  <c r="D10" i="76" s="1"/>
  <c r="B214" i="76" l="1"/>
  <c r="D214" i="76"/>
  <c r="D5" i="75"/>
  <c r="D6" i="75"/>
  <c r="D8" i="75"/>
  <c r="D9" i="75"/>
  <c r="D11" i="75"/>
  <c r="D12" i="75"/>
  <c r="D13" i="75"/>
  <c r="D14" i="75"/>
  <c r="D15" i="75"/>
  <c r="D16" i="75"/>
  <c r="D17" i="75"/>
  <c r="D18" i="75"/>
  <c r="D19" i="75"/>
  <c r="D20" i="75"/>
  <c r="D21" i="75"/>
  <c r="D22" i="75"/>
  <c r="D23" i="75"/>
  <c r="D24" i="75"/>
  <c r="D25" i="75"/>
  <c r="D26" i="75"/>
  <c r="D27" i="75"/>
  <c r="D28" i="75"/>
  <c r="D29" i="75"/>
  <c r="D30" i="75"/>
  <c r="D31" i="75"/>
  <c r="D32" i="75"/>
  <c r="D33" i="75"/>
  <c r="D34" i="75"/>
  <c r="D35" i="75"/>
  <c r="D36" i="75"/>
  <c r="D37" i="75"/>
  <c r="D38" i="75"/>
  <c r="D39" i="75"/>
  <c r="D40" i="75"/>
  <c r="D41" i="75"/>
  <c r="D42" i="75"/>
  <c r="D43" i="75"/>
  <c r="D44" i="75"/>
  <c r="D45" i="75"/>
  <c r="D46" i="75"/>
  <c r="D47" i="75"/>
  <c r="D48" i="75"/>
  <c r="D49" i="75"/>
  <c r="D50" i="75"/>
  <c r="D51" i="75"/>
  <c r="D52" i="75"/>
  <c r="D53" i="75"/>
  <c r="D54" i="75"/>
  <c r="D55" i="75"/>
  <c r="D56" i="75"/>
  <c r="D57" i="75"/>
  <c r="D58" i="75"/>
  <c r="D59" i="75"/>
  <c r="D60" i="75"/>
  <c r="D61" i="75"/>
  <c r="D62" i="75"/>
  <c r="D63" i="75"/>
  <c r="D64" i="75"/>
  <c r="D65" i="75"/>
  <c r="D66" i="75"/>
  <c r="D67" i="75"/>
  <c r="D68" i="75"/>
  <c r="D69" i="75"/>
  <c r="D70" i="75"/>
  <c r="D71" i="75"/>
  <c r="D72" i="75"/>
  <c r="D73" i="75"/>
  <c r="D74" i="75"/>
  <c r="D75" i="75"/>
  <c r="D76" i="75"/>
  <c r="D77" i="75"/>
  <c r="D78" i="75"/>
  <c r="D79" i="75"/>
  <c r="D80" i="75"/>
  <c r="D81" i="75"/>
  <c r="D82" i="75"/>
  <c r="D83" i="75"/>
  <c r="D84" i="75"/>
  <c r="D85" i="75"/>
  <c r="D86" i="75"/>
  <c r="D87" i="75"/>
  <c r="D88" i="75"/>
  <c r="D89" i="75"/>
  <c r="D90" i="75"/>
  <c r="D91" i="75"/>
  <c r="D92" i="75"/>
  <c r="D93" i="75"/>
  <c r="D94" i="75"/>
  <c r="D95" i="75"/>
  <c r="D96" i="75"/>
  <c r="D97" i="75"/>
  <c r="D98" i="75"/>
  <c r="D99" i="75"/>
  <c r="D100" i="75"/>
  <c r="D101" i="75"/>
  <c r="D102" i="75"/>
  <c r="D103" i="75"/>
  <c r="D104" i="75"/>
  <c r="D105" i="75"/>
  <c r="D106" i="75"/>
  <c r="D107" i="75"/>
  <c r="D108" i="75"/>
  <c r="D109" i="75"/>
  <c r="D110" i="75"/>
  <c r="D111" i="75"/>
  <c r="D112" i="75"/>
  <c r="D113" i="75"/>
  <c r="D114" i="75"/>
  <c r="D115" i="75"/>
  <c r="D116" i="75"/>
  <c r="D117" i="75"/>
  <c r="D118" i="75"/>
  <c r="D121" i="75"/>
  <c r="D122" i="75"/>
  <c r="D123" i="75"/>
  <c r="D124" i="75"/>
  <c r="D125" i="75"/>
  <c r="D126" i="75"/>
  <c r="D127" i="75"/>
  <c r="D128" i="75"/>
  <c r="D129" i="75"/>
  <c r="D130" i="75"/>
  <c r="D131" i="75"/>
  <c r="D132" i="75"/>
  <c r="D133" i="75"/>
  <c r="D134" i="75"/>
  <c r="D135" i="75"/>
  <c r="D136" i="75"/>
  <c r="D137" i="75"/>
  <c r="D138" i="75"/>
  <c r="D139" i="75"/>
  <c r="D140" i="75"/>
  <c r="D141" i="75"/>
  <c r="D142" i="75"/>
  <c r="D143" i="75"/>
  <c r="D144" i="75"/>
  <c r="D145" i="75"/>
  <c r="D146" i="75"/>
  <c r="D147" i="75"/>
  <c r="D148" i="75"/>
  <c r="D149" i="75"/>
  <c r="D150" i="75"/>
  <c r="D151" i="75"/>
  <c r="D152" i="75"/>
  <c r="D153" i="75"/>
  <c r="D154" i="75"/>
  <c r="D155" i="75"/>
  <c r="D156" i="75"/>
  <c r="D157" i="75"/>
  <c r="D158" i="75"/>
  <c r="D159" i="75"/>
  <c r="D160" i="75"/>
  <c r="D161" i="75"/>
  <c r="D162" i="75"/>
  <c r="D163" i="75"/>
  <c r="D164" i="75"/>
  <c r="D165" i="75"/>
  <c r="D166" i="75"/>
  <c r="D167" i="75"/>
  <c r="D168" i="75"/>
  <c r="D169" i="75"/>
  <c r="D170" i="75"/>
  <c r="D171" i="75"/>
  <c r="D172" i="75"/>
  <c r="D173" i="75"/>
  <c r="D174" i="75"/>
  <c r="D175" i="75"/>
  <c r="D176" i="75"/>
  <c r="D177" i="75"/>
  <c r="D178" i="75"/>
  <c r="D179" i="75"/>
  <c r="D180" i="75"/>
  <c r="D181" i="75"/>
  <c r="D182" i="75"/>
  <c r="D183" i="75"/>
  <c r="D184" i="75"/>
  <c r="D185" i="75"/>
  <c r="D186" i="75"/>
  <c r="D187" i="75"/>
  <c r="D188" i="75"/>
  <c r="D189" i="75"/>
  <c r="D190" i="75"/>
  <c r="D191" i="75"/>
  <c r="D192" i="75"/>
  <c r="D193" i="75"/>
  <c r="D194" i="75"/>
  <c r="D195" i="75"/>
  <c r="D196" i="75"/>
  <c r="D197" i="75"/>
  <c r="D198" i="75"/>
  <c r="D199" i="75"/>
  <c r="D201" i="75"/>
  <c r="D202" i="75"/>
  <c r="D203" i="75"/>
  <c r="D204" i="75"/>
  <c r="D205" i="75"/>
  <c r="D206" i="75"/>
  <c r="D207" i="75"/>
  <c r="D208" i="75"/>
  <c r="D209" i="75"/>
  <c r="D210" i="75"/>
  <c r="D211" i="75"/>
  <c r="D212" i="75"/>
  <c r="D213" i="75"/>
  <c r="D4" i="75"/>
  <c r="B200" i="75"/>
  <c r="D200" i="75" s="1"/>
  <c r="B120" i="75"/>
  <c r="D120" i="75" s="1"/>
  <c r="B119" i="75"/>
  <c r="D119" i="75" s="1"/>
  <c r="B10" i="75"/>
  <c r="D10" i="75" s="1"/>
  <c r="B7" i="75"/>
  <c r="D7" i="75" s="1"/>
  <c r="B214" i="75" l="1"/>
  <c r="D214" i="75"/>
  <c r="D213" i="74"/>
  <c r="D212" i="74"/>
  <c r="D211" i="74"/>
  <c r="D210" i="74"/>
  <c r="D209" i="74"/>
  <c r="D208" i="74"/>
  <c r="D207" i="74"/>
  <c r="D206" i="74"/>
  <c r="D205" i="74"/>
  <c r="D204" i="74"/>
  <c r="D203" i="74"/>
  <c r="D202" i="74"/>
  <c r="D201" i="74"/>
  <c r="D200" i="74"/>
  <c r="D199" i="74"/>
  <c r="D198" i="74"/>
  <c r="D197" i="74"/>
  <c r="D196" i="74"/>
  <c r="D195" i="74"/>
  <c r="D194" i="74"/>
  <c r="D193" i="74"/>
  <c r="D192" i="74"/>
  <c r="D191" i="74"/>
  <c r="D190" i="74"/>
  <c r="D189" i="74"/>
  <c r="D188" i="74"/>
  <c r="D187" i="74"/>
  <c r="D186" i="74"/>
  <c r="D185" i="74"/>
  <c r="D184" i="74"/>
  <c r="D183" i="74"/>
  <c r="D182" i="74"/>
  <c r="D181" i="74"/>
  <c r="D180" i="74"/>
  <c r="D179" i="74"/>
  <c r="D178" i="74"/>
  <c r="D177" i="74"/>
  <c r="D176" i="74"/>
  <c r="D175" i="74"/>
  <c r="D174" i="74"/>
  <c r="D173" i="74"/>
  <c r="D172" i="74"/>
  <c r="D171" i="74"/>
  <c r="B170" i="74"/>
  <c r="D170" i="74" s="1"/>
  <c r="D169" i="74"/>
  <c r="D168" i="74"/>
  <c r="D167" i="74"/>
  <c r="D166" i="74"/>
  <c r="D165" i="74"/>
  <c r="D164" i="74"/>
  <c r="D163" i="74"/>
  <c r="D162" i="74"/>
  <c r="D161" i="74"/>
  <c r="D160" i="74"/>
  <c r="D159" i="74"/>
  <c r="D158" i="74"/>
  <c r="D157" i="74"/>
  <c r="D156" i="74"/>
  <c r="D155" i="74"/>
  <c r="D154" i="74"/>
  <c r="D153" i="74"/>
  <c r="D152" i="74"/>
  <c r="D151" i="74"/>
  <c r="D150" i="74"/>
  <c r="D149" i="74"/>
  <c r="D148" i="74"/>
  <c r="D147" i="74"/>
  <c r="D146" i="74"/>
  <c r="D145" i="74"/>
  <c r="D144" i="74"/>
  <c r="D143" i="74"/>
  <c r="D142" i="74"/>
  <c r="D141" i="74"/>
  <c r="D140" i="74"/>
  <c r="D139" i="74"/>
  <c r="D138" i="74"/>
  <c r="D137" i="74"/>
  <c r="D136" i="74"/>
  <c r="D135" i="74"/>
  <c r="D134" i="74"/>
  <c r="D133" i="74"/>
  <c r="D132" i="74"/>
  <c r="D131" i="74"/>
  <c r="D130" i="74"/>
  <c r="D129" i="74"/>
  <c r="D128" i="74"/>
  <c r="D127" i="74"/>
  <c r="D126" i="74"/>
  <c r="D125" i="74"/>
  <c r="D124" i="74"/>
  <c r="D123" i="74"/>
  <c r="D122" i="74"/>
  <c r="D121" i="74"/>
  <c r="B120" i="74"/>
  <c r="D120" i="74" s="1"/>
  <c r="D119" i="74"/>
  <c r="D118" i="74"/>
  <c r="D117" i="74"/>
  <c r="D116" i="74"/>
  <c r="D115" i="74"/>
  <c r="D114" i="74"/>
  <c r="D113" i="74"/>
  <c r="D112" i="74"/>
  <c r="D111" i="74"/>
  <c r="D110" i="74"/>
  <c r="D109" i="74"/>
  <c r="D108" i="74"/>
  <c r="D107" i="74"/>
  <c r="D106" i="74"/>
  <c r="D105" i="74"/>
  <c r="D104" i="74"/>
  <c r="D103" i="74"/>
  <c r="D102" i="74"/>
  <c r="D101" i="74"/>
  <c r="D100" i="74"/>
  <c r="D99" i="74"/>
  <c r="D98" i="74"/>
  <c r="D97" i="74"/>
  <c r="D96" i="74"/>
  <c r="D95" i="74"/>
  <c r="D94" i="74"/>
  <c r="D93" i="74"/>
  <c r="D92" i="74"/>
  <c r="D91" i="74"/>
  <c r="D90" i="74"/>
  <c r="D89" i="74"/>
  <c r="D88" i="74"/>
  <c r="D87" i="74"/>
  <c r="D86" i="74"/>
  <c r="D85" i="74"/>
  <c r="D84" i="74"/>
  <c r="D83" i="74"/>
  <c r="D82" i="74"/>
  <c r="D81" i="74"/>
  <c r="D80" i="74"/>
  <c r="D79" i="74"/>
  <c r="D78" i="74"/>
  <c r="D77" i="74"/>
  <c r="D76" i="74"/>
  <c r="D75" i="74"/>
  <c r="D74" i="74"/>
  <c r="D73" i="74"/>
  <c r="D72" i="74"/>
  <c r="D71" i="74"/>
  <c r="D70" i="74"/>
  <c r="D69" i="74"/>
  <c r="D68" i="74"/>
  <c r="D67" i="74"/>
  <c r="D66" i="74"/>
  <c r="D65" i="74"/>
  <c r="D64" i="74"/>
  <c r="D63" i="74"/>
  <c r="D62" i="74"/>
  <c r="D61" i="74"/>
  <c r="D60" i="74"/>
  <c r="D59" i="74"/>
  <c r="D58" i="74"/>
  <c r="D57" i="74"/>
  <c r="D56" i="74"/>
  <c r="D55" i="74"/>
  <c r="D54" i="74"/>
  <c r="D53" i="74"/>
  <c r="D52" i="74"/>
  <c r="D51" i="74"/>
  <c r="D50" i="74"/>
  <c r="D49" i="74"/>
  <c r="D48" i="74"/>
  <c r="D47" i="74"/>
  <c r="D46" i="74"/>
  <c r="D45" i="74"/>
  <c r="D44" i="74"/>
  <c r="D43" i="74"/>
  <c r="D42" i="74"/>
  <c r="D41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B10" i="74"/>
  <c r="D10" i="74" s="1"/>
  <c r="D9" i="74"/>
  <c r="D8" i="74"/>
  <c r="B7" i="74"/>
  <c r="D6" i="74"/>
  <c r="D5" i="74"/>
  <c r="D4" i="74"/>
  <c r="B214" i="74" l="1"/>
  <c r="D7" i="74"/>
  <c r="D214" i="74" s="1"/>
  <c r="D213" i="73"/>
  <c r="D212" i="73"/>
  <c r="D211" i="73"/>
  <c r="D210" i="73"/>
  <c r="D209" i="73"/>
  <c r="D208" i="73"/>
  <c r="D207" i="73"/>
  <c r="D206" i="73"/>
  <c r="D205" i="73"/>
  <c r="D204" i="73"/>
  <c r="D203" i="73"/>
  <c r="D202" i="73"/>
  <c r="D201" i="73"/>
  <c r="D200" i="73"/>
  <c r="D199" i="73"/>
  <c r="D198" i="73"/>
  <c r="D197" i="73"/>
  <c r="D196" i="73"/>
  <c r="D195" i="73"/>
  <c r="D194" i="73"/>
  <c r="D193" i="73"/>
  <c r="D192" i="73"/>
  <c r="D191" i="73"/>
  <c r="D190" i="73"/>
  <c r="D189" i="73"/>
  <c r="D188" i="73"/>
  <c r="D187" i="73"/>
  <c r="D186" i="73"/>
  <c r="D185" i="73"/>
  <c r="D184" i="73"/>
  <c r="D183" i="73"/>
  <c r="D182" i="73"/>
  <c r="D181" i="73"/>
  <c r="D180" i="73"/>
  <c r="D179" i="73"/>
  <c r="D178" i="73"/>
  <c r="D177" i="73"/>
  <c r="D176" i="73"/>
  <c r="D175" i="73"/>
  <c r="D174" i="73"/>
  <c r="D173" i="73"/>
  <c r="D172" i="73"/>
  <c r="D171" i="73"/>
  <c r="D170" i="73"/>
  <c r="D169" i="73"/>
  <c r="D168" i="73"/>
  <c r="D167" i="73"/>
  <c r="D166" i="73"/>
  <c r="D165" i="73"/>
  <c r="D164" i="73"/>
  <c r="D163" i="73"/>
  <c r="D162" i="73"/>
  <c r="D161" i="73"/>
  <c r="D160" i="73"/>
  <c r="D159" i="73"/>
  <c r="D158" i="73"/>
  <c r="D157" i="73"/>
  <c r="D156" i="73"/>
  <c r="D155" i="73"/>
  <c r="D154" i="73"/>
  <c r="D153" i="73"/>
  <c r="D152" i="73"/>
  <c r="D151" i="73"/>
  <c r="D150" i="73"/>
  <c r="D149" i="73"/>
  <c r="D148" i="73"/>
  <c r="D147" i="73"/>
  <c r="D146" i="73"/>
  <c r="D145" i="73"/>
  <c r="D144" i="73"/>
  <c r="D143" i="73"/>
  <c r="D142" i="73"/>
  <c r="D141" i="73"/>
  <c r="D140" i="73"/>
  <c r="D139" i="73"/>
  <c r="D138" i="73"/>
  <c r="D137" i="73"/>
  <c r="D136" i="73"/>
  <c r="D135" i="73"/>
  <c r="D134" i="73"/>
  <c r="D133" i="73"/>
  <c r="D132" i="73"/>
  <c r="D131" i="73"/>
  <c r="D130" i="73"/>
  <c r="D129" i="73"/>
  <c r="D128" i="73"/>
  <c r="D127" i="73"/>
  <c r="D126" i="73"/>
  <c r="D125" i="73"/>
  <c r="D124" i="73"/>
  <c r="D123" i="73"/>
  <c r="B122" i="73"/>
  <c r="D122" i="73" s="1"/>
  <c r="D121" i="73"/>
  <c r="D120" i="73"/>
  <c r="D119" i="73"/>
  <c r="D118" i="73"/>
  <c r="D117" i="73"/>
  <c r="D116" i="73"/>
  <c r="D115" i="73"/>
  <c r="D114" i="73"/>
  <c r="D113" i="73"/>
  <c r="D112" i="73"/>
  <c r="D111" i="73"/>
  <c r="D110" i="73"/>
  <c r="B109" i="73"/>
  <c r="D109" i="73" s="1"/>
  <c r="D108" i="73"/>
  <c r="D107" i="73"/>
  <c r="D106" i="73"/>
  <c r="D105" i="73"/>
  <c r="D104" i="73"/>
  <c r="D103" i="73"/>
  <c r="D102" i="73"/>
  <c r="D101" i="73"/>
  <c r="D100" i="73"/>
  <c r="D99" i="73"/>
  <c r="D98" i="73"/>
  <c r="D97" i="73"/>
  <c r="D96" i="73"/>
  <c r="D95" i="73"/>
  <c r="D94" i="73"/>
  <c r="D93" i="73"/>
  <c r="D92" i="73"/>
  <c r="D91" i="73"/>
  <c r="D90" i="73"/>
  <c r="D89" i="73"/>
  <c r="D88" i="73"/>
  <c r="D87" i="73"/>
  <c r="D86" i="73"/>
  <c r="D85" i="73"/>
  <c r="D84" i="73"/>
  <c r="D83" i="73"/>
  <c r="D82" i="73"/>
  <c r="D81" i="73"/>
  <c r="D80" i="73"/>
  <c r="D79" i="73"/>
  <c r="D78" i="73"/>
  <c r="D77" i="73"/>
  <c r="D76" i="73"/>
  <c r="D75" i="73"/>
  <c r="D74" i="73"/>
  <c r="D73" i="73"/>
  <c r="D72" i="73"/>
  <c r="D71" i="73"/>
  <c r="D70" i="73"/>
  <c r="D69" i="73"/>
  <c r="D68" i="73"/>
  <c r="D67" i="73"/>
  <c r="D66" i="73"/>
  <c r="D65" i="73"/>
  <c r="D64" i="73"/>
  <c r="D63" i="73"/>
  <c r="D62" i="73"/>
  <c r="D61" i="73"/>
  <c r="D60" i="73"/>
  <c r="D59" i="73"/>
  <c r="D58" i="73"/>
  <c r="D57" i="73"/>
  <c r="D56" i="73"/>
  <c r="D55" i="73"/>
  <c r="D54" i="73"/>
  <c r="D53" i="73"/>
  <c r="D52" i="73"/>
  <c r="D51" i="73"/>
  <c r="D50" i="73"/>
  <c r="D49" i="73"/>
  <c r="D48" i="73"/>
  <c r="D47" i="73"/>
  <c r="D46" i="73"/>
  <c r="D45" i="73"/>
  <c r="D44" i="73"/>
  <c r="D43" i="73"/>
  <c r="D42" i="73"/>
  <c r="D41" i="73"/>
  <c r="D40" i="73"/>
  <c r="D39" i="73"/>
  <c r="D38" i="73"/>
  <c r="D37" i="73"/>
  <c r="D36" i="73"/>
  <c r="D35" i="73"/>
  <c r="D34" i="73"/>
  <c r="D33" i="73"/>
  <c r="D32" i="73"/>
  <c r="D31" i="73"/>
  <c r="D30" i="73"/>
  <c r="D29" i="73"/>
  <c r="D28" i="73"/>
  <c r="D27" i="73"/>
  <c r="D26" i="73"/>
  <c r="D25" i="73"/>
  <c r="D24" i="73"/>
  <c r="D23" i="73"/>
  <c r="D22" i="73"/>
  <c r="D21" i="73"/>
  <c r="D20" i="73"/>
  <c r="D19" i="73"/>
  <c r="D18" i="73"/>
  <c r="D17" i="73"/>
  <c r="D16" i="73"/>
  <c r="D15" i="73"/>
  <c r="D14" i="73"/>
  <c r="D13" i="73"/>
  <c r="D12" i="73"/>
  <c r="D11" i="73"/>
  <c r="B10" i="73"/>
  <c r="D10" i="73" s="1"/>
  <c r="D9" i="73"/>
  <c r="B8" i="73"/>
  <c r="D7" i="73"/>
  <c r="D6" i="73"/>
  <c r="D5" i="73"/>
  <c r="D4" i="73"/>
  <c r="B214" i="73" l="1"/>
  <c r="D8" i="73"/>
  <c r="D214" i="73" s="1"/>
  <c r="D5" i="72"/>
  <c r="D6" i="72"/>
  <c r="D8" i="72"/>
  <c r="D9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2" i="72"/>
  <c r="D83" i="72"/>
  <c r="D84" i="72"/>
  <c r="D85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20" i="72"/>
  <c r="D121" i="72"/>
  <c r="D122" i="72"/>
  <c r="D123" i="72"/>
  <c r="D124" i="72"/>
  <c r="D125" i="72"/>
  <c r="D126" i="72"/>
  <c r="D127" i="72"/>
  <c r="D128" i="72"/>
  <c r="D129" i="72"/>
  <c r="D130" i="72"/>
  <c r="D131" i="72"/>
  <c r="D132" i="72"/>
  <c r="D133" i="72"/>
  <c r="D134" i="72"/>
  <c r="D135" i="72"/>
  <c r="D136" i="72"/>
  <c r="D137" i="72"/>
  <c r="D138" i="72"/>
  <c r="D139" i="72"/>
  <c r="D140" i="72"/>
  <c r="D141" i="72"/>
  <c r="D142" i="72"/>
  <c r="D143" i="72"/>
  <c r="D144" i="72"/>
  <c r="D145" i="72"/>
  <c r="D146" i="72"/>
  <c r="D147" i="72"/>
  <c r="D148" i="72"/>
  <c r="D149" i="72"/>
  <c r="D150" i="72"/>
  <c r="D151" i="72"/>
  <c r="D152" i="72"/>
  <c r="D153" i="72"/>
  <c r="D154" i="72"/>
  <c r="D155" i="72"/>
  <c r="D156" i="72"/>
  <c r="D157" i="72"/>
  <c r="D158" i="72"/>
  <c r="D159" i="72"/>
  <c r="D160" i="72"/>
  <c r="D162" i="72"/>
  <c r="D163" i="72"/>
  <c r="D164" i="72"/>
  <c r="D165" i="72"/>
  <c r="D166" i="72"/>
  <c r="D167" i="72"/>
  <c r="D168" i="72"/>
  <c r="D169" i="72"/>
  <c r="D170" i="72"/>
  <c r="D171" i="72"/>
  <c r="D172" i="72"/>
  <c r="D173" i="72"/>
  <c r="D174" i="72"/>
  <c r="D175" i="72"/>
  <c r="D176" i="72"/>
  <c r="D177" i="72"/>
  <c r="D178" i="72"/>
  <c r="D179" i="72"/>
  <c r="D180" i="72"/>
  <c r="D181" i="72"/>
  <c r="D182" i="72"/>
  <c r="D183" i="72"/>
  <c r="D184" i="72"/>
  <c r="D185" i="72"/>
  <c r="D186" i="72"/>
  <c r="D187" i="72"/>
  <c r="D188" i="72"/>
  <c r="D189" i="72"/>
  <c r="D190" i="72"/>
  <c r="D191" i="72"/>
  <c r="D192" i="72"/>
  <c r="D193" i="72"/>
  <c r="D194" i="72"/>
  <c r="D195" i="72"/>
  <c r="D196" i="72"/>
  <c r="D197" i="72"/>
  <c r="D198" i="72"/>
  <c r="D199" i="72"/>
  <c r="D201" i="72"/>
  <c r="D202" i="72"/>
  <c r="D203" i="72"/>
  <c r="D204" i="72"/>
  <c r="D205" i="72"/>
  <c r="D206" i="72"/>
  <c r="D207" i="72"/>
  <c r="D208" i="72"/>
  <c r="D209" i="72"/>
  <c r="D210" i="72"/>
  <c r="D211" i="72"/>
  <c r="D212" i="72"/>
  <c r="D213" i="72"/>
  <c r="D4" i="72"/>
  <c r="B200" i="72"/>
  <c r="D200" i="72" s="1"/>
  <c r="B161" i="72"/>
  <c r="D161" i="72" s="1"/>
  <c r="B119" i="72"/>
  <c r="D119" i="72" s="1"/>
  <c r="B86" i="72"/>
  <c r="D86" i="72" s="1"/>
  <c r="B81" i="72"/>
  <c r="D81" i="72" s="1"/>
  <c r="B10" i="72"/>
  <c r="D10" i="72" s="1"/>
  <c r="B7" i="72"/>
  <c r="D7" i="72" s="1"/>
  <c r="B214" i="72" l="1"/>
  <c r="D214" i="72"/>
  <c r="D5" i="71"/>
  <c r="D6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6" i="71"/>
  <c r="D107" i="71"/>
  <c r="D108" i="71"/>
  <c r="D109" i="71"/>
  <c r="D110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59" i="71"/>
  <c r="D160" i="71"/>
  <c r="D161" i="71"/>
  <c r="D162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4" i="71"/>
  <c r="D195" i="71"/>
  <c r="D196" i="71"/>
  <c r="D197" i="71"/>
  <c r="D198" i="71"/>
  <c r="D199" i="71"/>
  <c r="D201" i="71"/>
  <c r="D202" i="71"/>
  <c r="D203" i="71"/>
  <c r="D204" i="71"/>
  <c r="D205" i="71"/>
  <c r="D206" i="71"/>
  <c r="D207" i="71"/>
  <c r="D208" i="71"/>
  <c r="D209" i="71"/>
  <c r="D210" i="71"/>
  <c r="D211" i="71"/>
  <c r="D212" i="71"/>
  <c r="D213" i="71"/>
  <c r="D4" i="71"/>
  <c r="B200" i="71"/>
  <c r="D200" i="71" s="1"/>
  <c r="B193" i="71"/>
  <c r="D193" i="71" s="1"/>
  <c r="B163" i="71"/>
  <c r="D163" i="71" s="1"/>
  <c r="B111" i="71"/>
  <c r="D111" i="71" s="1"/>
  <c r="B105" i="71"/>
  <c r="D105" i="71" s="1"/>
  <c r="B86" i="71"/>
  <c r="D86" i="71" s="1"/>
  <c r="B7" i="71"/>
  <c r="D7" i="71" s="1"/>
  <c r="D214" i="71" l="1"/>
  <c r="B214" i="71"/>
  <c r="D5" i="70"/>
  <c r="D6" i="70"/>
  <c r="D8" i="70"/>
  <c r="D9" i="70"/>
  <c r="D10" i="70"/>
  <c r="D11" i="70"/>
  <c r="D12" i="70"/>
  <c r="D14" i="70"/>
  <c r="D15" i="70"/>
  <c r="D16" i="70"/>
  <c r="D17" i="70"/>
  <c r="D18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4" i="70"/>
  <c r="B86" i="70"/>
  <c r="D86" i="70" s="1"/>
  <c r="B19" i="70"/>
  <c r="D19" i="70" s="1"/>
  <c r="B13" i="70"/>
  <c r="D13" i="70" s="1"/>
  <c r="B7" i="70"/>
  <c r="D5" i="69"/>
  <c r="D6" i="69"/>
  <c r="D7" i="69"/>
  <c r="D8" i="69"/>
  <c r="D9" i="69"/>
  <c r="D11" i="69"/>
  <c r="D12" i="69"/>
  <c r="D13" i="69"/>
  <c r="D14" i="69"/>
  <c r="D15" i="69"/>
  <c r="D16" i="69"/>
  <c r="D17" i="69"/>
  <c r="D18" i="69"/>
  <c r="D19" i="69"/>
  <c r="D20" i="69"/>
  <c r="D21" i="69"/>
  <c r="D22" i="69"/>
  <c r="D23" i="69"/>
  <c r="D24" i="69"/>
  <c r="D25" i="69"/>
  <c r="D26" i="69"/>
  <c r="D27" i="69"/>
  <c r="D28" i="69"/>
  <c r="D29" i="69"/>
  <c r="D30" i="69"/>
  <c r="D31" i="69"/>
  <c r="D32" i="69"/>
  <c r="D33" i="69"/>
  <c r="D34" i="69"/>
  <c r="D35" i="69"/>
  <c r="D36" i="69"/>
  <c r="D37" i="69"/>
  <c r="D38" i="69"/>
  <c r="D39" i="69"/>
  <c r="D40" i="69"/>
  <c r="D41" i="69"/>
  <c r="D42" i="69"/>
  <c r="D43" i="69"/>
  <c r="D44" i="69"/>
  <c r="D45" i="69"/>
  <c r="D46" i="69"/>
  <c r="D47" i="69"/>
  <c r="D48" i="69"/>
  <c r="D49" i="69"/>
  <c r="D50" i="69"/>
  <c r="D51" i="69"/>
  <c r="D52" i="69"/>
  <c r="D53" i="69"/>
  <c r="D54" i="69"/>
  <c r="D55" i="69"/>
  <c r="D56" i="69"/>
  <c r="D57" i="69"/>
  <c r="D58" i="69"/>
  <c r="D59" i="69"/>
  <c r="D60" i="69"/>
  <c r="D61" i="69"/>
  <c r="D62" i="69"/>
  <c r="D63" i="69"/>
  <c r="D64" i="69"/>
  <c r="D65" i="69"/>
  <c r="D66" i="69"/>
  <c r="D67" i="69"/>
  <c r="D68" i="69"/>
  <c r="D69" i="69"/>
  <c r="D70" i="69"/>
  <c r="D71" i="69"/>
  <c r="D72" i="69"/>
  <c r="D73" i="69"/>
  <c r="D74" i="69"/>
  <c r="D75" i="69"/>
  <c r="D76" i="69"/>
  <c r="D77" i="69"/>
  <c r="D78" i="69"/>
  <c r="D79" i="69"/>
  <c r="D80" i="69"/>
  <c r="D81" i="69"/>
  <c r="D82" i="69"/>
  <c r="D83" i="69"/>
  <c r="D84" i="69"/>
  <c r="D85" i="69"/>
  <c r="D86" i="69"/>
  <c r="D87" i="69"/>
  <c r="D88" i="69"/>
  <c r="D89" i="69"/>
  <c r="D90" i="69"/>
  <c r="D91" i="69"/>
  <c r="D92" i="69"/>
  <c r="D93" i="69"/>
  <c r="D94" i="69"/>
  <c r="D95" i="69"/>
  <c r="D96" i="69"/>
  <c r="D97" i="69"/>
  <c r="D98" i="69"/>
  <c r="D99" i="69"/>
  <c r="D101" i="69"/>
  <c r="D102" i="69"/>
  <c r="D103" i="69"/>
  <c r="D104" i="69"/>
  <c r="D105" i="69"/>
  <c r="D107" i="69"/>
  <c r="D108" i="69"/>
  <c r="D109" i="69"/>
  <c r="D110" i="69"/>
  <c r="D111" i="69"/>
  <c r="D112" i="69"/>
  <c r="D113" i="69"/>
  <c r="D114" i="69"/>
  <c r="D115" i="69"/>
  <c r="D116" i="69"/>
  <c r="D117" i="69"/>
  <c r="D118" i="69"/>
  <c r="D119" i="69"/>
  <c r="D120" i="69"/>
  <c r="D121" i="69"/>
  <c r="D122" i="69"/>
  <c r="D123" i="69"/>
  <c r="D124" i="69"/>
  <c r="D125" i="69"/>
  <c r="D126" i="69"/>
  <c r="D127" i="69"/>
  <c r="D128" i="69"/>
  <c r="D129" i="69"/>
  <c r="D130" i="69"/>
  <c r="D131" i="69"/>
  <c r="D132" i="69"/>
  <c r="D133" i="69"/>
  <c r="D134" i="69"/>
  <c r="D135" i="69"/>
  <c r="D137" i="69"/>
  <c r="D138" i="69"/>
  <c r="D139" i="69"/>
  <c r="D140" i="69"/>
  <c r="D141" i="69"/>
  <c r="D142" i="69"/>
  <c r="D143" i="69"/>
  <c r="D145" i="69"/>
  <c r="D146" i="69"/>
  <c r="D147" i="69"/>
  <c r="D148" i="69"/>
  <c r="D150" i="69"/>
  <c r="D151" i="69"/>
  <c r="D152" i="69"/>
  <c r="D153" i="69"/>
  <c r="D154" i="69"/>
  <c r="D155" i="69"/>
  <c r="D156" i="69"/>
  <c r="D157" i="69"/>
  <c r="D158" i="69"/>
  <c r="D159" i="69"/>
  <c r="D160" i="69"/>
  <c r="D161" i="69"/>
  <c r="D162" i="69"/>
  <c r="D163" i="69"/>
  <c r="D164" i="69"/>
  <c r="D165" i="69"/>
  <c r="D166" i="69"/>
  <c r="D167" i="69"/>
  <c r="D168" i="69"/>
  <c r="D169" i="69"/>
  <c r="D170" i="69"/>
  <c r="D171" i="69"/>
  <c r="D172" i="69"/>
  <c r="D173" i="69"/>
  <c r="D174" i="69"/>
  <c r="D175" i="69"/>
  <c r="D176" i="69"/>
  <c r="D177" i="69"/>
  <c r="D178" i="69"/>
  <c r="D179" i="69"/>
  <c r="D180" i="69"/>
  <c r="D181" i="69"/>
  <c r="D182" i="69"/>
  <c r="D183" i="69"/>
  <c r="D184" i="69"/>
  <c r="D185" i="69"/>
  <c r="D186" i="69"/>
  <c r="D187" i="69"/>
  <c r="D188" i="69"/>
  <c r="D189" i="69"/>
  <c r="D190" i="69"/>
  <c r="D191" i="69"/>
  <c r="D192" i="69"/>
  <c r="D193" i="69"/>
  <c r="D194" i="69"/>
  <c r="D195" i="69"/>
  <c r="D196" i="69"/>
  <c r="D197" i="69"/>
  <c r="D198" i="69"/>
  <c r="D199" i="69"/>
  <c r="D200" i="69"/>
  <c r="D201" i="69"/>
  <c r="D202" i="69"/>
  <c r="D203" i="69"/>
  <c r="D204" i="69"/>
  <c r="D205" i="69"/>
  <c r="D206" i="69"/>
  <c r="D207" i="69"/>
  <c r="D208" i="69"/>
  <c r="D209" i="69"/>
  <c r="D210" i="69"/>
  <c r="D211" i="69"/>
  <c r="D212" i="69"/>
  <c r="D213" i="69"/>
  <c r="D214" i="69"/>
  <c r="D215" i="69"/>
  <c r="D216" i="69"/>
  <c r="D217" i="69"/>
  <c r="D218" i="69"/>
  <c r="D219" i="69"/>
  <c r="D220" i="69"/>
  <c r="D221" i="69"/>
  <c r="D222" i="69"/>
  <c r="D223" i="69"/>
  <c r="D224" i="69"/>
  <c r="D225" i="69"/>
  <c r="D226" i="69"/>
  <c r="D227" i="69"/>
  <c r="D228" i="69"/>
  <c r="D229" i="69"/>
  <c r="D230" i="69"/>
  <c r="D231" i="69"/>
  <c r="D232" i="69"/>
  <c r="D233" i="69"/>
  <c r="D234" i="69"/>
  <c r="D235" i="69"/>
  <c r="D236" i="69"/>
  <c r="D237" i="69"/>
  <c r="D238" i="69"/>
  <c r="D239" i="69"/>
  <c r="D240" i="69"/>
  <c r="D241" i="69"/>
  <c r="D242" i="69"/>
  <c r="D243" i="69"/>
  <c r="D244" i="69"/>
  <c r="D245" i="69"/>
  <c r="D246" i="69"/>
  <c r="D247" i="69"/>
  <c r="D248" i="69"/>
  <c r="D249" i="69"/>
  <c r="D250" i="69"/>
  <c r="D251" i="69"/>
  <c r="D252" i="69"/>
  <c r="D253" i="69"/>
  <c r="D254" i="69"/>
  <c r="D255" i="69"/>
  <c r="D256" i="69"/>
  <c r="D257" i="69"/>
  <c r="D4" i="69"/>
  <c r="B149" i="69"/>
  <c r="D149" i="69" s="1"/>
  <c r="B144" i="69"/>
  <c r="D144" i="69" s="1"/>
  <c r="B136" i="69"/>
  <c r="D136" i="69" s="1"/>
  <c r="B106" i="69"/>
  <c r="D106" i="69" s="1"/>
  <c r="B100" i="69"/>
  <c r="D100" i="69" s="1"/>
  <c r="B10" i="69"/>
  <c r="D10" i="69" s="1"/>
  <c r="D5" i="68"/>
  <c r="D6" i="68"/>
  <c r="D7" i="68"/>
  <c r="D8" i="68"/>
  <c r="D9" i="68"/>
  <c r="D10" i="68"/>
  <c r="D11" i="68"/>
  <c r="D12" i="68"/>
  <c r="D13" i="68"/>
  <c r="D14" i="68"/>
  <c r="D15" i="68"/>
  <c r="D16" i="68"/>
  <c r="D17" i="68"/>
  <c r="D18" i="68"/>
  <c r="D19" i="68"/>
  <c r="D20" i="68"/>
  <c r="D22" i="68"/>
  <c r="D23" i="68"/>
  <c r="D24" i="68"/>
  <c r="D25" i="68"/>
  <c r="D26" i="68"/>
  <c r="D27" i="68"/>
  <c r="D28" i="68"/>
  <c r="D29" i="68"/>
  <c r="D30" i="68"/>
  <c r="D31" i="68"/>
  <c r="D32" i="68"/>
  <c r="D34" i="68"/>
  <c r="D35" i="68"/>
  <c r="D36" i="68"/>
  <c r="D37" i="68"/>
  <c r="D38" i="68"/>
  <c r="D39" i="68"/>
  <c r="D40" i="68"/>
  <c r="D41" i="68"/>
  <c r="D42" i="68"/>
  <c r="D43" i="68"/>
  <c r="D44" i="68"/>
  <c r="D45" i="68"/>
  <c r="D46" i="68"/>
  <c r="D47" i="68"/>
  <c r="D48" i="68"/>
  <c r="D49" i="68"/>
  <c r="D50" i="68"/>
  <c r="D51" i="68"/>
  <c r="D52" i="68"/>
  <c r="D53" i="68"/>
  <c r="D54" i="68"/>
  <c r="D55" i="68"/>
  <c r="D56" i="68"/>
  <c r="D57" i="68"/>
  <c r="D58" i="68"/>
  <c r="D59" i="68"/>
  <c r="D60" i="68"/>
  <c r="D61" i="68"/>
  <c r="D62" i="68"/>
  <c r="D63" i="68"/>
  <c r="D64" i="68"/>
  <c r="D65" i="68"/>
  <c r="D66" i="68"/>
  <c r="D67" i="68"/>
  <c r="D68" i="68"/>
  <c r="D69" i="68"/>
  <c r="D70" i="68"/>
  <c r="D71" i="68"/>
  <c r="D72" i="68"/>
  <c r="D73" i="68"/>
  <c r="D74" i="68"/>
  <c r="D75" i="68"/>
  <c r="D76" i="68"/>
  <c r="D77" i="68"/>
  <c r="D78" i="68"/>
  <c r="D79" i="68"/>
  <c r="D80" i="68"/>
  <c r="D81" i="68"/>
  <c r="D82" i="68"/>
  <c r="D83" i="68"/>
  <c r="D84" i="68"/>
  <c r="D85" i="68"/>
  <c r="D86" i="68"/>
  <c r="D87" i="68"/>
  <c r="D88" i="68"/>
  <c r="D89" i="68"/>
  <c r="D90" i="68"/>
  <c r="D91" i="68"/>
  <c r="D92" i="68"/>
  <c r="D93" i="68"/>
  <c r="D94" i="68"/>
  <c r="D95" i="68"/>
  <c r="D96" i="68"/>
  <c r="D97" i="68"/>
  <c r="D98" i="68"/>
  <c r="D99" i="68"/>
  <c r="D100" i="68"/>
  <c r="D101" i="68"/>
  <c r="D102" i="68"/>
  <c r="D103" i="68"/>
  <c r="D105" i="68"/>
  <c r="D107" i="68"/>
  <c r="D108" i="68"/>
  <c r="D109" i="68"/>
  <c r="D110" i="68"/>
  <c r="D111" i="68"/>
  <c r="D112" i="68"/>
  <c r="D113" i="68"/>
  <c r="D114" i="68"/>
  <c r="D115" i="68"/>
  <c r="D116" i="68"/>
  <c r="D117" i="68"/>
  <c r="D118" i="68"/>
  <c r="D119" i="68"/>
  <c r="D120" i="68"/>
  <c r="D121" i="68"/>
  <c r="D122" i="68"/>
  <c r="D123" i="68"/>
  <c r="D124" i="68"/>
  <c r="D125" i="68"/>
  <c r="D126" i="68"/>
  <c r="D127" i="68"/>
  <c r="D128" i="68"/>
  <c r="D129" i="68"/>
  <c r="D130" i="68"/>
  <c r="D131" i="68"/>
  <c r="D132" i="68"/>
  <c r="D133" i="68"/>
  <c r="D134" i="68"/>
  <c r="D135" i="68"/>
  <c r="D136" i="68"/>
  <c r="D137" i="68"/>
  <c r="D138" i="68"/>
  <c r="D139" i="68"/>
  <c r="D140" i="68"/>
  <c r="D141" i="68"/>
  <c r="D142" i="68"/>
  <c r="D143" i="68"/>
  <c r="D144" i="68"/>
  <c r="D145" i="68"/>
  <c r="D146" i="68"/>
  <c r="D147" i="68"/>
  <c r="D148" i="68"/>
  <c r="D149" i="68"/>
  <c r="D150" i="68"/>
  <c r="D151" i="68"/>
  <c r="D153" i="68"/>
  <c r="D154" i="68"/>
  <c r="D155" i="68"/>
  <c r="D156" i="68"/>
  <c r="D157" i="68"/>
  <c r="D158" i="68"/>
  <c r="D159" i="68"/>
  <c r="D160" i="68"/>
  <c r="D161" i="68"/>
  <c r="D162" i="68"/>
  <c r="D163" i="68"/>
  <c r="D164" i="68"/>
  <c r="D165" i="68"/>
  <c r="D166" i="68"/>
  <c r="D167" i="68"/>
  <c r="D168" i="68"/>
  <c r="D169" i="68"/>
  <c r="D170" i="68"/>
  <c r="D171" i="68"/>
  <c r="D172" i="68"/>
  <c r="D173" i="68"/>
  <c r="D174" i="68"/>
  <c r="D175" i="68"/>
  <c r="D176" i="68"/>
  <c r="D177" i="68"/>
  <c r="D178" i="68"/>
  <c r="D179" i="68"/>
  <c r="D180" i="68"/>
  <c r="D181" i="68"/>
  <c r="D182" i="68"/>
  <c r="D183" i="68"/>
  <c r="D184" i="68"/>
  <c r="D185" i="68"/>
  <c r="D186" i="68"/>
  <c r="D187" i="68"/>
  <c r="D188" i="68"/>
  <c r="D189" i="68"/>
  <c r="D190" i="68"/>
  <c r="D191" i="68"/>
  <c r="D192" i="68"/>
  <c r="D193" i="68"/>
  <c r="D194" i="68"/>
  <c r="D195" i="68"/>
  <c r="D196" i="68"/>
  <c r="D197" i="68"/>
  <c r="D198" i="68"/>
  <c r="D199" i="68"/>
  <c r="D200" i="68"/>
  <c r="D201" i="68"/>
  <c r="D202" i="68"/>
  <c r="D203" i="68"/>
  <c r="D204" i="68"/>
  <c r="D206" i="68"/>
  <c r="D208" i="68"/>
  <c r="D209" i="68"/>
  <c r="D210" i="68"/>
  <c r="D211" i="68"/>
  <c r="D212" i="68"/>
  <c r="D213" i="68"/>
  <c r="D214" i="68"/>
  <c r="D215" i="68"/>
  <c r="D216" i="68"/>
  <c r="D217" i="68"/>
  <c r="D218" i="68"/>
  <c r="D219" i="68"/>
  <c r="D220" i="68"/>
  <c r="D221" i="68"/>
  <c r="D222" i="68"/>
  <c r="D223" i="68"/>
  <c r="D224" i="68"/>
  <c r="D225" i="68"/>
  <c r="D226" i="68"/>
  <c r="D227" i="68"/>
  <c r="D228" i="68"/>
  <c r="D229" i="68"/>
  <c r="D230" i="68"/>
  <c r="D231" i="68"/>
  <c r="D232" i="68"/>
  <c r="D233" i="68"/>
  <c r="D234" i="68"/>
  <c r="D235" i="68"/>
  <c r="D236" i="68"/>
  <c r="D237" i="68"/>
  <c r="D238" i="68"/>
  <c r="D239" i="68"/>
  <c r="D240" i="68"/>
  <c r="D241" i="68"/>
  <c r="D242" i="68"/>
  <c r="D243" i="68"/>
  <c r="D244" i="68"/>
  <c r="D245" i="68"/>
  <c r="D246" i="68"/>
  <c r="D247" i="68"/>
  <c r="D248" i="68"/>
  <c r="D249" i="68"/>
  <c r="D250" i="68"/>
  <c r="D251" i="68"/>
  <c r="D252" i="68"/>
  <c r="D253" i="68"/>
  <c r="D254" i="68"/>
  <c r="D255" i="68"/>
  <c r="D256" i="68"/>
  <c r="D257" i="68"/>
  <c r="D258" i="68"/>
  <c r="D259" i="68"/>
  <c r="D260" i="68"/>
  <c r="D261" i="68"/>
  <c r="D262" i="68"/>
  <c r="D263" i="68"/>
  <c r="D4" i="68"/>
  <c r="B207" i="68"/>
  <c r="D207" i="68" s="1"/>
  <c r="B205" i="68"/>
  <c r="D205" i="68" s="1"/>
  <c r="B152" i="68"/>
  <c r="D152" i="68" s="1"/>
  <c r="B106" i="68"/>
  <c r="D106" i="68" s="1"/>
  <c r="B104" i="68"/>
  <c r="D104" i="68" s="1"/>
  <c r="B33" i="68"/>
  <c r="D33" i="68" s="1"/>
  <c r="B21" i="68"/>
  <c r="B214" i="70" l="1"/>
  <c r="B264" i="68"/>
  <c r="D21" i="68"/>
  <c r="D264" i="68" s="1"/>
  <c r="B258" i="69"/>
  <c r="D7" i="70"/>
  <c r="D214" i="70" s="1"/>
  <c r="D258" i="69"/>
  <c r="D5" i="67"/>
  <c r="D6" i="67"/>
  <c r="D8" i="67"/>
  <c r="D9" i="67"/>
  <c r="D10" i="67"/>
  <c r="D11" i="67"/>
  <c r="D12" i="67"/>
  <c r="D14" i="67"/>
  <c r="D15" i="67"/>
  <c r="D16" i="67"/>
  <c r="D17" i="67"/>
  <c r="D18" i="67"/>
  <c r="D19" i="67"/>
  <c r="D20" i="67"/>
  <c r="D21" i="67"/>
  <c r="D22" i="67"/>
  <c r="D23" i="67"/>
  <c r="D24" i="67"/>
  <c r="D25" i="67"/>
  <c r="D26" i="67"/>
  <c r="D27" i="67"/>
  <c r="D28" i="67"/>
  <c r="D29" i="67"/>
  <c r="D30" i="67"/>
  <c r="D31" i="67"/>
  <c r="D32" i="67"/>
  <c r="D33" i="67"/>
  <c r="D34" i="67"/>
  <c r="D35" i="67"/>
  <c r="D36" i="67"/>
  <c r="D37" i="67"/>
  <c r="D38" i="67"/>
  <c r="D39" i="67"/>
  <c r="D40" i="67"/>
  <c r="D41" i="67"/>
  <c r="D42" i="67"/>
  <c r="D43" i="67"/>
  <c r="D44" i="67"/>
  <c r="D45" i="67"/>
  <c r="D46" i="67"/>
  <c r="D47" i="67"/>
  <c r="D48" i="67"/>
  <c r="D49" i="67"/>
  <c r="D50" i="67"/>
  <c r="D51" i="67"/>
  <c r="D52" i="67"/>
  <c r="D53" i="67"/>
  <c r="D54" i="67"/>
  <c r="D55" i="67"/>
  <c r="D56" i="67"/>
  <c r="D57" i="67"/>
  <c r="D58" i="67"/>
  <c r="D59" i="67"/>
  <c r="D60" i="67"/>
  <c r="D61" i="67"/>
  <c r="D62" i="67"/>
  <c r="D63" i="67"/>
  <c r="D64" i="67"/>
  <c r="D65" i="67"/>
  <c r="D66" i="67"/>
  <c r="D67" i="67"/>
  <c r="D68" i="67"/>
  <c r="D69" i="67"/>
  <c r="D70" i="67"/>
  <c r="D71" i="67"/>
  <c r="D72" i="67"/>
  <c r="D73" i="67"/>
  <c r="D74" i="67"/>
  <c r="D75" i="67"/>
  <c r="D76" i="67"/>
  <c r="D77" i="67"/>
  <c r="D78" i="67"/>
  <c r="D79" i="67"/>
  <c r="D80" i="67"/>
  <c r="D82" i="67"/>
  <c r="D83" i="67"/>
  <c r="D84" i="67"/>
  <c r="D85" i="67"/>
  <c r="D87" i="67"/>
  <c r="D88" i="67"/>
  <c r="D89" i="67"/>
  <c r="D90" i="67"/>
  <c r="D91" i="67"/>
  <c r="D92" i="67"/>
  <c r="D93" i="67"/>
  <c r="D94" i="67"/>
  <c r="D95" i="67"/>
  <c r="D96" i="67"/>
  <c r="D97" i="67"/>
  <c r="D98" i="67"/>
  <c r="D99" i="67"/>
  <c r="D100" i="67"/>
  <c r="D101" i="67"/>
  <c r="D102" i="67"/>
  <c r="D103" i="67"/>
  <c r="D104" i="67"/>
  <c r="D105" i="67"/>
  <c r="D106" i="67"/>
  <c r="D107" i="67"/>
  <c r="D108" i="67"/>
  <c r="D109" i="67"/>
  <c r="D111" i="67"/>
  <c r="D112" i="67"/>
  <c r="D113" i="67"/>
  <c r="D114" i="67"/>
  <c r="D115" i="67"/>
  <c r="D116" i="67"/>
  <c r="D117" i="67"/>
  <c r="D118" i="67"/>
  <c r="D119" i="67"/>
  <c r="D121" i="67"/>
  <c r="D122" i="67"/>
  <c r="D123" i="67"/>
  <c r="D124" i="67"/>
  <c r="D125" i="67"/>
  <c r="D126" i="67"/>
  <c r="D127" i="67"/>
  <c r="D128" i="67"/>
  <c r="D129" i="67"/>
  <c r="D130" i="67"/>
  <c r="D131" i="67"/>
  <c r="D132" i="67"/>
  <c r="D133" i="67"/>
  <c r="D134" i="67"/>
  <c r="D135" i="67"/>
  <c r="D136" i="67"/>
  <c r="D137" i="67"/>
  <c r="D138" i="67"/>
  <c r="D139" i="67"/>
  <c r="D140" i="67"/>
  <c r="D141" i="67"/>
  <c r="D142" i="67"/>
  <c r="D143" i="67"/>
  <c r="D144" i="67"/>
  <c r="D145" i="67"/>
  <c r="D146" i="67"/>
  <c r="D147" i="67"/>
  <c r="D148" i="67"/>
  <c r="D149" i="67"/>
  <c r="D150" i="67"/>
  <c r="D151" i="67"/>
  <c r="D152" i="67"/>
  <c r="D153" i="67"/>
  <c r="D154" i="67"/>
  <c r="D155" i="67"/>
  <c r="D156" i="67"/>
  <c r="D157" i="67"/>
  <c r="D158" i="67"/>
  <c r="D159" i="67"/>
  <c r="D160" i="67"/>
  <c r="D164" i="67"/>
  <c r="D165" i="67"/>
  <c r="D166" i="67"/>
  <c r="D167" i="67"/>
  <c r="D168" i="67"/>
  <c r="D169" i="67"/>
  <c r="D170" i="67"/>
  <c r="D171" i="67"/>
  <c r="D172" i="67"/>
  <c r="D173" i="67"/>
  <c r="D174" i="67"/>
  <c r="D175" i="67"/>
  <c r="D176" i="67"/>
  <c r="D177" i="67"/>
  <c r="D178" i="67"/>
  <c r="D179" i="67"/>
  <c r="D180" i="67"/>
  <c r="D181" i="67"/>
  <c r="D182" i="67"/>
  <c r="D183" i="67"/>
  <c r="D184" i="67"/>
  <c r="D185" i="67"/>
  <c r="D186" i="67"/>
  <c r="D187" i="67"/>
  <c r="D188" i="67"/>
  <c r="D189" i="67"/>
  <c r="D190" i="67"/>
  <c r="D191" i="67"/>
  <c r="D192" i="67"/>
  <c r="D193" i="67"/>
  <c r="D194" i="67"/>
  <c r="D195" i="67"/>
  <c r="D196" i="67"/>
  <c r="D197" i="67"/>
  <c r="D198" i="67"/>
  <c r="D199" i="67"/>
  <c r="D200" i="67"/>
  <c r="D201" i="67"/>
  <c r="D202" i="67"/>
  <c r="D203" i="67"/>
  <c r="D204" i="67"/>
  <c r="D205" i="67"/>
  <c r="D206" i="67"/>
  <c r="D207" i="67"/>
  <c r="D208" i="67"/>
  <c r="D209" i="67"/>
  <c r="D210" i="67"/>
  <c r="D211" i="67"/>
  <c r="D212" i="67"/>
  <c r="D213" i="67"/>
  <c r="D4" i="67"/>
  <c r="B163" i="67"/>
  <c r="D163" i="67" s="1"/>
  <c r="B162" i="67"/>
  <c r="D162" i="67" s="1"/>
  <c r="B161" i="67"/>
  <c r="D161" i="67" s="1"/>
  <c r="B120" i="67"/>
  <c r="D120" i="67" s="1"/>
  <c r="B110" i="67"/>
  <c r="D110" i="67" s="1"/>
  <c r="B86" i="67"/>
  <c r="D86" i="67" s="1"/>
  <c r="B81" i="67"/>
  <c r="D81" i="67" s="1"/>
  <c r="B13" i="67"/>
  <c r="D13" i="67" s="1"/>
  <c r="B7" i="67"/>
  <c r="D7" i="67" s="1"/>
  <c r="D214" i="67" l="1"/>
  <c r="B214" i="67"/>
  <c r="D5" i="66"/>
  <c r="D6" i="66"/>
  <c r="D7" i="66"/>
  <c r="D8" i="66"/>
  <c r="D9" i="66"/>
  <c r="D10" i="66"/>
  <c r="D11" i="66"/>
  <c r="D12" i="66"/>
  <c r="D14" i="66"/>
  <c r="D15" i="66"/>
  <c r="D16" i="66"/>
  <c r="D17" i="66"/>
  <c r="D18" i="66"/>
  <c r="D19" i="66"/>
  <c r="D20" i="66"/>
  <c r="D21" i="66"/>
  <c r="D22" i="66"/>
  <c r="D23" i="66"/>
  <c r="D24" i="66"/>
  <c r="D25" i="66"/>
  <c r="D26" i="66"/>
  <c r="D27" i="66"/>
  <c r="D28" i="66"/>
  <c r="D29" i="66"/>
  <c r="D30" i="66"/>
  <c r="D31" i="66"/>
  <c r="D32" i="66"/>
  <c r="D33" i="66"/>
  <c r="D34" i="66"/>
  <c r="D35" i="66"/>
  <c r="D36" i="66"/>
  <c r="D37" i="66"/>
  <c r="D38" i="66"/>
  <c r="D39" i="66"/>
  <c r="D40" i="66"/>
  <c r="D41" i="66"/>
  <c r="D42" i="66"/>
  <c r="D43" i="66"/>
  <c r="D44" i="66"/>
  <c r="D45" i="66"/>
  <c r="D46" i="66"/>
  <c r="D47" i="66"/>
  <c r="D48" i="66"/>
  <c r="D49" i="66"/>
  <c r="D50" i="66"/>
  <c r="D51" i="66"/>
  <c r="D52" i="66"/>
  <c r="D53" i="66"/>
  <c r="D54" i="66"/>
  <c r="D55" i="66"/>
  <c r="D56" i="66"/>
  <c r="D57" i="66"/>
  <c r="D58" i="66"/>
  <c r="D59" i="66"/>
  <c r="D60" i="66"/>
  <c r="D61" i="66"/>
  <c r="D62" i="66"/>
  <c r="D63" i="66"/>
  <c r="D64" i="66"/>
  <c r="D65" i="66"/>
  <c r="D66" i="66"/>
  <c r="D67" i="66"/>
  <c r="D68" i="66"/>
  <c r="D69" i="66"/>
  <c r="D70" i="66"/>
  <c r="D71" i="66"/>
  <c r="D72" i="66"/>
  <c r="D73" i="66"/>
  <c r="D74" i="66"/>
  <c r="D75" i="66"/>
  <c r="D76" i="66"/>
  <c r="D77" i="66"/>
  <c r="D78" i="66"/>
  <c r="D79" i="66"/>
  <c r="D80" i="66"/>
  <c r="D81" i="66"/>
  <c r="D82" i="66"/>
  <c r="D83" i="66"/>
  <c r="D84" i="66"/>
  <c r="D85" i="66"/>
  <c r="D87" i="66"/>
  <c r="D88" i="66"/>
  <c r="D89" i="66"/>
  <c r="D90" i="66"/>
  <c r="D91" i="66"/>
  <c r="D92" i="66"/>
  <c r="D93" i="66"/>
  <c r="D94" i="66"/>
  <c r="D95" i="66"/>
  <c r="D96" i="66"/>
  <c r="D97" i="66"/>
  <c r="D98" i="66"/>
  <c r="D99" i="66"/>
  <c r="D100" i="66"/>
  <c r="D101" i="66"/>
  <c r="D102" i="66"/>
  <c r="D103" i="66"/>
  <c r="D104" i="66"/>
  <c r="D105" i="66"/>
  <c r="D106" i="66"/>
  <c r="D107" i="66"/>
  <c r="D108" i="66"/>
  <c r="D109" i="66"/>
  <c r="D112" i="66"/>
  <c r="D113" i="66"/>
  <c r="D114" i="66"/>
  <c r="D115" i="66"/>
  <c r="D116" i="66"/>
  <c r="D117" i="66"/>
  <c r="D118" i="66"/>
  <c r="D120" i="66"/>
  <c r="D121" i="66"/>
  <c r="D122" i="66"/>
  <c r="D123" i="66"/>
  <c r="D124" i="66"/>
  <c r="D125" i="66"/>
  <c r="D126" i="66"/>
  <c r="D127" i="66"/>
  <c r="D128" i="66"/>
  <c r="D129" i="66"/>
  <c r="D130" i="66"/>
  <c r="D131" i="66"/>
  <c r="D132" i="66"/>
  <c r="D133" i="66"/>
  <c r="D134" i="66"/>
  <c r="D135" i="66"/>
  <c r="D136" i="66"/>
  <c r="D137" i="66"/>
  <c r="D139" i="66"/>
  <c r="D140" i="66"/>
  <c r="D141" i="66"/>
  <c r="D142" i="66"/>
  <c r="D143" i="66"/>
  <c r="D144" i="66"/>
  <c r="D145" i="66"/>
  <c r="D146" i="66"/>
  <c r="D147" i="66"/>
  <c r="D148" i="66"/>
  <c r="D149" i="66"/>
  <c r="D150" i="66"/>
  <c r="D151" i="66"/>
  <c r="D152" i="66"/>
  <c r="D153" i="66"/>
  <c r="D154" i="66"/>
  <c r="D155" i="66"/>
  <c r="D156" i="66"/>
  <c r="D157" i="66"/>
  <c r="D158" i="66"/>
  <c r="D159" i="66"/>
  <c r="D160" i="66"/>
  <c r="D161" i="66"/>
  <c r="D162" i="66"/>
  <c r="D164" i="66"/>
  <c r="D165" i="66"/>
  <c r="D166" i="66"/>
  <c r="D167" i="66"/>
  <c r="D168" i="66"/>
  <c r="D169" i="66"/>
  <c r="D170" i="66"/>
  <c r="D171" i="66"/>
  <c r="D172" i="66"/>
  <c r="D173" i="66"/>
  <c r="D174" i="66"/>
  <c r="D175" i="66"/>
  <c r="D176" i="66"/>
  <c r="D177" i="66"/>
  <c r="D178" i="66"/>
  <c r="D179" i="66"/>
  <c r="D180" i="66"/>
  <c r="D181" i="66"/>
  <c r="D182" i="66"/>
  <c r="D183" i="66"/>
  <c r="D184" i="66"/>
  <c r="D185" i="66"/>
  <c r="D186" i="66"/>
  <c r="D187" i="66"/>
  <c r="D188" i="66"/>
  <c r="D189" i="66"/>
  <c r="D190" i="66"/>
  <c r="D191" i="66"/>
  <c r="D192" i="66"/>
  <c r="D194" i="66"/>
  <c r="D195" i="66"/>
  <c r="D196" i="66"/>
  <c r="D197" i="66"/>
  <c r="D198" i="66"/>
  <c r="D199" i="66"/>
  <c r="D201" i="66"/>
  <c r="D202" i="66"/>
  <c r="D203" i="66"/>
  <c r="D204" i="66"/>
  <c r="D205" i="66"/>
  <c r="D206" i="66"/>
  <c r="D207" i="66"/>
  <c r="D208" i="66"/>
  <c r="D209" i="66"/>
  <c r="D210" i="66"/>
  <c r="D211" i="66"/>
  <c r="D212" i="66"/>
  <c r="D213" i="66"/>
  <c r="D4" i="66"/>
  <c r="B200" i="66"/>
  <c r="D200" i="66" s="1"/>
  <c r="B193" i="66"/>
  <c r="D193" i="66" s="1"/>
  <c r="B163" i="66"/>
  <c r="D163" i="66" s="1"/>
  <c r="B138" i="66"/>
  <c r="D138" i="66" s="1"/>
  <c r="B119" i="66"/>
  <c r="D119" i="66" s="1"/>
  <c r="B111" i="66"/>
  <c r="D111" i="66" s="1"/>
  <c r="B110" i="66"/>
  <c r="D110" i="66" s="1"/>
  <c r="B86" i="66"/>
  <c r="D86" i="66" s="1"/>
  <c r="B13" i="66"/>
  <c r="D13" i="66" s="1"/>
  <c r="D214" i="66" l="1"/>
  <c r="B214" i="66"/>
  <c r="D5" i="65"/>
  <c r="D6" i="65"/>
  <c r="D8" i="65"/>
  <c r="D9" i="65"/>
  <c r="D10" i="65"/>
  <c r="D11" i="65"/>
  <c r="D12" i="65"/>
  <c r="D14" i="65"/>
  <c r="D15" i="65"/>
  <c r="D16" i="65"/>
  <c r="D17" i="65"/>
  <c r="D18" i="65"/>
  <c r="D19" i="65"/>
  <c r="D20" i="65"/>
  <c r="D21" i="65"/>
  <c r="D24" i="65"/>
  <c r="D25" i="65"/>
  <c r="D26" i="65"/>
  <c r="D27" i="65"/>
  <c r="D28" i="65"/>
  <c r="D29" i="65"/>
  <c r="D30" i="65"/>
  <c r="D31" i="65"/>
  <c r="D32" i="65"/>
  <c r="D33" i="65"/>
  <c r="D34" i="65"/>
  <c r="D35" i="65"/>
  <c r="D36" i="65"/>
  <c r="D37" i="65"/>
  <c r="D38" i="65"/>
  <c r="D39" i="65"/>
  <c r="D40" i="65"/>
  <c r="D41" i="65"/>
  <c r="D42" i="65"/>
  <c r="D43" i="65"/>
  <c r="D44" i="65"/>
  <c r="D45" i="65"/>
  <c r="D46" i="65"/>
  <c r="D47" i="65"/>
  <c r="D48" i="65"/>
  <c r="D49" i="65"/>
  <c r="D50" i="65"/>
  <c r="D51" i="65"/>
  <c r="D52" i="65"/>
  <c r="D53" i="65"/>
  <c r="D54" i="65"/>
  <c r="D55" i="65"/>
  <c r="D56" i="65"/>
  <c r="D57" i="65"/>
  <c r="D58" i="65"/>
  <c r="D59" i="65"/>
  <c r="D60" i="65"/>
  <c r="D61" i="65"/>
  <c r="D62" i="65"/>
  <c r="D63" i="65"/>
  <c r="D64" i="65"/>
  <c r="D65" i="65"/>
  <c r="D66" i="65"/>
  <c r="D67" i="65"/>
  <c r="D68" i="65"/>
  <c r="D69" i="65"/>
  <c r="D70" i="65"/>
  <c r="D71" i="65"/>
  <c r="D72" i="65"/>
  <c r="D73" i="65"/>
  <c r="D74" i="65"/>
  <c r="D75" i="65"/>
  <c r="D76" i="65"/>
  <c r="D77" i="65"/>
  <c r="D78" i="65"/>
  <c r="D79" i="65"/>
  <c r="D80" i="65"/>
  <c r="D82" i="65"/>
  <c r="D83" i="65"/>
  <c r="D84" i="65"/>
  <c r="D85" i="65"/>
  <c r="D86" i="65"/>
  <c r="D87" i="65"/>
  <c r="D88" i="65"/>
  <c r="D89" i="65"/>
  <c r="D90" i="65"/>
  <c r="D91" i="65"/>
  <c r="D92" i="65"/>
  <c r="D93" i="65"/>
  <c r="D94" i="65"/>
  <c r="D95" i="65"/>
  <c r="D96" i="65"/>
  <c r="D97" i="65"/>
  <c r="D98" i="65"/>
  <c r="D99" i="65"/>
  <c r="D100" i="65"/>
  <c r="D101" i="65"/>
  <c r="D102" i="65"/>
  <c r="D103" i="65"/>
  <c r="D104" i="65"/>
  <c r="D105" i="65"/>
  <c r="D106" i="65"/>
  <c r="D107" i="65"/>
  <c r="D108" i="65"/>
  <c r="D109" i="65"/>
  <c r="D112" i="65"/>
  <c r="D113" i="65"/>
  <c r="D114" i="65"/>
  <c r="D115" i="65"/>
  <c r="D116" i="65"/>
  <c r="D117" i="65"/>
  <c r="D118" i="65"/>
  <c r="D119" i="65"/>
  <c r="D120" i="65"/>
  <c r="D121" i="65"/>
  <c r="D122" i="65"/>
  <c r="D123" i="65"/>
  <c r="D124" i="65"/>
  <c r="D125" i="65"/>
  <c r="D127" i="65"/>
  <c r="D128" i="65"/>
  <c r="D129" i="65"/>
  <c r="D130" i="65"/>
  <c r="D131" i="65"/>
  <c r="D132" i="65"/>
  <c r="D133" i="65"/>
  <c r="D134" i="65"/>
  <c r="D135" i="65"/>
  <c r="D136" i="65"/>
  <c r="D137" i="65"/>
  <c r="D139" i="65"/>
  <c r="D140" i="65"/>
  <c r="D141" i="65"/>
  <c r="D142" i="65"/>
  <c r="D143" i="65"/>
  <c r="D144" i="65"/>
  <c r="D145" i="65"/>
  <c r="D146" i="65"/>
  <c r="D147" i="65"/>
  <c r="D148" i="65"/>
  <c r="D149" i="65"/>
  <c r="D150" i="65"/>
  <c r="D151" i="65"/>
  <c r="D152" i="65"/>
  <c r="D153" i="65"/>
  <c r="D154" i="65"/>
  <c r="D155" i="65"/>
  <c r="D156" i="65"/>
  <c r="D157" i="65"/>
  <c r="D158" i="65"/>
  <c r="D159" i="65"/>
  <c r="D160" i="65"/>
  <c r="D161" i="65"/>
  <c r="D164" i="65"/>
  <c r="D165" i="65"/>
  <c r="D166" i="65"/>
  <c r="D167" i="65"/>
  <c r="D168" i="65"/>
  <c r="D169" i="65"/>
  <c r="D170" i="65"/>
  <c r="D171" i="65"/>
  <c r="D172" i="65"/>
  <c r="D173" i="65"/>
  <c r="D174" i="65"/>
  <c r="D175" i="65"/>
  <c r="D176" i="65"/>
  <c r="D177" i="65"/>
  <c r="D178" i="65"/>
  <c r="D179" i="65"/>
  <c r="D180" i="65"/>
  <c r="D181" i="65"/>
  <c r="D182" i="65"/>
  <c r="D183" i="65"/>
  <c r="D184" i="65"/>
  <c r="D185" i="65"/>
  <c r="D186" i="65"/>
  <c r="D187" i="65"/>
  <c r="D188" i="65"/>
  <c r="D189" i="65"/>
  <c r="D190" i="65"/>
  <c r="D191" i="65"/>
  <c r="D192" i="65"/>
  <c r="D193" i="65"/>
  <c r="D194" i="65"/>
  <c r="D195" i="65"/>
  <c r="D196" i="65"/>
  <c r="D197" i="65"/>
  <c r="D198" i="65"/>
  <c r="D199" i="65"/>
  <c r="D201" i="65"/>
  <c r="D202" i="65"/>
  <c r="D203" i="65"/>
  <c r="D204" i="65"/>
  <c r="D205" i="65"/>
  <c r="D206" i="65"/>
  <c r="D207" i="65"/>
  <c r="D208" i="65"/>
  <c r="D209" i="65"/>
  <c r="D210" i="65"/>
  <c r="D211" i="65"/>
  <c r="D212" i="65"/>
  <c r="D213" i="65"/>
  <c r="D4" i="65"/>
  <c r="B200" i="65"/>
  <c r="D200" i="65" s="1"/>
  <c r="B163" i="65"/>
  <c r="D163" i="65" s="1"/>
  <c r="B162" i="65"/>
  <c r="D162" i="65" s="1"/>
  <c r="B138" i="65"/>
  <c r="D138" i="65" s="1"/>
  <c r="B126" i="65"/>
  <c r="D126" i="65" s="1"/>
  <c r="B111" i="65"/>
  <c r="D111" i="65" s="1"/>
  <c r="B110" i="65"/>
  <c r="D110" i="65" s="1"/>
  <c r="B81" i="65"/>
  <c r="D81" i="65" s="1"/>
  <c r="B23" i="65"/>
  <c r="D23" i="65" s="1"/>
  <c r="B22" i="65"/>
  <c r="D22" i="65" s="1"/>
  <c r="B13" i="65"/>
  <c r="D13" i="65" s="1"/>
  <c r="B7" i="65"/>
  <c r="D7" i="65" s="1"/>
  <c r="D214" i="65" l="1"/>
  <c r="B214" i="65"/>
  <c r="D5" i="64"/>
  <c r="D6" i="64"/>
  <c r="D7" i="64"/>
  <c r="D8" i="64"/>
  <c r="D9" i="64"/>
  <c r="D10" i="64"/>
  <c r="D11" i="64"/>
  <c r="D12" i="64"/>
  <c r="D14" i="64"/>
  <c r="D15" i="64"/>
  <c r="D16" i="64"/>
  <c r="D17" i="64"/>
  <c r="D18" i="64"/>
  <c r="D19" i="64"/>
  <c r="D20" i="64"/>
  <c r="D21" i="64"/>
  <c r="D22" i="64"/>
  <c r="D24" i="64"/>
  <c r="D25" i="64"/>
  <c r="D26" i="64"/>
  <c r="D27" i="64"/>
  <c r="D28" i="64"/>
  <c r="D29" i="64"/>
  <c r="D30" i="64"/>
  <c r="D31" i="64"/>
  <c r="D32" i="64"/>
  <c r="D33" i="64"/>
  <c r="D34" i="64"/>
  <c r="D35" i="64"/>
  <c r="D36" i="64"/>
  <c r="D37" i="64"/>
  <c r="D38" i="64"/>
  <c r="D39" i="64"/>
  <c r="D40" i="64"/>
  <c r="D41" i="64"/>
  <c r="D42" i="64"/>
  <c r="D43" i="64"/>
  <c r="D44" i="64"/>
  <c r="D45" i="64"/>
  <c r="D46" i="64"/>
  <c r="D47" i="64"/>
  <c r="D48" i="64"/>
  <c r="D49" i="64"/>
  <c r="D50" i="64"/>
  <c r="D51" i="64"/>
  <c r="D52" i="64"/>
  <c r="D53" i="64"/>
  <c r="D54" i="64"/>
  <c r="D55" i="64"/>
  <c r="D56" i="64"/>
  <c r="D57" i="64"/>
  <c r="D58" i="64"/>
  <c r="D59" i="64"/>
  <c r="D60" i="64"/>
  <c r="D61" i="64"/>
  <c r="D62" i="64"/>
  <c r="D63" i="64"/>
  <c r="D64" i="64"/>
  <c r="D65" i="64"/>
  <c r="D66" i="64"/>
  <c r="D67" i="64"/>
  <c r="D68" i="64"/>
  <c r="D69" i="64"/>
  <c r="D70" i="64"/>
  <c r="D71" i="64"/>
  <c r="D72" i="64"/>
  <c r="D73" i="64"/>
  <c r="D74" i="64"/>
  <c r="D75" i="64"/>
  <c r="D76" i="64"/>
  <c r="D77" i="64"/>
  <c r="D78" i="64"/>
  <c r="D79" i="64"/>
  <c r="D80" i="64"/>
  <c r="D81" i="64"/>
  <c r="D82" i="64"/>
  <c r="D83" i="64"/>
  <c r="D84" i="64"/>
  <c r="D85" i="64"/>
  <c r="D86" i="64"/>
  <c r="D87" i="64"/>
  <c r="D88" i="64"/>
  <c r="D89" i="64"/>
  <c r="D90" i="64"/>
  <c r="D91" i="64"/>
  <c r="D92" i="64"/>
  <c r="D93" i="64"/>
  <c r="D94" i="64"/>
  <c r="D95" i="64"/>
  <c r="D96" i="64"/>
  <c r="D97" i="64"/>
  <c r="D98" i="64"/>
  <c r="D99" i="64"/>
  <c r="D100" i="64"/>
  <c r="D101" i="64"/>
  <c r="D102" i="64"/>
  <c r="D103" i="64"/>
  <c r="D104" i="64"/>
  <c r="D106" i="64"/>
  <c r="D107" i="64"/>
  <c r="D108" i="64"/>
  <c r="D109" i="64"/>
  <c r="D110" i="64"/>
  <c r="D112" i="64"/>
  <c r="D113" i="64"/>
  <c r="D114" i="64"/>
  <c r="D115" i="64"/>
  <c r="D116" i="64"/>
  <c r="D117" i="64"/>
  <c r="D118" i="64"/>
  <c r="D119" i="64"/>
  <c r="D120" i="64"/>
  <c r="D121" i="64"/>
  <c r="D122" i="64"/>
  <c r="D123" i="64"/>
  <c r="D124" i="64"/>
  <c r="D125" i="64"/>
  <c r="D126" i="64"/>
  <c r="D127" i="64"/>
  <c r="D128" i="64"/>
  <c r="D129" i="64"/>
  <c r="D130" i="64"/>
  <c r="D131" i="64"/>
  <c r="D132" i="64"/>
  <c r="D133" i="64"/>
  <c r="D134" i="64"/>
  <c r="D135" i="64"/>
  <c r="D136" i="64"/>
  <c r="D137" i="64"/>
  <c r="D138" i="64"/>
  <c r="D139" i="64"/>
  <c r="D140" i="64"/>
  <c r="D141" i="64"/>
  <c r="D142" i="64"/>
  <c r="D143" i="64"/>
  <c r="D144" i="64"/>
  <c r="D145" i="64"/>
  <c r="D146" i="64"/>
  <c r="D147" i="64"/>
  <c r="D148" i="64"/>
  <c r="D149" i="64"/>
  <c r="D150" i="64"/>
  <c r="D151" i="64"/>
  <c r="D152" i="64"/>
  <c r="D153" i="64"/>
  <c r="D154" i="64"/>
  <c r="D155" i="64"/>
  <c r="D156" i="64"/>
  <c r="D157" i="64"/>
  <c r="D158" i="64"/>
  <c r="D159" i="64"/>
  <c r="D160" i="64"/>
  <c r="D161" i="64"/>
  <c r="D162" i="64"/>
  <c r="D163" i="64"/>
  <c r="D164" i="64"/>
  <c r="D165" i="64"/>
  <c r="D166" i="64"/>
  <c r="D167" i="64"/>
  <c r="D168" i="64"/>
  <c r="D169" i="64"/>
  <c r="D170" i="64"/>
  <c r="D171" i="64"/>
  <c r="D172" i="64"/>
  <c r="D173" i="64"/>
  <c r="D174" i="64"/>
  <c r="D175" i="64"/>
  <c r="D176" i="64"/>
  <c r="D177" i="64"/>
  <c r="D178" i="64"/>
  <c r="D179" i="64"/>
  <c r="D180" i="64"/>
  <c r="D181" i="64"/>
  <c r="D182" i="64"/>
  <c r="D183" i="64"/>
  <c r="D184" i="64"/>
  <c r="D185" i="64"/>
  <c r="D186" i="64"/>
  <c r="D187" i="64"/>
  <c r="D188" i="64"/>
  <c r="D189" i="64"/>
  <c r="D190" i="64"/>
  <c r="D191" i="64"/>
  <c r="D192" i="64"/>
  <c r="D193" i="64"/>
  <c r="D194" i="64"/>
  <c r="D195" i="64"/>
  <c r="D196" i="64"/>
  <c r="D197" i="64"/>
  <c r="D198" i="64"/>
  <c r="D199" i="64"/>
  <c r="D201" i="64"/>
  <c r="D202" i="64"/>
  <c r="D203" i="64"/>
  <c r="D204" i="64"/>
  <c r="D205" i="64"/>
  <c r="D206" i="64"/>
  <c r="D207" i="64"/>
  <c r="D208" i="64"/>
  <c r="D209" i="64"/>
  <c r="D210" i="64"/>
  <c r="D211" i="64"/>
  <c r="D212" i="64"/>
  <c r="D213" i="64"/>
  <c r="D4" i="64"/>
  <c r="B200" i="64"/>
  <c r="D200" i="64" s="1"/>
  <c r="B111" i="64"/>
  <c r="D111" i="64" s="1"/>
  <c r="B105" i="64"/>
  <c r="D105" i="64" s="1"/>
  <c r="B23" i="64"/>
  <c r="D23" i="64" s="1"/>
  <c r="B13" i="64"/>
  <c r="D13" i="64" s="1"/>
  <c r="B214" i="64" l="1"/>
  <c r="D214" i="64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18" i="63"/>
  <c r="D19" i="63"/>
  <c r="D20" i="63"/>
  <c r="D21" i="63"/>
  <c r="D22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68" i="63"/>
  <c r="D69" i="63"/>
  <c r="D70" i="63"/>
  <c r="D71" i="63"/>
  <c r="D72" i="63"/>
  <c r="D73" i="63"/>
  <c r="D74" i="63"/>
  <c r="D75" i="63"/>
  <c r="D76" i="63"/>
  <c r="D77" i="63"/>
  <c r="D78" i="63"/>
  <c r="D79" i="63"/>
  <c r="D80" i="63"/>
  <c r="D81" i="63"/>
  <c r="D83" i="63"/>
  <c r="D84" i="63"/>
  <c r="D85" i="63"/>
  <c r="D86" i="63"/>
  <c r="D87" i="63"/>
  <c r="D88" i="63"/>
  <c r="D89" i="63"/>
  <c r="D90" i="63"/>
  <c r="D91" i="63"/>
  <c r="D92" i="63"/>
  <c r="D93" i="63"/>
  <c r="D94" i="63"/>
  <c r="D95" i="63"/>
  <c r="D96" i="63"/>
  <c r="D97" i="63"/>
  <c r="D98" i="63"/>
  <c r="D99" i="63"/>
  <c r="D100" i="63"/>
  <c r="D101" i="63"/>
  <c r="D102" i="63"/>
  <c r="D103" i="63"/>
  <c r="D104" i="63"/>
  <c r="D105" i="63"/>
  <c r="D107" i="63"/>
  <c r="D108" i="63"/>
  <c r="D109" i="63"/>
  <c r="D110" i="63"/>
  <c r="D111" i="63"/>
  <c r="D112" i="63"/>
  <c r="D113" i="63"/>
  <c r="D114" i="63"/>
  <c r="D115" i="63"/>
  <c r="D116" i="63"/>
  <c r="D117" i="63"/>
  <c r="D118" i="63"/>
  <c r="D119" i="63"/>
  <c r="D120" i="63"/>
  <c r="D121" i="63"/>
  <c r="D122" i="63"/>
  <c r="D123" i="63"/>
  <c r="D124" i="63"/>
  <c r="D125" i="63"/>
  <c r="D126" i="63"/>
  <c r="D127" i="63"/>
  <c r="D128" i="63"/>
  <c r="D129" i="63"/>
  <c r="D130" i="63"/>
  <c r="D131" i="63"/>
  <c r="D132" i="63"/>
  <c r="D133" i="63"/>
  <c r="D134" i="63"/>
  <c r="D135" i="63"/>
  <c r="D136" i="63"/>
  <c r="D137" i="63"/>
  <c r="D138" i="63"/>
  <c r="D139" i="63"/>
  <c r="D140" i="63"/>
  <c r="D141" i="63"/>
  <c r="D142" i="63"/>
  <c r="D143" i="63"/>
  <c r="D144" i="63"/>
  <c r="D145" i="63"/>
  <c r="D146" i="63"/>
  <c r="D147" i="63"/>
  <c r="D148" i="63"/>
  <c r="D149" i="63"/>
  <c r="D150" i="63"/>
  <c r="D151" i="63"/>
  <c r="D152" i="63"/>
  <c r="D153" i="63"/>
  <c r="D154" i="63"/>
  <c r="D155" i="63"/>
  <c r="D156" i="63"/>
  <c r="D157" i="63"/>
  <c r="D158" i="63"/>
  <c r="D159" i="63"/>
  <c r="D160" i="63"/>
  <c r="D162" i="63"/>
  <c r="D163" i="63"/>
  <c r="D164" i="63"/>
  <c r="D165" i="63"/>
  <c r="D166" i="63"/>
  <c r="D167" i="63"/>
  <c r="D168" i="63"/>
  <c r="D169" i="63"/>
  <c r="D170" i="63"/>
  <c r="D171" i="63"/>
  <c r="D172" i="63"/>
  <c r="D173" i="63"/>
  <c r="D174" i="63"/>
  <c r="D175" i="63"/>
  <c r="D176" i="63"/>
  <c r="D177" i="63"/>
  <c r="D178" i="63"/>
  <c r="D179" i="63"/>
  <c r="D180" i="63"/>
  <c r="D181" i="63"/>
  <c r="D182" i="63"/>
  <c r="D183" i="63"/>
  <c r="D184" i="63"/>
  <c r="D185" i="63"/>
  <c r="D186" i="63"/>
  <c r="D187" i="63"/>
  <c r="D188" i="63"/>
  <c r="D189" i="63"/>
  <c r="D190" i="63"/>
  <c r="D191" i="63"/>
  <c r="D192" i="63"/>
  <c r="D193" i="63"/>
  <c r="D194" i="63"/>
  <c r="D195" i="63"/>
  <c r="D196" i="63"/>
  <c r="D197" i="63"/>
  <c r="D198" i="63"/>
  <c r="D199" i="63"/>
  <c r="D201" i="63"/>
  <c r="D202" i="63"/>
  <c r="D203" i="63"/>
  <c r="D204" i="63"/>
  <c r="D205" i="63"/>
  <c r="D206" i="63"/>
  <c r="D207" i="63"/>
  <c r="D208" i="63"/>
  <c r="D209" i="63"/>
  <c r="D210" i="63"/>
  <c r="D211" i="63"/>
  <c r="D212" i="63"/>
  <c r="D213" i="63"/>
  <c r="D4" i="63"/>
  <c r="B200" i="63"/>
  <c r="D200" i="63" s="1"/>
  <c r="B161" i="63"/>
  <c r="D161" i="63" s="1"/>
  <c r="B106" i="63"/>
  <c r="D106" i="63" s="1"/>
  <c r="B82" i="63"/>
  <c r="D82" i="63" s="1"/>
  <c r="B23" i="63"/>
  <c r="D23" i="63" s="1"/>
  <c r="D214" i="63" l="1"/>
  <c r="B214" i="63"/>
</calcChain>
</file>

<file path=xl/sharedStrings.xml><?xml version="1.0" encoding="utf-8"?>
<sst xmlns="http://schemas.openxmlformats.org/spreadsheetml/2006/main" count="7341" uniqueCount="385">
  <si>
    <t>TÊN SẢN PHẨM</t>
  </si>
  <si>
    <t>GIÁ NHẬP</t>
  </si>
  <si>
    <t>THÀNH TIỀN</t>
  </si>
  <si>
    <t>BÍ NGÒI VÀNG</t>
  </si>
  <si>
    <t>BÍ NGÒI XANH</t>
  </si>
  <si>
    <t>BÍ NGÒI XANH(TRÁI)</t>
  </si>
  <si>
    <t>CẦN TÂY (KG)</t>
  </si>
  <si>
    <t>CẦN TÂY VR</t>
  </si>
  <si>
    <t>CẦN TÂY(CÂY)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</si>
  <si>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</si>
  <si>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</si>
  <si>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</si>
  <si>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</si>
  <si>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</si>
  <si>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</si>
  <si>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XANH</t>
  </si>
  <si>
    <t xml:space="preserve">ỚT CHUÔNG XANH L1 </t>
  </si>
  <si>
    <t>ỚT CHUÔNG XANH(TRÁI)</t>
  </si>
  <si>
    <t>CỦ DỀN</t>
  </si>
  <si>
    <t>CÀ TÍM CẶP</t>
  </si>
  <si>
    <t>GỪNG 250GR</t>
  </si>
  <si>
    <t>HỒNG DÒN</t>
  </si>
  <si>
    <t>CẢI THẢO 500G-900G</t>
  </si>
  <si>
    <t>BẦU</t>
  </si>
  <si>
    <t>BÍ ĐAO XANH</t>
  </si>
  <si>
    <t>BÍ ĐAO XANH 400G</t>
  </si>
  <si>
    <t>DƯA LEO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</si>
  <si>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</si>
  <si>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</si>
  <si>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</si>
  <si>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</si>
  <si>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</si>
  <si>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</si>
  <si>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SÁP</t>
  </si>
  <si>
    <t>KHOAI LANG MẬT</t>
  </si>
  <si>
    <t>KHOAI LANG MẬT (KG)</t>
  </si>
  <si>
    <t>KHOAI LANG MẬT 500G KQ</t>
  </si>
  <si>
    <t>KHOAI LANG MẬT VR</t>
  </si>
  <si>
    <t>KHOAI LANG NHẬT TÚI 1 KG</t>
  </si>
  <si>
    <t>SÚ TRÁI TIM</t>
  </si>
  <si>
    <t>CÀ CHUA BI</t>
  </si>
  <si>
    <t>CÀ CHUA BI 250GR</t>
  </si>
  <si>
    <t>CÀ CHUA NGỌT</t>
  </si>
  <si>
    <t xml:space="preserve">CÀ RỐT DL </t>
  </si>
  <si>
    <t>CÀ RỐT DL L1</t>
  </si>
  <si>
    <t>CÀ RỐT DL TÚI LƯỚI 500GR</t>
  </si>
  <si>
    <t>CÀ RỐT VR</t>
  </si>
  <si>
    <t>CHANH KHÔNG HẠT</t>
  </si>
  <si>
    <t>GỪNG</t>
  </si>
  <si>
    <t>HÀNH LÁ</t>
  </si>
  <si>
    <t>SU SU</t>
  </si>
  <si>
    <t>SU SU VR</t>
  </si>
  <si>
    <t>XÀ LÁCH BÚP</t>
  </si>
  <si>
    <t>XÀ LÁCH MỸ</t>
  </si>
  <si>
    <t>XA LÁCH XOẮN</t>
  </si>
  <si>
    <t>BẮP CẢI TÍM DL</t>
  </si>
  <si>
    <t>BẮP CẢI TÍM</t>
  </si>
  <si>
    <t>CÀ CHUA</t>
  </si>
  <si>
    <t>CÀ CHUA L1</t>
  </si>
  <si>
    <t>CÀ CHUA VR</t>
  </si>
  <si>
    <t>CHUỐI LABA</t>
  </si>
  <si>
    <t>CÀ CHUA SÔCOLA(HỘP)</t>
  </si>
  <si>
    <t>CÀ CHUA SÔCOLA(KG) KQ</t>
  </si>
  <si>
    <t>CÀ CHUA SÔCOLA(KG) VR</t>
  </si>
  <si>
    <t>BÔNG CẢI TRẮNG</t>
  </si>
  <si>
    <t>BÔNG CẢI TRẮNG AEON</t>
  </si>
  <si>
    <t>BÍ ĐAO TRÁI 400-600GR</t>
  </si>
  <si>
    <t>CÀ CHUA TÚI LƯỚI 1KG</t>
  </si>
  <si>
    <t>CỦ CẢI TRẮNG BÓ 400-500GR</t>
  </si>
  <si>
    <t>CẢI THẢO DL</t>
  </si>
  <si>
    <t>CẢI THẢO VR</t>
  </si>
  <si>
    <t>CỦ SEN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</si>
  <si>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</si>
  <si>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</si>
  <si>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</si>
  <si>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</si>
  <si>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</si>
  <si>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</si>
  <si>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</si>
  <si>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</si>
  <si>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</si>
  <si>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</si>
  <si>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BÍ ĐỎ MINI</t>
  </si>
  <si>
    <t>ỚT HIỂM 250GR</t>
  </si>
  <si>
    <t>ỚT SỪNG 250GR</t>
  </si>
  <si>
    <t>XẢ CÂY</t>
  </si>
  <si>
    <t>DÂU TÂY ĐL</t>
  </si>
  <si>
    <t>BÓ XÔI</t>
  </si>
  <si>
    <t>BÓ XÔI 300G</t>
  </si>
  <si>
    <t>CỦ DỀN BABY 250GR</t>
  </si>
  <si>
    <t>CÀ RỐT BABY</t>
  </si>
  <si>
    <t>CỦ CẢI ĐỎ</t>
  </si>
  <si>
    <t>CỦ CẢI ĐỎ(HỘP)</t>
  </si>
  <si>
    <t>CỦ CẢI HÀN QUỐC</t>
  </si>
  <si>
    <t>ĐẬU HÀ LAN</t>
  </si>
  <si>
    <t>ĐẬU HÀ LAN 250GR</t>
  </si>
  <si>
    <t>ĐỌT SU 250G</t>
  </si>
  <si>
    <t>NGÒ TÂY</t>
  </si>
  <si>
    <t>KHOAI SÂM</t>
  </si>
  <si>
    <t>RAU BẦU ĐẤT</t>
  </si>
  <si>
    <t>BÍ NGÒI XANH (TRÁI) KQ</t>
  </si>
  <si>
    <t>HÀNH TÂY DL</t>
  </si>
  <si>
    <t>HÀNH TÂY DL L1</t>
  </si>
  <si>
    <t>HÀNH TÂY DL L1 (TÚI LƯỚI)</t>
  </si>
  <si>
    <t>HANH TAY TIM</t>
  </si>
  <si>
    <t>HANH TAY TIM ĐL (TÚI LƯỚI)</t>
  </si>
  <si>
    <t>HÀNH TÂY TÚI LƯỚI 300GR</t>
  </si>
  <si>
    <t>NGÒ RÍ</t>
  </si>
  <si>
    <t>CẢI THẢO HỎA TIỄN</t>
  </si>
  <si>
    <t>CÀ CHUA Ý</t>
  </si>
  <si>
    <t>CÀ CHUA Ý(VỈ) KG</t>
  </si>
  <si>
    <t>BÔNG ATISO</t>
  </si>
  <si>
    <t>BÔNG ATISO 300GR</t>
  </si>
  <si>
    <t>BẮP CẢI TRẮNG</t>
  </si>
  <si>
    <t>BÓ XÔI 300GR KQ</t>
  </si>
  <si>
    <t>DƯA LEO BABY KQ</t>
  </si>
  <si>
    <t>DƯA LEO BABY KQ(KG)</t>
  </si>
  <si>
    <t>DƯA LEO BABY VR</t>
  </si>
  <si>
    <t>KHOAI TÂY BI</t>
  </si>
  <si>
    <t>KHOAI TÂY BI TÚI LƯỚI 500GR</t>
  </si>
  <si>
    <t>KHOAI TÂY VÀNG TRUNG TÚI LƯỚI 500G</t>
  </si>
  <si>
    <t>ỚT CHUÔNG 3 MÀU 350G</t>
  </si>
  <si>
    <t>ỚT CHUÔNG 3 MÀU 350G KQ</t>
  </si>
  <si>
    <t>XA LACH LOLO XANH (CÂY)</t>
  </si>
  <si>
    <t>BÍ HỒ LÔ (TRÁI) KQ</t>
  </si>
  <si>
    <t>BÍ ĐỎ HỒ LÔ</t>
  </si>
  <si>
    <t>BÍ ĐỎ NON</t>
  </si>
  <si>
    <t>CÀ TÍM</t>
  </si>
  <si>
    <t>ĐẬU QUE TRẮNG (KG) VR</t>
  </si>
  <si>
    <t>ĐẬU QUE TRẮNG (TÚI)</t>
  </si>
  <si>
    <t>ĐẬU QUE TRẮNG (TÚI) VR</t>
  </si>
  <si>
    <t>ĐẬU QUE XANH</t>
  </si>
  <si>
    <t>MĂNG TÂY 200G</t>
  </si>
  <si>
    <t>BÍ NHẬT</t>
  </si>
  <si>
    <t>CHANH DÂY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</si>
  <si>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</si>
  <si>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</si>
  <si>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</si>
  <si>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</si>
  <si>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</si>
  <si>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</si>
  <si>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</si>
  <si>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ỚT HIỂM</t>
  </si>
  <si>
    <t>OT HIEM XANH</t>
  </si>
  <si>
    <t>ỚT SỪNG</t>
  </si>
  <si>
    <t>TỎI</t>
  </si>
  <si>
    <t>TỎI 250GR</t>
  </si>
  <si>
    <t>TỎI CÔ ĐƠN</t>
  </si>
  <si>
    <t>TỎI CÔ ĐƠN 250GR</t>
  </si>
  <si>
    <t>KHOAI TÂY HỒNG</t>
  </si>
  <si>
    <t>KHOAI TÂY HỒNG TÚI LƯỚI 500G</t>
  </si>
  <si>
    <t>KHOAI TÂY VÀNG ĐL</t>
  </si>
  <si>
    <t>KHOAI TÂY VÀNG RỬA</t>
  </si>
  <si>
    <t>KHOAI TÂY VÀNG LỚN TÚI LƯỚI 500G</t>
  </si>
  <si>
    <t>XÀ LÁCH MỠ THỦY CANH(CÂY)</t>
  </si>
  <si>
    <t>XÀ LÁCH MỠ THỦY CANH(CÂY) VR</t>
  </si>
  <si>
    <t>XÀ LÁCH MỠ THỦY CANH(KG)</t>
  </si>
  <si>
    <t>XÀ LÁCH MỠ THỦY CANH(TÚI GIẤY)</t>
  </si>
  <si>
    <t>XÀ LÁCH MỠ THỦY CANH(TÚI GIẤY) VR</t>
  </si>
  <si>
    <t>XÀ LÁCH THỦY TINH THỦY CANH (KG)</t>
  </si>
  <si>
    <t>XÀ LÁCH THỦY TINH THỦY CANH(CÂY)</t>
  </si>
  <si>
    <t>XÀ LÁCH THỦY TINH THỦY CANH(CÂY) VR</t>
  </si>
  <si>
    <t>XÀ LÁCH THỦY TINH THỦY CANH(TÚI GIẤY)</t>
  </si>
  <si>
    <t>XÀ LÁCH THỦY TINH THỦY CANH(TÚI GIẤY) VR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</si>
  <si>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</si>
  <si>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</si>
  <si>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</si>
  <si>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</si>
  <si>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</si>
  <si>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SU HÀO</t>
  </si>
  <si>
    <t>SU HÀO VR</t>
  </si>
  <si>
    <t>BÔNG CẢI XANH 300G</t>
  </si>
  <si>
    <t>BÔNG CẢI XANH 300G CỌNG 7CM</t>
  </si>
  <si>
    <t>BÔNG CẢI XANH AEON</t>
  </si>
  <si>
    <t>BÔNG CẢI XANH BHX 15CM</t>
  </si>
  <si>
    <t>BÔNG CẢI XANH BIGC</t>
  </si>
  <si>
    <t>BÔNG CẢI XANH CITI</t>
  </si>
  <si>
    <t>CỦ CẢI MUỐI</t>
  </si>
  <si>
    <t>CỦ CẢI MUỐI(KG)</t>
  </si>
  <si>
    <t>CỦ CẢI TRẮNG</t>
  </si>
  <si>
    <t>PARO</t>
  </si>
  <si>
    <t>PARO (CÂY)</t>
  </si>
  <si>
    <t>KHOAI TÂY DT TÚI LƯỚI 1KG</t>
  </si>
  <si>
    <t>ĐẬU QUE XANH( TÚI)</t>
  </si>
  <si>
    <t>ĐẬU QUE XANH( TÚI) VR</t>
  </si>
  <si>
    <t>BÍ ĐỎ TRÒN</t>
  </si>
  <si>
    <t>KHOAI LANG NHẬT</t>
  </si>
  <si>
    <t>BÍ NGÒI VÀNG (TRÁI )KQ</t>
  </si>
  <si>
    <t>CÀ TÍM TÚI 400-600GR</t>
  </si>
  <si>
    <t>CÀ Ý VỈ 500G KQ</t>
  </si>
  <si>
    <t>COMBO CÀ RỐT KHOAI TÂY</t>
  </si>
  <si>
    <t>DƯA LEO NHẬT 250GR</t>
  </si>
  <si>
    <t>KHOAI LANG NHẬT TÚI LƯỚI 500G KQ</t>
  </si>
  <si>
    <t>ỚT CHUÔNG  ĐỎ(TRÁI) KQ</t>
  </si>
  <si>
    <t>ỚT CHUÔNG VÀNG(TRÁI) KQ</t>
  </si>
  <si>
    <t>ỚT CHUÔNG XANH(TRÁI) KQ</t>
  </si>
  <si>
    <t>TỒN TRƯỚC</t>
  </si>
  <si>
    <t>HÀNH TÂY TÚI LƯỚI</t>
  </si>
  <si>
    <t>CẢI CẦU VỒNG</t>
  </si>
  <si>
    <t>CẢI KALE</t>
  </si>
  <si>
    <t>SÚ TRÁI TIM NGUYÊN LÁ</t>
  </si>
  <si>
    <t>CÀ RỐT DL NGUYÊN LÁ</t>
  </si>
  <si>
    <t>CHẬU CÀ CHUA SÔCOLA</t>
  </si>
  <si>
    <t>SU HÀO NGUYÊN LÁ</t>
  </si>
  <si>
    <t>CẢI THẢO DL NGUYÊN LÁ</t>
  </si>
  <si>
    <t>CHẬU CÀ CHUA Ý</t>
  </si>
  <si>
    <t>BẮP CẢI TRẮNG NGUYÊN LÁ</t>
  </si>
  <si>
    <t>HÀNH LÁ THUỶ CANH</t>
  </si>
  <si>
    <t>BƠ BOOTH</t>
  </si>
  <si>
    <t>XÀ LÁCH XOONG THUỶ CANH</t>
  </si>
  <si>
    <t>XÀ LÁCH ROMEN THUỶ CANH VR</t>
  </si>
  <si>
    <t xml:space="preserve">KHOAI TÂY VÀNG </t>
  </si>
  <si>
    <t>BƠ BOOTH L2</t>
  </si>
  <si>
    <t>DƯA LEO BABY VR(KG)</t>
  </si>
  <si>
    <t>HÀNG TỒN CUỐI NGÀY 1/9</t>
  </si>
  <si>
    <t>BÍ NHẬT VINMART</t>
  </si>
  <si>
    <t>hàng tồn cuối ngày 2/9</t>
  </si>
  <si>
    <t>hàng tồn cuối ngày 4/9</t>
  </si>
  <si>
    <t>hàng tồn cuối ngày 3/9</t>
  </si>
  <si>
    <t>hàng tồn cuối ngày 5/9</t>
  </si>
  <si>
    <t>hàng tồn cuối ngày 6/9</t>
  </si>
  <si>
    <t>hàng tồn cuối ngày 7.9</t>
  </si>
  <si>
    <t>hàng tồn cuối ngày 8/9</t>
  </si>
  <si>
    <t>hàng tồn cuối ngày 9/9</t>
  </si>
  <si>
    <t>hàng tồn cuối ngày 10/9</t>
  </si>
  <si>
    <t>hàng tồn cuối ngày 11/9</t>
  </si>
  <si>
    <t>hàng tồn cuối ngày 12/9</t>
  </si>
  <si>
    <t>hàng tồn cuối ngày 13/9</t>
  </si>
  <si>
    <t>hàng tồn cuối ngày 14/9</t>
  </si>
  <si>
    <t>hàng tồn cuối ngày 15/9</t>
  </si>
  <si>
    <t>hàng tồn cuối ngày 16/9</t>
  </si>
  <si>
    <t>hàng tồn cuối ngày 17/9</t>
  </si>
  <si>
    <t>hàng tồn cuối ngày 18/9</t>
  </si>
  <si>
    <t>XA LÁCH XOẮN THỦY CANH(TÚI GIẤY)</t>
  </si>
  <si>
    <t>hàng tồn cuối ngày 19/9</t>
  </si>
  <si>
    <t>hàng tồn cuối ngày 20/9</t>
  </si>
  <si>
    <t>hàng tồn cuối ngày 21/9</t>
  </si>
  <si>
    <t>hàng tồn cuối ngày 22/9</t>
  </si>
  <si>
    <t xml:space="preserve">     </t>
  </si>
  <si>
    <t>ĐVT</t>
  </si>
  <si>
    <t>VIN</t>
  </si>
  <si>
    <t>CP LT</t>
  </si>
  <si>
    <t>CP TP</t>
  </si>
  <si>
    <t>CP SVH</t>
  </si>
  <si>
    <t>CP PVD</t>
  </si>
  <si>
    <t>BCA</t>
  </si>
  <si>
    <t>GV</t>
  </si>
  <si>
    <t>SUNRISE</t>
  </si>
  <si>
    <t>SOM</t>
  </si>
  <si>
    <t>HO TRO</t>
  </si>
  <si>
    <t>MINISTOP</t>
  </si>
  <si>
    <t>CONIC</t>
  </si>
  <si>
    <t>NL</t>
  </si>
  <si>
    <t>GP</t>
  </si>
  <si>
    <t>CTH</t>
  </si>
  <si>
    <t>SBTL10</t>
  </si>
  <si>
    <t>SBTL11</t>
  </si>
  <si>
    <t>SBTL12</t>
  </si>
  <si>
    <t>BHX</t>
  </si>
  <si>
    <t>KIMCHI</t>
  </si>
  <si>
    <t>Q6</t>
  </si>
  <si>
    <t>Q5</t>
  </si>
  <si>
    <t>NSG</t>
  </si>
  <si>
    <t>HV</t>
  </si>
  <si>
    <t>HL 7</t>
  </si>
  <si>
    <t>CTROP</t>
  </si>
  <si>
    <t>RYAN</t>
  </si>
  <si>
    <t>PY</t>
  </si>
  <si>
    <t>CITI BD</t>
  </si>
  <si>
    <t>RESS 11</t>
  </si>
  <si>
    <t>GI</t>
  </si>
  <si>
    <t>TỔNG</t>
  </si>
  <si>
    <t>NHÀ VƯỜN</t>
  </si>
  <si>
    <t>SỐ LƯỢNG</t>
  </si>
  <si>
    <t>ĐƠN GIÁ</t>
  </si>
  <si>
    <t>THÁNH TIỀN</t>
  </si>
  <si>
    <t>BIGAL</t>
  </si>
  <si>
    <t>BIGÂC</t>
  </si>
  <si>
    <t>BIGMĐ</t>
  </si>
  <si>
    <t>BIGTC</t>
  </si>
  <si>
    <t>MOONLIGHT</t>
  </si>
  <si>
    <t>BIGBD</t>
  </si>
  <si>
    <t>BIGAP</t>
  </si>
  <si>
    <t>BIG Q7</t>
  </si>
  <si>
    <t>BIG Q9</t>
  </si>
  <si>
    <t>BIGTD</t>
  </si>
  <si>
    <t>BIGGV</t>
  </si>
  <si>
    <t>BIGDN</t>
  </si>
  <si>
    <t>ROMEA</t>
  </si>
  <si>
    <t>AEBD</t>
  </si>
  <si>
    <t>AEBT</t>
  </si>
  <si>
    <t>AETP</t>
  </si>
  <si>
    <t>AEBD QC</t>
  </si>
  <si>
    <t>AETP QC</t>
  </si>
  <si>
    <t>AEBT QC</t>
  </si>
  <si>
    <t>TỔNG ĐẶT</t>
  </si>
  <si>
    <t>TỔNG XUẤT</t>
  </si>
  <si>
    <t>THỰC NHẬN</t>
  </si>
  <si>
    <t>TỔNG HIỆN TẠI</t>
  </si>
  <si>
    <t>THIẾU/DƯ</t>
  </si>
  <si>
    <t>GỌI</t>
  </si>
  <si>
    <t>TEM VR</t>
  </si>
  <si>
    <t>LÁ VR</t>
  </si>
  <si>
    <t>TEM KQ</t>
  </si>
  <si>
    <t>LÁ KQ</t>
  </si>
  <si>
    <t>DATE</t>
  </si>
  <si>
    <t>TỔNG NHẬP</t>
  </si>
  <si>
    <t>KG/ KHAY</t>
  </si>
  <si>
    <t>KHAY</t>
  </si>
  <si>
    <t>SL MỖI VƯỜN</t>
  </si>
  <si>
    <t>TỒN SAU</t>
  </si>
  <si>
    <t>TỒN THỰC TẾ</t>
  </si>
  <si>
    <t>HAO HỤT SƠ CHẾ</t>
  </si>
  <si>
    <t>HAO HỤT THỰC NHẬN</t>
  </si>
  <si>
    <t>TIỀN HAO HỤC THỰC NHẬN</t>
  </si>
  <si>
    <t>HAO HỤT TỔNG</t>
  </si>
  <si>
    <t>ĐẶT</t>
  </si>
  <si>
    <t>ĐÓNG</t>
  </si>
  <si>
    <t>NHẬN</t>
  </si>
  <si>
    <t>NHẬT</t>
  </si>
  <si>
    <t>BÌNH</t>
  </si>
  <si>
    <t>Kg</t>
  </si>
  <si>
    <t>CAO</t>
  </si>
  <si>
    <t>CHẮC</t>
  </si>
  <si>
    <t>CHANH</t>
  </si>
  <si>
    <t>CHÍN</t>
  </si>
  <si>
    <t>CHÚ TRUNG</t>
  </si>
  <si>
    <t>CÔ QUÝ</t>
  </si>
  <si>
    <t>CƯỜNG</t>
  </si>
  <si>
    <t>DIỆP</t>
  </si>
  <si>
    <t>DUNG</t>
  </si>
  <si>
    <t>DŨNG</t>
  </si>
  <si>
    <t>HẢI HÀ</t>
  </si>
  <si>
    <t>HẰNG</t>
  </si>
  <si>
    <t>HIỀN</t>
  </si>
  <si>
    <t>HOÀNH</t>
  </si>
  <si>
    <t>HỒI</t>
  </si>
  <si>
    <t>HÙNG</t>
  </si>
  <si>
    <t>HƯNG</t>
  </si>
  <si>
    <t>HƯƠNG</t>
  </si>
  <si>
    <t>HƯƠNG ĐT</t>
  </si>
  <si>
    <t>HƯƠNG DƯA</t>
  </si>
  <si>
    <t>LAI</t>
  </si>
  <si>
    <t>LÀN</t>
  </si>
  <si>
    <t>LIÊN</t>
  </si>
  <si>
    <t>LỢI</t>
  </si>
  <si>
    <t>LUÂN VÂN</t>
  </si>
  <si>
    <t>LY TM</t>
  </si>
  <si>
    <t>MAI KHOAI</t>
  </si>
  <si>
    <t>NGHIỆP</t>
  </si>
  <si>
    <t>NHÀ</t>
  </si>
  <si>
    <t>QUYÊN HT</t>
  </si>
  <si>
    <t>SỬ</t>
  </si>
  <si>
    <t>TÂN</t>
  </si>
  <si>
    <t>THANH</t>
  </si>
  <si>
    <t>THẢO NAM</t>
  </si>
  <si>
    <t>THƠ</t>
  </si>
  <si>
    <t>THOA ĐT</t>
  </si>
  <si>
    <t>THỨC</t>
  </si>
  <si>
    <t>TÍN</t>
  </si>
  <si>
    <t>TRANG KT</t>
  </si>
  <si>
    <t>TRUNG</t>
  </si>
  <si>
    <t>KG</t>
  </si>
  <si>
    <t>CÂY</t>
  </si>
  <si>
    <t>TUẤN</t>
  </si>
  <si>
    <t>TÝ</t>
  </si>
  <si>
    <t>VÂN</t>
  </si>
  <si>
    <t>VÂN KT</t>
  </si>
  <si>
    <t>VÂN PHI NÔM</t>
  </si>
  <si>
    <t>VỰA MÊ</t>
  </si>
  <si>
    <t>VUI</t>
  </si>
  <si>
    <t>YẾN</t>
  </si>
  <si>
    <t>TRỪ BHX - NTR VÀ AEON LB&amp;HĐ</t>
  </si>
  <si>
    <t>Hàng tồn cuối ngày 24/9</t>
  </si>
  <si>
    <t>Hàng tồn cuối ngày 23/9</t>
  </si>
  <si>
    <t>hàng tồn cuối ngày 25/9</t>
  </si>
  <si>
    <t>hàng tồn cuối ngày 26/9</t>
  </si>
  <si>
    <t>+</t>
  </si>
  <si>
    <t>hàng tồn cuối ngày 27/9</t>
  </si>
  <si>
    <t>hàng tồn cuối ngày 28/9</t>
  </si>
  <si>
    <t>CHANH DÂY NGỌT L2</t>
  </si>
  <si>
    <t>ĐẬU QUE TRẮNG (KG XÁ)</t>
  </si>
  <si>
    <t>XÀ LÁCH CAROL</t>
  </si>
  <si>
    <t>hàng tồn cuối ngày 29/9</t>
  </si>
  <si>
    <t>hàng tồn cuối ngày 30/9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</si>
</sst>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</numFmts>
  <fonts count="3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2"/>
      <name val="Times New Roman"/>
      <family val="1"/>
      <charset val="163"/>
    </font>
    <font>
      <sz val="18"/>
      <name val="Times New Roman"/>
      <family val="1"/>
    </font>
    <font>
      <b/>
      <sz val="12"/>
      <color rgb="FFFF0000"/>
      <name val="Times New Roman"/>
      <family val="1"/>
      <charset val="163"/>
    </font>
    <font>
      <b/>
      <sz val="18"/>
      <name val="Times New Roman"/>
      <family val="1"/>
    </font>
    <font>
      <sz val="10"/>
      <color indexed="60"/>
      <name val="Times New Roman"/>
      <family val="1"/>
    </font>
    <font>
      <b/>
      <sz val="10"/>
      <color indexed="60"/>
      <name val="Times New Roman"/>
      <family val="1"/>
    </font>
    <font>
      <sz val="12"/>
      <color indexed="60"/>
      <name val="Times New Roman"/>
      <family val="1"/>
    </font>
    <font>
      <b/>
      <sz val="12"/>
      <color rgb="FFFF0000"/>
      <name val="Times New Roman"/>
      <family val="1"/>
    </font>
    <font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3"/>
      <charset val="128"/>
    </font>
    <font>
      <sz val="11"/>
      <color rgb="FF000000"/>
      <name val="Calibri"/>
      <family val="2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>
      <protection locked="0"/>
    </xf>
    <xf numFmtId="0" fontId="24" fillId="0" borderId="0"/>
    <xf numFmtId="0" fontId="25" fillId="0" borderId="0"/>
  </cellStyleXfs>
  <cellXfs count="152">
    <xf numFmtId="0" fontId="0" fillId="0" borderId="0" xfId="0"/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3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center" shrinkToFit="1"/>
    </xf>
    <xf numFmtId="3" fontId="9" fillId="0" borderId="2" xfId="1" applyNumberFormat="1" applyFont="1" applyFill="1" applyBorder="1"/>
    <xf numFmtId="3" fontId="6" fillId="0" borderId="2" xfId="1" applyNumberFormat="1" applyFont="1" applyFill="1" applyBorder="1" applyAlignment="1">
      <alignment horizontal="right" vertical="center" shrinkToFit="1"/>
    </xf>
    <xf numFmtId="164" fontId="9" fillId="0" borderId="2" xfId="1" applyNumberFormat="1" applyFont="1" applyFill="1" applyBorder="1"/>
    <xf numFmtId="3" fontId="4" fillId="0" borderId="2" xfId="1" applyNumberFormat="1" applyFont="1" applyFill="1" applyBorder="1" applyAlignment="1">
      <alignment horizontal="right" vertical="center" shrinkToFit="1"/>
    </xf>
    <xf numFmtId="165" fontId="7" fillId="0" borderId="2" xfId="0" applyNumberFormat="1" applyFont="1" applyFill="1" applyBorder="1" applyAlignment="1">
      <alignment horizontal="left" vertical="center" shrinkToFit="1"/>
    </xf>
    <xf numFmtId="164" fontId="4" fillId="0" borderId="2" xfId="1" applyNumberFormat="1" applyFont="1" applyFill="1" applyBorder="1" applyAlignment="1">
      <alignment horizontal="left" vertical="center" shrinkToFit="1"/>
    </xf>
    <xf numFmtId="3" fontId="5" fillId="0" borderId="2" xfId="0" applyNumberFormat="1" applyFont="1" applyFill="1" applyBorder="1" applyAlignment="1" applyProtection="1">
      <alignment horizontal="left" vertical="center" shrinkToFit="1"/>
    </xf>
    <xf numFmtId="164" fontId="8" fillId="0" borderId="2" xfId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shrinkToFit="1"/>
    </xf>
    <xf numFmtId="3" fontId="9" fillId="0" borderId="2" xfId="1" applyNumberFormat="1" applyFont="1" applyFill="1" applyBorder="1" applyAlignment="1">
      <alignment horizontal="right"/>
    </xf>
    <xf numFmtId="1" fontId="7" fillId="0" borderId="4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top"/>
    </xf>
    <xf numFmtId="165" fontId="7" fillId="0" borderId="2" xfId="0" applyNumberFormat="1" applyFont="1" applyFill="1" applyBorder="1" applyAlignment="1" applyProtection="1">
      <alignment horizontal="left" vertical="center" shrinkToFit="1"/>
    </xf>
    <xf numFmtId="1" fontId="5" fillId="0" borderId="2" xfId="0" applyNumberFormat="1" applyFont="1" applyFill="1" applyBorder="1" applyAlignment="1">
      <alignment horizontal="left" vertical="center" shrinkToFit="1"/>
    </xf>
    <xf numFmtId="165" fontId="5" fillId="0" borderId="2" xfId="0" applyNumberFormat="1" applyFont="1" applyFill="1" applyBorder="1" applyAlignment="1">
      <alignment horizontal="left" vertical="center" shrinkToFit="1"/>
    </xf>
    <xf numFmtId="3" fontId="4" fillId="0" borderId="2" xfId="1" applyNumberFormat="1" applyFont="1" applyFill="1" applyBorder="1" applyAlignment="1">
      <alignment horizontal="left" vertical="center" shrinkToFit="1"/>
    </xf>
    <xf numFmtId="3" fontId="7" fillId="0" borderId="2" xfId="0" applyNumberFormat="1" applyFont="1" applyFill="1" applyBorder="1" applyAlignment="1">
      <alignment horizontal="left" vertical="center" shrinkToFit="1"/>
    </xf>
    <xf numFmtId="1" fontId="7" fillId="0" borderId="2" xfId="0" applyNumberFormat="1" applyFont="1" applyFill="1" applyBorder="1" applyAlignment="1" applyProtection="1">
      <alignment horizontal="left" vertical="center" shrinkToFit="1"/>
    </xf>
    <xf numFmtId="1" fontId="8" fillId="0" borderId="2" xfId="0" applyNumberFormat="1" applyFont="1" applyFill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right" vertical="center" shrinkToFit="1"/>
    </xf>
    <xf numFmtId="166" fontId="7" fillId="0" borderId="2" xfId="1" applyNumberFormat="1" applyFont="1" applyFill="1" applyBorder="1" applyAlignment="1">
      <alignment horizontal="left" vertical="center" shrinkToFit="1"/>
    </xf>
    <xf numFmtId="16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left" vertical="center"/>
    </xf>
    <xf numFmtId="164" fontId="3" fillId="0" borderId="0" xfId="1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left" vertical="center"/>
    </xf>
    <xf numFmtId="164" fontId="4" fillId="0" borderId="1" xfId="1" applyNumberFormat="1" applyFont="1" applyFill="1" applyBorder="1" applyAlignment="1">
      <alignment vertical="center" wrapText="1"/>
    </xf>
    <xf numFmtId="164" fontId="9" fillId="0" borderId="2" xfId="1" applyNumberFormat="1" applyFont="1" applyFill="1" applyBorder="1" applyAlignment="1">
      <alignment vertical="center"/>
    </xf>
    <xf numFmtId="164" fontId="9" fillId="0" borderId="5" xfId="1" applyNumberFormat="1" applyFont="1" applyFill="1" applyBorder="1" applyAlignment="1">
      <alignment vertical="center"/>
    </xf>
    <xf numFmtId="164" fontId="9" fillId="0" borderId="5" xfId="1" applyNumberFormat="1" applyFont="1" applyFill="1" applyBorder="1" applyAlignment="1">
      <alignment vertical="center" shrinkToFit="1"/>
    </xf>
    <xf numFmtId="164" fontId="9" fillId="0" borderId="4" xfId="1" applyNumberFormat="1" applyFont="1" applyFill="1" applyBorder="1" applyAlignment="1">
      <alignment horizontal="center" vertical="center" shrinkToFit="1"/>
    </xf>
    <xf numFmtId="3" fontId="4" fillId="0" borderId="5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Fill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vertical="center" wrapText="1"/>
    </xf>
    <xf numFmtId="164" fontId="11" fillId="0" borderId="2" xfId="1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right" vertical="center" wrapText="1"/>
    </xf>
    <xf numFmtId="164" fontId="6" fillId="0" borderId="2" xfId="1" applyNumberFormat="1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left" vertical="center"/>
    </xf>
    <xf numFmtId="164" fontId="8" fillId="0" borderId="2" xfId="1" applyNumberFormat="1" applyFont="1" applyFill="1" applyBorder="1" applyAlignment="1">
      <alignment horizontal="left" vertical="center"/>
    </xf>
    <xf numFmtId="164" fontId="13" fillId="0" borderId="2" xfId="1" applyNumberFormat="1" applyFont="1" applyFill="1" applyBorder="1" applyAlignment="1">
      <alignment horizontal="center" vertical="center"/>
    </xf>
    <xf numFmtId="164" fontId="14" fillId="0" borderId="2" xfId="1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left" vertical="center" shrinkToFit="1"/>
    </xf>
    <xf numFmtId="167" fontId="6" fillId="0" borderId="2" xfId="0" applyNumberFormat="1" applyFont="1" applyFill="1" applyBorder="1" applyAlignment="1">
      <alignment horizontal="right" vertical="center" shrinkToFit="1"/>
    </xf>
    <xf numFmtId="165" fontId="6" fillId="0" borderId="2" xfId="2" applyNumberFormat="1" applyFont="1" applyFill="1" applyBorder="1" applyAlignment="1">
      <alignment horizontal="right" vertical="top"/>
    </xf>
    <xf numFmtId="0" fontId="1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3" fontId="7" fillId="0" borderId="2" xfId="0" applyNumberFormat="1" applyFont="1" applyFill="1" applyBorder="1" applyAlignment="1">
      <alignment horizontal="left" vertical="top"/>
    </xf>
    <xf numFmtId="3" fontId="6" fillId="0" borderId="2" xfId="0" applyNumberFormat="1" applyFont="1" applyFill="1" applyBorder="1" applyAlignment="1">
      <alignment horizontal="left" vertical="top"/>
    </xf>
    <xf numFmtId="164" fontId="16" fillId="0" borderId="2" xfId="1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left" vertical="center"/>
    </xf>
    <xf numFmtId="164" fontId="18" fillId="0" borderId="0" xfId="1" applyNumberFormat="1" applyFont="1" applyFill="1" applyBorder="1" applyAlignment="1">
      <alignment horizontal="left" vertical="center"/>
    </xf>
    <xf numFmtId="164" fontId="13" fillId="0" borderId="0" xfId="1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left" vertical="center"/>
    </xf>
    <xf numFmtId="2" fontId="6" fillId="0" borderId="0" xfId="0" applyNumberFormat="1" applyFont="1" applyFill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left" vertical="center"/>
    </xf>
    <xf numFmtId="164" fontId="19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20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left" vertical="center"/>
    </xf>
    <xf numFmtId="164" fontId="20" fillId="0" borderId="0" xfId="1" applyNumberFormat="1" applyFont="1" applyFill="1" applyBorder="1" applyAlignment="1">
      <alignment horizontal="left" vertical="center"/>
    </xf>
    <xf numFmtId="2" fontId="5" fillId="0" borderId="0" xfId="0" applyNumberFormat="1" applyFont="1" applyFill="1" applyBorder="1" applyAlignment="1">
      <alignment horizontal="left" vertical="center"/>
    </xf>
    <xf numFmtId="164" fontId="5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left" vertical="center"/>
    </xf>
    <xf numFmtId="3" fontId="10" fillId="0" borderId="0" xfId="0" applyNumberFormat="1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3" fontId="7" fillId="0" borderId="0" xfId="0" applyNumberFormat="1" applyFont="1" applyFill="1" applyBorder="1" applyAlignment="1">
      <alignment horizontal="left" vertical="center"/>
    </xf>
    <xf numFmtId="0" fontId="21" fillId="0" borderId="0" xfId="0" applyFont="1" applyFill="1"/>
    <xf numFmtId="3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left" vertical="center" shrinkToFit="1"/>
    </xf>
    <xf numFmtId="3" fontId="23" fillId="0" borderId="2" xfId="1" applyNumberFormat="1" applyFont="1" applyFill="1" applyBorder="1"/>
    <xf numFmtId="3" fontId="5" fillId="0" borderId="2" xfId="1" applyNumberFormat="1" applyFont="1" applyFill="1" applyBorder="1" applyAlignment="1">
      <alignment horizontal="right" vertical="center" shrinkToFit="1"/>
    </xf>
    <xf numFmtId="164" fontId="23" fillId="0" borderId="2" xfId="1" applyNumberFormat="1" applyFont="1" applyFill="1" applyBorder="1"/>
    <xf numFmtId="3" fontId="13" fillId="0" borderId="2" xfId="1" applyNumberFormat="1" applyFont="1" applyFill="1" applyBorder="1" applyAlignment="1">
      <alignment horizontal="right" vertical="center" shrinkToFit="1"/>
    </xf>
    <xf numFmtId="0" fontId="5" fillId="0" borderId="2" xfId="0" applyFont="1" applyFill="1" applyBorder="1" applyAlignment="1">
      <alignment horizontal="left" vertical="center" shrinkToFit="1"/>
    </xf>
    <xf numFmtId="3" fontId="5" fillId="0" borderId="2" xfId="0" applyNumberFormat="1" applyFont="1" applyFill="1" applyBorder="1" applyAlignment="1">
      <alignment horizontal="left" vertical="center" shrinkToFit="1"/>
    </xf>
    <xf numFmtId="1" fontId="5" fillId="0" borderId="4" xfId="0" applyNumberFormat="1" applyFont="1" applyFill="1" applyBorder="1" applyAlignment="1">
      <alignment horizontal="left" vertical="center" shrinkToFit="1"/>
    </xf>
    <xf numFmtId="1" fontId="13" fillId="0" borderId="2" xfId="0" applyNumberFormat="1" applyFont="1" applyFill="1" applyBorder="1" applyAlignment="1">
      <alignment vertical="center" shrinkToFit="1"/>
    </xf>
    <xf numFmtId="1" fontId="5" fillId="0" borderId="2" xfId="0" applyNumberFormat="1" applyFont="1" applyFill="1" applyBorder="1" applyAlignment="1">
      <alignment horizontal="left" vertical="center" shrinkToFit="1"/>
    </xf>
    <xf numFmtId="0" fontId="4" fillId="0" borderId="2" xfId="0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left" vertical="center" shrinkToFit="1"/>
    </xf>
    <xf numFmtId="3" fontId="4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 applyProtection="1">
      <alignment horizontal="left" vertical="center" shrinkToFit="1"/>
    </xf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3" fontId="6" fillId="0" borderId="2" xfId="1" applyNumberFormat="1" applyFont="1" applyFill="1" applyBorder="1" applyAlignment="1">
      <alignment horizontal="right" vertical="center" shrinkToFit="1"/>
    </xf>
    <xf numFmtId="3" fontId="4" fillId="0" borderId="2" xfId="1" applyNumberFormat="1" applyFont="1" applyFill="1" applyBorder="1" applyAlignment="1">
      <alignment horizontal="left" vertical="center" shrinkToFit="1"/>
    </xf>
    <xf numFmtId="164" fontId="4" fillId="0" borderId="2" xfId="1" applyNumberFormat="1" applyFont="1" applyFill="1" applyBorder="1" applyAlignment="1">
      <alignment horizontal="left" vertical="center" shrinkToFit="1"/>
    </xf>
    <xf numFmtId="3" fontId="4" fillId="0" borderId="2" xfId="1" applyNumberFormat="1" applyFont="1" applyFill="1" applyBorder="1" applyAlignment="1">
      <alignment horizontal="right" vertical="center" shrinkToFit="1"/>
    </xf>
    <xf numFmtId="3" fontId="7" fillId="0" borderId="2" xfId="0" applyNumberFormat="1" applyFont="1" applyFill="1" applyBorder="1" applyAlignment="1">
      <alignment horizontal="left" vertical="center" shrinkToFit="1"/>
    </xf>
    <xf numFmtId="1" fontId="7" fillId="0" borderId="2" xfId="0" applyNumberFormat="1" applyFont="1" applyFill="1" applyBorder="1" applyAlignment="1">
      <alignment horizontal="left" vertical="center" shrinkToFit="1"/>
    </xf>
    <xf numFmtId="0" fontId="7" fillId="0" borderId="2" xfId="0" applyFont="1" applyFill="1" applyBorder="1" applyAlignment="1">
      <alignment horizontal="left" vertical="center" shrinkToFit="1"/>
    </xf>
    <xf numFmtId="165" fontId="7" fillId="0" borderId="2" xfId="0" applyNumberFormat="1" applyFont="1" applyFill="1" applyBorder="1" applyAlignment="1">
      <alignment horizontal="left" vertical="center" shrinkToFit="1"/>
    </xf>
    <xf numFmtId="1" fontId="8" fillId="0" borderId="2" xfId="0" applyNumberFormat="1" applyFont="1" applyFill="1" applyBorder="1" applyAlignment="1">
      <alignment vertical="center" shrinkToFit="1"/>
    </xf>
    <xf numFmtId="1" fontId="7" fillId="0" borderId="2" xfId="0" applyNumberFormat="1" applyFont="1" applyFill="1" applyBorder="1" applyAlignment="1" applyProtection="1">
      <alignment horizontal="left" vertical="center" shrinkToFit="1"/>
    </xf>
    <xf numFmtId="165" fontId="7" fillId="0" borderId="2" xfId="0" applyNumberFormat="1" applyFont="1" applyFill="1" applyBorder="1" applyAlignment="1" applyProtection="1">
      <alignment horizontal="left" vertical="center" shrinkToFit="1"/>
    </xf>
    <xf numFmtId="3" fontId="9" fillId="0" borderId="2" xfId="1" applyNumberFormat="1" applyFont="1" applyFill="1" applyBorder="1" applyAlignment="1">
      <alignment horizontal="right"/>
    </xf>
    <xf numFmtId="3" fontId="9" fillId="0" borderId="2" xfId="1" applyNumberFormat="1" applyFont="1" applyFill="1" applyBorder="1"/>
    <xf numFmtId="164" fontId="9" fillId="0" borderId="2" xfId="1" applyNumberFormat="1" applyFont="1" applyFill="1" applyBorder="1"/>
    <xf numFmtId="164" fontId="4" fillId="0" borderId="2" xfId="1" applyNumberFormat="1" applyFont="1" applyFill="1" applyBorder="1" applyAlignment="1">
      <alignment horizontal="center" vertical="center"/>
    </xf>
    <xf numFmtId="1" fontId="7" fillId="0" borderId="4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center" shrinkToFit="1"/>
    </xf>
    <xf numFmtId="164" fontId="8" fillId="0" borderId="2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left" vertical="top"/>
    </xf>
    <xf numFmtId="1" fontId="27" fillId="0" borderId="2" xfId="0" applyNumberFormat="1" applyFont="1" applyFill="1" applyBorder="1" applyAlignment="1">
      <alignment horizontal="left" vertical="center" shrinkToFit="1"/>
    </xf>
    <xf numFmtId="164" fontId="27" fillId="0" borderId="2" xfId="1" applyNumberFormat="1" applyFont="1" applyFill="1" applyBorder="1" applyAlignment="1">
      <alignment horizontal="left" vertical="center" shrinkToFit="1"/>
    </xf>
    <xf numFmtId="3" fontId="28" fillId="0" borderId="2" xfId="1" applyNumberFormat="1" applyFont="1" applyFill="1" applyBorder="1"/>
    <xf numFmtId="3" fontId="27" fillId="0" borderId="2" xfId="1" applyNumberFormat="1" applyFont="1" applyFill="1" applyBorder="1" applyAlignment="1">
      <alignment horizontal="right" vertical="center" shrinkToFit="1"/>
    </xf>
    <xf numFmtId="164" fontId="28" fillId="0" borderId="2" xfId="1" applyNumberFormat="1" applyFont="1" applyFill="1" applyBorder="1"/>
    <xf numFmtId="3" fontId="29" fillId="0" borderId="2" xfId="1" applyNumberFormat="1" applyFont="1" applyFill="1" applyBorder="1" applyAlignment="1">
      <alignment horizontal="right" vertical="center" shrinkToFit="1"/>
    </xf>
    <xf numFmtId="165" fontId="27" fillId="0" borderId="2" xfId="0" applyNumberFormat="1" applyFont="1" applyFill="1" applyBorder="1" applyAlignment="1">
      <alignment horizontal="left" vertical="center" shrinkToFit="1"/>
    </xf>
    <xf numFmtId="0" fontId="27" fillId="0" borderId="2" xfId="0" applyFont="1" applyFill="1" applyBorder="1" applyAlignment="1">
      <alignment horizontal="left" vertical="center" shrinkToFit="1"/>
    </xf>
    <xf numFmtId="164" fontId="29" fillId="0" borderId="2" xfId="1" applyNumberFormat="1" applyFont="1" applyFill="1" applyBorder="1" applyAlignment="1">
      <alignment horizontal="left" vertical="center" shrinkToFit="1"/>
    </xf>
    <xf numFmtId="1" fontId="27" fillId="0" borderId="4" xfId="0" applyNumberFormat="1" applyFont="1" applyFill="1" applyBorder="1" applyAlignment="1">
      <alignment horizontal="left" vertical="center" shrinkToFit="1"/>
    </xf>
    <xf numFmtId="3" fontId="29" fillId="0" borderId="7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</cellXfs>
  <cellStyles count="7">
    <cellStyle name="Comma 2" xfId="1"/>
    <cellStyle name="Comma 2 2" xfId="3"/>
    <cellStyle name="Normal" xfId="0" builtinId="0"/>
    <cellStyle name="Normal 2" xfId="4"/>
    <cellStyle name="Normal 4" xfId="5"/>
    <cellStyle name="Percent 2" xfId="2"/>
    <cellStyle name="標準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MUCDUNGCHUNG\2022\THANG%208\DON%20HANG%20NGAY%2012.08.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ỔNG "/>
      <sheetName val="HỖ TRỢ"/>
      <sheetName val="HH"/>
      <sheetName val="TN"/>
      <sheetName val="KET DT"/>
      <sheetName val="AEBD"/>
      <sheetName val="AETP"/>
      <sheetName val="AEBT"/>
      <sheetName val="GI"/>
      <sheetName val="COOP LT"/>
      <sheetName val="COOP TP"/>
      <sheetName val="COOP SVH"/>
      <sheetName val="COOP PVD"/>
      <sheetName val="BHX"/>
      <sheetName val="VIN T"/>
      <sheetName val="SIBA TL10"/>
      <sheetName val="RYAN"/>
      <sheetName val="ROMEA"/>
      <sheetName val="BCA"/>
      <sheetName val="CITI BD"/>
      <sheetName val="CTH"/>
      <sheetName val="CONIC"/>
      <sheetName val="GP"/>
      <sheetName val="GV"/>
      <sheetName val="Q6"/>
      <sheetName val="HL 7"/>
      <sheetName val="HV"/>
      <sheetName val="NAM LONG"/>
      <sheetName val="NSG"/>
      <sheetName val="Q5"/>
      <sheetName val="PY"/>
      <sheetName val="RESS 11"/>
      <sheetName val="SOMERSET"/>
      <sheetName val="SUNRISE"/>
      <sheetName val="CTROP"/>
      <sheetName val="KIM CHI"/>
      <sheetName val="MINISTOP"/>
      <sheetName val="BIGC BD"/>
      <sheetName val="BIGC AL"/>
      <sheetName val="BIGC AP"/>
      <sheetName val="BIGC ÂC"/>
      <sheetName val="BIGC DN"/>
      <sheetName val="BIGC GV"/>
      <sheetName val="BIGC MĐ"/>
      <sheetName val="BIG C TD"/>
      <sheetName val="BIGC TC"/>
      <sheetName val="MOONLIGHT"/>
      <sheetName val="BIGC Q7"/>
      <sheetName val="MAR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3"/>
      <sheetData sheetId="24"/>
      <sheetData sheetId="25"/>
      <sheetData sheetId="26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7"/>
      <sheetData sheetId="28"/>
      <sheetData sheetId="29"/>
      <sheetData sheetId="30"/>
      <sheetData sheetId="31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XÀ LÁCH THỦY TINH THỦY CANH (KG)</v>
          </cell>
        </row>
      </sheetData>
      <sheetData sheetId="32"/>
      <sheetData sheetId="33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N86" sqref="N86"/>
    </sheetView>
  </sheetViews>
  <sheetFormatPr defaultRowHeight="14.4"/>
  <cols>
    <col min="1" max="1" width="33.6640625" customWidth="1"/>
    <col min="4" max="4" width="14.5546875" customWidth="1"/>
  </cols>
  <sheetData>
    <row r="1" spans="1:4">
      <c r="A1" s="1" t="s">
        <v>214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29</v>
      </c>
      <c r="C7" s="10">
        <v>45000</v>
      </c>
      <c r="D7" s="11">
        <f t="shared" si="0"/>
        <v>1305000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>
      <c r="A9" s="8" t="s">
        <v>11</v>
      </c>
      <c r="B9" s="9">
        <v>150</v>
      </c>
      <c r="C9" s="10">
        <v>10000</v>
      </c>
      <c r="D9" s="11">
        <f t="shared" si="0"/>
        <v>1500000</v>
      </c>
    </row>
    <row r="10" spans="1:4" ht="18">
      <c r="A10" s="8" t="s">
        <v>12</v>
      </c>
      <c r="B10" s="9">
        <v>6</v>
      </c>
      <c r="C10" s="12">
        <v>50000</v>
      </c>
      <c r="D10" s="11">
        <f t="shared" si="0"/>
        <v>300000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22</v>
      </c>
      <c r="C13" s="10">
        <v>18000</v>
      </c>
      <c r="D13" s="11">
        <f t="shared" si="0"/>
        <v>396000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60</v>
      </c>
      <c r="C16" s="13">
        <v>13000</v>
      </c>
      <c r="D16" s="11">
        <f t="shared" si="0"/>
        <v>780000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>
      <c r="A20" s="18" t="s">
        <v>56</v>
      </c>
      <c r="B20" s="9">
        <v>20</v>
      </c>
      <c r="C20" s="10">
        <v>24000</v>
      </c>
      <c r="D20" s="11">
        <f t="shared" si="0"/>
        <v>480000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10</v>
      </c>
      <c r="C22" s="10">
        <v>29000</v>
      </c>
      <c r="D22" s="11">
        <f t="shared" si="0"/>
        <v>290000</v>
      </c>
    </row>
    <row r="23" spans="1:4" ht="18">
      <c r="A23" s="26" t="s">
        <v>150</v>
      </c>
      <c r="B23" s="9">
        <f>159*2</f>
        <v>318</v>
      </c>
      <c r="C23" s="10">
        <v>8500</v>
      </c>
      <c r="D23" s="11">
        <f t="shared" si="0"/>
        <v>2703000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>
      <c r="A26" s="8" t="s">
        <v>24</v>
      </c>
      <c r="B26" s="9">
        <v>23</v>
      </c>
      <c r="C26" s="10">
        <v>12000</v>
      </c>
      <c r="D26" s="11">
        <f t="shared" si="0"/>
        <v>276000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>
      <c r="A35" s="14" t="s">
        <v>208</v>
      </c>
      <c r="B35" s="9">
        <v>31</v>
      </c>
      <c r="C35" s="10">
        <v>14000</v>
      </c>
      <c r="D35" s="11">
        <f t="shared" si="0"/>
        <v>434000</v>
      </c>
    </row>
    <row r="36" spans="1:4" ht="18" hidden="1">
      <c r="A36" s="8" t="s">
        <v>212</v>
      </c>
      <c r="B36" s="9"/>
      <c r="C36" s="10"/>
      <c r="D36" s="11">
        <f t="shared" si="0"/>
        <v>0</v>
      </c>
    </row>
    <row r="37" spans="1:4" ht="18" hidden="1">
      <c r="A37" s="14" t="s">
        <v>33</v>
      </c>
      <c r="B37" s="9"/>
      <c r="C37" s="12">
        <v>20000</v>
      </c>
      <c r="D37" s="11">
        <f t="shared" si="0"/>
        <v>0</v>
      </c>
    </row>
    <row r="38" spans="1:4" ht="18" hidden="1">
      <c r="A38" s="8" t="s">
        <v>34</v>
      </c>
      <c r="B38" s="9"/>
      <c r="C38" s="10"/>
      <c r="D38" s="11">
        <f t="shared" si="0"/>
        <v>0</v>
      </c>
    </row>
    <row r="39" spans="1:4" ht="18" hidden="1">
      <c r="A39" s="14" t="s">
        <v>35</v>
      </c>
      <c r="B39" s="9"/>
      <c r="C39" s="10"/>
      <c r="D39" s="11">
        <f t="shared" si="0"/>
        <v>0</v>
      </c>
    </row>
    <row r="40" spans="1:4" ht="18" hidden="1">
      <c r="A40" s="8" t="s">
        <v>36</v>
      </c>
      <c r="B40" s="9"/>
      <c r="C40" s="10"/>
      <c r="D40" s="11">
        <f t="shared" si="0"/>
        <v>0</v>
      </c>
    </row>
    <row r="41" spans="1:4" ht="18" hidden="1">
      <c r="A41" s="8" t="s">
        <v>37</v>
      </c>
      <c r="B41" s="9"/>
      <c r="C41" s="13"/>
      <c r="D41" s="11">
        <f t="shared" si="0"/>
        <v>0</v>
      </c>
    </row>
    <row r="42" spans="1:4" ht="18" hidden="1">
      <c r="A42" s="16" t="s">
        <v>38</v>
      </c>
      <c r="B42" s="9"/>
      <c r="C42" s="10"/>
      <c r="D42" s="11">
        <f t="shared" si="0"/>
        <v>0</v>
      </c>
    </row>
    <row r="43" spans="1:4" ht="18">
      <c r="A43" s="8" t="s">
        <v>180</v>
      </c>
      <c r="B43" s="9">
        <v>2</v>
      </c>
      <c r="C43" s="12">
        <v>29000</v>
      </c>
      <c r="D43" s="11">
        <f t="shared" si="0"/>
        <v>58000</v>
      </c>
    </row>
    <row r="44" spans="1:4" ht="18" hidden="1">
      <c r="A44" s="8" t="s">
        <v>181</v>
      </c>
      <c r="B44" s="9"/>
      <c r="C44" s="12"/>
      <c r="D44" s="11">
        <f t="shared" si="0"/>
        <v>0</v>
      </c>
    </row>
    <row r="45" spans="1:4" ht="18" hidden="1">
      <c r="A45" s="8" t="s">
        <v>41</v>
      </c>
      <c r="B45" s="9"/>
      <c r="C45" s="12"/>
      <c r="D45" s="11">
        <f t="shared" si="0"/>
        <v>0</v>
      </c>
    </row>
    <row r="46" spans="1:4" ht="18" hidden="1">
      <c r="A46" s="8" t="s">
        <v>43</v>
      </c>
      <c r="B46" s="9"/>
      <c r="C46" s="10"/>
      <c r="D46" s="11">
        <f t="shared" si="0"/>
        <v>0</v>
      </c>
    </row>
    <row r="47" spans="1:4" ht="18" hidden="1">
      <c r="A47" s="8" t="s">
        <v>44</v>
      </c>
      <c r="B47" s="9"/>
      <c r="C47" s="10"/>
      <c r="D47" s="11">
        <f t="shared" si="0"/>
        <v>0</v>
      </c>
    </row>
    <row r="48" spans="1:4" ht="18" hidden="1">
      <c r="A48" s="8" t="s">
        <v>201</v>
      </c>
      <c r="B48" s="9"/>
      <c r="C48" s="12"/>
      <c r="D48" s="11">
        <f t="shared" si="0"/>
        <v>0</v>
      </c>
    </row>
    <row r="49" spans="1:4" ht="18" hidden="1">
      <c r="A49" s="8" t="s">
        <v>45</v>
      </c>
      <c r="B49" s="9"/>
      <c r="C49" s="10"/>
      <c r="D49" s="11">
        <f t="shared" si="0"/>
        <v>0</v>
      </c>
    </row>
    <row r="50" spans="1:4" ht="18" hidden="1">
      <c r="A50" s="8" t="s">
        <v>46</v>
      </c>
      <c r="B50" s="9"/>
      <c r="C50" s="10"/>
      <c r="D50" s="11">
        <f t="shared" si="0"/>
        <v>0</v>
      </c>
    </row>
    <row r="51" spans="1:4" ht="18" hidden="1">
      <c r="A51" s="8" t="s">
        <v>47</v>
      </c>
      <c r="B51" s="9"/>
      <c r="C51" s="10"/>
      <c r="D51" s="11">
        <f t="shared" si="0"/>
        <v>0</v>
      </c>
    </row>
    <row r="52" spans="1:4" ht="18">
      <c r="A52" s="8" t="s">
        <v>48</v>
      </c>
      <c r="B52" s="9">
        <v>3</v>
      </c>
      <c r="C52" s="10">
        <v>14000</v>
      </c>
      <c r="D52" s="11">
        <f t="shared" si="0"/>
        <v>42000</v>
      </c>
    </row>
    <row r="53" spans="1:4" ht="18" hidden="1">
      <c r="A53" s="8" t="s">
        <v>142</v>
      </c>
      <c r="B53" s="9"/>
      <c r="C53" s="10"/>
      <c r="D53" s="11">
        <f t="shared" si="0"/>
        <v>0</v>
      </c>
    </row>
    <row r="54" spans="1:4" ht="18" hidden="1">
      <c r="A54" s="8" t="s">
        <v>51</v>
      </c>
      <c r="B54" s="9"/>
      <c r="C54" s="13"/>
      <c r="D54" s="11">
        <f t="shared" si="0"/>
        <v>0</v>
      </c>
    </row>
    <row r="55" spans="1:4" ht="18" hidden="1">
      <c r="A55" s="14" t="s">
        <v>52</v>
      </c>
      <c r="B55" s="9"/>
      <c r="C55" s="10"/>
      <c r="D55" s="11">
        <f t="shared" si="0"/>
        <v>0</v>
      </c>
    </row>
    <row r="56" spans="1:4" ht="18" hidden="1">
      <c r="A56" s="8" t="s">
        <v>53</v>
      </c>
      <c r="B56" s="9"/>
      <c r="C56" s="12">
        <v>15000</v>
      </c>
      <c r="D56" s="11">
        <f t="shared" si="0"/>
        <v>0</v>
      </c>
    </row>
    <row r="57" spans="1:4" ht="18" hidden="1">
      <c r="A57" s="8" t="s">
        <v>54</v>
      </c>
      <c r="B57" s="17"/>
      <c r="C57" s="10"/>
      <c r="D57" s="11">
        <f t="shared" si="0"/>
        <v>0</v>
      </c>
    </row>
    <row r="58" spans="1:4" ht="18" hidden="1">
      <c r="A58" s="14" t="s">
        <v>59</v>
      </c>
      <c r="B58" s="9"/>
      <c r="C58" s="10"/>
      <c r="D58" s="11">
        <f t="shared" si="0"/>
        <v>0</v>
      </c>
    </row>
    <row r="59" spans="1:4" ht="18" hidden="1">
      <c r="A59" s="8" t="s">
        <v>60</v>
      </c>
      <c r="B59" s="9"/>
      <c r="C59" s="10"/>
      <c r="D59" s="11">
        <f t="shared" si="0"/>
        <v>0</v>
      </c>
    </row>
    <row r="60" spans="1:4" ht="18" hidden="1">
      <c r="A60" s="14" t="s">
        <v>61</v>
      </c>
      <c r="B60" s="9"/>
      <c r="C60" s="15">
        <v>38000</v>
      </c>
      <c r="D60" s="11">
        <f t="shared" si="0"/>
        <v>0</v>
      </c>
    </row>
    <row r="61" spans="1:4" ht="18" hidden="1">
      <c r="A61" s="14" t="s">
        <v>62</v>
      </c>
      <c r="B61" s="9"/>
      <c r="C61" s="15"/>
      <c r="D61" s="11">
        <f t="shared" si="0"/>
        <v>0</v>
      </c>
    </row>
    <row r="62" spans="1:4" ht="18" hidden="1">
      <c r="A62" s="14" t="s">
        <v>63</v>
      </c>
      <c r="B62" s="9"/>
      <c r="C62" s="10"/>
      <c r="D62" s="11">
        <f t="shared" si="0"/>
        <v>0</v>
      </c>
    </row>
    <row r="63" spans="1:4" ht="18" hidden="1">
      <c r="A63" s="8" t="s">
        <v>64</v>
      </c>
      <c r="B63" s="9"/>
      <c r="C63" s="12"/>
      <c r="D63" s="11">
        <f t="shared" si="0"/>
        <v>0</v>
      </c>
    </row>
    <row r="64" spans="1:4" ht="18" hidden="1">
      <c r="A64" s="8" t="s">
        <v>65</v>
      </c>
      <c r="B64" s="9"/>
      <c r="C64" s="12">
        <v>25000</v>
      </c>
      <c r="D64" s="11">
        <f t="shared" si="0"/>
        <v>0</v>
      </c>
    </row>
    <row r="65" spans="1:4" ht="18" hidden="1">
      <c r="A65" s="8" t="s">
        <v>66</v>
      </c>
      <c r="B65" s="9"/>
      <c r="C65" s="13"/>
      <c r="D65" s="11">
        <f t="shared" si="0"/>
        <v>0</v>
      </c>
    </row>
    <row r="66" spans="1:4" ht="18" hidden="1">
      <c r="A66" s="8" t="s">
        <v>67</v>
      </c>
      <c r="B66" s="9"/>
      <c r="C66" s="15"/>
      <c r="D66" s="11">
        <f t="shared" si="0"/>
        <v>0</v>
      </c>
    </row>
    <row r="67" spans="1:4" ht="18" hidden="1">
      <c r="A67" s="8" t="s">
        <v>68</v>
      </c>
      <c r="B67" s="9"/>
      <c r="C67" s="10"/>
      <c r="D67" s="11">
        <f t="shared" si="0"/>
        <v>0</v>
      </c>
    </row>
    <row r="68" spans="1:4" ht="18" hidden="1">
      <c r="A68" s="8" t="s">
        <v>69</v>
      </c>
      <c r="B68" s="9"/>
      <c r="C68" s="12"/>
      <c r="D68" s="11">
        <f t="shared" si="0"/>
        <v>0</v>
      </c>
    </row>
    <row r="69" spans="1:4" ht="18" hidden="1">
      <c r="A69" s="8" t="s">
        <v>204</v>
      </c>
      <c r="B69" s="9"/>
      <c r="C69" s="12">
        <v>10000</v>
      </c>
      <c r="D69" s="11">
        <f t="shared" ref="D69:D132" si="1">B69*C69</f>
        <v>0</v>
      </c>
    </row>
    <row r="70" spans="1:4" ht="18" hidden="1">
      <c r="A70" s="8" t="s">
        <v>70</v>
      </c>
      <c r="B70" s="9"/>
      <c r="C70" s="13"/>
      <c r="D70" s="11">
        <f t="shared" si="1"/>
        <v>0</v>
      </c>
    </row>
    <row r="71" spans="1:4" ht="18" hidden="1">
      <c r="A71" s="8" t="s">
        <v>71</v>
      </c>
      <c r="B71" s="9"/>
      <c r="C71" s="10"/>
      <c r="D71" s="11">
        <f t="shared" si="1"/>
        <v>0</v>
      </c>
    </row>
    <row r="72" spans="1:4" ht="18" hidden="1">
      <c r="A72" s="8" t="s">
        <v>72</v>
      </c>
      <c r="B72" s="9"/>
      <c r="C72" s="13"/>
      <c r="D72" s="11">
        <f t="shared" si="1"/>
        <v>0</v>
      </c>
    </row>
    <row r="73" spans="1:4" ht="18" hidden="1">
      <c r="A73" s="20" t="s">
        <v>73</v>
      </c>
      <c r="B73" s="9"/>
      <c r="C73" s="10">
        <v>150000</v>
      </c>
      <c r="D73" s="11">
        <f t="shared" si="1"/>
        <v>0</v>
      </c>
    </row>
    <row r="74" spans="1:4" ht="18" hidden="1">
      <c r="A74" s="20" t="s">
        <v>74</v>
      </c>
      <c r="B74" s="9"/>
      <c r="C74" s="10"/>
      <c r="D74" s="11">
        <f t="shared" si="1"/>
        <v>0</v>
      </c>
    </row>
    <row r="75" spans="1:4" ht="18" hidden="1">
      <c r="A75" s="20" t="s">
        <v>75</v>
      </c>
      <c r="B75" s="9"/>
      <c r="C75" s="10">
        <v>50000</v>
      </c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8" t="s">
        <v>77</v>
      </c>
      <c r="B77" s="9"/>
      <c r="C77" s="10">
        <v>50000</v>
      </c>
      <c r="D77" s="11">
        <f t="shared" si="1"/>
        <v>0</v>
      </c>
    </row>
    <row r="78" spans="1:4" ht="18">
      <c r="A78" s="8" t="s">
        <v>78</v>
      </c>
      <c r="B78" s="9">
        <v>0.5</v>
      </c>
      <c r="C78" s="12">
        <v>70000</v>
      </c>
      <c r="D78" s="11">
        <f t="shared" si="1"/>
        <v>35000</v>
      </c>
    </row>
    <row r="79" spans="1:4" ht="18" hidden="1">
      <c r="A79" s="8" t="s">
        <v>79</v>
      </c>
      <c r="B79" s="9"/>
      <c r="C79" s="10">
        <v>45000</v>
      </c>
      <c r="D79" s="11">
        <f t="shared" si="1"/>
        <v>0</v>
      </c>
    </row>
    <row r="80" spans="1:4" ht="18" hidden="1">
      <c r="A80" s="8" t="s">
        <v>80</v>
      </c>
      <c r="B80" s="9"/>
      <c r="C80" s="12"/>
      <c r="D80" s="11">
        <f t="shared" si="1"/>
        <v>0</v>
      </c>
    </row>
    <row r="81" spans="1:4" ht="18" hidden="1">
      <c r="A81" s="8" t="s">
        <v>81</v>
      </c>
      <c r="B81" s="9"/>
      <c r="C81" s="10">
        <v>50000</v>
      </c>
      <c r="D81" s="11">
        <f t="shared" si="1"/>
        <v>0</v>
      </c>
    </row>
    <row r="82" spans="1:4" ht="18">
      <c r="A82" s="14" t="s">
        <v>57</v>
      </c>
      <c r="B82" s="9">
        <f>100+20+40</f>
        <v>160</v>
      </c>
      <c r="C82" s="10">
        <v>17000</v>
      </c>
      <c r="D82" s="11">
        <f t="shared" si="1"/>
        <v>2720000</v>
      </c>
    </row>
    <row r="83" spans="1:4" ht="18">
      <c r="A83" s="8" t="s">
        <v>58</v>
      </c>
      <c r="B83" s="9">
        <v>40</v>
      </c>
      <c r="C83" s="12">
        <v>14000</v>
      </c>
      <c r="D83" s="11">
        <f t="shared" si="1"/>
        <v>560000</v>
      </c>
    </row>
    <row r="84" spans="1:4" ht="18" hidden="1">
      <c r="A84" s="8" t="s">
        <v>50</v>
      </c>
      <c r="B84" s="9"/>
      <c r="C84" s="10"/>
      <c r="D84" s="11">
        <f t="shared" si="1"/>
        <v>0</v>
      </c>
    </row>
    <row r="85" spans="1:4" ht="18" hidden="1">
      <c r="A85" s="8" t="s">
        <v>82</v>
      </c>
      <c r="B85" s="9"/>
      <c r="C85" s="10"/>
      <c r="D85" s="11">
        <f t="shared" si="1"/>
        <v>0</v>
      </c>
    </row>
    <row r="86" spans="1:4" ht="18">
      <c r="A86" s="8" t="s">
        <v>3</v>
      </c>
      <c r="B86" s="9">
        <v>7</v>
      </c>
      <c r="C86" s="10">
        <v>24000</v>
      </c>
      <c r="D86" s="11">
        <f t="shared" si="1"/>
        <v>168000</v>
      </c>
    </row>
    <row r="87" spans="1:4" ht="18">
      <c r="A87" s="8" t="s">
        <v>4</v>
      </c>
      <c r="B87" s="9">
        <v>5</v>
      </c>
      <c r="C87" s="10">
        <v>13000</v>
      </c>
      <c r="D87" s="11">
        <f t="shared" si="1"/>
        <v>65000</v>
      </c>
    </row>
    <row r="88" spans="1:4" ht="18" hidden="1">
      <c r="A88" s="8" t="s">
        <v>5</v>
      </c>
      <c r="B88" s="9"/>
      <c r="C88" s="10"/>
      <c r="D88" s="11">
        <f t="shared" si="1"/>
        <v>0</v>
      </c>
    </row>
    <row r="89" spans="1:4" ht="18" hidden="1">
      <c r="A89" s="8" t="s">
        <v>83</v>
      </c>
      <c r="B89" s="9"/>
      <c r="C89" s="10"/>
      <c r="D89" s="11">
        <f t="shared" si="1"/>
        <v>0</v>
      </c>
    </row>
    <row r="90" spans="1:4" ht="18" hidden="1">
      <c r="A90" s="8" t="s">
        <v>84</v>
      </c>
      <c r="B90" s="9"/>
      <c r="C90" s="10"/>
      <c r="D90" s="11">
        <f t="shared" si="1"/>
        <v>0</v>
      </c>
    </row>
    <row r="91" spans="1:4" ht="18" hidden="1">
      <c r="A91" s="8" t="s">
        <v>85</v>
      </c>
      <c r="B91" s="9"/>
      <c r="C91" s="10"/>
      <c r="D91" s="11">
        <f t="shared" si="1"/>
        <v>0</v>
      </c>
    </row>
    <row r="92" spans="1:4" ht="18" hidden="1">
      <c r="A92" s="8" t="s">
        <v>86</v>
      </c>
      <c r="B92" s="9"/>
      <c r="C92" s="12">
        <v>12000</v>
      </c>
      <c r="D92" s="11">
        <f t="shared" si="1"/>
        <v>0</v>
      </c>
    </row>
    <row r="93" spans="1:4" ht="18" hidden="1">
      <c r="A93" s="8" t="s">
        <v>87</v>
      </c>
      <c r="B93" s="9"/>
      <c r="C93" s="10"/>
      <c r="D93" s="11">
        <f t="shared" si="1"/>
        <v>0</v>
      </c>
    </row>
    <row r="94" spans="1:4" ht="18" hidden="1">
      <c r="A94" s="8" t="s">
        <v>88</v>
      </c>
      <c r="B94" s="9"/>
      <c r="C94" s="10"/>
      <c r="D94" s="11">
        <f t="shared" si="1"/>
        <v>0</v>
      </c>
    </row>
    <row r="95" spans="1:4" ht="18" hidden="1">
      <c r="A95" s="8" t="s">
        <v>89</v>
      </c>
      <c r="B95" s="9"/>
      <c r="C95" s="10"/>
      <c r="D95" s="11">
        <f t="shared" si="1"/>
        <v>0</v>
      </c>
    </row>
    <row r="96" spans="1:4" ht="18" hidden="1">
      <c r="A96" s="8" t="s">
        <v>90</v>
      </c>
      <c r="B96" s="9"/>
      <c r="C96" s="12"/>
      <c r="D96" s="11">
        <f t="shared" si="1"/>
        <v>0</v>
      </c>
    </row>
    <row r="97" spans="1:4" ht="18" hidden="1">
      <c r="A97" s="14" t="s">
        <v>91</v>
      </c>
      <c r="B97" s="9"/>
      <c r="C97" s="10"/>
      <c r="D97" s="11">
        <f t="shared" si="1"/>
        <v>0</v>
      </c>
    </row>
    <row r="98" spans="1:4" ht="18" hidden="1">
      <c r="A98" s="14" t="s">
        <v>92</v>
      </c>
      <c r="B98" s="9"/>
      <c r="C98" s="10"/>
      <c r="D98" s="11">
        <f t="shared" si="1"/>
        <v>0</v>
      </c>
    </row>
    <row r="99" spans="1:4" ht="18" hidden="1">
      <c r="A99" s="14" t="s">
        <v>93</v>
      </c>
      <c r="B99" s="21"/>
      <c r="C99" s="10"/>
      <c r="D99" s="11">
        <f t="shared" si="1"/>
        <v>0</v>
      </c>
    </row>
    <row r="100" spans="1:4" ht="18" hidden="1">
      <c r="A100" s="8" t="s">
        <v>94</v>
      </c>
      <c r="B100" s="9"/>
      <c r="C100" s="10"/>
      <c r="D100" s="11">
        <f t="shared" si="1"/>
        <v>0</v>
      </c>
    </row>
    <row r="101" spans="1:4" ht="18" hidden="1">
      <c r="A101" s="8" t="s">
        <v>95</v>
      </c>
      <c r="B101" s="9"/>
      <c r="C101" s="12"/>
      <c r="D101" s="11">
        <f t="shared" si="1"/>
        <v>0</v>
      </c>
    </row>
    <row r="102" spans="1:4" ht="18" hidden="1">
      <c r="A102" s="8" t="s">
        <v>96</v>
      </c>
      <c r="B102" s="9"/>
      <c r="C102" s="10"/>
      <c r="D102" s="11">
        <f t="shared" si="1"/>
        <v>0</v>
      </c>
    </row>
    <row r="103" spans="1:4" ht="18" hidden="1">
      <c r="A103" s="8" t="s">
        <v>97</v>
      </c>
      <c r="B103" s="9"/>
      <c r="C103" s="10"/>
      <c r="D103" s="11">
        <f t="shared" si="1"/>
        <v>0</v>
      </c>
    </row>
    <row r="104" spans="1:4" ht="18" hidden="1">
      <c r="A104" s="8" t="s">
        <v>39</v>
      </c>
      <c r="B104" s="9"/>
      <c r="C104" s="10">
        <v>15000</v>
      </c>
      <c r="D104" s="11">
        <f t="shared" si="1"/>
        <v>0</v>
      </c>
    </row>
    <row r="105" spans="1:4" ht="18" hidden="1">
      <c r="A105" s="8" t="s">
        <v>200</v>
      </c>
      <c r="B105" s="9"/>
      <c r="C105" s="10"/>
      <c r="D105" s="11">
        <f t="shared" si="1"/>
        <v>0</v>
      </c>
    </row>
    <row r="106" spans="1:4" ht="18">
      <c r="A106" s="8" t="s">
        <v>186</v>
      </c>
      <c r="B106" s="9">
        <f>240+95-40</f>
        <v>295</v>
      </c>
      <c r="C106" s="10">
        <v>11000</v>
      </c>
      <c r="D106" s="11">
        <f t="shared" si="1"/>
        <v>3245000</v>
      </c>
    </row>
    <row r="107" spans="1:4" ht="18">
      <c r="A107" s="8" t="s">
        <v>40</v>
      </c>
      <c r="B107" s="9">
        <v>2</v>
      </c>
      <c r="C107" s="12">
        <v>15000</v>
      </c>
      <c r="D107" s="11">
        <f t="shared" si="1"/>
        <v>30000</v>
      </c>
    </row>
    <row r="108" spans="1:4" ht="18">
      <c r="A108" s="8" t="s">
        <v>42</v>
      </c>
      <c r="B108" s="9">
        <v>16</v>
      </c>
      <c r="C108" s="10">
        <v>15000</v>
      </c>
      <c r="D108" s="11">
        <f t="shared" si="1"/>
        <v>240000</v>
      </c>
    </row>
    <row r="109" spans="1:4" ht="18" hidden="1">
      <c r="A109" s="22" t="s">
        <v>98</v>
      </c>
      <c r="B109" s="9"/>
      <c r="C109" s="10"/>
      <c r="D109" s="11">
        <f t="shared" si="1"/>
        <v>0</v>
      </c>
    </row>
    <row r="110" spans="1:4" ht="18" hidden="1">
      <c r="A110" s="8" t="s">
        <v>100</v>
      </c>
      <c r="B110" s="9"/>
      <c r="C110" s="13"/>
      <c r="D110" s="11">
        <f t="shared" si="1"/>
        <v>0</v>
      </c>
    </row>
    <row r="111" spans="1:4" ht="18">
      <c r="A111" s="14" t="s">
        <v>101</v>
      </c>
      <c r="B111" s="9">
        <v>38</v>
      </c>
      <c r="C111" s="10">
        <v>20000</v>
      </c>
      <c r="D111" s="11">
        <f t="shared" si="1"/>
        <v>760000</v>
      </c>
    </row>
    <row r="112" spans="1:4" ht="18">
      <c r="A112" s="14" t="s">
        <v>102</v>
      </c>
      <c r="B112" s="9">
        <v>370</v>
      </c>
      <c r="C112" s="10">
        <v>12000</v>
      </c>
      <c r="D112" s="11">
        <f t="shared" si="1"/>
        <v>4440000</v>
      </c>
    </row>
    <row r="113" spans="1:4" ht="18">
      <c r="A113" s="8" t="s">
        <v>103</v>
      </c>
      <c r="B113" s="9">
        <v>45</v>
      </c>
      <c r="C113" s="12">
        <v>7000</v>
      </c>
      <c r="D113" s="11">
        <f t="shared" si="1"/>
        <v>315000</v>
      </c>
    </row>
    <row r="114" spans="1:4" ht="18">
      <c r="A114" s="14" t="s">
        <v>104</v>
      </c>
      <c r="B114" s="9">
        <v>16</v>
      </c>
      <c r="C114" s="10">
        <v>18000</v>
      </c>
      <c r="D114" s="11">
        <f t="shared" si="1"/>
        <v>288000</v>
      </c>
    </row>
    <row r="115" spans="1:4" ht="18" hidden="1">
      <c r="A115" s="14" t="s">
        <v>105</v>
      </c>
      <c r="B115" s="9"/>
      <c r="C115" s="12"/>
      <c r="D115" s="11">
        <f t="shared" si="1"/>
        <v>0</v>
      </c>
    </row>
    <row r="116" spans="1:4" ht="18" hidden="1">
      <c r="A116" s="8" t="s">
        <v>197</v>
      </c>
      <c r="B116" s="9"/>
      <c r="C116" s="13"/>
      <c r="D116" s="11">
        <f t="shared" si="1"/>
        <v>0</v>
      </c>
    </row>
    <row r="117" spans="1:4" ht="18" hidden="1">
      <c r="A117" s="8" t="s">
        <v>106</v>
      </c>
      <c r="B117" s="9"/>
      <c r="C117" s="10"/>
      <c r="D117" s="11">
        <f t="shared" si="1"/>
        <v>0</v>
      </c>
    </row>
    <row r="118" spans="1:4" ht="18" hidden="1">
      <c r="A118" s="8" t="s">
        <v>107</v>
      </c>
      <c r="B118" s="9"/>
      <c r="C118" s="12"/>
      <c r="D118" s="11">
        <f t="shared" si="1"/>
        <v>0</v>
      </c>
    </row>
    <row r="119" spans="1:4" ht="18" hidden="1">
      <c r="A119" s="8" t="s">
        <v>108</v>
      </c>
      <c r="B119" s="9"/>
      <c r="C119" s="10">
        <v>15000</v>
      </c>
      <c r="D119" s="11">
        <f t="shared" si="1"/>
        <v>0</v>
      </c>
    </row>
    <row r="120" spans="1:4" ht="18">
      <c r="A120" s="8" t="s">
        <v>109</v>
      </c>
      <c r="B120" s="9">
        <v>40</v>
      </c>
      <c r="C120" s="13">
        <v>26000</v>
      </c>
      <c r="D120" s="11">
        <f t="shared" si="1"/>
        <v>1040000</v>
      </c>
    </row>
    <row r="121" spans="1:4" ht="18">
      <c r="A121" s="8" t="s">
        <v>110</v>
      </c>
      <c r="B121" s="9">
        <v>7</v>
      </c>
      <c r="C121" s="12">
        <v>22000</v>
      </c>
      <c r="D121" s="11">
        <f t="shared" si="1"/>
        <v>154000</v>
      </c>
    </row>
    <row r="122" spans="1:4" ht="18" hidden="1">
      <c r="A122" s="8" t="s">
        <v>111</v>
      </c>
      <c r="B122" s="9"/>
      <c r="C122" s="12"/>
      <c r="D122" s="11">
        <f t="shared" si="1"/>
        <v>0</v>
      </c>
    </row>
    <row r="123" spans="1:4" ht="18" hidden="1">
      <c r="A123" s="8" t="s">
        <v>112</v>
      </c>
      <c r="B123" s="9"/>
      <c r="C123" s="13"/>
      <c r="D123" s="11">
        <f t="shared" si="1"/>
        <v>0</v>
      </c>
    </row>
    <row r="124" spans="1:4" ht="18" hidden="1">
      <c r="A124" s="18" t="s">
        <v>113</v>
      </c>
      <c r="B124" s="9"/>
      <c r="C124" s="12"/>
      <c r="D124" s="11">
        <f t="shared" si="1"/>
        <v>0</v>
      </c>
    </row>
    <row r="125" spans="1:4" ht="18" hidden="1">
      <c r="A125" s="8" t="s">
        <v>206</v>
      </c>
      <c r="B125" s="9"/>
      <c r="C125" s="13"/>
      <c r="D125" s="11">
        <f t="shared" si="1"/>
        <v>0</v>
      </c>
    </row>
    <row r="126" spans="1:4" ht="18" hidden="1">
      <c r="A126" s="8" t="s">
        <v>114</v>
      </c>
      <c r="B126" s="9"/>
      <c r="C126" s="13"/>
      <c r="D126" s="11">
        <f t="shared" si="1"/>
        <v>0</v>
      </c>
    </row>
    <row r="127" spans="1:4" ht="18" hidden="1">
      <c r="A127" s="8" t="s">
        <v>115</v>
      </c>
      <c r="B127" s="9"/>
      <c r="C127" s="10"/>
      <c r="D127" s="11">
        <f t="shared" si="1"/>
        <v>0</v>
      </c>
    </row>
    <row r="128" spans="1:4" ht="18" hidden="1">
      <c r="A128" s="14" t="s">
        <v>116</v>
      </c>
      <c r="B128" s="9"/>
      <c r="C128" s="10"/>
      <c r="D128" s="11">
        <f t="shared" si="1"/>
        <v>0</v>
      </c>
    </row>
    <row r="129" spans="1:4" ht="18" hidden="1">
      <c r="A129" s="8" t="s">
        <v>117</v>
      </c>
      <c r="B129" s="9"/>
      <c r="C129" s="12">
        <v>15000</v>
      </c>
      <c r="D129" s="11">
        <f t="shared" si="1"/>
        <v>0</v>
      </c>
    </row>
    <row r="130" spans="1:4" ht="18" hidden="1">
      <c r="A130" s="8" t="s">
        <v>213</v>
      </c>
      <c r="B130" s="9"/>
      <c r="C130" s="12"/>
      <c r="D130" s="11">
        <f t="shared" si="1"/>
        <v>0</v>
      </c>
    </row>
    <row r="131" spans="1:4" ht="18" hidden="1">
      <c r="A131" s="8" t="s">
        <v>118</v>
      </c>
      <c r="B131" s="9"/>
      <c r="C131" s="10"/>
      <c r="D131" s="11">
        <f t="shared" si="1"/>
        <v>0</v>
      </c>
    </row>
    <row r="132" spans="1:4" ht="18" hidden="1">
      <c r="A132" s="8" t="s">
        <v>119</v>
      </c>
      <c r="B132" s="9"/>
      <c r="C132" s="10"/>
      <c r="D132" s="11">
        <f t="shared" si="1"/>
        <v>0</v>
      </c>
    </row>
    <row r="133" spans="1:4" ht="18" hidden="1">
      <c r="A133" s="8" t="s">
        <v>120</v>
      </c>
      <c r="B133" s="9"/>
      <c r="C133" s="19"/>
      <c r="D133" s="11">
        <f t="shared" ref="D133:D196" si="2">B133*C133</f>
        <v>0</v>
      </c>
    </row>
    <row r="134" spans="1:4" ht="18" hidden="1">
      <c r="A134" s="8" t="s">
        <v>121</v>
      </c>
      <c r="B134" s="9"/>
      <c r="C134" s="10"/>
      <c r="D134" s="11">
        <f t="shared" si="2"/>
        <v>0</v>
      </c>
    </row>
    <row r="135" spans="1:4" ht="18" hidden="1">
      <c r="A135" s="8" t="s">
        <v>122</v>
      </c>
      <c r="B135" s="9"/>
      <c r="C135" s="13"/>
      <c r="D135" s="11">
        <f t="shared" si="2"/>
        <v>0</v>
      </c>
    </row>
    <row r="136" spans="1:4" ht="18" hidden="1">
      <c r="A136" s="8" t="s">
        <v>123</v>
      </c>
      <c r="B136" s="9"/>
      <c r="C136" s="13">
        <v>25000</v>
      </c>
      <c r="D136" s="11">
        <f t="shared" si="2"/>
        <v>0</v>
      </c>
    </row>
    <row r="137" spans="1:4" ht="18" hidden="1">
      <c r="A137" s="23" t="s">
        <v>124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5</v>
      </c>
      <c r="C138" s="10">
        <v>11000</v>
      </c>
      <c r="D138" s="11">
        <f t="shared" si="2"/>
        <v>55000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>
      <c r="A142" s="8" t="s">
        <v>129</v>
      </c>
      <c r="B142" s="9">
        <v>20</v>
      </c>
      <c r="C142" s="12">
        <v>8000</v>
      </c>
      <c r="D142" s="11">
        <f t="shared" si="2"/>
        <v>160000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f>20+4</f>
        <v>24</v>
      </c>
      <c r="C161" s="10">
        <v>14000</v>
      </c>
      <c r="D161" s="11">
        <f t="shared" si="2"/>
        <v>336000</v>
      </c>
    </row>
    <row r="162" spans="1:4" ht="18" hidden="1">
      <c r="A162" s="8" t="s">
        <v>151</v>
      </c>
      <c r="B162" s="9"/>
      <c r="C162" s="12"/>
      <c r="D162" s="11">
        <f t="shared" si="2"/>
        <v>0</v>
      </c>
    </row>
    <row r="163" spans="1:4" ht="18">
      <c r="A163" s="8" t="s">
        <v>153</v>
      </c>
      <c r="B163" s="9">
        <v>34</v>
      </c>
      <c r="C163" s="10">
        <v>9500</v>
      </c>
      <c r="D163" s="11">
        <f t="shared" si="2"/>
        <v>323000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>
      <c r="A184" s="8" t="s">
        <v>169</v>
      </c>
      <c r="B184" s="9">
        <v>10</v>
      </c>
      <c r="C184" s="10">
        <v>13000</v>
      </c>
      <c r="D184" s="11">
        <f t="shared" si="2"/>
        <v>130000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>
      <c r="A194" s="14" t="s">
        <v>178</v>
      </c>
      <c r="B194" s="9">
        <v>10</v>
      </c>
      <c r="C194" s="10">
        <v>12000</v>
      </c>
      <c r="D194" s="11">
        <f t="shared" si="2"/>
        <v>120000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>
      <c r="A197" s="8" t="s">
        <v>183</v>
      </c>
      <c r="B197" s="9">
        <v>1</v>
      </c>
      <c r="C197" s="12">
        <v>6000</v>
      </c>
      <c r="D197" s="11">
        <f t="shared" ref="D197:D213" si="3">B197*C197</f>
        <v>6000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 hidden="1">
      <c r="A199" s="8" t="s">
        <v>99</v>
      </c>
      <c r="B199" s="9"/>
      <c r="C199" s="10"/>
      <c r="D199" s="11">
        <f t="shared" si="3"/>
        <v>0</v>
      </c>
    </row>
    <row r="200" spans="1:4" ht="18">
      <c r="A200" s="8" t="s">
        <v>185</v>
      </c>
      <c r="B200" s="9">
        <f>225+1575</f>
        <v>1800</v>
      </c>
      <c r="C200" s="13">
        <v>7000</v>
      </c>
      <c r="D200" s="11">
        <f t="shared" si="3"/>
        <v>12600000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3619.5</v>
      </c>
      <c r="C214" s="29"/>
      <c r="D214" s="29">
        <f t="shared" si="4"/>
        <v>36354000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105" sqref="F105"/>
    </sheetView>
  </sheetViews>
  <sheetFormatPr defaultRowHeight="14.4"/>
  <cols>
    <col min="1" max="1" width="29.6640625" customWidth="1"/>
    <col min="4" max="4" width="17.33203125" customWidth="1"/>
  </cols>
  <sheetData>
    <row r="1" spans="1:4">
      <c r="A1" s="1" t="s">
        <v>216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13</v>
      </c>
      <c r="C7" s="10">
        <v>44000</v>
      </c>
      <c r="D7" s="11">
        <f t="shared" si="0"/>
        <v>572000</v>
      </c>
    </row>
    <row r="8" spans="1:4" ht="18">
      <c r="A8" s="8" t="s">
        <v>10</v>
      </c>
      <c r="B8" s="9">
        <v>11</v>
      </c>
      <c r="C8" s="10">
        <v>35000</v>
      </c>
      <c r="D8" s="11">
        <f t="shared" si="0"/>
        <v>385000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4</v>
      </c>
      <c r="C10" s="12">
        <v>50000</v>
      </c>
      <c r="D10" s="11">
        <f t="shared" si="0"/>
        <v>200000</v>
      </c>
    </row>
    <row r="11" spans="1:4" ht="18">
      <c r="A11" s="8" t="s">
        <v>13</v>
      </c>
      <c r="B11" s="9">
        <v>2</v>
      </c>
      <c r="C11" s="12">
        <v>40000</v>
      </c>
      <c r="D11" s="11">
        <f t="shared" si="0"/>
        <v>80000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f>50+29+17+11</f>
        <v>107</v>
      </c>
      <c r="C13" s="10">
        <v>20000</v>
      </c>
      <c r="D13" s="11">
        <f t="shared" si="0"/>
        <v>2140000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>
      <c r="A15" s="8" t="s">
        <v>17</v>
      </c>
      <c r="B15" s="9">
        <v>219</v>
      </c>
      <c r="C15" s="10">
        <v>4000</v>
      </c>
      <c r="D15" s="11">
        <f t="shared" si="0"/>
        <v>876000</v>
      </c>
    </row>
    <row r="16" spans="1:4" ht="18">
      <c r="A16" s="8" t="s">
        <v>18</v>
      </c>
      <c r="B16" s="9">
        <v>10</v>
      </c>
      <c r="C16" s="13">
        <v>13000</v>
      </c>
      <c r="D16" s="11">
        <f t="shared" si="0"/>
        <v>130000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37</v>
      </c>
      <c r="C22" s="10">
        <v>29000</v>
      </c>
      <c r="D22" s="11">
        <f t="shared" si="0"/>
        <v>1073000</v>
      </c>
    </row>
    <row r="23" spans="1:4" ht="18">
      <c r="A23" s="26" t="s">
        <v>150</v>
      </c>
      <c r="B23" s="9">
        <f>103*2</f>
        <v>206</v>
      </c>
      <c r="C23" s="10">
        <v>9500</v>
      </c>
      <c r="D23" s="11">
        <f t="shared" si="0"/>
        <v>1957000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>
      <c r="A77" s="8" t="s">
        <v>78</v>
      </c>
      <c r="B77" s="9">
        <v>0.5</v>
      </c>
      <c r="C77" s="12">
        <v>70000</v>
      </c>
      <c r="D77" s="11">
        <f t="shared" si="1"/>
        <v>35000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v>21</v>
      </c>
      <c r="C81" s="10">
        <v>19000</v>
      </c>
      <c r="D81" s="11">
        <f t="shared" si="1"/>
        <v>399000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6</v>
      </c>
      <c r="C85" s="10">
        <v>24000</v>
      </c>
      <c r="D85" s="11">
        <f t="shared" si="1"/>
        <v>144000</v>
      </c>
    </row>
    <row r="86" spans="1:4" ht="18">
      <c r="A86" s="8" t="s">
        <v>4</v>
      </c>
      <c r="B86" s="9">
        <v>44</v>
      </c>
      <c r="C86" s="10">
        <v>13000</v>
      </c>
      <c r="D86" s="11">
        <f t="shared" si="1"/>
        <v>572000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f>240+10-60</f>
        <v>190</v>
      </c>
      <c r="C105" s="10">
        <v>11000</v>
      </c>
      <c r="D105" s="11">
        <f t="shared" si="1"/>
        <v>2090000</v>
      </c>
    </row>
    <row r="106" spans="1:4" ht="18">
      <c r="A106" s="8" t="s">
        <v>40</v>
      </c>
      <c r="B106" s="9">
        <v>10</v>
      </c>
      <c r="C106" s="12">
        <v>15000</v>
      </c>
      <c r="D106" s="11">
        <f t="shared" si="1"/>
        <v>150000</v>
      </c>
    </row>
    <row r="107" spans="1:4" ht="18">
      <c r="A107" s="8" t="s">
        <v>42</v>
      </c>
      <c r="B107" s="9">
        <v>5</v>
      </c>
      <c r="C107" s="10">
        <v>15000</v>
      </c>
      <c r="D107" s="11">
        <f t="shared" si="1"/>
        <v>75000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85</v>
      </c>
      <c r="C110" s="10">
        <v>20000</v>
      </c>
      <c r="D110" s="11">
        <f t="shared" si="1"/>
        <v>1700000</v>
      </c>
    </row>
    <row r="111" spans="1:4" ht="18">
      <c r="A111" s="14" t="s">
        <v>102</v>
      </c>
      <c r="B111" s="9">
        <f>100+155+20+13</f>
        <v>288</v>
      </c>
      <c r="C111" s="10">
        <v>11000</v>
      </c>
      <c r="D111" s="11">
        <f t="shared" si="1"/>
        <v>3168000</v>
      </c>
    </row>
    <row r="112" spans="1:4" ht="18">
      <c r="A112" s="8" t="s">
        <v>103</v>
      </c>
      <c r="B112" s="9">
        <v>30</v>
      </c>
      <c r="C112" s="12">
        <v>7000</v>
      </c>
      <c r="D112" s="11">
        <f t="shared" si="1"/>
        <v>210000</v>
      </c>
    </row>
    <row r="113" spans="1:4" ht="18">
      <c r="A113" s="14" t="s">
        <v>104</v>
      </c>
      <c r="B113" s="9">
        <v>8</v>
      </c>
      <c r="C113" s="10">
        <v>18000</v>
      </c>
      <c r="D113" s="11">
        <f t="shared" si="1"/>
        <v>144000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v>6</v>
      </c>
      <c r="C119" s="13">
        <v>22000</v>
      </c>
      <c r="D119" s="11">
        <f t="shared" si="1"/>
        <v>132000</v>
      </c>
    </row>
    <row r="120" spans="1:4" ht="18" hidden="1">
      <c r="A120" s="8" t="s">
        <v>110</v>
      </c>
      <c r="B120" s="9"/>
      <c r="C120" s="12">
        <v>17000</v>
      </c>
      <c r="D120" s="11">
        <f t="shared" si="1"/>
        <v>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>
      <c r="A129" s="8" t="s">
        <v>213</v>
      </c>
      <c r="B129" s="9">
        <v>50</v>
      </c>
      <c r="C129" s="12">
        <v>22000</v>
      </c>
      <c r="D129" s="11">
        <f t="shared" si="1"/>
        <v>1100000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>
      <c r="A131" s="8" t="s">
        <v>119</v>
      </c>
      <c r="B131" s="9">
        <v>86</v>
      </c>
      <c r="C131" s="10">
        <v>9000</v>
      </c>
      <c r="D131" s="11">
        <f t="shared" si="1"/>
        <v>774000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>
      <c r="A133" s="8" t="s">
        <v>121</v>
      </c>
      <c r="B133" s="9">
        <v>60</v>
      </c>
      <c r="C133" s="10">
        <v>17000</v>
      </c>
      <c r="D133" s="11">
        <f t="shared" ref="D133:D196" si="2">B133*C133</f>
        <v>1020000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290</v>
      </c>
      <c r="C138" s="10">
        <v>10000</v>
      </c>
      <c r="D138" s="11">
        <f t="shared" si="2"/>
        <v>2900000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>
      <c r="A140" s="8" t="s">
        <v>127</v>
      </c>
      <c r="B140" s="9">
        <v>5</v>
      </c>
      <c r="C140" s="13">
        <v>8500</v>
      </c>
      <c r="D140" s="11">
        <f t="shared" si="2"/>
        <v>42500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30</v>
      </c>
      <c r="C161" s="10">
        <v>20000</v>
      </c>
      <c r="D161" s="11">
        <f t="shared" si="2"/>
        <v>600000</v>
      </c>
    </row>
    <row r="162" spans="1:4" ht="18">
      <c r="A162" s="8" t="s">
        <v>151</v>
      </c>
      <c r="B162" s="9">
        <v>120</v>
      </c>
      <c r="C162" s="12">
        <v>14000</v>
      </c>
      <c r="D162" s="11">
        <f t="shared" si="2"/>
        <v>1680000</v>
      </c>
    </row>
    <row r="163" spans="1:4" ht="18" hidden="1">
      <c r="A163" s="8" t="s">
        <v>153</v>
      </c>
      <c r="B163" s="9"/>
      <c r="C163" s="10"/>
      <c r="D163" s="11">
        <f t="shared" si="2"/>
        <v>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>
      <c r="A194" s="14" t="s">
        <v>178</v>
      </c>
      <c r="B194" s="9">
        <v>10</v>
      </c>
      <c r="C194" s="10">
        <v>12000</v>
      </c>
      <c r="D194" s="11">
        <f t="shared" si="2"/>
        <v>120000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 hidden="1">
      <c r="A199" s="8" t="s">
        <v>99</v>
      </c>
      <c r="B199" s="9"/>
      <c r="C199" s="10"/>
      <c r="D199" s="11">
        <f t="shared" si="3"/>
        <v>0</v>
      </c>
    </row>
    <row r="200" spans="1:4" ht="18">
      <c r="A200" s="8" t="s">
        <v>185</v>
      </c>
      <c r="B200" s="9">
        <f>900+30+195</f>
        <v>1125</v>
      </c>
      <c r="C200" s="13">
        <v>7000</v>
      </c>
      <c r="D200" s="11">
        <f t="shared" si="3"/>
        <v>7875000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3078.5</v>
      </c>
      <c r="C214" s="29"/>
      <c r="D214" s="29">
        <f t="shared" si="4"/>
        <v>32343500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81" sqref="F81"/>
    </sheetView>
  </sheetViews>
  <sheetFormatPr defaultRowHeight="14.4"/>
  <cols>
    <col min="1" max="1" width="33.6640625" customWidth="1"/>
    <col min="3" max="3" width="11.6640625" customWidth="1"/>
    <col min="4" max="4" width="16.88671875" customWidth="1"/>
  </cols>
  <sheetData>
    <row r="1" spans="1:4">
      <c r="A1" s="1" t="s">
        <v>218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f>32+3+8+3</f>
        <v>46</v>
      </c>
      <c r="C7" s="10">
        <v>43000</v>
      </c>
      <c r="D7" s="11">
        <f t="shared" si="0"/>
        <v>1978000</v>
      </c>
    </row>
    <row r="8" spans="1:4" ht="18">
      <c r="A8" s="8" t="s">
        <v>10</v>
      </c>
      <c r="B8" s="9">
        <v>10</v>
      </c>
      <c r="C8" s="10">
        <v>35000</v>
      </c>
      <c r="D8" s="11">
        <f t="shared" si="0"/>
        <v>350000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16</v>
      </c>
      <c r="C10" s="12">
        <v>48000</v>
      </c>
      <c r="D10" s="11">
        <f t="shared" si="0"/>
        <v>768000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f>29+10+3</f>
        <v>42</v>
      </c>
      <c r="C13" s="10">
        <v>20000</v>
      </c>
      <c r="D13" s="11">
        <f t="shared" si="0"/>
        <v>840000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 hidden="1">
      <c r="A16" s="8" t="s">
        <v>18</v>
      </c>
      <c r="B16" s="9"/>
      <c r="C16" s="13"/>
      <c r="D16" s="11">
        <f t="shared" si="0"/>
        <v>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f>87+4</f>
        <v>91</v>
      </c>
      <c r="C22" s="10">
        <v>29000</v>
      </c>
      <c r="D22" s="11">
        <f t="shared" si="0"/>
        <v>2639000</v>
      </c>
    </row>
    <row r="23" spans="1:4" ht="18">
      <c r="A23" s="26" t="s">
        <v>150</v>
      </c>
      <c r="B23" s="9">
        <f>120+30</f>
        <v>150</v>
      </c>
      <c r="C23" s="10">
        <v>9500</v>
      </c>
      <c r="D23" s="11">
        <f t="shared" si="0"/>
        <v>1425000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f>110+280</f>
        <v>390</v>
      </c>
      <c r="C81" s="10">
        <v>23000</v>
      </c>
      <c r="D81" s="11">
        <f t="shared" si="1"/>
        <v>8970000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2</v>
      </c>
      <c r="C85" s="10">
        <v>18000</v>
      </c>
      <c r="D85" s="11">
        <f t="shared" si="1"/>
        <v>36000</v>
      </c>
    </row>
    <row r="86" spans="1:4" ht="18">
      <c r="A86" s="8" t="s">
        <v>4</v>
      </c>
      <c r="B86" s="9">
        <v>57</v>
      </c>
      <c r="C86" s="10">
        <v>13000</v>
      </c>
      <c r="D86" s="11">
        <f t="shared" si="1"/>
        <v>741000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200</v>
      </c>
      <c r="C105" s="10">
        <v>11000</v>
      </c>
      <c r="D105" s="11">
        <f t="shared" si="1"/>
        <v>2200000</v>
      </c>
    </row>
    <row r="106" spans="1:4" ht="18">
      <c r="A106" s="8" t="s">
        <v>40</v>
      </c>
      <c r="B106" s="9">
        <v>11</v>
      </c>
      <c r="C106" s="12">
        <v>18000</v>
      </c>
      <c r="D106" s="11">
        <f t="shared" si="1"/>
        <v>198000</v>
      </c>
    </row>
    <row r="107" spans="1:4" ht="18">
      <c r="A107" s="8" t="s">
        <v>42</v>
      </c>
      <c r="B107" s="9">
        <v>10</v>
      </c>
      <c r="C107" s="10">
        <v>18000</v>
      </c>
      <c r="D107" s="11">
        <f t="shared" si="1"/>
        <v>180000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f>85+30+20</f>
        <v>135</v>
      </c>
      <c r="C110" s="10">
        <v>20000</v>
      </c>
      <c r="D110" s="11">
        <f t="shared" si="1"/>
        <v>2700000</v>
      </c>
    </row>
    <row r="111" spans="1:4" ht="18">
      <c r="A111" s="14" t="s">
        <v>102</v>
      </c>
      <c r="B111" s="9">
        <f>105+40+15</f>
        <v>160</v>
      </c>
      <c r="C111" s="10">
        <v>11000</v>
      </c>
      <c r="D111" s="11">
        <f t="shared" si="1"/>
        <v>1760000</v>
      </c>
    </row>
    <row r="112" spans="1:4" ht="18">
      <c r="A112" s="8" t="s">
        <v>103</v>
      </c>
      <c r="B112" s="9">
        <v>9</v>
      </c>
      <c r="C112" s="12">
        <v>7000</v>
      </c>
      <c r="D112" s="11">
        <f t="shared" si="1"/>
        <v>63000</v>
      </c>
    </row>
    <row r="113" spans="1:4" ht="18">
      <c r="A113" s="14" t="s">
        <v>104</v>
      </c>
      <c r="B113" s="9">
        <v>5</v>
      </c>
      <c r="C113" s="10">
        <v>18000</v>
      </c>
      <c r="D113" s="11">
        <f t="shared" si="1"/>
        <v>90000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v>4</v>
      </c>
      <c r="C119" s="13">
        <v>22000</v>
      </c>
      <c r="D119" s="11">
        <f t="shared" si="1"/>
        <v>88000</v>
      </c>
    </row>
    <row r="120" spans="1:4" ht="18">
      <c r="A120" s="8" t="s">
        <v>110</v>
      </c>
      <c r="B120" s="9">
        <v>12</v>
      </c>
      <c r="C120" s="12">
        <v>20000</v>
      </c>
      <c r="D120" s="11">
        <f t="shared" si="1"/>
        <v>240000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>
      <c r="A126" s="8" t="s">
        <v>115</v>
      </c>
      <c r="B126" s="9">
        <f>170*2</f>
        <v>340</v>
      </c>
      <c r="C126" s="10">
        <v>8000</v>
      </c>
      <c r="D126" s="11">
        <f t="shared" si="1"/>
        <v>2720000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f>25+45+30+30</f>
        <v>130</v>
      </c>
      <c r="C138" s="10">
        <v>10000</v>
      </c>
      <c r="D138" s="11">
        <f t="shared" si="2"/>
        <v>1300000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>
      <c r="A152" s="8" t="s">
        <v>139</v>
      </c>
      <c r="B152" s="9">
        <v>6</v>
      </c>
      <c r="C152" s="10">
        <v>26000</v>
      </c>
      <c r="D152" s="11">
        <f t="shared" si="2"/>
        <v>156000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89</v>
      </c>
      <c r="C161" s="10">
        <v>20000</v>
      </c>
      <c r="D161" s="11">
        <f t="shared" si="2"/>
        <v>1780000</v>
      </c>
    </row>
    <row r="162" spans="1:4" ht="18">
      <c r="A162" s="8" t="s">
        <v>151</v>
      </c>
      <c r="B162" s="9">
        <f>44+7</f>
        <v>51</v>
      </c>
      <c r="C162" s="12">
        <v>13000</v>
      </c>
      <c r="D162" s="11">
        <f t="shared" si="2"/>
        <v>663000</v>
      </c>
    </row>
    <row r="163" spans="1:4" ht="18">
      <c r="A163" s="8" t="s">
        <v>153</v>
      </c>
      <c r="B163" s="9">
        <f>86*2</f>
        <v>172</v>
      </c>
      <c r="C163" s="10">
        <v>7500</v>
      </c>
      <c r="D163" s="11">
        <f t="shared" si="2"/>
        <v>1290000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>
      <c r="A194" s="14" t="s">
        <v>178</v>
      </c>
      <c r="B194" s="9">
        <v>10</v>
      </c>
      <c r="C194" s="10">
        <v>12000</v>
      </c>
      <c r="D194" s="11">
        <f t="shared" si="2"/>
        <v>120000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>
      <c r="A197" s="8" t="s">
        <v>183</v>
      </c>
      <c r="B197" s="9">
        <v>6</v>
      </c>
      <c r="C197" s="12">
        <v>6000</v>
      </c>
      <c r="D197" s="11">
        <f t="shared" ref="D197:D213" si="3">B197*C197</f>
        <v>36000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2</v>
      </c>
      <c r="C199" s="10">
        <v>7000</v>
      </c>
      <c r="D199" s="11">
        <f t="shared" si="3"/>
        <v>14000</v>
      </c>
    </row>
    <row r="200" spans="1:4" ht="18">
      <c r="A200" s="8" t="s">
        <v>185</v>
      </c>
      <c r="B200" s="9">
        <f>30+50+330</f>
        <v>410</v>
      </c>
      <c r="C200" s="13">
        <v>7000</v>
      </c>
      <c r="D200" s="11">
        <f t="shared" si="3"/>
        <v>2870000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2566</v>
      </c>
      <c r="C214" s="29"/>
      <c r="D214" s="29">
        <f t="shared" si="4"/>
        <v>36215000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50" workbookViewId="0">
      <selection activeCell="D214" sqref="D214"/>
    </sheetView>
  </sheetViews>
  <sheetFormatPr defaultRowHeight="14.4"/>
  <cols>
    <col min="1" max="1" width="34.5546875" customWidth="1"/>
    <col min="4" max="4" width="19.6640625" customWidth="1"/>
  </cols>
  <sheetData>
    <row r="1" spans="1:4">
      <c r="A1" s="1" t="s">
        <v>217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33</v>
      </c>
      <c r="C7" s="10">
        <v>43000</v>
      </c>
      <c r="D7" s="11">
        <f t="shared" si="0"/>
        <v>1419000</v>
      </c>
    </row>
    <row r="8" spans="1:4" ht="18">
      <c r="A8" s="8" t="s">
        <v>10</v>
      </c>
      <c r="B8" s="9">
        <v>8</v>
      </c>
      <c r="C8" s="10">
        <v>35000</v>
      </c>
      <c r="D8" s="11">
        <f t="shared" si="0"/>
        <v>280000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12</v>
      </c>
      <c r="C10" s="12">
        <v>48000</v>
      </c>
      <c r="D10" s="11">
        <f t="shared" si="0"/>
        <v>576000</v>
      </c>
    </row>
    <row r="11" spans="1:4" ht="18">
      <c r="A11" s="8" t="s">
        <v>13</v>
      </c>
      <c r="B11" s="9">
        <v>4</v>
      </c>
      <c r="C11" s="12">
        <v>40000</v>
      </c>
      <c r="D11" s="11">
        <f t="shared" si="0"/>
        <v>160000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f>89+6</f>
        <v>95</v>
      </c>
      <c r="C13" s="10">
        <v>20000</v>
      </c>
      <c r="D13" s="11">
        <f t="shared" si="0"/>
        <v>1900000</v>
      </c>
    </row>
    <row r="14" spans="1:4" ht="18">
      <c r="A14" s="8" t="s">
        <v>16</v>
      </c>
      <c r="B14" s="9">
        <v>21</v>
      </c>
      <c r="C14" s="10">
        <v>15000</v>
      </c>
      <c r="D14" s="11">
        <f t="shared" si="0"/>
        <v>315000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8</v>
      </c>
      <c r="C16" s="13">
        <v>13000</v>
      </c>
      <c r="D16" s="11">
        <f t="shared" si="0"/>
        <v>104000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44</v>
      </c>
      <c r="C22" s="10">
        <v>29000</v>
      </c>
      <c r="D22" s="11">
        <f t="shared" si="0"/>
        <v>1276000</v>
      </c>
    </row>
    <row r="23" spans="1:4" ht="18">
      <c r="A23" s="26" t="s">
        <v>150</v>
      </c>
      <c r="B23" s="9">
        <v>100</v>
      </c>
      <c r="C23" s="10">
        <v>9500</v>
      </c>
      <c r="D23" s="11">
        <f t="shared" si="0"/>
        <v>950000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>
      <c r="A28" s="8" t="s">
        <v>26</v>
      </c>
      <c r="B28" s="9">
        <v>5</v>
      </c>
      <c r="C28" s="10">
        <v>10000</v>
      </c>
      <c r="D28" s="11">
        <f t="shared" si="0"/>
        <v>50000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>
      <c r="A50" s="8" t="s">
        <v>47</v>
      </c>
      <c r="B50" s="9">
        <v>2.5</v>
      </c>
      <c r="C50" s="10">
        <v>15000</v>
      </c>
      <c r="D50" s="11">
        <f t="shared" si="0"/>
        <v>37500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>
      <c r="A61" s="14" t="s">
        <v>63</v>
      </c>
      <c r="B61" s="9">
        <v>11.75</v>
      </c>
      <c r="C61" s="10">
        <v>42000</v>
      </c>
      <c r="D61" s="11">
        <f t="shared" si="0"/>
        <v>493500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v>10</v>
      </c>
      <c r="C81" s="10">
        <v>24000</v>
      </c>
      <c r="D81" s="11">
        <f t="shared" si="1"/>
        <v>240000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>
      <c r="A86" s="8" t="s">
        <v>4</v>
      </c>
      <c r="B86" s="9">
        <f>10+45+30</f>
        <v>85</v>
      </c>
      <c r="C86" s="10">
        <v>13000</v>
      </c>
      <c r="D86" s="11">
        <f t="shared" si="1"/>
        <v>1105000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80</v>
      </c>
      <c r="C105" s="10">
        <v>11000</v>
      </c>
      <c r="D105" s="11">
        <f t="shared" si="1"/>
        <v>880000</v>
      </c>
    </row>
    <row r="106" spans="1:4" ht="18">
      <c r="A106" s="8" t="s">
        <v>40</v>
      </c>
      <c r="B106" s="9">
        <v>35</v>
      </c>
      <c r="C106" s="12">
        <v>18000</v>
      </c>
      <c r="D106" s="11">
        <f t="shared" si="1"/>
        <v>630000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f>110+13</f>
        <v>123</v>
      </c>
      <c r="C110" s="10">
        <v>20000</v>
      </c>
      <c r="D110" s="11">
        <f t="shared" si="1"/>
        <v>2460000</v>
      </c>
    </row>
    <row r="111" spans="1:4" ht="18">
      <c r="A111" s="14" t="s">
        <v>102</v>
      </c>
      <c r="B111" s="9">
        <f>13+45+200</f>
        <v>258</v>
      </c>
      <c r="C111" s="10">
        <v>11500</v>
      </c>
      <c r="D111" s="11">
        <f t="shared" si="1"/>
        <v>2967000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4</v>
      </c>
      <c r="C113" s="10">
        <v>18000</v>
      </c>
      <c r="D113" s="11">
        <f t="shared" si="1"/>
        <v>72000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f>13+20+7</f>
        <v>40</v>
      </c>
      <c r="C119" s="13">
        <v>25000</v>
      </c>
      <c r="D119" s="11">
        <f t="shared" si="1"/>
        <v>1000000</v>
      </c>
    </row>
    <row r="120" spans="1:4" ht="18">
      <c r="A120" s="8" t="s">
        <v>110</v>
      </c>
      <c r="B120" s="9">
        <v>10</v>
      </c>
      <c r="C120" s="12">
        <v>20000</v>
      </c>
      <c r="D120" s="11">
        <f t="shared" si="1"/>
        <v>200000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f>41+58</f>
        <v>99</v>
      </c>
      <c r="C138" s="10">
        <v>10000</v>
      </c>
      <c r="D138" s="11">
        <f t="shared" si="2"/>
        <v>990000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>
      <c r="A153" s="8" t="s">
        <v>140</v>
      </c>
      <c r="B153" s="9">
        <v>4</v>
      </c>
      <c r="C153" s="10">
        <v>38000</v>
      </c>
      <c r="D153" s="11">
        <f t="shared" si="2"/>
        <v>152000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120</v>
      </c>
      <c r="C161" s="10">
        <v>20000</v>
      </c>
      <c r="D161" s="11">
        <f t="shared" si="2"/>
        <v>2400000</v>
      </c>
    </row>
    <row r="162" spans="1:4" ht="18">
      <c r="A162" s="8" t="s">
        <v>151</v>
      </c>
      <c r="B162" s="9">
        <v>32</v>
      </c>
      <c r="C162" s="12">
        <v>13000</v>
      </c>
      <c r="D162" s="11">
        <f t="shared" si="2"/>
        <v>416000</v>
      </c>
    </row>
    <row r="163" spans="1:4" ht="18">
      <c r="A163" s="8" t="s">
        <v>153</v>
      </c>
      <c r="B163" s="9">
        <f>266*2+22</f>
        <v>554</v>
      </c>
      <c r="C163" s="10">
        <v>7500</v>
      </c>
      <c r="D163" s="11">
        <f t="shared" si="2"/>
        <v>4155000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>
      <c r="A173" s="27" t="s">
        <v>159</v>
      </c>
      <c r="B173" s="9">
        <v>1.5</v>
      </c>
      <c r="C173" s="12">
        <v>27000</v>
      </c>
      <c r="D173" s="11">
        <f t="shared" si="2"/>
        <v>40500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>
      <c r="A193" s="14" t="s">
        <v>177</v>
      </c>
      <c r="B193" s="9">
        <f>3.6*4</f>
        <v>14.4</v>
      </c>
      <c r="C193" s="12">
        <v>3000</v>
      </c>
      <c r="D193" s="11">
        <f t="shared" si="2"/>
        <v>43200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 hidden="1">
      <c r="A199" s="8" t="s">
        <v>99</v>
      </c>
      <c r="B199" s="9"/>
      <c r="C199" s="10"/>
      <c r="D199" s="11">
        <f t="shared" si="3"/>
        <v>0</v>
      </c>
    </row>
    <row r="200" spans="1:4" ht="18">
      <c r="A200" s="8" t="s">
        <v>185</v>
      </c>
      <c r="B200" s="9">
        <f>1575+200+195</f>
        <v>1970</v>
      </c>
      <c r="C200" s="13">
        <v>7000</v>
      </c>
      <c r="D200" s="11">
        <f t="shared" si="3"/>
        <v>13790000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3784.15</v>
      </c>
      <c r="C214" s="29"/>
      <c r="D214" s="29">
        <f t="shared" si="4"/>
        <v>39101700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81" sqref="F81"/>
    </sheetView>
  </sheetViews>
  <sheetFormatPr defaultRowHeight="14.4"/>
  <cols>
    <col min="1" max="1" width="28.33203125" customWidth="1"/>
    <col min="3" max="3" width="12.5546875" customWidth="1"/>
    <col min="4" max="4" width="15.33203125" customWidth="1"/>
  </cols>
  <sheetData>
    <row r="1" spans="1:4">
      <c r="A1" s="1" t="s">
        <v>219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f>11+47</f>
        <v>58</v>
      </c>
      <c r="C7" s="10">
        <v>40000</v>
      </c>
      <c r="D7" s="11">
        <f t="shared" si="0"/>
        <v>2320000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25</v>
      </c>
      <c r="C10" s="12">
        <v>46000</v>
      </c>
      <c r="D10" s="11">
        <f t="shared" si="0"/>
        <v>1150000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f>2+7+100+20+7+13+9</f>
        <v>158</v>
      </c>
      <c r="C13" s="10">
        <v>20000</v>
      </c>
      <c r="D13" s="11">
        <f t="shared" si="0"/>
        <v>3160000</v>
      </c>
    </row>
    <row r="14" spans="1:4" ht="18">
      <c r="A14" s="8" t="s">
        <v>16</v>
      </c>
      <c r="B14" s="9">
        <v>21</v>
      </c>
      <c r="C14" s="10">
        <v>15000</v>
      </c>
      <c r="D14" s="11">
        <f t="shared" si="0"/>
        <v>315000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32</v>
      </c>
      <c r="C16" s="13">
        <v>13000</v>
      </c>
      <c r="D16" s="11">
        <f t="shared" si="0"/>
        <v>416000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18</v>
      </c>
      <c r="C22" s="10">
        <v>29000</v>
      </c>
      <c r="D22" s="11">
        <f t="shared" si="0"/>
        <v>522000</v>
      </c>
    </row>
    <row r="23" spans="1:4" ht="18">
      <c r="A23" s="26" t="s">
        <v>150</v>
      </c>
      <c r="B23" s="9">
        <v>30</v>
      </c>
      <c r="C23" s="10">
        <v>9500</v>
      </c>
      <c r="D23" s="11">
        <f t="shared" si="0"/>
        <v>285000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>
      <c r="A26" s="8" t="s">
        <v>24</v>
      </c>
      <c r="B26" s="9">
        <v>40</v>
      </c>
      <c r="C26" s="10">
        <v>12000</v>
      </c>
      <c r="D26" s="11">
        <f t="shared" si="0"/>
        <v>480000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>
      <c r="A42" s="8" t="s">
        <v>180</v>
      </c>
      <c r="B42" s="9">
        <v>1</v>
      </c>
      <c r="C42" s="12">
        <v>27000</v>
      </c>
      <c r="D42" s="11">
        <f t="shared" si="0"/>
        <v>27000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>
      <c r="A50" s="8" t="s">
        <v>47</v>
      </c>
      <c r="B50" s="9">
        <v>2.5</v>
      </c>
      <c r="C50" s="10">
        <v>15000</v>
      </c>
      <c r="D50" s="11">
        <f t="shared" si="0"/>
        <v>37500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f>20+77+40+10</f>
        <v>147</v>
      </c>
      <c r="C81" s="10">
        <v>22000</v>
      </c>
      <c r="D81" s="11">
        <f t="shared" si="1"/>
        <v>3234000</v>
      </c>
    </row>
    <row r="82" spans="1:4" ht="18">
      <c r="A82" s="8" t="s">
        <v>58</v>
      </c>
      <c r="B82" s="9">
        <v>70</v>
      </c>
      <c r="C82" s="12">
        <v>13000</v>
      </c>
      <c r="D82" s="11">
        <f t="shared" si="1"/>
        <v>910000</v>
      </c>
    </row>
    <row r="83" spans="1:4" ht="18">
      <c r="A83" s="8" t="s">
        <v>50</v>
      </c>
      <c r="B83" s="9">
        <v>10</v>
      </c>
      <c r="C83" s="10">
        <v>6000</v>
      </c>
      <c r="D83" s="11">
        <f t="shared" si="1"/>
        <v>60000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3</v>
      </c>
      <c r="C85" s="10">
        <v>20000</v>
      </c>
      <c r="D85" s="11">
        <f t="shared" si="1"/>
        <v>60000</v>
      </c>
    </row>
    <row r="86" spans="1:4" ht="18">
      <c r="A86" s="8" t="s">
        <v>4</v>
      </c>
      <c r="B86" s="9">
        <f>34+5+9+30</f>
        <v>78</v>
      </c>
      <c r="C86" s="10">
        <v>10000</v>
      </c>
      <c r="D86" s="11">
        <f t="shared" si="1"/>
        <v>780000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 hidden="1">
      <c r="A105" s="8" t="s">
        <v>186</v>
      </c>
      <c r="B105" s="9"/>
      <c r="C105" s="10"/>
      <c r="D105" s="11">
        <f t="shared" si="1"/>
        <v>0</v>
      </c>
    </row>
    <row r="106" spans="1:4" ht="18">
      <c r="A106" s="8" t="s">
        <v>40</v>
      </c>
      <c r="B106" s="9">
        <v>22.5</v>
      </c>
      <c r="C106" s="12">
        <v>18000</v>
      </c>
      <c r="D106" s="11">
        <f t="shared" si="1"/>
        <v>405000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f>190+15</f>
        <v>205</v>
      </c>
      <c r="C110" s="10">
        <v>20000</v>
      </c>
      <c r="D110" s="11">
        <f t="shared" si="1"/>
        <v>4100000</v>
      </c>
    </row>
    <row r="111" spans="1:4" ht="18">
      <c r="A111" s="14" t="s">
        <v>102</v>
      </c>
      <c r="B111" s="9">
        <v>145</v>
      </c>
      <c r="C111" s="10">
        <v>11500</v>
      </c>
      <c r="D111" s="11">
        <f t="shared" si="1"/>
        <v>1667500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4</v>
      </c>
      <c r="C113" s="10">
        <v>18000</v>
      </c>
      <c r="D113" s="11">
        <f t="shared" si="1"/>
        <v>72000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v>15</v>
      </c>
      <c r="C119" s="13">
        <v>26000</v>
      </c>
      <c r="D119" s="11">
        <f t="shared" si="1"/>
        <v>390000</v>
      </c>
    </row>
    <row r="120" spans="1:4" ht="18">
      <c r="A120" s="8" t="s">
        <v>110</v>
      </c>
      <c r="B120" s="9">
        <f>46+7+18</f>
        <v>71</v>
      </c>
      <c r="C120" s="12">
        <v>20000</v>
      </c>
      <c r="D120" s="11">
        <f t="shared" si="1"/>
        <v>1420000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>
      <c r="A126" s="8" t="s">
        <v>115</v>
      </c>
      <c r="B126" s="9">
        <v>7</v>
      </c>
      <c r="C126" s="10">
        <v>8500</v>
      </c>
      <c r="D126" s="11">
        <f t="shared" si="1"/>
        <v>59500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>
      <c r="A128" s="8" t="s">
        <v>117</v>
      </c>
      <c r="B128" s="9">
        <v>10</v>
      </c>
      <c r="C128" s="12">
        <v>8500</v>
      </c>
      <c r="D128" s="11">
        <f t="shared" si="1"/>
        <v>85000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62</v>
      </c>
      <c r="C138" s="10">
        <v>10000</v>
      </c>
      <c r="D138" s="11">
        <f t="shared" si="2"/>
        <v>620000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>
      <c r="A152" s="8" t="s">
        <v>139</v>
      </c>
      <c r="B152" s="9">
        <v>20</v>
      </c>
      <c r="C152" s="10">
        <v>26000</v>
      </c>
      <c r="D152" s="11">
        <f t="shared" si="2"/>
        <v>520000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f>60+36+20</f>
        <v>116</v>
      </c>
      <c r="C161" s="10">
        <v>20000</v>
      </c>
      <c r="D161" s="11">
        <f t="shared" si="2"/>
        <v>2320000</v>
      </c>
    </row>
    <row r="162" spans="1:4" ht="18">
      <c r="A162" s="8" t="s">
        <v>151</v>
      </c>
      <c r="B162" s="9">
        <f>13+15+20</f>
        <v>48</v>
      </c>
      <c r="C162" s="12">
        <v>13000</v>
      </c>
      <c r="D162" s="11">
        <f t="shared" si="2"/>
        <v>624000</v>
      </c>
    </row>
    <row r="163" spans="1:4" ht="18">
      <c r="A163" s="8" t="s">
        <v>153</v>
      </c>
      <c r="B163" s="9">
        <f>450+26+120</f>
        <v>596</v>
      </c>
      <c r="C163" s="10">
        <v>7500</v>
      </c>
      <c r="D163" s="11">
        <f t="shared" si="2"/>
        <v>4470000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5</v>
      </c>
      <c r="C199" s="10">
        <v>7000</v>
      </c>
      <c r="D199" s="11">
        <f t="shared" si="3"/>
        <v>35000</v>
      </c>
    </row>
    <row r="200" spans="1:4" ht="18">
      <c r="A200" s="8" t="s">
        <v>185</v>
      </c>
      <c r="B200" s="9">
        <v>1215</v>
      </c>
      <c r="C200" s="13">
        <v>7000</v>
      </c>
      <c r="D200" s="11">
        <f t="shared" si="3"/>
        <v>8505000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3235</v>
      </c>
      <c r="C214" s="29"/>
      <c r="D214" s="29">
        <f t="shared" si="4"/>
        <v>39049500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64"/>
  <sheetViews>
    <sheetView workbookViewId="0">
      <selection activeCell="I180" sqref="I180"/>
    </sheetView>
  </sheetViews>
  <sheetFormatPr defaultRowHeight="14.4"/>
  <cols>
    <col min="1" max="1" width="21.5546875" customWidth="1"/>
    <col min="2" max="2" width="11.5546875" customWidth="1"/>
    <col min="4" max="4" width="18.5546875" customWidth="1"/>
  </cols>
  <sheetData>
    <row r="1" spans="1:4">
      <c r="A1" s="1" t="s">
        <v>220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>
      <c r="A4" s="8" t="s">
        <v>6</v>
      </c>
      <c r="B4" s="9">
        <v>3</v>
      </c>
      <c r="C4" s="12">
        <v>26000</v>
      </c>
      <c r="D4" s="30">
        <f>B4*C4</f>
        <v>78000</v>
      </c>
    </row>
    <row r="5" spans="1:4" ht="18" hidden="1">
      <c r="A5" s="8"/>
      <c r="B5" s="9"/>
      <c r="C5" s="12">
        <v>28000</v>
      </c>
      <c r="D5" s="30">
        <f t="shared" ref="D5:D68" si="0">B5*C5</f>
        <v>0</v>
      </c>
    </row>
    <row r="6" spans="1:4" ht="18" hidden="1">
      <c r="A6" s="8"/>
      <c r="B6" s="9"/>
      <c r="C6" s="12">
        <v>26000</v>
      </c>
      <c r="D6" s="30">
        <f t="shared" si="0"/>
        <v>0</v>
      </c>
    </row>
    <row r="7" spans="1:4" ht="18" hidden="1">
      <c r="A7" s="8"/>
      <c r="B7" s="9"/>
      <c r="C7" s="12">
        <v>26000</v>
      </c>
      <c r="D7" s="30">
        <f t="shared" si="0"/>
        <v>0</v>
      </c>
    </row>
    <row r="8" spans="1:4" ht="18" hidden="1">
      <c r="A8" s="8"/>
      <c r="B8" s="9"/>
      <c r="C8" s="12">
        <v>27000</v>
      </c>
      <c r="D8" s="30">
        <f t="shared" si="0"/>
        <v>0</v>
      </c>
    </row>
    <row r="9" spans="1:4" ht="18" hidden="1">
      <c r="A9" s="8" t="s">
        <v>7</v>
      </c>
      <c r="B9" s="9"/>
      <c r="C9" s="10"/>
      <c r="D9" s="30">
        <f t="shared" si="0"/>
        <v>0</v>
      </c>
    </row>
    <row r="10" spans="1:4" ht="18" hidden="1">
      <c r="A10" s="8" t="s">
        <v>8</v>
      </c>
      <c r="B10" s="9"/>
      <c r="C10" s="10">
        <v>21000</v>
      </c>
      <c r="D10" s="30">
        <f t="shared" si="0"/>
        <v>0</v>
      </c>
    </row>
    <row r="11" spans="1:4" ht="18">
      <c r="A11" s="8" t="s">
        <v>9</v>
      </c>
      <c r="B11" s="9">
        <v>69</v>
      </c>
      <c r="C11" s="10">
        <v>36000</v>
      </c>
      <c r="D11" s="30">
        <f t="shared" si="0"/>
        <v>2484000</v>
      </c>
    </row>
    <row r="12" spans="1:4" ht="18" hidden="1">
      <c r="A12" s="8"/>
      <c r="B12" s="9"/>
      <c r="C12" s="10">
        <v>37000</v>
      </c>
      <c r="D12" s="30">
        <f t="shared" si="0"/>
        <v>0</v>
      </c>
    </row>
    <row r="13" spans="1:4" ht="18" hidden="1">
      <c r="A13" s="8"/>
      <c r="B13" s="9"/>
      <c r="C13" s="10">
        <v>37000</v>
      </c>
      <c r="D13" s="30">
        <f t="shared" si="0"/>
        <v>0</v>
      </c>
    </row>
    <row r="14" spans="1:4" ht="18" hidden="1">
      <c r="A14" s="8" t="s">
        <v>10</v>
      </c>
      <c r="B14" s="9"/>
      <c r="C14" s="10"/>
      <c r="D14" s="30">
        <f t="shared" si="0"/>
        <v>0</v>
      </c>
    </row>
    <row r="15" spans="1:4" ht="18" hidden="1">
      <c r="A15" s="8" t="s">
        <v>11</v>
      </c>
      <c r="B15" s="9"/>
      <c r="C15" s="10"/>
      <c r="D15" s="30">
        <f t="shared" si="0"/>
        <v>0</v>
      </c>
    </row>
    <row r="16" spans="1:4" ht="18">
      <c r="A16" s="8" t="s">
        <v>12</v>
      </c>
      <c r="B16" s="9">
        <v>28</v>
      </c>
      <c r="C16" s="12">
        <v>40000</v>
      </c>
      <c r="D16" s="30">
        <f t="shared" si="0"/>
        <v>1120000</v>
      </c>
    </row>
    <row r="17" spans="1:4" ht="18" hidden="1">
      <c r="A17" s="8"/>
      <c r="B17" s="9"/>
      <c r="C17" s="10">
        <v>41000</v>
      </c>
      <c r="D17" s="30">
        <f t="shared" si="0"/>
        <v>0</v>
      </c>
    </row>
    <row r="18" spans="1:4" ht="18" hidden="1">
      <c r="A18" s="8"/>
      <c r="B18" s="9"/>
      <c r="C18" s="10">
        <v>41000</v>
      </c>
      <c r="D18" s="30">
        <f t="shared" si="0"/>
        <v>0</v>
      </c>
    </row>
    <row r="19" spans="1:4" ht="18" hidden="1">
      <c r="A19" s="8" t="s">
        <v>13</v>
      </c>
      <c r="B19" s="9"/>
      <c r="C19" s="12"/>
      <c r="D19" s="30">
        <f t="shared" si="0"/>
        <v>0</v>
      </c>
    </row>
    <row r="20" spans="1:4" ht="18" hidden="1">
      <c r="A20" s="8" t="s">
        <v>14</v>
      </c>
      <c r="B20" s="9"/>
      <c r="C20" s="12"/>
      <c r="D20" s="30">
        <f t="shared" si="0"/>
        <v>0</v>
      </c>
    </row>
    <row r="21" spans="1:4" ht="18">
      <c r="A21" s="8" t="s">
        <v>15</v>
      </c>
      <c r="B21" s="9">
        <f>20+11+46</f>
        <v>77</v>
      </c>
      <c r="C21" s="10">
        <v>20000</v>
      </c>
      <c r="D21" s="30">
        <f t="shared" si="0"/>
        <v>1540000</v>
      </c>
    </row>
    <row r="22" spans="1:4" ht="18" hidden="1">
      <c r="A22" s="8"/>
      <c r="B22" s="9"/>
      <c r="C22" s="10">
        <v>20000</v>
      </c>
      <c r="D22" s="30">
        <f t="shared" si="0"/>
        <v>0</v>
      </c>
    </row>
    <row r="23" spans="1:4" ht="18" hidden="1">
      <c r="A23" s="8" t="s">
        <v>16</v>
      </c>
      <c r="B23" s="9"/>
      <c r="C23" s="10"/>
      <c r="D23" s="30">
        <f t="shared" si="0"/>
        <v>0</v>
      </c>
    </row>
    <row r="24" spans="1:4" ht="18" hidden="1">
      <c r="A24" s="8" t="s">
        <v>17</v>
      </c>
      <c r="B24" s="9"/>
      <c r="C24" s="10"/>
      <c r="D24" s="30">
        <f t="shared" si="0"/>
        <v>0</v>
      </c>
    </row>
    <row r="25" spans="1:4" ht="18">
      <c r="A25" s="8" t="s">
        <v>18</v>
      </c>
      <c r="B25" s="9">
        <v>16</v>
      </c>
      <c r="C25" s="13">
        <v>13000</v>
      </c>
      <c r="D25" s="30">
        <f t="shared" si="0"/>
        <v>208000</v>
      </c>
    </row>
    <row r="26" spans="1:4" ht="18" hidden="1">
      <c r="A26" s="8"/>
      <c r="B26" s="9"/>
      <c r="C26" s="13">
        <v>12000</v>
      </c>
      <c r="D26" s="30">
        <f t="shared" si="0"/>
        <v>0</v>
      </c>
    </row>
    <row r="27" spans="1:4" ht="18" hidden="1">
      <c r="A27" s="8" t="s">
        <v>19</v>
      </c>
      <c r="B27" s="9"/>
      <c r="C27" s="10"/>
      <c r="D27" s="30">
        <f t="shared" si="0"/>
        <v>0</v>
      </c>
    </row>
    <row r="28" spans="1:4" ht="18" hidden="1">
      <c r="A28" s="8" t="s">
        <v>20</v>
      </c>
      <c r="B28" s="9"/>
      <c r="C28" s="10"/>
      <c r="D28" s="30">
        <f t="shared" si="0"/>
        <v>0</v>
      </c>
    </row>
    <row r="29" spans="1:4" ht="18" hidden="1">
      <c r="A29" s="14" t="s">
        <v>21</v>
      </c>
      <c r="B29" s="9"/>
      <c r="C29" s="13">
        <v>16000</v>
      </c>
      <c r="D29" s="30">
        <f t="shared" si="0"/>
        <v>0</v>
      </c>
    </row>
    <row r="30" spans="1:4" ht="18" hidden="1">
      <c r="A30" s="18" t="s">
        <v>56</v>
      </c>
      <c r="B30" s="9"/>
      <c r="C30" s="10">
        <v>30000</v>
      </c>
      <c r="D30" s="30">
        <f t="shared" si="0"/>
        <v>0</v>
      </c>
    </row>
    <row r="31" spans="1:4" ht="18" hidden="1">
      <c r="A31" s="18" t="s">
        <v>55</v>
      </c>
      <c r="B31" s="9"/>
      <c r="C31" s="19"/>
      <c r="D31" s="30">
        <f t="shared" si="0"/>
        <v>0</v>
      </c>
    </row>
    <row r="32" spans="1:4" ht="18">
      <c r="A32" s="8" t="s">
        <v>149</v>
      </c>
      <c r="B32" s="9">
        <v>70</v>
      </c>
      <c r="C32" s="10">
        <v>29000</v>
      </c>
      <c r="D32" s="30">
        <f t="shared" si="0"/>
        <v>2030000</v>
      </c>
    </row>
    <row r="33" spans="1:4" ht="18">
      <c r="A33" s="26" t="s">
        <v>150</v>
      </c>
      <c r="B33" s="9">
        <f>18*2+12</f>
        <v>48</v>
      </c>
      <c r="C33" s="10">
        <v>9500</v>
      </c>
      <c r="D33" s="30">
        <f t="shared" si="0"/>
        <v>456000</v>
      </c>
    </row>
    <row r="34" spans="1:4" ht="18" hidden="1">
      <c r="A34" s="8" t="s">
        <v>22</v>
      </c>
      <c r="B34" s="9"/>
      <c r="C34" s="10"/>
      <c r="D34" s="30">
        <f t="shared" si="0"/>
        <v>0</v>
      </c>
    </row>
    <row r="35" spans="1:4" ht="18" hidden="1">
      <c r="A35" s="8" t="s">
        <v>23</v>
      </c>
      <c r="B35" s="9"/>
      <c r="C35" s="10">
        <v>15000</v>
      </c>
      <c r="D35" s="30">
        <f t="shared" si="0"/>
        <v>0</v>
      </c>
    </row>
    <row r="36" spans="1:4" ht="18" hidden="1">
      <c r="A36" s="8" t="s">
        <v>24</v>
      </c>
      <c r="B36" s="9"/>
      <c r="C36" s="10">
        <v>10000</v>
      </c>
      <c r="D36" s="30">
        <f t="shared" si="0"/>
        <v>0</v>
      </c>
    </row>
    <row r="37" spans="1:4" ht="18" hidden="1">
      <c r="A37" s="8"/>
      <c r="B37" s="9"/>
      <c r="C37" s="10">
        <v>8000</v>
      </c>
      <c r="D37" s="30">
        <f t="shared" si="0"/>
        <v>0</v>
      </c>
    </row>
    <row r="38" spans="1:4" ht="18" hidden="1">
      <c r="A38" s="14" t="s">
        <v>25</v>
      </c>
      <c r="B38" s="9"/>
      <c r="C38" s="15"/>
      <c r="D38" s="30">
        <f t="shared" si="0"/>
        <v>0</v>
      </c>
    </row>
    <row r="39" spans="1:4" ht="18" hidden="1">
      <c r="A39" s="8" t="s">
        <v>26</v>
      </c>
      <c r="B39" s="9"/>
      <c r="C39" s="10">
        <v>10000</v>
      </c>
      <c r="D39" s="30">
        <f t="shared" si="0"/>
        <v>0</v>
      </c>
    </row>
    <row r="40" spans="1:4" ht="18" hidden="1">
      <c r="A40" s="8"/>
      <c r="B40" s="9"/>
      <c r="C40" s="10">
        <v>9500</v>
      </c>
      <c r="D40" s="30">
        <f t="shared" si="0"/>
        <v>0</v>
      </c>
    </row>
    <row r="41" spans="1:4" ht="18" hidden="1">
      <c r="A41" s="8"/>
      <c r="B41" s="9"/>
      <c r="C41" s="10">
        <v>9500</v>
      </c>
      <c r="D41" s="30">
        <f t="shared" si="0"/>
        <v>0</v>
      </c>
    </row>
    <row r="42" spans="1:4" ht="18" hidden="1">
      <c r="A42" s="8" t="s">
        <v>27</v>
      </c>
      <c r="B42" s="9"/>
      <c r="C42" s="10">
        <v>25000</v>
      </c>
      <c r="D42" s="30">
        <f t="shared" si="0"/>
        <v>0</v>
      </c>
    </row>
    <row r="43" spans="1:4" ht="18" hidden="1">
      <c r="A43" s="14" t="s">
        <v>28</v>
      </c>
      <c r="B43" s="9"/>
      <c r="C43" s="10"/>
      <c r="D43" s="30">
        <f t="shared" si="0"/>
        <v>0</v>
      </c>
    </row>
    <row r="44" spans="1:4" ht="18" hidden="1">
      <c r="A44" s="8" t="s">
        <v>29</v>
      </c>
      <c r="B44" s="9"/>
      <c r="C44" s="13"/>
      <c r="D44" s="30">
        <f t="shared" si="0"/>
        <v>0</v>
      </c>
    </row>
    <row r="45" spans="1:4" ht="18" hidden="1">
      <c r="A45" s="8" t="s">
        <v>30</v>
      </c>
      <c r="B45" s="9"/>
      <c r="C45" s="10">
        <v>8000</v>
      </c>
      <c r="D45" s="30">
        <f t="shared" si="0"/>
        <v>0</v>
      </c>
    </row>
    <row r="46" spans="1:4" ht="18" hidden="1">
      <c r="A46" s="8" t="s">
        <v>31</v>
      </c>
      <c r="B46" s="9"/>
      <c r="C46" s="15">
        <v>110000</v>
      </c>
      <c r="D46" s="30">
        <f t="shared" si="0"/>
        <v>0</v>
      </c>
    </row>
    <row r="47" spans="1:4" ht="18" hidden="1">
      <c r="A47" s="8" t="s">
        <v>32</v>
      </c>
      <c r="B47" s="9"/>
      <c r="C47" s="10"/>
      <c r="D47" s="30">
        <f t="shared" si="0"/>
        <v>0</v>
      </c>
    </row>
    <row r="48" spans="1:4" ht="18" hidden="1">
      <c r="A48" s="14" t="s">
        <v>208</v>
      </c>
      <c r="B48" s="9"/>
      <c r="C48" s="10">
        <v>14000</v>
      </c>
      <c r="D48" s="30">
        <f t="shared" si="0"/>
        <v>0</v>
      </c>
    </row>
    <row r="49" spans="1:4" ht="18" hidden="1">
      <c r="A49" s="14" t="s">
        <v>33</v>
      </c>
      <c r="B49" s="9"/>
      <c r="C49" s="12">
        <v>12000</v>
      </c>
      <c r="D49" s="30">
        <f t="shared" si="0"/>
        <v>0</v>
      </c>
    </row>
    <row r="50" spans="1:4" ht="18" hidden="1">
      <c r="A50" s="8" t="s">
        <v>34</v>
      </c>
      <c r="B50" s="9"/>
      <c r="C50" s="10"/>
      <c r="D50" s="30">
        <f t="shared" si="0"/>
        <v>0</v>
      </c>
    </row>
    <row r="51" spans="1:4" ht="18" hidden="1">
      <c r="A51" s="14" t="s">
        <v>35</v>
      </c>
      <c r="B51" s="9"/>
      <c r="C51" s="10"/>
      <c r="D51" s="30">
        <f t="shared" si="0"/>
        <v>0</v>
      </c>
    </row>
    <row r="52" spans="1:4" ht="18" hidden="1">
      <c r="A52" s="8" t="s">
        <v>36</v>
      </c>
      <c r="B52" s="9"/>
      <c r="C52" s="10"/>
      <c r="D52" s="30">
        <f t="shared" si="0"/>
        <v>0</v>
      </c>
    </row>
    <row r="53" spans="1:4" ht="18" hidden="1">
      <c r="A53" s="8" t="s">
        <v>37</v>
      </c>
      <c r="B53" s="9"/>
      <c r="C53" s="13"/>
      <c r="D53" s="30">
        <f t="shared" si="0"/>
        <v>0</v>
      </c>
    </row>
    <row r="54" spans="1:4" ht="18" hidden="1">
      <c r="A54" s="16" t="s">
        <v>38</v>
      </c>
      <c r="B54" s="9"/>
      <c r="C54" s="10"/>
      <c r="D54" s="30">
        <f t="shared" si="0"/>
        <v>0</v>
      </c>
    </row>
    <row r="55" spans="1:4" ht="18" hidden="1">
      <c r="A55" s="8" t="s">
        <v>180</v>
      </c>
      <c r="B55" s="9"/>
      <c r="C55" s="12">
        <v>26000</v>
      </c>
      <c r="D55" s="30">
        <f t="shared" si="0"/>
        <v>0</v>
      </c>
    </row>
    <row r="56" spans="1:4" ht="18" hidden="1">
      <c r="A56" s="8"/>
      <c r="B56" s="9"/>
      <c r="C56" s="12">
        <v>27000</v>
      </c>
      <c r="D56" s="30">
        <f t="shared" si="0"/>
        <v>0</v>
      </c>
    </row>
    <row r="57" spans="1:4" ht="18" hidden="1">
      <c r="A57" s="8" t="s">
        <v>181</v>
      </c>
      <c r="B57" s="9"/>
      <c r="C57" s="12"/>
      <c r="D57" s="30">
        <f t="shared" si="0"/>
        <v>0</v>
      </c>
    </row>
    <row r="58" spans="1:4" ht="18" hidden="1">
      <c r="A58" s="8" t="s">
        <v>41</v>
      </c>
      <c r="B58" s="9"/>
      <c r="C58" s="12"/>
      <c r="D58" s="30">
        <f t="shared" si="0"/>
        <v>0</v>
      </c>
    </row>
    <row r="59" spans="1:4" ht="18" hidden="1">
      <c r="A59" s="8" t="s">
        <v>43</v>
      </c>
      <c r="B59" s="9"/>
      <c r="C59" s="10"/>
      <c r="D59" s="30">
        <f t="shared" si="0"/>
        <v>0</v>
      </c>
    </row>
    <row r="60" spans="1:4" ht="18" hidden="1">
      <c r="A60" s="8" t="s">
        <v>44</v>
      </c>
      <c r="B60" s="9"/>
      <c r="C60" s="10">
        <v>18000</v>
      </c>
      <c r="D60" s="30">
        <f t="shared" si="0"/>
        <v>0</v>
      </c>
    </row>
    <row r="61" spans="1:4" ht="18" hidden="1">
      <c r="A61" s="8"/>
      <c r="B61" s="9"/>
      <c r="C61" s="10">
        <v>17500</v>
      </c>
      <c r="D61" s="30">
        <f t="shared" si="0"/>
        <v>0</v>
      </c>
    </row>
    <row r="62" spans="1:4" ht="18" hidden="1">
      <c r="A62" s="8"/>
      <c r="B62" s="9"/>
      <c r="C62" s="10">
        <v>18000</v>
      </c>
      <c r="D62" s="30">
        <f t="shared" si="0"/>
        <v>0</v>
      </c>
    </row>
    <row r="63" spans="1:4" ht="18" hidden="1">
      <c r="A63" s="8"/>
      <c r="B63" s="9"/>
      <c r="C63" s="10">
        <v>19000</v>
      </c>
      <c r="D63" s="30">
        <f t="shared" si="0"/>
        <v>0</v>
      </c>
    </row>
    <row r="64" spans="1:4" ht="18" hidden="1">
      <c r="A64" s="8"/>
      <c r="B64" s="9"/>
      <c r="C64" s="10">
        <v>14000</v>
      </c>
      <c r="D64" s="30">
        <f t="shared" si="0"/>
        <v>0</v>
      </c>
    </row>
    <row r="65" spans="1:4" ht="18" hidden="1">
      <c r="A65" s="8" t="s">
        <v>201</v>
      </c>
      <c r="B65" s="9"/>
      <c r="C65" s="12"/>
      <c r="D65" s="30">
        <f t="shared" si="0"/>
        <v>0</v>
      </c>
    </row>
    <row r="66" spans="1:4" ht="18" hidden="1">
      <c r="A66" s="8" t="s">
        <v>45</v>
      </c>
      <c r="B66" s="9"/>
      <c r="C66" s="10">
        <v>10000</v>
      </c>
      <c r="D66" s="30">
        <f t="shared" si="0"/>
        <v>0</v>
      </c>
    </row>
    <row r="67" spans="1:4" ht="18" hidden="1">
      <c r="A67" s="8" t="s">
        <v>46</v>
      </c>
      <c r="B67" s="9"/>
      <c r="C67" s="10">
        <v>15000</v>
      </c>
      <c r="D67" s="30">
        <f t="shared" si="0"/>
        <v>0</v>
      </c>
    </row>
    <row r="68" spans="1:4" ht="18" hidden="1">
      <c r="A68" s="8" t="s">
        <v>47</v>
      </c>
      <c r="B68" s="9"/>
      <c r="C68" s="10"/>
      <c r="D68" s="30">
        <f t="shared" si="0"/>
        <v>0</v>
      </c>
    </row>
    <row r="69" spans="1:4" ht="18">
      <c r="A69" s="8" t="s">
        <v>48</v>
      </c>
      <c r="B69" s="9">
        <v>1</v>
      </c>
      <c r="C69" s="10">
        <v>14000</v>
      </c>
      <c r="D69" s="30">
        <f t="shared" ref="D69:D132" si="1">B69*C69</f>
        <v>14000</v>
      </c>
    </row>
    <row r="70" spans="1:4" ht="18" hidden="1">
      <c r="A70" s="8" t="s">
        <v>142</v>
      </c>
      <c r="B70" s="9"/>
      <c r="C70" s="10">
        <v>40000</v>
      </c>
      <c r="D70" s="30">
        <f t="shared" si="1"/>
        <v>0</v>
      </c>
    </row>
    <row r="71" spans="1:4" ht="18" hidden="1">
      <c r="A71" s="8" t="s">
        <v>51</v>
      </c>
      <c r="B71" s="9"/>
      <c r="C71" s="13"/>
      <c r="D71" s="30">
        <f t="shared" si="1"/>
        <v>0</v>
      </c>
    </row>
    <row r="72" spans="1:4" ht="18" hidden="1">
      <c r="A72" s="14" t="s">
        <v>52</v>
      </c>
      <c r="B72" s="9"/>
      <c r="C72" s="10"/>
      <c r="D72" s="30">
        <f t="shared" si="1"/>
        <v>0</v>
      </c>
    </row>
    <row r="73" spans="1:4" ht="18" hidden="1">
      <c r="A73" s="8" t="s">
        <v>53</v>
      </c>
      <c r="B73" s="9"/>
      <c r="C73" s="12">
        <v>15000</v>
      </c>
      <c r="D73" s="30">
        <f t="shared" si="1"/>
        <v>0</v>
      </c>
    </row>
    <row r="74" spans="1:4" ht="18" hidden="1">
      <c r="A74" s="8" t="s">
        <v>54</v>
      </c>
      <c r="B74" s="17"/>
      <c r="C74" s="10"/>
      <c r="D74" s="30">
        <f t="shared" si="1"/>
        <v>0</v>
      </c>
    </row>
    <row r="75" spans="1:4" ht="18" hidden="1">
      <c r="A75" s="14" t="s">
        <v>59</v>
      </c>
      <c r="B75" s="9"/>
      <c r="C75" s="10"/>
      <c r="D75" s="30">
        <f t="shared" si="1"/>
        <v>0</v>
      </c>
    </row>
    <row r="76" spans="1:4" ht="18" hidden="1">
      <c r="A76" s="8" t="s">
        <v>60</v>
      </c>
      <c r="B76" s="9"/>
      <c r="C76" s="10">
        <v>8000</v>
      </c>
      <c r="D76" s="30">
        <f t="shared" si="1"/>
        <v>0</v>
      </c>
    </row>
    <row r="77" spans="1:4" ht="18">
      <c r="A77" s="14" t="s">
        <v>61</v>
      </c>
      <c r="B77" s="9">
        <v>2</v>
      </c>
      <c r="C77" s="15">
        <v>10500</v>
      </c>
      <c r="D77" s="30">
        <f t="shared" si="1"/>
        <v>21000</v>
      </c>
    </row>
    <row r="78" spans="1:4" ht="18" hidden="1">
      <c r="A78" s="14"/>
      <c r="B78" s="9"/>
      <c r="C78" s="15">
        <v>10500</v>
      </c>
      <c r="D78" s="30">
        <f t="shared" si="1"/>
        <v>0</v>
      </c>
    </row>
    <row r="79" spans="1:4" ht="18" hidden="1">
      <c r="A79" s="14"/>
      <c r="B79" s="9"/>
      <c r="C79" s="15">
        <v>10000</v>
      </c>
      <c r="D79" s="30">
        <f t="shared" si="1"/>
        <v>0</v>
      </c>
    </row>
    <row r="80" spans="1:4" ht="18" hidden="1">
      <c r="A80" s="14" t="s">
        <v>62</v>
      </c>
      <c r="B80" s="9"/>
      <c r="C80" s="15"/>
      <c r="D80" s="30">
        <f t="shared" si="1"/>
        <v>0</v>
      </c>
    </row>
    <row r="81" spans="1:4" ht="18" hidden="1">
      <c r="A81" s="14" t="s">
        <v>63</v>
      </c>
      <c r="B81" s="9"/>
      <c r="C81" s="10"/>
      <c r="D81" s="30">
        <f t="shared" si="1"/>
        <v>0</v>
      </c>
    </row>
    <row r="82" spans="1:4" ht="18" hidden="1">
      <c r="A82" s="8" t="s">
        <v>64</v>
      </c>
      <c r="B82" s="9"/>
      <c r="C82" s="12"/>
      <c r="D82" s="30">
        <f t="shared" si="1"/>
        <v>0</v>
      </c>
    </row>
    <row r="83" spans="1:4" ht="18" hidden="1">
      <c r="A83" s="8" t="s">
        <v>65</v>
      </c>
      <c r="B83" s="9"/>
      <c r="C83" s="12">
        <v>25000</v>
      </c>
      <c r="D83" s="30">
        <f t="shared" si="1"/>
        <v>0</v>
      </c>
    </row>
    <row r="84" spans="1:4" ht="18" hidden="1">
      <c r="A84" s="8" t="s">
        <v>66</v>
      </c>
      <c r="B84" s="9"/>
      <c r="C84" s="13"/>
      <c r="D84" s="30">
        <f t="shared" si="1"/>
        <v>0</v>
      </c>
    </row>
    <row r="85" spans="1:4" ht="18" hidden="1">
      <c r="A85" s="8" t="s">
        <v>67</v>
      </c>
      <c r="B85" s="9"/>
      <c r="C85" s="15"/>
      <c r="D85" s="30">
        <f t="shared" si="1"/>
        <v>0</v>
      </c>
    </row>
    <row r="86" spans="1:4" ht="18" hidden="1">
      <c r="A86" s="8" t="s">
        <v>68</v>
      </c>
      <c r="B86" s="9"/>
      <c r="C86" s="10"/>
      <c r="D86" s="30">
        <f t="shared" si="1"/>
        <v>0</v>
      </c>
    </row>
    <row r="87" spans="1:4" ht="18" hidden="1">
      <c r="A87" s="8" t="s">
        <v>69</v>
      </c>
      <c r="B87" s="9"/>
      <c r="C87" s="12"/>
      <c r="D87" s="30">
        <f t="shared" si="1"/>
        <v>0</v>
      </c>
    </row>
    <row r="88" spans="1:4" ht="18" hidden="1">
      <c r="A88" s="8"/>
      <c r="B88" s="9"/>
      <c r="C88" s="12">
        <v>7500</v>
      </c>
      <c r="D88" s="30">
        <f t="shared" si="1"/>
        <v>0</v>
      </c>
    </row>
    <row r="89" spans="1:4" ht="18" hidden="1">
      <c r="A89" s="8"/>
      <c r="B89" s="9"/>
      <c r="C89" s="12">
        <v>10000</v>
      </c>
      <c r="D89" s="30">
        <f t="shared" si="1"/>
        <v>0</v>
      </c>
    </row>
    <row r="90" spans="1:4" ht="18" hidden="1">
      <c r="A90" s="8"/>
      <c r="B90" s="9"/>
      <c r="C90" s="12">
        <v>12000</v>
      </c>
      <c r="D90" s="30">
        <f t="shared" si="1"/>
        <v>0</v>
      </c>
    </row>
    <row r="91" spans="1:4" ht="18" hidden="1">
      <c r="A91" s="8" t="s">
        <v>204</v>
      </c>
      <c r="B91" s="9"/>
      <c r="C91" s="12">
        <v>10000</v>
      </c>
      <c r="D91" s="30">
        <f t="shared" si="1"/>
        <v>0</v>
      </c>
    </row>
    <row r="92" spans="1:4" ht="18" hidden="1">
      <c r="A92" s="8" t="s">
        <v>70</v>
      </c>
      <c r="B92" s="9"/>
      <c r="C92" s="13"/>
      <c r="D92" s="30">
        <f t="shared" si="1"/>
        <v>0</v>
      </c>
    </row>
    <row r="93" spans="1:4" ht="18" hidden="1">
      <c r="A93" s="8" t="s">
        <v>71</v>
      </c>
      <c r="B93" s="9"/>
      <c r="C93" s="10"/>
      <c r="D93" s="30">
        <f t="shared" si="1"/>
        <v>0</v>
      </c>
    </row>
    <row r="94" spans="1:4" ht="18" hidden="1">
      <c r="A94" s="8" t="s">
        <v>72</v>
      </c>
      <c r="B94" s="9"/>
      <c r="C94" s="13"/>
      <c r="D94" s="30">
        <f t="shared" si="1"/>
        <v>0</v>
      </c>
    </row>
    <row r="95" spans="1:4" ht="18" hidden="1">
      <c r="A95" s="8" t="s">
        <v>73</v>
      </c>
      <c r="B95" s="9"/>
      <c r="C95" s="10">
        <v>150000</v>
      </c>
      <c r="D95" s="30">
        <f t="shared" si="1"/>
        <v>0</v>
      </c>
    </row>
    <row r="96" spans="1:4" ht="18" hidden="1">
      <c r="A96" s="20" t="s">
        <v>74</v>
      </c>
      <c r="B96" s="9"/>
      <c r="C96" s="10">
        <v>90000</v>
      </c>
      <c r="D96" s="30">
        <f t="shared" si="1"/>
        <v>0</v>
      </c>
    </row>
    <row r="97" spans="1:4" ht="18" hidden="1">
      <c r="A97" s="20" t="s">
        <v>75</v>
      </c>
      <c r="B97" s="9"/>
      <c r="C97" s="10">
        <v>50000</v>
      </c>
      <c r="D97" s="30">
        <f t="shared" si="1"/>
        <v>0</v>
      </c>
    </row>
    <row r="98" spans="1:4" ht="18" hidden="1">
      <c r="A98" s="20" t="s">
        <v>76</v>
      </c>
      <c r="B98" s="9"/>
      <c r="C98" s="10">
        <v>90000</v>
      </c>
      <c r="D98" s="30">
        <f t="shared" si="1"/>
        <v>0</v>
      </c>
    </row>
    <row r="99" spans="1:4" ht="18" hidden="1">
      <c r="A99" s="8" t="s">
        <v>77</v>
      </c>
      <c r="B99" s="9"/>
      <c r="C99" s="10">
        <v>50000</v>
      </c>
      <c r="D99" s="30">
        <f t="shared" si="1"/>
        <v>0</v>
      </c>
    </row>
    <row r="100" spans="1:4" ht="18">
      <c r="A100" s="8" t="s">
        <v>78</v>
      </c>
      <c r="B100" s="9">
        <v>0.5</v>
      </c>
      <c r="C100" s="12">
        <v>70000</v>
      </c>
      <c r="D100" s="30">
        <f t="shared" si="1"/>
        <v>35000</v>
      </c>
    </row>
    <row r="101" spans="1:4" ht="18" hidden="1">
      <c r="A101" s="8" t="s">
        <v>79</v>
      </c>
      <c r="B101" s="9"/>
      <c r="C101" s="10">
        <v>45000</v>
      </c>
      <c r="D101" s="30">
        <f t="shared" si="1"/>
        <v>0</v>
      </c>
    </row>
    <row r="102" spans="1:4" ht="18" hidden="1">
      <c r="A102" s="8" t="s">
        <v>80</v>
      </c>
      <c r="B102" s="9"/>
      <c r="C102" s="12"/>
      <c r="D102" s="30">
        <f t="shared" si="1"/>
        <v>0</v>
      </c>
    </row>
    <row r="103" spans="1:4" ht="18" hidden="1">
      <c r="A103" s="8" t="s">
        <v>81</v>
      </c>
      <c r="B103" s="9"/>
      <c r="C103" s="10">
        <v>50000</v>
      </c>
      <c r="D103" s="30">
        <f t="shared" si="1"/>
        <v>0</v>
      </c>
    </row>
    <row r="104" spans="1:4" ht="18">
      <c r="A104" s="14" t="s">
        <v>57</v>
      </c>
      <c r="B104" s="9">
        <f>215+60</f>
        <v>275</v>
      </c>
      <c r="C104" s="10">
        <v>17000</v>
      </c>
      <c r="D104" s="30">
        <f t="shared" si="1"/>
        <v>4675000</v>
      </c>
    </row>
    <row r="105" spans="1:4" ht="18" hidden="1">
      <c r="A105" s="14"/>
      <c r="B105" s="9"/>
      <c r="C105" s="10">
        <v>19000</v>
      </c>
      <c r="D105" s="30">
        <f t="shared" si="1"/>
        <v>0</v>
      </c>
    </row>
    <row r="106" spans="1:4" ht="18">
      <c r="A106" s="8" t="s">
        <v>58</v>
      </c>
      <c r="B106" s="9">
        <f>3+11+100</f>
        <v>114</v>
      </c>
      <c r="C106" s="12">
        <v>13000</v>
      </c>
      <c r="D106" s="30">
        <f t="shared" si="1"/>
        <v>1482000</v>
      </c>
    </row>
    <row r="107" spans="1:4" ht="18" hidden="1">
      <c r="A107" s="8" t="s">
        <v>50</v>
      </c>
      <c r="B107" s="9"/>
      <c r="C107" s="10">
        <v>5500</v>
      </c>
      <c r="D107" s="30">
        <f t="shared" si="1"/>
        <v>0</v>
      </c>
    </row>
    <row r="108" spans="1:4" ht="18" hidden="1">
      <c r="A108" s="8"/>
      <c r="B108" s="9"/>
      <c r="C108" s="10">
        <v>6000</v>
      </c>
      <c r="D108" s="30">
        <f t="shared" si="1"/>
        <v>0</v>
      </c>
    </row>
    <row r="109" spans="1:4" ht="18" hidden="1">
      <c r="A109" s="8"/>
      <c r="B109" s="9"/>
      <c r="C109" s="10">
        <v>5500</v>
      </c>
      <c r="D109" s="30">
        <f t="shared" si="1"/>
        <v>0</v>
      </c>
    </row>
    <row r="110" spans="1:4" ht="18" hidden="1">
      <c r="A110" s="8" t="s">
        <v>82</v>
      </c>
      <c r="B110" s="9"/>
      <c r="C110" s="10"/>
      <c r="D110" s="30">
        <f t="shared" si="1"/>
        <v>0</v>
      </c>
    </row>
    <row r="111" spans="1:4" ht="18">
      <c r="A111" s="8" t="s">
        <v>3</v>
      </c>
      <c r="B111" s="9">
        <v>2</v>
      </c>
      <c r="C111" s="10">
        <v>18000</v>
      </c>
      <c r="D111" s="30">
        <f t="shared" si="1"/>
        <v>36000</v>
      </c>
    </row>
    <row r="112" spans="1:4" ht="18">
      <c r="A112" s="8" t="s">
        <v>4</v>
      </c>
      <c r="B112" s="9">
        <v>13</v>
      </c>
      <c r="C112" s="10">
        <v>8000</v>
      </c>
      <c r="D112" s="30">
        <f t="shared" si="1"/>
        <v>104000</v>
      </c>
    </row>
    <row r="113" spans="1:4" ht="18" hidden="1">
      <c r="A113" s="8"/>
      <c r="B113" s="9"/>
      <c r="C113" s="10">
        <v>7000</v>
      </c>
      <c r="D113" s="30">
        <f t="shared" si="1"/>
        <v>0</v>
      </c>
    </row>
    <row r="114" spans="1:4" ht="18" hidden="1">
      <c r="A114" s="8"/>
      <c r="B114" s="9"/>
      <c r="C114" s="10">
        <v>9000</v>
      </c>
      <c r="D114" s="30">
        <f t="shared" si="1"/>
        <v>0</v>
      </c>
    </row>
    <row r="115" spans="1:4" ht="18" hidden="1">
      <c r="A115" s="8"/>
      <c r="B115" s="9"/>
      <c r="C115" s="10">
        <v>9000</v>
      </c>
      <c r="D115" s="30">
        <f t="shared" si="1"/>
        <v>0</v>
      </c>
    </row>
    <row r="116" spans="1:4" ht="18" hidden="1">
      <c r="A116" s="8"/>
      <c r="B116" s="9"/>
      <c r="C116" s="10">
        <v>5000</v>
      </c>
      <c r="D116" s="30">
        <f t="shared" si="1"/>
        <v>0</v>
      </c>
    </row>
    <row r="117" spans="1:4" ht="18" hidden="1">
      <c r="A117" s="8" t="s">
        <v>5</v>
      </c>
      <c r="B117" s="9"/>
      <c r="C117" s="10"/>
      <c r="D117" s="30">
        <f t="shared" si="1"/>
        <v>0</v>
      </c>
    </row>
    <row r="118" spans="1:4" ht="18" hidden="1">
      <c r="A118" s="8" t="s">
        <v>83</v>
      </c>
      <c r="B118" s="9"/>
      <c r="C118" s="10"/>
      <c r="D118" s="30">
        <f t="shared" si="1"/>
        <v>0</v>
      </c>
    </row>
    <row r="119" spans="1:4" ht="18" hidden="1">
      <c r="A119" s="8" t="s">
        <v>84</v>
      </c>
      <c r="B119" s="9"/>
      <c r="C119" s="10"/>
      <c r="D119" s="30">
        <f t="shared" si="1"/>
        <v>0</v>
      </c>
    </row>
    <row r="120" spans="1:4" ht="18" hidden="1">
      <c r="A120" s="8" t="s">
        <v>85</v>
      </c>
      <c r="B120" s="9"/>
      <c r="C120" s="10"/>
      <c r="D120" s="30">
        <f t="shared" si="1"/>
        <v>0</v>
      </c>
    </row>
    <row r="121" spans="1:4" ht="18" hidden="1">
      <c r="A121" s="8" t="s">
        <v>86</v>
      </c>
      <c r="B121" s="9"/>
      <c r="C121" s="12">
        <v>12000</v>
      </c>
      <c r="D121" s="30">
        <f t="shared" si="1"/>
        <v>0</v>
      </c>
    </row>
    <row r="122" spans="1:4" ht="18" hidden="1">
      <c r="A122" s="8" t="s">
        <v>87</v>
      </c>
      <c r="B122" s="9"/>
      <c r="C122" s="10"/>
      <c r="D122" s="30">
        <f t="shared" si="1"/>
        <v>0</v>
      </c>
    </row>
    <row r="123" spans="1:4" ht="18" hidden="1">
      <c r="A123" s="8" t="s">
        <v>88</v>
      </c>
      <c r="B123" s="9"/>
      <c r="C123" s="10">
        <v>15000</v>
      </c>
      <c r="D123" s="30">
        <f t="shared" si="1"/>
        <v>0</v>
      </c>
    </row>
    <row r="124" spans="1:4" ht="18" hidden="1">
      <c r="A124" s="8" t="s">
        <v>89</v>
      </c>
      <c r="B124" s="9"/>
      <c r="C124" s="10"/>
      <c r="D124" s="30">
        <f t="shared" si="1"/>
        <v>0</v>
      </c>
    </row>
    <row r="125" spans="1:4" ht="18" hidden="1">
      <c r="A125" s="8" t="s">
        <v>90</v>
      </c>
      <c r="B125" s="9"/>
      <c r="C125" s="12"/>
      <c r="D125" s="30">
        <f t="shared" si="1"/>
        <v>0</v>
      </c>
    </row>
    <row r="126" spans="1:4" ht="18" hidden="1">
      <c r="A126" s="14" t="s">
        <v>91</v>
      </c>
      <c r="B126" s="9"/>
      <c r="C126" s="10"/>
      <c r="D126" s="30">
        <f t="shared" si="1"/>
        <v>0</v>
      </c>
    </row>
    <row r="127" spans="1:4" ht="18" hidden="1">
      <c r="A127" s="14" t="s">
        <v>92</v>
      </c>
      <c r="B127" s="9"/>
      <c r="C127" s="10"/>
      <c r="D127" s="30">
        <f t="shared" si="1"/>
        <v>0</v>
      </c>
    </row>
    <row r="128" spans="1:4" ht="18" hidden="1">
      <c r="A128" s="14" t="s">
        <v>93</v>
      </c>
      <c r="B128" s="21"/>
      <c r="C128" s="10"/>
      <c r="D128" s="30">
        <f t="shared" si="1"/>
        <v>0</v>
      </c>
    </row>
    <row r="129" spans="1:4" ht="18" hidden="1">
      <c r="A129" s="8" t="s">
        <v>94</v>
      </c>
      <c r="B129" s="9"/>
      <c r="C129" s="10"/>
      <c r="D129" s="30">
        <f t="shared" si="1"/>
        <v>0</v>
      </c>
    </row>
    <row r="130" spans="1:4" ht="18" hidden="1">
      <c r="A130" s="8" t="s">
        <v>95</v>
      </c>
      <c r="B130" s="9"/>
      <c r="C130" s="12"/>
      <c r="D130" s="30">
        <f t="shared" si="1"/>
        <v>0</v>
      </c>
    </row>
    <row r="131" spans="1:4" ht="18" hidden="1">
      <c r="A131" s="8" t="s">
        <v>96</v>
      </c>
      <c r="B131" s="9"/>
      <c r="C131" s="10"/>
      <c r="D131" s="30">
        <f t="shared" si="1"/>
        <v>0</v>
      </c>
    </row>
    <row r="132" spans="1:4" ht="18" hidden="1">
      <c r="A132" s="8" t="s">
        <v>97</v>
      </c>
      <c r="B132" s="9"/>
      <c r="C132" s="10"/>
      <c r="D132" s="30">
        <f t="shared" si="1"/>
        <v>0</v>
      </c>
    </row>
    <row r="133" spans="1:4" ht="18" hidden="1">
      <c r="A133" s="8" t="s">
        <v>39</v>
      </c>
      <c r="B133" s="9"/>
      <c r="C133" s="10">
        <v>15000</v>
      </c>
      <c r="D133" s="30">
        <f t="shared" ref="D133:D196" si="2">B133*C133</f>
        <v>0</v>
      </c>
    </row>
    <row r="134" spans="1:4" ht="18" hidden="1">
      <c r="A134" s="8"/>
      <c r="B134" s="9"/>
      <c r="C134" s="10">
        <v>16000</v>
      </c>
      <c r="D134" s="30">
        <f t="shared" si="2"/>
        <v>0</v>
      </c>
    </row>
    <row r="135" spans="1:4" ht="18" hidden="1">
      <c r="A135" s="8"/>
      <c r="B135" s="9"/>
      <c r="C135" s="10">
        <v>17000</v>
      </c>
      <c r="D135" s="30">
        <f t="shared" si="2"/>
        <v>0</v>
      </c>
    </row>
    <row r="136" spans="1:4" ht="18" hidden="1">
      <c r="A136" s="8" t="s">
        <v>200</v>
      </c>
      <c r="B136" s="9"/>
      <c r="C136" s="10"/>
      <c r="D136" s="30">
        <f t="shared" si="2"/>
        <v>0</v>
      </c>
    </row>
    <row r="137" spans="1:4" ht="18">
      <c r="A137" s="8" t="s">
        <v>186</v>
      </c>
      <c r="B137" s="9">
        <v>160</v>
      </c>
      <c r="C137" s="10">
        <v>11000</v>
      </c>
      <c r="D137" s="30">
        <f t="shared" si="2"/>
        <v>1760000</v>
      </c>
    </row>
    <row r="138" spans="1:4" ht="18" hidden="1">
      <c r="A138" s="8"/>
      <c r="B138" s="9"/>
      <c r="C138" s="10">
        <v>11500</v>
      </c>
      <c r="D138" s="30">
        <f t="shared" si="2"/>
        <v>0</v>
      </c>
    </row>
    <row r="139" spans="1:4" ht="18" hidden="1">
      <c r="A139" s="8" t="s">
        <v>40</v>
      </c>
      <c r="B139" s="9"/>
      <c r="C139" s="12">
        <v>18000</v>
      </c>
      <c r="D139" s="30">
        <f t="shared" si="2"/>
        <v>0</v>
      </c>
    </row>
    <row r="140" spans="1:4" ht="18">
      <c r="A140" s="8" t="s">
        <v>42</v>
      </c>
      <c r="B140" s="9">
        <v>15</v>
      </c>
      <c r="C140" s="10">
        <v>18000</v>
      </c>
      <c r="D140" s="30">
        <f t="shared" si="2"/>
        <v>270000</v>
      </c>
    </row>
    <row r="141" spans="1:4" ht="18" hidden="1">
      <c r="A141" s="22" t="s">
        <v>98</v>
      </c>
      <c r="B141" s="9"/>
      <c r="C141" s="10"/>
      <c r="D141" s="30">
        <f t="shared" si="2"/>
        <v>0</v>
      </c>
    </row>
    <row r="142" spans="1:4" ht="18" hidden="1">
      <c r="A142" s="8" t="s">
        <v>100</v>
      </c>
      <c r="B142" s="9"/>
      <c r="C142" s="13"/>
      <c r="D142" s="30">
        <f t="shared" si="2"/>
        <v>0</v>
      </c>
    </row>
    <row r="143" spans="1:4" ht="18" hidden="1">
      <c r="A143" s="14" t="s">
        <v>101</v>
      </c>
      <c r="B143" s="9"/>
      <c r="C143" s="10">
        <v>21000</v>
      </c>
      <c r="D143" s="30">
        <f t="shared" si="2"/>
        <v>0</v>
      </c>
    </row>
    <row r="144" spans="1:4" ht="18">
      <c r="A144" s="14" t="s">
        <v>102</v>
      </c>
      <c r="B144" s="9">
        <v>80</v>
      </c>
      <c r="C144" s="10">
        <v>11500</v>
      </c>
      <c r="D144" s="30">
        <f t="shared" si="2"/>
        <v>920000</v>
      </c>
    </row>
    <row r="145" spans="1:4" ht="18">
      <c r="A145" s="8" t="s">
        <v>103</v>
      </c>
      <c r="B145" s="9">
        <v>13</v>
      </c>
      <c r="C145" s="12">
        <v>7000</v>
      </c>
      <c r="D145" s="30">
        <f t="shared" si="2"/>
        <v>91000</v>
      </c>
    </row>
    <row r="146" spans="1:4" ht="18">
      <c r="A146" s="14" t="s">
        <v>104</v>
      </c>
      <c r="B146" s="9">
        <v>5</v>
      </c>
      <c r="C146" s="10">
        <v>18000</v>
      </c>
      <c r="D146" s="30">
        <f t="shared" si="2"/>
        <v>90000</v>
      </c>
    </row>
    <row r="147" spans="1:4" ht="18" hidden="1">
      <c r="A147" s="14" t="s">
        <v>105</v>
      </c>
      <c r="B147" s="9"/>
      <c r="C147" s="12"/>
      <c r="D147" s="30">
        <f t="shared" si="2"/>
        <v>0</v>
      </c>
    </row>
    <row r="148" spans="1:4" ht="18" hidden="1">
      <c r="A148" s="8" t="s">
        <v>197</v>
      </c>
      <c r="B148" s="9"/>
      <c r="C148" s="13"/>
      <c r="D148" s="30">
        <f t="shared" si="2"/>
        <v>0</v>
      </c>
    </row>
    <row r="149" spans="1:4" ht="18" hidden="1">
      <c r="A149" s="8" t="s">
        <v>106</v>
      </c>
      <c r="B149" s="9"/>
      <c r="C149" s="10"/>
      <c r="D149" s="30">
        <f t="shared" si="2"/>
        <v>0</v>
      </c>
    </row>
    <row r="150" spans="1:4" ht="18" hidden="1">
      <c r="A150" s="8" t="s">
        <v>107</v>
      </c>
      <c r="B150" s="9"/>
      <c r="C150" s="12"/>
      <c r="D150" s="30">
        <f t="shared" si="2"/>
        <v>0</v>
      </c>
    </row>
    <row r="151" spans="1:4" ht="18">
      <c r="A151" s="8" t="s">
        <v>108</v>
      </c>
      <c r="B151" s="9">
        <v>2</v>
      </c>
      <c r="C151" s="10">
        <v>16000</v>
      </c>
      <c r="D151" s="30">
        <f t="shared" si="2"/>
        <v>32000</v>
      </c>
    </row>
    <row r="152" spans="1:4" ht="18">
      <c r="A152" s="8" t="s">
        <v>109</v>
      </c>
      <c r="B152" s="9">
        <f>25+20+100</f>
        <v>145</v>
      </c>
      <c r="C152" s="13">
        <v>24000</v>
      </c>
      <c r="D152" s="30">
        <f t="shared" si="2"/>
        <v>3480000</v>
      </c>
    </row>
    <row r="153" spans="1:4" ht="18" hidden="1">
      <c r="A153" s="8"/>
      <c r="B153" s="9"/>
      <c r="C153" s="10">
        <v>25000</v>
      </c>
      <c r="D153" s="30">
        <f t="shared" si="2"/>
        <v>0</v>
      </c>
    </row>
    <row r="154" spans="1:4" ht="18" hidden="1">
      <c r="A154" s="8"/>
      <c r="B154" s="9"/>
      <c r="C154" s="10">
        <v>19000</v>
      </c>
      <c r="D154" s="30">
        <f t="shared" si="2"/>
        <v>0</v>
      </c>
    </row>
    <row r="155" spans="1:4" ht="18" hidden="1">
      <c r="A155" s="8"/>
      <c r="B155" s="9"/>
      <c r="C155" s="10">
        <v>25000</v>
      </c>
      <c r="D155" s="30">
        <f t="shared" si="2"/>
        <v>0</v>
      </c>
    </row>
    <row r="156" spans="1:4" ht="18">
      <c r="A156" s="8" t="s">
        <v>110</v>
      </c>
      <c r="B156" s="9">
        <v>60</v>
      </c>
      <c r="C156" s="12">
        <v>14000</v>
      </c>
      <c r="D156" s="30">
        <f t="shared" si="2"/>
        <v>840000</v>
      </c>
    </row>
    <row r="157" spans="1:4" ht="18" hidden="1">
      <c r="A157" s="8"/>
      <c r="B157" s="9"/>
      <c r="C157" s="12">
        <v>20000</v>
      </c>
      <c r="D157" s="30">
        <f t="shared" si="2"/>
        <v>0</v>
      </c>
    </row>
    <row r="158" spans="1:4" ht="18" hidden="1">
      <c r="A158" s="8" t="s">
        <v>111</v>
      </c>
      <c r="B158" s="9"/>
      <c r="C158" s="12"/>
      <c r="D158" s="30">
        <f t="shared" si="2"/>
        <v>0</v>
      </c>
    </row>
    <row r="159" spans="1:4" ht="18" hidden="1">
      <c r="A159" s="8" t="s">
        <v>112</v>
      </c>
      <c r="B159" s="9"/>
      <c r="C159" s="13"/>
      <c r="D159" s="30">
        <f t="shared" si="2"/>
        <v>0</v>
      </c>
    </row>
    <row r="160" spans="1:4" ht="18" hidden="1">
      <c r="A160" s="18" t="s">
        <v>113</v>
      </c>
      <c r="B160" s="9"/>
      <c r="C160" s="12">
        <v>6000</v>
      </c>
      <c r="D160" s="30">
        <f t="shared" si="2"/>
        <v>0</v>
      </c>
    </row>
    <row r="161" spans="1:4" ht="18" hidden="1">
      <c r="A161" s="18"/>
      <c r="B161" s="9"/>
      <c r="C161" s="12">
        <v>6000</v>
      </c>
      <c r="D161" s="30">
        <f t="shared" si="2"/>
        <v>0</v>
      </c>
    </row>
    <row r="162" spans="1:4" ht="18" hidden="1">
      <c r="A162" s="18"/>
      <c r="B162" s="9"/>
      <c r="C162" s="12">
        <v>6000</v>
      </c>
      <c r="D162" s="30">
        <f t="shared" si="2"/>
        <v>0</v>
      </c>
    </row>
    <row r="163" spans="1:4" ht="18" hidden="1">
      <c r="A163" s="8" t="s">
        <v>206</v>
      </c>
      <c r="B163" s="9"/>
      <c r="C163" s="13"/>
      <c r="D163" s="30">
        <f t="shared" si="2"/>
        <v>0</v>
      </c>
    </row>
    <row r="164" spans="1:4" ht="18" hidden="1">
      <c r="A164" s="8" t="s">
        <v>114</v>
      </c>
      <c r="B164" s="9"/>
      <c r="C164" s="13"/>
      <c r="D164" s="30">
        <f t="shared" si="2"/>
        <v>0</v>
      </c>
    </row>
    <row r="165" spans="1:4" ht="18" hidden="1">
      <c r="A165" s="8" t="s">
        <v>115</v>
      </c>
      <c r="B165" s="9"/>
      <c r="C165" s="10">
        <v>8500</v>
      </c>
      <c r="D165" s="30">
        <f t="shared" si="2"/>
        <v>0</v>
      </c>
    </row>
    <row r="166" spans="1:4" ht="18" hidden="1">
      <c r="A166" s="8"/>
      <c r="B166" s="9"/>
      <c r="C166" s="10">
        <v>8000</v>
      </c>
      <c r="D166" s="30">
        <f t="shared" si="2"/>
        <v>0</v>
      </c>
    </row>
    <row r="167" spans="1:4" ht="18" hidden="1">
      <c r="A167" s="8"/>
      <c r="B167" s="9"/>
      <c r="C167" s="10">
        <v>7000</v>
      </c>
      <c r="D167" s="30">
        <f t="shared" si="2"/>
        <v>0</v>
      </c>
    </row>
    <row r="168" spans="1:4" ht="18" hidden="1">
      <c r="A168" s="8"/>
      <c r="B168" s="9"/>
      <c r="C168" s="10">
        <v>8000</v>
      </c>
      <c r="D168" s="30">
        <f t="shared" si="2"/>
        <v>0</v>
      </c>
    </row>
    <row r="169" spans="1:4" ht="18" hidden="1">
      <c r="A169" s="14" t="s">
        <v>116</v>
      </c>
      <c r="B169" s="9"/>
      <c r="C169" s="10"/>
      <c r="D169" s="30">
        <f t="shared" si="2"/>
        <v>0</v>
      </c>
    </row>
    <row r="170" spans="1:4" ht="18" hidden="1">
      <c r="A170" s="8" t="s">
        <v>117</v>
      </c>
      <c r="B170" s="9"/>
      <c r="C170" s="12">
        <v>15000</v>
      </c>
      <c r="D170" s="30">
        <f t="shared" si="2"/>
        <v>0</v>
      </c>
    </row>
    <row r="171" spans="1:4" ht="18" hidden="1">
      <c r="A171" s="8" t="s">
        <v>213</v>
      </c>
      <c r="B171" s="9"/>
      <c r="C171" s="12"/>
      <c r="D171" s="30">
        <f t="shared" si="2"/>
        <v>0</v>
      </c>
    </row>
    <row r="172" spans="1:4" ht="18" hidden="1">
      <c r="A172" s="8" t="s">
        <v>118</v>
      </c>
      <c r="B172" s="9"/>
      <c r="C172" s="10">
        <v>9000</v>
      </c>
      <c r="D172" s="30">
        <f t="shared" si="2"/>
        <v>0</v>
      </c>
    </row>
    <row r="173" spans="1:4" ht="18" hidden="1">
      <c r="A173" s="8" t="s">
        <v>119</v>
      </c>
      <c r="B173" s="9"/>
      <c r="C173" s="10"/>
      <c r="D173" s="30">
        <f t="shared" si="2"/>
        <v>0</v>
      </c>
    </row>
    <row r="174" spans="1:4" ht="18" hidden="1">
      <c r="A174" s="8" t="s">
        <v>120</v>
      </c>
      <c r="B174" s="9"/>
      <c r="C174" s="19"/>
      <c r="D174" s="30">
        <f t="shared" si="2"/>
        <v>0</v>
      </c>
    </row>
    <row r="175" spans="1:4" ht="18" hidden="1">
      <c r="A175" s="8" t="s">
        <v>121</v>
      </c>
      <c r="B175" s="9"/>
      <c r="C175" s="10">
        <v>17000</v>
      </c>
      <c r="D175" s="30">
        <f t="shared" si="2"/>
        <v>0</v>
      </c>
    </row>
    <row r="176" spans="1:4" ht="18" hidden="1">
      <c r="A176" s="8" t="s">
        <v>122</v>
      </c>
      <c r="B176" s="9"/>
      <c r="C176" s="13"/>
      <c r="D176" s="30">
        <f t="shared" si="2"/>
        <v>0</v>
      </c>
    </row>
    <row r="177" spans="1:4" ht="18" hidden="1">
      <c r="A177" s="8" t="s">
        <v>123</v>
      </c>
      <c r="B177" s="9"/>
      <c r="C177" s="13">
        <v>25000</v>
      </c>
      <c r="D177" s="30">
        <f t="shared" si="2"/>
        <v>0</v>
      </c>
    </row>
    <row r="178" spans="1:4" ht="18" hidden="1">
      <c r="A178" s="23" t="s">
        <v>124</v>
      </c>
      <c r="B178" s="9"/>
      <c r="C178" s="10"/>
      <c r="D178" s="30">
        <f t="shared" si="2"/>
        <v>0</v>
      </c>
    </row>
    <row r="179" spans="1:4" ht="18" hidden="1">
      <c r="A179" s="8" t="s">
        <v>215</v>
      </c>
      <c r="B179" s="9"/>
      <c r="C179" s="10"/>
      <c r="D179" s="30">
        <f t="shared" si="2"/>
        <v>0</v>
      </c>
    </row>
    <row r="180" spans="1:4" ht="18">
      <c r="A180" s="14" t="s">
        <v>125</v>
      </c>
      <c r="B180" s="9">
        <v>16</v>
      </c>
      <c r="C180" s="10">
        <v>10000</v>
      </c>
      <c r="D180" s="30">
        <f t="shared" si="2"/>
        <v>160000</v>
      </c>
    </row>
    <row r="181" spans="1:4" ht="18" hidden="1">
      <c r="A181" s="8" t="s">
        <v>126</v>
      </c>
      <c r="B181" s="9"/>
      <c r="C181" s="10"/>
      <c r="D181" s="30">
        <f t="shared" si="2"/>
        <v>0</v>
      </c>
    </row>
    <row r="182" spans="1:4" ht="18" hidden="1">
      <c r="A182" s="8" t="s">
        <v>127</v>
      </c>
      <c r="B182" s="9"/>
      <c r="C182" s="13"/>
      <c r="D182" s="30">
        <f t="shared" si="2"/>
        <v>0</v>
      </c>
    </row>
    <row r="183" spans="1:4" ht="18" hidden="1">
      <c r="A183" s="8"/>
      <c r="B183" s="9"/>
      <c r="C183" s="13">
        <v>8000</v>
      </c>
      <c r="D183" s="30">
        <f t="shared" si="2"/>
        <v>0</v>
      </c>
    </row>
    <row r="184" spans="1:4" ht="18" hidden="1">
      <c r="A184" s="8"/>
      <c r="B184" s="9"/>
      <c r="C184" s="13">
        <v>8500</v>
      </c>
      <c r="D184" s="30">
        <f t="shared" si="2"/>
        <v>0</v>
      </c>
    </row>
    <row r="185" spans="1:4" ht="18" hidden="1">
      <c r="A185" s="8" t="s">
        <v>128</v>
      </c>
      <c r="B185" s="9"/>
      <c r="C185" s="10">
        <v>13000</v>
      </c>
      <c r="D185" s="30">
        <f t="shared" si="2"/>
        <v>0</v>
      </c>
    </row>
    <row r="186" spans="1:4" ht="18" hidden="1">
      <c r="A186" s="8" t="s">
        <v>129</v>
      </c>
      <c r="B186" s="9"/>
      <c r="C186" s="12">
        <v>6000</v>
      </c>
      <c r="D186" s="30">
        <f t="shared" si="2"/>
        <v>0</v>
      </c>
    </row>
    <row r="187" spans="1:4" ht="18" hidden="1">
      <c r="A187" s="8" t="s">
        <v>130</v>
      </c>
      <c r="B187" s="9"/>
      <c r="C187" s="12"/>
      <c r="D187" s="30">
        <f t="shared" si="2"/>
        <v>0</v>
      </c>
    </row>
    <row r="188" spans="1:4" ht="18" hidden="1">
      <c r="A188" s="8" t="s">
        <v>131</v>
      </c>
      <c r="B188" s="9"/>
      <c r="C188" s="12"/>
      <c r="D188" s="30">
        <f t="shared" si="2"/>
        <v>0</v>
      </c>
    </row>
    <row r="189" spans="1:4" ht="18" hidden="1">
      <c r="A189" s="24" t="s">
        <v>132</v>
      </c>
      <c r="B189" s="9"/>
      <c r="C189" s="12"/>
      <c r="D189" s="30">
        <f t="shared" si="2"/>
        <v>0</v>
      </c>
    </row>
    <row r="190" spans="1:4" ht="18" hidden="1">
      <c r="A190" s="8" t="s">
        <v>133</v>
      </c>
      <c r="B190" s="9"/>
      <c r="C190" s="10"/>
      <c r="D190" s="30">
        <f t="shared" si="2"/>
        <v>0</v>
      </c>
    </row>
    <row r="191" spans="1:4" ht="18" hidden="1">
      <c r="A191" s="8" t="s">
        <v>134</v>
      </c>
      <c r="B191" s="9"/>
      <c r="C191" s="25"/>
      <c r="D191" s="30">
        <f t="shared" si="2"/>
        <v>0</v>
      </c>
    </row>
    <row r="192" spans="1:4" ht="18">
      <c r="A192" s="14" t="s">
        <v>135</v>
      </c>
      <c r="B192" s="9">
        <v>3</v>
      </c>
      <c r="C192" s="10">
        <v>60000</v>
      </c>
      <c r="D192" s="30">
        <f t="shared" si="2"/>
        <v>180000</v>
      </c>
    </row>
    <row r="193" spans="1:4" ht="18" hidden="1">
      <c r="A193" s="14" t="s">
        <v>136</v>
      </c>
      <c r="B193" s="9"/>
      <c r="C193" s="10"/>
      <c r="D193" s="30">
        <f t="shared" si="2"/>
        <v>0</v>
      </c>
    </row>
    <row r="194" spans="1:4" ht="18" hidden="1">
      <c r="A194" s="8" t="s">
        <v>137</v>
      </c>
      <c r="B194" s="9"/>
      <c r="C194" s="10"/>
      <c r="D194" s="30">
        <f t="shared" si="2"/>
        <v>0</v>
      </c>
    </row>
    <row r="195" spans="1:4" ht="18" hidden="1">
      <c r="A195" s="8" t="s">
        <v>138</v>
      </c>
      <c r="B195" s="9"/>
      <c r="C195" s="10"/>
      <c r="D195" s="30">
        <f t="shared" si="2"/>
        <v>0</v>
      </c>
    </row>
    <row r="196" spans="1:4" ht="18">
      <c r="A196" s="8" t="s">
        <v>139</v>
      </c>
      <c r="B196" s="9">
        <v>37</v>
      </c>
      <c r="C196" s="10">
        <v>26000</v>
      </c>
      <c r="D196" s="30">
        <f t="shared" si="2"/>
        <v>962000</v>
      </c>
    </row>
    <row r="197" spans="1:4" ht="18" hidden="1">
      <c r="A197" s="8" t="s">
        <v>140</v>
      </c>
      <c r="B197" s="9"/>
      <c r="C197" s="10"/>
      <c r="D197" s="30">
        <f t="shared" ref="D197:D260" si="3">B197*C197</f>
        <v>0</v>
      </c>
    </row>
    <row r="198" spans="1:4" ht="18" hidden="1">
      <c r="A198" s="8" t="s">
        <v>141</v>
      </c>
      <c r="B198" s="9"/>
      <c r="C198" s="10">
        <v>15000</v>
      </c>
      <c r="D198" s="30">
        <f t="shared" si="3"/>
        <v>0</v>
      </c>
    </row>
    <row r="199" spans="1:4" ht="18" hidden="1">
      <c r="A199" s="8" t="s">
        <v>143</v>
      </c>
      <c r="B199" s="9"/>
      <c r="C199" s="10"/>
      <c r="D199" s="30">
        <f t="shared" si="3"/>
        <v>0</v>
      </c>
    </row>
    <row r="200" spans="1:4" ht="18" hidden="1">
      <c r="A200" s="8" t="s">
        <v>144</v>
      </c>
      <c r="B200" s="9"/>
      <c r="C200" s="10"/>
      <c r="D200" s="30">
        <f t="shared" si="3"/>
        <v>0</v>
      </c>
    </row>
    <row r="201" spans="1:4" ht="18" hidden="1">
      <c r="A201" s="8" t="s">
        <v>145</v>
      </c>
      <c r="B201" s="9"/>
      <c r="C201" s="10">
        <v>32000</v>
      </c>
      <c r="D201" s="30">
        <f t="shared" si="3"/>
        <v>0</v>
      </c>
    </row>
    <row r="202" spans="1:4" ht="18" hidden="1">
      <c r="A202" s="8" t="s">
        <v>146</v>
      </c>
      <c r="B202" s="9"/>
      <c r="C202" s="10"/>
      <c r="D202" s="30">
        <f t="shared" si="3"/>
        <v>0</v>
      </c>
    </row>
    <row r="203" spans="1:4" ht="18" hidden="1">
      <c r="A203" s="14" t="s">
        <v>147</v>
      </c>
      <c r="B203" s="9"/>
      <c r="C203" s="15"/>
      <c r="D203" s="30">
        <f t="shared" si="3"/>
        <v>0</v>
      </c>
    </row>
    <row r="204" spans="1:4" ht="18" hidden="1">
      <c r="A204" s="14" t="s">
        <v>148</v>
      </c>
      <c r="B204" s="9"/>
      <c r="C204" s="15"/>
      <c r="D204" s="30">
        <f t="shared" si="3"/>
        <v>0</v>
      </c>
    </row>
    <row r="205" spans="1:4" ht="18">
      <c r="A205" s="8" t="s">
        <v>211</v>
      </c>
      <c r="B205" s="9">
        <f>25+69</f>
        <v>94</v>
      </c>
      <c r="C205" s="10">
        <v>20000</v>
      </c>
      <c r="D205" s="30">
        <f t="shared" si="3"/>
        <v>1880000</v>
      </c>
    </row>
    <row r="206" spans="1:4" ht="18" hidden="1">
      <c r="A206" s="8"/>
      <c r="B206" s="9"/>
      <c r="C206" s="10">
        <v>13000</v>
      </c>
      <c r="D206" s="30">
        <f t="shared" si="3"/>
        <v>0</v>
      </c>
    </row>
    <row r="207" spans="1:4" ht="18">
      <c r="A207" s="8" t="s">
        <v>151</v>
      </c>
      <c r="B207" s="9">
        <f>44+13</f>
        <v>57</v>
      </c>
      <c r="C207" s="12">
        <v>13000</v>
      </c>
      <c r="D207" s="30">
        <f t="shared" si="3"/>
        <v>741000</v>
      </c>
    </row>
    <row r="208" spans="1:4" ht="18">
      <c r="A208" s="8" t="s">
        <v>153</v>
      </c>
      <c r="B208" s="9">
        <v>25</v>
      </c>
      <c r="C208" s="10">
        <v>7500</v>
      </c>
      <c r="D208" s="30">
        <f t="shared" si="3"/>
        <v>187500</v>
      </c>
    </row>
    <row r="209" spans="1:4" ht="18" hidden="1">
      <c r="A209" s="8" t="s">
        <v>152</v>
      </c>
      <c r="B209" s="9"/>
      <c r="C209" s="10"/>
      <c r="D209" s="30">
        <f t="shared" si="3"/>
        <v>0</v>
      </c>
    </row>
    <row r="210" spans="1:4" ht="18" hidden="1">
      <c r="A210" s="14" t="s">
        <v>49</v>
      </c>
      <c r="B210" s="9"/>
      <c r="C210" s="10"/>
      <c r="D210" s="30">
        <f t="shared" si="3"/>
        <v>0</v>
      </c>
    </row>
    <row r="211" spans="1:4" ht="18" hidden="1">
      <c r="A211" s="8" t="s">
        <v>207</v>
      </c>
      <c r="B211" s="9"/>
      <c r="C211" s="10"/>
      <c r="D211" s="30">
        <f t="shared" si="3"/>
        <v>0</v>
      </c>
    </row>
    <row r="212" spans="1:4" ht="18" hidden="1">
      <c r="A212" s="8" t="s">
        <v>154</v>
      </c>
      <c r="B212" s="9"/>
      <c r="C212" s="13">
        <v>6100</v>
      </c>
      <c r="D212" s="30">
        <f t="shared" si="3"/>
        <v>0</v>
      </c>
    </row>
    <row r="213" spans="1:4" ht="18" hidden="1">
      <c r="A213" s="8" t="s">
        <v>155</v>
      </c>
      <c r="B213" s="9"/>
      <c r="C213" s="13"/>
      <c r="D213" s="30">
        <f t="shared" si="3"/>
        <v>0</v>
      </c>
    </row>
    <row r="214" spans="1:4" ht="18" hidden="1">
      <c r="A214" s="8" t="s">
        <v>156</v>
      </c>
      <c r="B214" s="9"/>
      <c r="C214" s="13">
        <v>25000</v>
      </c>
      <c r="D214" s="30">
        <f t="shared" si="3"/>
        <v>0</v>
      </c>
    </row>
    <row r="215" spans="1:4" ht="18" hidden="1">
      <c r="A215" s="8" t="s">
        <v>157</v>
      </c>
      <c r="B215" s="9"/>
      <c r="C215" s="13">
        <v>6100</v>
      </c>
      <c r="D215" s="30">
        <f t="shared" si="3"/>
        <v>0</v>
      </c>
    </row>
    <row r="216" spans="1:4" ht="18" hidden="1">
      <c r="A216" s="8" t="s">
        <v>158</v>
      </c>
      <c r="B216" s="9"/>
      <c r="C216" s="13"/>
      <c r="D216" s="30">
        <f t="shared" si="3"/>
        <v>0</v>
      </c>
    </row>
    <row r="217" spans="1:4" ht="18" hidden="1">
      <c r="A217" s="8" t="s">
        <v>210</v>
      </c>
      <c r="B217" s="9"/>
      <c r="C217" s="12"/>
      <c r="D217" s="30">
        <f t="shared" si="3"/>
        <v>0</v>
      </c>
    </row>
    <row r="218" spans="1:4" ht="18" hidden="1">
      <c r="A218" s="27" t="s">
        <v>159</v>
      </c>
      <c r="B218" s="9"/>
      <c r="C218" s="12">
        <v>27000</v>
      </c>
      <c r="D218" s="30">
        <f t="shared" si="3"/>
        <v>0</v>
      </c>
    </row>
    <row r="219" spans="1:4" ht="18" hidden="1">
      <c r="A219" s="27" t="s">
        <v>160</v>
      </c>
      <c r="B219" s="9"/>
      <c r="C219" s="13">
        <v>25000</v>
      </c>
      <c r="D219" s="30">
        <f t="shared" si="3"/>
        <v>0</v>
      </c>
    </row>
    <row r="220" spans="1:4" ht="18" hidden="1">
      <c r="A220" s="27" t="s">
        <v>161</v>
      </c>
      <c r="B220" s="9"/>
      <c r="C220" s="13">
        <v>6100</v>
      </c>
      <c r="D220" s="30">
        <f t="shared" si="3"/>
        <v>0</v>
      </c>
    </row>
    <row r="221" spans="1:4" ht="18" hidden="1">
      <c r="A221" s="27" t="s">
        <v>162</v>
      </c>
      <c r="B221" s="9"/>
      <c r="C221" s="12"/>
      <c r="D221" s="30">
        <f t="shared" si="3"/>
        <v>0</v>
      </c>
    </row>
    <row r="222" spans="1:4" ht="18" hidden="1">
      <c r="A222" s="27" t="s">
        <v>163</v>
      </c>
      <c r="B222" s="9"/>
      <c r="C222" s="12"/>
      <c r="D222" s="30">
        <f t="shared" si="3"/>
        <v>0</v>
      </c>
    </row>
    <row r="223" spans="1:4" ht="18" hidden="1">
      <c r="A223" s="8" t="s">
        <v>164</v>
      </c>
      <c r="B223" s="9"/>
      <c r="C223" s="13">
        <v>5500</v>
      </c>
      <c r="D223" s="30">
        <f t="shared" si="3"/>
        <v>0</v>
      </c>
    </row>
    <row r="224" spans="1:4" ht="18" hidden="1">
      <c r="A224" s="8" t="s">
        <v>165</v>
      </c>
      <c r="B224" s="9"/>
      <c r="C224" s="13"/>
      <c r="D224" s="30">
        <f t="shared" si="3"/>
        <v>0</v>
      </c>
    </row>
    <row r="225" spans="1:4" ht="18" hidden="1">
      <c r="A225" s="8" t="s">
        <v>166</v>
      </c>
      <c r="B225" s="9"/>
      <c r="C225" s="13">
        <v>25000</v>
      </c>
      <c r="D225" s="30">
        <f t="shared" si="3"/>
        <v>0</v>
      </c>
    </row>
    <row r="226" spans="1:4" ht="18" hidden="1">
      <c r="A226" s="8" t="s">
        <v>167</v>
      </c>
      <c r="B226" s="9"/>
      <c r="C226" s="13">
        <v>25000</v>
      </c>
      <c r="D226" s="30">
        <f t="shared" si="3"/>
        <v>0</v>
      </c>
    </row>
    <row r="227" spans="1:4" ht="18" hidden="1">
      <c r="A227" s="8" t="s">
        <v>168</v>
      </c>
      <c r="B227" s="9"/>
      <c r="C227" s="13"/>
      <c r="D227" s="30">
        <f t="shared" si="3"/>
        <v>0</v>
      </c>
    </row>
    <row r="228" spans="1:4" ht="18" hidden="1">
      <c r="A228" s="8" t="s">
        <v>209</v>
      </c>
      <c r="B228" s="9"/>
      <c r="C228" s="13"/>
      <c r="D228" s="30">
        <f t="shared" si="3"/>
        <v>0</v>
      </c>
    </row>
    <row r="229" spans="1:4" ht="18" hidden="1">
      <c r="A229" s="8" t="s">
        <v>169</v>
      </c>
      <c r="B229" s="9"/>
      <c r="C229" s="10">
        <v>13000</v>
      </c>
      <c r="D229" s="30">
        <f t="shared" si="3"/>
        <v>0</v>
      </c>
    </row>
    <row r="230" spans="1:4" ht="18" hidden="1">
      <c r="A230" s="8" t="s">
        <v>203</v>
      </c>
      <c r="B230" s="9"/>
      <c r="C230" s="13"/>
      <c r="D230" s="30">
        <f t="shared" si="3"/>
        <v>0</v>
      </c>
    </row>
    <row r="231" spans="1:4" ht="18" hidden="1">
      <c r="A231" s="8" t="s">
        <v>170</v>
      </c>
      <c r="B231" s="9"/>
      <c r="C231" s="13"/>
      <c r="D231" s="30">
        <f t="shared" si="3"/>
        <v>0</v>
      </c>
    </row>
    <row r="232" spans="1:4" ht="18" hidden="1">
      <c r="A232" s="8" t="s">
        <v>171</v>
      </c>
      <c r="B232" s="9"/>
      <c r="C232" s="12"/>
      <c r="D232" s="30">
        <f t="shared" si="3"/>
        <v>0</v>
      </c>
    </row>
    <row r="233" spans="1:4" ht="18" hidden="1">
      <c r="A233" s="8" t="s">
        <v>172</v>
      </c>
      <c r="B233" s="9"/>
      <c r="C233" s="10"/>
      <c r="D233" s="30">
        <f t="shared" si="3"/>
        <v>0</v>
      </c>
    </row>
    <row r="234" spans="1:4" ht="18">
      <c r="A234" s="8" t="s">
        <v>173</v>
      </c>
      <c r="B234" s="9">
        <v>19</v>
      </c>
      <c r="C234" s="13">
        <v>26000</v>
      </c>
      <c r="D234" s="30">
        <f t="shared" si="3"/>
        <v>494000</v>
      </c>
    </row>
    <row r="235" spans="1:4" ht="18" hidden="1">
      <c r="A235" s="8"/>
      <c r="B235" s="9"/>
      <c r="C235" s="13">
        <v>26000</v>
      </c>
      <c r="D235" s="30">
        <f t="shared" si="3"/>
        <v>0</v>
      </c>
    </row>
    <row r="236" spans="1:4" ht="18" hidden="1">
      <c r="A236" s="8"/>
      <c r="B236" s="9"/>
      <c r="C236" s="13">
        <v>26000</v>
      </c>
      <c r="D236" s="30">
        <f t="shared" si="3"/>
        <v>0</v>
      </c>
    </row>
    <row r="237" spans="1:4" ht="18" hidden="1">
      <c r="A237" s="8" t="s">
        <v>174</v>
      </c>
      <c r="B237" s="9"/>
      <c r="C237" s="10">
        <v>18000</v>
      </c>
      <c r="D237" s="30">
        <f t="shared" si="3"/>
        <v>0</v>
      </c>
    </row>
    <row r="238" spans="1:4" ht="18" hidden="1">
      <c r="A238" s="8" t="s">
        <v>175</v>
      </c>
      <c r="B238" s="9"/>
      <c r="C238" s="10">
        <v>20000</v>
      </c>
      <c r="D238" s="30">
        <f t="shared" si="3"/>
        <v>0</v>
      </c>
    </row>
    <row r="239" spans="1:4" ht="18" hidden="1">
      <c r="A239" s="8"/>
      <c r="B239" s="9"/>
      <c r="C239" s="10">
        <v>20000</v>
      </c>
      <c r="D239" s="30">
        <f t="shared" si="3"/>
        <v>0</v>
      </c>
    </row>
    <row r="240" spans="1:4" ht="18" hidden="1">
      <c r="A240" s="8"/>
      <c r="B240" s="9"/>
      <c r="C240" s="10">
        <v>20000</v>
      </c>
      <c r="D240" s="30">
        <f t="shared" si="3"/>
        <v>0</v>
      </c>
    </row>
    <row r="241" spans="1:4" ht="18" hidden="1">
      <c r="A241" s="8" t="s">
        <v>176</v>
      </c>
      <c r="B241" s="9"/>
      <c r="C241" s="10"/>
      <c r="D241" s="30">
        <f t="shared" si="3"/>
        <v>0</v>
      </c>
    </row>
    <row r="242" spans="1:4" ht="18" hidden="1">
      <c r="A242" s="8"/>
      <c r="B242" s="9"/>
      <c r="C242" s="13">
        <v>18000</v>
      </c>
      <c r="D242" s="30">
        <f t="shared" si="3"/>
        <v>0</v>
      </c>
    </row>
    <row r="243" spans="1:4" ht="18" hidden="1">
      <c r="A243" s="14" t="s">
        <v>177</v>
      </c>
      <c r="B243" s="9"/>
      <c r="C243" s="12">
        <v>12000</v>
      </c>
      <c r="D243" s="30">
        <f t="shared" si="3"/>
        <v>0</v>
      </c>
    </row>
    <row r="244" spans="1:4" ht="18" hidden="1">
      <c r="A244" s="14" t="s">
        <v>178</v>
      </c>
      <c r="B244" s="9"/>
      <c r="C244" s="10"/>
      <c r="D244" s="30">
        <f t="shared" si="3"/>
        <v>0</v>
      </c>
    </row>
    <row r="245" spans="1:4" ht="18" hidden="1">
      <c r="A245" s="8" t="s">
        <v>179</v>
      </c>
      <c r="B245" s="9"/>
      <c r="C245" s="10">
        <v>6500</v>
      </c>
      <c r="D245" s="30">
        <f t="shared" si="3"/>
        <v>0</v>
      </c>
    </row>
    <row r="246" spans="1:4" ht="18" hidden="1">
      <c r="A246" s="8" t="s">
        <v>182</v>
      </c>
      <c r="B246" s="9"/>
      <c r="C246" s="19"/>
      <c r="D246" s="30">
        <f t="shared" si="3"/>
        <v>0</v>
      </c>
    </row>
    <row r="247" spans="1:4" ht="18" hidden="1">
      <c r="A247" s="8" t="s">
        <v>183</v>
      </c>
      <c r="B247" s="9"/>
      <c r="C247" s="12">
        <v>6000</v>
      </c>
      <c r="D247" s="30">
        <f t="shared" si="3"/>
        <v>0</v>
      </c>
    </row>
    <row r="248" spans="1:4" ht="18" hidden="1">
      <c r="A248" s="8" t="s">
        <v>184</v>
      </c>
      <c r="B248" s="9"/>
      <c r="C248" s="12">
        <v>6000</v>
      </c>
      <c r="D248" s="30">
        <f t="shared" si="3"/>
        <v>0</v>
      </c>
    </row>
    <row r="249" spans="1:4" ht="18">
      <c r="A249" s="8" t="s">
        <v>99</v>
      </c>
      <c r="B249" s="9">
        <v>2</v>
      </c>
      <c r="C249" s="10">
        <v>7500</v>
      </c>
      <c r="D249" s="30">
        <f t="shared" si="3"/>
        <v>15000</v>
      </c>
    </row>
    <row r="250" spans="1:4" ht="18">
      <c r="A250" s="8" t="s">
        <v>185</v>
      </c>
      <c r="B250" s="9">
        <v>580</v>
      </c>
      <c r="C250" s="13">
        <v>7000</v>
      </c>
      <c r="D250" s="30">
        <f t="shared" si="3"/>
        <v>4060000</v>
      </c>
    </row>
    <row r="251" spans="1:4" ht="18" hidden="1">
      <c r="A251" s="8" t="s">
        <v>198</v>
      </c>
      <c r="B251" s="9"/>
      <c r="C251" s="10"/>
      <c r="D251" s="30">
        <f t="shared" si="3"/>
        <v>0</v>
      </c>
    </row>
    <row r="252" spans="1:4" ht="18" hidden="1">
      <c r="A252" s="8" t="s">
        <v>199</v>
      </c>
      <c r="B252" s="9"/>
      <c r="C252" s="10"/>
      <c r="D252" s="30">
        <f t="shared" si="3"/>
        <v>0</v>
      </c>
    </row>
    <row r="253" spans="1:4" ht="18" hidden="1">
      <c r="A253" s="8" t="s">
        <v>202</v>
      </c>
      <c r="B253" s="9"/>
      <c r="C253" s="10"/>
      <c r="D253" s="30">
        <f t="shared" si="3"/>
        <v>0</v>
      </c>
    </row>
    <row r="254" spans="1:4" ht="18" hidden="1">
      <c r="A254" s="8" t="s">
        <v>205</v>
      </c>
      <c r="B254" s="9"/>
      <c r="C254" s="10"/>
      <c r="D254" s="30">
        <f t="shared" si="3"/>
        <v>0</v>
      </c>
    </row>
    <row r="255" spans="1:4" ht="18" hidden="1">
      <c r="A255" s="8" t="s">
        <v>187</v>
      </c>
      <c r="B255" s="9"/>
      <c r="C255" s="13"/>
      <c r="D255" s="30">
        <f t="shared" si="3"/>
        <v>0</v>
      </c>
    </row>
    <row r="256" spans="1:4" ht="18" hidden="1">
      <c r="A256" s="8" t="s">
        <v>188</v>
      </c>
      <c r="B256" s="9"/>
      <c r="C256" s="13"/>
      <c r="D256" s="30">
        <f t="shared" si="3"/>
        <v>0</v>
      </c>
    </row>
    <row r="257" spans="1:4" ht="18" hidden="1">
      <c r="A257" s="8" t="s">
        <v>189</v>
      </c>
      <c r="B257" s="9"/>
      <c r="C257" s="13"/>
      <c r="D257" s="30">
        <f t="shared" si="3"/>
        <v>0</v>
      </c>
    </row>
    <row r="258" spans="1:4" ht="18" hidden="1">
      <c r="A258" s="14" t="s">
        <v>190</v>
      </c>
      <c r="B258" s="9"/>
      <c r="C258" s="10"/>
      <c r="D258" s="30">
        <f t="shared" si="3"/>
        <v>0</v>
      </c>
    </row>
    <row r="259" spans="1:4" ht="18" hidden="1">
      <c r="A259" s="8" t="s">
        <v>191</v>
      </c>
      <c r="B259" s="9"/>
      <c r="C259" s="12"/>
      <c r="D259" s="30">
        <f t="shared" si="3"/>
        <v>0</v>
      </c>
    </row>
    <row r="260" spans="1:4" ht="18" hidden="1">
      <c r="A260" s="8" t="s">
        <v>192</v>
      </c>
      <c r="B260" s="9"/>
      <c r="C260" s="13"/>
      <c r="D260" s="30">
        <f t="shared" si="3"/>
        <v>0</v>
      </c>
    </row>
    <row r="261" spans="1:4" ht="18" hidden="1">
      <c r="A261" s="8" t="s">
        <v>193</v>
      </c>
      <c r="B261" s="9"/>
      <c r="C261" s="13"/>
      <c r="D261" s="30">
        <f t="shared" ref="D261:D263" si="4">B261*C261</f>
        <v>0</v>
      </c>
    </row>
    <row r="262" spans="1:4" ht="18" hidden="1">
      <c r="A262" s="8" t="s">
        <v>194</v>
      </c>
      <c r="B262" s="9"/>
      <c r="C262" s="13"/>
      <c r="D262" s="30">
        <f t="shared" si="4"/>
        <v>0</v>
      </c>
    </row>
    <row r="263" spans="1:4" ht="18" hidden="1">
      <c r="A263" s="8" t="s">
        <v>195</v>
      </c>
      <c r="B263" s="9"/>
      <c r="C263" s="13"/>
      <c r="D263" s="30">
        <f t="shared" si="4"/>
        <v>0</v>
      </c>
    </row>
    <row r="264" spans="1:4" ht="17.399999999999999">
      <c r="A264" s="28"/>
      <c r="B264" s="29">
        <f t="shared" ref="B264:D264" si="5">SUM(B4:B263)</f>
        <v>2031.5</v>
      </c>
      <c r="C264" s="29"/>
      <c r="D264" s="29">
        <f t="shared" si="5"/>
        <v>30445500</v>
      </c>
    </row>
  </sheetData>
  <protectedRanges>
    <protectedRange password="CC4C" sqref="C1:C263" name="tho5"/>
    <protectedRange password="CF71" sqref="B1:B263" name="tho"/>
  </protectedRanges>
  <autoFilter ref="A2:D26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8"/>
  <sheetViews>
    <sheetView topLeftCell="A31" workbookViewId="0">
      <selection activeCell="C171" sqref="C171"/>
    </sheetView>
  </sheetViews>
  <sheetFormatPr defaultRowHeight="14.4"/>
  <cols>
    <col min="1" max="1" width="36.88671875" customWidth="1"/>
    <col min="3" max="3" width="13.33203125" customWidth="1"/>
    <col min="4" max="4" width="16.5546875" customWidth="1"/>
  </cols>
  <sheetData>
    <row r="1" spans="1:4">
      <c r="A1" s="1" t="s">
        <v>221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/>
      <c r="B5" s="9"/>
      <c r="C5" s="12">
        <v>26000</v>
      </c>
      <c r="D5" s="11">
        <f t="shared" ref="D5:D68" si="0">B5*C5</f>
        <v>0</v>
      </c>
    </row>
    <row r="6" spans="1:4" ht="18" hidden="1">
      <c r="A6" s="8"/>
      <c r="B6" s="9"/>
      <c r="C6" s="12">
        <v>26000</v>
      </c>
      <c r="D6" s="11">
        <f t="shared" si="0"/>
        <v>0</v>
      </c>
    </row>
    <row r="7" spans="1:4" ht="18" hidden="1">
      <c r="A7" s="8"/>
      <c r="B7" s="9"/>
      <c r="C7" s="12">
        <v>28000</v>
      </c>
      <c r="D7" s="11">
        <f t="shared" si="0"/>
        <v>0</v>
      </c>
    </row>
    <row r="8" spans="1:4" ht="18" hidden="1">
      <c r="A8" s="8" t="s">
        <v>7</v>
      </c>
      <c r="B8" s="9"/>
      <c r="C8" s="10"/>
      <c r="D8" s="11">
        <f t="shared" si="0"/>
        <v>0</v>
      </c>
    </row>
    <row r="9" spans="1:4" ht="18" hidden="1">
      <c r="A9" s="8" t="s">
        <v>8</v>
      </c>
      <c r="B9" s="9"/>
      <c r="C9" s="10">
        <v>21000</v>
      </c>
      <c r="D9" s="11">
        <f t="shared" si="0"/>
        <v>0</v>
      </c>
    </row>
    <row r="10" spans="1:4" ht="18">
      <c r="A10" s="8" t="s">
        <v>9</v>
      </c>
      <c r="B10" s="9">
        <f>20+19+18</f>
        <v>57</v>
      </c>
      <c r="C10" s="10">
        <v>36000</v>
      </c>
      <c r="D10" s="11">
        <f t="shared" si="0"/>
        <v>2052000</v>
      </c>
    </row>
    <row r="11" spans="1:4" ht="18" hidden="1">
      <c r="A11" s="8"/>
      <c r="B11" s="9"/>
      <c r="C11" s="10">
        <v>37000</v>
      </c>
      <c r="D11" s="11">
        <f t="shared" si="0"/>
        <v>0</v>
      </c>
    </row>
    <row r="12" spans="1:4" ht="18" hidden="1">
      <c r="A12" s="8" t="s">
        <v>10</v>
      </c>
      <c r="B12" s="9"/>
      <c r="C12" s="10"/>
      <c r="D12" s="11">
        <f t="shared" si="0"/>
        <v>0</v>
      </c>
    </row>
    <row r="13" spans="1:4" ht="18" hidden="1">
      <c r="A13" s="8" t="s">
        <v>11</v>
      </c>
      <c r="B13" s="9"/>
      <c r="C13" s="10"/>
      <c r="D13" s="11">
        <f t="shared" si="0"/>
        <v>0</v>
      </c>
    </row>
    <row r="14" spans="1:4" ht="18">
      <c r="A14" s="8" t="s">
        <v>12</v>
      </c>
      <c r="B14" s="9">
        <v>40</v>
      </c>
      <c r="C14" s="12">
        <v>40000</v>
      </c>
      <c r="D14" s="11">
        <f t="shared" si="0"/>
        <v>1600000</v>
      </c>
    </row>
    <row r="15" spans="1:4" ht="18" hidden="1">
      <c r="A15" s="8"/>
      <c r="B15" s="9"/>
      <c r="C15" s="12">
        <v>40000</v>
      </c>
      <c r="D15" s="11">
        <f t="shared" si="0"/>
        <v>0</v>
      </c>
    </row>
    <row r="16" spans="1:4" ht="18" hidden="1">
      <c r="A16" s="8" t="s">
        <v>13</v>
      </c>
      <c r="B16" s="9"/>
      <c r="C16" s="12"/>
      <c r="D16" s="11">
        <f t="shared" si="0"/>
        <v>0</v>
      </c>
    </row>
    <row r="17" spans="1:4" ht="18" hidden="1">
      <c r="A17" s="8" t="s">
        <v>14</v>
      </c>
      <c r="B17" s="9"/>
      <c r="C17" s="12"/>
      <c r="D17" s="11">
        <f t="shared" si="0"/>
        <v>0</v>
      </c>
    </row>
    <row r="18" spans="1:4" ht="18">
      <c r="A18" s="8" t="s">
        <v>15</v>
      </c>
      <c r="B18" s="9">
        <v>9</v>
      </c>
      <c r="C18" s="10">
        <v>20000</v>
      </c>
      <c r="D18" s="11">
        <f t="shared" si="0"/>
        <v>180000</v>
      </c>
    </row>
    <row r="19" spans="1:4" ht="18" hidden="1">
      <c r="A19" s="8"/>
      <c r="B19" s="9"/>
      <c r="C19" s="10">
        <v>20000</v>
      </c>
      <c r="D19" s="11">
        <f t="shared" si="0"/>
        <v>0</v>
      </c>
    </row>
    <row r="20" spans="1:4" ht="18" hidden="1">
      <c r="A20" s="8"/>
      <c r="B20" s="9"/>
      <c r="C20" s="10"/>
      <c r="D20" s="11">
        <f t="shared" si="0"/>
        <v>0</v>
      </c>
    </row>
    <row r="21" spans="1:4" ht="18" hidden="1">
      <c r="A21" s="8" t="s">
        <v>16</v>
      </c>
      <c r="B21" s="9"/>
      <c r="C21" s="10"/>
      <c r="D21" s="11">
        <f t="shared" si="0"/>
        <v>0</v>
      </c>
    </row>
    <row r="22" spans="1:4" ht="18">
      <c r="A22" s="8" t="s">
        <v>17</v>
      </c>
      <c r="B22" s="9">
        <v>30</v>
      </c>
      <c r="C22" s="10">
        <v>4000</v>
      </c>
      <c r="D22" s="11">
        <f t="shared" si="0"/>
        <v>120000</v>
      </c>
    </row>
    <row r="23" spans="1:4" ht="18">
      <c r="A23" s="8" t="s">
        <v>18</v>
      </c>
      <c r="B23" s="9">
        <v>30</v>
      </c>
      <c r="C23" s="13">
        <v>13000</v>
      </c>
      <c r="D23" s="11">
        <f t="shared" si="0"/>
        <v>390000</v>
      </c>
    </row>
    <row r="24" spans="1:4" ht="18" hidden="1">
      <c r="A24" s="8"/>
      <c r="B24" s="9"/>
      <c r="C24" s="13">
        <v>12000</v>
      </c>
      <c r="D24" s="11">
        <f t="shared" si="0"/>
        <v>0</v>
      </c>
    </row>
    <row r="25" spans="1:4" ht="18" hidden="1">
      <c r="A25" s="8" t="s">
        <v>19</v>
      </c>
      <c r="B25" s="9"/>
      <c r="C25" s="10"/>
      <c r="D25" s="11">
        <f t="shared" si="0"/>
        <v>0</v>
      </c>
    </row>
    <row r="26" spans="1:4" ht="18" hidden="1">
      <c r="A26" s="8" t="s">
        <v>20</v>
      </c>
      <c r="B26" s="9"/>
      <c r="C26" s="10"/>
      <c r="D26" s="11">
        <f t="shared" si="0"/>
        <v>0</v>
      </c>
    </row>
    <row r="27" spans="1:4" ht="18" hidden="1">
      <c r="A27" s="14" t="s">
        <v>21</v>
      </c>
      <c r="B27" s="9"/>
      <c r="C27" s="13"/>
      <c r="D27" s="11">
        <f t="shared" si="0"/>
        <v>0</v>
      </c>
    </row>
    <row r="28" spans="1:4" ht="18" hidden="1">
      <c r="A28" s="18" t="s">
        <v>56</v>
      </c>
      <c r="B28" s="9"/>
      <c r="C28" s="10">
        <v>30000</v>
      </c>
      <c r="D28" s="11">
        <f t="shared" si="0"/>
        <v>0</v>
      </c>
    </row>
    <row r="29" spans="1:4" ht="18" hidden="1">
      <c r="A29" s="18" t="s">
        <v>55</v>
      </c>
      <c r="B29" s="9"/>
      <c r="C29" s="19"/>
      <c r="D29" s="11">
        <f t="shared" si="0"/>
        <v>0</v>
      </c>
    </row>
    <row r="30" spans="1:4" ht="18">
      <c r="A30" s="8" t="s">
        <v>149</v>
      </c>
      <c r="B30" s="9">
        <v>101</v>
      </c>
      <c r="C30" s="10">
        <v>29000</v>
      </c>
      <c r="D30" s="11">
        <f t="shared" si="0"/>
        <v>2929000</v>
      </c>
    </row>
    <row r="31" spans="1:4" ht="18">
      <c r="A31" s="26" t="s">
        <v>150</v>
      </c>
      <c r="B31" s="9">
        <v>10</v>
      </c>
      <c r="C31" s="10">
        <v>9500</v>
      </c>
      <c r="D31" s="11">
        <f t="shared" si="0"/>
        <v>95000</v>
      </c>
    </row>
    <row r="32" spans="1:4" ht="18" hidden="1">
      <c r="A32" s="8" t="s">
        <v>22</v>
      </c>
      <c r="B32" s="9"/>
      <c r="C32" s="10"/>
      <c r="D32" s="11">
        <f t="shared" si="0"/>
        <v>0</v>
      </c>
    </row>
    <row r="33" spans="1:4" ht="18" hidden="1">
      <c r="A33" s="8" t="s">
        <v>23</v>
      </c>
      <c r="B33" s="9"/>
      <c r="C33" s="10">
        <v>15000</v>
      </c>
      <c r="D33" s="11">
        <f t="shared" si="0"/>
        <v>0</v>
      </c>
    </row>
    <row r="34" spans="1:4" ht="18" hidden="1">
      <c r="A34" s="8" t="s">
        <v>24</v>
      </c>
      <c r="B34" s="9"/>
      <c r="C34" s="10">
        <v>10000</v>
      </c>
      <c r="D34" s="11">
        <f t="shared" si="0"/>
        <v>0</v>
      </c>
    </row>
    <row r="35" spans="1:4" ht="18" hidden="1">
      <c r="A35" s="14" t="s">
        <v>25</v>
      </c>
      <c r="B35" s="9"/>
      <c r="C35" s="15"/>
      <c r="D35" s="11">
        <f t="shared" si="0"/>
        <v>0</v>
      </c>
    </row>
    <row r="36" spans="1:4" ht="18" hidden="1">
      <c r="A36" s="8" t="s">
        <v>26</v>
      </c>
      <c r="B36" s="9"/>
      <c r="C36" s="10">
        <v>8000</v>
      </c>
      <c r="D36" s="11">
        <f t="shared" si="0"/>
        <v>0</v>
      </c>
    </row>
    <row r="37" spans="1:4" ht="18" hidden="1">
      <c r="A37" s="8"/>
      <c r="B37" s="9"/>
      <c r="C37" s="10">
        <v>8500</v>
      </c>
      <c r="D37" s="11">
        <f t="shared" si="0"/>
        <v>0</v>
      </c>
    </row>
    <row r="38" spans="1:4" ht="18" hidden="1">
      <c r="A38" s="8"/>
      <c r="B38" s="9"/>
      <c r="C38" s="10">
        <v>8000</v>
      </c>
      <c r="D38" s="11">
        <f t="shared" si="0"/>
        <v>0</v>
      </c>
    </row>
    <row r="39" spans="1:4" ht="18" hidden="1">
      <c r="A39" s="8" t="s">
        <v>27</v>
      </c>
      <c r="B39" s="9"/>
      <c r="C39" s="10">
        <v>25000</v>
      </c>
      <c r="D39" s="11">
        <f t="shared" si="0"/>
        <v>0</v>
      </c>
    </row>
    <row r="40" spans="1:4" ht="18" hidden="1">
      <c r="A40" s="14" t="s">
        <v>28</v>
      </c>
      <c r="B40" s="9"/>
      <c r="C40" s="10"/>
      <c r="D40" s="11">
        <f t="shared" si="0"/>
        <v>0</v>
      </c>
    </row>
    <row r="41" spans="1:4" ht="18" hidden="1">
      <c r="A41" s="8" t="s">
        <v>29</v>
      </c>
      <c r="B41" s="9"/>
      <c r="C41" s="13"/>
      <c r="D41" s="11">
        <f t="shared" si="0"/>
        <v>0</v>
      </c>
    </row>
    <row r="42" spans="1:4" ht="18" hidden="1">
      <c r="A42" s="8" t="s">
        <v>30</v>
      </c>
      <c r="B42" s="9"/>
      <c r="C42" s="10">
        <v>8000</v>
      </c>
      <c r="D42" s="11">
        <f t="shared" si="0"/>
        <v>0</v>
      </c>
    </row>
    <row r="43" spans="1:4" ht="18" hidden="1">
      <c r="A43" s="8" t="s">
        <v>31</v>
      </c>
      <c r="B43" s="9"/>
      <c r="C43" s="15">
        <v>110000</v>
      </c>
      <c r="D43" s="11">
        <f t="shared" si="0"/>
        <v>0</v>
      </c>
    </row>
    <row r="44" spans="1:4" ht="18" hidden="1">
      <c r="A44" s="8" t="s">
        <v>32</v>
      </c>
      <c r="B44" s="9"/>
      <c r="C44" s="10"/>
      <c r="D44" s="11">
        <f t="shared" si="0"/>
        <v>0</v>
      </c>
    </row>
    <row r="45" spans="1:4" ht="18" hidden="1">
      <c r="A45" s="14" t="s">
        <v>208</v>
      </c>
      <c r="B45" s="9"/>
      <c r="C45" s="10">
        <v>14000</v>
      </c>
      <c r="D45" s="11">
        <f t="shared" si="0"/>
        <v>0</v>
      </c>
    </row>
    <row r="46" spans="1:4" ht="18" hidden="1">
      <c r="A46" s="14" t="s">
        <v>33</v>
      </c>
      <c r="B46" s="9"/>
      <c r="C46" s="12">
        <v>12000</v>
      </c>
      <c r="D46" s="11">
        <f t="shared" si="0"/>
        <v>0</v>
      </c>
    </row>
    <row r="47" spans="1:4" ht="18" hidden="1">
      <c r="A47" s="8" t="s">
        <v>34</v>
      </c>
      <c r="B47" s="9"/>
      <c r="C47" s="10"/>
      <c r="D47" s="11">
        <f t="shared" si="0"/>
        <v>0</v>
      </c>
    </row>
    <row r="48" spans="1:4" ht="18" hidden="1">
      <c r="A48" s="14" t="s">
        <v>35</v>
      </c>
      <c r="B48" s="9"/>
      <c r="C48" s="10"/>
      <c r="D48" s="11">
        <f t="shared" si="0"/>
        <v>0</v>
      </c>
    </row>
    <row r="49" spans="1:4" ht="18" hidden="1">
      <c r="A49" s="8" t="s">
        <v>36</v>
      </c>
      <c r="B49" s="9"/>
      <c r="C49" s="10"/>
      <c r="D49" s="11">
        <f t="shared" si="0"/>
        <v>0</v>
      </c>
    </row>
    <row r="50" spans="1:4" ht="18" hidden="1">
      <c r="A50" s="8" t="s">
        <v>37</v>
      </c>
      <c r="B50" s="9"/>
      <c r="C50" s="13"/>
      <c r="D50" s="11">
        <f t="shared" si="0"/>
        <v>0</v>
      </c>
    </row>
    <row r="51" spans="1:4" ht="18" hidden="1">
      <c r="A51" s="16" t="s">
        <v>38</v>
      </c>
      <c r="B51" s="9"/>
      <c r="C51" s="10"/>
      <c r="D51" s="11">
        <f t="shared" si="0"/>
        <v>0</v>
      </c>
    </row>
    <row r="52" spans="1:4" ht="18" hidden="1">
      <c r="A52" s="8" t="s">
        <v>180</v>
      </c>
      <c r="B52" s="9"/>
      <c r="C52" s="12">
        <v>26000</v>
      </c>
      <c r="D52" s="11">
        <f t="shared" si="0"/>
        <v>0</v>
      </c>
    </row>
    <row r="53" spans="1:4" ht="18" hidden="1">
      <c r="A53" s="8" t="s">
        <v>181</v>
      </c>
      <c r="B53" s="9"/>
      <c r="C53" s="12"/>
      <c r="D53" s="11">
        <f t="shared" si="0"/>
        <v>0</v>
      </c>
    </row>
    <row r="54" spans="1:4" ht="18" hidden="1">
      <c r="A54" s="8" t="s">
        <v>41</v>
      </c>
      <c r="B54" s="9"/>
      <c r="C54" s="12"/>
      <c r="D54" s="11">
        <f t="shared" si="0"/>
        <v>0</v>
      </c>
    </row>
    <row r="55" spans="1:4" ht="18" hidden="1">
      <c r="A55" s="8" t="s">
        <v>43</v>
      </c>
      <c r="B55" s="9"/>
      <c r="C55" s="10"/>
      <c r="D55" s="11">
        <f t="shared" si="0"/>
        <v>0</v>
      </c>
    </row>
    <row r="56" spans="1:4" ht="18">
      <c r="A56" s="8" t="s">
        <v>44</v>
      </c>
      <c r="B56" s="9">
        <v>8</v>
      </c>
      <c r="C56" s="10">
        <v>18000</v>
      </c>
      <c r="D56" s="11">
        <f t="shared" si="0"/>
        <v>144000</v>
      </c>
    </row>
    <row r="57" spans="1:4" ht="18" hidden="1">
      <c r="A57" s="8"/>
      <c r="B57" s="9"/>
      <c r="C57" s="10">
        <v>19000</v>
      </c>
      <c r="D57" s="11">
        <f t="shared" si="0"/>
        <v>0</v>
      </c>
    </row>
    <row r="58" spans="1:4" ht="18" hidden="1">
      <c r="A58" s="8"/>
      <c r="B58" s="9"/>
      <c r="C58" s="10">
        <v>8000</v>
      </c>
      <c r="D58" s="11">
        <f t="shared" si="0"/>
        <v>0</v>
      </c>
    </row>
    <row r="59" spans="1:4" ht="18" hidden="1">
      <c r="A59" s="8"/>
      <c r="B59" s="9"/>
      <c r="C59" s="10">
        <v>17500</v>
      </c>
      <c r="D59" s="11">
        <f t="shared" si="0"/>
        <v>0</v>
      </c>
    </row>
    <row r="60" spans="1:4" ht="18" hidden="1">
      <c r="A60" s="8" t="s">
        <v>201</v>
      </c>
      <c r="B60" s="9"/>
      <c r="C60" s="12"/>
      <c r="D60" s="11">
        <f t="shared" si="0"/>
        <v>0</v>
      </c>
    </row>
    <row r="61" spans="1:4" ht="18" hidden="1">
      <c r="A61" s="8" t="s">
        <v>45</v>
      </c>
      <c r="B61" s="9"/>
      <c r="C61" s="10"/>
      <c r="D61" s="11">
        <f t="shared" si="0"/>
        <v>0</v>
      </c>
    </row>
    <row r="62" spans="1:4" ht="18" hidden="1">
      <c r="A62" s="8" t="s">
        <v>46</v>
      </c>
      <c r="B62" s="9"/>
      <c r="C62" s="10">
        <v>15000</v>
      </c>
      <c r="D62" s="11">
        <f t="shared" si="0"/>
        <v>0</v>
      </c>
    </row>
    <row r="63" spans="1:4" ht="18" hidden="1">
      <c r="A63" s="8"/>
      <c r="B63" s="9"/>
      <c r="C63" s="10">
        <v>14000</v>
      </c>
      <c r="D63" s="11">
        <f t="shared" si="0"/>
        <v>0</v>
      </c>
    </row>
    <row r="64" spans="1:4" ht="18" hidden="1">
      <c r="A64" s="8" t="s">
        <v>47</v>
      </c>
      <c r="B64" s="9"/>
      <c r="C64" s="10"/>
      <c r="D64" s="11">
        <f t="shared" si="0"/>
        <v>0</v>
      </c>
    </row>
    <row r="65" spans="1:4" ht="18" hidden="1">
      <c r="A65" s="8" t="s">
        <v>48</v>
      </c>
      <c r="B65" s="9"/>
      <c r="C65" s="10">
        <v>14000</v>
      </c>
      <c r="D65" s="11">
        <f t="shared" si="0"/>
        <v>0</v>
      </c>
    </row>
    <row r="66" spans="1:4" ht="18" hidden="1">
      <c r="A66" s="8" t="s">
        <v>142</v>
      </c>
      <c r="B66" s="9"/>
      <c r="C66" s="10"/>
      <c r="D66" s="11">
        <f t="shared" si="0"/>
        <v>0</v>
      </c>
    </row>
    <row r="67" spans="1:4" ht="18" hidden="1">
      <c r="A67" s="8" t="s">
        <v>51</v>
      </c>
      <c r="B67" s="9"/>
      <c r="C67" s="13"/>
      <c r="D67" s="11">
        <f t="shared" si="0"/>
        <v>0</v>
      </c>
    </row>
    <row r="68" spans="1:4" ht="18" hidden="1">
      <c r="A68" s="14" t="s">
        <v>52</v>
      </c>
      <c r="B68" s="9"/>
      <c r="C68" s="10"/>
      <c r="D68" s="11">
        <f t="shared" si="0"/>
        <v>0</v>
      </c>
    </row>
    <row r="69" spans="1:4" ht="18" hidden="1">
      <c r="A69" s="8" t="s">
        <v>53</v>
      </c>
      <c r="B69" s="9"/>
      <c r="C69" s="12">
        <v>15000</v>
      </c>
      <c r="D69" s="11">
        <f t="shared" ref="D69:D132" si="1">B69*C69</f>
        <v>0</v>
      </c>
    </row>
    <row r="70" spans="1:4" ht="18" hidden="1">
      <c r="A70" s="8" t="s">
        <v>54</v>
      </c>
      <c r="B70" s="17"/>
      <c r="C70" s="10"/>
      <c r="D70" s="11">
        <f t="shared" si="1"/>
        <v>0</v>
      </c>
    </row>
    <row r="71" spans="1:4" ht="18" hidden="1">
      <c r="A71" s="14" t="s">
        <v>59</v>
      </c>
      <c r="B71" s="9"/>
      <c r="C71" s="10"/>
      <c r="D71" s="11">
        <f t="shared" si="1"/>
        <v>0</v>
      </c>
    </row>
    <row r="72" spans="1:4" ht="18" hidden="1">
      <c r="A72" s="8" t="s">
        <v>60</v>
      </c>
      <c r="B72" s="9"/>
      <c r="C72" s="10">
        <v>8000</v>
      </c>
      <c r="D72" s="11">
        <f t="shared" si="1"/>
        <v>0</v>
      </c>
    </row>
    <row r="73" spans="1:4" ht="18" hidden="1">
      <c r="A73" s="14" t="s">
        <v>61</v>
      </c>
      <c r="B73" s="9"/>
      <c r="C73" s="15">
        <v>10000</v>
      </c>
      <c r="D73" s="11">
        <f t="shared" si="1"/>
        <v>0</v>
      </c>
    </row>
    <row r="74" spans="1:4" ht="18" hidden="1">
      <c r="A74" s="14"/>
      <c r="B74" s="9"/>
      <c r="C74" s="15">
        <v>10500</v>
      </c>
      <c r="D74" s="11">
        <f t="shared" si="1"/>
        <v>0</v>
      </c>
    </row>
    <row r="75" spans="1:4" ht="18" hidden="1">
      <c r="A75" s="14"/>
      <c r="B75" s="9"/>
      <c r="C75" s="15">
        <v>10500</v>
      </c>
      <c r="D75" s="11">
        <f t="shared" si="1"/>
        <v>0</v>
      </c>
    </row>
    <row r="76" spans="1:4" ht="18" hidden="1">
      <c r="A76" s="14" t="s">
        <v>62</v>
      </c>
      <c r="B76" s="9"/>
      <c r="C76" s="15"/>
      <c r="D76" s="11">
        <f t="shared" si="1"/>
        <v>0</v>
      </c>
    </row>
    <row r="77" spans="1:4" ht="18" hidden="1">
      <c r="A77" s="14" t="s">
        <v>63</v>
      </c>
      <c r="B77" s="9"/>
      <c r="C77" s="10"/>
      <c r="D77" s="11">
        <f t="shared" si="1"/>
        <v>0</v>
      </c>
    </row>
    <row r="78" spans="1:4" ht="18" hidden="1">
      <c r="A78" s="8" t="s">
        <v>64</v>
      </c>
      <c r="B78" s="9"/>
      <c r="C78" s="12">
        <v>18000</v>
      </c>
      <c r="D78" s="11">
        <f t="shared" si="1"/>
        <v>0</v>
      </c>
    </row>
    <row r="79" spans="1:4" ht="18" hidden="1">
      <c r="A79" s="8" t="s">
        <v>65</v>
      </c>
      <c r="B79" s="9"/>
      <c r="C79" s="12">
        <v>25000</v>
      </c>
      <c r="D79" s="11">
        <f t="shared" si="1"/>
        <v>0</v>
      </c>
    </row>
    <row r="80" spans="1:4" ht="18" hidden="1">
      <c r="A80" s="8" t="s">
        <v>66</v>
      </c>
      <c r="B80" s="9"/>
      <c r="C80" s="13"/>
      <c r="D80" s="11">
        <f t="shared" si="1"/>
        <v>0</v>
      </c>
    </row>
    <row r="81" spans="1:4" ht="18" hidden="1">
      <c r="A81" s="8" t="s">
        <v>67</v>
      </c>
      <c r="B81" s="9"/>
      <c r="C81" s="15"/>
      <c r="D81" s="11">
        <f t="shared" si="1"/>
        <v>0</v>
      </c>
    </row>
    <row r="82" spans="1:4" ht="18" hidden="1">
      <c r="A82" s="8" t="s">
        <v>68</v>
      </c>
      <c r="B82" s="9"/>
      <c r="C82" s="10"/>
      <c r="D82" s="11">
        <f t="shared" si="1"/>
        <v>0</v>
      </c>
    </row>
    <row r="83" spans="1:4" ht="18" hidden="1">
      <c r="A83" s="8" t="s">
        <v>69</v>
      </c>
      <c r="B83" s="9"/>
      <c r="C83" s="12"/>
      <c r="D83" s="11">
        <f t="shared" si="1"/>
        <v>0</v>
      </c>
    </row>
    <row r="84" spans="1:4" ht="18" hidden="1">
      <c r="A84" s="8"/>
      <c r="B84" s="9"/>
      <c r="C84" s="12">
        <v>10000</v>
      </c>
      <c r="D84" s="11">
        <f t="shared" si="1"/>
        <v>0</v>
      </c>
    </row>
    <row r="85" spans="1:4" ht="18" hidden="1">
      <c r="A85" s="8" t="s">
        <v>204</v>
      </c>
      <c r="B85" s="9"/>
      <c r="C85" s="12">
        <v>10000</v>
      </c>
      <c r="D85" s="11">
        <f t="shared" si="1"/>
        <v>0</v>
      </c>
    </row>
    <row r="86" spans="1:4" ht="18" hidden="1">
      <c r="A86" s="8" t="s">
        <v>70</v>
      </c>
      <c r="B86" s="9"/>
      <c r="C86" s="13"/>
      <c r="D86" s="11">
        <f t="shared" si="1"/>
        <v>0</v>
      </c>
    </row>
    <row r="87" spans="1:4" ht="18" hidden="1">
      <c r="A87" s="8" t="s">
        <v>71</v>
      </c>
      <c r="B87" s="9"/>
      <c r="C87" s="10"/>
      <c r="D87" s="11">
        <f t="shared" si="1"/>
        <v>0</v>
      </c>
    </row>
    <row r="88" spans="1:4" ht="18" hidden="1">
      <c r="A88" s="8" t="s">
        <v>72</v>
      </c>
      <c r="B88" s="9"/>
      <c r="C88" s="13"/>
      <c r="D88" s="11">
        <f t="shared" si="1"/>
        <v>0</v>
      </c>
    </row>
    <row r="89" spans="1:4" ht="18" hidden="1">
      <c r="A89" s="8" t="s">
        <v>73</v>
      </c>
      <c r="B89" s="9"/>
      <c r="C89" s="10">
        <v>150000</v>
      </c>
      <c r="D89" s="11">
        <f t="shared" si="1"/>
        <v>0</v>
      </c>
    </row>
    <row r="90" spans="1:4" ht="18" hidden="1">
      <c r="A90" s="20" t="s">
        <v>74</v>
      </c>
      <c r="B90" s="9"/>
      <c r="C90" s="10">
        <v>90000</v>
      </c>
      <c r="D90" s="11">
        <f t="shared" si="1"/>
        <v>0</v>
      </c>
    </row>
    <row r="91" spans="1:4" ht="18" hidden="1">
      <c r="A91" s="20" t="s">
        <v>75</v>
      </c>
      <c r="B91" s="9"/>
      <c r="C91" s="10">
        <v>50000</v>
      </c>
      <c r="D91" s="11">
        <f t="shared" si="1"/>
        <v>0</v>
      </c>
    </row>
    <row r="92" spans="1:4" ht="18" hidden="1">
      <c r="A92" s="20" t="s">
        <v>76</v>
      </c>
      <c r="B92" s="9"/>
      <c r="C92" s="10">
        <v>90000</v>
      </c>
      <c r="D92" s="11">
        <f t="shared" si="1"/>
        <v>0</v>
      </c>
    </row>
    <row r="93" spans="1:4" ht="18" hidden="1">
      <c r="A93" s="8" t="s">
        <v>77</v>
      </c>
      <c r="B93" s="9"/>
      <c r="C93" s="10">
        <v>50000</v>
      </c>
      <c r="D93" s="11">
        <f t="shared" si="1"/>
        <v>0</v>
      </c>
    </row>
    <row r="94" spans="1:4" ht="18" hidden="1">
      <c r="A94" s="8" t="s">
        <v>78</v>
      </c>
      <c r="B94" s="9"/>
      <c r="C94" s="12">
        <v>70000</v>
      </c>
      <c r="D94" s="11">
        <f t="shared" si="1"/>
        <v>0</v>
      </c>
    </row>
    <row r="95" spans="1:4" ht="18" hidden="1">
      <c r="A95" s="8" t="s">
        <v>79</v>
      </c>
      <c r="B95" s="9"/>
      <c r="C95" s="10">
        <v>45000</v>
      </c>
      <c r="D95" s="11">
        <f t="shared" si="1"/>
        <v>0</v>
      </c>
    </row>
    <row r="96" spans="1:4" ht="18" hidden="1">
      <c r="A96" s="8" t="s">
        <v>80</v>
      </c>
      <c r="B96" s="9"/>
      <c r="C96" s="12"/>
      <c r="D96" s="11">
        <f t="shared" si="1"/>
        <v>0</v>
      </c>
    </row>
    <row r="97" spans="1:4" ht="18" hidden="1">
      <c r="A97" s="8" t="s">
        <v>81</v>
      </c>
      <c r="B97" s="9"/>
      <c r="C97" s="10">
        <v>50000</v>
      </c>
      <c r="D97" s="11">
        <f t="shared" si="1"/>
        <v>0</v>
      </c>
    </row>
    <row r="98" spans="1:4" ht="18">
      <c r="A98" s="14" t="s">
        <v>57</v>
      </c>
      <c r="B98" s="9">
        <v>30</v>
      </c>
      <c r="C98" s="10">
        <v>17000</v>
      </c>
      <c r="D98" s="11">
        <f t="shared" si="1"/>
        <v>510000</v>
      </c>
    </row>
    <row r="99" spans="1:4" ht="18" hidden="1">
      <c r="A99" s="14"/>
      <c r="B99" s="9"/>
      <c r="C99" s="10">
        <v>17000</v>
      </c>
      <c r="D99" s="11">
        <f t="shared" si="1"/>
        <v>0</v>
      </c>
    </row>
    <row r="100" spans="1:4" ht="18">
      <c r="A100" s="8" t="s">
        <v>58</v>
      </c>
      <c r="B100" s="9">
        <f>28+45</f>
        <v>73</v>
      </c>
      <c r="C100" s="12">
        <v>13000</v>
      </c>
      <c r="D100" s="11">
        <f t="shared" si="1"/>
        <v>949000</v>
      </c>
    </row>
    <row r="101" spans="1:4" ht="18" hidden="1">
      <c r="A101" s="8" t="s">
        <v>50</v>
      </c>
      <c r="B101" s="9"/>
      <c r="C101" s="10">
        <v>5000</v>
      </c>
      <c r="D101" s="11">
        <f t="shared" si="1"/>
        <v>0</v>
      </c>
    </row>
    <row r="102" spans="1:4" ht="18" hidden="1">
      <c r="A102" s="8"/>
      <c r="B102" s="9"/>
      <c r="C102" s="10">
        <v>5000</v>
      </c>
      <c r="D102" s="11">
        <f t="shared" si="1"/>
        <v>0</v>
      </c>
    </row>
    <row r="103" spans="1:4" ht="18" hidden="1">
      <c r="A103" s="8"/>
      <c r="B103" s="9"/>
      <c r="C103" s="10">
        <v>5500</v>
      </c>
      <c r="D103" s="11">
        <f t="shared" si="1"/>
        <v>0</v>
      </c>
    </row>
    <row r="104" spans="1:4" ht="18" hidden="1">
      <c r="A104" s="8" t="s">
        <v>82</v>
      </c>
      <c r="B104" s="9"/>
      <c r="C104" s="10"/>
      <c r="D104" s="11">
        <f t="shared" si="1"/>
        <v>0</v>
      </c>
    </row>
    <row r="105" spans="1:4" ht="18">
      <c r="A105" s="8" t="s">
        <v>3</v>
      </c>
      <c r="B105" s="9">
        <v>4</v>
      </c>
      <c r="C105" s="10">
        <v>20000</v>
      </c>
      <c r="D105" s="11">
        <f t="shared" si="1"/>
        <v>80000</v>
      </c>
    </row>
    <row r="106" spans="1:4" ht="18">
      <c r="A106" s="8" t="s">
        <v>4</v>
      </c>
      <c r="B106" s="9">
        <f>42+42-28</f>
        <v>56</v>
      </c>
      <c r="C106" s="10">
        <v>8000</v>
      </c>
      <c r="D106" s="11">
        <f t="shared" si="1"/>
        <v>448000</v>
      </c>
    </row>
    <row r="107" spans="1:4" ht="18" hidden="1">
      <c r="A107" s="8"/>
      <c r="B107" s="9"/>
      <c r="C107" s="10">
        <v>7000</v>
      </c>
      <c r="D107" s="11">
        <f t="shared" si="1"/>
        <v>0</v>
      </c>
    </row>
    <row r="108" spans="1:4" ht="18" hidden="1">
      <c r="A108" s="8"/>
      <c r="B108" s="9"/>
      <c r="C108" s="10">
        <v>9000</v>
      </c>
      <c r="D108" s="11">
        <f t="shared" si="1"/>
        <v>0</v>
      </c>
    </row>
    <row r="109" spans="1:4" ht="18" hidden="1">
      <c r="A109" s="8" t="s">
        <v>5</v>
      </c>
      <c r="B109" s="9"/>
      <c r="C109" s="10"/>
      <c r="D109" s="11">
        <f t="shared" si="1"/>
        <v>0</v>
      </c>
    </row>
    <row r="110" spans="1:4" ht="18" hidden="1">
      <c r="A110" s="8" t="s">
        <v>83</v>
      </c>
      <c r="B110" s="9"/>
      <c r="C110" s="10"/>
      <c r="D110" s="11">
        <f t="shared" si="1"/>
        <v>0</v>
      </c>
    </row>
    <row r="111" spans="1:4" ht="18" hidden="1">
      <c r="A111" s="8" t="s">
        <v>84</v>
      </c>
      <c r="B111" s="9"/>
      <c r="C111" s="10"/>
      <c r="D111" s="11">
        <f t="shared" si="1"/>
        <v>0</v>
      </c>
    </row>
    <row r="112" spans="1:4" ht="18" hidden="1">
      <c r="A112" s="8" t="s">
        <v>85</v>
      </c>
      <c r="B112" s="9"/>
      <c r="C112" s="10"/>
      <c r="D112" s="11">
        <f t="shared" si="1"/>
        <v>0</v>
      </c>
    </row>
    <row r="113" spans="1:4" ht="18" hidden="1">
      <c r="A113" s="8" t="s">
        <v>86</v>
      </c>
      <c r="B113" s="9"/>
      <c r="C113" s="12">
        <v>12000</v>
      </c>
      <c r="D113" s="11">
        <f t="shared" si="1"/>
        <v>0</v>
      </c>
    </row>
    <row r="114" spans="1:4" ht="18" hidden="1">
      <c r="A114" s="8" t="s">
        <v>87</v>
      </c>
      <c r="B114" s="9"/>
      <c r="C114" s="10"/>
      <c r="D114" s="11">
        <f t="shared" si="1"/>
        <v>0</v>
      </c>
    </row>
    <row r="115" spans="1:4" ht="18" hidden="1">
      <c r="A115" s="8" t="s">
        <v>88</v>
      </c>
      <c r="B115" s="9"/>
      <c r="C115" s="10"/>
      <c r="D115" s="11">
        <f t="shared" si="1"/>
        <v>0</v>
      </c>
    </row>
    <row r="116" spans="1:4" ht="18" hidden="1">
      <c r="A116" s="8" t="s">
        <v>89</v>
      </c>
      <c r="B116" s="9"/>
      <c r="C116" s="10"/>
      <c r="D116" s="11">
        <f t="shared" si="1"/>
        <v>0</v>
      </c>
    </row>
    <row r="117" spans="1:4" ht="18" hidden="1">
      <c r="A117" s="8" t="s">
        <v>90</v>
      </c>
      <c r="B117" s="9"/>
      <c r="C117" s="12"/>
      <c r="D117" s="11">
        <f t="shared" si="1"/>
        <v>0</v>
      </c>
    </row>
    <row r="118" spans="1:4" ht="18" hidden="1">
      <c r="A118" s="14" t="s">
        <v>91</v>
      </c>
      <c r="B118" s="9"/>
      <c r="C118" s="10"/>
      <c r="D118" s="11">
        <f t="shared" si="1"/>
        <v>0</v>
      </c>
    </row>
    <row r="119" spans="1:4" ht="18" hidden="1">
      <c r="A119" s="14" t="s">
        <v>92</v>
      </c>
      <c r="B119" s="9"/>
      <c r="C119" s="10"/>
      <c r="D119" s="11">
        <f t="shared" si="1"/>
        <v>0</v>
      </c>
    </row>
    <row r="120" spans="1:4" ht="18" hidden="1">
      <c r="A120" s="14" t="s">
        <v>93</v>
      </c>
      <c r="B120" s="21"/>
      <c r="C120" s="10"/>
      <c r="D120" s="11">
        <f t="shared" si="1"/>
        <v>0</v>
      </c>
    </row>
    <row r="121" spans="1:4" ht="18" hidden="1">
      <c r="A121" s="8" t="s">
        <v>94</v>
      </c>
      <c r="B121" s="9"/>
      <c r="C121" s="10"/>
      <c r="D121" s="11">
        <f t="shared" si="1"/>
        <v>0</v>
      </c>
    </row>
    <row r="122" spans="1:4" ht="18" hidden="1">
      <c r="A122" s="8" t="s">
        <v>95</v>
      </c>
      <c r="B122" s="9"/>
      <c r="C122" s="12"/>
      <c r="D122" s="11">
        <f t="shared" si="1"/>
        <v>0</v>
      </c>
    </row>
    <row r="123" spans="1:4" ht="18" hidden="1">
      <c r="A123" s="8" t="s">
        <v>96</v>
      </c>
      <c r="B123" s="9"/>
      <c r="C123" s="10"/>
      <c r="D123" s="11">
        <f t="shared" si="1"/>
        <v>0</v>
      </c>
    </row>
    <row r="124" spans="1:4" ht="18" hidden="1">
      <c r="A124" s="8" t="s">
        <v>97</v>
      </c>
      <c r="B124" s="9"/>
      <c r="C124" s="10"/>
      <c r="D124" s="11">
        <f t="shared" si="1"/>
        <v>0</v>
      </c>
    </row>
    <row r="125" spans="1:4" ht="18" hidden="1">
      <c r="A125" s="8" t="s">
        <v>39</v>
      </c>
      <c r="B125" s="9"/>
      <c r="C125" s="10">
        <v>15000</v>
      </c>
      <c r="D125" s="11">
        <f t="shared" si="1"/>
        <v>0</v>
      </c>
    </row>
    <row r="126" spans="1:4" ht="18" hidden="1">
      <c r="A126" s="8"/>
      <c r="B126" s="9"/>
      <c r="C126" s="10">
        <v>16000</v>
      </c>
      <c r="D126" s="11">
        <f t="shared" si="1"/>
        <v>0</v>
      </c>
    </row>
    <row r="127" spans="1:4" ht="18" hidden="1">
      <c r="A127" s="8"/>
      <c r="B127" s="9"/>
      <c r="C127" s="10">
        <v>17000</v>
      </c>
      <c r="D127" s="11">
        <f t="shared" si="1"/>
        <v>0</v>
      </c>
    </row>
    <row r="128" spans="1:4" ht="18" hidden="1">
      <c r="A128" s="8" t="s">
        <v>200</v>
      </c>
      <c r="B128" s="9"/>
      <c r="C128" s="10"/>
      <c r="D128" s="11">
        <f t="shared" si="1"/>
        <v>0</v>
      </c>
    </row>
    <row r="129" spans="1:4" ht="18">
      <c r="A129" s="8" t="s">
        <v>186</v>
      </c>
      <c r="B129" s="9">
        <v>140</v>
      </c>
      <c r="C129" s="10">
        <v>11500</v>
      </c>
      <c r="D129" s="11">
        <f t="shared" si="1"/>
        <v>1610000</v>
      </c>
    </row>
    <row r="130" spans="1:4" ht="18" hidden="1">
      <c r="A130" s="8"/>
      <c r="B130" s="9"/>
      <c r="C130" s="10">
        <v>11500</v>
      </c>
      <c r="D130" s="11">
        <f t="shared" si="1"/>
        <v>0</v>
      </c>
    </row>
    <row r="131" spans="1:4" ht="18">
      <c r="A131" s="8" t="s">
        <v>40</v>
      </c>
      <c r="B131" s="9">
        <v>13</v>
      </c>
      <c r="C131" s="12">
        <v>18000</v>
      </c>
      <c r="D131" s="11">
        <f t="shared" si="1"/>
        <v>234000</v>
      </c>
    </row>
    <row r="132" spans="1:4" ht="18" hidden="1">
      <c r="A132" s="8" t="s">
        <v>42</v>
      </c>
      <c r="B132" s="9"/>
      <c r="C132" s="10"/>
      <c r="D132" s="11">
        <f t="shared" si="1"/>
        <v>0</v>
      </c>
    </row>
    <row r="133" spans="1:4" ht="18" hidden="1">
      <c r="A133" s="22" t="s">
        <v>98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100</v>
      </c>
      <c r="B134" s="9"/>
      <c r="C134" s="13"/>
      <c r="D134" s="11">
        <f t="shared" si="2"/>
        <v>0</v>
      </c>
    </row>
    <row r="135" spans="1:4" ht="18">
      <c r="A135" s="14" t="s">
        <v>101</v>
      </c>
      <c r="B135" s="9">
        <v>176</v>
      </c>
      <c r="C135" s="10">
        <v>21000</v>
      </c>
      <c r="D135" s="11">
        <f t="shared" si="2"/>
        <v>3696000</v>
      </c>
    </row>
    <row r="136" spans="1:4" ht="18">
      <c r="A136" s="14" t="s">
        <v>102</v>
      </c>
      <c r="B136" s="9">
        <f>14+34+40</f>
        <v>88</v>
      </c>
      <c r="C136" s="10">
        <v>11500</v>
      </c>
      <c r="D136" s="11">
        <f t="shared" si="2"/>
        <v>1012000</v>
      </c>
    </row>
    <row r="137" spans="1:4" ht="18" hidden="1">
      <c r="A137" s="8" t="s">
        <v>103</v>
      </c>
      <c r="B137" s="9"/>
      <c r="C137" s="12"/>
      <c r="D137" s="11">
        <f t="shared" si="2"/>
        <v>0</v>
      </c>
    </row>
    <row r="138" spans="1:4" ht="18">
      <c r="A138" s="14" t="s">
        <v>104</v>
      </c>
      <c r="B138" s="9">
        <v>2</v>
      </c>
      <c r="C138" s="10">
        <v>18000</v>
      </c>
      <c r="D138" s="11">
        <f t="shared" si="2"/>
        <v>36000</v>
      </c>
    </row>
    <row r="139" spans="1:4" ht="18" hidden="1">
      <c r="A139" s="14" t="s">
        <v>105</v>
      </c>
      <c r="B139" s="9"/>
      <c r="C139" s="12"/>
      <c r="D139" s="11">
        <f t="shared" si="2"/>
        <v>0</v>
      </c>
    </row>
    <row r="140" spans="1:4" ht="18" hidden="1">
      <c r="A140" s="8" t="s">
        <v>197</v>
      </c>
      <c r="B140" s="9"/>
      <c r="C140" s="13"/>
      <c r="D140" s="11">
        <f t="shared" si="2"/>
        <v>0</v>
      </c>
    </row>
    <row r="141" spans="1:4" ht="18" hidden="1">
      <c r="A141" s="8" t="s">
        <v>106</v>
      </c>
      <c r="B141" s="9"/>
      <c r="C141" s="10"/>
      <c r="D141" s="11">
        <f t="shared" si="2"/>
        <v>0</v>
      </c>
    </row>
    <row r="142" spans="1:4" ht="18" hidden="1">
      <c r="A142" s="8" t="s">
        <v>107</v>
      </c>
      <c r="B142" s="9"/>
      <c r="C142" s="12"/>
      <c r="D142" s="11">
        <f t="shared" si="2"/>
        <v>0</v>
      </c>
    </row>
    <row r="143" spans="1:4" ht="18" hidden="1">
      <c r="A143" s="8" t="s">
        <v>108</v>
      </c>
      <c r="B143" s="9"/>
      <c r="C143" s="10">
        <v>16000</v>
      </c>
      <c r="D143" s="11">
        <f t="shared" si="2"/>
        <v>0</v>
      </c>
    </row>
    <row r="144" spans="1:4" ht="18">
      <c r="A144" s="8" t="s">
        <v>109</v>
      </c>
      <c r="B144" s="9">
        <f>25+62+7</f>
        <v>94</v>
      </c>
      <c r="C144" s="13">
        <v>24000</v>
      </c>
      <c r="D144" s="11">
        <f t="shared" si="2"/>
        <v>2256000</v>
      </c>
    </row>
    <row r="145" spans="1:4" ht="18" hidden="1">
      <c r="A145" s="8"/>
      <c r="B145" s="9"/>
      <c r="C145" s="13">
        <v>26500</v>
      </c>
      <c r="D145" s="11">
        <f t="shared" si="2"/>
        <v>0</v>
      </c>
    </row>
    <row r="146" spans="1:4" ht="18" hidden="1">
      <c r="A146" s="8"/>
      <c r="B146" s="9"/>
      <c r="C146" s="13">
        <v>25000</v>
      </c>
      <c r="D146" s="11">
        <f t="shared" si="2"/>
        <v>0</v>
      </c>
    </row>
    <row r="147" spans="1:4" ht="18" hidden="1">
      <c r="A147" s="8"/>
      <c r="B147" s="9"/>
      <c r="C147" s="13">
        <v>27000</v>
      </c>
      <c r="D147" s="11">
        <f t="shared" si="2"/>
        <v>0</v>
      </c>
    </row>
    <row r="148" spans="1:4" ht="18" hidden="1">
      <c r="A148" s="8"/>
      <c r="B148" s="9"/>
      <c r="C148" s="13">
        <v>25000</v>
      </c>
      <c r="D148" s="11">
        <f t="shared" si="2"/>
        <v>0</v>
      </c>
    </row>
    <row r="149" spans="1:4" ht="18">
      <c r="A149" s="8" t="s">
        <v>110</v>
      </c>
      <c r="B149" s="9">
        <f>37+78+36</f>
        <v>151</v>
      </c>
      <c r="C149" s="12">
        <v>20000</v>
      </c>
      <c r="D149" s="11">
        <f t="shared" si="2"/>
        <v>3020000</v>
      </c>
    </row>
    <row r="150" spans="1:4" ht="18" hidden="1">
      <c r="A150" s="8" t="s">
        <v>111</v>
      </c>
      <c r="B150" s="9"/>
      <c r="C150" s="12"/>
      <c r="D150" s="11">
        <f t="shared" si="2"/>
        <v>0</v>
      </c>
    </row>
    <row r="151" spans="1:4" ht="18" hidden="1">
      <c r="A151" s="8" t="s">
        <v>112</v>
      </c>
      <c r="B151" s="9"/>
      <c r="C151" s="13"/>
      <c r="D151" s="11">
        <f t="shared" si="2"/>
        <v>0</v>
      </c>
    </row>
    <row r="152" spans="1:4" ht="18" hidden="1">
      <c r="A152" s="18" t="s">
        <v>113</v>
      </c>
      <c r="B152" s="9"/>
      <c r="C152" s="12">
        <v>6000</v>
      </c>
      <c r="D152" s="11">
        <f t="shared" si="2"/>
        <v>0</v>
      </c>
    </row>
    <row r="153" spans="1:4" ht="18" hidden="1">
      <c r="A153" s="18"/>
      <c r="B153" s="9"/>
      <c r="C153" s="12">
        <v>6000</v>
      </c>
      <c r="D153" s="11">
        <f t="shared" si="2"/>
        <v>0</v>
      </c>
    </row>
    <row r="154" spans="1:4" ht="18" hidden="1">
      <c r="A154" s="8" t="s">
        <v>206</v>
      </c>
      <c r="B154" s="9"/>
      <c r="C154" s="13"/>
      <c r="D154" s="11">
        <f t="shared" si="2"/>
        <v>0</v>
      </c>
    </row>
    <row r="155" spans="1:4" ht="18" hidden="1">
      <c r="A155" s="8" t="s">
        <v>114</v>
      </c>
      <c r="B155" s="9"/>
      <c r="C155" s="13"/>
      <c r="D155" s="11">
        <f t="shared" si="2"/>
        <v>0</v>
      </c>
    </row>
    <row r="156" spans="1:4" ht="18" hidden="1">
      <c r="A156" s="8" t="s">
        <v>115</v>
      </c>
      <c r="B156" s="9"/>
      <c r="C156" s="10">
        <v>8500</v>
      </c>
      <c r="D156" s="11">
        <f t="shared" si="2"/>
        <v>0</v>
      </c>
    </row>
    <row r="157" spans="1:4" ht="18" hidden="1">
      <c r="A157" s="8"/>
      <c r="B157" s="9"/>
      <c r="C157" s="10">
        <v>8000</v>
      </c>
      <c r="D157" s="11">
        <f t="shared" si="2"/>
        <v>0</v>
      </c>
    </row>
    <row r="158" spans="1:4" ht="18" hidden="1">
      <c r="A158" s="14" t="s">
        <v>116</v>
      </c>
      <c r="B158" s="9"/>
      <c r="C158" s="10"/>
      <c r="D158" s="11">
        <f t="shared" si="2"/>
        <v>0</v>
      </c>
    </row>
    <row r="159" spans="1:4" ht="18">
      <c r="A159" s="8" t="s">
        <v>117</v>
      </c>
      <c r="B159" s="9">
        <v>33</v>
      </c>
      <c r="C159" s="12">
        <v>8000</v>
      </c>
      <c r="D159" s="11">
        <f t="shared" si="2"/>
        <v>264000</v>
      </c>
    </row>
    <row r="160" spans="1:4" ht="18" hidden="1">
      <c r="A160" s="8"/>
      <c r="B160" s="9"/>
      <c r="C160" s="12">
        <v>8000</v>
      </c>
      <c r="D160" s="11">
        <f t="shared" si="2"/>
        <v>0</v>
      </c>
    </row>
    <row r="161" spans="1:4" ht="18" hidden="1">
      <c r="A161" s="8" t="s">
        <v>213</v>
      </c>
      <c r="B161" s="9"/>
      <c r="C161" s="12">
        <v>14000</v>
      </c>
      <c r="D161" s="11">
        <f t="shared" si="2"/>
        <v>0</v>
      </c>
    </row>
    <row r="162" spans="1:4" ht="18" hidden="1">
      <c r="A162" s="8"/>
      <c r="B162" s="9"/>
      <c r="C162" s="12">
        <v>14000</v>
      </c>
      <c r="D162" s="11">
        <f t="shared" si="2"/>
        <v>0</v>
      </c>
    </row>
    <row r="163" spans="1:4" ht="18" hidden="1">
      <c r="A163" s="8" t="s">
        <v>118</v>
      </c>
      <c r="B163" s="9"/>
      <c r="C163" s="10"/>
      <c r="D163" s="11">
        <f t="shared" si="2"/>
        <v>0</v>
      </c>
    </row>
    <row r="164" spans="1:4" ht="18" hidden="1">
      <c r="A164" s="8" t="s">
        <v>119</v>
      </c>
      <c r="B164" s="9"/>
      <c r="C164" s="10">
        <v>9000</v>
      </c>
      <c r="D164" s="11">
        <f t="shared" si="2"/>
        <v>0</v>
      </c>
    </row>
    <row r="165" spans="1:4" ht="18" hidden="1">
      <c r="A165" s="8" t="s">
        <v>120</v>
      </c>
      <c r="B165" s="9"/>
      <c r="C165" s="19"/>
      <c r="D165" s="11">
        <f t="shared" si="2"/>
        <v>0</v>
      </c>
    </row>
    <row r="166" spans="1:4" ht="18" hidden="1">
      <c r="A166" s="8" t="s">
        <v>121</v>
      </c>
      <c r="B166" s="9"/>
      <c r="C166" s="10">
        <v>17000</v>
      </c>
      <c r="D166" s="11">
        <f t="shared" si="2"/>
        <v>0</v>
      </c>
    </row>
    <row r="167" spans="1:4" ht="18" hidden="1">
      <c r="A167" s="8" t="s">
        <v>122</v>
      </c>
      <c r="B167" s="9"/>
      <c r="C167" s="13"/>
      <c r="D167" s="11">
        <f t="shared" si="2"/>
        <v>0</v>
      </c>
    </row>
    <row r="168" spans="1:4" ht="18" hidden="1">
      <c r="A168" s="8" t="s">
        <v>123</v>
      </c>
      <c r="B168" s="9"/>
      <c r="C168" s="13">
        <v>25000</v>
      </c>
      <c r="D168" s="11">
        <f t="shared" si="2"/>
        <v>0</v>
      </c>
    </row>
    <row r="169" spans="1:4" ht="18" hidden="1">
      <c r="A169" s="23" t="s">
        <v>124</v>
      </c>
      <c r="B169" s="9"/>
      <c r="C169" s="10"/>
      <c r="D169" s="11">
        <f t="shared" si="2"/>
        <v>0</v>
      </c>
    </row>
    <row r="170" spans="1:4" ht="18" hidden="1">
      <c r="A170" s="8" t="s">
        <v>215</v>
      </c>
      <c r="B170" s="9"/>
      <c r="C170" s="10"/>
      <c r="D170" s="11">
        <f t="shared" si="2"/>
        <v>0</v>
      </c>
    </row>
    <row r="171" spans="1:4" ht="18">
      <c r="A171" s="14" t="s">
        <v>125</v>
      </c>
      <c r="B171" s="9">
        <v>25</v>
      </c>
      <c r="C171" s="10">
        <v>10000</v>
      </c>
      <c r="D171" s="11">
        <f t="shared" si="2"/>
        <v>250000</v>
      </c>
    </row>
    <row r="172" spans="1:4" ht="18" hidden="1">
      <c r="A172" s="8" t="s">
        <v>126</v>
      </c>
      <c r="B172" s="9"/>
      <c r="C172" s="10"/>
      <c r="D172" s="11">
        <f t="shared" si="2"/>
        <v>0</v>
      </c>
    </row>
    <row r="173" spans="1:4" ht="18" hidden="1">
      <c r="A173" s="8" t="s">
        <v>127</v>
      </c>
      <c r="B173" s="9"/>
      <c r="C173" s="13">
        <v>8000</v>
      </c>
      <c r="D173" s="11">
        <f t="shared" si="2"/>
        <v>0</v>
      </c>
    </row>
    <row r="174" spans="1:4" ht="18" hidden="1">
      <c r="A174" s="8"/>
      <c r="B174" s="9"/>
      <c r="C174" s="13">
        <v>8500</v>
      </c>
      <c r="D174" s="11">
        <f t="shared" si="2"/>
        <v>0</v>
      </c>
    </row>
    <row r="175" spans="1:4" ht="18" hidden="1">
      <c r="A175" s="8" t="s">
        <v>128</v>
      </c>
      <c r="B175" s="9"/>
      <c r="C175" s="10"/>
      <c r="D175" s="11">
        <f t="shared" si="2"/>
        <v>0</v>
      </c>
    </row>
    <row r="176" spans="1:4" ht="18" hidden="1">
      <c r="A176" s="8" t="s">
        <v>129</v>
      </c>
      <c r="B176" s="9"/>
      <c r="C176" s="12">
        <v>7000</v>
      </c>
      <c r="D176" s="11">
        <f t="shared" si="2"/>
        <v>0</v>
      </c>
    </row>
    <row r="177" spans="1:4" ht="18" hidden="1">
      <c r="A177" s="8" t="s">
        <v>130</v>
      </c>
      <c r="B177" s="9"/>
      <c r="C177" s="12">
        <v>7500</v>
      </c>
      <c r="D177" s="11">
        <f t="shared" si="2"/>
        <v>0</v>
      </c>
    </row>
    <row r="178" spans="1:4" ht="18" hidden="1">
      <c r="A178" s="8" t="s">
        <v>131</v>
      </c>
      <c r="B178" s="9"/>
      <c r="C178" s="12"/>
      <c r="D178" s="11">
        <f t="shared" si="2"/>
        <v>0</v>
      </c>
    </row>
    <row r="179" spans="1:4" ht="18" hidden="1">
      <c r="A179" s="24" t="s">
        <v>132</v>
      </c>
      <c r="B179" s="9"/>
      <c r="C179" s="12"/>
      <c r="D179" s="11">
        <f t="shared" si="2"/>
        <v>0</v>
      </c>
    </row>
    <row r="180" spans="1:4" ht="18" hidden="1">
      <c r="A180" s="8" t="s">
        <v>133</v>
      </c>
      <c r="B180" s="9"/>
      <c r="C180" s="10"/>
      <c r="D180" s="11">
        <f t="shared" si="2"/>
        <v>0</v>
      </c>
    </row>
    <row r="181" spans="1:4" ht="18" hidden="1">
      <c r="A181" s="8" t="s">
        <v>134</v>
      </c>
      <c r="B181" s="9"/>
      <c r="C181" s="25"/>
      <c r="D181" s="11">
        <f t="shared" si="2"/>
        <v>0</v>
      </c>
    </row>
    <row r="182" spans="1:4" ht="18">
      <c r="A182" s="14" t="s">
        <v>135</v>
      </c>
      <c r="B182" s="9">
        <v>3</v>
      </c>
      <c r="C182" s="10">
        <v>60000</v>
      </c>
      <c r="D182" s="11">
        <f t="shared" si="2"/>
        <v>180000</v>
      </c>
    </row>
    <row r="183" spans="1:4" ht="18" hidden="1">
      <c r="A183" s="14" t="s">
        <v>136</v>
      </c>
      <c r="B183" s="9"/>
      <c r="C183" s="10"/>
      <c r="D183" s="11">
        <f t="shared" si="2"/>
        <v>0</v>
      </c>
    </row>
    <row r="184" spans="1:4" ht="18" hidden="1">
      <c r="A184" s="8" t="s">
        <v>137</v>
      </c>
      <c r="B184" s="9"/>
      <c r="C184" s="10"/>
      <c r="D184" s="11">
        <f t="shared" si="2"/>
        <v>0</v>
      </c>
    </row>
    <row r="185" spans="1:4" ht="18" hidden="1">
      <c r="A185" s="8" t="s">
        <v>138</v>
      </c>
      <c r="B185" s="9"/>
      <c r="C185" s="10"/>
      <c r="D185" s="11">
        <f t="shared" si="2"/>
        <v>0</v>
      </c>
    </row>
    <row r="186" spans="1:4" ht="18" hidden="1">
      <c r="A186" s="8" t="s">
        <v>139</v>
      </c>
      <c r="B186" s="9"/>
      <c r="C186" s="10">
        <v>26000</v>
      </c>
      <c r="D186" s="11">
        <f t="shared" si="2"/>
        <v>0</v>
      </c>
    </row>
    <row r="187" spans="1:4" ht="18" hidden="1">
      <c r="A187" s="8" t="s">
        <v>140</v>
      </c>
      <c r="B187" s="9"/>
      <c r="C187" s="10">
        <v>38000</v>
      </c>
      <c r="D187" s="11">
        <f t="shared" si="2"/>
        <v>0</v>
      </c>
    </row>
    <row r="188" spans="1:4" ht="18" hidden="1">
      <c r="A188" s="8" t="s">
        <v>141</v>
      </c>
      <c r="B188" s="9"/>
      <c r="C188" s="10">
        <v>15000</v>
      </c>
      <c r="D188" s="11">
        <f t="shared" si="2"/>
        <v>0</v>
      </c>
    </row>
    <row r="189" spans="1:4" ht="18" hidden="1">
      <c r="A189" s="8" t="s">
        <v>143</v>
      </c>
      <c r="B189" s="9"/>
      <c r="C189" s="10"/>
      <c r="D189" s="11">
        <f t="shared" si="2"/>
        <v>0</v>
      </c>
    </row>
    <row r="190" spans="1:4" ht="18" hidden="1">
      <c r="A190" s="8" t="s">
        <v>144</v>
      </c>
      <c r="B190" s="9"/>
      <c r="C190" s="10"/>
      <c r="D190" s="11">
        <f t="shared" si="2"/>
        <v>0</v>
      </c>
    </row>
    <row r="191" spans="1:4" ht="18" hidden="1">
      <c r="A191" s="8" t="s">
        <v>145</v>
      </c>
      <c r="B191" s="9"/>
      <c r="C191" s="10">
        <v>30000</v>
      </c>
      <c r="D191" s="11">
        <f t="shared" si="2"/>
        <v>0</v>
      </c>
    </row>
    <row r="192" spans="1:4" ht="18" hidden="1">
      <c r="A192" s="8" t="s">
        <v>146</v>
      </c>
      <c r="B192" s="9"/>
      <c r="C192" s="10"/>
      <c r="D192" s="11">
        <f t="shared" si="2"/>
        <v>0</v>
      </c>
    </row>
    <row r="193" spans="1:4" ht="18" hidden="1">
      <c r="A193" s="14" t="s">
        <v>147</v>
      </c>
      <c r="B193" s="9"/>
      <c r="C193" s="15"/>
      <c r="D193" s="11">
        <f t="shared" si="2"/>
        <v>0</v>
      </c>
    </row>
    <row r="194" spans="1:4" ht="18" hidden="1">
      <c r="A194" s="14" t="s">
        <v>148</v>
      </c>
      <c r="B194" s="9"/>
      <c r="C194" s="15"/>
      <c r="D194" s="11">
        <f t="shared" si="2"/>
        <v>0</v>
      </c>
    </row>
    <row r="195" spans="1:4" ht="18">
      <c r="A195" s="8" t="s">
        <v>211</v>
      </c>
      <c r="B195" s="9">
        <v>140</v>
      </c>
      <c r="C195" s="10">
        <v>20000</v>
      </c>
      <c r="D195" s="11">
        <f t="shared" si="2"/>
        <v>2800000</v>
      </c>
    </row>
    <row r="196" spans="1:4" ht="18">
      <c r="A196" s="8" t="s">
        <v>151</v>
      </c>
      <c r="B196" s="9">
        <v>26</v>
      </c>
      <c r="C196" s="10">
        <v>13000</v>
      </c>
      <c r="D196" s="11">
        <f t="shared" si="2"/>
        <v>338000</v>
      </c>
    </row>
    <row r="197" spans="1:4" ht="18">
      <c r="A197" s="8" t="s">
        <v>153</v>
      </c>
      <c r="B197" s="9">
        <v>110</v>
      </c>
      <c r="C197" s="10">
        <v>7500</v>
      </c>
      <c r="D197" s="11">
        <f t="shared" ref="D197:D257" si="3">B197*C197</f>
        <v>825000</v>
      </c>
    </row>
    <row r="198" spans="1:4" ht="18" hidden="1">
      <c r="A198" s="8" t="s">
        <v>152</v>
      </c>
      <c r="B198" s="9"/>
      <c r="C198" s="10"/>
      <c r="D198" s="11">
        <f t="shared" si="3"/>
        <v>0</v>
      </c>
    </row>
    <row r="199" spans="1:4" ht="18" hidden="1">
      <c r="A199" s="14" t="s">
        <v>49</v>
      </c>
      <c r="B199" s="9"/>
      <c r="C199" s="10"/>
      <c r="D199" s="11">
        <f t="shared" si="3"/>
        <v>0</v>
      </c>
    </row>
    <row r="200" spans="1:4" ht="18" hidden="1">
      <c r="A200" s="8" t="s">
        <v>207</v>
      </c>
      <c r="B200" s="9"/>
      <c r="C200" s="10"/>
      <c r="D200" s="11">
        <f t="shared" si="3"/>
        <v>0</v>
      </c>
    </row>
    <row r="201" spans="1:4" ht="18" hidden="1">
      <c r="A201" s="8" t="s">
        <v>154</v>
      </c>
      <c r="B201" s="9"/>
      <c r="C201" s="13">
        <v>6100</v>
      </c>
      <c r="D201" s="11">
        <f t="shared" si="3"/>
        <v>0</v>
      </c>
    </row>
    <row r="202" spans="1:4" ht="18" hidden="1">
      <c r="A202" s="8" t="s">
        <v>155</v>
      </c>
      <c r="B202" s="9"/>
      <c r="C202" s="13"/>
      <c r="D202" s="11">
        <f t="shared" si="3"/>
        <v>0</v>
      </c>
    </row>
    <row r="203" spans="1:4" ht="18" hidden="1">
      <c r="A203" s="8" t="s">
        <v>156</v>
      </c>
      <c r="B203" s="9"/>
      <c r="C203" s="13">
        <v>25000</v>
      </c>
      <c r="D203" s="11">
        <f t="shared" si="3"/>
        <v>0</v>
      </c>
    </row>
    <row r="204" spans="1:4" ht="18" hidden="1">
      <c r="A204" s="8" t="s">
        <v>157</v>
      </c>
      <c r="B204" s="9"/>
      <c r="C204" s="13">
        <v>6100</v>
      </c>
      <c r="D204" s="11">
        <f t="shared" si="3"/>
        <v>0</v>
      </c>
    </row>
    <row r="205" spans="1:4" ht="18" hidden="1">
      <c r="A205" s="8" t="s">
        <v>158</v>
      </c>
      <c r="B205" s="9"/>
      <c r="C205" s="13"/>
      <c r="D205" s="11">
        <f t="shared" si="3"/>
        <v>0</v>
      </c>
    </row>
    <row r="206" spans="1:4" ht="18" hidden="1">
      <c r="A206" s="8" t="s">
        <v>210</v>
      </c>
      <c r="B206" s="9"/>
      <c r="C206" s="12"/>
      <c r="D206" s="11">
        <f t="shared" si="3"/>
        <v>0</v>
      </c>
    </row>
    <row r="207" spans="1:4" ht="18" hidden="1">
      <c r="A207" s="27" t="s">
        <v>159</v>
      </c>
      <c r="B207" s="9"/>
      <c r="C207" s="12">
        <v>27000</v>
      </c>
      <c r="D207" s="11">
        <f t="shared" si="3"/>
        <v>0</v>
      </c>
    </row>
    <row r="208" spans="1:4" ht="18" hidden="1">
      <c r="A208" s="27" t="s">
        <v>160</v>
      </c>
      <c r="B208" s="9"/>
      <c r="C208" s="13">
        <v>6100</v>
      </c>
      <c r="D208" s="11">
        <f t="shared" si="3"/>
        <v>0</v>
      </c>
    </row>
    <row r="209" spans="1:4" ht="18" hidden="1">
      <c r="A209" s="27" t="s">
        <v>161</v>
      </c>
      <c r="B209" s="9"/>
      <c r="C209" s="13"/>
      <c r="D209" s="11">
        <f t="shared" si="3"/>
        <v>0</v>
      </c>
    </row>
    <row r="210" spans="1:4" ht="18" hidden="1">
      <c r="A210" s="27" t="s">
        <v>162</v>
      </c>
      <c r="B210" s="9"/>
      <c r="C210" s="12"/>
      <c r="D210" s="11">
        <f t="shared" si="3"/>
        <v>0</v>
      </c>
    </row>
    <row r="211" spans="1:4" ht="18" hidden="1">
      <c r="A211" s="27" t="s">
        <v>163</v>
      </c>
      <c r="B211" s="9"/>
      <c r="C211" s="12"/>
      <c r="D211" s="11">
        <f t="shared" si="3"/>
        <v>0</v>
      </c>
    </row>
    <row r="212" spans="1:4" ht="18" hidden="1">
      <c r="A212" s="8" t="s">
        <v>164</v>
      </c>
      <c r="B212" s="9"/>
      <c r="C212" s="13">
        <v>5500</v>
      </c>
      <c r="D212" s="11">
        <f t="shared" si="3"/>
        <v>0</v>
      </c>
    </row>
    <row r="213" spans="1:4" ht="18" hidden="1">
      <c r="A213" s="8" t="s">
        <v>165</v>
      </c>
      <c r="B213" s="9"/>
      <c r="C213" s="13">
        <v>6100</v>
      </c>
      <c r="D213" s="11">
        <f t="shared" si="3"/>
        <v>0</v>
      </c>
    </row>
    <row r="214" spans="1:4" ht="18" hidden="1">
      <c r="A214" s="8" t="s">
        <v>166</v>
      </c>
      <c r="B214" s="9"/>
      <c r="C214" s="13">
        <v>25000</v>
      </c>
      <c r="D214" s="11">
        <f t="shared" si="3"/>
        <v>0</v>
      </c>
    </row>
    <row r="215" spans="1:4" ht="18" hidden="1">
      <c r="A215" s="8" t="s">
        <v>167</v>
      </c>
      <c r="B215" s="9"/>
      <c r="C215" s="13">
        <v>25000</v>
      </c>
      <c r="D215" s="11">
        <f t="shared" si="3"/>
        <v>0</v>
      </c>
    </row>
    <row r="216" spans="1:4" ht="18" hidden="1">
      <c r="A216" s="8" t="s">
        <v>168</v>
      </c>
      <c r="B216" s="9"/>
      <c r="C216" s="13"/>
      <c r="D216" s="11">
        <f t="shared" si="3"/>
        <v>0</v>
      </c>
    </row>
    <row r="217" spans="1:4" ht="18" hidden="1">
      <c r="A217" s="8" t="s">
        <v>209</v>
      </c>
      <c r="B217" s="9"/>
      <c r="C217" s="13"/>
      <c r="D217" s="11">
        <f t="shared" si="3"/>
        <v>0</v>
      </c>
    </row>
    <row r="218" spans="1:4" ht="18" hidden="1">
      <c r="A218" s="8" t="s">
        <v>169</v>
      </c>
      <c r="B218" s="9"/>
      <c r="C218" s="10">
        <v>13000</v>
      </c>
      <c r="D218" s="11">
        <f t="shared" si="3"/>
        <v>0</v>
      </c>
    </row>
    <row r="219" spans="1:4" ht="18" hidden="1">
      <c r="A219" s="8" t="s">
        <v>203</v>
      </c>
      <c r="B219" s="9"/>
      <c r="C219" s="13"/>
      <c r="D219" s="11">
        <f t="shared" si="3"/>
        <v>0</v>
      </c>
    </row>
    <row r="220" spans="1:4" ht="18" hidden="1">
      <c r="A220" s="8" t="s">
        <v>170</v>
      </c>
      <c r="B220" s="9"/>
      <c r="C220" s="13"/>
      <c r="D220" s="11">
        <f t="shared" si="3"/>
        <v>0</v>
      </c>
    </row>
    <row r="221" spans="1:4" ht="18" hidden="1">
      <c r="A221" s="8" t="s">
        <v>171</v>
      </c>
      <c r="B221" s="9"/>
      <c r="C221" s="12"/>
      <c r="D221" s="11">
        <f t="shared" si="3"/>
        <v>0</v>
      </c>
    </row>
    <row r="222" spans="1:4" ht="18" hidden="1">
      <c r="A222" s="8" t="s">
        <v>172</v>
      </c>
      <c r="B222" s="9"/>
      <c r="C222" s="10"/>
      <c r="D222" s="11">
        <f t="shared" si="3"/>
        <v>0</v>
      </c>
    </row>
    <row r="223" spans="1:4" ht="18" hidden="1">
      <c r="A223" s="8" t="s">
        <v>173</v>
      </c>
      <c r="B223" s="9"/>
      <c r="C223" s="13"/>
      <c r="D223" s="11">
        <f t="shared" si="3"/>
        <v>0</v>
      </c>
    </row>
    <row r="224" spans="1:4" ht="18" hidden="1">
      <c r="A224" s="8"/>
      <c r="B224" s="9"/>
      <c r="C224" s="13">
        <v>26000</v>
      </c>
      <c r="D224" s="11">
        <f t="shared" si="3"/>
        <v>0</v>
      </c>
    </row>
    <row r="225" spans="1:4" ht="18" hidden="1">
      <c r="A225" s="8"/>
      <c r="B225" s="9"/>
      <c r="C225" s="13">
        <v>26000</v>
      </c>
      <c r="D225" s="11">
        <f t="shared" si="3"/>
        <v>0</v>
      </c>
    </row>
    <row r="226" spans="1:4" ht="18" hidden="1">
      <c r="A226" s="8"/>
      <c r="B226" s="9"/>
      <c r="C226" s="13">
        <v>26000</v>
      </c>
      <c r="D226" s="11">
        <f t="shared" si="3"/>
        <v>0</v>
      </c>
    </row>
    <row r="227" spans="1:4" ht="18" hidden="1">
      <c r="A227" s="8"/>
      <c r="B227" s="9"/>
      <c r="C227" s="13">
        <v>26000</v>
      </c>
      <c r="D227" s="11">
        <f t="shared" si="3"/>
        <v>0</v>
      </c>
    </row>
    <row r="228" spans="1:4" ht="18" hidden="1">
      <c r="A228" s="8" t="s">
        <v>174</v>
      </c>
      <c r="B228" s="9"/>
      <c r="C228" s="10">
        <v>18000</v>
      </c>
      <c r="D228" s="11">
        <f t="shared" si="3"/>
        <v>0</v>
      </c>
    </row>
    <row r="229" spans="1:4" ht="18" hidden="1">
      <c r="A229" s="8" t="s">
        <v>175</v>
      </c>
      <c r="B229" s="9"/>
      <c r="C229" s="10">
        <v>20000</v>
      </c>
      <c r="D229" s="11">
        <f t="shared" si="3"/>
        <v>0</v>
      </c>
    </row>
    <row r="230" spans="1:4" ht="18" hidden="1">
      <c r="A230" s="8"/>
      <c r="B230" s="9"/>
      <c r="C230" s="10">
        <v>20000</v>
      </c>
      <c r="D230" s="11">
        <f t="shared" si="3"/>
        <v>0</v>
      </c>
    </row>
    <row r="231" spans="1:4" ht="18" hidden="1">
      <c r="A231" s="8"/>
      <c r="B231" s="9"/>
      <c r="C231" s="10">
        <v>20000</v>
      </c>
      <c r="D231" s="11">
        <f t="shared" si="3"/>
        <v>0</v>
      </c>
    </row>
    <row r="232" spans="1:4" ht="18" hidden="1">
      <c r="A232" s="8" t="s">
        <v>176</v>
      </c>
      <c r="B232" s="9"/>
      <c r="C232" s="10"/>
      <c r="D232" s="11">
        <f t="shared" si="3"/>
        <v>0</v>
      </c>
    </row>
    <row r="233" spans="1:4" ht="18" hidden="1">
      <c r="A233" s="8"/>
      <c r="B233" s="9"/>
      <c r="C233" s="10">
        <v>18000</v>
      </c>
      <c r="D233" s="11">
        <f t="shared" si="3"/>
        <v>0</v>
      </c>
    </row>
    <row r="234" spans="1:4" ht="18" hidden="1">
      <c r="A234" s="8"/>
      <c r="B234" s="9"/>
      <c r="C234" s="10">
        <v>18000</v>
      </c>
      <c r="D234" s="11">
        <f t="shared" si="3"/>
        <v>0</v>
      </c>
    </row>
    <row r="235" spans="1:4" ht="18" hidden="1">
      <c r="A235" s="8"/>
      <c r="B235" s="9"/>
      <c r="C235" s="13">
        <v>18000</v>
      </c>
      <c r="D235" s="11">
        <f t="shared" si="3"/>
        <v>0</v>
      </c>
    </row>
    <row r="236" spans="1:4" ht="18">
      <c r="A236" s="14" t="s">
        <v>177</v>
      </c>
      <c r="B236" s="9">
        <v>24</v>
      </c>
      <c r="C236" s="12">
        <v>3000</v>
      </c>
      <c r="D236" s="11">
        <f t="shared" si="3"/>
        <v>72000</v>
      </c>
    </row>
    <row r="237" spans="1:4" ht="18" hidden="1">
      <c r="A237" s="14" t="s">
        <v>178</v>
      </c>
      <c r="B237" s="9"/>
      <c r="C237" s="10"/>
      <c r="D237" s="11">
        <f t="shared" si="3"/>
        <v>0</v>
      </c>
    </row>
    <row r="238" spans="1:4" ht="18" hidden="1">
      <c r="A238" s="8" t="s">
        <v>179</v>
      </c>
      <c r="B238" s="9"/>
      <c r="C238" s="10">
        <v>6500</v>
      </c>
      <c r="D238" s="11">
        <f t="shared" si="3"/>
        <v>0</v>
      </c>
    </row>
    <row r="239" spans="1:4" ht="18" hidden="1">
      <c r="A239" s="8" t="s">
        <v>182</v>
      </c>
      <c r="B239" s="9"/>
      <c r="C239" s="19"/>
      <c r="D239" s="11">
        <f t="shared" si="3"/>
        <v>0</v>
      </c>
    </row>
    <row r="240" spans="1:4" ht="18" hidden="1">
      <c r="A240" s="8" t="s">
        <v>183</v>
      </c>
      <c r="B240" s="9"/>
      <c r="C240" s="12">
        <v>6000</v>
      </c>
      <c r="D240" s="11">
        <f t="shared" si="3"/>
        <v>0</v>
      </c>
    </row>
    <row r="241" spans="1:4" ht="18" hidden="1">
      <c r="A241" s="8" t="s">
        <v>184</v>
      </c>
      <c r="B241" s="9"/>
      <c r="C241" s="12">
        <v>6000</v>
      </c>
      <c r="D241" s="11">
        <f t="shared" si="3"/>
        <v>0</v>
      </c>
    </row>
    <row r="242" spans="1:4" ht="18">
      <c r="A242" s="8" t="s">
        <v>99</v>
      </c>
      <c r="B242" s="9">
        <v>6</v>
      </c>
      <c r="C242" s="10">
        <v>7500</v>
      </c>
      <c r="D242" s="11">
        <f t="shared" si="3"/>
        <v>45000</v>
      </c>
    </row>
    <row r="243" spans="1:4" ht="18">
      <c r="A243" s="8" t="s">
        <v>185</v>
      </c>
      <c r="B243" s="9">
        <v>105</v>
      </c>
      <c r="C243" s="13">
        <v>7000</v>
      </c>
      <c r="D243" s="11">
        <f t="shared" si="3"/>
        <v>735000</v>
      </c>
    </row>
    <row r="244" spans="1:4" ht="18" hidden="1">
      <c r="A244" s="8"/>
      <c r="B244" s="9"/>
      <c r="C244" s="13">
        <v>5500</v>
      </c>
      <c r="D244" s="11">
        <f t="shared" si="3"/>
        <v>0</v>
      </c>
    </row>
    <row r="245" spans="1:4" ht="18" hidden="1">
      <c r="A245" s="8" t="s">
        <v>198</v>
      </c>
      <c r="B245" s="9"/>
      <c r="C245" s="10"/>
      <c r="D245" s="11">
        <f t="shared" si="3"/>
        <v>0</v>
      </c>
    </row>
    <row r="246" spans="1:4" ht="18" hidden="1">
      <c r="A246" s="8" t="s">
        <v>199</v>
      </c>
      <c r="B246" s="9"/>
      <c r="C246" s="10"/>
      <c r="D246" s="11">
        <f t="shared" si="3"/>
        <v>0</v>
      </c>
    </row>
    <row r="247" spans="1:4" ht="18" hidden="1">
      <c r="A247" s="8" t="s">
        <v>202</v>
      </c>
      <c r="B247" s="9"/>
      <c r="C247" s="10"/>
      <c r="D247" s="11">
        <f t="shared" si="3"/>
        <v>0</v>
      </c>
    </row>
    <row r="248" spans="1:4" ht="18" hidden="1">
      <c r="A248" s="8" t="s">
        <v>205</v>
      </c>
      <c r="B248" s="9"/>
      <c r="C248" s="10"/>
      <c r="D248" s="11">
        <f t="shared" si="3"/>
        <v>0</v>
      </c>
    </row>
    <row r="249" spans="1:4" ht="18" hidden="1">
      <c r="A249" s="8" t="s">
        <v>187</v>
      </c>
      <c r="B249" s="9"/>
      <c r="C249" s="13"/>
      <c r="D249" s="11">
        <f t="shared" si="3"/>
        <v>0</v>
      </c>
    </row>
    <row r="250" spans="1:4" ht="18" hidden="1">
      <c r="A250" s="8" t="s">
        <v>188</v>
      </c>
      <c r="B250" s="9"/>
      <c r="C250" s="13"/>
      <c r="D250" s="11">
        <f t="shared" si="3"/>
        <v>0</v>
      </c>
    </row>
    <row r="251" spans="1:4" ht="18" hidden="1">
      <c r="A251" s="8" t="s">
        <v>189</v>
      </c>
      <c r="B251" s="9"/>
      <c r="C251" s="13"/>
      <c r="D251" s="11">
        <f t="shared" si="3"/>
        <v>0</v>
      </c>
    </row>
    <row r="252" spans="1:4" ht="18" hidden="1">
      <c r="A252" s="14" t="s">
        <v>190</v>
      </c>
      <c r="B252" s="9"/>
      <c r="C252" s="10"/>
      <c r="D252" s="11">
        <f t="shared" si="3"/>
        <v>0</v>
      </c>
    </row>
    <row r="253" spans="1:4" ht="18" hidden="1">
      <c r="A253" s="8" t="s">
        <v>191</v>
      </c>
      <c r="B253" s="9"/>
      <c r="C253" s="12"/>
      <c r="D253" s="11">
        <f t="shared" si="3"/>
        <v>0</v>
      </c>
    </row>
    <row r="254" spans="1:4" ht="18" hidden="1">
      <c r="A254" s="8" t="s">
        <v>192</v>
      </c>
      <c r="B254" s="9"/>
      <c r="C254" s="13"/>
      <c r="D254" s="11">
        <f t="shared" si="3"/>
        <v>0</v>
      </c>
    </row>
    <row r="255" spans="1:4" ht="18" hidden="1">
      <c r="A255" s="8" t="s">
        <v>193</v>
      </c>
      <c r="B255" s="9"/>
      <c r="C255" s="13"/>
      <c r="D255" s="11">
        <f t="shared" si="3"/>
        <v>0</v>
      </c>
    </row>
    <row r="256" spans="1:4" ht="18" hidden="1">
      <c r="A256" s="8" t="s">
        <v>194</v>
      </c>
      <c r="B256" s="9"/>
      <c r="C256" s="13"/>
      <c r="D256" s="11">
        <f t="shared" si="3"/>
        <v>0</v>
      </c>
    </row>
    <row r="257" spans="1:4" ht="18" hidden="1">
      <c r="A257" s="8" t="s">
        <v>195</v>
      </c>
      <c r="B257" s="9"/>
      <c r="C257" s="13"/>
      <c r="D257" s="11">
        <f t="shared" si="3"/>
        <v>0</v>
      </c>
    </row>
    <row r="258" spans="1:4" ht="17.399999999999999">
      <c r="A258" s="28"/>
      <c r="B258" s="29">
        <f t="shared" ref="B258:D258" si="4">SUM(B4:B257)</f>
        <v>1584</v>
      </c>
      <c r="C258" s="29"/>
      <c r="D258" s="29">
        <f t="shared" si="4"/>
        <v>26870000</v>
      </c>
    </row>
  </sheetData>
  <protectedRanges>
    <protectedRange password="CC4C" sqref="C1:C257" name="tho5"/>
    <protectedRange password="CF71" sqref="B1:B257" name="tho"/>
  </protectedRanges>
  <autoFilter ref="A2:D25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200" sqref="F200"/>
    </sheetView>
  </sheetViews>
  <sheetFormatPr defaultRowHeight="14.4"/>
  <cols>
    <col min="1" max="1" width="31.33203125" customWidth="1"/>
    <col min="4" max="4" width="14.33203125" customWidth="1"/>
  </cols>
  <sheetData>
    <row r="1" spans="1:4">
      <c r="A1" s="1" t="s">
        <v>222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C4*B4</f>
        <v>0</v>
      </c>
    </row>
    <row r="5" spans="1:4" ht="18" hidden="1">
      <c r="A5" s="8" t="s">
        <v>7</v>
      </c>
      <c r="B5" s="9"/>
      <c r="C5" s="10"/>
      <c r="D5" s="11">
        <f t="shared" ref="D5:D68" si="0">C5*B5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f>10+15+13</f>
        <v>38</v>
      </c>
      <c r="C7" s="10">
        <v>35000</v>
      </c>
      <c r="D7" s="11">
        <f t="shared" si="0"/>
        <v>1330000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16</v>
      </c>
      <c r="C10" s="12">
        <v>40000</v>
      </c>
      <c r="D10" s="11">
        <f t="shared" si="0"/>
        <v>640000</v>
      </c>
    </row>
    <row r="11" spans="1:4" ht="18">
      <c r="A11" s="8" t="s">
        <v>13</v>
      </c>
      <c r="B11" s="9">
        <v>4</v>
      </c>
      <c r="C11" s="12">
        <v>35000</v>
      </c>
      <c r="D11" s="11">
        <f t="shared" si="0"/>
        <v>140000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f>2+19+13</f>
        <v>34</v>
      </c>
      <c r="C13" s="10">
        <v>20000</v>
      </c>
      <c r="D13" s="11">
        <f t="shared" si="0"/>
        <v>680000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>
      <c r="A15" s="8" t="s">
        <v>17</v>
      </c>
      <c r="B15" s="9">
        <v>100</v>
      </c>
      <c r="C15" s="10">
        <v>4000</v>
      </c>
      <c r="D15" s="11">
        <f t="shared" si="0"/>
        <v>400000</v>
      </c>
    </row>
    <row r="16" spans="1:4" ht="18">
      <c r="A16" s="8" t="s">
        <v>18</v>
      </c>
      <c r="B16" s="9">
        <v>29</v>
      </c>
      <c r="C16" s="13">
        <v>13000</v>
      </c>
      <c r="D16" s="11">
        <f t="shared" si="0"/>
        <v>377000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>
      <c r="A19" s="14" t="s">
        <v>21</v>
      </c>
      <c r="B19" s="9">
        <f>16+43</f>
        <v>59</v>
      </c>
      <c r="C19" s="13">
        <v>18000</v>
      </c>
      <c r="D19" s="11">
        <f t="shared" si="0"/>
        <v>1062000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77</v>
      </c>
      <c r="C22" s="10">
        <v>29000</v>
      </c>
      <c r="D22" s="11">
        <f t="shared" si="0"/>
        <v>2233000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>
      <c r="A28" s="8" t="s">
        <v>26</v>
      </c>
      <c r="B28" s="9">
        <v>7</v>
      </c>
      <c r="C28" s="10">
        <v>8500</v>
      </c>
      <c r="D28" s="11">
        <f t="shared" si="0"/>
        <v>59500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>
      <c r="A36" s="14" t="s">
        <v>33</v>
      </c>
      <c r="B36" s="9">
        <v>8</v>
      </c>
      <c r="C36" s="12">
        <v>12000</v>
      </c>
      <c r="D36" s="11">
        <f t="shared" si="0"/>
        <v>96000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>
      <c r="A59" s="14" t="s">
        <v>61</v>
      </c>
      <c r="B59" s="9">
        <v>49</v>
      </c>
      <c r="C59" s="15">
        <v>10500</v>
      </c>
      <c r="D59" s="11">
        <f t="shared" si="0"/>
        <v>514500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C69*B69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 hidden="1">
      <c r="A81" s="14" t="s">
        <v>57</v>
      </c>
      <c r="B81" s="9"/>
      <c r="C81" s="10"/>
      <c r="D81" s="11">
        <f t="shared" si="1"/>
        <v>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3</v>
      </c>
      <c r="C85" s="10">
        <v>20000</v>
      </c>
      <c r="D85" s="11">
        <f t="shared" si="1"/>
        <v>60000</v>
      </c>
    </row>
    <row r="86" spans="1:4" ht="18">
      <c r="A86" s="8" t="s">
        <v>4</v>
      </c>
      <c r="B86" s="9">
        <f>77+13</f>
        <v>90</v>
      </c>
      <c r="C86" s="10">
        <v>8000</v>
      </c>
      <c r="D86" s="11">
        <f t="shared" si="1"/>
        <v>720000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 hidden="1">
      <c r="A105" s="8" t="s">
        <v>186</v>
      </c>
      <c r="B105" s="9"/>
      <c r="C105" s="10"/>
      <c r="D105" s="11">
        <f t="shared" si="1"/>
        <v>0</v>
      </c>
    </row>
    <row r="106" spans="1:4" ht="18" hidden="1">
      <c r="A106" s="8" t="s">
        <v>40</v>
      </c>
      <c r="B106" s="9"/>
      <c r="C106" s="12"/>
      <c r="D106" s="11">
        <f t="shared" si="1"/>
        <v>0</v>
      </c>
    </row>
    <row r="107" spans="1:4" ht="18">
      <c r="A107" s="8" t="s">
        <v>42</v>
      </c>
      <c r="B107" s="9">
        <v>5</v>
      </c>
      <c r="C107" s="10">
        <v>18000</v>
      </c>
      <c r="D107" s="11">
        <f t="shared" si="1"/>
        <v>90000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270</v>
      </c>
      <c r="C110" s="10">
        <v>21000</v>
      </c>
      <c r="D110" s="11">
        <f t="shared" si="1"/>
        <v>5670000</v>
      </c>
    </row>
    <row r="111" spans="1:4" ht="18">
      <c r="A111" s="14" t="s">
        <v>102</v>
      </c>
      <c r="B111" s="9">
        <v>170</v>
      </c>
      <c r="C111" s="10">
        <v>11500</v>
      </c>
      <c r="D111" s="11">
        <f t="shared" si="1"/>
        <v>1955000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18</v>
      </c>
      <c r="C113" s="10">
        <v>18000</v>
      </c>
      <c r="D113" s="11">
        <f t="shared" si="1"/>
        <v>324000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 hidden="1">
      <c r="A119" s="8" t="s">
        <v>109</v>
      </c>
      <c r="B119" s="9"/>
      <c r="C119" s="13"/>
      <c r="D119" s="11">
        <f t="shared" si="1"/>
        <v>0</v>
      </c>
    </row>
    <row r="120" spans="1:4" ht="18">
      <c r="A120" s="8" t="s">
        <v>110</v>
      </c>
      <c r="B120" s="9">
        <v>110</v>
      </c>
      <c r="C120" s="12">
        <v>20000</v>
      </c>
      <c r="D120" s="11">
        <f t="shared" si="1"/>
        <v>2200000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>
      <c r="A128" s="8" t="s">
        <v>117</v>
      </c>
      <c r="B128" s="9">
        <v>85</v>
      </c>
      <c r="C128" s="12">
        <v>8000</v>
      </c>
      <c r="D128" s="11">
        <f t="shared" si="1"/>
        <v>680000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>
      <c r="A131" s="8" t="s">
        <v>119</v>
      </c>
      <c r="B131" s="9">
        <v>5</v>
      </c>
      <c r="C131" s="10">
        <v>7000</v>
      </c>
      <c r="D131" s="11">
        <f t="shared" si="1"/>
        <v>35000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C133*B133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14</v>
      </c>
      <c r="C138" s="10">
        <v>10000</v>
      </c>
      <c r="D138" s="11">
        <f t="shared" si="2"/>
        <v>140000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>
      <c r="A148" s="14" t="s">
        <v>135</v>
      </c>
      <c r="B148" s="9">
        <v>4.5</v>
      </c>
      <c r="C148" s="10">
        <v>60000</v>
      </c>
      <c r="D148" s="11">
        <f t="shared" si="2"/>
        <v>270000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>
      <c r="A153" s="8" t="s">
        <v>140</v>
      </c>
      <c r="B153" s="9">
        <v>7</v>
      </c>
      <c r="C153" s="10">
        <v>38000</v>
      </c>
      <c r="D153" s="11">
        <f t="shared" si="2"/>
        <v>266000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39</v>
      </c>
      <c r="C161" s="10">
        <v>20000</v>
      </c>
      <c r="D161" s="11">
        <f t="shared" si="2"/>
        <v>780000</v>
      </c>
    </row>
    <row r="162" spans="1:4" ht="18">
      <c r="A162" s="8" t="s">
        <v>151</v>
      </c>
      <c r="B162" s="9">
        <v>80</v>
      </c>
      <c r="C162" s="12">
        <v>13000</v>
      </c>
      <c r="D162" s="11">
        <f t="shared" si="2"/>
        <v>1040000</v>
      </c>
    </row>
    <row r="163" spans="1:4" ht="18">
      <c r="A163" s="8" t="s">
        <v>153</v>
      </c>
      <c r="B163" s="9">
        <v>105</v>
      </c>
      <c r="C163" s="10">
        <v>7500</v>
      </c>
      <c r="D163" s="11">
        <f t="shared" si="2"/>
        <v>787500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C197*B197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4</v>
      </c>
      <c r="C199" s="10">
        <v>7000</v>
      </c>
      <c r="D199" s="11">
        <f t="shared" si="3"/>
        <v>28000</v>
      </c>
    </row>
    <row r="200" spans="1:4" ht="18">
      <c r="A200" s="8" t="s">
        <v>185</v>
      </c>
      <c r="B200" s="9">
        <v>1260</v>
      </c>
      <c r="C200" s="13">
        <v>7000</v>
      </c>
      <c r="D200" s="11">
        <f t="shared" si="3"/>
        <v>8820000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2690.5</v>
      </c>
      <c r="C214" s="29"/>
      <c r="D214" s="29">
        <f t="shared" si="4"/>
        <v>31397500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I79" sqref="I79"/>
    </sheetView>
  </sheetViews>
  <sheetFormatPr defaultRowHeight="14.4"/>
  <cols>
    <col min="1" max="1" width="35.6640625" customWidth="1"/>
    <col min="4" max="4" width="22.6640625" customWidth="1"/>
  </cols>
  <sheetData>
    <row r="1" spans="1:4">
      <c r="A1" s="1" t="s">
        <v>223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f>23+20+8+11</f>
        <v>62</v>
      </c>
      <c r="C7" s="10">
        <v>35000</v>
      </c>
      <c r="D7" s="11">
        <f t="shared" si="0"/>
        <v>2170000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33</v>
      </c>
      <c r="C10" s="12">
        <v>40000</v>
      </c>
      <c r="D10" s="11">
        <f t="shared" si="0"/>
        <v>1320000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3</v>
      </c>
      <c r="C13" s="10">
        <v>20000</v>
      </c>
      <c r="D13" s="11">
        <f t="shared" si="0"/>
        <v>60000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>
      <c r="A15" s="8" t="s">
        <v>17</v>
      </c>
      <c r="B15" s="9">
        <v>250</v>
      </c>
      <c r="C15" s="10">
        <v>4000</v>
      </c>
      <c r="D15" s="11">
        <f t="shared" si="0"/>
        <v>1000000</v>
      </c>
    </row>
    <row r="16" spans="1:4" ht="18">
      <c r="A16" s="8" t="s">
        <v>18</v>
      </c>
      <c r="B16" s="9">
        <v>10</v>
      </c>
      <c r="C16" s="13">
        <v>13000</v>
      </c>
      <c r="D16" s="11">
        <f t="shared" si="0"/>
        <v>130000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33</v>
      </c>
      <c r="C22" s="10">
        <v>29000</v>
      </c>
      <c r="D22" s="11">
        <f t="shared" si="0"/>
        <v>957000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>
      <c r="A26" s="8" t="s">
        <v>24</v>
      </c>
      <c r="B26" s="9">
        <v>16</v>
      </c>
      <c r="C26" s="10">
        <v>12000</v>
      </c>
      <c r="D26" s="11">
        <f t="shared" si="0"/>
        <v>192000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>
      <c r="A42" s="8" t="s">
        <v>180</v>
      </c>
      <c r="B42" s="9">
        <v>7</v>
      </c>
      <c r="C42" s="12">
        <v>29000</v>
      </c>
      <c r="D42" s="11">
        <f t="shared" si="0"/>
        <v>203000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>
      <c r="A46" s="8" t="s">
        <v>44</v>
      </c>
      <c r="B46" s="9">
        <v>22</v>
      </c>
      <c r="C46" s="10">
        <v>18000</v>
      </c>
      <c r="D46" s="11">
        <f t="shared" si="0"/>
        <v>396000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>
      <c r="A75" s="20" t="s">
        <v>76</v>
      </c>
      <c r="B75" s="9">
        <v>0.5</v>
      </c>
      <c r="C75" s="10">
        <v>90000</v>
      </c>
      <c r="D75" s="11">
        <f t="shared" si="1"/>
        <v>45000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>
      <c r="A79" s="8" t="s">
        <v>80</v>
      </c>
      <c r="B79" s="9">
        <v>0.25</v>
      </c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 hidden="1">
      <c r="A81" s="14" t="s">
        <v>57</v>
      </c>
      <c r="B81" s="9"/>
      <c r="C81" s="10"/>
      <c r="D81" s="11">
        <f t="shared" si="1"/>
        <v>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>
      <c r="A83" s="8" t="s">
        <v>50</v>
      </c>
      <c r="B83" s="9">
        <v>60</v>
      </c>
      <c r="C83" s="10">
        <v>6000</v>
      </c>
      <c r="D83" s="11">
        <f t="shared" si="1"/>
        <v>360000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13</v>
      </c>
      <c r="C85" s="10">
        <v>18000</v>
      </c>
      <c r="D85" s="11">
        <f t="shared" si="1"/>
        <v>234000</v>
      </c>
    </row>
    <row r="86" spans="1:4" ht="18">
      <c r="A86" s="8" t="s">
        <v>4</v>
      </c>
      <c r="B86" s="9">
        <f>9+23+8+27+15+2</f>
        <v>84</v>
      </c>
      <c r="C86" s="10">
        <v>8000</v>
      </c>
      <c r="D86" s="11">
        <f t="shared" si="1"/>
        <v>672000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f>13+212</f>
        <v>225</v>
      </c>
      <c r="C105" s="10">
        <v>11500</v>
      </c>
      <c r="D105" s="11">
        <f t="shared" si="1"/>
        <v>2587500</v>
      </c>
    </row>
    <row r="106" spans="1:4" ht="18" hidden="1">
      <c r="A106" s="8" t="s">
        <v>40</v>
      </c>
      <c r="B106" s="9"/>
      <c r="C106" s="12"/>
      <c r="D106" s="11">
        <f t="shared" si="1"/>
        <v>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240</v>
      </c>
      <c r="C110" s="10">
        <v>21000</v>
      </c>
      <c r="D110" s="11">
        <f t="shared" si="1"/>
        <v>5040000</v>
      </c>
    </row>
    <row r="111" spans="1:4" ht="18">
      <c r="A111" s="14" t="s">
        <v>102</v>
      </c>
      <c r="B111" s="9">
        <f>150+12+13</f>
        <v>175</v>
      </c>
      <c r="C111" s="10">
        <v>12000</v>
      </c>
      <c r="D111" s="11">
        <f t="shared" si="1"/>
        <v>2100000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6</v>
      </c>
      <c r="C113" s="10">
        <v>18000</v>
      </c>
      <c r="D113" s="11">
        <f t="shared" si="1"/>
        <v>108000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v>83</v>
      </c>
      <c r="C119" s="13">
        <v>27000</v>
      </c>
      <c r="D119" s="11">
        <f t="shared" si="1"/>
        <v>2241000</v>
      </c>
    </row>
    <row r="120" spans="1:4" ht="18">
      <c r="A120" s="8" t="s">
        <v>110</v>
      </c>
      <c r="B120" s="9">
        <v>8</v>
      </c>
      <c r="C120" s="12">
        <v>20000</v>
      </c>
      <c r="D120" s="11">
        <f t="shared" si="1"/>
        <v>160000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>
      <c r="A126" s="8" t="s">
        <v>115</v>
      </c>
      <c r="B126" s="9">
        <v>11</v>
      </c>
      <c r="C126" s="10">
        <v>8500</v>
      </c>
      <c r="D126" s="11">
        <f t="shared" si="1"/>
        <v>93500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>
      <c r="A130" s="8" t="s">
        <v>118</v>
      </c>
      <c r="B130" s="9">
        <v>1.5</v>
      </c>
      <c r="C130" s="10">
        <v>9000</v>
      </c>
      <c r="D130" s="11">
        <f t="shared" si="1"/>
        <v>13500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 hidden="1">
      <c r="A138" s="14" t="s">
        <v>125</v>
      </c>
      <c r="B138" s="9"/>
      <c r="C138" s="10"/>
      <c r="D138" s="11">
        <f t="shared" si="2"/>
        <v>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>
      <c r="A148" s="14" t="s">
        <v>135</v>
      </c>
      <c r="B148" s="9">
        <v>4.5</v>
      </c>
      <c r="C148" s="10">
        <v>60000</v>
      </c>
      <c r="D148" s="11">
        <f t="shared" si="2"/>
        <v>270000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35</v>
      </c>
      <c r="C161" s="10">
        <v>20000</v>
      </c>
      <c r="D161" s="11">
        <f t="shared" si="2"/>
        <v>700000</v>
      </c>
    </row>
    <row r="162" spans="1:4" ht="18">
      <c r="A162" s="8" t="s">
        <v>151</v>
      </c>
      <c r="B162" s="9">
        <v>34</v>
      </c>
      <c r="C162" s="12">
        <v>13000</v>
      </c>
      <c r="D162" s="11">
        <f t="shared" si="2"/>
        <v>442000</v>
      </c>
    </row>
    <row r="163" spans="1:4" ht="18">
      <c r="A163" s="8" t="s">
        <v>153</v>
      </c>
      <c r="B163" s="9">
        <f>80+22</f>
        <v>102</v>
      </c>
      <c r="C163" s="10">
        <v>7500</v>
      </c>
      <c r="D163" s="11">
        <f t="shared" si="2"/>
        <v>765000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>
      <c r="A173" s="27" t="s">
        <v>159</v>
      </c>
      <c r="B173" s="9">
        <v>1</v>
      </c>
      <c r="C173" s="12">
        <v>27000</v>
      </c>
      <c r="D173" s="11">
        <f t="shared" si="2"/>
        <v>27000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>
      <c r="A193" s="14" t="s">
        <v>177</v>
      </c>
      <c r="B193" s="9">
        <f>5.2*4</f>
        <v>20.8</v>
      </c>
      <c r="C193" s="12">
        <v>3000</v>
      </c>
      <c r="D193" s="11">
        <f t="shared" si="2"/>
        <v>62400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1</v>
      </c>
      <c r="C199" s="10">
        <v>7000</v>
      </c>
      <c r="D199" s="11">
        <f t="shared" si="3"/>
        <v>7000</v>
      </c>
    </row>
    <row r="200" spans="1:4" ht="18">
      <c r="A200" s="8" t="s">
        <v>185</v>
      </c>
      <c r="B200" s="9">
        <f>330+15</f>
        <v>345</v>
      </c>
      <c r="C200" s="13">
        <v>7000</v>
      </c>
      <c r="D200" s="11">
        <f t="shared" si="3"/>
        <v>2415000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1886.55</v>
      </c>
      <c r="C214" s="29"/>
      <c r="D214" s="29">
        <f t="shared" si="4"/>
        <v>24770900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4.4"/>
  <cols>
    <col min="1" max="1" width="24.33203125" customWidth="1"/>
    <col min="4" max="4" width="14.109375" customWidth="1"/>
  </cols>
  <sheetData>
    <row r="1" spans="1:4">
      <c r="A1" s="1" t="s">
        <v>224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f>15+36+30</f>
        <v>81</v>
      </c>
      <c r="C7" s="10">
        <v>35000</v>
      </c>
      <c r="D7" s="11">
        <f t="shared" si="0"/>
        <v>2835000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f>5+20+4</f>
        <v>29</v>
      </c>
      <c r="C10" s="12">
        <v>40000</v>
      </c>
      <c r="D10" s="11">
        <f t="shared" si="0"/>
        <v>1160000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2</v>
      </c>
      <c r="C13" s="10">
        <v>20000</v>
      </c>
      <c r="D13" s="11">
        <f t="shared" si="0"/>
        <v>40000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 hidden="1">
      <c r="A16" s="8" t="s">
        <v>18</v>
      </c>
      <c r="B16" s="9"/>
      <c r="C16" s="13"/>
      <c r="D16" s="11">
        <f t="shared" si="0"/>
        <v>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>
      <c r="A19" s="14" t="s">
        <v>21</v>
      </c>
      <c r="B19" s="9">
        <v>5</v>
      </c>
      <c r="C19" s="13">
        <v>18000</v>
      </c>
      <c r="D19" s="11">
        <f t="shared" si="0"/>
        <v>90000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13</v>
      </c>
      <c r="C22" s="10">
        <v>29000</v>
      </c>
      <c r="D22" s="11">
        <f t="shared" si="0"/>
        <v>377000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>
      <c r="A71" s="8" t="s">
        <v>72</v>
      </c>
      <c r="B71" s="9">
        <v>0.5</v>
      </c>
      <c r="C71" s="13">
        <v>250000</v>
      </c>
      <c r="D71" s="11">
        <f t="shared" si="1"/>
        <v>125000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>
      <c r="A77" s="8" t="s">
        <v>78</v>
      </c>
      <c r="B77" s="9">
        <v>0.5</v>
      </c>
      <c r="C77" s="12">
        <v>70000</v>
      </c>
      <c r="D77" s="11">
        <f t="shared" si="1"/>
        <v>35000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f>130+340</f>
        <v>470</v>
      </c>
      <c r="C81" s="10">
        <v>20000</v>
      </c>
      <c r="D81" s="11">
        <f t="shared" si="1"/>
        <v>9400000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14</v>
      </c>
      <c r="C85" s="10">
        <v>18000</v>
      </c>
      <c r="D85" s="11">
        <f t="shared" si="1"/>
        <v>252000</v>
      </c>
    </row>
    <row r="86" spans="1:4" ht="18">
      <c r="A86" s="8" t="s">
        <v>4</v>
      </c>
      <c r="B86" s="9">
        <f>20+60+18</f>
        <v>98</v>
      </c>
      <c r="C86" s="10">
        <v>8000</v>
      </c>
      <c r="D86" s="11">
        <f t="shared" si="1"/>
        <v>784000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 hidden="1">
      <c r="A105" s="8" t="s">
        <v>186</v>
      </c>
      <c r="B105" s="9"/>
      <c r="C105" s="10"/>
      <c r="D105" s="11">
        <f t="shared" si="1"/>
        <v>0</v>
      </c>
    </row>
    <row r="106" spans="1:4" ht="18">
      <c r="A106" s="8" t="s">
        <v>40</v>
      </c>
      <c r="B106" s="9">
        <v>8</v>
      </c>
      <c r="C106" s="12">
        <v>18000</v>
      </c>
      <c r="D106" s="11">
        <f t="shared" si="1"/>
        <v>144000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180</v>
      </c>
      <c r="C110" s="10">
        <v>21000</v>
      </c>
      <c r="D110" s="11">
        <f t="shared" si="1"/>
        <v>3780000</v>
      </c>
    </row>
    <row r="111" spans="1:4" ht="18">
      <c r="A111" s="14" t="s">
        <v>102</v>
      </c>
      <c r="B111" s="9">
        <v>85</v>
      </c>
      <c r="C111" s="10">
        <v>12000</v>
      </c>
      <c r="D111" s="11">
        <f t="shared" si="1"/>
        <v>1020000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19</v>
      </c>
      <c r="C113" s="10">
        <v>18000</v>
      </c>
      <c r="D113" s="11">
        <f t="shared" si="1"/>
        <v>342000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>
      <c r="A118" s="8" t="s">
        <v>108</v>
      </c>
      <c r="B118" s="9">
        <v>2</v>
      </c>
      <c r="C118" s="10">
        <v>16000</v>
      </c>
      <c r="D118" s="11">
        <f t="shared" si="1"/>
        <v>32000</v>
      </c>
    </row>
    <row r="119" spans="1:4" ht="18">
      <c r="A119" s="8" t="s">
        <v>109</v>
      </c>
      <c r="B119" s="9">
        <f>19+285</f>
        <v>304</v>
      </c>
      <c r="C119" s="13">
        <v>26000</v>
      </c>
      <c r="D119" s="11">
        <f t="shared" si="1"/>
        <v>7904000</v>
      </c>
    </row>
    <row r="120" spans="1:4" ht="18">
      <c r="A120" s="8" t="s">
        <v>110</v>
      </c>
      <c r="B120" s="9">
        <v>75</v>
      </c>
      <c r="C120" s="12">
        <v>20000</v>
      </c>
      <c r="D120" s="11">
        <f t="shared" si="1"/>
        <v>1500000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>
      <c r="A128" s="8" t="s">
        <v>117</v>
      </c>
      <c r="B128" s="9">
        <v>0</v>
      </c>
      <c r="C128" s="12">
        <v>8500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 hidden="1">
      <c r="A138" s="14" t="s">
        <v>125</v>
      </c>
      <c r="B138" s="9"/>
      <c r="C138" s="10"/>
      <c r="D138" s="11">
        <f t="shared" si="2"/>
        <v>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>
      <c r="A148" s="14" t="s">
        <v>135</v>
      </c>
      <c r="B148" s="9">
        <v>2.5</v>
      </c>
      <c r="C148" s="10">
        <v>55000</v>
      </c>
      <c r="D148" s="11">
        <f t="shared" si="2"/>
        <v>137500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f>45+120</f>
        <v>165</v>
      </c>
      <c r="C161" s="10">
        <v>20000</v>
      </c>
      <c r="D161" s="11">
        <f t="shared" si="2"/>
        <v>3300000</v>
      </c>
    </row>
    <row r="162" spans="1:4" ht="18">
      <c r="A162" s="8" t="s">
        <v>151</v>
      </c>
      <c r="B162" s="9">
        <v>33</v>
      </c>
      <c r="C162" s="12">
        <v>13000</v>
      </c>
      <c r="D162" s="11">
        <f t="shared" si="2"/>
        <v>429000</v>
      </c>
    </row>
    <row r="163" spans="1:4" ht="18">
      <c r="A163" s="8" t="s">
        <v>153</v>
      </c>
      <c r="B163" s="9">
        <v>62</v>
      </c>
      <c r="C163" s="10">
        <v>7500</v>
      </c>
      <c r="D163" s="11">
        <f t="shared" si="2"/>
        <v>465000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>
      <c r="A173" s="27" t="s">
        <v>159</v>
      </c>
      <c r="B173" s="9">
        <v>2</v>
      </c>
      <c r="C173" s="12">
        <v>27000</v>
      </c>
      <c r="D173" s="11">
        <f t="shared" si="2"/>
        <v>54000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>
      <c r="A175" s="27" t="s">
        <v>161</v>
      </c>
      <c r="B175" s="9">
        <v>15</v>
      </c>
      <c r="C175" s="13">
        <v>6100</v>
      </c>
      <c r="D175" s="11">
        <f t="shared" si="2"/>
        <v>91500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>
      <c r="A179" s="8" t="s">
        <v>165</v>
      </c>
      <c r="B179" s="9">
        <v>5</v>
      </c>
      <c r="C179" s="13">
        <v>25000</v>
      </c>
      <c r="D179" s="11">
        <f t="shared" si="2"/>
        <v>125000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>
      <c r="A194" s="14" t="s">
        <v>178</v>
      </c>
      <c r="B194" s="9">
        <v>1</v>
      </c>
      <c r="C194" s="10">
        <v>12000</v>
      </c>
      <c r="D194" s="11">
        <f t="shared" si="2"/>
        <v>12000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3</v>
      </c>
      <c r="C199" s="10">
        <v>7500</v>
      </c>
      <c r="D199" s="11">
        <f t="shared" si="3"/>
        <v>22500</v>
      </c>
    </row>
    <row r="200" spans="1:4" ht="18">
      <c r="A200" s="8" t="s">
        <v>185</v>
      </c>
      <c r="B200" s="9">
        <f>285+1260</f>
        <v>1545</v>
      </c>
      <c r="C200" s="13">
        <v>7000</v>
      </c>
      <c r="D200" s="11">
        <f t="shared" si="3"/>
        <v>10815000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3219.5</v>
      </c>
      <c r="C214" s="29"/>
      <c r="D214" s="29">
        <f t="shared" si="4"/>
        <v>45271500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151" sqref="G151"/>
    </sheetView>
  </sheetViews>
  <sheetFormatPr defaultRowHeight="14.4"/>
  <cols>
    <col min="1" max="1" width="28.6640625" customWidth="1"/>
    <col min="3" max="3" width="12.109375" customWidth="1"/>
    <col min="4" max="4" width="15.109375" customWidth="1"/>
  </cols>
  <sheetData>
    <row r="1" spans="1:4">
      <c r="A1" s="1" t="s">
        <v>225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18" t="s">
        <v>55</v>
      </c>
      <c r="B5" s="9"/>
      <c r="C5" s="19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 hidden="1">
      <c r="A7" s="8" t="s">
        <v>206</v>
      </c>
      <c r="B7" s="9"/>
      <c r="C7" s="13"/>
      <c r="D7" s="11">
        <f t="shared" si="0"/>
        <v>0</v>
      </c>
    </row>
    <row r="8" spans="1:4" ht="18">
      <c r="A8" s="8" t="s">
        <v>9</v>
      </c>
      <c r="B8" s="9">
        <f>42+19</f>
        <v>61</v>
      </c>
      <c r="C8" s="10">
        <v>37000</v>
      </c>
      <c r="D8" s="11">
        <f t="shared" si="0"/>
        <v>2257000</v>
      </c>
    </row>
    <row r="9" spans="1:4" ht="18" hidden="1">
      <c r="A9" s="8" t="s">
        <v>66</v>
      </c>
      <c r="B9" s="9"/>
      <c r="C9" s="13"/>
      <c r="D9" s="11">
        <f t="shared" si="0"/>
        <v>0</v>
      </c>
    </row>
    <row r="10" spans="1:4" ht="18">
      <c r="A10" s="8" t="s">
        <v>12</v>
      </c>
      <c r="B10" s="9">
        <f>15+19</f>
        <v>34</v>
      </c>
      <c r="C10" s="12">
        <v>39000</v>
      </c>
      <c r="D10" s="11">
        <f t="shared" si="0"/>
        <v>1326000</v>
      </c>
    </row>
    <row r="11" spans="1:4" ht="18" hidden="1">
      <c r="A11" s="14" t="s">
        <v>25</v>
      </c>
      <c r="B11" s="9"/>
      <c r="C11" s="15"/>
      <c r="D11" s="11">
        <f t="shared" si="0"/>
        <v>0</v>
      </c>
    </row>
    <row r="12" spans="1:4" ht="18" hidden="1">
      <c r="A12" s="8" t="s">
        <v>11</v>
      </c>
      <c r="B12" s="9"/>
      <c r="C12" s="10"/>
      <c r="D12" s="11">
        <f t="shared" si="0"/>
        <v>0</v>
      </c>
    </row>
    <row r="13" spans="1:4" ht="18" hidden="1">
      <c r="A13" s="8" t="s">
        <v>82</v>
      </c>
      <c r="B13" s="9"/>
      <c r="C13" s="10"/>
      <c r="D13" s="11">
        <f t="shared" si="0"/>
        <v>0</v>
      </c>
    </row>
    <row r="14" spans="1:4" ht="18" hidden="1">
      <c r="A14" s="8" t="s">
        <v>126</v>
      </c>
      <c r="B14" s="9"/>
      <c r="C14" s="10"/>
      <c r="D14" s="11">
        <f t="shared" si="0"/>
        <v>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 hidden="1">
      <c r="A16" s="23" t="s">
        <v>124</v>
      </c>
      <c r="B16" s="9"/>
      <c r="C16" s="10"/>
      <c r="D16" s="11">
        <f t="shared" si="0"/>
        <v>0</v>
      </c>
    </row>
    <row r="17" spans="1:4" ht="18" hidden="1">
      <c r="A17" s="8" t="s">
        <v>15</v>
      </c>
      <c r="B17" s="9"/>
      <c r="C17" s="10"/>
      <c r="D17" s="11">
        <f t="shared" si="0"/>
        <v>0</v>
      </c>
    </row>
    <row r="18" spans="1:4" ht="18" hidden="1">
      <c r="A18" s="8" t="s">
        <v>187</v>
      </c>
      <c r="B18" s="9"/>
      <c r="C18" s="13"/>
      <c r="D18" s="11">
        <f t="shared" si="0"/>
        <v>0</v>
      </c>
    </row>
    <row r="19" spans="1:4" ht="18" hidden="1">
      <c r="A19" s="8" t="s">
        <v>17</v>
      </c>
      <c r="B19" s="9"/>
      <c r="C19" s="10"/>
      <c r="D19" s="11">
        <f t="shared" si="0"/>
        <v>0</v>
      </c>
    </row>
    <row r="20" spans="1:4" ht="18" hidden="1">
      <c r="A20" s="8" t="s">
        <v>100</v>
      </c>
      <c r="B20" s="9"/>
      <c r="C20" s="13"/>
      <c r="D20" s="11">
        <f t="shared" si="0"/>
        <v>0</v>
      </c>
    </row>
    <row r="21" spans="1:4" ht="18" hidden="1">
      <c r="A21" s="8" t="s">
        <v>18</v>
      </c>
      <c r="B21" s="9"/>
      <c r="C21" s="13"/>
      <c r="D21" s="11">
        <f t="shared" si="0"/>
        <v>0</v>
      </c>
    </row>
    <row r="22" spans="1:4" ht="18" hidden="1">
      <c r="A22" s="8" t="s">
        <v>133</v>
      </c>
      <c r="B22" s="9"/>
      <c r="C22" s="10"/>
      <c r="D22" s="11">
        <f t="shared" si="0"/>
        <v>0</v>
      </c>
    </row>
    <row r="23" spans="1:4" ht="18" hidden="1">
      <c r="A23" s="8" t="s">
        <v>215</v>
      </c>
      <c r="B23" s="9"/>
      <c r="C23" s="10"/>
      <c r="D23" s="11">
        <f t="shared" si="0"/>
        <v>0</v>
      </c>
    </row>
    <row r="24" spans="1:4" ht="18" hidden="1">
      <c r="A24" s="8" t="s">
        <v>32</v>
      </c>
      <c r="B24" s="9"/>
      <c r="C24" s="10"/>
      <c r="D24" s="11">
        <f t="shared" si="0"/>
        <v>0</v>
      </c>
    </row>
    <row r="25" spans="1:4" ht="18" hidden="1">
      <c r="A25" s="14" t="s">
        <v>21</v>
      </c>
      <c r="B25" s="9"/>
      <c r="C25" s="13"/>
      <c r="D25" s="11">
        <f t="shared" si="0"/>
        <v>0</v>
      </c>
    </row>
    <row r="26" spans="1:4" ht="18" hidden="1">
      <c r="A26" s="18" t="s">
        <v>56</v>
      </c>
      <c r="B26" s="9"/>
      <c r="C26" s="10">
        <v>10000</v>
      </c>
      <c r="D26" s="11">
        <f t="shared" si="0"/>
        <v>0</v>
      </c>
    </row>
    <row r="27" spans="1:4" ht="18" hidden="1">
      <c r="A27" s="8" t="s">
        <v>149</v>
      </c>
      <c r="B27" s="9"/>
      <c r="C27" s="10"/>
      <c r="D27" s="11">
        <f t="shared" si="0"/>
        <v>0</v>
      </c>
    </row>
    <row r="28" spans="1:4" ht="18" hidden="1">
      <c r="A28" s="8" t="s">
        <v>23</v>
      </c>
      <c r="B28" s="9"/>
      <c r="C28" s="10"/>
      <c r="D28" s="11">
        <f t="shared" si="0"/>
        <v>0</v>
      </c>
    </row>
    <row r="29" spans="1:4" ht="18" hidden="1">
      <c r="A29" s="8" t="s">
        <v>114</v>
      </c>
      <c r="B29" s="9"/>
      <c r="C29" s="13"/>
      <c r="D29" s="11">
        <f t="shared" si="0"/>
        <v>0</v>
      </c>
    </row>
    <row r="30" spans="1:4" ht="18" hidden="1">
      <c r="A30" s="8" t="s">
        <v>111</v>
      </c>
      <c r="B30" s="9"/>
      <c r="C30" s="12"/>
      <c r="D30" s="11">
        <f t="shared" si="0"/>
        <v>0</v>
      </c>
    </row>
    <row r="31" spans="1:4" ht="18" hidden="1">
      <c r="A31" s="8" t="s">
        <v>112</v>
      </c>
      <c r="B31" s="9"/>
      <c r="C31" s="13"/>
      <c r="D31" s="11">
        <f t="shared" si="0"/>
        <v>0</v>
      </c>
    </row>
    <row r="32" spans="1:4" ht="18" hidden="1">
      <c r="A32" s="8" t="s">
        <v>24</v>
      </c>
      <c r="B32" s="9"/>
      <c r="C32" s="10"/>
      <c r="D32" s="11">
        <f t="shared" si="0"/>
        <v>0</v>
      </c>
    </row>
    <row r="33" spans="1:4" ht="18" hidden="1">
      <c r="A33" s="8" t="s">
        <v>65</v>
      </c>
      <c r="B33" s="9"/>
      <c r="C33" s="12">
        <v>25000</v>
      </c>
      <c r="D33" s="11">
        <f t="shared" si="0"/>
        <v>0</v>
      </c>
    </row>
    <row r="34" spans="1:4" ht="18" hidden="1">
      <c r="A34" s="8" t="s">
        <v>171</v>
      </c>
      <c r="B34" s="9"/>
      <c r="C34" s="12"/>
      <c r="D34" s="11">
        <f t="shared" si="0"/>
        <v>0</v>
      </c>
    </row>
    <row r="35" spans="1:4" ht="18" hidden="1">
      <c r="A35" s="8" t="s">
        <v>172</v>
      </c>
      <c r="B35" s="9"/>
      <c r="C35" s="10"/>
      <c r="D35" s="11">
        <f t="shared" si="0"/>
        <v>0</v>
      </c>
    </row>
    <row r="36" spans="1:4" ht="18" hidden="1">
      <c r="A36" s="8" t="s">
        <v>26</v>
      </c>
      <c r="B36" s="9"/>
      <c r="C36" s="10"/>
      <c r="D36" s="11">
        <f t="shared" si="0"/>
        <v>0</v>
      </c>
    </row>
    <row r="37" spans="1:4" ht="18" hidden="1">
      <c r="A37" s="8" t="s">
        <v>174</v>
      </c>
      <c r="B37" s="9"/>
      <c r="C37" s="10">
        <v>18000</v>
      </c>
      <c r="D37" s="11">
        <f t="shared" si="0"/>
        <v>0</v>
      </c>
    </row>
    <row r="38" spans="1:4" ht="18" hidden="1">
      <c r="A38" s="8" t="s">
        <v>27</v>
      </c>
      <c r="B38" s="9"/>
      <c r="C38" s="10"/>
      <c r="D38" s="11">
        <f t="shared" si="0"/>
        <v>0</v>
      </c>
    </row>
    <row r="39" spans="1:4" ht="18" hidden="1">
      <c r="A39" s="8" t="s">
        <v>30</v>
      </c>
      <c r="B39" s="9"/>
      <c r="C39" s="10"/>
      <c r="D39" s="11">
        <f t="shared" si="0"/>
        <v>0</v>
      </c>
    </row>
    <row r="40" spans="1:4" ht="18" hidden="1">
      <c r="A40" s="14" t="s">
        <v>208</v>
      </c>
      <c r="B40" s="9"/>
      <c r="C40" s="10"/>
      <c r="D40" s="11">
        <f t="shared" si="0"/>
        <v>0</v>
      </c>
    </row>
    <row r="41" spans="1:4" ht="18" hidden="1">
      <c r="A41" s="14" t="s">
        <v>33</v>
      </c>
      <c r="B41" s="9"/>
      <c r="C41" s="12">
        <v>20000</v>
      </c>
      <c r="D41" s="11">
        <f t="shared" si="0"/>
        <v>0</v>
      </c>
    </row>
    <row r="42" spans="1:4" ht="18" hidden="1">
      <c r="A42" s="8" t="s">
        <v>41</v>
      </c>
      <c r="B42" s="9"/>
      <c r="C42" s="12"/>
      <c r="D42" s="11">
        <f t="shared" si="0"/>
        <v>0</v>
      </c>
    </row>
    <row r="43" spans="1:4" ht="18" hidden="1">
      <c r="A43" s="8" t="s">
        <v>34</v>
      </c>
      <c r="B43" s="9"/>
      <c r="C43" s="10"/>
      <c r="D43" s="11">
        <f t="shared" si="0"/>
        <v>0</v>
      </c>
    </row>
    <row r="44" spans="1:4" ht="18" hidden="1">
      <c r="A44" s="8" t="s">
        <v>37</v>
      </c>
      <c r="B44" s="9"/>
      <c r="C44" s="13"/>
      <c r="D44" s="11">
        <f t="shared" si="0"/>
        <v>0</v>
      </c>
    </row>
    <row r="45" spans="1:4" ht="18" hidden="1">
      <c r="A45" s="8" t="s">
        <v>180</v>
      </c>
      <c r="B45" s="9"/>
      <c r="C45" s="12">
        <v>40000</v>
      </c>
      <c r="D45" s="11">
        <f t="shared" si="0"/>
        <v>0</v>
      </c>
    </row>
    <row r="46" spans="1:4" ht="18" hidden="1">
      <c r="A46" s="8" t="s">
        <v>181</v>
      </c>
      <c r="B46" s="9"/>
      <c r="C46" s="12"/>
      <c r="D46" s="11">
        <f t="shared" si="0"/>
        <v>0</v>
      </c>
    </row>
    <row r="47" spans="1:4" ht="18" hidden="1">
      <c r="A47" s="8" t="s">
        <v>44</v>
      </c>
      <c r="B47" s="9"/>
      <c r="C47" s="10"/>
      <c r="D47" s="11">
        <f t="shared" si="0"/>
        <v>0</v>
      </c>
    </row>
    <row r="48" spans="1:4" ht="18" hidden="1">
      <c r="A48" s="8" t="s">
        <v>67</v>
      </c>
      <c r="B48" s="9"/>
      <c r="C48" s="15"/>
      <c r="D48" s="11">
        <f t="shared" si="0"/>
        <v>0</v>
      </c>
    </row>
    <row r="49" spans="1:4" ht="18" hidden="1">
      <c r="A49" s="14" t="s">
        <v>59</v>
      </c>
      <c r="B49" s="9"/>
      <c r="C49" s="10"/>
      <c r="D49" s="11">
        <f t="shared" si="0"/>
        <v>0</v>
      </c>
    </row>
    <row r="50" spans="1:4" ht="18" hidden="1">
      <c r="A50" s="8" t="s">
        <v>45</v>
      </c>
      <c r="B50" s="9"/>
      <c r="C50" s="10"/>
      <c r="D50" s="11">
        <f t="shared" si="0"/>
        <v>0</v>
      </c>
    </row>
    <row r="51" spans="1:4" ht="18" hidden="1">
      <c r="A51" s="8" t="s">
        <v>46</v>
      </c>
      <c r="B51" s="9"/>
      <c r="C51" s="10"/>
      <c r="D51" s="11">
        <f t="shared" si="0"/>
        <v>0</v>
      </c>
    </row>
    <row r="52" spans="1:4" ht="18" hidden="1">
      <c r="A52" s="8" t="s">
        <v>90</v>
      </c>
      <c r="B52" s="9"/>
      <c r="C52" s="12"/>
      <c r="D52" s="11">
        <f t="shared" si="0"/>
        <v>0</v>
      </c>
    </row>
    <row r="53" spans="1:4" ht="18" hidden="1">
      <c r="A53" s="8" t="s">
        <v>43</v>
      </c>
      <c r="B53" s="9"/>
      <c r="C53" s="10"/>
      <c r="D53" s="11">
        <f t="shared" si="0"/>
        <v>0</v>
      </c>
    </row>
    <row r="54" spans="1:4" ht="18" hidden="1">
      <c r="A54" s="8" t="s">
        <v>48</v>
      </c>
      <c r="B54" s="9"/>
      <c r="C54" s="10"/>
      <c r="D54" s="11">
        <f t="shared" si="0"/>
        <v>0</v>
      </c>
    </row>
    <row r="55" spans="1:4" ht="18" hidden="1">
      <c r="A55" s="8" t="s">
        <v>201</v>
      </c>
      <c r="B55" s="9"/>
      <c r="C55" s="12"/>
      <c r="D55" s="11">
        <f t="shared" si="0"/>
        <v>0</v>
      </c>
    </row>
    <row r="56" spans="1:4" ht="18" hidden="1">
      <c r="A56" s="8" t="s">
        <v>142</v>
      </c>
      <c r="B56" s="9"/>
      <c r="C56" s="10"/>
      <c r="D56" s="11">
        <f t="shared" si="0"/>
        <v>0</v>
      </c>
    </row>
    <row r="57" spans="1:4" ht="18" hidden="1">
      <c r="A57" s="8" t="s">
        <v>60</v>
      </c>
      <c r="B57" s="9"/>
      <c r="C57" s="10"/>
      <c r="D57" s="11">
        <f t="shared" si="0"/>
        <v>0</v>
      </c>
    </row>
    <row r="58" spans="1:4" ht="18" hidden="1">
      <c r="A58" s="14" t="s">
        <v>61</v>
      </c>
      <c r="B58" s="9"/>
      <c r="C58" s="15">
        <v>38000</v>
      </c>
      <c r="D58" s="11">
        <f t="shared" si="0"/>
        <v>0</v>
      </c>
    </row>
    <row r="59" spans="1:4" ht="18" hidden="1">
      <c r="A59" s="8" t="s">
        <v>19</v>
      </c>
      <c r="B59" s="9"/>
      <c r="C59" s="10"/>
      <c r="D59" s="11">
        <f t="shared" si="0"/>
        <v>0</v>
      </c>
    </row>
    <row r="60" spans="1:4" ht="18" hidden="1">
      <c r="A60" s="8" t="s">
        <v>188</v>
      </c>
      <c r="B60" s="9"/>
      <c r="C60" s="13"/>
      <c r="D60" s="11">
        <f t="shared" si="0"/>
        <v>0</v>
      </c>
    </row>
    <row r="61" spans="1:4" ht="18" hidden="1">
      <c r="A61" s="8" t="s">
        <v>189</v>
      </c>
      <c r="B61" s="9"/>
      <c r="C61" s="13"/>
      <c r="D61" s="11">
        <f t="shared" si="0"/>
        <v>0</v>
      </c>
    </row>
    <row r="62" spans="1:4" ht="18" hidden="1">
      <c r="A62" s="8" t="s">
        <v>198</v>
      </c>
      <c r="B62" s="9"/>
      <c r="C62" s="10"/>
      <c r="D62" s="11">
        <f t="shared" si="0"/>
        <v>0</v>
      </c>
    </row>
    <row r="63" spans="1:4" ht="18" hidden="1">
      <c r="A63" s="8" t="s">
        <v>199</v>
      </c>
      <c r="B63" s="9"/>
      <c r="C63" s="10"/>
      <c r="D63" s="11">
        <f t="shared" si="0"/>
        <v>0</v>
      </c>
    </row>
    <row r="64" spans="1:4" ht="18" hidden="1">
      <c r="A64" s="8" t="s">
        <v>22</v>
      </c>
      <c r="B64" s="9"/>
      <c r="C64" s="10"/>
      <c r="D64" s="11">
        <f t="shared" si="0"/>
        <v>0</v>
      </c>
    </row>
    <row r="65" spans="1:4" ht="18" hidden="1">
      <c r="A65" s="14" t="s">
        <v>62</v>
      </c>
      <c r="B65" s="9"/>
      <c r="C65" s="15"/>
      <c r="D65" s="11">
        <f t="shared" si="0"/>
        <v>0</v>
      </c>
    </row>
    <row r="66" spans="1:4" ht="18" hidden="1">
      <c r="A66" s="8" t="s">
        <v>204</v>
      </c>
      <c r="B66" s="9"/>
      <c r="C66" s="12">
        <v>10000</v>
      </c>
      <c r="D66" s="11">
        <f t="shared" si="0"/>
        <v>0</v>
      </c>
    </row>
    <row r="67" spans="1:4" ht="18" hidden="1">
      <c r="A67" s="14" t="s">
        <v>63</v>
      </c>
      <c r="B67" s="9"/>
      <c r="C67" s="10"/>
      <c r="D67" s="11">
        <f t="shared" si="0"/>
        <v>0</v>
      </c>
    </row>
    <row r="68" spans="1:4" ht="18" hidden="1">
      <c r="A68" s="8" t="s">
        <v>70</v>
      </c>
      <c r="B68" s="9"/>
      <c r="C68" s="13"/>
      <c r="D68" s="11">
        <f t="shared" si="0"/>
        <v>0</v>
      </c>
    </row>
    <row r="69" spans="1:4" ht="18" hidden="1">
      <c r="A69" s="8" t="s">
        <v>64</v>
      </c>
      <c r="B69" s="9"/>
      <c r="C69" s="12"/>
      <c r="D69" s="11">
        <f t="shared" ref="D69:D132" si="1">B69*C69</f>
        <v>0</v>
      </c>
    </row>
    <row r="70" spans="1:4" ht="18" hidden="1">
      <c r="A70" s="8" t="s">
        <v>7</v>
      </c>
      <c r="B70" s="9"/>
      <c r="C70" s="10"/>
      <c r="D70" s="11">
        <f t="shared" si="1"/>
        <v>0</v>
      </c>
    </row>
    <row r="71" spans="1:4" ht="18" hidden="1">
      <c r="A71" s="8" t="s">
        <v>69</v>
      </c>
      <c r="B71" s="9"/>
      <c r="C71" s="12"/>
      <c r="D71" s="11">
        <f t="shared" si="1"/>
        <v>0</v>
      </c>
    </row>
    <row r="72" spans="1:4" ht="18" hidden="1">
      <c r="A72" s="8" t="s">
        <v>134</v>
      </c>
      <c r="B72" s="9"/>
      <c r="C72" s="25"/>
      <c r="D72" s="11">
        <f t="shared" si="1"/>
        <v>0</v>
      </c>
    </row>
    <row r="73" spans="1:4" ht="18" hidden="1">
      <c r="A73" s="20" t="s">
        <v>47</v>
      </c>
      <c r="B73" s="9"/>
      <c r="C73" s="10"/>
      <c r="D73" s="11">
        <f t="shared" si="1"/>
        <v>0</v>
      </c>
    </row>
    <row r="74" spans="1:4" ht="18" hidden="1">
      <c r="A74" s="20" t="s">
        <v>202</v>
      </c>
      <c r="B74" s="9"/>
      <c r="C74" s="10"/>
      <c r="D74" s="11">
        <f t="shared" si="1"/>
        <v>0</v>
      </c>
    </row>
    <row r="75" spans="1:4" ht="18" hidden="1">
      <c r="A75" s="20" t="s">
        <v>205</v>
      </c>
      <c r="B75" s="9"/>
      <c r="C75" s="10"/>
      <c r="D75" s="11">
        <f t="shared" si="1"/>
        <v>0</v>
      </c>
    </row>
    <row r="76" spans="1:4" ht="18" hidden="1">
      <c r="A76" s="8" t="s">
        <v>76</v>
      </c>
      <c r="B76" s="9"/>
      <c r="C76" s="10"/>
      <c r="D76" s="11">
        <f t="shared" si="1"/>
        <v>0</v>
      </c>
    </row>
    <row r="77" spans="1:4" ht="18" hidden="1">
      <c r="A77" s="14" t="s">
        <v>190</v>
      </c>
      <c r="B77" s="9"/>
      <c r="C77" s="10"/>
      <c r="D77" s="11">
        <f t="shared" si="1"/>
        <v>0</v>
      </c>
    </row>
    <row r="78" spans="1:4" ht="18" hidden="1">
      <c r="A78" s="14" t="s">
        <v>91</v>
      </c>
      <c r="B78" s="9"/>
      <c r="C78" s="10"/>
      <c r="D78" s="11">
        <f t="shared" si="1"/>
        <v>0</v>
      </c>
    </row>
    <row r="79" spans="1:4" ht="18" hidden="1">
      <c r="A79" s="14" t="s">
        <v>92</v>
      </c>
      <c r="B79" s="9"/>
      <c r="C79" s="10"/>
      <c r="D79" s="11">
        <f t="shared" si="1"/>
        <v>0</v>
      </c>
    </row>
    <row r="80" spans="1:4" ht="18" hidden="1">
      <c r="A80" s="14" t="s">
        <v>93</v>
      </c>
      <c r="B80" s="21"/>
      <c r="C80" s="10"/>
      <c r="D80" s="11">
        <f t="shared" si="1"/>
        <v>0</v>
      </c>
    </row>
    <row r="81" spans="1:4" ht="18" hidden="1">
      <c r="A81" s="8" t="s">
        <v>78</v>
      </c>
      <c r="B81" s="9"/>
      <c r="C81" s="12"/>
      <c r="D81" s="11">
        <f t="shared" si="1"/>
        <v>0</v>
      </c>
    </row>
    <row r="82" spans="1:4" ht="18" hidden="1">
      <c r="A82" s="14" t="s">
        <v>178</v>
      </c>
      <c r="B82" s="9"/>
      <c r="C82" s="10"/>
      <c r="D82" s="11">
        <f t="shared" si="1"/>
        <v>0</v>
      </c>
    </row>
    <row r="83" spans="1:4" ht="18" hidden="1">
      <c r="A83" s="8" t="s">
        <v>80</v>
      </c>
      <c r="B83" s="9"/>
      <c r="C83" s="12"/>
      <c r="D83" s="11">
        <f t="shared" si="1"/>
        <v>0</v>
      </c>
    </row>
    <row r="84" spans="1:4" ht="18" hidden="1">
      <c r="A84" s="8" t="s">
        <v>68</v>
      </c>
      <c r="B84" s="9"/>
      <c r="C84" s="10"/>
      <c r="D84" s="11">
        <f t="shared" si="1"/>
        <v>0</v>
      </c>
    </row>
    <row r="85" spans="1:4" ht="18">
      <c r="A85" s="14" t="s">
        <v>57</v>
      </c>
      <c r="B85" s="9">
        <v>500</v>
      </c>
      <c r="C85" s="10">
        <v>20000</v>
      </c>
      <c r="D85" s="11">
        <f t="shared" si="1"/>
        <v>10000000</v>
      </c>
    </row>
    <row r="86" spans="1:4" ht="18" hidden="1">
      <c r="A86" s="8" t="s">
        <v>89</v>
      </c>
      <c r="B86" s="9"/>
      <c r="C86" s="10"/>
      <c r="D86" s="11">
        <f t="shared" si="1"/>
        <v>0</v>
      </c>
    </row>
    <row r="87" spans="1:4" ht="18" hidden="1">
      <c r="A87" s="8" t="s">
        <v>58</v>
      </c>
      <c r="B87" s="9"/>
      <c r="C87" s="12"/>
      <c r="D87" s="11">
        <f t="shared" si="1"/>
        <v>0</v>
      </c>
    </row>
    <row r="88" spans="1:4" ht="18" hidden="1">
      <c r="A88" s="14" t="s">
        <v>136</v>
      </c>
      <c r="B88" s="9"/>
      <c r="C88" s="10"/>
      <c r="D88" s="11">
        <f t="shared" si="1"/>
        <v>0</v>
      </c>
    </row>
    <row r="89" spans="1:4" ht="18" hidden="1">
      <c r="A89" s="8" t="s">
        <v>137</v>
      </c>
      <c r="B89" s="9"/>
      <c r="C89" s="10"/>
      <c r="D89" s="11">
        <f t="shared" si="1"/>
        <v>0</v>
      </c>
    </row>
    <row r="90" spans="1:4" ht="18" hidden="1">
      <c r="A90" s="8" t="s">
        <v>138</v>
      </c>
      <c r="B90" s="9"/>
      <c r="C90" s="10"/>
      <c r="D90" s="11">
        <f t="shared" si="1"/>
        <v>0</v>
      </c>
    </row>
    <row r="91" spans="1:4" ht="18" hidden="1">
      <c r="A91" s="8" t="s">
        <v>71</v>
      </c>
      <c r="B91" s="9"/>
      <c r="C91" s="10"/>
      <c r="D91" s="11">
        <f t="shared" si="1"/>
        <v>0</v>
      </c>
    </row>
    <row r="92" spans="1:4" ht="18" hidden="1">
      <c r="A92" s="8" t="s">
        <v>72</v>
      </c>
      <c r="B92" s="9"/>
      <c r="C92" s="13"/>
      <c r="D92" s="11">
        <f t="shared" si="1"/>
        <v>0</v>
      </c>
    </row>
    <row r="93" spans="1:4" ht="18" hidden="1">
      <c r="A93" s="8" t="s">
        <v>73</v>
      </c>
      <c r="B93" s="9"/>
      <c r="C93" s="10">
        <v>150000</v>
      </c>
      <c r="D93" s="11">
        <f t="shared" si="1"/>
        <v>0</v>
      </c>
    </row>
    <row r="94" spans="1:4" ht="18" hidden="1">
      <c r="A94" s="8" t="s">
        <v>74</v>
      </c>
      <c r="B94" s="9"/>
      <c r="C94" s="10"/>
      <c r="D94" s="11">
        <f t="shared" si="1"/>
        <v>0</v>
      </c>
    </row>
    <row r="95" spans="1:4" ht="18" hidden="1">
      <c r="A95" s="8" t="s">
        <v>75</v>
      </c>
      <c r="B95" s="9"/>
      <c r="C95" s="10">
        <v>50000</v>
      </c>
      <c r="D95" s="11">
        <f t="shared" si="1"/>
        <v>0</v>
      </c>
    </row>
    <row r="96" spans="1:4" ht="18" hidden="1">
      <c r="A96" s="8" t="s">
        <v>50</v>
      </c>
      <c r="B96" s="9"/>
      <c r="C96" s="10"/>
      <c r="D96" s="11">
        <f t="shared" si="1"/>
        <v>0</v>
      </c>
    </row>
    <row r="97" spans="1:4" ht="18" hidden="1">
      <c r="A97" s="8" t="s">
        <v>77</v>
      </c>
      <c r="B97" s="9"/>
      <c r="C97" s="10">
        <v>50000</v>
      </c>
      <c r="D97" s="11">
        <f t="shared" si="1"/>
        <v>0</v>
      </c>
    </row>
    <row r="98" spans="1:4" ht="18" hidden="1">
      <c r="A98" s="8" t="s">
        <v>94</v>
      </c>
      <c r="B98" s="9"/>
      <c r="C98" s="10"/>
      <c r="D98" s="11">
        <f t="shared" si="1"/>
        <v>0</v>
      </c>
    </row>
    <row r="99" spans="1:4" ht="18" hidden="1">
      <c r="A99" s="8" t="s">
        <v>95</v>
      </c>
      <c r="B99" s="9"/>
      <c r="C99" s="12"/>
      <c r="D99" s="11">
        <f t="shared" si="1"/>
        <v>0</v>
      </c>
    </row>
    <row r="100" spans="1:4" ht="18" hidden="1">
      <c r="A100" s="8" t="s">
        <v>5</v>
      </c>
      <c r="B100" s="9"/>
      <c r="C100" s="10"/>
      <c r="D100" s="11">
        <f t="shared" si="1"/>
        <v>0</v>
      </c>
    </row>
    <row r="101" spans="1:4" ht="18" hidden="1">
      <c r="A101" s="8" t="s">
        <v>79</v>
      </c>
      <c r="B101" s="9"/>
      <c r="C101" s="10">
        <v>45000</v>
      </c>
      <c r="D101" s="11">
        <f t="shared" si="1"/>
        <v>0</v>
      </c>
    </row>
    <row r="102" spans="1:4" ht="18">
      <c r="A102" s="8" t="s">
        <v>3</v>
      </c>
      <c r="B102" s="9">
        <v>4</v>
      </c>
      <c r="C102" s="10">
        <v>18000</v>
      </c>
      <c r="D102" s="11">
        <f t="shared" si="1"/>
        <v>72000</v>
      </c>
    </row>
    <row r="103" spans="1:4" ht="18">
      <c r="A103" s="8" t="s">
        <v>4</v>
      </c>
      <c r="B103" s="9">
        <v>65</v>
      </c>
      <c r="C103" s="10">
        <v>8000</v>
      </c>
      <c r="D103" s="11">
        <f t="shared" si="1"/>
        <v>520000</v>
      </c>
    </row>
    <row r="104" spans="1:4" ht="18" hidden="1">
      <c r="A104" s="8" t="s">
        <v>87</v>
      </c>
      <c r="B104" s="9"/>
      <c r="C104" s="10"/>
      <c r="D104" s="11">
        <f t="shared" si="1"/>
        <v>0</v>
      </c>
    </row>
    <row r="105" spans="1:4" ht="18" hidden="1">
      <c r="A105" s="8" t="s">
        <v>131</v>
      </c>
      <c r="B105" s="9"/>
      <c r="C105" s="12"/>
      <c r="D105" s="11">
        <f t="shared" si="1"/>
        <v>0</v>
      </c>
    </row>
    <row r="106" spans="1:4" ht="18" hidden="1">
      <c r="A106" s="8" t="s">
        <v>88</v>
      </c>
      <c r="B106" s="9"/>
      <c r="C106" s="10"/>
      <c r="D106" s="11">
        <f t="shared" si="1"/>
        <v>0</v>
      </c>
    </row>
    <row r="107" spans="1:4" ht="18" hidden="1">
      <c r="A107" s="8" t="s">
        <v>39</v>
      </c>
      <c r="B107" s="9"/>
      <c r="C107" s="10">
        <v>15000</v>
      </c>
      <c r="D107" s="11">
        <f t="shared" si="1"/>
        <v>0</v>
      </c>
    </row>
    <row r="108" spans="1:4" ht="18" hidden="1">
      <c r="A108" s="8" t="s">
        <v>86</v>
      </c>
      <c r="B108" s="9"/>
      <c r="C108" s="12">
        <v>12000</v>
      </c>
      <c r="D108" s="11">
        <f t="shared" si="1"/>
        <v>0</v>
      </c>
    </row>
    <row r="109" spans="1:4" ht="18">
      <c r="A109" s="8" t="s">
        <v>186</v>
      </c>
      <c r="B109" s="9">
        <f>95+90</f>
        <v>185</v>
      </c>
      <c r="C109" s="10">
        <v>12000</v>
      </c>
      <c r="D109" s="11">
        <f t="shared" si="1"/>
        <v>2220000</v>
      </c>
    </row>
    <row r="110" spans="1:4" ht="18" hidden="1">
      <c r="A110" s="8" t="s">
        <v>81</v>
      </c>
      <c r="B110" s="9"/>
      <c r="C110" s="10">
        <v>50000</v>
      </c>
      <c r="D110" s="11">
        <f t="shared" si="1"/>
        <v>0</v>
      </c>
    </row>
    <row r="111" spans="1:4" ht="18" hidden="1">
      <c r="A111" s="8" t="s">
        <v>96</v>
      </c>
      <c r="B111" s="9"/>
      <c r="C111" s="10"/>
      <c r="D111" s="11">
        <f t="shared" si="1"/>
        <v>0</v>
      </c>
    </row>
    <row r="112" spans="1:4" ht="18" hidden="1">
      <c r="A112" s="8" t="s">
        <v>40</v>
      </c>
      <c r="B112" s="9"/>
      <c r="C112" s="12"/>
      <c r="D112" s="11">
        <f t="shared" si="1"/>
        <v>0</v>
      </c>
    </row>
    <row r="113" spans="1:4" ht="18" hidden="1">
      <c r="A113" s="8" t="s">
        <v>42</v>
      </c>
      <c r="B113" s="9"/>
      <c r="C113" s="10"/>
      <c r="D113" s="11">
        <f t="shared" si="1"/>
        <v>0</v>
      </c>
    </row>
    <row r="114" spans="1:4" ht="18">
      <c r="A114" s="14" t="s">
        <v>101</v>
      </c>
      <c r="B114" s="9">
        <v>275</v>
      </c>
      <c r="C114" s="10">
        <v>21000</v>
      </c>
      <c r="D114" s="11">
        <f t="shared" si="1"/>
        <v>5775000</v>
      </c>
    </row>
    <row r="115" spans="1:4" ht="18">
      <c r="A115" s="14" t="s">
        <v>102</v>
      </c>
      <c r="B115" s="9">
        <v>105</v>
      </c>
      <c r="C115" s="10">
        <v>12000</v>
      </c>
      <c r="D115" s="11">
        <f t="shared" si="1"/>
        <v>1260000</v>
      </c>
    </row>
    <row r="116" spans="1:4" ht="18">
      <c r="A116" s="8" t="s">
        <v>103</v>
      </c>
      <c r="B116" s="9">
        <v>28</v>
      </c>
      <c r="C116" s="12">
        <v>7000</v>
      </c>
      <c r="D116" s="11">
        <f t="shared" si="1"/>
        <v>196000</v>
      </c>
    </row>
    <row r="117" spans="1:4" ht="18" hidden="1">
      <c r="A117" s="8" t="s">
        <v>191</v>
      </c>
      <c r="B117" s="9"/>
      <c r="C117" s="12"/>
      <c r="D117" s="11">
        <f t="shared" si="1"/>
        <v>0</v>
      </c>
    </row>
    <row r="118" spans="1:4" ht="18">
      <c r="A118" s="14" t="s">
        <v>104</v>
      </c>
      <c r="B118" s="9">
        <v>15</v>
      </c>
      <c r="C118" s="10">
        <v>18000</v>
      </c>
      <c r="D118" s="11">
        <f t="shared" si="1"/>
        <v>270000</v>
      </c>
    </row>
    <row r="119" spans="1:4" ht="18" hidden="1">
      <c r="A119" s="8" t="s">
        <v>20</v>
      </c>
      <c r="B119" s="9"/>
      <c r="C119" s="10"/>
      <c r="D119" s="11">
        <f t="shared" si="1"/>
        <v>0</v>
      </c>
    </row>
    <row r="120" spans="1:4" ht="18" hidden="1">
      <c r="A120" s="14" t="s">
        <v>49</v>
      </c>
      <c r="B120" s="9"/>
      <c r="C120" s="10"/>
      <c r="D120" s="11">
        <f t="shared" si="1"/>
        <v>0</v>
      </c>
    </row>
    <row r="121" spans="1:4" ht="18" hidden="1">
      <c r="A121" s="8" t="s">
        <v>108</v>
      </c>
      <c r="B121" s="9"/>
      <c r="C121" s="10">
        <v>15000</v>
      </c>
      <c r="D121" s="11">
        <f t="shared" si="1"/>
        <v>0</v>
      </c>
    </row>
    <row r="122" spans="1:4" ht="18">
      <c r="A122" s="8" t="s">
        <v>109</v>
      </c>
      <c r="B122" s="9">
        <f>283+70</f>
        <v>353</v>
      </c>
      <c r="C122" s="13">
        <v>26000</v>
      </c>
      <c r="D122" s="11">
        <f t="shared" si="1"/>
        <v>9178000</v>
      </c>
    </row>
    <row r="123" spans="1:4" ht="18">
      <c r="A123" s="8" t="s">
        <v>110</v>
      </c>
      <c r="B123" s="9">
        <v>130</v>
      </c>
      <c r="C123" s="12">
        <v>20000</v>
      </c>
      <c r="D123" s="11">
        <f t="shared" si="1"/>
        <v>2600000</v>
      </c>
    </row>
    <row r="124" spans="1:4" ht="18" hidden="1">
      <c r="A124" s="18" t="s">
        <v>113</v>
      </c>
      <c r="B124" s="9"/>
      <c r="C124" s="12"/>
      <c r="D124" s="11">
        <f t="shared" si="1"/>
        <v>0</v>
      </c>
    </row>
    <row r="125" spans="1:4" ht="18" hidden="1">
      <c r="A125" s="8" t="s">
        <v>115</v>
      </c>
      <c r="B125" s="9"/>
      <c r="C125" s="10"/>
      <c r="D125" s="11">
        <f t="shared" si="1"/>
        <v>0</v>
      </c>
    </row>
    <row r="126" spans="1:4" ht="18" hidden="1">
      <c r="A126" s="14" t="s">
        <v>105</v>
      </c>
      <c r="B126" s="9"/>
      <c r="C126" s="12"/>
      <c r="D126" s="11">
        <f t="shared" si="1"/>
        <v>0</v>
      </c>
    </row>
    <row r="127" spans="1:4" ht="18" hidden="1">
      <c r="A127" s="8" t="s">
        <v>197</v>
      </c>
      <c r="B127" s="9"/>
      <c r="C127" s="13"/>
      <c r="D127" s="11">
        <f t="shared" si="1"/>
        <v>0</v>
      </c>
    </row>
    <row r="128" spans="1:4" ht="18" hidden="1">
      <c r="A128" s="8" t="s">
        <v>106</v>
      </c>
      <c r="B128" s="9"/>
      <c r="C128" s="10"/>
      <c r="D128" s="11">
        <f t="shared" si="1"/>
        <v>0</v>
      </c>
    </row>
    <row r="129" spans="1:4" ht="18" hidden="1">
      <c r="A129" s="14" t="s">
        <v>116</v>
      </c>
      <c r="B129" s="9"/>
      <c r="C129" s="10"/>
      <c r="D129" s="11">
        <f t="shared" si="1"/>
        <v>0</v>
      </c>
    </row>
    <row r="130" spans="1:4" ht="18" hidden="1">
      <c r="A130" s="8" t="s">
        <v>213</v>
      </c>
      <c r="B130" s="9"/>
      <c r="C130" s="12"/>
      <c r="D130" s="11">
        <f t="shared" si="1"/>
        <v>0</v>
      </c>
    </row>
    <row r="131" spans="1:4" ht="18" hidden="1">
      <c r="A131" s="14" t="s">
        <v>28</v>
      </c>
      <c r="B131" s="9"/>
      <c r="C131" s="10"/>
      <c r="D131" s="11">
        <f t="shared" si="1"/>
        <v>0</v>
      </c>
    </row>
    <row r="132" spans="1:4" ht="18" hidden="1">
      <c r="A132" s="8" t="s">
        <v>29</v>
      </c>
      <c r="B132" s="9"/>
      <c r="C132" s="13"/>
      <c r="D132" s="11">
        <f t="shared" si="1"/>
        <v>0</v>
      </c>
    </row>
    <row r="133" spans="1:4" ht="18">
      <c r="A133" s="8" t="s">
        <v>117</v>
      </c>
      <c r="B133" s="9">
        <v>66</v>
      </c>
      <c r="C133" s="12">
        <v>8500</v>
      </c>
      <c r="D133" s="11">
        <f t="shared" ref="D133:D196" si="2">B133*C133</f>
        <v>561000</v>
      </c>
    </row>
    <row r="134" spans="1:4" ht="18" hidden="1">
      <c r="A134" s="14" t="s">
        <v>35</v>
      </c>
      <c r="B134" s="9"/>
      <c r="C134" s="10"/>
      <c r="D134" s="11">
        <f t="shared" si="2"/>
        <v>0</v>
      </c>
    </row>
    <row r="135" spans="1:4" ht="18" hidden="1">
      <c r="A135" s="8" t="s">
        <v>36</v>
      </c>
      <c r="B135" s="9"/>
      <c r="C135" s="10"/>
      <c r="D135" s="11">
        <f t="shared" si="2"/>
        <v>0</v>
      </c>
    </row>
    <row r="136" spans="1:4" ht="18" hidden="1">
      <c r="A136" s="8" t="s">
        <v>118</v>
      </c>
      <c r="B136" s="9"/>
      <c r="C136" s="10"/>
      <c r="D136" s="11">
        <f t="shared" si="2"/>
        <v>0</v>
      </c>
    </row>
    <row r="137" spans="1:4" ht="18" hidden="1">
      <c r="A137" s="8" t="s">
        <v>119</v>
      </c>
      <c r="B137" s="9"/>
      <c r="C137" s="10"/>
      <c r="D137" s="11">
        <f t="shared" si="2"/>
        <v>0</v>
      </c>
    </row>
    <row r="138" spans="1:4" ht="18" hidden="1">
      <c r="A138" s="16" t="s">
        <v>38</v>
      </c>
      <c r="B138" s="9"/>
      <c r="C138" s="10"/>
      <c r="D138" s="11">
        <f t="shared" si="2"/>
        <v>0</v>
      </c>
    </row>
    <row r="139" spans="1:4" ht="18" hidden="1">
      <c r="A139" s="8" t="s">
        <v>192</v>
      </c>
      <c r="B139" s="9"/>
      <c r="C139" s="13"/>
      <c r="D139" s="11">
        <f t="shared" si="2"/>
        <v>0</v>
      </c>
    </row>
    <row r="140" spans="1:4" ht="18" hidden="1">
      <c r="A140" s="8" t="s">
        <v>121</v>
      </c>
      <c r="B140" s="9"/>
      <c r="C140" s="10"/>
      <c r="D140" s="11">
        <f t="shared" si="2"/>
        <v>0</v>
      </c>
    </row>
    <row r="141" spans="1:4" ht="18" hidden="1">
      <c r="A141" s="8" t="s">
        <v>140</v>
      </c>
      <c r="B141" s="9"/>
      <c r="C141" s="10"/>
      <c r="D141" s="11">
        <f t="shared" si="2"/>
        <v>0</v>
      </c>
    </row>
    <row r="142" spans="1:4" ht="18" hidden="1">
      <c r="A142" s="22" t="s">
        <v>98</v>
      </c>
      <c r="B142" s="9"/>
      <c r="C142" s="10"/>
      <c r="D142" s="11">
        <f t="shared" si="2"/>
        <v>0</v>
      </c>
    </row>
    <row r="143" spans="1:4" ht="18" hidden="1">
      <c r="A143" s="14" t="s">
        <v>125</v>
      </c>
      <c r="B143" s="9"/>
      <c r="C143" s="10"/>
      <c r="D143" s="11">
        <f t="shared" si="2"/>
        <v>0</v>
      </c>
    </row>
    <row r="144" spans="1:4" ht="18" hidden="1">
      <c r="A144" s="8" t="s">
        <v>128</v>
      </c>
      <c r="B144" s="9"/>
      <c r="C144" s="10"/>
      <c r="D144" s="11">
        <f t="shared" si="2"/>
        <v>0</v>
      </c>
    </row>
    <row r="145" spans="1:4" ht="18" hidden="1">
      <c r="A145" s="8" t="s">
        <v>182</v>
      </c>
      <c r="B145" s="9"/>
      <c r="C145" s="19"/>
      <c r="D145" s="11">
        <f t="shared" si="2"/>
        <v>0</v>
      </c>
    </row>
    <row r="146" spans="1:4" ht="18" hidden="1">
      <c r="A146" s="8" t="s">
        <v>129</v>
      </c>
      <c r="B146" s="9"/>
      <c r="C146" s="12">
        <v>18000</v>
      </c>
      <c r="D146" s="11">
        <f t="shared" si="2"/>
        <v>0</v>
      </c>
    </row>
    <row r="147" spans="1:4" ht="18" hidden="1">
      <c r="A147" s="26" t="s">
        <v>150</v>
      </c>
      <c r="B147" s="9"/>
      <c r="C147" s="10"/>
      <c r="D147" s="11">
        <f t="shared" si="2"/>
        <v>0</v>
      </c>
    </row>
    <row r="148" spans="1:4" ht="18" hidden="1">
      <c r="A148" s="8" t="s">
        <v>130</v>
      </c>
      <c r="B148" s="9"/>
      <c r="C148" s="12"/>
      <c r="D148" s="11">
        <f t="shared" si="2"/>
        <v>0</v>
      </c>
    </row>
    <row r="149" spans="1:4" ht="18">
      <c r="A149" s="8" t="s">
        <v>127</v>
      </c>
      <c r="B149" s="9">
        <v>32</v>
      </c>
      <c r="C149" s="13">
        <v>8500</v>
      </c>
      <c r="D149" s="11">
        <f t="shared" si="2"/>
        <v>272000</v>
      </c>
    </row>
    <row r="150" spans="1:4" ht="18" hidden="1">
      <c r="A150" s="8" t="s">
        <v>139</v>
      </c>
      <c r="B150" s="9"/>
      <c r="C150" s="10"/>
      <c r="D150" s="11">
        <f t="shared" si="2"/>
        <v>0</v>
      </c>
    </row>
    <row r="151" spans="1:4" ht="18">
      <c r="A151" s="14" t="s">
        <v>135</v>
      </c>
      <c r="B151" s="9">
        <v>11</v>
      </c>
      <c r="C151" s="10">
        <v>55000</v>
      </c>
      <c r="D151" s="11">
        <f t="shared" si="2"/>
        <v>605000</v>
      </c>
    </row>
    <row r="152" spans="1:4" ht="18" hidden="1">
      <c r="A152" s="8" t="s">
        <v>120</v>
      </c>
      <c r="B152" s="9"/>
      <c r="C152" s="19"/>
      <c r="D152" s="11">
        <f t="shared" si="2"/>
        <v>0</v>
      </c>
    </row>
    <row r="153" spans="1:4" ht="18" hidden="1">
      <c r="A153" s="24" t="s">
        <v>132</v>
      </c>
      <c r="B153" s="9"/>
      <c r="C153" s="12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>
      <c r="A156" s="8" t="s">
        <v>107</v>
      </c>
      <c r="B156" s="9"/>
      <c r="C156" s="12"/>
      <c r="D156" s="11">
        <f t="shared" si="2"/>
        <v>0</v>
      </c>
    </row>
    <row r="157" spans="1:4" ht="18" hidden="1">
      <c r="A157" s="8" t="s">
        <v>97</v>
      </c>
      <c r="B157" s="9"/>
      <c r="C157" s="10"/>
      <c r="D157" s="11">
        <f t="shared" si="2"/>
        <v>0</v>
      </c>
    </row>
    <row r="158" spans="1:4" ht="18" hidden="1">
      <c r="A158" s="8" t="s">
        <v>145</v>
      </c>
      <c r="B158" s="9"/>
      <c r="C158" s="10">
        <v>32000</v>
      </c>
      <c r="D158" s="11">
        <f t="shared" si="2"/>
        <v>0</v>
      </c>
    </row>
    <row r="159" spans="1:4" ht="18">
      <c r="A159" s="8" t="s">
        <v>211</v>
      </c>
      <c r="B159" s="9">
        <v>200</v>
      </c>
      <c r="C159" s="10">
        <v>20000</v>
      </c>
      <c r="D159" s="11">
        <f t="shared" si="2"/>
        <v>4000000</v>
      </c>
    </row>
    <row r="160" spans="1:4" ht="18" hidden="1">
      <c r="A160" s="8" t="s">
        <v>10</v>
      </c>
      <c r="B160" s="9"/>
      <c r="C160" s="10"/>
      <c r="D160" s="11">
        <f t="shared" si="2"/>
        <v>0</v>
      </c>
    </row>
    <row r="161" spans="1:4" ht="18" hidden="1">
      <c r="A161" s="8" t="s">
        <v>153</v>
      </c>
      <c r="B161" s="9"/>
      <c r="C161" s="10"/>
      <c r="D161" s="11">
        <f t="shared" si="2"/>
        <v>0</v>
      </c>
    </row>
    <row r="162" spans="1:4" ht="18" hidden="1">
      <c r="A162" s="8" t="s">
        <v>193</v>
      </c>
      <c r="B162" s="9"/>
      <c r="C162" s="13"/>
      <c r="D162" s="11">
        <f t="shared" si="2"/>
        <v>0</v>
      </c>
    </row>
    <row r="163" spans="1:4" ht="18" hidden="1">
      <c r="A163" s="8" t="s">
        <v>152</v>
      </c>
      <c r="B163" s="9"/>
      <c r="C163" s="10"/>
      <c r="D163" s="11">
        <f t="shared" si="2"/>
        <v>0</v>
      </c>
    </row>
    <row r="164" spans="1:4" ht="18" hidden="1">
      <c r="A164" s="8" t="s">
        <v>122</v>
      </c>
      <c r="B164" s="9"/>
      <c r="C164" s="13"/>
      <c r="D164" s="11">
        <f t="shared" si="2"/>
        <v>0</v>
      </c>
    </row>
    <row r="165" spans="1:4" ht="18">
      <c r="A165" s="8" t="s">
        <v>151</v>
      </c>
      <c r="B165" s="9">
        <v>40</v>
      </c>
      <c r="C165" s="12">
        <v>13000</v>
      </c>
      <c r="D165" s="11">
        <f t="shared" si="2"/>
        <v>520000</v>
      </c>
    </row>
    <row r="166" spans="1:4" ht="18" hidden="1">
      <c r="A166" s="8" t="s">
        <v>13</v>
      </c>
      <c r="B166" s="9"/>
      <c r="C166" s="12"/>
      <c r="D166" s="11">
        <f t="shared" si="2"/>
        <v>0</v>
      </c>
    </row>
    <row r="167" spans="1:4" ht="18" hidden="1">
      <c r="A167" s="8" t="s">
        <v>207</v>
      </c>
      <c r="B167" s="9"/>
      <c r="C167" s="10"/>
      <c r="D167" s="11">
        <f t="shared" si="2"/>
        <v>0</v>
      </c>
    </row>
    <row r="168" spans="1:4" ht="18" hidden="1">
      <c r="A168" s="8" t="s">
        <v>194</v>
      </c>
      <c r="B168" s="9"/>
      <c r="C168" s="13"/>
      <c r="D168" s="11">
        <f t="shared" si="2"/>
        <v>0</v>
      </c>
    </row>
    <row r="169" spans="1:4" ht="18">
      <c r="A169" s="8" t="s">
        <v>166</v>
      </c>
      <c r="B169" s="9">
        <v>4</v>
      </c>
      <c r="C169" s="13">
        <v>25000</v>
      </c>
      <c r="D169" s="11">
        <f t="shared" si="2"/>
        <v>100000</v>
      </c>
    </row>
    <row r="170" spans="1:4" ht="18" hidden="1">
      <c r="A170" s="8" t="s">
        <v>16</v>
      </c>
      <c r="B170" s="9"/>
      <c r="C170" s="10"/>
      <c r="D170" s="11">
        <f t="shared" si="2"/>
        <v>0</v>
      </c>
    </row>
    <row r="171" spans="1:4" ht="18" hidden="1">
      <c r="A171" s="8" t="s">
        <v>154</v>
      </c>
      <c r="B171" s="9"/>
      <c r="C171" s="13"/>
      <c r="D171" s="11">
        <f t="shared" si="2"/>
        <v>0</v>
      </c>
    </row>
    <row r="172" spans="1:4" ht="18" hidden="1">
      <c r="A172" s="8" t="s">
        <v>195</v>
      </c>
      <c r="B172" s="9"/>
      <c r="C172" s="13"/>
      <c r="D172" s="11">
        <f t="shared" si="2"/>
        <v>0</v>
      </c>
    </row>
    <row r="173" spans="1:4" ht="18" hidden="1">
      <c r="A173" s="8" t="s">
        <v>155</v>
      </c>
      <c r="B173" s="9"/>
      <c r="C173" s="13"/>
      <c r="D173" s="11">
        <f t="shared" si="2"/>
        <v>0</v>
      </c>
    </row>
    <row r="174" spans="1:4" ht="18" hidden="1">
      <c r="A174" s="8" t="s">
        <v>83</v>
      </c>
      <c r="B174" s="9"/>
      <c r="C174" s="10"/>
      <c r="D174" s="11">
        <f t="shared" si="2"/>
        <v>0</v>
      </c>
    </row>
    <row r="175" spans="1:4" ht="18" hidden="1">
      <c r="A175" s="8" t="s">
        <v>143</v>
      </c>
      <c r="B175" s="9"/>
      <c r="C175" s="10"/>
      <c r="D175" s="11">
        <f t="shared" si="2"/>
        <v>0</v>
      </c>
    </row>
    <row r="176" spans="1:4" ht="18" hidden="1">
      <c r="A176" s="8" t="s">
        <v>144</v>
      </c>
      <c r="B176" s="9"/>
      <c r="C176" s="10"/>
      <c r="D176" s="11">
        <f t="shared" si="2"/>
        <v>0</v>
      </c>
    </row>
    <row r="177" spans="1:4" ht="18" hidden="1">
      <c r="A177" s="8" t="s">
        <v>84</v>
      </c>
      <c r="B177" s="9"/>
      <c r="C177" s="10"/>
      <c r="D177" s="11">
        <f t="shared" si="2"/>
        <v>0</v>
      </c>
    </row>
    <row r="178" spans="1:4" ht="18" hidden="1">
      <c r="A178" s="8" t="s">
        <v>156</v>
      </c>
      <c r="B178" s="9"/>
      <c r="C178" s="13">
        <v>25000</v>
      </c>
      <c r="D178" s="11">
        <f t="shared" si="2"/>
        <v>0</v>
      </c>
    </row>
    <row r="179" spans="1:4" ht="18" hidden="1">
      <c r="A179" s="27" t="s">
        <v>159</v>
      </c>
      <c r="B179" s="9"/>
      <c r="C179" s="12"/>
      <c r="D179" s="11">
        <f t="shared" si="2"/>
        <v>0</v>
      </c>
    </row>
    <row r="180" spans="1:4" ht="18" hidden="1">
      <c r="A180" s="27" t="s">
        <v>160</v>
      </c>
      <c r="B180" s="9"/>
      <c r="C180" s="13">
        <v>25000</v>
      </c>
      <c r="D180" s="11">
        <f t="shared" si="2"/>
        <v>0</v>
      </c>
    </row>
    <row r="181" spans="1:4" ht="18" hidden="1">
      <c r="A181" s="27" t="s">
        <v>161</v>
      </c>
      <c r="B181" s="9"/>
      <c r="C181" s="13"/>
      <c r="D181" s="11">
        <f t="shared" si="2"/>
        <v>0</v>
      </c>
    </row>
    <row r="182" spans="1:4" ht="18" hidden="1">
      <c r="A182" s="8" t="s">
        <v>203</v>
      </c>
      <c r="B182" s="9"/>
      <c r="C182" s="13"/>
      <c r="D182" s="11">
        <f t="shared" si="2"/>
        <v>0</v>
      </c>
    </row>
    <row r="183" spans="1:4" ht="18" hidden="1">
      <c r="A183" s="8" t="s">
        <v>170</v>
      </c>
      <c r="B183" s="9"/>
      <c r="C183" s="13"/>
      <c r="D183" s="11">
        <f t="shared" si="2"/>
        <v>0</v>
      </c>
    </row>
    <row r="184" spans="1:4" ht="18" hidden="1">
      <c r="A184" s="8" t="s">
        <v>164</v>
      </c>
      <c r="B184" s="9"/>
      <c r="C184" s="13">
        <v>6100</v>
      </c>
      <c r="D184" s="11">
        <f t="shared" si="2"/>
        <v>0</v>
      </c>
    </row>
    <row r="185" spans="1:4" ht="18" hidden="1">
      <c r="A185" s="8" t="s">
        <v>51</v>
      </c>
      <c r="B185" s="9"/>
      <c r="C185" s="13"/>
      <c r="D185" s="11">
        <f t="shared" si="2"/>
        <v>0</v>
      </c>
    </row>
    <row r="186" spans="1:4" ht="18" hidden="1">
      <c r="A186" s="8" t="s">
        <v>165</v>
      </c>
      <c r="B186" s="9"/>
      <c r="C186" s="13"/>
      <c r="D186" s="11">
        <f t="shared" si="2"/>
        <v>0</v>
      </c>
    </row>
    <row r="187" spans="1:4" ht="18" hidden="1">
      <c r="A187" s="8" t="s">
        <v>200</v>
      </c>
      <c r="B187" s="9"/>
      <c r="C187" s="10"/>
      <c r="D187" s="11">
        <f t="shared" si="2"/>
        <v>0</v>
      </c>
    </row>
    <row r="188" spans="1:4" ht="18" hidden="1">
      <c r="A188" s="8" t="s">
        <v>167</v>
      </c>
      <c r="B188" s="9"/>
      <c r="C188" s="13">
        <v>25000</v>
      </c>
      <c r="D188" s="11">
        <f t="shared" si="2"/>
        <v>0</v>
      </c>
    </row>
    <row r="189" spans="1:4" ht="18" hidden="1">
      <c r="A189" s="8" t="s">
        <v>146</v>
      </c>
      <c r="B189" s="9"/>
      <c r="C189" s="10"/>
      <c r="D189" s="11">
        <f t="shared" si="2"/>
        <v>0</v>
      </c>
    </row>
    <row r="190" spans="1:4" ht="18" hidden="1">
      <c r="A190" s="14" t="s">
        <v>147</v>
      </c>
      <c r="B190" s="9"/>
      <c r="C190" s="15"/>
      <c r="D190" s="11">
        <f t="shared" si="2"/>
        <v>0</v>
      </c>
    </row>
    <row r="191" spans="1:4" ht="18" hidden="1">
      <c r="A191" s="14" t="s">
        <v>148</v>
      </c>
      <c r="B191" s="9"/>
      <c r="C191" s="15"/>
      <c r="D191" s="11">
        <f t="shared" si="2"/>
        <v>0</v>
      </c>
    </row>
    <row r="192" spans="1:4" ht="18" hidden="1">
      <c r="A192" s="8" t="s">
        <v>85</v>
      </c>
      <c r="B192" s="9"/>
      <c r="C192" s="10"/>
      <c r="D192" s="11">
        <f t="shared" si="2"/>
        <v>0</v>
      </c>
    </row>
    <row r="193" spans="1:4" ht="18" hidden="1">
      <c r="A193" s="14" t="s">
        <v>52</v>
      </c>
      <c r="B193" s="9"/>
      <c r="C193" s="10"/>
      <c r="D193" s="11">
        <f t="shared" si="2"/>
        <v>0</v>
      </c>
    </row>
    <row r="194" spans="1:4" ht="18" hidden="1">
      <c r="A194" s="8" t="s">
        <v>123</v>
      </c>
      <c r="B194" s="9"/>
      <c r="C194" s="13">
        <v>25000</v>
      </c>
      <c r="D194" s="11">
        <f t="shared" si="2"/>
        <v>0</v>
      </c>
    </row>
    <row r="195" spans="1:4" ht="18" hidden="1">
      <c r="A195" s="8" t="s">
        <v>169</v>
      </c>
      <c r="B195" s="9"/>
      <c r="C195" s="10"/>
      <c r="D195" s="11">
        <f t="shared" si="2"/>
        <v>0</v>
      </c>
    </row>
    <row r="196" spans="1:4" ht="18" hidden="1">
      <c r="A196" s="8" t="s">
        <v>173</v>
      </c>
      <c r="B196" s="9"/>
      <c r="C196" s="13"/>
      <c r="D196" s="11">
        <f t="shared" si="2"/>
        <v>0</v>
      </c>
    </row>
    <row r="197" spans="1:4" ht="18" hidden="1">
      <c r="A197" s="8" t="s">
        <v>175</v>
      </c>
      <c r="B197" s="9"/>
      <c r="C197" s="10"/>
      <c r="D197" s="11">
        <f t="shared" ref="D197:D213" si="3">B197*C197</f>
        <v>0</v>
      </c>
    </row>
    <row r="198" spans="1:4" ht="18" hidden="1">
      <c r="A198" s="8" t="s">
        <v>157</v>
      </c>
      <c r="B198" s="9"/>
      <c r="C198" s="13">
        <v>6100</v>
      </c>
      <c r="D198" s="11">
        <f t="shared" si="3"/>
        <v>0</v>
      </c>
    </row>
    <row r="199" spans="1:4" ht="18" hidden="1">
      <c r="A199" s="8" t="s">
        <v>158</v>
      </c>
      <c r="B199" s="9"/>
      <c r="C199" s="13"/>
      <c r="D199" s="11">
        <f t="shared" si="3"/>
        <v>0</v>
      </c>
    </row>
    <row r="200" spans="1:4" ht="18" hidden="1">
      <c r="A200" s="8" t="s">
        <v>53</v>
      </c>
      <c r="B200" s="9"/>
      <c r="C200" s="12">
        <v>15000</v>
      </c>
      <c r="D200" s="11">
        <f t="shared" si="3"/>
        <v>0</v>
      </c>
    </row>
    <row r="201" spans="1:4" ht="18" hidden="1">
      <c r="A201" s="8" t="s">
        <v>210</v>
      </c>
      <c r="B201" s="9"/>
      <c r="C201" s="12"/>
      <c r="D201" s="11">
        <f t="shared" si="3"/>
        <v>0</v>
      </c>
    </row>
    <row r="202" spans="1:4" ht="18" hidden="1">
      <c r="A202" s="8" t="s">
        <v>176</v>
      </c>
      <c r="B202" s="9"/>
      <c r="C202" s="10"/>
      <c r="D202" s="11">
        <f t="shared" si="3"/>
        <v>0</v>
      </c>
    </row>
    <row r="203" spans="1:4" ht="18" hidden="1">
      <c r="A203" s="14" t="s">
        <v>177</v>
      </c>
      <c r="B203" s="9"/>
      <c r="C203" s="12"/>
      <c r="D203" s="11">
        <f t="shared" si="3"/>
        <v>0</v>
      </c>
    </row>
    <row r="204" spans="1:4" ht="18" hidden="1">
      <c r="A204" s="8" t="s">
        <v>179</v>
      </c>
      <c r="B204" s="9"/>
      <c r="C204" s="10"/>
      <c r="D204" s="11">
        <f t="shared" si="3"/>
        <v>0</v>
      </c>
    </row>
    <row r="205" spans="1:4" ht="18" hidden="1">
      <c r="A205" s="27" t="s">
        <v>162</v>
      </c>
      <c r="B205" s="9"/>
      <c r="C205" s="12"/>
      <c r="D205" s="11">
        <f t="shared" si="3"/>
        <v>0</v>
      </c>
    </row>
    <row r="206" spans="1:4" ht="18" hidden="1">
      <c r="A206" s="27" t="s">
        <v>163</v>
      </c>
      <c r="B206" s="9"/>
      <c r="C206" s="12"/>
      <c r="D206" s="11">
        <f t="shared" si="3"/>
        <v>0</v>
      </c>
    </row>
    <row r="207" spans="1:4" ht="18" hidden="1">
      <c r="A207" s="8" t="s">
        <v>54</v>
      </c>
      <c r="B207" s="17"/>
      <c r="C207" s="10"/>
      <c r="D207" s="11">
        <f t="shared" si="3"/>
        <v>0</v>
      </c>
    </row>
    <row r="208" spans="1:4" ht="18" hidden="1">
      <c r="A208" s="8" t="s">
        <v>183</v>
      </c>
      <c r="B208" s="9"/>
      <c r="C208" s="12">
        <v>23000</v>
      </c>
      <c r="D208" s="11">
        <f t="shared" si="3"/>
        <v>0</v>
      </c>
    </row>
    <row r="209" spans="1:4" ht="18" hidden="1">
      <c r="A209" s="8" t="s">
        <v>184</v>
      </c>
      <c r="B209" s="9"/>
      <c r="C209" s="12"/>
      <c r="D209" s="11">
        <f t="shared" si="3"/>
        <v>0</v>
      </c>
    </row>
    <row r="210" spans="1:4" ht="18">
      <c r="A210" s="8" t="s">
        <v>99</v>
      </c>
      <c r="B210" s="9">
        <v>3</v>
      </c>
      <c r="C210" s="10">
        <v>7000</v>
      </c>
      <c r="D210" s="11">
        <f t="shared" si="3"/>
        <v>21000</v>
      </c>
    </row>
    <row r="211" spans="1:4" ht="18">
      <c r="A211" s="8" t="s">
        <v>185</v>
      </c>
      <c r="B211" s="9">
        <v>600</v>
      </c>
      <c r="C211" s="13">
        <v>7000</v>
      </c>
      <c r="D211" s="11">
        <f t="shared" si="3"/>
        <v>4200000</v>
      </c>
    </row>
    <row r="212" spans="1:4" ht="18" hidden="1">
      <c r="A212" s="8" t="s">
        <v>168</v>
      </c>
      <c r="B212" s="9"/>
      <c r="C212" s="13"/>
      <c r="D212" s="11">
        <f t="shared" si="3"/>
        <v>0</v>
      </c>
    </row>
    <row r="213" spans="1:4" ht="18" hidden="1">
      <c r="A213" s="8" t="s">
        <v>209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2711</v>
      </c>
      <c r="C214" s="29"/>
      <c r="D214" s="29">
        <f t="shared" si="4"/>
        <v>45953000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J120" sqref="J120"/>
    </sheetView>
  </sheetViews>
  <sheetFormatPr defaultRowHeight="14.4"/>
  <cols>
    <col min="1" max="1" width="31.33203125" customWidth="1"/>
    <col min="3" max="3" width="13.44140625" customWidth="1"/>
    <col min="4" max="4" width="23.88671875" customWidth="1"/>
  </cols>
  <sheetData>
    <row r="1" spans="1:4">
      <c r="A1" s="1" t="s">
        <v>226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f>19+2+8</f>
        <v>29</v>
      </c>
      <c r="C7" s="10">
        <v>32000</v>
      </c>
      <c r="D7" s="11">
        <f t="shared" si="0"/>
        <v>928000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f>14+1+38</f>
        <v>53</v>
      </c>
      <c r="C10" s="12">
        <v>37000</v>
      </c>
      <c r="D10" s="11">
        <f t="shared" si="0"/>
        <v>1961000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 hidden="1">
      <c r="A13" s="8" t="s">
        <v>15</v>
      </c>
      <c r="B13" s="9"/>
      <c r="C13" s="10"/>
      <c r="D13" s="11">
        <f t="shared" si="0"/>
        <v>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 hidden="1">
      <c r="A16" s="8" t="s">
        <v>149</v>
      </c>
      <c r="B16" s="9"/>
      <c r="C16" s="10"/>
      <c r="D16" s="11">
        <f t="shared" si="0"/>
        <v>0</v>
      </c>
    </row>
    <row r="17" spans="1:4" ht="18" hidden="1">
      <c r="A17" s="26" t="s">
        <v>150</v>
      </c>
      <c r="B17" s="9"/>
      <c r="C17" s="10"/>
      <c r="D17" s="11">
        <f t="shared" si="0"/>
        <v>0</v>
      </c>
    </row>
    <row r="18" spans="1:4" ht="18" hidden="1">
      <c r="A18" s="8" t="s">
        <v>22</v>
      </c>
      <c r="B18" s="9"/>
      <c r="C18" s="10"/>
      <c r="D18" s="11">
        <f t="shared" si="0"/>
        <v>0</v>
      </c>
    </row>
    <row r="19" spans="1:4" ht="18" hidden="1">
      <c r="A19" s="8" t="s">
        <v>19</v>
      </c>
      <c r="B19" s="9"/>
      <c r="C19" s="10"/>
      <c r="D19" s="11">
        <f t="shared" si="0"/>
        <v>0</v>
      </c>
    </row>
    <row r="20" spans="1:4" ht="18" hidden="1">
      <c r="A20" s="8" t="s">
        <v>20</v>
      </c>
      <c r="B20" s="9"/>
      <c r="C20" s="10"/>
      <c r="D20" s="11">
        <f t="shared" si="0"/>
        <v>0</v>
      </c>
    </row>
    <row r="21" spans="1:4" ht="18" hidden="1">
      <c r="A21" s="8" t="s">
        <v>18</v>
      </c>
      <c r="B21" s="9"/>
      <c r="C21" s="13"/>
      <c r="D21" s="11">
        <f t="shared" si="0"/>
        <v>0</v>
      </c>
    </row>
    <row r="22" spans="1:4" ht="18">
      <c r="A22" s="14" t="s">
        <v>21</v>
      </c>
      <c r="B22" s="9">
        <v>54</v>
      </c>
      <c r="C22" s="13">
        <v>18000</v>
      </c>
      <c r="D22" s="11">
        <f t="shared" si="0"/>
        <v>972000</v>
      </c>
    </row>
    <row r="23" spans="1:4" ht="18" hidden="1">
      <c r="A23" s="18" t="s">
        <v>56</v>
      </c>
      <c r="B23" s="9"/>
      <c r="C23" s="10">
        <v>10000</v>
      </c>
      <c r="D23" s="11">
        <f t="shared" si="0"/>
        <v>0</v>
      </c>
    </row>
    <row r="24" spans="1:4" ht="18" hidden="1">
      <c r="A24" s="18" t="s">
        <v>55</v>
      </c>
      <c r="B24" s="9"/>
      <c r="C24" s="19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>
      <c r="A77" s="8" t="s">
        <v>78</v>
      </c>
      <c r="B77" s="9">
        <v>2</v>
      </c>
      <c r="C77" s="12">
        <v>70000</v>
      </c>
      <c r="D77" s="11">
        <f t="shared" si="1"/>
        <v>140000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>
      <c r="A79" s="8" t="s">
        <v>80</v>
      </c>
      <c r="B79" s="9">
        <v>2</v>
      </c>
      <c r="C79" s="12">
        <v>80000</v>
      </c>
      <c r="D79" s="11">
        <f t="shared" si="1"/>
        <v>160000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 hidden="1">
      <c r="A81" s="8" t="s">
        <v>82</v>
      </c>
      <c r="B81" s="9"/>
      <c r="C81" s="10"/>
      <c r="D81" s="11">
        <f t="shared" si="1"/>
        <v>0</v>
      </c>
    </row>
    <row r="82" spans="1:4" ht="18">
      <c r="A82" s="14" t="s">
        <v>57</v>
      </c>
      <c r="B82" s="9">
        <v>235</v>
      </c>
      <c r="C82" s="10">
        <v>21000</v>
      </c>
      <c r="D82" s="11">
        <f t="shared" si="1"/>
        <v>4935000</v>
      </c>
    </row>
    <row r="83" spans="1:4" ht="18" hidden="1">
      <c r="A83" s="8" t="s">
        <v>58</v>
      </c>
      <c r="B83" s="9"/>
      <c r="C83" s="12"/>
      <c r="D83" s="11">
        <f t="shared" si="1"/>
        <v>0</v>
      </c>
    </row>
    <row r="84" spans="1:4" ht="18" hidden="1">
      <c r="A84" s="8" t="s">
        <v>50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2</v>
      </c>
      <c r="C85" s="10">
        <v>18000</v>
      </c>
      <c r="D85" s="11">
        <f t="shared" si="1"/>
        <v>36000</v>
      </c>
    </row>
    <row r="86" spans="1:4" ht="18" hidden="1">
      <c r="A86" s="8" t="s">
        <v>4</v>
      </c>
      <c r="B86" s="9"/>
      <c r="C86" s="10">
        <v>7000</v>
      </c>
      <c r="D86" s="11">
        <f t="shared" si="1"/>
        <v>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>
      <c r="A92" s="8" t="s">
        <v>87</v>
      </c>
      <c r="B92" s="9">
        <v>3</v>
      </c>
      <c r="C92" s="10">
        <v>24000</v>
      </c>
      <c r="D92" s="11">
        <f t="shared" si="1"/>
        <v>72000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 hidden="1">
      <c r="A105" s="8" t="s">
        <v>186</v>
      </c>
      <c r="B105" s="9"/>
      <c r="C105" s="10"/>
      <c r="D105" s="11">
        <f t="shared" si="1"/>
        <v>0</v>
      </c>
    </row>
    <row r="106" spans="1:4" ht="18" hidden="1">
      <c r="A106" s="8" t="s">
        <v>40</v>
      </c>
      <c r="B106" s="9"/>
      <c r="C106" s="12"/>
      <c r="D106" s="11">
        <f t="shared" si="1"/>
        <v>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130</v>
      </c>
      <c r="C110" s="10">
        <v>21000</v>
      </c>
      <c r="D110" s="11">
        <f t="shared" si="1"/>
        <v>2730000</v>
      </c>
    </row>
    <row r="111" spans="1:4" ht="18">
      <c r="A111" s="14" t="s">
        <v>102</v>
      </c>
      <c r="B111" s="9">
        <v>100</v>
      </c>
      <c r="C111" s="10">
        <v>12000</v>
      </c>
      <c r="D111" s="11">
        <f t="shared" si="1"/>
        <v>1200000</v>
      </c>
    </row>
    <row r="112" spans="1:4" ht="18">
      <c r="A112" s="8" t="s">
        <v>103</v>
      </c>
      <c r="B112" s="9">
        <v>17</v>
      </c>
      <c r="C112" s="12">
        <v>7000</v>
      </c>
      <c r="D112" s="11">
        <f t="shared" si="1"/>
        <v>119000</v>
      </c>
    </row>
    <row r="113" spans="1:4" ht="18">
      <c r="A113" s="14" t="s">
        <v>104</v>
      </c>
      <c r="B113" s="9">
        <v>9</v>
      </c>
      <c r="C113" s="10">
        <v>18000</v>
      </c>
      <c r="D113" s="11">
        <f t="shared" si="1"/>
        <v>162000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v>110</v>
      </c>
      <c r="C119" s="13">
        <v>26000</v>
      </c>
      <c r="D119" s="11">
        <f t="shared" si="1"/>
        <v>2860000</v>
      </c>
    </row>
    <row r="120" spans="1:4" ht="18">
      <c r="A120" s="8" t="s">
        <v>110</v>
      </c>
      <c r="B120" s="9">
        <f>124-40</f>
        <v>84</v>
      </c>
      <c r="C120" s="12">
        <v>20000</v>
      </c>
      <c r="D120" s="11">
        <f t="shared" si="1"/>
        <v>1680000</v>
      </c>
    </row>
    <row r="121" spans="1:4" ht="18" hidden="1">
      <c r="A121" s="8" t="s">
        <v>133</v>
      </c>
      <c r="B121" s="9"/>
      <c r="C121" s="10"/>
      <c r="D121" s="11">
        <f t="shared" si="1"/>
        <v>0</v>
      </c>
    </row>
    <row r="122" spans="1:4" ht="18" hidden="1">
      <c r="A122" s="8" t="s">
        <v>134</v>
      </c>
      <c r="B122" s="9"/>
      <c r="C122" s="25"/>
      <c r="D122" s="11">
        <f t="shared" si="1"/>
        <v>0</v>
      </c>
    </row>
    <row r="123" spans="1:4" ht="18">
      <c r="A123" s="14" t="s">
        <v>135</v>
      </c>
      <c r="B123" s="9">
        <v>9</v>
      </c>
      <c r="C123" s="10">
        <v>55000</v>
      </c>
      <c r="D123" s="11">
        <f t="shared" si="1"/>
        <v>495000</v>
      </c>
    </row>
    <row r="124" spans="1:4" ht="18" hidden="1">
      <c r="A124" s="14" t="s">
        <v>136</v>
      </c>
      <c r="B124" s="9"/>
      <c r="C124" s="10"/>
      <c r="D124" s="11">
        <f t="shared" si="1"/>
        <v>0</v>
      </c>
    </row>
    <row r="125" spans="1:4" ht="18" hidden="1">
      <c r="A125" s="8" t="s">
        <v>137</v>
      </c>
      <c r="B125" s="9"/>
      <c r="C125" s="10"/>
      <c r="D125" s="11">
        <f t="shared" si="1"/>
        <v>0</v>
      </c>
    </row>
    <row r="126" spans="1:4" ht="18" hidden="1">
      <c r="A126" s="8" t="s">
        <v>138</v>
      </c>
      <c r="B126" s="9"/>
      <c r="C126" s="10"/>
      <c r="D126" s="11">
        <f t="shared" si="1"/>
        <v>0</v>
      </c>
    </row>
    <row r="127" spans="1:4" ht="18" hidden="1">
      <c r="A127" s="8" t="s">
        <v>139</v>
      </c>
      <c r="B127" s="9"/>
      <c r="C127" s="10"/>
      <c r="D127" s="11">
        <f t="shared" si="1"/>
        <v>0</v>
      </c>
    </row>
    <row r="128" spans="1:4" ht="18" hidden="1">
      <c r="A128" s="8" t="s">
        <v>140</v>
      </c>
      <c r="B128" s="9"/>
      <c r="C128" s="10"/>
      <c r="D128" s="11">
        <f t="shared" si="1"/>
        <v>0</v>
      </c>
    </row>
    <row r="129" spans="1:4" ht="18" hidden="1">
      <c r="A129" s="8" t="s">
        <v>141</v>
      </c>
      <c r="B129" s="9"/>
      <c r="C129" s="10">
        <v>6000</v>
      </c>
      <c r="D129" s="11">
        <f t="shared" si="1"/>
        <v>0</v>
      </c>
    </row>
    <row r="130" spans="1:4" ht="18" hidden="1">
      <c r="A130" s="8" t="s">
        <v>143</v>
      </c>
      <c r="B130" s="9"/>
      <c r="C130" s="10"/>
      <c r="D130" s="11">
        <f t="shared" si="1"/>
        <v>0</v>
      </c>
    </row>
    <row r="131" spans="1:4" ht="18" hidden="1">
      <c r="A131" s="8" t="s">
        <v>144</v>
      </c>
      <c r="B131" s="9"/>
      <c r="C131" s="10"/>
      <c r="D131" s="11">
        <f t="shared" si="1"/>
        <v>0</v>
      </c>
    </row>
    <row r="132" spans="1:4" ht="18" hidden="1">
      <c r="A132" s="8" t="s">
        <v>145</v>
      </c>
      <c r="B132" s="9"/>
      <c r="C132" s="10">
        <v>32000</v>
      </c>
      <c r="D132" s="11">
        <f t="shared" si="1"/>
        <v>0</v>
      </c>
    </row>
    <row r="133" spans="1:4" ht="18" hidden="1">
      <c r="A133" s="8" t="s">
        <v>146</v>
      </c>
      <c r="B133" s="9"/>
      <c r="C133" s="10"/>
      <c r="D133" s="11">
        <f t="shared" ref="D133:D196" si="2">B133*C133</f>
        <v>0</v>
      </c>
    </row>
    <row r="134" spans="1:4" ht="18" hidden="1">
      <c r="A134" s="14" t="s">
        <v>147</v>
      </c>
      <c r="B134" s="9"/>
      <c r="C134" s="15"/>
      <c r="D134" s="11">
        <f t="shared" si="2"/>
        <v>0</v>
      </c>
    </row>
    <row r="135" spans="1:4" ht="18" hidden="1">
      <c r="A135" s="14" t="s">
        <v>148</v>
      </c>
      <c r="B135" s="9"/>
      <c r="C135" s="15"/>
      <c r="D135" s="11">
        <f t="shared" si="2"/>
        <v>0</v>
      </c>
    </row>
    <row r="136" spans="1:4" ht="18">
      <c r="A136" s="8" t="s">
        <v>169</v>
      </c>
      <c r="B136" s="9">
        <v>69</v>
      </c>
      <c r="C136" s="10">
        <v>19000</v>
      </c>
      <c r="D136" s="11">
        <f t="shared" si="2"/>
        <v>1311000</v>
      </c>
    </row>
    <row r="137" spans="1:4" ht="18" hidden="1">
      <c r="A137" s="8" t="s">
        <v>203</v>
      </c>
      <c r="B137" s="9"/>
      <c r="C137" s="13"/>
      <c r="D137" s="11">
        <f t="shared" si="2"/>
        <v>0</v>
      </c>
    </row>
    <row r="138" spans="1:4" ht="18" hidden="1">
      <c r="A138" s="8" t="s">
        <v>170</v>
      </c>
      <c r="B138" s="9"/>
      <c r="C138" s="13"/>
      <c r="D138" s="11">
        <f t="shared" si="2"/>
        <v>0</v>
      </c>
    </row>
    <row r="139" spans="1:4" ht="18" hidden="1">
      <c r="A139" s="8" t="s">
        <v>171</v>
      </c>
      <c r="B139" s="9"/>
      <c r="C139" s="12"/>
      <c r="D139" s="11">
        <f t="shared" si="2"/>
        <v>0</v>
      </c>
    </row>
    <row r="140" spans="1:4" ht="18" hidden="1">
      <c r="A140" s="8" t="s">
        <v>172</v>
      </c>
      <c r="B140" s="9"/>
      <c r="C140" s="10"/>
      <c r="D140" s="11">
        <f t="shared" si="2"/>
        <v>0</v>
      </c>
    </row>
    <row r="141" spans="1:4" ht="18" hidden="1">
      <c r="A141" s="8" t="s">
        <v>173</v>
      </c>
      <c r="B141" s="9"/>
      <c r="C141" s="13"/>
      <c r="D141" s="11">
        <f t="shared" si="2"/>
        <v>0</v>
      </c>
    </row>
    <row r="142" spans="1:4" ht="18" hidden="1">
      <c r="A142" s="8" t="s">
        <v>174</v>
      </c>
      <c r="B142" s="9"/>
      <c r="C142" s="10">
        <v>18000</v>
      </c>
      <c r="D142" s="11">
        <f t="shared" si="2"/>
        <v>0</v>
      </c>
    </row>
    <row r="143" spans="1:4" ht="18" hidden="1">
      <c r="A143" s="8" t="s">
        <v>175</v>
      </c>
      <c r="B143" s="9"/>
      <c r="C143" s="10"/>
      <c r="D143" s="11">
        <f t="shared" si="2"/>
        <v>0</v>
      </c>
    </row>
    <row r="144" spans="1:4" ht="18" hidden="1">
      <c r="A144" s="8" t="s">
        <v>176</v>
      </c>
      <c r="B144" s="9"/>
      <c r="C144" s="10"/>
      <c r="D144" s="11">
        <f t="shared" si="2"/>
        <v>0</v>
      </c>
    </row>
    <row r="145" spans="1:4" ht="18" hidden="1">
      <c r="A145" s="8" t="s">
        <v>111</v>
      </c>
      <c r="B145" s="9"/>
      <c r="C145" s="12"/>
      <c r="D145" s="11">
        <f t="shared" si="2"/>
        <v>0</v>
      </c>
    </row>
    <row r="146" spans="1:4" ht="18" hidden="1">
      <c r="A146" s="8" t="s">
        <v>112</v>
      </c>
      <c r="B146" s="9"/>
      <c r="C146" s="13"/>
      <c r="D146" s="11">
        <f t="shared" si="2"/>
        <v>0</v>
      </c>
    </row>
    <row r="147" spans="1:4" ht="18" hidden="1">
      <c r="A147" s="18" t="s">
        <v>113</v>
      </c>
      <c r="B147" s="9"/>
      <c r="C147" s="12"/>
      <c r="D147" s="11">
        <f t="shared" si="2"/>
        <v>0</v>
      </c>
    </row>
    <row r="148" spans="1:4" ht="18" hidden="1">
      <c r="A148" s="8" t="s">
        <v>206</v>
      </c>
      <c r="B148" s="9"/>
      <c r="C148" s="13"/>
      <c r="D148" s="11">
        <f t="shared" si="2"/>
        <v>0</v>
      </c>
    </row>
    <row r="149" spans="1:4" ht="18" hidden="1">
      <c r="A149" s="23" t="s">
        <v>124</v>
      </c>
      <c r="B149" s="9"/>
      <c r="C149" s="10"/>
      <c r="D149" s="11">
        <f t="shared" si="2"/>
        <v>0</v>
      </c>
    </row>
    <row r="150" spans="1:4" ht="18" hidden="1">
      <c r="A150" s="8" t="s">
        <v>215</v>
      </c>
      <c r="B150" s="9"/>
      <c r="C150" s="10"/>
      <c r="D150" s="11">
        <f t="shared" si="2"/>
        <v>0</v>
      </c>
    </row>
    <row r="151" spans="1:4" ht="18" hidden="1">
      <c r="A151" s="8" t="s">
        <v>114</v>
      </c>
      <c r="B151" s="9"/>
      <c r="C151" s="13"/>
      <c r="D151" s="11">
        <f t="shared" si="2"/>
        <v>0</v>
      </c>
    </row>
    <row r="152" spans="1:4" ht="18" hidden="1">
      <c r="A152" s="8" t="s">
        <v>115</v>
      </c>
      <c r="B152" s="9"/>
      <c r="C152" s="10"/>
      <c r="D152" s="11">
        <f t="shared" si="2"/>
        <v>0</v>
      </c>
    </row>
    <row r="153" spans="1:4" ht="18" hidden="1">
      <c r="A153" s="14" t="s">
        <v>116</v>
      </c>
      <c r="B153" s="9"/>
      <c r="C153" s="10"/>
      <c r="D153" s="11">
        <f t="shared" si="2"/>
        <v>0</v>
      </c>
    </row>
    <row r="154" spans="1:4" ht="18">
      <c r="A154" s="8" t="s">
        <v>117</v>
      </c>
      <c r="B154" s="9">
        <v>5</v>
      </c>
      <c r="C154" s="12">
        <v>8500</v>
      </c>
      <c r="D154" s="11">
        <f t="shared" si="2"/>
        <v>42500</v>
      </c>
    </row>
    <row r="155" spans="1:4" ht="18" hidden="1">
      <c r="A155" s="8" t="s">
        <v>213</v>
      </c>
      <c r="B155" s="9"/>
      <c r="C155" s="12"/>
      <c r="D155" s="11">
        <f t="shared" si="2"/>
        <v>0</v>
      </c>
    </row>
    <row r="156" spans="1:4" ht="18" hidden="1">
      <c r="A156" s="8" t="s">
        <v>118</v>
      </c>
      <c r="B156" s="9"/>
      <c r="C156" s="10"/>
      <c r="D156" s="11">
        <f t="shared" si="2"/>
        <v>0</v>
      </c>
    </row>
    <row r="157" spans="1:4" ht="18" hidden="1">
      <c r="A157" s="8" t="s">
        <v>119</v>
      </c>
      <c r="B157" s="9"/>
      <c r="C157" s="10"/>
      <c r="D157" s="11">
        <f t="shared" si="2"/>
        <v>0</v>
      </c>
    </row>
    <row r="158" spans="1:4" ht="18" hidden="1">
      <c r="A158" s="8" t="s">
        <v>120</v>
      </c>
      <c r="B158" s="9"/>
      <c r="C158" s="19"/>
      <c r="D158" s="11">
        <f t="shared" si="2"/>
        <v>0</v>
      </c>
    </row>
    <row r="159" spans="1:4" ht="18" hidden="1">
      <c r="A159" s="8" t="s">
        <v>121</v>
      </c>
      <c r="B159" s="9"/>
      <c r="C159" s="10"/>
      <c r="D159" s="11">
        <f t="shared" si="2"/>
        <v>0</v>
      </c>
    </row>
    <row r="160" spans="1:4" ht="18" hidden="1">
      <c r="A160" s="8" t="s">
        <v>122</v>
      </c>
      <c r="B160" s="9"/>
      <c r="C160" s="13"/>
      <c r="D160" s="11">
        <f t="shared" si="2"/>
        <v>0</v>
      </c>
    </row>
    <row r="161" spans="1:4" ht="18" hidden="1">
      <c r="A161" s="8" t="s">
        <v>123</v>
      </c>
      <c r="B161" s="9"/>
      <c r="C161" s="13">
        <v>25000</v>
      </c>
      <c r="D161" s="11">
        <f t="shared" si="2"/>
        <v>0</v>
      </c>
    </row>
    <row r="162" spans="1:4" ht="18" hidden="1">
      <c r="A162" s="14" t="s">
        <v>125</v>
      </c>
      <c r="B162" s="9"/>
      <c r="C162" s="10"/>
      <c r="D162" s="11">
        <f t="shared" si="2"/>
        <v>0</v>
      </c>
    </row>
    <row r="163" spans="1:4" ht="18" hidden="1">
      <c r="A163" s="8" t="s">
        <v>126</v>
      </c>
      <c r="B163" s="9"/>
      <c r="C163" s="10"/>
      <c r="D163" s="11">
        <f t="shared" si="2"/>
        <v>0</v>
      </c>
    </row>
    <row r="164" spans="1:4" ht="18" hidden="1">
      <c r="A164" s="8" t="s">
        <v>127</v>
      </c>
      <c r="B164" s="9"/>
      <c r="C164" s="13"/>
      <c r="D164" s="11">
        <f t="shared" si="2"/>
        <v>0</v>
      </c>
    </row>
    <row r="165" spans="1:4" ht="18" hidden="1">
      <c r="A165" s="8" t="s">
        <v>128</v>
      </c>
      <c r="B165" s="9"/>
      <c r="C165" s="10"/>
      <c r="D165" s="11">
        <f t="shared" si="2"/>
        <v>0</v>
      </c>
    </row>
    <row r="166" spans="1:4" ht="18">
      <c r="A166" s="8" t="s">
        <v>129</v>
      </c>
      <c r="B166" s="9">
        <v>7</v>
      </c>
      <c r="C166" s="12">
        <v>9500</v>
      </c>
      <c r="D166" s="11">
        <f t="shared" si="2"/>
        <v>66500</v>
      </c>
    </row>
    <row r="167" spans="1:4" ht="18" hidden="1">
      <c r="A167" s="8" t="s">
        <v>130</v>
      </c>
      <c r="B167" s="9"/>
      <c r="C167" s="12"/>
      <c r="D167" s="11">
        <f t="shared" si="2"/>
        <v>0</v>
      </c>
    </row>
    <row r="168" spans="1:4" ht="18" hidden="1">
      <c r="A168" s="8" t="s">
        <v>131</v>
      </c>
      <c r="B168" s="9"/>
      <c r="C168" s="12"/>
      <c r="D168" s="11">
        <f t="shared" si="2"/>
        <v>0</v>
      </c>
    </row>
    <row r="169" spans="1:4" ht="18" hidden="1">
      <c r="A169" s="24" t="s">
        <v>132</v>
      </c>
      <c r="B169" s="9"/>
      <c r="C169" s="12"/>
      <c r="D169" s="11">
        <f t="shared" si="2"/>
        <v>0</v>
      </c>
    </row>
    <row r="170" spans="1:4" ht="18">
      <c r="A170" s="8" t="s">
        <v>211</v>
      </c>
      <c r="B170" s="9">
        <f>50+54</f>
        <v>104</v>
      </c>
      <c r="C170" s="10">
        <v>20000</v>
      </c>
      <c r="D170" s="11">
        <f t="shared" si="2"/>
        <v>2080000</v>
      </c>
    </row>
    <row r="171" spans="1:4" ht="18">
      <c r="A171" s="8" t="s">
        <v>151</v>
      </c>
      <c r="B171" s="9">
        <v>49</v>
      </c>
      <c r="C171" s="12">
        <v>13000</v>
      </c>
      <c r="D171" s="11">
        <f t="shared" si="2"/>
        <v>637000</v>
      </c>
    </row>
    <row r="172" spans="1:4" ht="18">
      <c r="A172" s="8" t="s">
        <v>153</v>
      </c>
      <c r="B172" s="9">
        <v>44</v>
      </c>
      <c r="C172" s="10">
        <v>7500</v>
      </c>
      <c r="D172" s="11">
        <f t="shared" si="2"/>
        <v>330000</v>
      </c>
    </row>
    <row r="173" spans="1:4" ht="18" hidden="1">
      <c r="A173" s="8" t="s">
        <v>152</v>
      </c>
      <c r="B173" s="9"/>
      <c r="C173" s="10"/>
      <c r="D173" s="11">
        <f t="shared" si="2"/>
        <v>0</v>
      </c>
    </row>
    <row r="174" spans="1:4" ht="18" hidden="1">
      <c r="A174" s="14" t="s">
        <v>49</v>
      </c>
      <c r="B174" s="9"/>
      <c r="C174" s="10"/>
      <c r="D174" s="11">
        <f t="shared" si="2"/>
        <v>0</v>
      </c>
    </row>
    <row r="175" spans="1:4" ht="18" hidden="1">
      <c r="A175" s="8" t="s">
        <v>207</v>
      </c>
      <c r="B175" s="9"/>
      <c r="C175" s="10"/>
      <c r="D175" s="11">
        <f t="shared" si="2"/>
        <v>0</v>
      </c>
    </row>
    <row r="176" spans="1:4" ht="18" hidden="1">
      <c r="A176" s="8" t="s">
        <v>154</v>
      </c>
      <c r="B176" s="9"/>
      <c r="C176" s="13"/>
      <c r="D176" s="11">
        <f t="shared" si="2"/>
        <v>0</v>
      </c>
    </row>
    <row r="177" spans="1:4" ht="18" hidden="1">
      <c r="A177" s="8" t="s">
        <v>155</v>
      </c>
      <c r="B177" s="9"/>
      <c r="C177" s="13"/>
      <c r="D177" s="11">
        <f t="shared" si="2"/>
        <v>0</v>
      </c>
    </row>
    <row r="178" spans="1:4" ht="18" hidden="1">
      <c r="A178" s="8" t="s">
        <v>156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157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158</v>
      </c>
      <c r="B180" s="9"/>
      <c r="C180" s="13"/>
      <c r="D180" s="11">
        <f t="shared" si="2"/>
        <v>0</v>
      </c>
    </row>
    <row r="181" spans="1:4" ht="18" hidden="1">
      <c r="A181" s="8" t="s">
        <v>210</v>
      </c>
      <c r="B181" s="9"/>
      <c r="C181" s="12"/>
      <c r="D181" s="11">
        <f t="shared" si="2"/>
        <v>0</v>
      </c>
    </row>
    <row r="182" spans="1:4" ht="18">
      <c r="A182" s="27" t="s">
        <v>159</v>
      </c>
      <c r="B182" s="9">
        <v>2</v>
      </c>
      <c r="C182" s="12">
        <v>25000</v>
      </c>
      <c r="D182" s="11">
        <f t="shared" si="2"/>
        <v>50000</v>
      </c>
    </row>
    <row r="183" spans="1:4" ht="18" hidden="1">
      <c r="A183" s="27" t="s">
        <v>160</v>
      </c>
      <c r="B183" s="9"/>
      <c r="C183" s="13">
        <v>25000</v>
      </c>
      <c r="D183" s="11">
        <f t="shared" si="2"/>
        <v>0</v>
      </c>
    </row>
    <row r="184" spans="1:4" ht="18" hidden="1">
      <c r="A184" s="27" t="s">
        <v>161</v>
      </c>
      <c r="B184" s="9"/>
      <c r="C184" s="13"/>
      <c r="D184" s="11">
        <f t="shared" si="2"/>
        <v>0</v>
      </c>
    </row>
    <row r="185" spans="1:4" ht="18" hidden="1">
      <c r="A185" s="27" t="s">
        <v>162</v>
      </c>
      <c r="B185" s="9"/>
      <c r="C185" s="12"/>
      <c r="D185" s="11">
        <f t="shared" si="2"/>
        <v>0</v>
      </c>
    </row>
    <row r="186" spans="1:4" ht="18" hidden="1">
      <c r="A186" s="27" t="s">
        <v>163</v>
      </c>
      <c r="B186" s="9"/>
      <c r="C186" s="12"/>
      <c r="D186" s="11">
        <f t="shared" si="2"/>
        <v>0</v>
      </c>
    </row>
    <row r="187" spans="1:4" ht="18" hidden="1">
      <c r="A187" s="8" t="s">
        <v>164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165</v>
      </c>
      <c r="B188" s="9"/>
      <c r="C188" s="13"/>
      <c r="D188" s="11">
        <f t="shared" si="2"/>
        <v>0</v>
      </c>
    </row>
    <row r="189" spans="1:4" ht="18" hidden="1">
      <c r="A189" s="8" t="s">
        <v>166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167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168</v>
      </c>
      <c r="B191" s="9"/>
      <c r="C191" s="13"/>
      <c r="D191" s="11">
        <f t="shared" si="2"/>
        <v>0</v>
      </c>
    </row>
    <row r="192" spans="1:4" ht="18" hidden="1">
      <c r="A192" s="8" t="s">
        <v>209</v>
      </c>
      <c r="B192" s="9"/>
      <c r="C192" s="13"/>
      <c r="D192" s="11">
        <f t="shared" si="2"/>
        <v>0</v>
      </c>
    </row>
    <row r="193" spans="1:4" ht="18">
      <c r="A193" s="14" t="s">
        <v>177</v>
      </c>
      <c r="B193" s="9">
        <v>40</v>
      </c>
      <c r="C193" s="12">
        <v>3000</v>
      </c>
      <c r="D193" s="11">
        <f t="shared" si="2"/>
        <v>120000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185</v>
      </c>
      <c r="B199" s="9">
        <v>255</v>
      </c>
      <c r="C199" s="13">
        <v>8000</v>
      </c>
      <c r="D199" s="11">
        <f t="shared" si="3"/>
        <v>2040000</v>
      </c>
    </row>
    <row r="200" spans="1:4" ht="18" hidden="1">
      <c r="A200" s="8" t="s">
        <v>99</v>
      </c>
      <c r="B200" s="9"/>
      <c r="C200" s="10"/>
      <c r="D200" s="11">
        <f t="shared" si="3"/>
        <v>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" si="4">SUM(B4:B213)</f>
        <v>1414</v>
      </c>
      <c r="C214" s="29"/>
      <c r="D214" s="29">
        <f t="shared" ref="D214" si="5">SUM(D4:D213)</f>
        <v>25127000</v>
      </c>
    </row>
  </sheetData>
  <protectedRanges>
    <protectedRange password="CC4C" sqref="C1:C213" name="tho5_1"/>
    <protectedRange password="CF71" sqref="B1:B213" name="tho_1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105" sqref="F105"/>
    </sheetView>
  </sheetViews>
  <sheetFormatPr defaultRowHeight="14.4"/>
  <cols>
    <col min="1" max="1" width="29.109375" customWidth="1"/>
    <col min="4" max="4" width="15.33203125" customWidth="1"/>
  </cols>
  <sheetData>
    <row r="1" spans="1:4">
      <c r="A1" s="1" t="s">
        <v>227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f>3+1+3+8</f>
        <v>15</v>
      </c>
      <c r="C7" s="10">
        <v>30000</v>
      </c>
      <c r="D7" s="11">
        <f t="shared" si="0"/>
        <v>450000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f>6+23</f>
        <v>29</v>
      </c>
      <c r="C10" s="12">
        <v>35000</v>
      </c>
      <c r="D10" s="11">
        <f t="shared" si="0"/>
        <v>1015000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 hidden="1">
      <c r="A13" s="8" t="s">
        <v>15</v>
      </c>
      <c r="B13" s="9"/>
      <c r="C13" s="10"/>
      <c r="D13" s="11">
        <f t="shared" si="0"/>
        <v>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 hidden="1">
      <c r="A16" s="8" t="s">
        <v>18</v>
      </c>
      <c r="B16" s="9"/>
      <c r="C16" s="13"/>
      <c r="D16" s="11">
        <f t="shared" si="0"/>
        <v>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>
      <c r="A19" s="14" t="s">
        <v>21</v>
      </c>
      <c r="B19" s="9">
        <v>9</v>
      </c>
      <c r="C19" s="13">
        <v>24000</v>
      </c>
      <c r="D19" s="11">
        <f t="shared" si="0"/>
        <v>216000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 hidden="1">
      <c r="A22" s="8" t="s">
        <v>149</v>
      </c>
      <c r="B22" s="9"/>
      <c r="C22" s="10"/>
      <c r="D22" s="11">
        <f t="shared" si="0"/>
        <v>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>
      <c r="A75" s="20" t="s">
        <v>76</v>
      </c>
      <c r="B75" s="9">
        <v>0.75</v>
      </c>
      <c r="C75" s="10">
        <v>90000</v>
      </c>
      <c r="D75" s="11">
        <f t="shared" si="1"/>
        <v>67500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>
      <c r="A77" s="8" t="s">
        <v>78</v>
      </c>
      <c r="B77" s="9">
        <v>2</v>
      </c>
      <c r="C77" s="12">
        <v>70000</v>
      </c>
      <c r="D77" s="11">
        <f t="shared" si="1"/>
        <v>140000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>
      <c r="A79" s="8" t="s">
        <v>80</v>
      </c>
      <c r="B79" s="9">
        <v>2</v>
      </c>
      <c r="C79" s="12">
        <v>80000</v>
      </c>
      <c r="D79" s="11">
        <f t="shared" si="1"/>
        <v>160000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v>160</v>
      </c>
      <c r="C81" s="10">
        <v>22000</v>
      </c>
      <c r="D81" s="11">
        <f t="shared" si="1"/>
        <v>3520000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>
      <c r="A86" s="8" t="s">
        <v>4</v>
      </c>
      <c r="B86" s="9">
        <v>10</v>
      </c>
      <c r="C86" s="10">
        <v>8000</v>
      </c>
      <c r="D86" s="11">
        <f t="shared" si="1"/>
        <v>80000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>
      <c r="A92" s="8" t="s">
        <v>87</v>
      </c>
      <c r="B92" s="9">
        <v>10</v>
      </c>
      <c r="C92" s="10">
        <v>24000</v>
      </c>
      <c r="D92" s="11">
        <f t="shared" si="1"/>
        <v>240000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35</v>
      </c>
      <c r="C105" s="10">
        <v>13000</v>
      </c>
      <c r="D105" s="11">
        <f t="shared" si="1"/>
        <v>455000</v>
      </c>
    </row>
    <row r="106" spans="1:4" ht="18" hidden="1">
      <c r="A106" s="8" t="s">
        <v>40</v>
      </c>
      <c r="B106" s="9"/>
      <c r="C106" s="12"/>
      <c r="D106" s="11">
        <f t="shared" si="1"/>
        <v>0</v>
      </c>
    </row>
    <row r="107" spans="1:4" ht="18">
      <c r="A107" s="8" t="s">
        <v>42</v>
      </c>
      <c r="B107" s="9">
        <v>2</v>
      </c>
      <c r="C107" s="10">
        <v>18000</v>
      </c>
      <c r="D107" s="11">
        <f t="shared" si="1"/>
        <v>36000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100</v>
      </c>
      <c r="C110" s="10">
        <v>21000</v>
      </c>
      <c r="D110" s="11">
        <f t="shared" si="1"/>
        <v>2100000</v>
      </c>
    </row>
    <row r="111" spans="1:4" ht="18">
      <c r="A111" s="14" t="s">
        <v>102</v>
      </c>
      <c r="B111" s="9">
        <v>85</v>
      </c>
      <c r="C111" s="10">
        <v>13000</v>
      </c>
      <c r="D111" s="11">
        <f t="shared" si="1"/>
        <v>1105000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 hidden="1">
      <c r="A113" s="14" t="s">
        <v>104</v>
      </c>
      <c r="B113" s="9"/>
      <c r="C113" s="10"/>
      <c r="D113" s="11">
        <f t="shared" si="1"/>
        <v>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>
      <c r="A118" s="8" t="s">
        <v>108</v>
      </c>
      <c r="B118" s="9">
        <v>10</v>
      </c>
      <c r="C118" s="10">
        <v>16000</v>
      </c>
      <c r="D118" s="11">
        <f t="shared" si="1"/>
        <v>160000</v>
      </c>
    </row>
    <row r="119" spans="1:4" ht="18">
      <c r="A119" s="8" t="s">
        <v>109</v>
      </c>
      <c r="B119" s="9">
        <f>289+200</f>
        <v>489</v>
      </c>
      <c r="C119" s="13">
        <v>26000</v>
      </c>
      <c r="D119" s="11">
        <f t="shared" si="1"/>
        <v>12714000</v>
      </c>
    </row>
    <row r="120" spans="1:4" ht="18">
      <c r="A120" s="8" t="s">
        <v>110</v>
      </c>
      <c r="B120" s="9">
        <f>105+47</f>
        <v>152</v>
      </c>
      <c r="C120" s="12">
        <v>20000</v>
      </c>
      <c r="D120" s="11">
        <f t="shared" si="1"/>
        <v>3040000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>
      <c r="A123" s="18" t="s">
        <v>113</v>
      </c>
      <c r="B123" s="9">
        <v>80</v>
      </c>
      <c r="C123" s="12">
        <v>6000</v>
      </c>
      <c r="D123" s="11">
        <f t="shared" si="1"/>
        <v>480000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>
      <c r="A126" s="8" t="s">
        <v>115</v>
      </c>
      <c r="B126" s="9">
        <v>16</v>
      </c>
      <c r="C126" s="10">
        <v>8500</v>
      </c>
      <c r="D126" s="11">
        <f t="shared" si="1"/>
        <v>136000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>
      <c r="A128" s="8" t="s">
        <v>117</v>
      </c>
      <c r="B128" s="9">
        <v>5</v>
      </c>
      <c r="C128" s="12">
        <v>8500</v>
      </c>
      <c r="D128" s="11">
        <f t="shared" si="1"/>
        <v>42500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4</v>
      </c>
      <c r="C138" s="10">
        <v>10000</v>
      </c>
      <c r="D138" s="11">
        <f t="shared" si="2"/>
        <v>40000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>
      <c r="A152" s="8" t="s">
        <v>139</v>
      </c>
      <c r="B152" s="9">
        <v>8</v>
      </c>
      <c r="C152" s="10">
        <v>26000</v>
      </c>
      <c r="D152" s="11">
        <f t="shared" si="2"/>
        <v>208000</v>
      </c>
    </row>
    <row r="153" spans="1:4" ht="18">
      <c r="A153" s="8" t="s">
        <v>140</v>
      </c>
      <c r="B153" s="9">
        <v>2</v>
      </c>
      <c r="C153" s="10">
        <v>38000</v>
      </c>
      <c r="D153" s="11">
        <f t="shared" si="2"/>
        <v>76000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20</v>
      </c>
      <c r="C161" s="10">
        <v>20000</v>
      </c>
      <c r="D161" s="11">
        <f t="shared" si="2"/>
        <v>400000</v>
      </c>
    </row>
    <row r="162" spans="1:4" ht="18">
      <c r="A162" s="8" t="s">
        <v>151</v>
      </c>
      <c r="B162" s="9">
        <v>180</v>
      </c>
      <c r="C162" s="12">
        <v>13000</v>
      </c>
      <c r="D162" s="11">
        <f t="shared" si="2"/>
        <v>2340000</v>
      </c>
    </row>
    <row r="163" spans="1:4" ht="18">
      <c r="A163" s="8" t="s">
        <v>153</v>
      </c>
      <c r="B163" s="9">
        <v>60</v>
      </c>
      <c r="C163" s="10">
        <v>7500</v>
      </c>
      <c r="D163" s="11">
        <f t="shared" si="2"/>
        <v>450000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>
      <c r="A169" s="8" t="s">
        <v>156</v>
      </c>
      <c r="B169" s="9">
        <v>5</v>
      </c>
      <c r="C169" s="13">
        <v>25000</v>
      </c>
      <c r="D169" s="11">
        <f t="shared" si="2"/>
        <v>125000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>
      <c r="A173" s="27" t="s">
        <v>159</v>
      </c>
      <c r="B173" s="9">
        <v>9</v>
      </c>
      <c r="C173" s="12">
        <v>27000</v>
      </c>
      <c r="D173" s="11">
        <f t="shared" si="2"/>
        <v>243000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>
      <c r="A180" s="8" t="s">
        <v>166</v>
      </c>
      <c r="B180" s="9">
        <v>5</v>
      </c>
      <c r="C180" s="13">
        <v>25000</v>
      </c>
      <c r="D180" s="11">
        <f t="shared" si="2"/>
        <v>125000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>
      <c r="A193" s="14" t="s">
        <v>177</v>
      </c>
      <c r="B193" s="9">
        <v>28</v>
      </c>
      <c r="C193" s="12">
        <v>3000</v>
      </c>
      <c r="D193" s="11">
        <f t="shared" si="2"/>
        <v>84000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5</v>
      </c>
      <c r="C199" s="10">
        <v>7000</v>
      </c>
      <c r="D199" s="11">
        <f t="shared" si="3"/>
        <v>35000</v>
      </c>
    </row>
    <row r="200" spans="1:4" ht="18">
      <c r="A200" s="8" t="s">
        <v>185</v>
      </c>
      <c r="B200" s="9">
        <f>1470+120</f>
        <v>1590</v>
      </c>
      <c r="C200" s="13">
        <v>8000</v>
      </c>
      <c r="D200" s="11">
        <f t="shared" si="3"/>
        <v>12720000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3127.75</v>
      </c>
      <c r="C214" s="29"/>
      <c r="D214" s="29">
        <f t="shared" si="4"/>
        <v>43003000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111" sqref="F111"/>
    </sheetView>
  </sheetViews>
  <sheetFormatPr defaultRowHeight="14.4"/>
  <cols>
    <col min="1" max="1" width="30.33203125" customWidth="1"/>
    <col min="3" max="3" width="13.88671875" customWidth="1"/>
    <col min="4" max="4" width="17.33203125" customWidth="1"/>
  </cols>
  <sheetData>
    <row r="1" spans="1:4">
      <c r="A1" s="1" t="s">
        <v>228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5</v>
      </c>
      <c r="C7" s="10">
        <v>30000</v>
      </c>
      <c r="D7" s="11">
        <f t="shared" si="0"/>
        <v>150000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f>8+9+16</f>
        <v>33</v>
      </c>
      <c r="C10" s="12">
        <v>34000</v>
      </c>
      <c r="D10" s="11">
        <f t="shared" si="0"/>
        <v>1122000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13</v>
      </c>
      <c r="C13" s="10">
        <v>24000</v>
      </c>
      <c r="D13" s="11">
        <f t="shared" si="0"/>
        <v>312000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17</v>
      </c>
      <c r="C16" s="13">
        <v>13000</v>
      </c>
      <c r="D16" s="11">
        <f t="shared" si="0"/>
        <v>221000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>
      <c r="A19" s="14" t="s">
        <v>21</v>
      </c>
      <c r="B19" s="9">
        <v>49</v>
      </c>
      <c r="C19" s="13">
        <v>18000</v>
      </c>
      <c r="D19" s="11">
        <f t="shared" si="0"/>
        <v>882000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 hidden="1">
      <c r="A22" s="8" t="s">
        <v>149</v>
      </c>
      <c r="B22" s="9"/>
      <c r="C22" s="10"/>
      <c r="D22" s="11">
        <f t="shared" si="0"/>
        <v>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>
      <c r="A62" s="8" t="s">
        <v>64</v>
      </c>
      <c r="B62" s="9">
        <v>30</v>
      </c>
      <c r="C62" s="12">
        <v>25000</v>
      </c>
      <c r="D62" s="11">
        <f t="shared" si="0"/>
        <v>750000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f>80+30+100</f>
        <v>210</v>
      </c>
      <c r="C81" s="10">
        <v>24000</v>
      </c>
      <c r="D81" s="11">
        <f t="shared" si="1"/>
        <v>5040000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 hidden="1">
      <c r="A86" s="8" t="s">
        <v>4</v>
      </c>
      <c r="B86" s="9"/>
      <c r="C86" s="10">
        <v>7000</v>
      </c>
      <c r="D86" s="11">
        <f t="shared" si="1"/>
        <v>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 hidden="1">
      <c r="A105" s="8" t="s">
        <v>186</v>
      </c>
      <c r="B105" s="9"/>
      <c r="C105" s="10"/>
      <c r="D105" s="11">
        <f t="shared" si="1"/>
        <v>0</v>
      </c>
    </row>
    <row r="106" spans="1:4" ht="18">
      <c r="A106" s="8" t="s">
        <v>40</v>
      </c>
      <c r="B106" s="9">
        <v>10</v>
      </c>
      <c r="C106" s="12">
        <v>18000</v>
      </c>
      <c r="D106" s="11">
        <f t="shared" si="1"/>
        <v>180000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12</v>
      </c>
      <c r="C110" s="10">
        <v>20000</v>
      </c>
      <c r="D110" s="11">
        <f t="shared" si="1"/>
        <v>240000</v>
      </c>
    </row>
    <row r="111" spans="1:4" ht="18">
      <c r="A111" s="14" t="s">
        <v>102</v>
      </c>
      <c r="B111" s="9">
        <f>25+165+8</f>
        <v>198</v>
      </c>
      <c r="C111" s="10">
        <v>13000</v>
      </c>
      <c r="D111" s="11">
        <f t="shared" si="1"/>
        <v>2574000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7</v>
      </c>
      <c r="C113" s="10">
        <v>18000</v>
      </c>
      <c r="D113" s="11">
        <f t="shared" si="1"/>
        <v>126000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f>105+30+113+29</f>
        <v>277</v>
      </c>
      <c r="C119" s="13">
        <v>27000</v>
      </c>
      <c r="D119" s="11">
        <f t="shared" si="1"/>
        <v>7479000</v>
      </c>
    </row>
    <row r="120" spans="1:4" ht="18">
      <c r="A120" s="8" t="s">
        <v>110</v>
      </c>
      <c r="B120" s="9">
        <f>20+5+40+65</f>
        <v>130</v>
      </c>
      <c r="C120" s="12">
        <v>20000</v>
      </c>
      <c r="D120" s="11">
        <f t="shared" si="1"/>
        <v>2600000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 hidden="1">
      <c r="A138" s="14" t="s">
        <v>125</v>
      </c>
      <c r="B138" s="9"/>
      <c r="C138" s="10"/>
      <c r="D138" s="11">
        <f t="shared" si="2"/>
        <v>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>
      <c r="A148" s="14" t="s">
        <v>135</v>
      </c>
      <c r="B148" s="9">
        <v>8</v>
      </c>
      <c r="C148" s="10">
        <v>55000</v>
      </c>
      <c r="D148" s="11">
        <f t="shared" si="2"/>
        <v>440000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>
      <c r="A153" s="8" t="s">
        <v>140</v>
      </c>
      <c r="B153" s="9">
        <v>2</v>
      </c>
      <c r="C153" s="10">
        <v>38000</v>
      </c>
      <c r="D153" s="11">
        <f t="shared" si="2"/>
        <v>76000</v>
      </c>
    </row>
    <row r="154" spans="1:4" ht="18">
      <c r="A154" s="8" t="s">
        <v>141</v>
      </c>
      <c r="B154" s="9">
        <v>3</v>
      </c>
      <c r="C154" s="10">
        <v>10000</v>
      </c>
      <c r="D154" s="11">
        <f t="shared" si="2"/>
        <v>30000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65</v>
      </c>
      <c r="C161" s="10">
        <v>20000</v>
      </c>
      <c r="D161" s="11">
        <f t="shared" si="2"/>
        <v>1300000</v>
      </c>
    </row>
    <row r="162" spans="1:4" ht="18">
      <c r="A162" s="8" t="s">
        <v>151</v>
      </c>
      <c r="B162" s="9">
        <f>12+100+30+22</f>
        <v>164</v>
      </c>
      <c r="C162" s="12">
        <v>13000</v>
      </c>
      <c r="D162" s="11">
        <f t="shared" si="2"/>
        <v>2132000</v>
      </c>
    </row>
    <row r="163" spans="1:4" ht="18">
      <c r="A163" s="8" t="s">
        <v>153</v>
      </c>
      <c r="B163" s="9">
        <v>34</v>
      </c>
      <c r="C163" s="10">
        <v>7500</v>
      </c>
      <c r="D163" s="11">
        <f t="shared" si="2"/>
        <v>255000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 hidden="1">
      <c r="A199" s="8" t="s">
        <v>99</v>
      </c>
      <c r="B199" s="9"/>
      <c r="C199" s="10"/>
      <c r="D199" s="11">
        <f t="shared" si="3"/>
        <v>0</v>
      </c>
    </row>
    <row r="200" spans="1:4" ht="18">
      <c r="A200" s="8" t="s">
        <v>185</v>
      </c>
      <c r="B200" s="9">
        <f>250+750+30+230</f>
        <v>1260</v>
      </c>
      <c r="C200" s="13">
        <v>8000</v>
      </c>
      <c r="D200" s="11">
        <f t="shared" si="3"/>
        <v>10080000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2527</v>
      </c>
      <c r="C214" s="29"/>
      <c r="D214" s="29">
        <f t="shared" si="4"/>
        <v>35989000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H161" sqref="H161"/>
    </sheetView>
  </sheetViews>
  <sheetFormatPr defaultRowHeight="14.4"/>
  <cols>
    <col min="1" max="1" width="33.33203125" customWidth="1"/>
    <col min="2" max="2" width="9.88671875" customWidth="1"/>
    <col min="3" max="3" width="12.6640625" customWidth="1"/>
    <col min="4" max="4" width="15.88671875" customWidth="1"/>
  </cols>
  <sheetData>
    <row r="1" spans="1:4">
      <c r="A1" s="1" t="s">
        <v>229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80</v>
      </c>
      <c r="C7" s="10">
        <v>30000</v>
      </c>
      <c r="D7" s="11">
        <f t="shared" si="0"/>
        <v>2400000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40</v>
      </c>
      <c r="C10" s="12">
        <v>34000</v>
      </c>
      <c r="D10" s="11">
        <f t="shared" si="0"/>
        <v>1360000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7</v>
      </c>
      <c r="C13" s="10">
        <v>24000</v>
      </c>
      <c r="D13" s="11">
        <f t="shared" si="0"/>
        <v>168000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 hidden="1">
      <c r="A16" s="8" t="s">
        <v>18</v>
      </c>
      <c r="B16" s="9"/>
      <c r="C16" s="13"/>
      <c r="D16" s="11">
        <f t="shared" si="0"/>
        <v>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>
      <c r="A19" s="14" t="s">
        <v>21</v>
      </c>
      <c r="B19" s="9">
        <v>31</v>
      </c>
      <c r="C19" s="13">
        <v>18000</v>
      </c>
      <c r="D19" s="11">
        <f t="shared" si="0"/>
        <v>558000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 hidden="1">
      <c r="A22" s="8" t="s">
        <v>149</v>
      </c>
      <c r="B22" s="9"/>
      <c r="C22" s="10"/>
      <c r="D22" s="11">
        <f t="shared" si="0"/>
        <v>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v>500</v>
      </c>
      <c r="C81" s="10">
        <v>25000</v>
      </c>
      <c r="D81" s="11">
        <f t="shared" si="1"/>
        <v>12500000</v>
      </c>
    </row>
    <row r="82" spans="1:4" ht="18">
      <c r="A82" s="8" t="s">
        <v>58</v>
      </c>
      <c r="B82" s="9">
        <v>90</v>
      </c>
      <c r="C82" s="12">
        <v>19500</v>
      </c>
      <c r="D82" s="11">
        <f t="shared" si="1"/>
        <v>1755000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 hidden="1">
      <c r="A86" s="8" t="s">
        <v>4</v>
      </c>
      <c r="B86" s="9"/>
      <c r="C86" s="10">
        <v>7000</v>
      </c>
      <c r="D86" s="11">
        <f t="shared" si="1"/>
        <v>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42</v>
      </c>
      <c r="C105" s="10">
        <v>13000</v>
      </c>
      <c r="D105" s="11">
        <f t="shared" si="1"/>
        <v>546000</v>
      </c>
    </row>
    <row r="106" spans="1:4" ht="18" hidden="1">
      <c r="A106" s="8" t="s">
        <v>40</v>
      </c>
      <c r="B106" s="9"/>
      <c r="C106" s="12"/>
      <c r="D106" s="11">
        <f t="shared" si="1"/>
        <v>0</v>
      </c>
    </row>
    <row r="107" spans="1:4" ht="18">
      <c r="A107" s="8" t="s">
        <v>42</v>
      </c>
      <c r="B107" s="9">
        <v>4</v>
      </c>
      <c r="C107" s="10">
        <v>18000</v>
      </c>
      <c r="D107" s="11">
        <f t="shared" si="1"/>
        <v>72000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12</v>
      </c>
      <c r="C110" s="10">
        <v>21000</v>
      </c>
      <c r="D110" s="11">
        <f t="shared" si="1"/>
        <v>252000</v>
      </c>
    </row>
    <row r="111" spans="1:4" ht="18">
      <c r="A111" s="14" t="s">
        <v>102</v>
      </c>
      <c r="B111" s="9">
        <v>135</v>
      </c>
      <c r="C111" s="10">
        <v>13000</v>
      </c>
      <c r="D111" s="11">
        <f t="shared" si="1"/>
        <v>1755000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4</v>
      </c>
      <c r="C113" s="10">
        <v>18000</v>
      </c>
      <c r="D113" s="11">
        <f t="shared" si="1"/>
        <v>72000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v>305</v>
      </c>
      <c r="C119" s="13">
        <v>26000</v>
      </c>
      <c r="D119" s="11">
        <f t="shared" si="1"/>
        <v>7930000</v>
      </c>
    </row>
    <row r="120" spans="1:4" ht="18">
      <c r="A120" s="8" t="s">
        <v>110</v>
      </c>
      <c r="B120" s="9">
        <f>80+60+40</f>
        <v>180</v>
      </c>
      <c r="C120" s="12">
        <v>20000</v>
      </c>
      <c r="D120" s="11">
        <f t="shared" si="1"/>
        <v>3600000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>
      <c r="A128" s="8" t="s">
        <v>117</v>
      </c>
      <c r="B128" s="9">
        <v>10</v>
      </c>
      <c r="C128" s="12">
        <v>8500</v>
      </c>
      <c r="D128" s="11">
        <f t="shared" si="1"/>
        <v>85000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10</v>
      </c>
      <c r="C138" s="10">
        <v>10000</v>
      </c>
      <c r="D138" s="11">
        <f t="shared" si="2"/>
        <v>100000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>
      <c r="A148" s="14" t="s">
        <v>135</v>
      </c>
      <c r="B148" s="9">
        <v>8</v>
      </c>
      <c r="C148" s="10">
        <v>55000</v>
      </c>
      <c r="D148" s="11">
        <f t="shared" si="2"/>
        <v>440000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>
      <c r="A152" s="8" t="s">
        <v>139</v>
      </c>
      <c r="B152" s="9">
        <v>6</v>
      </c>
      <c r="C152" s="10">
        <v>27000</v>
      </c>
      <c r="D152" s="11">
        <f t="shared" si="2"/>
        <v>162000</v>
      </c>
    </row>
    <row r="153" spans="1:4" ht="18">
      <c r="A153" s="8" t="s">
        <v>140</v>
      </c>
      <c r="B153" s="9">
        <v>1</v>
      </c>
      <c r="C153" s="10">
        <v>38000</v>
      </c>
      <c r="D153" s="11">
        <f t="shared" si="2"/>
        <v>38000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8</v>
      </c>
      <c r="C161" s="10">
        <v>20000</v>
      </c>
      <c r="D161" s="11">
        <f t="shared" si="2"/>
        <v>160000</v>
      </c>
    </row>
    <row r="162" spans="1:4" ht="18">
      <c r="A162" s="8" t="s">
        <v>151</v>
      </c>
      <c r="B162" s="9">
        <v>175</v>
      </c>
      <c r="C162" s="12">
        <v>13000</v>
      </c>
      <c r="D162" s="11">
        <f t="shared" si="2"/>
        <v>2275000</v>
      </c>
    </row>
    <row r="163" spans="1:4" ht="18">
      <c r="A163" s="8" t="s">
        <v>153</v>
      </c>
      <c r="B163" s="9">
        <v>62</v>
      </c>
      <c r="C163" s="10">
        <v>7500</v>
      </c>
      <c r="D163" s="11">
        <f t="shared" si="2"/>
        <v>465000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>
      <c r="A193" s="14" t="s">
        <v>177</v>
      </c>
      <c r="B193" s="9">
        <v>28</v>
      </c>
      <c r="C193" s="12">
        <v>3000</v>
      </c>
      <c r="D193" s="11">
        <f t="shared" si="2"/>
        <v>84000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5</v>
      </c>
      <c r="C199" s="10">
        <v>7000</v>
      </c>
      <c r="D199" s="11">
        <f t="shared" si="3"/>
        <v>35000</v>
      </c>
    </row>
    <row r="200" spans="1:4" ht="18">
      <c r="A200" s="8" t="s">
        <v>185</v>
      </c>
      <c r="B200" s="9">
        <f>450+250</f>
        <v>700</v>
      </c>
      <c r="C200" s="13">
        <v>8000</v>
      </c>
      <c r="D200" s="11">
        <f t="shared" si="3"/>
        <v>5600000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2443</v>
      </c>
      <c r="C214" s="29"/>
      <c r="D214" s="29">
        <f t="shared" si="4"/>
        <v>42412000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75" sqref="F75"/>
    </sheetView>
  </sheetViews>
  <sheetFormatPr defaultRowHeight="14.4"/>
  <cols>
    <col min="1" max="1" width="33.109375" customWidth="1"/>
    <col min="4" max="4" width="15.33203125" customWidth="1"/>
  </cols>
  <sheetData>
    <row r="1" spans="1:4">
      <c r="A1" s="1" t="s">
        <v>230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40</v>
      </c>
      <c r="C7" s="10">
        <v>30000</v>
      </c>
      <c r="D7" s="11">
        <f t="shared" si="0"/>
        <v>1200000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3</v>
      </c>
      <c r="C10" s="12">
        <v>34000</v>
      </c>
      <c r="D10" s="11">
        <f t="shared" si="0"/>
        <v>102000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 hidden="1">
      <c r="A13" s="8" t="s">
        <v>15</v>
      </c>
      <c r="B13" s="9"/>
      <c r="C13" s="10"/>
      <c r="D13" s="11">
        <f t="shared" si="0"/>
        <v>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>
      <c r="A15" s="8" t="s">
        <v>17</v>
      </c>
      <c r="B15" s="9">
        <v>200</v>
      </c>
      <c r="C15" s="10">
        <v>5000</v>
      </c>
      <c r="D15" s="11">
        <f t="shared" si="0"/>
        <v>1000000</v>
      </c>
    </row>
    <row r="16" spans="1:4" ht="18">
      <c r="A16" s="8" t="s">
        <v>18</v>
      </c>
      <c r="B16" s="9">
        <v>8</v>
      </c>
      <c r="C16" s="13">
        <v>11500</v>
      </c>
      <c r="D16" s="11">
        <f t="shared" si="0"/>
        <v>92000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 hidden="1">
      <c r="A22" s="8" t="s">
        <v>149</v>
      </c>
      <c r="B22" s="9"/>
      <c r="C22" s="10"/>
      <c r="D22" s="11">
        <f t="shared" si="0"/>
        <v>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>
      <c r="A36" s="14" t="s">
        <v>33</v>
      </c>
      <c r="B36" s="9">
        <v>48</v>
      </c>
      <c r="C36" s="12">
        <v>14000</v>
      </c>
      <c r="D36" s="11">
        <f t="shared" si="0"/>
        <v>672000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>
      <c r="A42" s="8" t="s">
        <v>180</v>
      </c>
      <c r="B42" s="9">
        <v>3</v>
      </c>
      <c r="C42" s="12">
        <v>29000</v>
      </c>
      <c r="D42" s="11">
        <f t="shared" si="0"/>
        <v>87000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8" t="s">
        <v>60</v>
      </c>
      <c r="B57" s="9"/>
      <c r="C57" s="10"/>
      <c r="D57" s="11">
        <f t="shared" si="0"/>
        <v>0</v>
      </c>
    </row>
    <row r="58" spans="1:4" ht="18" hidden="1">
      <c r="A58" s="14" t="s">
        <v>61</v>
      </c>
      <c r="B58" s="9"/>
      <c r="C58" s="15">
        <v>38000</v>
      </c>
      <c r="D58" s="11">
        <f t="shared" si="0"/>
        <v>0</v>
      </c>
    </row>
    <row r="59" spans="1:4" ht="18" hidden="1">
      <c r="A59" s="14" t="s">
        <v>62</v>
      </c>
      <c r="B59" s="9"/>
      <c r="C59" s="15"/>
      <c r="D59" s="11">
        <f t="shared" si="0"/>
        <v>0</v>
      </c>
    </row>
    <row r="60" spans="1:4" ht="18" hidden="1">
      <c r="A60" s="14" t="s">
        <v>63</v>
      </c>
      <c r="B60" s="9"/>
      <c r="C60" s="10"/>
      <c r="D60" s="11">
        <f t="shared" si="0"/>
        <v>0</v>
      </c>
    </row>
    <row r="61" spans="1:4" ht="18" hidden="1">
      <c r="A61" s="8" t="s">
        <v>64</v>
      </c>
      <c r="B61" s="9"/>
      <c r="C61" s="12"/>
      <c r="D61" s="11">
        <f t="shared" si="0"/>
        <v>0</v>
      </c>
    </row>
    <row r="62" spans="1:4" ht="18" hidden="1">
      <c r="A62" s="8" t="s">
        <v>65</v>
      </c>
      <c r="B62" s="9"/>
      <c r="C62" s="12">
        <v>25000</v>
      </c>
      <c r="D62" s="11">
        <f t="shared" si="0"/>
        <v>0</v>
      </c>
    </row>
    <row r="63" spans="1:4" ht="18" hidden="1">
      <c r="A63" s="8" t="s">
        <v>66</v>
      </c>
      <c r="B63" s="9"/>
      <c r="C63" s="13"/>
      <c r="D63" s="11">
        <f t="shared" si="0"/>
        <v>0</v>
      </c>
    </row>
    <row r="64" spans="1:4" ht="18" hidden="1">
      <c r="A64" s="8" t="s">
        <v>67</v>
      </c>
      <c r="B64" s="9"/>
      <c r="C64" s="15"/>
      <c r="D64" s="11">
        <f t="shared" si="0"/>
        <v>0</v>
      </c>
    </row>
    <row r="65" spans="1:4" ht="18" hidden="1">
      <c r="A65" s="8" t="s">
        <v>68</v>
      </c>
      <c r="B65" s="9"/>
      <c r="C65" s="10"/>
      <c r="D65" s="11">
        <f t="shared" si="0"/>
        <v>0</v>
      </c>
    </row>
    <row r="66" spans="1:4" ht="18" hidden="1">
      <c r="A66" s="8" t="s">
        <v>204</v>
      </c>
      <c r="B66" s="9"/>
      <c r="C66" s="12">
        <v>10000</v>
      </c>
      <c r="D66" s="11">
        <f t="shared" si="0"/>
        <v>0</v>
      </c>
    </row>
    <row r="67" spans="1:4" ht="18" hidden="1">
      <c r="A67" s="8" t="s">
        <v>70</v>
      </c>
      <c r="B67" s="9"/>
      <c r="C67" s="13"/>
      <c r="D67" s="11">
        <f t="shared" si="0"/>
        <v>0</v>
      </c>
    </row>
    <row r="68" spans="1:4" ht="18" hidden="1">
      <c r="A68" s="8" t="s">
        <v>71</v>
      </c>
      <c r="B68" s="9"/>
      <c r="C68" s="10"/>
      <c r="D68" s="11">
        <f t="shared" si="0"/>
        <v>0</v>
      </c>
    </row>
    <row r="69" spans="1:4" ht="18">
      <c r="A69" s="8" t="s">
        <v>72</v>
      </c>
      <c r="B69" s="9">
        <v>0.5</v>
      </c>
      <c r="C69" s="13">
        <v>250000</v>
      </c>
      <c r="D69" s="11">
        <f t="shared" ref="D69:D132" si="1">B69*C69</f>
        <v>125000</v>
      </c>
    </row>
    <row r="70" spans="1:4" ht="18" hidden="1">
      <c r="A70" s="8" t="s">
        <v>73</v>
      </c>
      <c r="B70" s="9"/>
      <c r="C70" s="10">
        <v>150000</v>
      </c>
      <c r="D70" s="11">
        <f t="shared" si="1"/>
        <v>0</v>
      </c>
    </row>
    <row r="71" spans="1:4" ht="18">
      <c r="A71" s="8" t="s">
        <v>74</v>
      </c>
      <c r="B71" s="9">
        <v>0.5</v>
      </c>
      <c r="C71" s="10">
        <v>100000</v>
      </c>
      <c r="D71" s="11">
        <f t="shared" si="1"/>
        <v>50000</v>
      </c>
    </row>
    <row r="72" spans="1:4" ht="18" hidden="1">
      <c r="A72" s="8" t="s">
        <v>75</v>
      </c>
      <c r="B72" s="9"/>
      <c r="C72" s="10">
        <v>50000</v>
      </c>
      <c r="D72" s="11">
        <f t="shared" si="1"/>
        <v>0</v>
      </c>
    </row>
    <row r="73" spans="1:4" ht="18" hidden="1">
      <c r="A73" s="20" t="s">
        <v>76</v>
      </c>
      <c r="B73" s="9"/>
      <c r="C73" s="10"/>
      <c r="D73" s="11">
        <f t="shared" si="1"/>
        <v>0</v>
      </c>
    </row>
    <row r="74" spans="1:4" ht="18" hidden="1">
      <c r="A74" s="20" t="s">
        <v>77</v>
      </c>
      <c r="B74" s="9"/>
      <c r="C74" s="10">
        <v>50000</v>
      </c>
      <c r="D74" s="11">
        <f t="shared" si="1"/>
        <v>0</v>
      </c>
    </row>
    <row r="75" spans="1:4" ht="18">
      <c r="A75" s="20" t="s">
        <v>78</v>
      </c>
      <c r="B75" s="9">
        <v>0.5</v>
      </c>
      <c r="C75" s="12">
        <v>70000</v>
      </c>
      <c r="D75" s="11">
        <f t="shared" si="1"/>
        <v>35000</v>
      </c>
    </row>
    <row r="76" spans="1:4" ht="18" hidden="1">
      <c r="A76" s="8" t="s">
        <v>79</v>
      </c>
      <c r="B76" s="9"/>
      <c r="C76" s="10">
        <v>45000</v>
      </c>
      <c r="D76" s="11">
        <f t="shared" si="1"/>
        <v>0</v>
      </c>
    </row>
    <row r="77" spans="1:4" ht="18" hidden="1">
      <c r="A77" s="8" t="s">
        <v>80</v>
      </c>
      <c r="B77" s="9"/>
      <c r="C77" s="12"/>
      <c r="D77" s="11">
        <f t="shared" si="1"/>
        <v>0</v>
      </c>
    </row>
    <row r="78" spans="1:4" ht="18" hidden="1">
      <c r="A78" s="8" t="s">
        <v>81</v>
      </c>
      <c r="B78" s="9"/>
      <c r="C78" s="10">
        <v>50000</v>
      </c>
      <c r="D78" s="11">
        <f t="shared" si="1"/>
        <v>0</v>
      </c>
    </row>
    <row r="79" spans="1:4" ht="18">
      <c r="A79" s="14" t="s">
        <v>57</v>
      </c>
      <c r="B79" s="9">
        <f>60+140+370</f>
        <v>570</v>
      </c>
      <c r="C79" s="10">
        <v>25000</v>
      </c>
      <c r="D79" s="11">
        <f t="shared" si="1"/>
        <v>14250000</v>
      </c>
    </row>
    <row r="80" spans="1:4" ht="18" hidden="1">
      <c r="A80" s="8" t="s">
        <v>58</v>
      </c>
      <c r="B80" s="9"/>
      <c r="C80" s="12"/>
      <c r="D80" s="11">
        <f t="shared" si="1"/>
        <v>0</v>
      </c>
    </row>
    <row r="81" spans="1:4" ht="18" hidden="1">
      <c r="A81" s="8" t="s">
        <v>50</v>
      </c>
      <c r="B81" s="9"/>
      <c r="C81" s="10"/>
      <c r="D81" s="11">
        <f t="shared" si="1"/>
        <v>0</v>
      </c>
    </row>
    <row r="82" spans="1:4" ht="18" hidden="1">
      <c r="A82" s="8" t="s">
        <v>82</v>
      </c>
      <c r="B82" s="9"/>
      <c r="C82" s="10"/>
      <c r="D82" s="11">
        <f t="shared" si="1"/>
        <v>0</v>
      </c>
    </row>
    <row r="83" spans="1:4" ht="18" hidden="1">
      <c r="A83" s="8" t="s">
        <v>3</v>
      </c>
      <c r="B83" s="9"/>
      <c r="C83" s="10">
        <v>10000</v>
      </c>
      <c r="D83" s="11">
        <f t="shared" si="1"/>
        <v>0</v>
      </c>
    </row>
    <row r="84" spans="1:4" ht="18">
      <c r="A84" s="8" t="s">
        <v>4</v>
      </c>
      <c r="B84" s="9">
        <v>30</v>
      </c>
      <c r="C84" s="10">
        <v>8000</v>
      </c>
      <c r="D84" s="11">
        <f t="shared" si="1"/>
        <v>240000</v>
      </c>
    </row>
    <row r="85" spans="1:4" ht="18" hidden="1">
      <c r="A85" s="8" t="s">
        <v>5</v>
      </c>
      <c r="B85" s="9"/>
      <c r="C85" s="10"/>
      <c r="D85" s="11">
        <f t="shared" si="1"/>
        <v>0</v>
      </c>
    </row>
    <row r="86" spans="1:4" ht="18" hidden="1">
      <c r="A86" s="8" t="s">
        <v>83</v>
      </c>
      <c r="B86" s="9"/>
      <c r="C86" s="10"/>
      <c r="D86" s="11">
        <f t="shared" si="1"/>
        <v>0</v>
      </c>
    </row>
    <row r="87" spans="1:4" ht="18" hidden="1">
      <c r="A87" s="8" t="s">
        <v>84</v>
      </c>
      <c r="B87" s="9"/>
      <c r="C87" s="10"/>
      <c r="D87" s="11">
        <f t="shared" si="1"/>
        <v>0</v>
      </c>
    </row>
    <row r="88" spans="1:4" ht="18" hidden="1">
      <c r="A88" s="8" t="s">
        <v>85</v>
      </c>
      <c r="B88" s="9"/>
      <c r="C88" s="10"/>
      <c r="D88" s="11">
        <f t="shared" si="1"/>
        <v>0</v>
      </c>
    </row>
    <row r="89" spans="1:4" ht="18" hidden="1">
      <c r="A89" s="8" t="s">
        <v>86</v>
      </c>
      <c r="B89" s="9"/>
      <c r="C89" s="12">
        <v>12000</v>
      </c>
      <c r="D89" s="11">
        <f t="shared" si="1"/>
        <v>0</v>
      </c>
    </row>
    <row r="90" spans="1:4" ht="18" hidden="1">
      <c r="A90" s="8" t="s">
        <v>87</v>
      </c>
      <c r="B90" s="9"/>
      <c r="C90" s="10"/>
      <c r="D90" s="11">
        <f t="shared" si="1"/>
        <v>0</v>
      </c>
    </row>
    <row r="91" spans="1:4" ht="18" hidden="1">
      <c r="A91" s="8" t="s">
        <v>88</v>
      </c>
      <c r="B91" s="9"/>
      <c r="C91" s="10"/>
      <c r="D91" s="11">
        <f t="shared" si="1"/>
        <v>0</v>
      </c>
    </row>
    <row r="92" spans="1:4" ht="18" hidden="1">
      <c r="A92" s="8" t="s">
        <v>89</v>
      </c>
      <c r="B92" s="9"/>
      <c r="C92" s="10"/>
      <c r="D92" s="11">
        <f t="shared" si="1"/>
        <v>0</v>
      </c>
    </row>
    <row r="93" spans="1:4" ht="18">
      <c r="A93" s="8" t="s">
        <v>185</v>
      </c>
      <c r="B93" s="9">
        <v>2000</v>
      </c>
      <c r="C93" s="13">
        <v>8500</v>
      </c>
      <c r="D93" s="11">
        <f t="shared" si="1"/>
        <v>17000000</v>
      </c>
    </row>
    <row r="94" spans="1:4" ht="18" hidden="1">
      <c r="A94" s="8" t="s">
        <v>39</v>
      </c>
      <c r="B94" s="9"/>
      <c r="C94" s="10">
        <v>15000</v>
      </c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200</v>
      </c>
      <c r="B103" s="9"/>
      <c r="C103" s="10"/>
      <c r="D103" s="11">
        <f t="shared" si="1"/>
        <v>0</v>
      </c>
    </row>
    <row r="104" spans="1:4" ht="18">
      <c r="A104" s="8" t="s">
        <v>186</v>
      </c>
      <c r="B104" s="9">
        <v>30</v>
      </c>
      <c r="C104" s="10">
        <v>13000</v>
      </c>
      <c r="D104" s="11">
        <f t="shared" si="1"/>
        <v>390000</v>
      </c>
    </row>
    <row r="105" spans="1:4" ht="18" hidden="1">
      <c r="A105" s="8" t="s">
        <v>40</v>
      </c>
      <c r="B105" s="9"/>
      <c r="C105" s="12"/>
      <c r="D105" s="11">
        <f t="shared" si="1"/>
        <v>0</v>
      </c>
    </row>
    <row r="106" spans="1:4" ht="18" hidden="1">
      <c r="A106" s="8" t="s">
        <v>42</v>
      </c>
      <c r="B106" s="9"/>
      <c r="C106" s="10"/>
      <c r="D106" s="11">
        <f t="shared" si="1"/>
        <v>0</v>
      </c>
    </row>
    <row r="107" spans="1:4" ht="18" hidden="1">
      <c r="A107" s="22" t="s">
        <v>98</v>
      </c>
      <c r="B107" s="9"/>
      <c r="C107" s="10"/>
      <c r="D107" s="11">
        <f t="shared" si="1"/>
        <v>0</v>
      </c>
    </row>
    <row r="108" spans="1:4" ht="18" hidden="1">
      <c r="A108" s="8" t="s">
        <v>100</v>
      </c>
      <c r="B108" s="9"/>
      <c r="C108" s="13"/>
      <c r="D108" s="11">
        <f t="shared" si="1"/>
        <v>0</v>
      </c>
    </row>
    <row r="109" spans="1:4" ht="18">
      <c r="A109" s="14" t="s">
        <v>101</v>
      </c>
      <c r="B109" s="9">
        <v>160</v>
      </c>
      <c r="C109" s="10">
        <v>21000</v>
      </c>
      <c r="D109" s="11">
        <f t="shared" si="1"/>
        <v>3360000</v>
      </c>
    </row>
    <row r="110" spans="1:4" ht="18">
      <c r="A110" s="14" t="s">
        <v>102</v>
      </c>
      <c r="B110" s="9">
        <v>17</v>
      </c>
      <c r="C110" s="10">
        <v>13000</v>
      </c>
      <c r="D110" s="11">
        <f t="shared" si="1"/>
        <v>221000</v>
      </c>
    </row>
    <row r="111" spans="1:4" ht="18">
      <c r="A111" s="8" t="s">
        <v>103</v>
      </c>
      <c r="B111" s="9">
        <v>69</v>
      </c>
      <c r="C111" s="12">
        <v>7000</v>
      </c>
      <c r="D111" s="11">
        <f t="shared" si="1"/>
        <v>483000</v>
      </c>
    </row>
    <row r="112" spans="1:4" ht="18">
      <c r="A112" s="14" t="s">
        <v>104</v>
      </c>
      <c r="B112" s="9">
        <v>36</v>
      </c>
      <c r="C112" s="10">
        <v>18000</v>
      </c>
      <c r="D112" s="11">
        <f t="shared" si="1"/>
        <v>648000</v>
      </c>
    </row>
    <row r="113" spans="1:4" ht="18" hidden="1">
      <c r="A113" s="14" t="s">
        <v>105</v>
      </c>
      <c r="B113" s="9"/>
      <c r="C113" s="12"/>
      <c r="D113" s="11">
        <f t="shared" si="1"/>
        <v>0</v>
      </c>
    </row>
    <row r="114" spans="1:4" ht="18" hidden="1">
      <c r="A114" s="8" t="s">
        <v>197</v>
      </c>
      <c r="B114" s="9"/>
      <c r="C114" s="13"/>
      <c r="D114" s="11">
        <f t="shared" si="1"/>
        <v>0</v>
      </c>
    </row>
    <row r="115" spans="1:4" ht="18" hidden="1">
      <c r="A115" s="8" t="s">
        <v>106</v>
      </c>
      <c r="B115" s="9"/>
      <c r="C115" s="10"/>
      <c r="D115" s="11">
        <f t="shared" si="1"/>
        <v>0</v>
      </c>
    </row>
    <row r="116" spans="1:4" ht="18" hidden="1">
      <c r="A116" s="8" t="s">
        <v>107</v>
      </c>
      <c r="B116" s="9"/>
      <c r="C116" s="12"/>
      <c r="D116" s="11">
        <f t="shared" si="1"/>
        <v>0</v>
      </c>
    </row>
    <row r="117" spans="1:4" ht="18" hidden="1">
      <c r="A117" s="8" t="s">
        <v>108</v>
      </c>
      <c r="B117" s="9"/>
      <c r="C117" s="10">
        <v>15000</v>
      </c>
      <c r="D117" s="11">
        <f t="shared" si="1"/>
        <v>0</v>
      </c>
    </row>
    <row r="118" spans="1:4" ht="18" hidden="1">
      <c r="A118" s="8" t="s">
        <v>109</v>
      </c>
      <c r="B118" s="9"/>
      <c r="C118" s="13"/>
      <c r="D118" s="11">
        <f t="shared" si="1"/>
        <v>0</v>
      </c>
    </row>
    <row r="119" spans="1:4" ht="18">
      <c r="A119" s="8" t="s">
        <v>110</v>
      </c>
      <c r="B119" s="9">
        <v>130</v>
      </c>
      <c r="C119" s="12">
        <v>20000</v>
      </c>
      <c r="D119" s="11">
        <f t="shared" si="1"/>
        <v>2600000</v>
      </c>
    </row>
    <row r="120" spans="1:4" ht="18" hidden="1">
      <c r="A120" s="8" t="s">
        <v>111</v>
      </c>
      <c r="B120" s="9"/>
      <c r="C120" s="12"/>
      <c r="D120" s="11">
        <f t="shared" si="1"/>
        <v>0</v>
      </c>
    </row>
    <row r="121" spans="1:4" ht="18" hidden="1">
      <c r="A121" s="8" t="s">
        <v>112</v>
      </c>
      <c r="B121" s="9"/>
      <c r="C121" s="13"/>
      <c r="D121" s="11">
        <f t="shared" si="1"/>
        <v>0</v>
      </c>
    </row>
    <row r="122" spans="1:4" ht="18" hidden="1">
      <c r="A122" s="14" t="s">
        <v>59</v>
      </c>
      <c r="B122" s="9"/>
      <c r="C122" s="10"/>
      <c r="D122" s="11">
        <f t="shared" si="1"/>
        <v>0</v>
      </c>
    </row>
    <row r="123" spans="1:4" ht="18" hidden="1">
      <c r="A123" s="8" t="s">
        <v>127</v>
      </c>
      <c r="B123" s="9"/>
      <c r="C123" s="13"/>
      <c r="D123" s="11">
        <f t="shared" si="1"/>
        <v>0</v>
      </c>
    </row>
    <row r="124" spans="1:4" ht="18" hidden="1">
      <c r="A124" s="18" t="s">
        <v>113</v>
      </c>
      <c r="B124" s="9"/>
      <c r="C124" s="12"/>
      <c r="D124" s="11">
        <f t="shared" si="1"/>
        <v>0</v>
      </c>
    </row>
    <row r="125" spans="1:4" ht="18" hidden="1">
      <c r="A125" s="8" t="s">
        <v>206</v>
      </c>
      <c r="B125" s="9"/>
      <c r="C125" s="13"/>
      <c r="D125" s="11">
        <f t="shared" si="1"/>
        <v>0</v>
      </c>
    </row>
    <row r="126" spans="1:4" ht="18" hidden="1">
      <c r="A126" s="8" t="s">
        <v>114</v>
      </c>
      <c r="B126" s="9"/>
      <c r="C126" s="13"/>
      <c r="D126" s="11">
        <f t="shared" si="1"/>
        <v>0</v>
      </c>
    </row>
    <row r="127" spans="1:4" ht="18" hidden="1">
      <c r="A127" s="8" t="s">
        <v>115</v>
      </c>
      <c r="B127" s="9"/>
      <c r="C127" s="10"/>
      <c r="D127" s="11">
        <f t="shared" si="1"/>
        <v>0</v>
      </c>
    </row>
    <row r="128" spans="1:4" ht="18" hidden="1">
      <c r="A128" s="14" t="s">
        <v>116</v>
      </c>
      <c r="B128" s="9"/>
      <c r="C128" s="10"/>
      <c r="D128" s="11">
        <f t="shared" si="1"/>
        <v>0</v>
      </c>
    </row>
    <row r="129" spans="1:4" ht="18" hidden="1">
      <c r="A129" s="8" t="s">
        <v>117</v>
      </c>
      <c r="B129" s="9"/>
      <c r="C129" s="12">
        <v>15000</v>
      </c>
      <c r="D129" s="11">
        <f t="shared" si="1"/>
        <v>0</v>
      </c>
    </row>
    <row r="130" spans="1:4" ht="18" hidden="1">
      <c r="A130" s="8" t="s">
        <v>213</v>
      </c>
      <c r="B130" s="9"/>
      <c r="C130" s="12"/>
      <c r="D130" s="11">
        <f t="shared" si="1"/>
        <v>0</v>
      </c>
    </row>
    <row r="131" spans="1:4" ht="18" hidden="1">
      <c r="A131" s="8" t="s">
        <v>120</v>
      </c>
      <c r="B131" s="9"/>
      <c r="C131" s="19"/>
      <c r="D131" s="11">
        <f t="shared" si="1"/>
        <v>0</v>
      </c>
    </row>
    <row r="132" spans="1:4" ht="18" hidden="1">
      <c r="A132" s="8" t="s">
        <v>121</v>
      </c>
      <c r="B132" s="9"/>
      <c r="C132" s="10"/>
      <c r="D132" s="11">
        <f t="shared" si="1"/>
        <v>0</v>
      </c>
    </row>
    <row r="133" spans="1:4" ht="18" hidden="1">
      <c r="A133" s="8" t="s">
        <v>122</v>
      </c>
      <c r="B133" s="9"/>
      <c r="C133" s="13"/>
      <c r="D133" s="11">
        <f t="shared" ref="D133:D196" si="2">B133*C133</f>
        <v>0</v>
      </c>
    </row>
    <row r="134" spans="1:4" ht="18" hidden="1">
      <c r="A134" s="8" t="s">
        <v>123</v>
      </c>
      <c r="B134" s="9"/>
      <c r="C134" s="13">
        <v>25000</v>
      </c>
      <c r="D134" s="11">
        <f t="shared" si="2"/>
        <v>0</v>
      </c>
    </row>
    <row r="135" spans="1:4" ht="18" hidden="1">
      <c r="A135" s="23" t="s">
        <v>124</v>
      </c>
      <c r="B135" s="9"/>
      <c r="C135" s="10"/>
      <c r="D135" s="11">
        <f t="shared" si="2"/>
        <v>0</v>
      </c>
    </row>
    <row r="136" spans="1:4" ht="18" hidden="1">
      <c r="A136" s="8" t="s">
        <v>215</v>
      </c>
      <c r="B136" s="9"/>
      <c r="C136" s="10"/>
      <c r="D136" s="11">
        <f t="shared" si="2"/>
        <v>0</v>
      </c>
    </row>
    <row r="137" spans="1:4" ht="18" hidden="1">
      <c r="A137" s="14" t="s">
        <v>125</v>
      </c>
      <c r="B137" s="9"/>
      <c r="C137" s="10"/>
      <c r="D137" s="11">
        <f t="shared" si="2"/>
        <v>0</v>
      </c>
    </row>
    <row r="138" spans="1:4" ht="18" hidden="1">
      <c r="A138" s="8" t="s">
        <v>126</v>
      </c>
      <c r="B138" s="9"/>
      <c r="C138" s="10"/>
      <c r="D138" s="11">
        <f t="shared" si="2"/>
        <v>0</v>
      </c>
    </row>
    <row r="139" spans="1:4" ht="18" hidden="1">
      <c r="A139" s="8" t="s">
        <v>128</v>
      </c>
      <c r="B139" s="9"/>
      <c r="C139" s="10"/>
      <c r="D139" s="11">
        <f t="shared" si="2"/>
        <v>0</v>
      </c>
    </row>
    <row r="140" spans="1:4" ht="18" hidden="1">
      <c r="A140" s="8" t="s">
        <v>129</v>
      </c>
      <c r="B140" s="9"/>
      <c r="C140" s="12">
        <v>18000</v>
      </c>
      <c r="D140" s="11">
        <f t="shared" si="2"/>
        <v>0</v>
      </c>
    </row>
    <row r="141" spans="1:4" ht="18" hidden="1">
      <c r="A141" s="8" t="s">
        <v>130</v>
      </c>
      <c r="B141" s="9"/>
      <c r="C141" s="12"/>
      <c r="D141" s="11">
        <f t="shared" si="2"/>
        <v>0</v>
      </c>
    </row>
    <row r="142" spans="1:4" ht="18" hidden="1">
      <c r="A142" s="8" t="s">
        <v>131</v>
      </c>
      <c r="B142" s="9"/>
      <c r="C142" s="12"/>
      <c r="D142" s="11">
        <f t="shared" si="2"/>
        <v>0</v>
      </c>
    </row>
    <row r="143" spans="1:4" ht="18" hidden="1">
      <c r="A143" s="24" t="s">
        <v>132</v>
      </c>
      <c r="B143" s="9"/>
      <c r="C143" s="12"/>
      <c r="D143" s="11">
        <f t="shared" si="2"/>
        <v>0</v>
      </c>
    </row>
    <row r="144" spans="1:4" ht="18" hidden="1">
      <c r="A144" s="8" t="s">
        <v>133</v>
      </c>
      <c r="B144" s="9"/>
      <c r="C144" s="10"/>
      <c r="D144" s="11">
        <f t="shared" si="2"/>
        <v>0</v>
      </c>
    </row>
    <row r="145" spans="1:4" ht="18" hidden="1">
      <c r="A145" s="8" t="s">
        <v>134</v>
      </c>
      <c r="B145" s="9"/>
      <c r="C145" s="25"/>
      <c r="D145" s="11">
        <f t="shared" si="2"/>
        <v>0</v>
      </c>
    </row>
    <row r="146" spans="1:4" ht="18" hidden="1">
      <c r="A146" s="14" t="s">
        <v>135</v>
      </c>
      <c r="B146" s="9"/>
      <c r="C146" s="10"/>
      <c r="D146" s="11">
        <f t="shared" si="2"/>
        <v>0</v>
      </c>
    </row>
    <row r="147" spans="1:4" ht="18" hidden="1">
      <c r="A147" s="14" t="s">
        <v>136</v>
      </c>
      <c r="B147" s="9"/>
      <c r="C147" s="10"/>
      <c r="D147" s="11">
        <f t="shared" si="2"/>
        <v>0</v>
      </c>
    </row>
    <row r="148" spans="1:4" ht="18" hidden="1">
      <c r="A148" s="8" t="s">
        <v>137</v>
      </c>
      <c r="B148" s="9"/>
      <c r="C148" s="10"/>
      <c r="D148" s="11">
        <f t="shared" si="2"/>
        <v>0</v>
      </c>
    </row>
    <row r="149" spans="1:4" ht="18" hidden="1">
      <c r="A149" s="8" t="s">
        <v>138</v>
      </c>
      <c r="B149" s="9"/>
      <c r="C149" s="10"/>
      <c r="D149" s="11">
        <f t="shared" si="2"/>
        <v>0</v>
      </c>
    </row>
    <row r="150" spans="1:4" ht="18" hidden="1">
      <c r="A150" s="8" t="s">
        <v>139</v>
      </c>
      <c r="B150" s="9"/>
      <c r="C150" s="10"/>
      <c r="D150" s="11">
        <f t="shared" si="2"/>
        <v>0</v>
      </c>
    </row>
    <row r="151" spans="1:4" ht="18">
      <c r="A151" s="8" t="s">
        <v>140</v>
      </c>
      <c r="B151" s="9">
        <v>4.5</v>
      </c>
      <c r="C151" s="10">
        <v>38000</v>
      </c>
      <c r="D151" s="11">
        <f t="shared" si="2"/>
        <v>171000</v>
      </c>
    </row>
    <row r="152" spans="1:4" ht="18" hidden="1">
      <c r="A152" s="8" t="s">
        <v>141</v>
      </c>
      <c r="B152" s="9"/>
      <c r="C152" s="10">
        <v>6000</v>
      </c>
      <c r="D152" s="11">
        <f t="shared" si="2"/>
        <v>0</v>
      </c>
    </row>
    <row r="153" spans="1:4" ht="18" hidden="1">
      <c r="A153" s="8" t="s">
        <v>143</v>
      </c>
      <c r="B153" s="9"/>
      <c r="C153" s="10"/>
      <c r="D153" s="11">
        <f t="shared" si="2"/>
        <v>0</v>
      </c>
    </row>
    <row r="154" spans="1:4" ht="18" hidden="1">
      <c r="A154" s="8" t="s">
        <v>144</v>
      </c>
      <c r="B154" s="9"/>
      <c r="C154" s="10"/>
      <c r="D154" s="11">
        <f t="shared" si="2"/>
        <v>0</v>
      </c>
    </row>
    <row r="155" spans="1:4" ht="18" hidden="1">
      <c r="A155" s="8" t="s">
        <v>145</v>
      </c>
      <c r="B155" s="9"/>
      <c r="C155" s="10">
        <v>32000</v>
      </c>
      <c r="D155" s="11">
        <f t="shared" si="2"/>
        <v>0</v>
      </c>
    </row>
    <row r="156" spans="1:4" ht="18" hidden="1">
      <c r="A156" s="8" t="s">
        <v>146</v>
      </c>
      <c r="B156" s="9"/>
      <c r="C156" s="10"/>
      <c r="D156" s="11">
        <f t="shared" si="2"/>
        <v>0</v>
      </c>
    </row>
    <row r="157" spans="1:4" ht="18" hidden="1">
      <c r="A157" s="14" t="s">
        <v>147</v>
      </c>
      <c r="B157" s="9"/>
      <c r="C157" s="15"/>
      <c r="D157" s="11">
        <f t="shared" si="2"/>
        <v>0</v>
      </c>
    </row>
    <row r="158" spans="1:4" ht="18" hidden="1">
      <c r="A158" s="14" t="s">
        <v>148</v>
      </c>
      <c r="B158" s="9"/>
      <c r="C158" s="15"/>
      <c r="D158" s="11">
        <f t="shared" si="2"/>
        <v>0</v>
      </c>
    </row>
    <row r="159" spans="1:4" ht="18">
      <c r="A159" s="8" t="s">
        <v>151</v>
      </c>
      <c r="B159" s="9">
        <v>100</v>
      </c>
      <c r="C159" s="12">
        <v>13000</v>
      </c>
      <c r="D159" s="11">
        <f t="shared" si="2"/>
        <v>1300000</v>
      </c>
    </row>
    <row r="160" spans="1:4" ht="18" hidden="1">
      <c r="A160" s="8" t="s">
        <v>152</v>
      </c>
      <c r="B160" s="9"/>
      <c r="C160" s="10"/>
      <c r="D160" s="11">
        <f t="shared" si="2"/>
        <v>0</v>
      </c>
    </row>
    <row r="161" spans="1:4" ht="18" hidden="1">
      <c r="A161" s="8" t="s">
        <v>69</v>
      </c>
      <c r="B161" s="9"/>
      <c r="C161" s="12"/>
      <c r="D161" s="11">
        <f t="shared" si="2"/>
        <v>0</v>
      </c>
    </row>
    <row r="162" spans="1:4" ht="18" hidden="1">
      <c r="A162" s="14" t="s">
        <v>49</v>
      </c>
      <c r="B162" s="9"/>
      <c r="C162" s="10"/>
      <c r="D162" s="11">
        <f t="shared" si="2"/>
        <v>0</v>
      </c>
    </row>
    <row r="163" spans="1:4" ht="18" hidden="1">
      <c r="A163" s="8" t="s">
        <v>207</v>
      </c>
      <c r="B163" s="9"/>
      <c r="C163" s="10"/>
      <c r="D163" s="11">
        <f t="shared" si="2"/>
        <v>0</v>
      </c>
    </row>
    <row r="164" spans="1:4" ht="18" hidden="1">
      <c r="A164" s="8" t="s">
        <v>154</v>
      </c>
      <c r="B164" s="9"/>
      <c r="C164" s="13"/>
      <c r="D164" s="11">
        <f t="shared" si="2"/>
        <v>0</v>
      </c>
    </row>
    <row r="165" spans="1:4" ht="18" hidden="1">
      <c r="A165" s="8" t="s">
        <v>155</v>
      </c>
      <c r="B165" s="9"/>
      <c r="C165" s="13"/>
      <c r="D165" s="11">
        <f t="shared" si="2"/>
        <v>0</v>
      </c>
    </row>
    <row r="166" spans="1:4" ht="18" hidden="1">
      <c r="A166" s="8" t="s">
        <v>156</v>
      </c>
      <c r="B166" s="9"/>
      <c r="C166" s="13">
        <v>25000</v>
      </c>
      <c r="D166" s="11">
        <f t="shared" si="2"/>
        <v>0</v>
      </c>
    </row>
    <row r="167" spans="1:4" ht="18" hidden="1">
      <c r="A167" s="8" t="s">
        <v>157</v>
      </c>
      <c r="B167" s="9"/>
      <c r="C167" s="13">
        <v>6100</v>
      </c>
      <c r="D167" s="11">
        <f t="shared" si="2"/>
        <v>0</v>
      </c>
    </row>
    <row r="168" spans="1:4" ht="18" hidden="1">
      <c r="A168" s="8" t="s">
        <v>158</v>
      </c>
      <c r="B168" s="9"/>
      <c r="C168" s="13"/>
      <c r="D168" s="11">
        <f t="shared" si="2"/>
        <v>0</v>
      </c>
    </row>
    <row r="169" spans="1:4" ht="18" hidden="1">
      <c r="A169" s="8" t="s">
        <v>210</v>
      </c>
      <c r="B169" s="9"/>
      <c r="C169" s="12"/>
      <c r="D169" s="11">
        <f t="shared" si="2"/>
        <v>0</v>
      </c>
    </row>
    <row r="170" spans="1:4" ht="18" hidden="1">
      <c r="A170" s="27" t="s">
        <v>159</v>
      </c>
      <c r="B170" s="9"/>
      <c r="C170" s="12"/>
      <c r="D170" s="11">
        <f t="shared" si="2"/>
        <v>0</v>
      </c>
    </row>
    <row r="171" spans="1:4" ht="18" hidden="1">
      <c r="A171" s="27" t="s">
        <v>160</v>
      </c>
      <c r="B171" s="9"/>
      <c r="C171" s="13">
        <v>25000</v>
      </c>
      <c r="D171" s="11">
        <f t="shared" si="2"/>
        <v>0</v>
      </c>
    </row>
    <row r="172" spans="1:4" ht="18" hidden="1">
      <c r="A172" s="27" t="s">
        <v>161</v>
      </c>
      <c r="B172" s="9"/>
      <c r="C172" s="13"/>
      <c r="D172" s="11">
        <f t="shared" si="2"/>
        <v>0</v>
      </c>
    </row>
    <row r="173" spans="1:4" ht="18" hidden="1">
      <c r="A173" s="27" t="s">
        <v>162</v>
      </c>
      <c r="B173" s="9"/>
      <c r="C173" s="12"/>
      <c r="D173" s="11">
        <f t="shared" si="2"/>
        <v>0</v>
      </c>
    </row>
    <row r="174" spans="1:4" ht="18" hidden="1">
      <c r="A174" s="27" t="s">
        <v>163</v>
      </c>
      <c r="B174" s="9"/>
      <c r="C174" s="12"/>
      <c r="D174" s="11">
        <f t="shared" si="2"/>
        <v>0</v>
      </c>
    </row>
    <row r="175" spans="1:4" ht="18" hidden="1">
      <c r="A175" s="8" t="s">
        <v>164</v>
      </c>
      <c r="B175" s="9"/>
      <c r="C175" s="13">
        <v>6100</v>
      </c>
      <c r="D175" s="11">
        <f t="shared" si="2"/>
        <v>0</v>
      </c>
    </row>
    <row r="176" spans="1:4" ht="18" hidden="1">
      <c r="A176" s="8" t="s">
        <v>165</v>
      </c>
      <c r="B176" s="9"/>
      <c r="C176" s="13"/>
      <c r="D176" s="11">
        <f t="shared" si="2"/>
        <v>0</v>
      </c>
    </row>
    <row r="177" spans="1:4" ht="18" hidden="1">
      <c r="A177" s="8" t="s">
        <v>166</v>
      </c>
      <c r="B177" s="9"/>
      <c r="C177" s="13">
        <v>23000</v>
      </c>
      <c r="D177" s="11">
        <f t="shared" si="2"/>
        <v>0</v>
      </c>
    </row>
    <row r="178" spans="1:4" ht="18" hidden="1">
      <c r="A178" s="8" t="s">
        <v>167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168</v>
      </c>
      <c r="B179" s="9"/>
      <c r="C179" s="13"/>
      <c r="D179" s="11">
        <f t="shared" si="2"/>
        <v>0</v>
      </c>
    </row>
    <row r="180" spans="1:4" ht="18" hidden="1">
      <c r="A180" s="8" t="s">
        <v>209</v>
      </c>
      <c r="B180" s="9"/>
      <c r="C180" s="13"/>
      <c r="D180" s="11">
        <f t="shared" si="2"/>
        <v>0</v>
      </c>
    </row>
    <row r="181" spans="1:4" ht="18" hidden="1">
      <c r="A181" s="8" t="s">
        <v>169</v>
      </c>
      <c r="B181" s="9"/>
      <c r="C181" s="10"/>
      <c r="D181" s="11">
        <f t="shared" si="2"/>
        <v>0</v>
      </c>
    </row>
    <row r="182" spans="1:4" ht="18" hidden="1">
      <c r="A182" s="8" t="s">
        <v>203</v>
      </c>
      <c r="B182" s="9"/>
      <c r="C182" s="13"/>
      <c r="D182" s="11">
        <f t="shared" si="2"/>
        <v>0</v>
      </c>
    </row>
    <row r="183" spans="1:4" ht="18" hidden="1">
      <c r="A183" s="8" t="s">
        <v>170</v>
      </c>
      <c r="B183" s="9"/>
      <c r="C183" s="13"/>
      <c r="D183" s="11">
        <f t="shared" si="2"/>
        <v>0</v>
      </c>
    </row>
    <row r="184" spans="1:4" ht="18" hidden="1">
      <c r="A184" s="8" t="s">
        <v>171</v>
      </c>
      <c r="B184" s="9"/>
      <c r="C184" s="12"/>
      <c r="D184" s="11">
        <f t="shared" si="2"/>
        <v>0</v>
      </c>
    </row>
    <row r="185" spans="1:4" ht="18" hidden="1">
      <c r="A185" s="8" t="s">
        <v>172</v>
      </c>
      <c r="B185" s="9"/>
      <c r="C185" s="10"/>
      <c r="D185" s="11">
        <f t="shared" si="2"/>
        <v>0</v>
      </c>
    </row>
    <row r="186" spans="1:4" ht="18" hidden="1">
      <c r="A186" s="8" t="s">
        <v>173</v>
      </c>
      <c r="B186" s="9"/>
      <c r="C186" s="13"/>
      <c r="D186" s="11">
        <f t="shared" si="2"/>
        <v>0</v>
      </c>
    </row>
    <row r="187" spans="1:4" ht="18" hidden="1">
      <c r="A187" s="8" t="s">
        <v>174</v>
      </c>
      <c r="B187" s="9"/>
      <c r="C187" s="10">
        <v>18000</v>
      </c>
      <c r="D187" s="11">
        <f t="shared" si="2"/>
        <v>0</v>
      </c>
    </row>
    <row r="188" spans="1:4" ht="18" hidden="1">
      <c r="A188" s="8" t="s">
        <v>175</v>
      </c>
      <c r="B188" s="9"/>
      <c r="C188" s="10"/>
      <c r="D188" s="11">
        <f t="shared" si="2"/>
        <v>0</v>
      </c>
    </row>
    <row r="189" spans="1:4" ht="18" hidden="1">
      <c r="A189" s="8" t="s">
        <v>176</v>
      </c>
      <c r="B189" s="9"/>
      <c r="C189" s="10"/>
      <c r="D189" s="11">
        <f t="shared" si="2"/>
        <v>0</v>
      </c>
    </row>
    <row r="190" spans="1:4" ht="18" hidden="1">
      <c r="A190" s="14" t="s">
        <v>177</v>
      </c>
      <c r="B190" s="9"/>
      <c r="C190" s="12"/>
      <c r="D190" s="11">
        <f t="shared" si="2"/>
        <v>0</v>
      </c>
    </row>
    <row r="191" spans="1:4" ht="18" hidden="1">
      <c r="A191" s="14" t="s">
        <v>178</v>
      </c>
      <c r="B191" s="9"/>
      <c r="C191" s="10"/>
      <c r="D191" s="11">
        <f t="shared" si="2"/>
        <v>0</v>
      </c>
    </row>
    <row r="192" spans="1:4" ht="18" hidden="1">
      <c r="A192" s="8" t="s">
        <v>179</v>
      </c>
      <c r="B192" s="9"/>
      <c r="C192" s="10"/>
      <c r="D192" s="11">
        <f t="shared" si="2"/>
        <v>0</v>
      </c>
    </row>
    <row r="193" spans="1:4" ht="18" hidden="1">
      <c r="A193" s="8" t="s">
        <v>118</v>
      </c>
      <c r="B193" s="9"/>
      <c r="C193" s="10"/>
      <c r="D193" s="11">
        <f t="shared" si="2"/>
        <v>0</v>
      </c>
    </row>
    <row r="194" spans="1:4" ht="18" hidden="1">
      <c r="A194" s="8" t="s">
        <v>119</v>
      </c>
      <c r="B194" s="9"/>
      <c r="C194" s="10"/>
      <c r="D194" s="11">
        <f t="shared" si="2"/>
        <v>0</v>
      </c>
    </row>
    <row r="195" spans="1:4" ht="18">
      <c r="A195" s="8" t="s">
        <v>211</v>
      </c>
      <c r="B195" s="9">
        <v>20</v>
      </c>
      <c r="C195" s="10">
        <v>20000</v>
      </c>
      <c r="D195" s="11">
        <f t="shared" si="2"/>
        <v>400000</v>
      </c>
    </row>
    <row r="196" spans="1:4" ht="18">
      <c r="A196" s="8" t="s">
        <v>153</v>
      </c>
      <c r="B196" s="9">
        <v>66</v>
      </c>
      <c r="C196" s="10">
        <v>7500</v>
      </c>
      <c r="D196" s="11">
        <f t="shared" si="2"/>
        <v>495000</v>
      </c>
    </row>
    <row r="197" spans="1:4" ht="18" hidden="1">
      <c r="A197" s="8" t="s">
        <v>182</v>
      </c>
      <c r="B197" s="9"/>
      <c r="C197" s="19"/>
      <c r="D197" s="11">
        <f t="shared" ref="D197:D213" si="3">B197*C197</f>
        <v>0</v>
      </c>
    </row>
    <row r="198" spans="1:4" ht="18" hidden="1">
      <c r="A198" s="8" t="s">
        <v>183</v>
      </c>
      <c r="B198" s="9"/>
      <c r="C198" s="12">
        <v>23000</v>
      </c>
      <c r="D198" s="11">
        <f t="shared" si="3"/>
        <v>0</v>
      </c>
    </row>
    <row r="199" spans="1:4" ht="18" hidden="1">
      <c r="A199" s="8" t="s">
        <v>184</v>
      </c>
      <c r="B199" s="9"/>
      <c r="C199" s="12"/>
      <c r="D199" s="11">
        <f t="shared" si="3"/>
        <v>0</v>
      </c>
    </row>
    <row r="200" spans="1:4" ht="18" hidden="1">
      <c r="A200" s="8" t="s">
        <v>99</v>
      </c>
      <c r="B200" s="9"/>
      <c r="C200" s="10"/>
      <c r="D200" s="11">
        <f t="shared" si="3"/>
        <v>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3536</v>
      </c>
      <c r="C214" s="29"/>
      <c r="D214" s="29">
        <f t="shared" si="4"/>
        <v>44921000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E218" sqref="E218"/>
    </sheetView>
  </sheetViews>
  <sheetFormatPr defaultRowHeight="14.4"/>
  <cols>
    <col min="1" max="1" width="31.6640625" customWidth="1"/>
    <col min="4" max="4" width="15.6640625" customWidth="1"/>
  </cols>
  <sheetData>
    <row r="1" spans="1:4">
      <c r="A1" s="1" t="s">
        <v>231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2</v>
      </c>
      <c r="C7" s="10">
        <v>30000</v>
      </c>
      <c r="D7" s="11">
        <f t="shared" si="0"/>
        <v>60000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1</v>
      </c>
      <c r="C10" s="12">
        <v>34000</v>
      </c>
      <c r="D10" s="11">
        <f t="shared" si="0"/>
        <v>34000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22</v>
      </c>
      <c r="C13" s="10">
        <v>28000</v>
      </c>
      <c r="D13" s="11">
        <f t="shared" si="0"/>
        <v>616000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45</v>
      </c>
      <c r="C16" s="13">
        <v>11500</v>
      </c>
      <c r="D16" s="11">
        <f t="shared" si="0"/>
        <v>517500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>
      <c r="A20" s="18" t="s">
        <v>56</v>
      </c>
      <c r="B20" s="9">
        <v>6</v>
      </c>
      <c r="C20" s="10">
        <v>27000</v>
      </c>
      <c r="D20" s="11">
        <f t="shared" si="0"/>
        <v>162000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10</v>
      </c>
      <c r="C22" s="10">
        <v>30000</v>
      </c>
      <c r="D22" s="11">
        <f t="shared" si="0"/>
        <v>300000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>
      <c r="A36" s="14" t="s">
        <v>33</v>
      </c>
      <c r="B36" s="9">
        <v>5</v>
      </c>
      <c r="C36" s="12">
        <v>14000</v>
      </c>
      <c r="D36" s="11">
        <f t="shared" si="0"/>
        <v>70000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>
      <c r="A42" s="8" t="s">
        <v>180</v>
      </c>
      <c r="B42" s="9">
        <v>23</v>
      </c>
      <c r="C42" s="12">
        <v>29000</v>
      </c>
      <c r="D42" s="11">
        <f t="shared" si="0"/>
        <v>667000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f>20+40+240+10</f>
        <v>310</v>
      </c>
      <c r="C81" s="10">
        <v>25000</v>
      </c>
      <c r="D81" s="11">
        <f t="shared" si="1"/>
        <v>7750000</v>
      </c>
    </row>
    <row r="82" spans="1:4" ht="18">
      <c r="A82" s="8" t="s">
        <v>58</v>
      </c>
      <c r="B82" s="9">
        <v>38</v>
      </c>
      <c r="C82" s="12">
        <v>18000</v>
      </c>
      <c r="D82" s="11">
        <f t="shared" si="1"/>
        <v>684000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>
      <c r="A86" s="8" t="s">
        <v>4</v>
      </c>
      <c r="B86" s="9">
        <v>59</v>
      </c>
      <c r="C86" s="10">
        <v>8000</v>
      </c>
      <c r="D86" s="11">
        <f t="shared" si="1"/>
        <v>472000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>
      <c r="A103" s="8" t="s">
        <v>39</v>
      </c>
      <c r="B103" s="9">
        <v>7</v>
      </c>
      <c r="C103" s="10">
        <v>14000</v>
      </c>
      <c r="D103" s="11">
        <f t="shared" si="1"/>
        <v>98000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f>35+28</f>
        <v>63</v>
      </c>
      <c r="C105" s="10">
        <v>13000</v>
      </c>
      <c r="D105" s="11">
        <f t="shared" si="1"/>
        <v>819000</v>
      </c>
    </row>
    <row r="106" spans="1:4" ht="18">
      <c r="A106" s="8" t="s">
        <v>40</v>
      </c>
      <c r="B106" s="9">
        <v>1.5</v>
      </c>
      <c r="C106" s="12">
        <v>18000</v>
      </c>
      <c r="D106" s="11">
        <f t="shared" si="1"/>
        <v>27000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300</v>
      </c>
      <c r="C110" s="10">
        <v>21000</v>
      </c>
      <c r="D110" s="11">
        <f t="shared" si="1"/>
        <v>6300000</v>
      </c>
    </row>
    <row r="111" spans="1:4" ht="18">
      <c r="A111" s="14" t="s">
        <v>102</v>
      </c>
      <c r="B111" s="9">
        <v>120</v>
      </c>
      <c r="C111" s="10">
        <v>13000</v>
      </c>
      <c r="D111" s="11">
        <f t="shared" si="1"/>
        <v>1560000</v>
      </c>
    </row>
    <row r="112" spans="1:4" ht="18">
      <c r="A112" s="8" t="s">
        <v>103</v>
      </c>
      <c r="B112" s="9">
        <v>39</v>
      </c>
      <c r="C112" s="12">
        <v>7000</v>
      </c>
      <c r="D112" s="11">
        <f t="shared" si="1"/>
        <v>273000</v>
      </c>
    </row>
    <row r="113" spans="1:4" ht="18">
      <c r="A113" s="14" t="s">
        <v>104</v>
      </c>
      <c r="B113" s="9">
        <v>36</v>
      </c>
      <c r="C113" s="10">
        <v>18000</v>
      </c>
      <c r="D113" s="11">
        <f t="shared" si="1"/>
        <v>648000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>
      <c r="A118" s="8" t="s">
        <v>108</v>
      </c>
      <c r="B118" s="9">
        <v>3</v>
      </c>
      <c r="C118" s="10">
        <v>16000</v>
      </c>
      <c r="D118" s="11">
        <f t="shared" si="1"/>
        <v>48000</v>
      </c>
    </row>
    <row r="119" spans="1:4" ht="18" hidden="1">
      <c r="A119" s="8" t="s">
        <v>109</v>
      </c>
      <c r="B119" s="9"/>
      <c r="C119" s="13"/>
      <c r="D119" s="11">
        <f t="shared" si="1"/>
        <v>0</v>
      </c>
    </row>
    <row r="120" spans="1:4" ht="18">
      <c r="A120" s="8" t="s">
        <v>110</v>
      </c>
      <c r="B120" s="9">
        <v>25</v>
      </c>
      <c r="C120" s="12">
        <v>22000</v>
      </c>
      <c r="D120" s="11">
        <f t="shared" si="1"/>
        <v>550000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 hidden="1">
      <c r="A138" s="14" t="s">
        <v>125</v>
      </c>
      <c r="B138" s="9"/>
      <c r="C138" s="10"/>
      <c r="D138" s="11">
        <f t="shared" si="2"/>
        <v>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>
      <c r="A152" s="8" t="s">
        <v>139</v>
      </c>
      <c r="B152" s="9">
        <v>18</v>
      </c>
      <c r="C152" s="10">
        <v>27000</v>
      </c>
      <c r="D152" s="11">
        <f t="shared" si="2"/>
        <v>486000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 hidden="1">
      <c r="A161" s="8" t="s">
        <v>211</v>
      </c>
      <c r="B161" s="9"/>
      <c r="C161" s="10"/>
      <c r="D161" s="11">
        <f t="shared" si="2"/>
        <v>0</v>
      </c>
    </row>
    <row r="162" spans="1:4" ht="18">
      <c r="A162" s="8" t="s">
        <v>151</v>
      </c>
      <c r="B162" s="9">
        <v>105</v>
      </c>
      <c r="C162" s="12">
        <v>13000</v>
      </c>
      <c r="D162" s="11">
        <f t="shared" si="2"/>
        <v>1365000</v>
      </c>
    </row>
    <row r="163" spans="1:4" ht="18">
      <c r="A163" s="8" t="s">
        <v>153</v>
      </c>
      <c r="B163" s="9">
        <v>6</v>
      </c>
      <c r="C163" s="10">
        <v>7500</v>
      </c>
      <c r="D163" s="11">
        <f t="shared" si="2"/>
        <v>45000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>
      <c r="A194" s="14" t="s">
        <v>178</v>
      </c>
      <c r="B194" s="9">
        <v>3</v>
      </c>
      <c r="C194" s="10">
        <v>12000</v>
      </c>
      <c r="D194" s="11">
        <f t="shared" si="2"/>
        <v>36000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7</v>
      </c>
      <c r="C199" s="10">
        <v>7000</v>
      </c>
      <c r="D199" s="11">
        <f t="shared" si="3"/>
        <v>49000</v>
      </c>
    </row>
    <row r="200" spans="1:4" ht="18">
      <c r="A200" s="8" t="s">
        <v>185</v>
      </c>
      <c r="B200" s="9">
        <f>50+180+1035+415</f>
        <v>1680</v>
      </c>
      <c r="C200" s="13">
        <v>8500</v>
      </c>
      <c r="D200" s="11">
        <f t="shared" si="3"/>
        <v>14280000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" si="4">SUM(B4:B213)</f>
        <v>2934.5</v>
      </c>
      <c r="C214" s="29"/>
      <c r="D214" s="29">
        <f t="shared" ref="D214" si="5">SUM(D4:D213)</f>
        <v>37916500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83" workbookViewId="0">
      <selection activeCell="D214" sqref="D214"/>
    </sheetView>
  </sheetViews>
  <sheetFormatPr defaultRowHeight="14.4"/>
  <cols>
    <col min="1" max="1" width="31.44140625" customWidth="1"/>
    <col min="4" max="4" width="20.5546875" customWidth="1"/>
  </cols>
  <sheetData>
    <row r="1" spans="1:4">
      <c r="A1" s="1" t="s">
        <v>232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32</v>
      </c>
      <c r="C7" s="10">
        <v>30000</v>
      </c>
      <c r="D7" s="11">
        <f t="shared" si="0"/>
        <v>960000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15</v>
      </c>
      <c r="C10" s="12">
        <v>34000</v>
      </c>
      <c r="D10" s="11">
        <f t="shared" si="0"/>
        <v>510000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 hidden="1">
      <c r="A13" s="8" t="s">
        <v>15</v>
      </c>
      <c r="B13" s="9"/>
      <c r="C13" s="10"/>
      <c r="D13" s="11">
        <f t="shared" si="0"/>
        <v>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65</v>
      </c>
      <c r="C16" s="13">
        <v>12000</v>
      </c>
      <c r="D16" s="11">
        <f t="shared" si="0"/>
        <v>780000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>
      <c r="A19" s="14" t="s">
        <v>21</v>
      </c>
      <c r="B19" s="9">
        <v>5</v>
      </c>
      <c r="C19" s="13">
        <v>19000</v>
      </c>
      <c r="D19" s="11">
        <f t="shared" si="0"/>
        <v>95000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5</v>
      </c>
      <c r="C22" s="10">
        <v>30000</v>
      </c>
      <c r="D22" s="11">
        <f t="shared" si="0"/>
        <v>150000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>
      <c r="A42" s="8" t="s">
        <v>180</v>
      </c>
      <c r="B42" s="9">
        <v>12</v>
      </c>
      <c r="C42" s="12">
        <v>29000</v>
      </c>
      <c r="D42" s="11">
        <f t="shared" si="0"/>
        <v>348000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>
      <c r="A59" s="14" t="s">
        <v>61</v>
      </c>
      <c r="B59" s="9">
        <v>5</v>
      </c>
      <c r="C59" s="15">
        <v>10500</v>
      </c>
      <c r="D59" s="11">
        <f t="shared" si="0"/>
        <v>52500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>
      <c r="A67" s="8" t="s">
        <v>69</v>
      </c>
      <c r="B67" s="9">
        <v>80</v>
      </c>
      <c r="C67" s="12">
        <v>13000</v>
      </c>
      <c r="D67" s="11">
        <f t="shared" si="0"/>
        <v>1040000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>
      <c r="A77" s="8" t="s">
        <v>78</v>
      </c>
      <c r="B77" s="9">
        <v>0.5</v>
      </c>
      <c r="C77" s="12">
        <v>70000</v>
      </c>
      <c r="D77" s="11">
        <f t="shared" si="1"/>
        <v>35000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f>80+7+50</f>
        <v>137</v>
      </c>
      <c r="C81" s="10">
        <v>22000</v>
      </c>
      <c r="D81" s="11">
        <f t="shared" si="1"/>
        <v>3014000</v>
      </c>
    </row>
    <row r="82" spans="1:4" ht="18">
      <c r="A82" s="8" t="s">
        <v>58</v>
      </c>
      <c r="B82" s="9">
        <v>10</v>
      </c>
      <c r="C82" s="12">
        <v>18000</v>
      </c>
      <c r="D82" s="11">
        <f t="shared" si="1"/>
        <v>180000</v>
      </c>
    </row>
    <row r="83" spans="1:4" ht="18">
      <c r="A83" s="8" t="s">
        <v>50</v>
      </c>
      <c r="B83" s="9">
        <v>12</v>
      </c>
      <c r="C83" s="10">
        <v>5500</v>
      </c>
      <c r="D83" s="11">
        <f t="shared" si="1"/>
        <v>66000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>
      <c r="A86" s="8" t="s">
        <v>4</v>
      </c>
      <c r="B86" s="9">
        <v>73</v>
      </c>
      <c r="C86" s="10">
        <v>8000</v>
      </c>
      <c r="D86" s="11">
        <f t="shared" si="1"/>
        <v>584000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135</v>
      </c>
      <c r="C105" s="10">
        <v>13000</v>
      </c>
      <c r="D105" s="11">
        <f t="shared" si="1"/>
        <v>1755000</v>
      </c>
    </row>
    <row r="106" spans="1:4" ht="18">
      <c r="A106" s="8" t="s">
        <v>40</v>
      </c>
      <c r="B106" s="9">
        <v>22</v>
      </c>
      <c r="C106" s="12">
        <v>18000</v>
      </c>
      <c r="D106" s="11">
        <f t="shared" si="1"/>
        <v>396000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f>30+20+45+180</f>
        <v>275</v>
      </c>
      <c r="C110" s="10">
        <v>25000</v>
      </c>
      <c r="D110" s="11">
        <f t="shared" si="1"/>
        <v>6875000</v>
      </c>
    </row>
    <row r="111" spans="1:4" ht="18">
      <c r="A111" s="14" t="s">
        <v>102</v>
      </c>
      <c r="B111" s="9">
        <v>30</v>
      </c>
      <c r="C111" s="10">
        <v>13000</v>
      </c>
      <c r="D111" s="11">
        <f t="shared" si="1"/>
        <v>390000</v>
      </c>
    </row>
    <row r="112" spans="1:4" ht="18">
      <c r="A112" s="8" t="s">
        <v>103</v>
      </c>
      <c r="B112" s="9">
        <v>24</v>
      </c>
      <c r="C112" s="12">
        <v>7000</v>
      </c>
      <c r="D112" s="11">
        <f t="shared" si="1"/>
        <v>168000</v>
      </c>
    </row>
    <row r="113" spans="1:4" ht="18">
      <c r="A113" s="14" t="s">
        <v>104</v>
      </c>
      <c r="B113" s="9">
        <v>35</v>
      </c>
      <c r="C113" s="10">
        <v>18000</v>
      </c>
      <c r="D113" s="11">
        <f t="shared" si="1"/>
        <v>630000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>
      <c r="A118" s="8" t="s">
        <v>108</v>
      </c>
      <c r="B118" s="9">
        <v>12</v>
      </c>
      <c r="C118" s="10">
        <v>16000</v>
      </c>
      <c r="D118" s="11">
        <f t="shared" si="1"/>
        <v>192000</v>
      </c>
    </row>
    <row r="119" spans="1:4" ht="18">
      <c r="A119" s="8" t="s">
        <v>109</v>
      </c>
      <c r="B119" s="9">
        <v>30</v>
      </c>
      <c r="C119" s="13">
        <v>29000</v>
      </c>
      <c r="D119" s="11">
        <f t="shared" si="1"/>
        <v>870000</v>
      </c>
    </row>
    <row r="120" spans="1:4" ht="18">
      <c r="A120" s="8" t="s">
        <v>110</v>
      </c>
      <c r="B120" s="9">
        <v>10</v>
      </c>
      <c r="C120" s="12">
        <v>22000</v>
      </c>
      <c r="D120" s="11">
        <f t="shared" si="1"/>
        <v>220000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>
      <c r="A126" s="8" t="s">
        <v>115</v>
      </c>
      <c r="B126" s="9">
        <v>24</v>
      </c>
      <c r="C126" s="10">
        <v>8000</v>
      </c>
      <c r="D126" s="11">
        <f t="shared" si="1"/>
        <v>192000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4</v>
      </c>
      <c r="C138" s="10">
        <v>10000</v>
      </c>
      <c r="D138" s="11">
        <f t="shared" si="2"/>
        <v>40000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>
      <c r="A152" s="8" t="s">
        <v>139</v>
      </c>
      <c r="B152" s="9">
        <v>18</v>
      </c>
      <c r="C152" s="10">
        <v>27000</v>
      </c>
      <c r="D152" s="11">
        <f t="shared" si="2"/>
        <v>486000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>
      <c r="A154" s="8" t="s">
        <v>141</v>
      </c>
      <c r="B154" s="9">
        <v>2</v>
      </c>
      <c r="C154" s="10">
        <v>15000</v>
      </c>
      <c r="D154" s="11">
        <f t="shared" si="2"/>
        <v>30000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20</v>
      </c>
      <c r="C161" s="10">
        <v>20000</v>
      </c>
      <c r="D161" s="11">
        <f t="shared" si="2"/>
        <v>400000</v>
      </c>
    </row>
    <row r="162" spans="1:4" ht="18">
      <c r="A162" s="8" t="s">
        <v>151</v>
      </c>
      <c r="B162" s="9">
        <v>110</v>
      </c>
      <c r="C162" s="12">
        <v>13000</v>
      </c>
      <c r="D162" s="11">
        <f t="shared" si="2"/>
        <v>1430000</v>
      </c>
    </row>
    <row r="163" spans="1:4" ht="18">
      <c r="A163" s="8" t="s">
        <v>153</v>
      </c>
      <c r="B163" s="9">
        <v>46</v>
      </c>
      <c r="C163" s="10">
        <v>7500</v>
      </c>
      <c r="D163" s="11">
        <f t="shared" si="2"/>
        <v>345000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>
      <c r="A189" s="8" t="s">
        <v>173</v>
      </c>
      <c r="B189" s="9">
        <v>3</v>
      </c>
      <c r="C189" s="13">
        <v>26000</v>
      </c>
      <c r="D189" s="11">
        <f t="shared" si="2"/>
        <v>78000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>
      <c r="A193" s="14" t="s">
        <v>177</v>
      </c>
      <c r="B193" s="9">
        <v>8</v>
      </c>
      <c r="C193" s="12">
        <v>12000</v>
      </c>
      <c r="D193" s="11">
        <f t="shared" si="2"/>
        <v>96000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6</v>
      </c>
      <c r="C199" s="10">
        <v>7000</v>
      </c>
      <c r="D199" s="11">
        <f t="shared" si="3"/>
        <v>42000</v>
      </c>
    </row>
    <row r="200" spans="1:4" ht="18">
      <c r="A200" s="8" t="s">
        <v>185</v>
      </c>
      <c r="B200" s="9">
        <f>480+300+415</f>
        <v>1195</v>
      </c>
      <c r="C200" s="13">
        <v>8500</v>
      </c>
      <c r="D200" s="11">
        <f t="shared" si="3"/>
        <v>10157500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2460.5</v>
      </c>
      <c r="C214" s="29"/>
      <c r="D214" s="29">
        <f t="shared" si="4"/>
        <v>32607000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11" workbookViewId="0">
      <selection activeCell="D214" sqref="D214"/>
    </sheetView>
  </sheetViews>
  <sheetFormatPr defaultRowHeight="14.4"/>
  <cols>
    <col min="1" max="1" width="33.6640625" customWidth="1"/>
    <col min="2" max="2" width="9.44140625" customWidth="1"/>
    <col min="3" max="3" width="11" customWidth="1"/>
    <col min="4" max="4" width="16.5546875" customWidth="1"/>
  </cols>
  <sheetData>
    <row r="1" spans="1:4">
      <c r="A1" s="1" t="s">
        <v>234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>
      <c r="A4" s="8" t="s">
        <v>6</v>
      </c>
      <c r="B4" s="9">
        <v>5</v>
      </c>
      <c r="C4" s="12">
        <v>22000</v>
      </c>
      <c r="D4" s="11">
        <f>B4*C4</f>
        <v>110000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60</v>
      </c>
      <c r="C7" s="10">
        <v>30000</v>
      </c>
      <c r="D7" s="11">
        <f t="shared" si="0"/>
        <v>1800000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34</v>
      </c>
      <c r="C10" s="12">
        <v>37000</v>
      </c>
      <c r="D10" s="11">
        <f t="shared" si="0"/>
        <v>1258000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 hidden="1">
      <c r="A13" s="8" t="s">
        <v>15</v>
      </c>
      <c r="B13" s="9"/>
      <c r="C13" s="10"/>
      <c r="D13" s="11">
        <f t="shared" si="0"/>
        <v>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21</v>
      </c>
      <c r="C16" s="13">
        <v>12000</v>
      </c>
      <c r="D16" s="11">
        <f t="shared" si="0"/>
        <v>252000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 hidden="1">
      <c r="A22" s="8" t="s">
        <v>149</v>
      </c>
      <c r="B22" s="9"/>
      <c r="C22" s="10"/>
      <c r="D22" s="11">
        <f t="shared" si="0"/>
        <v>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>
      <c r="A26" s="8" t="s">
        <v>24</v>
      </c>
      <c r="B26" s="9">
        <v>6</v>
      </c>
      <c r="C26" s="10">
        <v>14000</v>
      </c>
      <c r="D26" s="11">
        <f t="shared" si="0"/>
        <v>84000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v>30</v>
      </c>
      <c r="C81" s="10">
        <v>24000</v>
      </c>
      <c r="D81" s="11">
        <f t="shared" si="1"/>
        <v>720000</v>
      </c>
    </row>
    <row r="82" spans="1:4" ht="18">
      <c r="A82" s="8" t="s">
        <v>58</v>
      </c>
      <c r="B82" s="9">
        <v>47</v>
      </c>
      <c r="C82" s="12">
        <v>18000</v>
      </c>
      <c r="D82" s="11">
        <f t="shared" si="1"/>
        <v>846000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>
      <c r="A85" s="8" t="s">
        <v>3</v>
      </c>
      <c r="B85" s="9">
        <v>2</v>
      </c>
      <c r="C85" s="10">
        <v>25000</v>
      </c>
      <c r="D85" s="11">
        <f t="shared" si="1"/>
        <v>50000</v>
      </c>
    </row>
    <row r="86" spans="1:4" ht="18">
      <c r="A86" s="8" t="s">
        <v>4</v>
      </c>
      <c r="B86" s="9">
        <v>17</v>
      </c>
      <c r="C86" s="10">
        <v>8000</v>
      </c>
      <c r="D86" s="11">
        <f t="shared" si="1"/>
        <v>136000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7</v>
      </c>
      <c r="C105" s="10">
        <v>13000</v>
      </c>
      <c r="D105" s="11">
        <f t="shared" si="1"/>
        <v>91000</v>
      </c>
    </row>
    <row r="106" spans="1:4" ht="18">
      <c r="A106" s="8" t="s">
        <v>40</v>
      </c>
      <c r="B106" s="9">
        <v>3.5</v>
      </c>
      <c r="C106" s="12">
        <v>18000</v>
      </c>
      <c r="D106" s="11">
        <f t="shared" si="1"/>
        <v>63000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70</v>
      </c>
      <c r="C110" s="10">
        <v>25000</v>
      </c>
      <c r="D110" s="11">
        <f t="shared" si="1"/>
        <v>1750000</v>
      </c>
    </row>
    <row r="111" spans="1:4" ht="18">
      <c r="A111" s="14" t="s">
        <v>102</v>
      </c>
      <c r="B111" s="9">
        <v>42</v>
      </c>
      <c r="C111" s="10">
        <v>13000</v>
      </c>
      <c r="D111" s="11">
        <f t="shared" si="1"/>
        <v>546000</v>
      </c>
    </row>
    <row r="112" spans="1:4" ht="18">
      <c r="A112" s="8" t="s">
        <v>103</v>
      </c>
      <c r="B112" s="9">
        <v>45</v>
      </c>
      <c r="C112" s="12">
        <v>7000</v>
      </c>
      <c r="D112" s="11">
        <f t="shared" si="1"/>
        <v>315000</v>
      </c>
    </row>
    <row r="113" spans="1:4" ht="18">
      <c r="A113" s="14" t="s">
        <v>104</v>
      </c>
      <c r="B113" s="9">
        <v>32</v>
      </c>
      <c r="C113" s="10">
        <v>18000</v>
      </c>
      <c r="D113" s="11">
        <f t="shared" si="1"/>
        <v>576000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f>29+7</f>
        <v>36</v>
      </c>
      <c r="C119" s="13">
        <v>29000</v>
      </c>
      <c r="D119" s="11">
        <f t="shared" si="1"/>
        <v>1044000</v>
      </c>
    </row>
    <row r="120" spans="1:4" ht="18">
      <c r="A120" s="8" t="s">
        <v>110</v>
      </c>
      <c r="B120" s="9">
        <v>30</v>
      </c>
      <c r="C120" s="12">
        <v>22000</v>
      </c>
      <c r="D120" s="11">
        <f t="shared" si="1"/>
        <v>660000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4</v>
      </c>
      <c r="C138" s="10">
        <v>10000</v>
      </c>
      <c r="D138" s="11">
        <f t="shared" si="2"/>
        <v>40000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>
      <c r="A140" s="8" t="s">
        <v>127</v>
      </c>
      <c r="B140" s="9">
        <v>4</v>
      </c>
      <c r="C140" s="13">
        <v>7000</v>
      </c>
      <c r="D140" s="11">
        <f t="shared" si="2"/>
        <v>28000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80</v>
      </c>
      <c r="C161" s="10">
        <v>20000</v>
      </c>
      <c r="D161" s="11">
        <f t="shared" si="2"/>
        <v>1600000</v>
      </c>
    </row>
    <row r="162" spans="1:4" ht="18">
      <c r="A162" s="8" t="s">
        <v>151</v>
      </c>
      <c r="B162" s="9">
        <v>110</v>
      </c>
      <c r="C162" s="12">
        <v>13000</v>
      </c>
      <c r="D162" s="11">
        <f t="shared" si="2"/>
        <v>1430000</v>
      </c>
    </row>
    <row r="163" spans="1:4" ht="18">
      <c r="A163" s="8" t="s">
        <v>153</v>
      </c>
      <c r="B163" s="9">
        <f>32*2</f>
        <v>64</v>
      </c>
      <c r="C163" s="10">
        <v>7500</v>
      </c>
      <c r="D163" s="11">
        <f t="shared" si="2"/>
        <v>480000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233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>
      <c r="A193" s="14" t="s">
        <v>177</v>
      </c>
      <c r="B193" s="9">
        <v>7</v>
      </c>
      <c r="C193" s="12">
        <v>12000</v>
      </c>
      <c r="D193" s="11">
        <f t="shared" si="2"/>
        <v>84000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 hidden="1">
      <c r="A199" s="8" t="s">
        <v>99</v>
      </c>
      <c r="B199" s="9"/>
      <c r="C199" s="10"/>
      <c r="D199" s="11">
        <f t="shared" si="3"/>
        <v>0</v>
      </c>
    </row>
    <row r="200" spans="1:4" ht="18">
      <c r="A200" s="8" t="s">
        <v>185</v>
      </c>
      <c r="B200" s="9">
        <f>415+60+90+1482</f>
        <v>2047</v>
      </c>
      <c r="C200" s="13">
        <v>8500</v>
      </c>
      <c r="D200" s="11">
        <f t="shared" si="3"/>
        <v>17399500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2803.5</v>
      </c>
      <c r="C214" s="29"/>
      <c r="D214" s="29">
        <f t="shared" si="4"/>
        <v>31362500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I138" sqref="I138"/>
    </sheetView>
  </sheetViews>
  <sheetFormatPr defaultRowHeight="14.4"/>
  <cols>
    <col min="1" max="1" width="33.33203125" customWidth="1"/>
    <col min="4" max="4" width="16.6640625" customWidth="1"/>
  </cols>
  <sheetData>
    <row r="1" spans="1:4">
      <c r="A1" s="1" t="s">
        <v>235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42</v>
      </c>
      <c r="C7" s="10">
        <v>29000</v>
      </c>
      <c r="D7" s="11">
        <f t="shared" si="0"/>
        <v>1218000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22</v>
      </c>
      <c r="C10" s="12">
        <v>33000</v>
      </c>
      <c r="D10" s="11">
        <f t="shared" si="0"/>
        <v>726000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8</v>
      </c>
      <c r="C13" s="10">
        <v>26000</v>
      </c>
      <c r="D13" s="11">
        <f t="shared" si="0"/>
        <v>208000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v>14</v>
      </c>
      <c r="C16" s="13">
        <v>12000</v>
      </c>
      <c r="D16" s="11">
        <f t="shared" si="0"/>
        <v>168000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 hidden="1">
      <c r="A22" s="8" t="s">
        <v>149</v>
      </c>
      <c r="B22" s="9"/>
      <c r="C22" s="10"/>
      <c r="D22" s="11">
        <f t="shared" si="0"/>
        <v>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>
      <c r="A26" s="8" t="s">
        <v>24</v>
      </c>
      <c r="B26" s="9">
        <v>5</v>
      </c>
      <c r="C26" s="10">
        <v>14000</v>
      </c>
      <c r="D26" s="11">
        <f t="shared" si="0"/>
        <v>70000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 hidden="1">
      <c r="A42" s="8" t="s">
        <v>180</v>
      </c>
      <c r="B42" s="9"/>
      <c r="C42" s="12">
        <v>40000</v>
      </c>
      <c r="D42" s="11">
        <f t="shared" si="0"/>
        <v>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>
      <c r="A51" s="8" t="s">
        <v>48</v>
      </c>
      <c r="B51" s="9">
        <v>2</v>
      </c>
      <c r="C51" s="10">
        <v>14000</v>
      </c>
      <c r="D51" s="11">
        <f t="shared" si="0"/>
        <v>28000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>
      <c r="A59" s="14" t="s">
        <v>61</v>
      </c>
      <c r="B59" s="9">
        <v>4</v>
      </c>
      <c r="C59" s="15">
        <v>10500</v>
      </c>
      <c r="D59" s="11">
        <f t="shared" si="0"/>
        <v>42000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>
      <c r="A71" s="8" t="s">
        <v>72</v>
      </c>
      <c r="B71" s="31">
        <v>0.5</v>
      </c>
      <c r="C71" s="13">
        <v>250000</v>
      </c>
      <c r="D71" s="11">
        <f t="shared" si="1"/>
        <v>125000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 hidden="1">
      <c r="A73" s="20" t="s">
        <v>74</v>
      </c>
      <c r="B73" s="9"/>
      <c r="C73" s="10"/>
      <c r="D73" s="11">
        <f t="shared" si="1"/>
        <v>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>
      <c r="A76" s="8" t="s">
        <v>77</v>
      </c>
      <c r="B76" s="9">
        <v>1</v>
      </c>
      <c r="C76" s="10">
        <v>100000</v>
      </c>
      <c r="D76" s="11">
        <f t="shared" si="1"/>
        <v>100000</v>
      </c>
    </row>
    <row r="77" spans="1:4" ht="18" hidden="1">
      <c r="A77" s="8" t="s">
        <v>78</v>
      </c>
      <c r="B77" s="9"/>
      <c r="C77" s="12"/>
      <c r="D77" s="11">
        <f t="shared" si="1"/>
        <v>0</v>
      </c>
    </row>
    <row r="78" spans="1:4" ht="18">
      <c r="A78" s="8" t="s">
        <v>79</v>
      </c>
      <c r="B78" s="9">
        <v>2</v>
      </c>
      <c r="C78" s="10">
        <v>70000</v>
      </c>
      <c r="D78" s="11">
        <f t="shared" si="1"/>
        <v>140000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>
      <c r="A80" s="8" t="s">
        <v>81</v>
      </c>
      <c r="B80" s="9">
        <v>1</v>
      </c>
      <c r="C80" s="10">
        <v>80000</v>
      </c>
      <c r="D80" s="11">
        <f t="shared" si="1"/>
        <v>80000</v>
      </c>
    </row>
    <row r="81" spans="1:4" ht="18">
      <c r="A81" s="14" t="s">
        <v>57</v>
      </c>
      <c r="B81" s="9">
        <f>32+60+10</f>
        <v>102</v>
      </c>
      <c r="C81" s="10">
        <v>24000</v>
      </c>
      <c r="D81" s="11">
        <f t="shared" si="1"/>
        <v>2448000</v>
      </c>
    </row>
    <row r="82" spans="1:4" ht="18">
      <c r="A82" s="8" t="s">
        <v>58</v>
      </c>
      <c r="B82" s="9">
        <v>28</v>
      </c>
      <c r="C82" s="12">
        <v>20000</v>
      </c>
      <c r="D82" s="11">
        <f t="shared" si="1"/>
        <v>560000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>
      <c r="A86" s="8" t="s">
        <v>4</v>
      </c>
      <c r="B86" s="9">
        <v>126</v>
      </c>
      <c r="C86" s="10">
        <v>6000</v>
      </c>
      <c r="D86" s="11">
        <f t="shared" si="1"/>
        <v>756000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25</v>
      </c>
      <c r="C105" s="10">
        <v>13000</v>
      </c>
      <c r="D105" s="11">
        <f t="shared" si="1"/>
        <v>325000</v>
      </c>
    </row>
    <row r="106" spans="1:4" ht="18" hidden="1">
      <c r="A106" s="8" t="s">
        <v>40</v>
      </c>
      <c r="B106" s="9"/>
      <c r="C106" s="12"/>
      <c r="D106" s="11">
        <f t="shared" si="1"/>
        <v>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 hidden="1">
      <c r="A110" s="14" t="s">
        <v>101</v>
      </c>
      <c r="B110" s="9"/>
      <c r="C110" s="10"/>
      <c r="D110" s="11">
        <f t="shared" si="1"/>
        <v>0</v>
      </c>
    </row>
    <row r="111" spans="1:4" ht="18">
      <c r="A111" s="14" t="s">
        <v>102</v>
      </c>
      <c r="B111" s="9">
        <v>0</v>
      </c>
      <c r="C111" s="10"/>
      <c r="D111" s="11">
        <f t="shared" si="1"/>
        <v>0</v>
      </c>
    </row>
    <row r="112" spans="1:4" ht="18">
      <c r="A112" s="8" t="s">
        <v>103</v>
      </c>
      <c r="B112" s="9">
        <v>33</v>
      </c>
      <c r="C112" s="12">
        <v>7000</v>
      </c>
      <c r="D112" s="11">
        <f t="shared" si="1"/>
        <v>231000</v>
      </c>
    </row>
    <row r="113" spans="1:4" ht="18">
      <c r="A113" s="14" t="s">
        <v>104</v>
      </c>
      <c r="B113" s="9">
        <v>32</v>
      </c>
      <c r="C113" s="10">
        <v>18000</v>
      </c>
      <c r="D113" s="11">
        <f t="shared" si="1"/>
        <v>576000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 hidden="1">
      <c r="A119" s="8" t="s">
        <v>109</v>
      </c>
      <c r="B119" s="9"/>
      <c r="C119" s="13"/>
      <c r="D119" s="11">
        <f t="shared" si="1"/>
        <v>0</v>
      </c>
    </row>
    <row r="120" spans="1:4" ht="18" hidden="1">
      <c r="A120" s="8" t="s">
        <v>110</v>
      </c>
      <c r="B120" s="9"/>
      <c r="C120" s="12">
        <v>17000</v>
      </c>
      <c r="D120" s="11">
        <f t="shared" si="1"/>
        <v>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 hidden="1">
      <c r="A126" s="8" t="s">
        <v>115</v>
      </c>
      <c r="B126" s="9"/>
      <c r="C126" s="10"/>
      <c r="D126" s="11">
        <f t="shared" si="1"/>
        <v>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 hidden="1">
      <c r="A128" s="8" t="s">
        <v>117</v>
      </c>
      <c r="B128" s="9"/>
      <c r="C128" s="12">
        <v>15000</v>
      </c>
      <c r="D128" s="11">
        <f t="shared" si="1"/>
        <v>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 hidden="1">
      <c r="A133" s="8" t="s">
        <v>121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>
      <c r="A138" s="14" t="s">
        <v>125</v>
      </c>
      <c r="B138" s="9">
        <v>4</v>
      </c>
      <c r="C138" s="10">
        <v>10000</v>
      </c>
      <c r="D138" s="11">
        <f t="shared" si="2"/>
        <v>40000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 hidden="1">
      <c r="A152" s="8" t="s">
        <v>139</v>
      </c>
      <c r="B152" s="9"/>
      <c r="C152" s="10"/>
      <c r="D152" s="11">
        <f t="shared" si="2"/>
        <v>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100</v>
      </c>
      <c r="C161" s="10">
        <v>20000</v>
      </c>
      <c r="D161" s="11">
        <f t="shared" si="2"/>
        <v>2000000</v>
      </c>
    </row>
    <row r="162" spans="1:4" ht="18">
      <c r="A162" s="8" t="s">
        <v>151</v>
      </c>
      <c r="B162" s="9">
        <v>60</v>
      </c>
      <c r="C162" s="12">
        <v>13000</v>
      </c>
      <c r="D162" s="11">
        <f t="shared" si="2"/>
        <v>780000</v>
      </c>
    </row>
    <row r="163" spans="1:4" ht="18">
      <c r="A163" s="8" t="s">
        <v>153</v>
      </c>
      <c r="B163" s="9">
        <f>115*2</f>
        <v>230</v>
      </c>
      <c r="C163" s="10">
        <v>7500</v>
      </c>
      <c r="D163" s="11">
        <f t="shared" si="2"/>
        <v>1725000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 hidden="1">
      <c r="A180" s="8" t="s">
        <v>166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>
      <c r="A193" s="14" t="s">
        <v>177</v>
      </c>
      <c r="B193" s="9">
        <v>3</v>
      </c>
      <c r="C193" s="12">
        <v>3000</v>
      </c>
      <c r="D193" s="11">
        <f t="shared" si="2"/>
        <v>9000</v>
      </c>
    </row>
    <row r="194" spans="1:4" ht="18" hidden="1">
      <c r="A194" s="14" t="s">
        <v>178</v>
      </c>
      <c r="B194" s="9"/>
      <c r="C194" s="10"/>
      <c r="D194" s="11">
        <f t="shared" si="2"/>
        <v>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99</v>
      </c>
      <c r="B199" s="9">
        <v>5</v>
      </c>
      <c r="C199" s="10">
        <v>7000</v>
      </c>
      <c r="D199" s="11">
        <f t="shared" si="3"/>
        <v>35000</v>
      </c>
    </row>
    <row r="200" spans="1:4" ht="18">
      <c r="A200" s="8" t="s">
        <v>185</v>
      </c>
      <c r="B200" s="9">
        <v>1400</v>
      </c>
      <c r="C200" s="13">
        <v>7500</v>
      </c>
      <c r="D200" s="11">
        <f t="shared" si="3"/>
        <v>10500000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2249.5</v>
      </c>
      <c r="C214" s="29"/>
      <c r="D214" s="29">
        <f t="shared" si="4"/>
        <v>22890000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86" sqref="F86"/>
    </sheetView>
  </sheetViews>
  <sheetFormatPr defaultRowHeight="14.4"/>
  <cols>
    <col min="1" max="1" width="32.5546875" customWidth="1"/>
    <col min="4" max="4" width="14.44140625" customWidth="1"/>
  </cols>
  <sheetData>
    <row r="1" spans="1:4">
      <c r="A1" s="1" t="s">
        <v>236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21</v>
      </c>
      <c r="C7" s="10">
        <v>28000</v>
      </c>
      <c r="D7" s="11">
        <f t="shared" si="0"/>
        <v>588000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13</v>
      </c>
      <c r="C10" s="12">
        <v>31000</v>
      </c>
      <c r="D10" s="11">
        <f t="shared" si="0"/>
        <v>403000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v>8</v>
      </c>
      <c r="C13" s="10">
        <v>28000</v>
      </c>
      <c r="D13" s="11">
        <f t="shared" si="0"/>
        <v>224000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 hidden="1">
      <c r="A16" s="8" t="s">
        <v>149</v>
      </c>
      <c r="B16" s="9"/>
      <c r="C16" s="10"/>
      <c r="D16" s="11">
        <f t="shared" si="0"/>
        <v>0</v>
      </c>
    </row>
    <row r="17" spans="1:4" ht="18" hidden="1">
      <c r="A17" s="26" t="s">
        <v>150</v>
      </c>
      <c r="B17" s="9"/>
      <c r="C17" s="10"/>
      <c r="D17" s="11">
        <f t="shared" si="0"/>
        <v>0</v>
      </c>
    </row>
    <row r="18" spans="1:4" ht="18" hidden="1">
      <c r="A18" s="8" t="s">
        <v>22</v>
      </c>
      <c r="B18" s="9"/>
      <c r="C18" s="10"/>
      <c r="D18" s="11">
        <f t="shared" si="0"/>
        <v>0</v>
      </c>
    </row>
    <row r="19" spans="1:4" ht="18" hidden="1">
      <c r="A19" s="8" t="s">
        <v>19</v>
      </c>
      <c r="B19" s="9"/>
      <c r="C19" s="10"/>
      <c r="D19" s="11">
        <f t="shared" si="0"/>
        <v>0</v>
      </c>
    </row>
    <row r="20" spans="1:4" ht="18" hidden="1">
      <c r="A20" s="8" t="s">
        <v>20</v>
      </c>
      <c r="B20" s="9"/>
      <c r="C20" s="10"/>
      <c r="D20" s="11">
        <f t="shared" si="0"/>
        <v>0</v>
      </c>
    </row>
    <row r="21" spans="1:4" ht="18">
      <c r="A21" s="8" t="s">
        <v>18</v>
      </c>
      <c r="B21" s="9">
        <v>12</v>
      </c>
      <c r="C21" s="13">
        <v>12000</v>
      </c>
      <c r="D21" s="11">
        <f t="shared" si="0"/>
        <v>144000</v>
      </c>
    </row>
    <row r="22" spans="1:4" ht="18" hidden="1">
      <c r="A22" s="14" t="s">
        <v>21</v>
      </c>
      <c r="B22" s="9"/>
      <c r="C22" s="13"/>
      <c r="D22" s="11">
        <f t="shared" si="0"/>
        <v>0</v>
      </c>
    </row>
    <row r="23" spans="1:4" ht="18" hidden="1">
      <c r="A23" s="18" t="s">
        <v>56</v>
      </c>
      <c r="B23" s="9"/>
      <c r="C23" s="10">
        <v>10000</v>
      </c>
      <c r="D23" s="11">
        <f t="shared" si="0"/>
        <v>0</v>
      </c>
    </row>
    <row r="24" spans="1:4" ht="18" hidden="1">
      <c r="A24" s="18" t="s">
        <v>55</v>
      </c>
      <c r="B24" s="9"/>
      <c r="C24" s="19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>
      <c r="A42" s="8" t="s">
        <v>180</v>
      </c>
      <c r="B42" s="9">
        <v>1</v>
      </c>
      <c r="C42" s="12">
        <v>29000</v>
      </c>
      <c r="D42" s="11">
        <f t="shared" si="0"/>
        <v>29000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>
      <c r="A59" s="14" t="s">
        <v>61</v>
      </c>
      <c r="B59" s="9">
        <v>4</v>
      </c>
      <c r="C59" s="15">
        <v>10500</v>
      </c>
      <c r="D59" s="11">
        <f t="shared" si="0"/>
        <v>42000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>
      <c r="A73" s="20" t="s">
        <v>74</v>
      </c>
      <c r="B73" s="31">
        <v>0.5</v>
      </c>
      <c r="C73" s="10">
        <v>110000</v>
      </c>
      <c r="D73" s="11">
        <f t="shared" si="1"/>
        <v>55000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 hidden="1">
      <c r="A75" s="20" t="s">
        <v>76</v>
      </c>
      <c r="B75" s="9"/>
      <c r="C75" s="10"/>
      <c r="D75" s="11">
        <f t="shared" si="1"/>
        <v>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>
      <c r="A77" s="8" t="s">
        <v>78</v>
      </c>
      <c r="B77" s="31">
        <v>0.5</v>
      </c>
      <c r="C77" s="12">
        <v>70000</v>
      </c>
      <c r="D77" s="11">
        <f t="shared" si="1"/>
        <v>35000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 hidden="1">
      <c r="A79" s="8" t="s">
        <v>80</v>
      </c>
      <c r="B79" s="9"/>
      <c r="C79" s="12"/>
      <c r="D79" s="11">
        <f t="shared" si="1"/>
        <v>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 hidden="1">
      <c r="A81" s="8" t="s">
        <v>82</v>
      </c>
      <c r="B81" s="9"/>
      <c r="C81" s="10"/>
      <c r="D81" s="11">
        <f t="shared" si="1"/>
        <v>0</v>
      </c>
    </row>
    <row r="82" spans="1:4" ht="18">
      <c r="A82" s="14" t="s">
        <v>57</v>
      </c>
      <c r="B82" s="9">
        <f>12+20+14</f>
        <v>46</v>
      </c>
      <c r="C82" s="10">
        <v>24000</v>
      </c>
      <c r="D82" s="11">
        <f t="shared" si="1"/>
        <v>1104000</v>
      </c>
    </row>
    <row r="83" spans="1:4" ht="18">
      <c r="A83" s="8" t="s">
        <v>58</v>
      </c>
      <c r="B83" s="9">
        <v>18</v>
      </c>
      <c r="C83" s="12">
        <v>21000</v>
      </c>
      <c r="D83" s="11">
        <f t="shared" si="1"/>
        <v>378000</v>
      </c>
    </row>
    <row r="84" spans="1:4" ht="18">
      <c r="A84" s="8" t="s">
        <v>50</v>
      </c>
      <c r="B84" s="9">
        <v>23</v>
      </c>
      <c r="C84" s="10">
        <v>5000</v>
      </c>
      <c r="D84" s="11">
        <f t="shared" si="1"/>
        <v>115000</v>
      </c>
    </row>
    <row r="85" spans="1:4" ht="18">
      <c r="A85" s="8" t="s">
        <v>3</v>
      </c>
      <c r="B85" s="9">
        <v>22</v>
      </c>
      <c r="C85" s="10">
        <v>18000</v>
      </c>
      <c r="D85" s="11">
        <f t="shared" si="1"/>
        <v>396000</v>
      </c>
    </row>
    <row r="86" spans="1:4" ht="18">
      <c r="A86" s="8" t="s">
        <v>4</v>
      </c>
      <c r="B86" s="9">
        <f>112+13</f>
        <v>125</v>
      </c>
      <c r="C86" s="10">
        <v>6000</v>
      </c>
      <c r="D86" s="11">
        <f t="shared" si="1"/>
        <v>750000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>
      <c r="A105" s="8" t="s">
        <v>186</v>
      </c>
      <c r="B105" s="9">
        <v>60</v>
      </c>
      <c r="C105" s="10">
        <v>13000</v>
      </c>
      <c r="D105" s="11">
        <f t="shared" si="1"/>
        <v>780000</v>
      </c>
    </row>
    <row r="106" spans="1:4" ht="18">
      <c r="A106" s="8" t="s">
        <v>40</v>
      </c>
      <c r="B106" s="9">
        <v>4</v>
      </c>
      <c r="C106" s="12">
        <v>18000</v>
      </c>
      <c r="D106" s="11">
        <f t="shared" si="1"/>
        <v>72000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>
      <c r="A110" s="14" t="s">
        <v>101</v>
      </c>
      <c r="B110" s="9">
        <v>65</v>
      </c>
      <c r="C110" s="10">
        <v>25000</v>
      </c>
      <c r="D110" s="11">
        <f t="shared" si="1"/>
        <v>1625000</v>
      </c>
    </row>
    <row r="111" spans="1:4" ht="18" hidden="1">
      <c r="A111" s="14" t="s">
        <v>102</v>
      </c>
      <c r="B111" s="9"/>
      <c r="C111" s="10"/>
      <c r="D111" s="11">
        <f t="shared" si="1"/>
        <v>0</v>
      </c>
    </row>
    <row r="112" spans="1:4" ht="18">
      <c r="A112" s="8" t="s">
        <v>103</v>
      </c>
      <c r="B112" s="9">
        <v>14</v>
      </c>
      <c r="C112" s="12">
        <v>7500</v>
      </c>
      <c r="D112" s="11">
        <f t="shared" si="1"/>
        <v>105000</v>
      </c>
    </row>
    <row r="113" spans="1:4" ht="18">
      <c r="A113" s="14" t="s">
        <v>104</v>
      </c>
      <c r="B113" s="9">
        <v>24</v>
      </c>
      <c r="C113" s="10">
        <v>18000</v>
      </c>
      <c r="D113" s="11">
        <f t="shared" si="1"/>
        <v>432000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 hidden="1">
      <c r="A118" s="8" t="s">
        <v>108</v>
      </c>
      <c r="B118" s="9"/>
      <c r="C118" s="10">
        <v>15000</v>
      </c>
      <c r="D118" s="11">
        <f t="shared" si="1"/>
        <v>0</v>
      </c>
    </row>
    <row r="119" spans="1:4" ht="18">
      <c r="A119" s="8" t="s">
        <v>109</v>
      </c>
      <c r="B119" s="9">
        <v>4</v>
      </c>
      <c r="C119" s="13">
        <v>29000</v>
      </c>
      <c r="D119" s="11">
        <f t="shared" si="1"/>
        <v>116000</v>
      </c>
    </row>
    <row r="120" spans="1:4" ht="18" hidden="1">
      <c r="A120" s="8" t="s">
        <v>110</v>
      </c>
      <c r="B120" s="9"/>
      <c r="C120" s="12">
        <v>17000</v>
      </c>
      <c r="D120" s="11">
        <f t="shared" si="1"/>
        <v>0</v>
      </c>
    </row>
    <row r="121" spans="1:4" ht="18" hidden="1">
      <c r="A121" s="8" t="s">
        <v>133</v>
      </c>
      <c r="B121" s="9"/>
      <c r="C121" s="10"/>
      <c r="D121" s="11">
        <f t="shared" si="1"/>
        <v>0</v>
      </c>
    </row>
    <row r="122" spans="1:4" ht="18" hidden="1">
      <c r="A122" s="8" t="s">
        <v>134</v>
      </c>
      <c r="B122" s="9"/>
      <c r="C122" s="25"/>
      <c r="D122" s="11">
        <f t="shared" si="1"/>
        <v>0</v>
      </c>
    </row>
    <row r="123" spans="1:4" ht="18" hidden="1">
      <c r="A123" s="14" t="s">
        <v>135</v>
      </c>
      <c r="B123" s="9"/>
      <c r="C123" s="10"/>
      <c r="D123" s="11">
        <f t="shared" si="1"/>
        <v>0</v>
      </c>
    </row>
    <row r="124" spans="1:4" ht="18" hidden="1">
      <c r="A124" s="14" t="s">
        <v>136</v>
      </c>
      <c r="B124" s="9"/>
      <c r="C124" s="10"/>
      <c r="D124" s="11">
        <f t="shared" si="1"/>
        <v>0</v>
      </c>
    </row>
    <row r="125" spans="1:4" ht="18" hidden="1">
      <c r="A125" s="8" t="s">
        <v>137</v>
      </c>
      <c r="B125" s="9"/>
      <c r="C125" s="10"/>
      <c r="D125" s="11">
        <f t="shared" si="1"/>
        <v>0</v>
      </c>
    </row>
    <row r="126" spans="1:4" ht="18" hidden="1">
      <c r="A126" s="8" t="s">
        <v>138</v>
      </c>
      <c r="B126" s="9"/>
      <c r="C126" s="10"/>
      <c r="D126" s="11">
        <f t="shared" si="1"/>
        <v>0</v>
      </c>
    </row>
    <row r="127" spans="1:4" ht="18">
      <c r="A127" s="8" t="s">
        <v>139</v>
      </c>
      <c r="B127" s="9">
        <v>16</v>
      </c>
      <c r="C127" s="10">
        <v>27000</v>
      </c>
      <c r="D127" s="11">
        <f t="shared" si="1"/>
        <v>432000</v>
      </c>
    </row>
    <row r="128" spans="1:4" ht="18" hidden="1">
      <c r="A128" s="8" t="s">
        <v>140</v>
      </c>
      <c r="B128" s="9"/>
      <c r="C128" s="10"/>
      <c r="D128" s="11">
        <f t="shared" si="1"/>
        <v>0</v>
      </c>
    </row>
    <row r="129" spans="1:4" ht="18" hidden="1">
      <c r="A129" s="8" t="s">
        <v>141</v>
      </c>
      <c r="B129" s="9"/>
      <c r="C129" s="10">
        <v>6000</v>
      </c>
      <c r="D129" s="11">
        <f t="shared" si="1"/>
        <v>0</v>
      </c>
    </row>
    <row r="130" spans="1:4" ht="18" hidden="1">
      <c r="A130" s="8" t="s">
        <v>143</v>
      </c>
      <c r="B130" s="9"/>
      <c r="C130" s="10"/>
      <c r="D130" s="11">
        <f t="shared" si="1"/>
        <v>0</v>
      </c>
    </row>
    <row r="131" spans="1:4" ht="18" hidden="1">
      <c r="A131" s="8" t="s">
        <v>144</v>
      </c>
      <c r="B131" s="9"/>
      <c r="C131" s="10"/>
      <c r="D131" s="11">
        <f t="shared" si="1"/>
        <v>0</v>
      </c>
    </row>
    <row r="132" spans="1:4" ht="18" hidden="1">
      <c r="A132" s="8" t="s">
        <v>145</v>
      </c>
      <c r="B132" s="9"/>
      <c r="C132" s="10">
        <v>32000</v>
      </c>
      <c r="D132" s="11">
        <f t="shared" si="1"/>
        <v>0</v>
      </c>
    </row>
    <row r="133" spans="1:4" ht="18" hidden="1">
      <c r="A133" s="8" t="s">
        <v>146</v>
      </c>
      <c r="B133" s="9"/>
      <c r="C133" s="10"/>
      <c r="D133" s="11">
        <f t="shared" ref="D133:D196" si="2">B133*C133</f>
        <v>0</v>
      </c>
    </row>
    <row r="134" spans="1:4" ht="18" hidden="1">
      <c r="A134" s="14" t="s">
        <v>147</v>
      </c>
      <c r="B134" s="9"/>
      <c r="C134" s="15"/>
      <c r="D134" s="11">
        <f t="shared" si="2"/>
        <v>0</v>
      </c>
    </row>
    <row r="135" spans="1:4" ht="18" hidden="1">
      <c r="A135" s="14" t="s">
        <v>148</v>
      </c>
      <c r="B135" s="9"/>
      <c r="C135" s="15"/>
      <c r="D135" s="11">
        <f t="shared" si="2"/>
        <v>0</v>
      </c>
    </row>
    <row r="136" spans="1:4" ht="18" hidden="1">
      <c r="A136" s="8" t="s">
        <v>169</v>
      </c>
      <c r="B136" s="9"/>
      <c r="C136" s="10"/>
      <c r="D136" s="11">
        <f t="shared" si="2"/>
        <v>0</v>
      </c>
    </row>
    <row r="137" spans="1:4" ht="18" hidden="1">
      <c r="A137" s="8" t="s">
        <v>203</v>
      </c>
      <c r="B137" s="9"/>
      <c r="C137" s="13"/>
      <c r="D137" s="11">
        <f t="shared" si="2"/>
        <v>0</v>
      </c>
    </row>
    <row r="138" spans="1:4" ht="18" hidden="1">
      <c r="A138" s="8" t="s">
        <v>170</v>
      </c>
      <c r="B138" s="9"/>
      <c r="C138" s="13"/>
      <c r="D138" s="11">
        <f t="shared" si="2"/>
        <v>0</v>
      </c>
    </row>
    <row r="139" spans="1:4" ht="18" hidden="1">
      <c r="A139" s="8" t="s">
        <v>171</v>
      </c>
      <c r="B139" s="9"/>
      <c r="C139" s="12"/>
      <c r="D139" s="11">
        <f t="shared" si="2"/>
        <v>0</v>
      </c>
    </row>
    <row r="140" spans="1:4" ht="18" hidden="1">
      <c r="A140" s="8" t="s">
        <v>172</v>
      </c>
      <c r="B140" s="9"/>
      <c r="C140" s="10"/>
      <c r="D140" s="11">
        <f t="shared" si="2"/>
        <v>0</v>
      </c>
    </row>
    <row r="141" spans="1:4" ht="18" hidden="1">
      <c r="A141" s="8" t="s">
        <v>173</v>
      </c>
      <c r="B141" s="9"/>
      <c r="C141" s="13"/>
      <c r="D141" s="11">
        <f t="shared" si="2"/>
        <v>0</v>
      </c>
    </row>
    <row r="142" spans="1:4" ht="18" hidden="1">
      <c r="A142" s="8" t="s">
        <v>174</v>
      </c>
      <c r="B142" s="9"/>
      <c r="C142" s="10">
        <v>18000</v>
      </c>
      <c r="D142" s="11">
        <f t="shared" si="2"/>
        <v>0</v>
      </c>
    </row>
    <row r="143" spans="1:4" ht="18" hidden="1">
      <c r="A143" s="8" t="s">
        <v>175</v>
      </c>
      <c r="B143" s="9"/>
      <c r="C143" s="10"/>
      <c r="D143" s="11">
        <f t="shared" si="2"/>
        <v>0</v>
      </c>
    </row>
    <row r="144" spans="1:4" ht="18" hidden="1">
      <c r="A144" s="8" t="s">
        <v>176</v>
      </c>
      <c r="B144" s="9"/>
      <c r="C144" s="10"/>
      <c r="D144" s="11">
        <f t="shared" si="2"/>
        <v>0</v>
      </c>
    </row>
    <row r="145" spans="1:4" ht="18" hidden="1">
      <c r="A145" s="8" t="s">
        <v>111</v>
      </c>
      <c r="B145" s="9"/>
      <c r="C145" s="12"/>
      <c r="D145" s="11">
        <f t="shared" si="2"/>
        <v>0</v>
      </c>
    </row>
    <row r="146" spans="1:4" ht="18" hidden="1">
      <c r="A146" s="8" t="s">
        <v>112</v>
      </c>
      <c r="B146" s="9"/>
      <c r="C146" s="13"/>
      <c r="D146" s="11">
        <f t="shared" si="2"/>
        <v>0</v>
      </c>
    </row>
    <row r="147" spans="1:4" ht="18" hidden="1">
      <c r="A147" s="18" t="s">
        <v>113</v>
      </c>
      <c r="B147" s="9"/>
      <c r="C147" s="12"/>
      <c r="D147" s="11">
        <f t="shared" si="2"/>
        <v>0</v>
      </c>
    </row>
    <row r="148" spans="1:4" ht="18" hidden="1">
      <c r="A148" s="8" t="s">
        <v>206</v>
      </c>
      <c r="B148" s="9"/>
      <c r="C148" s="13"/>
      <c r="D148" s="11">
        <f t="shared" si="2"/>
        <v>0</v>
      </c>
    </row>
    <row r="149" spans="1:4" ht="18" hidden="1">
      <c r="A149" s="23" t="s">
        <v>124</v>
      </c>
      <c r="B149" s="9"/>
      <c r="C149" s="10"/>
      <c r="D149" s="11">
        <f t="shared" si="2"/>
        <v>0</v>
      </c>
    </row>
    <row r="150" spans="1:4" ht="18" hidden="1">
      <c r="A150" s="8" t="s">
        <v>215</v>
      </c>
      <c r="B150" s="9"/>
      <c r="C150" s="10"/>
      <c r="D150" s="11">
        <f t="shared" si="2"/>
        <v>0</v>
      </c>
    </row>
    <row r="151" spans="1:4" ht="18" hidden="1">
      <c r="A151" s="8" t="s">
        <v>114</v>
      </c>
      <c r="B151" s="9"/>
      <c r="C151" s="13"/>
      <c r="D151" s="11">
        <f t="shared" si="2"/>
        <v>0</v>
      </c>
    </row>
    <row r="152" spans="1:4" ht="18" hidden="1">
      <c r="A152" s="8" t="s">
        <v>115</v>
      </c>
      <c r="B152" s="9"/>
      <c r="C152" s="10"/>
      <c r="D152" s="11">
        <f t="shared" si="2"/>
        <v>0</v>
      </c>
    </row>
    <row r="153" spans="1:4" ht="18" hidden="1">
      <c r="A153" s="14" t="s">
        <v>116</v>
      </c>
      <c r="B153" s="9"/>
      <c r="C153" s="10"/>
      <c r="D153" s="11">
        <f t="shared" si="2"/>
        <v>0</v>
      </c>
    </row>
    <row r="154" spans="1:4" ht="18" hidden="1">
      <c r="A154" s="8" t="s">
        <v>117</v>
      </c>
      <c r="B154" s="9"/>
      <c r="C154" s="12">
        <v>15000</v>
      </c>
      <c r="D154" s="11">
        <f t="shared" si="2"/>
        <v>0</v>
      </c>
    </row>
    <row r="155" spans="1:4" ht="18" hidden="1">
      <c r="A155" s="8" t="s">
        <v>213</v>
      </c>
      <c r="B155" s="9"/>
      <c r="C155" s="12"/>
      <c r="D155" s="11">
        <f t="shared" si="2"/>
        <v>0</v>
      </c>
    </row>
    <row r="156" spans="1:4" ht="18" hidden="1">
      <c r="A156" s="8" t="s">
        <v>118</v>
      </c>
      <c r="B156" s="9"/>
      <c r="C156" s="10"/>
      <c r="D156" s="11">
        <f t="shared" si="2"/>
        <v>0</v>
      </c>
    </row>
    <row r="157" spans="1:4" ht="18" hidden="1">
      <c r="A157" s="8" t="s">
        <v>119</v>
      </c>
      <c r="B157" s="9"/>
      <c r="C157" s="10"/>
      <c r="D157" s="11">
        <f t="shared" si="2"/>
        <v>0</v>
      </c>
    </row>
    <row r="158" spans="1:4" ht="18" hidden="1">
      <c r="A158" s="8" t="s">
        <v>120</v>
      </c>
      <c r="B158" s="9"/>
      <c r="C158" s="19"/>
      <c r="D158" s="11">
        <f t="shared" si="2"/>
        <v>0</v>
      </c>
    </row>
    <row r="159" spans="1:4" ht="18" hidden="1">
      <c r="A159" s="8" t="s">
        <v>121</v>
      </c>
      <c r="B159" s="9"/>
      <c r="C159" s="10"/>
      <c r="D159" s="11">
        <f t="shared" si="2"/>
        <v>0</v>
      </c>
    </row>
    <row r="160" spans="1:4" ht="18" hidden="1">
      <c r="A160" s="8" t="s">
        <v>122</v>
      </c>
      <c r="B160" s="9"/>
      <c r="C160" s="13"/>
      <c r="D160" s="11">
        <f t="shared" si="2"/>
        <v>0</v>
      </c>
    </row>
    <row r="161" spans="1:4" ht="18" hidden="1">
      <c r="A161" s="8" t="s">
        <v>123</v>
      </c>
      <c r="B161" s="9"/>
      <c r="C161" s="13">
        <v>25000</v>
      </c>
      <c r="D161" s="11">
        <f t="shared" si="2"/>
        <v>0</v>
      </c>
    </row>
    <row r="162" spans="1:4" ht="18">
      <c r="A162" s="14" t="s">
        <v>125</v>
      </c>
      <c r="B162" s="9">
        <v>4</v>
      </c>
      <c r="C162" s="10">
        <v>8000</v>
      </c>
      <c r="D162" s="11">
        <f t="shared" si="2"/>
        <v>32000</v>
      </c>
    </row>
    <row r="163" spans="1:4" ht="18" hidden="1">
      <c r="A163" s="8" t="s">
        <v>126</v>
      </c>
      <c r="B163" s="9"/>
      <c r="C163" s="10"/>
      <c r="D163" s="11">
        <f t="shared" si="2"/>
        <v>0</v>
      </c>
    </row>
    <row r="164" spans="1:4" ht="18">
      <c r="A164" s="8" t="s">
        <v>127</v>
      </c>
      <c r="B164" s="9">
        <v>7</v>
      </c>
      <c r="C164" s="13">
        <v>7000</v>
      </c>
      <c r="D164" s="11">
        <f t="shared" si="2"/>
        <v>49000</v>
      </c>
    </row>
    <row r="165" spans="1:4" ht="18" hidden="1">
      <c r="A165" s="8" t="s">
        <v>128</v>
      </c>
      <c r="B165" s="9"/>
      <c r="C165" s="10"/>
      <c r="D165" s="11">
        <f t="shared" si="2"/>
        <v>0</v>
      </c>
    </row>
    <row r="166" spans="1:4" ht="18" hidden="1">
      <c r="A166" s="8" t="s">
        <v>129</v>
      </c>
      <c r="B166" s="9"/>
      <c r="C166" s="12">
        <v>18000</v>
      </c>
      <c r="D166" s="11">
        <f t="shared" si="2"/>
        <v>0</v>
      </c>
    </row>
    <row r="167" spans="1:4" ht="18" hidden="1">
      <c r="A167" s="8" t="s">
        <v>130</v>
      </c>
      <c r="B167" s="9"/>
      <c r="C167" s="12"/>
      <c r="D167" s="11">
        <f t="shared" si="2"/>
        <v>0</v>
      </c>
    </row>
    <row r="168" spans="1:4" ht="18" hidden="1">
      <c r="A168" s="8" t="s">
        <v>131</v>
      </c>
      <c r="B168" s="9"/>
      <c r="C168" s="12"/>
      <c r="D168" s="11">
        <f t="shared" si="2"/>
        <v>0</v>
      </c>
    </row>
    <row r="169" spans="1:4" ht="18" hidden="1">
      <c r="A169" s="24" t="s">
        <v>132</v>
      </c>
      <c r="B169" s="9"/>
      <c r="C169" s="12"/>
      <c r="D169" s="11">
        <f t="shared" si="2"/>
        <v>0</v>
      </c>
    </row>
    <row r="170" spans="1:4" ht="18">
      <c r="A170" s="8" t="s">
        <v>211</v>
      </c>
      <c r="B170" s="9">
        <v>35</v>
      </c>
      <c r="C170" s="10">
        <v>20000</v>
      </c>
      <c r="D170" s="11">
        <f t="shared" si="2"/>
        <v>700000</v>
      </c>
    </row>
    <row r="171" spans="1:4" ht="18" hidden="1">
      <c r="A171" s="8" t="s">
        <v>151</v>
      </c>
      <c r="B171" s="9"/>
      <c r="C171" s="12"/>
      <c r="D171" s="11">
        <f t="shared" si="2"/>
        <v>0</v>
      </c>
    </row>
    <row r="172" spans="1:4" ht="18">
      <c r="A172" s="8" t="s">
        <v>153</v>
      </c>
      <c r="B172" s="9">
        <f>63*2</f>
        <v>126</v>
      </c>
      <c r="C172" s="10">
        <v>7500</v>
      </c>
      <c r="D172" s="11">
        <f t="shared" si="2"/>
        <v>945000</v>
      </c>
    </row>
    <row r="173" spans="1:4" ht="18" hidden="1">
      <c r="A173" s="8" t="s">
        <v>152</v>
      </c>
      <c r="B173" s="9"/>
      <c r="C173" s="10"/>
      <c r="D173" s="11">
        <f t="shared" si="2"/>
        <v>0</v>
      </c>
    </row>
    <row r="174" spans="1:4" ht="18" hidden="1">
      <c r="A174" s="14" t="s">
        <v>49</v>
      </c>
      <c r="B174" s="9"/>
      <c r="C174" s="10"/>
      <c r="D174" s="11">
        <f t="shared" si="2"/>
        <v>0</v>
      </c>
    </row>
    <row r="175" spans="1:4" ht="18" hidden="1">
      <c r="A175" s="8" t="s">
        <v>207</v>
      </c>
      <c r="B175" s="9"/>
      <c r="C175" s="10"/>
      <c r="D175" s="11">
        <f t="shared" si="2"/>
        <v>0</v>
      </c>
    </row>
    <row r="176" spans="1:4" ht="18" hidden="1">
      <c r="A176" s="8" t="s">
        <v>154</v>
      </c>
      <c r="B176" s="9"/>
      <c r="C176" s="13"/>
      <c r="D176" s="11">
        <f t="shared" si="2"/>
        <v>0</v>
      </c>
    </row>
    <row r="177" spans="1:4" ht="18" hidden="1">
      <c r="A177" s="8" t="s">
        <v>155</v>
      </c>
      <c r="B177" s="9"/>
      <c r="C177" s="13"/>
      <c r="D177" s="11">
        <f t="shared" si="2"/>
        <v>0</v>
      </c>
    </row>
    <row r="178" spans="1:4" ht="18" hidden="1">
      <c r="A178" s="8" t="s">
        <v>156</v>
      </c>
      <c r="B178" s="9"/>
      <c r="C178" s="13">
        <v>25000</v>
      </c>
      <c r="D178" s="11">
        <f t="shared" si="2"/>
        <v>0</v>
      </c>
    </row>
    <row r="179" spans="1:4" ht="18" hidden="1">
      <c r="A179" s="8" t="s">
        <v>157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158</v>
      </c>
      <c r="B180" s="9"/>
      <c r="C180" s="13"/>
      <c r="D180" s="11">
        <f t="shared" si="2"/>
        <v>0</v>
      </c>
    </row>
    <row r="181" spans="1:4" ht="18" hidden="1">
      <c r="A181" s="8" t="s">
        <v>210</v>
      </c>
      <c r="B181" s="9"/>
      <c r="C181" s="12"/>
      <c r="D181" s="11">
        <f t="shared" si="2"/>
        <v>0</v>
      </c>
    </row>
    <row r="182" spans="1:4" ht="18" hidden="1">
      <c r="A182" s="27" t="s">
        <v>159</v>
      </c>
      <c r="B182" s="9"/>
      <c r="C182" s="12"/>
      <c r="D182" s="11">
        <f t="shared" si="2"/>
        <v>0</v>
      </c>
    </row>
    <row r="183" spans="1:4" ht="18" hidden="1">
      <c r="A183" s="27" t="s">
        <v>160</v>
      </c>
      <c r="B183" s="9"/>
      <c r="C183" s="13">
        <v>25000</v>
      </c>
      <c r="D183" s="11">
        <f t="shared" si="2"/>
        <v>0</v>
      </c>
    </row>
    <row r="184" spans="1:4" ht="18" hidden="1">
      <c r="A184" s="27" t="s">
        <v>161</v>
      </c>
      <c r="B184" s="9"/>
      <c r="C184" s="13"/>
      <c r="D184" s="11">
        <f t="shared" si="2"/>
        <v>0</v>
      </c>
    </row>
    <row r="185" spans="1:4" ht="18" hidden="1">
      <c r="A185" s="27" t="s">
        <v>162</v>
      </c>
      <c r="B185" s="9"/>
      <c r="C185" s="12"/>
      <c r="D185" s="11">
        <f t="shared" si="2"/>
        <v>0</v>
      </c>
    </row>
    <row r="186" spans="1:4" ht="18" hidden="1">
      <c r="A186" s="27" t="s">
        <v>163</v>
      </c>
      <c r="B186" s="9"/>
      <c r="C186" s="12"/>
      <c r="D186" s="11">
        <f t="shared" si="2"/>
        <v>0</v>
      </c>
    </row>
    <row r="187" spans="1:4" ht="18" hidden="1">
      <c r="A187" s="8" t="s">
        <v>164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165</v>
      </c>
      <c r="B188" s="9"/>
      <c r="C188" s="13"/>
      <c r="D188" s="11">
        <f t="shared" si="2"/>
        <v>0</v>
      </c>
    </row>
    <row r="189" spans="1:4" ht="18">
      <c r="A189" s="8" t="s">
        <v>166</v>
      </c>
      <c r="B189" s="9">
        <v>2</v>
      </c>
      <c r="C189" s="13">
        <v>25000</v>
      </c>
      <c r="D189" s="11">
        <f t="shared" si="2"/>
        <v>50000</v>
      </c>
    </row>
    <row r="190" spans="1:4" ht="18" hidden="1">
      <c r="A190" s="8" t="s">
        <v>167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168</v>
      </c>
      <c r="B191" s="9"/>
      <c r="C191" s="13"/>
      <c r="D191" s="11">
        <f t="shared" si="2"/>
        <v>0</v>
      </c>
    </row>
    <row r="192" spans="1:4" ht="18" hidden="1">
      <c r="A192" s="8" t="s">
        <v>209</v>
      </c>
      <c r="B192" s="9"/>
      <c r="C192" s="13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>
      <c r="A194" s="14" t="s">
        <v>178</v>
      </c>
      <c r="B194" s="9">
        <v>10</v>
      </c>
      <c r="C194" s="10">
        <v>12000</v>
      </c>
      <c r="D194" s="11">
        <f t="shared" si="2"/>
        <v>120000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>
      <c r="A199" s="8" t="s">
        <v>185</v>
      </c>
      <c r="B199" s="9">
        <v>300</v>
      </c>
      <c r="C199" s="13">
        <v>7500</v>
      </c>
      <c r="D199" s="11">
        <f t="shared" si="3"/>
        <v>2250000</v>
      </c>
    </row>
    <row r="200" spans="1:4" ht="18" hidden="1">
      <c r="A200" s="8" t="s">
        <v>99</v>
      </c>
      <c r="B200" s="9"/>
      <c r="C200" s="10"/>
      <c r="D200" s="11">
        <f t="shared" si="3"/>
        <v>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965</v>
      </c>
      <c r="C214" s="29"/>
      <c r="D214" s="29">
        <f t="shared" si="4"/>
        <v>11971000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4.4"/>
  <cols>
    <col min="1" max="1" width="33.88671875" customWidth="1"/>
    <col min="4" max="4" width="20.33203125" customWidth="1"/>
  </cols>
  <sheetData>
    <row r="1" spans="1:4">
      <c r="A1" s="1" t="s">
        <v>237</v>
      </c>
      <c r="B1" s="2"/>
      <c r="C1" s="2"/>
      <c r="D1" s="3"/>
    </row>
    <row r="2" spans="1:4" ht="26.4">
      <c r="A2" s="147" t="s">
        <v>0</v>
      </c>
      <c r="B2" s="4" t="s">
        <v>196</v>
      </c>
      <c r="C2" s="5" t="s">
        <v>1</v>
      </c>
      <c r="D2" s="4" t="s">
        <v>2</v>
      </c>
    </row>
    <row r="3" spans="1:4" hidden="1">
      <c r="A3" s="148"/>
      <c r="B3" s="4"/>
      <c r="C3" s="6"/>
      <c r="D3" s="7"/>
    </row>
    <row r="4" spans="1:4" ht="18" hidden="1">
      <c r="A4" s="8" t="s">
        <v>6</v>
      </c>
      <c r="B4" s="9"/>
      <c r="C4" s="12"/>
      <c r="D4" s="11">
        <f>B4*C4</f>
        <v>0</v>
      </c>
    </row>
    <row r="5" spans="1:4" ht="18" hidden="1">
      <c r="A5" s="8" t="s">
        <v>7</v>
      </c>
      <c r="B5" s="9"/>
      <c r="C5" s="10"/>
      <c r="D5" s="11">
        <f t="shared" ref="D5:D68" si="0">B5*C5</f>
        <v>0</v>
      </c>
    </row>
    <row r="6" spans="1:4" ht="18" hidden="1">
      <c r="A6" s="8" t="s">
        <v>8</v>
      </c>
      <c r="B6" s="9"/>
      <c r="C6" s="10">
        <v>21000</v>
      </c>
      <c r="D6" s="11">
        <f t="shared" si="0"/>
        <v>0</v>
      </c>
    </row>
    <row r="7" spans="1:4" ht="18">
      <c r="A7" s="8" t="s">
        <v>9</v>
      </c>
      <c r="B7" s="9">
        <v>40</v>
      </c>
      <c r="C7" s="10">
        <v>28000</v>
      </c>
      <c r="D7" s="11">
        <f t="shared" si="0"/>
        <v>1120000</v>
      </c>
    </row>
    <row r="8" spans="1:4" ht="18" hidden="1">
      <c r="A8" s="8" t="s">
        <v>10</v>
      </c>
      <c r="B8" s="9"/>
      <c r="C8" s="10"/>
      <c r="D8" s="11">
        <f t="shared" si="0"/>
        <v>0</v>
      </c>
    </row>
    <row r="9" spans="1:4" ht="18" hidden="1">
      <c r="A9" s="8" t="s">
        <v>11</v>
      </c>
      <c r="B9" s="9"/>
      <c r="C9" s="10"/>
      <c r="D9" s="11">
        <f t="shared" si="0"/>
        <v>0</v>
      </c>
    </row>
    <row r="10" spans="1:4" ht="18">
      <c r="A10" s="8" t="s">
        <v>12</v>
      </c>
      <c r="B10" s="9">
        <v>40</v>
      </c>
      <c r="C10" s="12">
        <v>28000</v>
      </c>
      <c r="D10" s="11">
        <f t="shared" si="0"/>
        <v>1120000</v>
      </c>
    </row>
    <row r="11" spans="1:4" ht="18" hidden="1">
      <c r="A11" s="8" t="s">
        <v>13</v>
      </c>
      <c r="B11" s="9"/>
      <c r="C11" s="12"/>
      <c r="D11" s="11">
        <f t="shared" si="0"/>
        <v>0</v>
      </c>
    </row>
    <row r="12" spans="1:4" ht="18" hidden="1">
      <c r="A12" s="8" t="s">
        <v>14</v>
      </c>
      <c r="B12" s="9"/>
      <c r="C12" s="12"/>
      <c r="D12" s="11">
        <f t="shared" si="0"/>
        <v>0</v>
      </c>
    </row>
    <row r="13" spans="1:4" ht="18">
      <c r="A13" s="8" t="s">
        <v>15</v>
      </c>
      <c r="B13" s="9">
        <f>30+51</f>
        <v>81</v>
      </c>
      <c r="C13" s="10">
        <v>28000</v>
      </c>
      <c r="D13" s="11">
        <f t="shared" si="0"/>
        <v>2268000</v>
      </c>
    </row>
    <row r="14" spans="1:4" ht="18" hidden="1">
      <c r="A14" s="8" t="s">
        <v>16</v>
      </c>
      <c r="B14" s="9"/>
      <c r="C14" s="10"/>
      <c r="D14" s="11">
        <f t="shared" si="0"/>
        <v>0</v>
      </c>
    </row>
    <row r="15" spans="1:4" ht="18" hidden="1">
      <c r="A15" s="8" t="s">
        <v>17</v>
      </c>
      <c r="B15" s="9"/>
      <c r="C15" s="10"/>
      <c r="D15" s="11">
        <f t="shared" si="0"/>
        <v>0</v>
      </c>
    </row>
    <row r="16" spans="1:4" ht="18">
      <c r="A16" s="8" t="s">
        <v>18</v>
      </c>
      <c r="B16" s="9">
        <f>67+20</f>
        <v>87</v>
      </c>
      <c r="C16" s="13">
        <v>13000</v>
      </c>
      <c r="D16" s="11">
        <f t="shared" si="0"/>
        <v>1131000</v>
      </c>
    </row>
    <row r="17" spans="1:4" ht="18" hidden="1">
      <c r="A17" s="8" t="s">
        <v>19</v>
      </c>
      <c r="B17" s="9"/>
      <c r="C17" s="10"/>
      <c r="D17" s="11">
        <f t="shared" si="0"/>
        <v>0</v>
      </c>
    </row>
    <row r="18" spans="1:4" ht="18" hidden="1">
      <c r="A18" s="8" t="s">
        <v>20</v>
      </c>
      <c r="B18" s="9"/>
      <c r="C18" s="10"/>
      <c r="D18" s="11">
        <f t="shared" si="0"/>
        <v>0</v>
      </c>
    </row>
    <row r="19" spans="1:4" ht="18" hidden="1">
      <c r="A19" s="14" t="s">
        <v>21</v>
      </c>
      <c r="B19" s="9"/>
      <c r="C19" s="13"/>
      <c r="D19" s="11">
        <f t="shared" si="0"/>
        <v>0</v>
      </c>
    </row>
    <row r="20" spans="1:4" ht="18" hidden="1">
      <c r="A20" s="18" t="s">
        <v>56</v>
      </c>
      <c r="B20" s="9"/>
      <c r="C20" s="10">
        <v>10000</v>
      </c>
      <c r="D20" s="11">
        <f t="shared" si="0"/>
        <v>0</v>
      </c>
    </row>
    <row r="21" spans="1:4" ht="18" hidden="1">
      <c r="A21" s="18" t="s">
        <v>55</v>
      </c>
      <c r="B21" s="9"/>
      <c r="C21" s="19"/>
      <c r="D21" s="11">
        <f t="shared" si="0"/>
        <v>0</v>
      </c>
    </row>
    <row r="22" spans="1:4" ht="18">
      <c r="A22" s="8" t="s">
        <v>149</v>
      </c>
      <c r="B22" s="9">
        <v>8</v>
      </c>
      <c r="C22" s="10">
        <v>30000</v>
      </c>
      <c r="D22" s="11">
        <f t="shared" si="0"/>
        <v>240000</v>
      </c>
    </row>
    <row r="23" spans="1:4" ht="18" hidden="1">
      <c r="A23" s="26" t="s">
        <v>150</v>
      </c>
      <c r="B23" s="9"/>
      <c r="C23" s="10"/>
      <c r="D23" s="11">
        <f t="shared" si="0"/>
        <v>0</v>
      </c>
    </row>
    <row r="24" spans="1:4" ht="18" hidden="1">
      <c r="A24" s="8" t="s">
        <v>22</v>
      </c>
      <c r="B24" s="9"/>
      <c r="C24" s="10"/>
      <c r="D24" s="11">
        <f t="shared" si="0"/>
        <v>0</v>
      </c>
    </row>
    <row r="25" spans="1:4" ht="18" hidden="1">
      <c r="A25" s="8" t="s">
        <v>23</v>
      </c>
      <c r="B25" s="9"/>
      <c r="C25" s="10"/>
      <c r="D25" s="11">
        <f t="shared" si="0"/>
        <v>0</v>
      </c>
    </row>
    <row r="26" spans="1:4" ht="18" hidden="1">
      <c r="A26" s="8" t="s">
        <v>24</v>
      </c>
      <c r="B26" s="9"/>
      <c r="C26" s="10"/>
      <c r="D26" s="11">
        <f t="shared" si="0"/>
        <v>0</v>
      </c>
    </row>
    <row r="27" spans="1:4" ht="18" hidden="1">
      <c r="A27" s="14" t="s">
        <v>25</v>
      </c>
      <c r="B27" s="9"/>
      <c r="C27" s="15"/>
      <c r="D27" s="11">
        <f t="shared" si="0"/>
        <v>0</v>
      </c>
    </row>
    <row r="28" spans="1:4" ht="18" hidden="1">
      <c r="A28" s="8" t="s">
        <v>26</v>
      </c>
      <c r="B28" s="9"/>
      <c r="C28" s="10"/>
      <c r="D28" s="11">
        <f t="shared" si="0"/>
        <v>0</v>
      </c>
    </row>
    <row r="29" spans="1:4" ht="18" hidden="1">
      <c r="A29" s="8" t="s">
        <v>27</v>
      </c>
      <c r="B29" s="9"/>
      <c r="C29" s="10"/>
      <c r="D29" s="11">
        <f t="shared" si="0"/>
        <v>0</v>
      </c>
    </row>
    <row r="30" spans="1:4" ht="18" hidden="1">
      <c r="A30" s="14" t="s">
        <v>28</v>
      </c>
      <c r="B30" s="9"/>
      <c r="C30" s="10"/>
      <c r="D30" s="11">
        <f t="shared" si="0"/>
        <v>0</v>
      </c>
    </row>
    <row r="31" spans="1:4" ht="18" hidden="1">
      <c r="A31" s="8" t="s">
        <v>29</v>
      </c>
      <c r="B31" s="9"/>
      <c r="C31" s="13"/>
      <c r="D31" s="11">
        <f t="shared" si="0"/>
        <v>0</v>
      </c>
    </row>
    <row r="32" spans="1:4" ht="18" hidden="1">
      <c r="A32" s="8" t="s">
        <v>30</v>
      </c>
      <c r="B32" s="9"/>
      <c r="C32" s="10"/>
      <c r="D32" s="11">
        <f t="shared" si="0"/>
        <v>0</v>
      </c>
    </row>
    <row r="33" spans="1:4" ht="18" hidden="1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>
      <c r="A34" s="8" t="s">
        <v>32</v>
      </c>
      <c r="B34" s="9"/>
      <c r="C34" s="10"/>
      <c r="D34" s="11">
        <f t="shared" si="0"/>
        <v>0</v>
      </c>
    </row>
    <row r="35" spans="1:4" ht="18" hidden="1">
      <c r="A35" s="14" t="s">
        <v>208</v>
      </c>
      <c r="B35" s="9"/>
      <c r="C35" s="10"/>
      <c r="D35" s="11">
        <f t="shared" si="0"/>
        <v>0</v>
      </c>
    </row>
    <row r="36" spans="1:4" ht="18" hidden="1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>
      <c r="A37" s="8" t="s">
        <v>34</v>
      </c>
      <c r="B37" s="9"/>
      <c r="C37" s="10"/>
      <c r="D37" s="11">
        <f t="shared" si="0"/>
        <v>0</v>
      </c>
    </row>
    <row r="38" spans="1:4" ht="18" hidden="1">
      <c r="A38" s="14" t="s">
        <v>35</v>
      </c>
      <c r="B38" s="9"/>
      <c r="C38" s="10"/>
      <c r="D38" s="11">
        <f t="shared" si="0"/>
        <v>0</v>
      </c>
    </row>
    <row r="39" spans="1:4" ht="18" hidden="1">
      <c r="A39" s="8" t="s">
        <v>36</v>
      </c>
      <c r="B39" s="9"/>
      <c r="C39" s="10"/>
      <c r="D39" s="11">
        <f t="shared" si="0"/>
        <v>0</v>
      </c>
    </row>
    <row r="40" spans="1:4" ht="18" hidden="1">
      <c r="A40" s="8" t="s">
        <v>37</v>
      </c>
      <c r="B40" s="9"/>
      <c r="C40" s="13"/>
      <c r="D40" s="11">
        <f t="shared" si="0"/>
        <v>0</v>
      </c>
    </row>
    <row r="41" spans="1:4" ht="18" hidden="1">
      <c r="A41" s="16" t="s">
        <v>38</v>
      </c>
      <c r="B41" s="9"/>
      <c r="C41" s="10"/>
      <c r="D41" s="11">
        <f t="shared" si="0"/>
        <v>0</v>
      </c>
    </row>
    <row r="42" spans="1:4" ht="18">
      <c r="A42" s="8" t="s">
        <v>180</v>
      </c>
      <c r="B42" s="9">
        <v>2</v>
      </c>
      <c r="C42" s="12">
        <v>29000</v>
      </c>
      <c r="D42" s="11">
        <f t="shared" si="0"/>
        <v>58000</v>
      </c>
    </row>
    <row r="43" spans="1:4" ht="18" hidden="1">
      <c r="A43" s="8" t="s">
        <v>181</v>
      </c>
      <c r="B43" s="9"/>
      <c r="C43" s="12"/>
      <c r="D43" s="11">
        <f t="shared" si="0"/>
        <v>0</v>
      </c>
    </row>
    <row r="44" spans="1:4" ht="18" hidden="1">
      <c r="A44" s="8" t="s">
        <v>41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0"/>
      <c r="D45" s="11">
        <f t="shared" si="0"/>
        <v>0</v>
      </c>
    </row>
    <row r="46" spans="1:4" ht="18" hidden="1">
      <c r="A46" s="8" t="s">
        <v>44</v>
      </c>
      <c r="B46" s="9"/>
      <c r="C46" s="10"/>
      <c r="D46" s="11">
        <f t="shared" si="0"/>
        <v>0</v>
      </c>
    </row>
    <row r="47" spans="1:4" ht="18" hidden="1">
      <c r="A47" s="8" t="s">
        <v>201</v>
      </c>
      <c r="B47" s="9"/>
      <c r="C47" s="12"/>
      <c r="D47" s="11">
        <f t="shared" si="0"/>
        <v>0</v>
      </c>
    </row>
    <row r="48" spans="1:4" ht="18" hidden="1">
      <c r="A48" s="8" t="s">
        <v>45</v>
      </c>
      <c r="B48" s="9"/>
      <c r="C48" s="10"/>
      <c r="D48" s="11">
        <f t="shared" si="0"/>
        <v>0</v>
      </c>
    </row>
    <row r="49" spans="1:4" ht="18" hidden="1">
      <c r="A49" s="8" t="s">
        <v>46</v>
      </c>
      <c r="B49" s="9"/>
      <c r="C49" s="10"/>
      <c r="D49" s="11">
        <f t="shared" si="0"/>
        <v>0</v>
      </c>
    </row>
    <row r="50" spans="1:4" ht="18" hidden="1">
      <c r="A50" s="8" t="s">
        <v>47</v>
      </c>
      <c r="B50" s="9"/>
      <c r="C50" s="10"/>
      <c r="D50" s="11">
        <f t="shared" si="0"/>
        <v>0</v>
      </c>
    </row>
    <row r="51" spans="1:4" ht="18" hidden="1">
      <c r="A51" s="8" t="s">
        <v>48</v>
      </c>
      <c r="B51" s="9"/>
      <c r="C51" s="10"/>
      <c r="D51" s="11">
        <f t="shared" si="0"/>
        <v>0</v>
      </c>
    </row>
    <row r="52" spans="1:4" ht="18" hidden="1">
      <c r="A52" s="8" t="s">
        <v>142</v>
      </c>
      <c r="B52" s="9"/>
      <c r="C52" s="10"/>
      <c r="D52" s="11">
        <f t="shared" si="0"/>
        <v>0</v>
      </c>
    </row>
    <row r="53" spans="1:4" ht="18" hidden="1">
      <c r="A53" s="8" t="s">
        <v>51</v>
      </c>
      <c r="B53" s="9"/>
      <c r="C53" s="13"/>
      <c r="D53" s="11">
        <f t="shared" si="0"/>
        <v>0</v>
      </c>
    </row>
    <row r="54" spans="1:4" ht="18" hidden="1">
      <c r="A54" s="14" t="s">
        <v>52</v>
      </c>
      <c r="B54" s="9"/>
      <c r="C54" s="10"/>
      <c r="D54" s="11">
        <f t="shared" si="0"/>
        <v>0</v>
      </c>
    </row>
    <row r="55" spans="1:4" ht="18" hidden="1">
      <c r="A55" s="8" t="s">
        <v>53</v>
      </c>
      <c r="B55" s="9"/>
      <c r="C55" s="12">
        <v>15000</v>
      </c>
      <c r="D55" s="11">
        <f t="shared" si="0"/>
        <v>0</v>
      </c>
    </row>
    <row r="56" spans="1:4" ht="18" hidden="1">
      <c r="A56" s="8" t="s">
        <v>54</v>
      </c>
      <c r="B56" s="17"/>
      <c r="C56" s="10"/>
      <c r="D56" s="11">
        <f t="shared" si="0"/>
        <v>0</v>
      </c>
    </row>
    <row r="57" spans="1:4" ht="18" hidden="1">
      <c r="A57" s="14" t="s">
        <v>59</v>
      </c>
      <c r="B57" s="9"/>
      <c r="C57" s="10"/>
      <c r="D57" s="11">
        <f t="shared" si="0"/>
        <v>0</v>
      </c>
    </row>
    <row r="58" spans="1:4" ht="18" hidden="1">
      <c r="A58" s="8" t="s">
        <v>60</v>
      </c>
      <c r="B58" s="9"/>
      <c r="C58" s="10"/>
      <c r="D58" s="11">
        <f t="shared" si="0"/>
        <v>0</v>
      </c>
    </row>
    <row r="59" spans="1:4" ht="18" hidden="1">
      <c r="A59" s="14" t="s">
        <v>61</v>
      </c>
      <c r="B59" s="9"/>
      <c r="C59" s="15">
        <v>38000</v>
      </c>
      <c r="D59" s="11">
        <f t="shared" si="0"/>
        <v>0</v>
      </c>
    </row>
    <row r="60" spans="1:4" ht="18" hidden="1">
      <c r="A60" s="14" t="s">
        <v>62</v>
      </c>
      <c r="B60" s="9"/>
      <c r="C60" s="15"/>
      <c r="D60" s="11">
        <f t="shared" si="0"/>
        <v>0</v>
      </c>
    </row>
    <row r="61" spans="1:4" ht="18" hidden="1">
      <c r="A61" s="14" t="s">
        <v>63</v>
      </c>
      <c r="B61" s="9"/>
      <c r="C61" s="10"/>
      <c r="D61" s="11">
        <f t="shared" si="0"/>
        <v>0</v>
      </c>
    </row>
    <row r="62" spans="1:4" ht="18" hidden="1">
      <c r="A62" s="8" t="s">
        <v>64</v>
      </c>
      <c r="B62" s="9"/>
      <c r="C62" s="12"/>
      <c r="D62" s="11">
        <f t="shared" si="0"/>
        <v>0</v>
      </c>
    </row>
    <row r="63" spans="1:4" ht="18" hidden="1">
      <c r="A63" s="8" t="s">
        <v>65</v>
      </c>
      <c r="B63" s="9"/>
      <c r="C63" s="12">
        <v>25000</v>
      </c>
      <c r="D63" s="11">
        <f t="shared" si="0"/>
        <v>0</v>
      </c>
    </row>
    <row r="64" spans="1:4" ht="18" hidden="1">
      <c r="A64" s="8" t="s">
        <v>66</v>
      </c>
      <c r="B64" s="9"/>
      <c r="C64" s="13"/>
      <c r="D64" s="11">
        <f t="shared" si="0"/>
        <v>0</v>
      </c>
    </row>
    <row r="65" spans="1:4" ht="18" hidden="1">
      <c r="A65" s="8" t="s">
        <v>67</v>
      </c>
      <c r="B65" s="9"/>
      <c r="C65" s="15"/>
      <c r="D65" s="11">
        <f t="shared" si="0"/>
        <v>0</v>
      </c>
    </row>
    <row r="66" spans="1:4" ht="18" hidden="1">
      <c r="A66" s="8" t="s">
        <v>68</v>
      </c>
      <c r="B66" s="9"/>
      <c r="C66" s="10"/>
      <c r="D66" s="11">
        <f t="shared" si="0"/>
        <v>0</v>
      </c>
    </row>
    <row r="67" spans="1:4" ht="18" hidden="1">
      <c r="A67" s="8" t="s">
        <v>69</v>
      </c>
      <c r="B67" s="9"/>
      <c r="C67" s="12"/>
      <c r="D67" s="11">
        <f t="shared" si="0"/>
        <v>0</v>
      </c>
    </row>
    <row r="68" spans="1:4" ht="18" hidden="1">
      <c r="A68" s="8" t="s">
        <v>204</v>
      </c>
      <c r="B68" s="9"/>
      <c r="C68" s="12">
        <v>10000</v>
      </c>
      <c r="D68" s="11">
        <f t="shared" si="0"/>
        <v>0</v>
      </c>
    </row>
    <row r="69" spans="1:4" ht="18" hidden="1">
      <c r="A69" s="8" t="s">
        <v>70</v>
      </c>
      <c r="B69" s="9"/>
      <c r="C69" s="13"/>
      <c r="D69" s="11">
        <f t="shared" ref="D69:D132" si="1">B69*C69</f>
        <v>0</v>
      </c>
    </row>
    <row r="70" spans="1:4" ht="18" hidden="1">
      <c r="A70" s="8" t="s">
        <v>71</v>
      </c>
      <c r="B70" s="9"/>
      <c r="C70" s="10"/>
      <c r="D70" s="11">
        <f t="shared" si="1"/>
        <v>0</v>
      </c>
    </row>
    <row r="71" spans="1:4" ht="18" hidden="1">
      <c r="A71" s="8" t="s">
        <v>72</v>
      </c>
      <c r="B71" s="9"/>
      <c r="C71" s="13"/>
      <c r="D71" s="11">
        <f t="shared" si="1"/>
        <v>0</v>
      </c>
    </row>
    <row r="72" spans="1:4" ht="18" hidden="1">
      <c r="A72" s="8" t="s">
        <v>73</v>
      </c>
      <c r="B72" s="9"/>
      <c r="C72" s="10">
        <v>150000</v>
      </c>
      <c r="D72" s="11">
        <f t="shared" si="1"/>
        <v>0</v>
      </c>
    </row>
    <row r="73" spans="1:4" ht="18">
      <c r="A73" s="20" t="s">
        <v>74</v>
      </c>
      <c r="B73" s="9">
        <v>0.5</v>
      </c>
      <c r="C73" s="10">
        <v>110000</v>
      </c>
      <c r="D73" s="11">
        <f t="shared" si="1"/>
        <v>55000</v>
      </c>
    </row>
    <row r="74" spans="1:4" ht="18" hidden="1">
      <c r="A74" s="20" t="s">
        <v>75</v>
      </c>
      <c r="B74" s="9"/>
      <c r="C74" s="10">
        <v>50000</v>
      </c>
      <c r="D74" s="11">
        <f t="shared" si="1"/>
        <v>0</v>
      </c>
    </row>
    <row r="75" spans="1:4" ht="18">
      <c r="A75" s="20" t="s">
        <v>76</v>
      </c>
      <c r="B75" s="9">
        <v>0.5</v>
      </c>
      <c r="C75" s="10">
        <v>100000</v>
      </c>
      <c r="D75" s="11">
        <f t="shared" si="1"/>
        <v>50000</v>
      </c>
    </row>
    <row r="76" spans="1:4" ht="18" hidden="1">
      <c r="A76" s="8" t="s">
        <v>77</v>
      </c>
      <c r="B76" s="9"/>
      <c r="C76" s="10">
        <v>50000</v>
      </c>
      <c r="D76" s="11">
        <f t="shared" si="1"/>
        <v>0</v>
      </c>
    </row>
    <row r="77" spans="1:4" ht="18">
      <c r="A77" s="8" t="s">
        <v>78</v>
      </c>
      <c r="B77" s="9">
        <v>0.5</v>
      </c>
      <c r="C77" s="12">
        <v>70000</v>
      </c>
      <c r="D77" s="11">
        <f t="shared" si="1"/>
        <v>35000</v>
      </c>
    </row>
    <row r="78" spans="1:4" ht="18" hidden="1">
      <c r="A78" s="8" t="s">
        <v>79</v>
      </c>
      <c r="B78" s="9"/>
      <c r="C78" s="10">
        <v>45000</v>
      </c>
      <c r="D78" s="11">
        <f t="shared" si="1"/>
        <v>0</v>
      </c>
    </row>
    <row r="79" spans="1:4" ht="18">
      <c r="A79" s="8" t="s">
        <v>80</v>
      </c>
      <c r="B79" s="9">
        <v>0.5</v>
      </c>
      <c r="C79" s="12">
        <v>80000</v>
      </c>
      <c r="D79" s="11">
        <f t="shared" si="1"/>
        <v>40000</v>
      </c>
    </row>
    <row r="80" spans="1:4" ht="18" hidden="1">
      <c r="A80" s="8" t="s">
        <v>81</v>
      </c>
      <c r="B80" s="9"/>
      <c r="C80" s="10">
        <v>50000</v>
      </c>
      <c r="D80" s="11">
        <f t="shared" si="1"/>
        <v>0</v>
      </c>
    </row>
    <row r="81" spans="1:4" ht="18">
      <c r="A81" s="14" t="s">
        <v>57</v>
      </c>
      <c r="B81" s="9">
        <v>80</v>
      </c>
      <c r="C81" s="10">
        <v>24000</v>
      </c>
      <c r="D81" s="11">
        <f t="shared" si="1"/>
        <v>1920000</v>
      </c>
    </row>
    <row r="82" spans="1:4" ht="18" hidden="1">
      <c r="A82" s="8" t="s">
        <v>58</v>
      </c>
      <c r="B82" s="9"/>
      <c r="C82" s="12"/>
      <c r="D82" s="11">
        <f t="shared" si="1"/>
        <v>0</v>
      </c>
    </row>
    <row r="83" spans="1:4" ht="18" hidden="1">
      <c r="A83" s="8" t="s">
        <v>50</v>
      </c>
      <c r="B83" s="9"/>
      <c r="C83" s="10"/>
      <c r="D83" s="11">
        <f t="shared" si="1"/>
        <v>0</v>
      </c>
    </row>
    <row r="84" spans="1:4" ht="18" hidden="1">
      <c r="A84" s="8" t="s">
        <v>82</v>
      </c>
      <c r="B84" s="9"/>
      <c r="C84" s="10"/>
      <c r="D84" s="11">
        <f t="shared" si="1"/>
        <v>0</v>
      </c>
    </row>
    <row r="85" spans="1:4" ht="18" hidden="1">
      <c r="A85" s="8" t="s">
        <v>3</v>
      </c>
      <c r="B85" s="9"/>
      <c r="C85" s="10">
        <v>10000</v>
      </c>
      <c r="D85" s="11">
        <f t="shared" si="1"/>
        <v>0</v>
      </c>
    </row>
    <row r="86" spans="1:4" ht="18">
      <c r="A86" s="8" t="s">
        <v>4</v>
      </c>
      <c r="B86" s="9">
        <v>10</v>
      </c>
      <c r="C86" s="10">
        <v>6000</v>
      </c>
      <c r="D86" s="11">
        <f t="shared" si="1"/>
        <v>60000</v>
      </c>
    </row>
    <row r="87" spans="1:4" ht="18" hidden="1">
      <c r="A87" s="8" t="s">
        <v>5</v>
      </c>
      <c r="B87" s="9"/>
      <c r="C87" s="10"/>
      <c r="D87" s="11">
        <f t="shared" si="1"/>
        <v>0</v>
      </c>
    </row>
    <row r="88" spans="1:4" ht="18" hidden="1">
      <c r="A88" s="8" t="s">
        <v>83</v>
      </c>
      <c r="B88" s="9"/>
      <c r="C88" s="10"/>
      <c r="D88" s="11">
        <f t="shared" si="1"/>
        <v>0</v>
      </c>
    </row>
    <row r="89" spans="1:4" ht="18" hidden="1">
      <c r="A89" s="8" t="s">
        <v>84</v>
      </c>
      <c r="B89" s="9"/>
      <c r="C89" s="10"/>
      <c r="D89" s="11">
        <f t="shared" si="1"/>
        <v>0</v>
      </c>
    </row>
    <row r="90" spans="1:4" ht="18" hidden="1">
      <c r="A90" s="8" t="s">
        <v>85</v>
      </c>
      <c r="B90" s="9"/>
      <c r="C90" s="10"/>
      <c r="D90" s="11">
        <f t="shared" si="1"/>
        <v>0</v>
      </c>
    </row>
    <row r="91" spans="1:4" ht="18" hidden="1">
      <c r="A91" s="8" t="s">
        <v>86</v>
      </c>
      <c r="B91" s="9"/>
      <c r="C91" s="12">
        <v>12000</v>
      </c>
      <c r="D91" s="11">
        <f t="shared" si="1"/>
        <v>0</v>
      </c>
    </row>
    <row r="92" spans="1:4" ht="18" hidden="1">
      <c r="A92" s="8" t="s">
        <v>87</v>
      </c>
      <c r="B92" s="9"/>
      <c r="C92" s="10"/>
      <c r="D92" s="11">
        <f t="shared" si="1"/>
        <v>0</v>
      </c>
    </row>
    <row r="93" spans="1:4" ht="18" hidden="1">
      <c r="A93" s="8" t="s">
        <v>88</v>
      </c>
      <c r="B93" s="9"/>
      <c r="C93" s="10"/>
      <c r="D93" s="11">
        <f t="shared" si="1"/>
        <v>0</v>
      </c>
    </row>
    <row r="94" spans="1:4" ht="18" hidden="1">
      <c r="A94" s="8" t="s">
        <v>89</v>
      </c>
      <c r="B94" s="9"/>
      <c r="C94" s="10"/>
      <c r="D94" s="11">
        <f t="shared" si="1"/>
        <v>0</v>
      </c>
    </row>
    <row r="95" spans="1:4" ht="18" hidden="1">
      <c r="A95" s="8" t="s">
        <v>90</v>
      </c>
      <c r="B95" s="9"/>
      <c r="C95" s="12"/>
      <c r="D95" s="11">
        <f t="shared" si="1"/>
        <v>0</v>
      </c>
    </row>
    <row r="96" spans="1:4" ht="18" hidden="1">
      <c r="A96" s="14" t="s">
        <v>91</v>
      </c>
      <c r="B96" s="9"/>
      <c r="C96" s="10"/>
      <c r="D96" s="11">
        <f t="shared" si="1"/>
        <v>0</v>
      </c>
    </row>
    <row r="97" spans="1:4" ht="18" hidden="1">
      <c r="A97" s="14" t="s">
        <v>92</v>
      </c>
      <c r="B97" s="9"/>
      <c r="C97" s="10"/>
      <c r="D97" s="11">
        <f t="shared" si="1"/>
        <v>0</v>
      </c>
    </row>
    <row r="98" spans="1:4" ht="18" hidden="1">
      <c r="A98" s="14" t="s">
        <v>93</v>
      </c>
      <c r="B98" s="21"/>
      <c r="C98" s="10"/>
      <c r="D98" s="11">
        <f t="shared" si="1"/>
        <v>0</v>
      </c>
    </row>
    <row r="99" spans="1:4" ht="18" hidden="1">
      <c r="A99" s="8" t="s">
        <v>94</v>
      </c>
      <c r="B99" s="9"/>
      <c r="C99" s="10"/>
      <c r="D99" s="11">
        <f t="shared" si="1"/>
        <v>0</v>
      </c>
    </row>
    <row r="100" spans="1:4" ht="18" hidden="1">
      <c r="A100" s="8" t="s">
        <v>95</v>
      </c>
      <c r="B100" s="9"/>
      <c r="C100" s="12"/>
      <c r="D100" s="11">
        <f t="shared" si="1"/>
        <v>0</v>
      </c>
    </row>
    <row r="101" spans="1:4" ht="18" hidden="1">
      <c r="A101" s="8" t="s">
        <v>96</v>
      </c>
      <c r="B101" s="9"/>
      <c r="C101" s="10"/>
      <c r="D101" s="11">
        <f t="shared" si="1"/>
        <v>0</v>
      </c>
    </row>
    <row r="102" spans="1:4" ht="18" hidden="1">
      <c r="A102" s="8" t="s">
        <v>97</v>
      </c>
      <c r="B102" s="9"/>
      <c r="C102" s="10"/>
      <c r="D102" s="11">
        <f t="shared" si="1"/>
        <v>0</v>
      </c>
    </row>
    <row r="103" spans="1:4" ht="18" hidden="1">
      <c r="A103" s="8" t="s">
        <v>39</v>
      </c>
      <c r="B103" s="9"/>
      <c r="C103" s="10">
        <v>15000</v>
      </c>
      <c r="D103" s="11">
        <f t="shared" si="1"/>
        <v>0</v>
      </c>
    </row>
    <row r="104" spans="1:4" ht="18" hidden="1">
      <c r="A104" s="8" t="s">
        <v>200</v>
      </c>
      <c r="B104" s="9"/>
      <c r="C104" s="10"/>
      <c r="D104" s="11">
        <f t="shared" si="1"/>
        <v>0</v>
      </c>
    </row>
    <row r="105" spans="1:4" ht="18" hidden="1">
      <c r="A105" s="8" t="s">
        <v>186</v>
      </c>
      <c r="B105" s="9"/>
      <c r="C105" s="10"/>
      <c r="D105" s="11">
        <f t="shared" si="1"/>
        <v>0</v>
      </c>
    </row>
    <row r="106" spans="1:4" ht="18" hidden="1">
      <c r="A106" s="8" t="s">
        <v>40</v>
      </c>
      <c r="B106" s="9"/>
      <c r="C106" s="12"/>
      <c r="D106" s="11">
        <f t="shared" si="1"/>
        <v>0</v>
      </c>
    </row>
    <row r="107" spans="1:4" ht="18" hidden="1">
      <c r="A107" s="8" t="s">
        <v>42</v>
      </c>
      <c r="B107" s="9"/>
      <c r="C107" s="10"/>
      <c r="D107" s="11">
        <f t="shared" si="1"/>
        <v>0</v>
      </c>
    </row>
    <row r="108" spans="1:4" ht="18" hidden="1">
      <c r="A108" s="22" t="s">
        <v>98</v>
      </c>
      <c r="B108" s="9"/>
      <c r="C108" s="10"/>
      <c r="D108" s="11">
        <f t="shared" si="1"/>
        <v>0</v>
      </c>
    </row>
    <row r="109" spans="1:4" ht="18" hidden="1">
      <c r="A109" s="8" t="s">
        <v>100</v>
      </c>
      <c r="B109" s="9"/>
      <c r="C109" s="13"/>
      <c r="D109" s="11">
        <f t="shared" si="1"/>
        <v>0</v>
      </c>
    </row>
    <row r="110" spans="1:4" ht="18" hidden="1">
      <c r="A110" s="14" t="s">
        <v>101</v>
      </c>
      <c r="B110" s="9"/>
      <c r="C110" s="10"/>
      <c r="D110" s="11">
        <f t="shared" si="1"/>
        <v>0</v>
      </c>
    </row>
    <row r="111" spans="1:4" ht="18" hidden="1">
      <c r="A111" s="14" t="s">
        <v>102</v>
      </c>
      <c r="B111" s="9"/>
      <c r="C111" s="10"/>
      <c r="D111" s="11">
        <f t="shared" si="1"/>
        <v>0</v>
      </c>
    </row>
    <row r="112" spans="1:4" ht="18" hidden="1">
      <c r="A112" s="8" t="s">
        <v>103</v>
      </c>
      <c r="B112" s="9"/>
      <c r="C112" s="12"/>
      <c r="D112" s="11">
        <f t="shared" si="1"/>
        <v>0</v>
      </c>
    </row>
    <row r="113" spans="1:4" ht="18">
      <c r="A113" s="14" t="s">
        <v>104</v>
      </c>
      <c r="B113" s="9">
        <v>24</v>
      </c>
      <c r="C113" s="10">
        <v>18000</v>
      </c>
      <c r="D113" s="11">
        <f t="shared" si="1"/>
        <v>432000</v>
      </c>
    </row>
    <row r="114" spans="1:4" ht="18" hidden="1">
      <c r="A114" s="14" t="s">
        <v>105</v>
      </c>
      <c r="B114" s="9"/>
      <c r="C114" s="12"/>
      <c r="D114" s="11">
        <f t="shared" si="1"/>
        <v>0</v>
      </c>
    </row>
    <row r="115" spans="1:4" ht="18" hidden="1">
      <c r="A115" s="8" t="s">
        <v>197</v>
      </c>
      <c r="B115" s="9"/>
      <c r="C115" s="13"/>
      <c r="D115" s="11">
        <f t="shared" si="1"/>
        <v>0</v>
      </c>
    </row>
    <row r="116" spans="1:4" ht="18" hidden="1">
      <c r="A116" s="8" t="s">
        <v>106</v>
      </c>
      <c r="B116" s="9"/>
      <c r="C116" s="10"/>
      <c r="D116" s="11">
        <f t="shared" si="1"/>
        <v>0</v>
      </c>
    </row>
    <row r="117" spans="1:4" ht="18" hidden="1">
      <c r="A117" s="8" t="s">
        <v>107</v>
      </c>
      <c r="B117" s="9"/>
      <c r="C117" s="12"/>
      <c r="D117" s="11">
        <f t="shared" si="1"/>
        <v>0</v>
      </c>
    </row>
    <row r="118" spans="1:4" ht="18">
      <c r="A118" s="8" t="s">
        <v>108</v>
      </c>
      <c r="B118" s="9">
        <v>3</v>
      </c>
      <c r="C118" s="10">
        <v>16000</v>
      </c>
      <c r="D118" s="11">
        <f t="shared" si="1"/>
        <v>48000</v>
      </c>
    </row>
    <row r="119" spans="1:4" ht="18">
      <c r="A119" s="8" t="s">
        <v>109</v>
      </c>
      <c r="B119" s="9">
        <v>6</v>
      </c>
      <c r="C119" s="13">
        <v>29000</v>
      </c>
      <c r="D119" s="11">
        <f t="shared" si="1"/>
        <v>174000</v>
      </c>
    </row>
    <row r="120" spans="1:4" ht="18" hidden="1">
      <c r="A120" s="8" t="s">
        <v>110</v>
      </c>
      <c r="B120" s="9"/>
      <c r="C120" s="12">
        <v>17000</v>
      </c>
      <c r="D120" s="11">
        <f t="shared" si="1"/>
        <v>0</v>
      </c>
    </row>
    <row r="121" spans="1:4" ht="18" hidden="1">
      <c r="A121" s="8" t="s">
        <v>111</v>
      </c>
      <c r="B121" s="9"/>
      <c r="C121" s="12"/>
      <c r="D121" s="11">
        <f t="shared" si="1"/>
        <v>0</v>
      </c>
    </row>
    <row r="122" spans="1:4" ht="18" hidden="1">
      <c r="A122" s="8" t="s">
        <v>112</v>
      </c>
      <c r="B122" s="9"/>
      <c r="C122" s="13"/>
      <c r="D122" s="11">
        <f t="shared" si="1"/>
        <v>0</v>
      </c>
    </row>
    <row r="123" spans="1:4" ht="18" hidden="1">
      <c r="A123" s="18" t="s">
        <v>113</v>
      </c>
      <c r="B123" s="9"/>
      <c r="C123" s="12"/>
      <c r="D123" s="11">
        <f t="shared" si="1"/>
        <v>0</v>
      </c>
    </row>
    <row r="124" spans="1:4" ht="18" hidden="1">
      <c r="A124" s="8" t="s">
        <v>206</v>
      </c>
      <c r="B124" s="9"/>
      <c r="C124" s="13"/>
      <c r="D124" s="11">
        <f t="shared" si="1"/>
        <v>0</v>
      </c>
    </row>
    <row r="125" spans="1:4" ht="18" hidden="1">
      <c r="A125" s="8" t="s">
        <v>114</v>
      </c>
      <c r="B125" s="9"/>
      <c r="C125" s="13"/>
      <c r="D125" s="11">
        <f t="shared" si="1"/>
        <v>0</v>
      </c>
    </row>
    <row r="126" spans="1:4" ht="18">
      <c r="A126" s="8" t="s">
        <v>115</v>
      </c>
      <c r="B126" s="9">
        <v>25</v>
      </c>
      <c r="C126" s="10">
        <v>8500</v>
      </c>
      <c r="D126" s="11">
        <f t="shared" si="1"/>
        <v>212500</v>
      </c>
    </row>
    <row r="127" spans="1:4" ht="18" hidden="1">
      <c r="A127" s="14" t="s">
        <v>116</v>
      </c>
      <c r="B127" s="9"/>
      <c r="C127" s="10"/>
      <c r="D127" s="11">
        <f t="shared" si="1"/>
        <v>0</v>
      </c>
    </row>
    <row r="128" spans="1:4" ht="18">
      <c r="A128" s="8" t="s">
        <v>117</v>
      </c>
      <c r="B128" s="9">
        <v>34</v>
      </c>
      <c r="C128" s="12">
        <v>8500</v>
      </c>
      <c r="D128" s="11">
        <f t="shared" si="1"/>
        <v>289000</v>
      </c>
    </row>
    <row r="129" spans="1:4" ht="18" hidden="1">
      <c r="A129" s="8" t="s">
        <v>213</v>
      </c>
      <c r="B129" s="9"/>
      <c r="C129" s="12"/>
      <c r="D129" s="11">
        <f t="shared" si="1"/>
        <v>0</v>
      </c>
    </row>
    <row r="130" spans="1:4" ht="18" hidden="1">
      <c r="A130" s="8" t="s">
        <v>118</v>
      </c>
      <c r="B130" s="9"/>
      <c r="C130" s="10"/>
      <c r="D130" s="11">
        <f t="shared" si="1"/>
        <v>0</v>
      </c>
    </row>
    <row r="131" spans="1:4" ht="18" hidden="1">
      <c r="A131" s="8" t="s">
        <v>119</v>
      </c>
      <c r="B131" s="9"/>
      <c r="C131" s="10"/>
      <c r="D131" s="11">
        <f t="shared" si="1"/>
        <v>0</v>
      </c>
    </row>
    <row r="132" spans="1:4" ht="18" hidden="1">
      <c r="A132" s="8" t="s">
        <v>120</v>
      </c>
      <c r="B132" s="9"/>
      <c r="C132" s="19"/>
      <c r="D132" s="11">
        <f t="shared" si="1"/>
        <v>0</v>
      </c>
    </row>
    <row r="133" spans="1:4" ht="18">
      <c r="A133" s="8" t="s">
        <v>121</v>
      </c>
      <c r="B133" s="9">
        <v>3</v>
      </c>
      <c r="C133" s="10">
        <v>17000</v>
      </c>
      <c r="D133" s="11">
        <f t="shared" ref="D133:D196" si="2">B133*C133</f>
        <v>51000</v>
      </c>
    </row>
    <row r="134" spans="1:4" ht="18" hidden="1">
      <c r="A134" s="8" t="s">
        <v>122</v>
      </c>
      <c r="B134" s="9"/>
      <c r="C134" s="13"/>
      <c r="D134" s="11">
        <f t="shared" si="2"/>
        <v>0</v>
      </c>
    </row>
    <row r="135" spans="1:4" ht="18" hidden="1">
      <c r="A135" s="8" t="s">
        <v>123</v>
      </c>
      <c r="B135" s="9"/>
      <c r="C135" s="13">
        <v>25000</v>
      </c>
      <c r="D135" s="11">
        <f t="shared" si="2"/>
        <v>0</v>
      </c>
    </row>
    <row r="136" spans="1:4" ht="18" hidden="1">
      <c r="A136" s="23" t="s">
        <v>124</v>
      </c>
      <c r="B136" s="9"/>
      <c r="C136" s="10"/>
      <c r="D136" s="11">
        <f t="shared" si="2"/>
        <v>0</v>
      </c>
    </row>
    <row r="137" spans="1:4" ht="18" hidden="1">
      <c r="A137" s="8" t="s">
        <v>215</v>
      </c>
      <c r="B137" s="9"/>
      <c r="C137" s="10"/>
      <c r="D137" s="11">
        <f t="shared" si="2"/>
        <v>0</v>
      </c>
    </row>
    <row r="138" spans="1:4" ht="18" hidden="1">
      <c r="A138" s="14" t="s">
        <v>125</v>
      </c>
      <c r="B138" s="9"/>
      <c r="C138" s="10"/>
      <c r="D138" s="11">
        <f t="shared" si="2"/>
        <v>0</v>
      </c>
    </row>
    <row r="139" spans="1:4" ht="18" hidden="1">
      <c r="A139" s="8" t="s">
        <v>126</v>
      </c>
      <c r="B139" s="9"/>
      <c r="C139" s="10"/>
      <c r="D139" s="11">
        <f t="shared" si="2"/>
        <v>0</v>
      </c>
    </row>
    <row r="140" spans="1:4" ht="18" hidden="1">
      <c r="A140" s="8" t="s">
        <v>127</v>
      </c>
      <c r="B140" s="9"/>
      <c r="C140" s="13"/>
      <c r="D140" s="11">
        <f t="shared" si="2"/>
        <v>0</v>
      </c>
    </row>
    <row r="141" spans="1:4" ht="18" hidden="1">
      <c r="A141" s="8" t="s">
        <v>128</v>
      </c>
      <c r="B141" s="9"/>
      <c r="C141" s="10"/>
      <c r="D141" s="11">
        <f t="shared" si="2"/>
        <v>0</v>
      </c>
    </row>
    <row r="142" spans="1:4" ht="18" hidden="1">
      <c r="A142" s="8" t="s">
        <v>129</v>
      </c>
      <c r="B142" s="9"/>
      <c r="C142" s="12">
        <v>18000</v>
      </c>
      <c r="D142" s="11">
        <f t="shared" si="2"/>
        <v>0</v>
      </c>
    </row>
    <row r="143" spans="1:4" ht="18" hidden="1">
      <c r="A143" s="8" t="s">
        <v>130</v>
      </c>
      <c r="B143" s="9"/>
      <c r="C143" s="12"/>
      <c r="D143" s="11">
        <f t="shared" si="2"/>
        <v>0</v>
      </c>
    </row>
    <row r="144" spans="1:4" ht="18" hidden="1">
      <c r="A144" s="8" t="s">
        <v>131</v>
      </c>
      <c r="B144" s="9"/>
      <c r="C144" s="12"/>
      <c r="D144" s="11">
        <f t="shared" si="2"/>
        <v>0</v>
      </c>
    </row>
    <row r="145" spans="1:4" ht="18" hidden="1">
      <c r="A145" s="24" t="s">
        <v>132</v>
      </c>
      <c r="B145" s="9"/>
      <c r="C145" s="12"/>
      <c r="D145" s="11">
        <f t="shared" si="2"/>
        <v>0</v>
      </c>
    </row>
    <row r="146" spans="1:4" ht="18" hidden="1">
      <c r="A146" s="8" t="s">
        <v>133</v>
      </c>
      <c r="B146" s="9"/>
      <c r="C146" s="10"/>
      <c r="D146" s="11">
        <f t="shared" si="2"/>
        <v>0</v>
      </c>
    </row>
    <row r="147" spans="1:4" ht="18" hidden="1">
      <c r="A147" s="8" t="s">
        <v>134</v>
      </c>
      <c r="B147" s="9"/>
      <c r="C147" s="25"/>
      <c r="D147" s="11">
        <f t="shared" si="2"/>
        <v>0</v>
      </c>
    </row>
    <row r="148" spans="1:4" ht="18" hidden="1">
      <c r="A148" s="14" t="s">
        <v>135</v>
      </c>
      <c r="B148" s="9"/>
      <c r="C148" s="10"/>
      <c r="D148" s="11">
        <f t="shared" si="2"/>
        <v>0</v>
      </c>
    </row>
    <row r="149" spans="1:4" ht="18" hidden="1">
      <c r="A149" s="14" t="s">
        <v>136</v>
      </c>
      <c r="B149" s="9"/>
      <c r="C149" s="10"/>
      <c r="D149" s="11">
        <f t="shared" si="2"/>
        <v>0</v>
      </c>
    </row>
    <row r="150" spans="1:4" ht="18" hidden="1">
      <c r="A150" s="8" t="s">
        <v>137</v>
      </c>
      <c r="B150" s="9"/>
      <c r="C150" s="10"/>
      <c r="D150" s="11">
        <f t="shared" si="2"/>
        <v>0</v>
      </c>
    </row>
    <row r="151" spans="1:4" ht="18" hidden="1">
      <c r="A151" s="8" t="s">
        <v>138</v>
      </c>
      <c r="B151" s="9"/>
      <c r="C151" s="10"/>
      <c r="D151" s="11">
        <f t="shared" si="2"/>
        <v>0</v>
      </c>
    </row>
    <row r="152" spans="1:4" ht="18">
      <c r="A152" s="8" t="s">
        <v>139</v>
      </c>
      <c r="B152" s="9">
        <v>8</v>
      </c>
      <c r="C152" s="10">
        <v>27000</v>
      </c>
      <c r="D152" s="11">
        <f t="shared" si="2"/>
        <v>216000</v>
      </c>
    </row>
    <row r="153" spans="1:4" ht="18" hidden="1">
      <c r="A153" s="8" t="s">
        <v>140</v>
      </c>
      <c r="B153" s="9"/>
      <c r="C153" s="10"/>
      <c r="D153" s="11">
        <f t="shared" si="2"/>
        <v>0</v>
      </c>
    </row>
    <row r="154" spans="1:4" ht="18" hidden="1">
      <c r="A154" s="8" t="s">
        <v>141</v>
      </c>
      <c r="B154" s="9"/>
      <c r="C154" s="10">
        <v>6000</v>
      </c>
      <c r="D154" s="11">
        <f t="shared" si="2"/>
        <v>0</v>
      </c>
    </row>
    <row r="155" spans="1:4" ht="18" hidden="1">
      <c r="A155" s="8" t="s">
        <v>143</v>
      </c>
      <c r="B155" s="9"/>
      <c r="C155" s="10"/>
      <c r="D155" s="11">
        <f t="shared" si="2"/>
        <v>0</v>
      </c>
    </row>
    <row r="156" spans="1:4" ht="18" hidden="1">
      <c r="A156" s="8" t="s">
        <v>144</v>
      </c>
      <c r="B156" s="9"/>
      <c r="C156" s="10"/>
      <c r="D156" s="11">
        <f t="shared" si="2"/>
        <v>0</v>
      </c>
    </row>
    <row r="157" spans="1:4" ht="18" hidden="1">
      <c r="A157" s="8" t="s">
        <v>145</v>
      </c>
      <c r="B157" s="9"/>
      <c r="C157" s="10">
        <v>32000</v>
      </c>
      <c r="D157" s="11">
        <f t="shared" si="2"/>
        <v>0</v>
      </c>
    </row>
    <row r="158" spans="1:4" ht="18" hidden="1">
      <c r="A158" s="8" t="s">
        <v>146</v>
      </c>
      <c r="B158" s="9"/>
      <c r="C158" s="10"/>
      <c r="D158" s="11">
        <f t="shared" si="2"/>
        <v>0</v>
      </c>
    </row>
    <row r="159" spans="1:4" ht="18" hidden="1">
      <c r="A159" s="14" t="s">
        <v>147</v>
      </c>
      <c r="B159" s="9"/>
      <c r="C159" s="15"/>
      <c r="D159" s="11">
        <f t="shared" si="2"/>
        <v>0</v>
      </c>
    </row>
    <row r="160" spans="1:4" ht="18" hidden="1">
      <c r="A160" s="14" t="s">
        <v>148</v>
      </c>
      <c r="B160" s="9"/>
      <c r="C160" s="15"/>
      <c r="D160" s="11">
        <f t="shared" si="2"/>
        <v>0</v>
      </c>
    </row>
    <row r="161" spans="1:4" ht="18">
      <c r="A161" s="8" t="s">
        <v>211</v>
      </c>
      <c r="B161" s="9">
        <v>45</v>
      </c>
      <c r="C161" s="10">
        <v>20000</v>
      </c>
      <c r="D161" s="11">
        <f t="shared" si="2"/>
        <v>900000</v>
      </c>
    </row>
    <row r="162" spans="1:4" ht="18" hidden="1">
      <c r="A162" s="8" t="s">
        <v>151</v>
      </c>
      <c r="B162" s="9"/>
      <c r="C162" s="12"/>
      <c r="D162" s="11">
        <f t="shared" si="2"/>
        <v>0</v>
      </c>
    </row>
    <row r="163" spans="1:4" ht="18">
      <c r="A163" s="8" t="s">
        <v>153</v>
      </c>
      <c r="B163" s="9">
        <v>40</v>
      </c>
      <c r="C163" s="10">
        <v>7500</v>
      </c>
      <c r="D163" s="11">
        <f t="shared" si="2"/>
        <v>300000</v>
      </c>
    </row>
    <row r="164" spans="1:4" ht="18" hidden="1">
      <c r="A164" s="8" t="s">
        <v>152</v>
      </c>
      <c r="B164" s="9"/>
      <c r="C164" s="10"/>
      <c r="D164" s="11">
        <f t="shared" si="2"/>
        <v>0</v>
      </c>
    </row>
    <row r="165" spans="1:4" ht="18" hidden="1">
      <c r="A165" s="14" t="s">
        <v>49</v>
      </c>
      <c r="B165" s="9"/>
      <c r="C165" s="10"/>
      <c r="D165" s="11">
        <f t="shared" si="2"/>
        <v>0</v>
      </c>
    </row>
    <row r="166" spans="1:4" ht="18" hidden="1">
      <c r="A166" s="8" t="s">
        <v>207</v>
      </c>
      <c r="B166" s="9"/>
      <c r="C166" s="10"/>
      <c r="D166" s="11">
        <f t="shared" si="2"/>
        <v>0</v>
      </c>
    </row>
    <row r="167" spans="1:4" ht="18" hidden="1">
      <c r="A167" s="8" t="s">
        <v>154</v>
      </c>
      <c r="B167" s="9"/>
      <c r="C167" s="13"/>
      <c r="D167" s="11">
        <f t="shared" si="2"/>
        <v>0</v>
      </c>
    </row>
    <row r="168" spans="1:4" ht="18" hidden="1">
      <c r="A168" s="8" t="s">
        <v>155</v>
      </c>
      <c r="B168" s="9"/>
      <c r="C168" s="13"/>
      <c r="D168" s="11">
        <f t="shared" si="2"/>
        <v>0</v>
      </c>
    </row>
    <row r="169" spans="1:4" ht="18" hidden="1">
      <c r="A169" s="8" t="s">
        <v>156</v>
      </c>
      <c r="B169" s="9"/>
      <c r="C169" s="13">
        <v>25000</v>
      </c>
      <c r="D169" s="11">
        <f t="shared" si="2"/>
        <v>0</v>
      </c>
    </row>
    <row r="170" spans="1:4" ht="18" hidden="1">
      <c r="A170" s="8" t="s">
        <v>157</v>
      </c>
      <c r="B170" s="9"/>
      <c r="C170" s="13">
        <v>6100</v>
      </c>
      <c r="D170" s="11">
        <f t="shared" si="2"/>
        <v>0</v>
      </c>
    </row>
    <row r="171" spans="1:4" ht="18" hidden="1">
      <c r="A171" s="8" t="s">
        <v>158</v>
      </c>
      <c r="B171" s="9"/>
      <c r="C171" s="13"/>
      <c r="D171" s="11">
        <f t="shared" si="2"/>
        <v>0</v>
      </c>
    </row>
    <row r="172" spans="1:4" ht="18" hidden="1">
      <c r="A172" s="8" t="s">
        <v>210</v>
      </c>
      <c r="B172" s="9"/>
      <c r="C172" s="12"/>
      <c r="D172" s="11">
        <f t="shared" si="2"/>
        <v>0</v>
      </c>
    </row>
    <row r="173" spans="1:4" ht="18" hidden="1">
      <c r="A173" s="27" t="s">
        <v>159</v>
      </c>
      <c r="B173" s="9"/>
      <c r="C173" s="12"/>
      <c r="D173" s="11">
        <f t="shared" si="2"/>
        <v>0</v>
      </c>
    </row>
    <row r="174" spans="1:4" ht="18" hidden="1">
      <c r="A174" s="27" t="s">
        <v>160</v>
      </c>
      <c r="B174" s="9"/>
      <c r="C174" s="13">
        <v>25000</v>
      </c>
      <c r="D174" s="11">
        <f t="shared" si="2"/>
        <v>0</v>
      </c>
    </row>
    <row r="175" spans="1:4" ht="18" hidden="1">
      <c r="A175" s="27" t="s">
        <v>161</v>
      </c>
      <c r="B175" s="9"/>
      <c r="C175" s="13"/>
      <c r="D175" s="11">
        <f t="shared" si="2"/>
        <v>0</v>
      </c>
    </row>
    <row r="176" spans="1:4" ht="18" hidden="1">
      <c r="A176" s="27" t="s">
        <v>162</v>
      </c>
      <c r="B176" s="9"/>
      <c r="C176" s="12"/>
      <c r="D176" s="11">
        <f t="shared" si="2"/>
        <v>0</v>
      </c>
    </row>
    <row r="177" spans="1:4" ht="18" hidden="1">
      <c r="A177" s="27" t="s">
        <v>163</v>
      </c>
      <c r="B177" s="9"/>
      <c r="C177" s="12"/>
      <c r="D177" s="11">
        <f t="shared" si="2"/>
        <v>0</v>
      </c>
    </row>
    <row r="178" spans="1:4" ht="18" hidden="1">
      <c r="A178" s="8" t="s">
        <v>164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165</v>
      </c>
      <c r="B179" s="9"/>
      <c r="C179" s="13"/>
      <c r="D179" s="11">
        <f t="shared" si="2"/>
        <v>0</v>
      </c>
    </row>
    <row r="180" spans="1:4" ht="18">
      <c r="A180" s="8" t="s">
        <v>166</v>
      </c>
      <c r="B180" s="9">
        <v>5</v>
      </c>
      <c r="C180" s="13">
        <v>23000</v>
      </c>
      <c r="D180" s="11">
        <f t="shared" si="2"/>
        <v>115000</v>
      </c>
    </row>
    <row r="181" spans="1:4" ht="18" hidden="1">
      <c r="A181" s="8" t="s">
        <v>167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168</v>
      </c>
      <c r="B182" s="9"/>
      <c r="C182" s="13"/>
      <c r="D182" s="11">
        <f t="shared" si="2"/>
        <v>0</v>
      </c>
    </row>
    <row r="183" spans="1:4" ht="18" hidden="1">
      <c r="A183" s="8" t="s">
        <v>209</v>
      </c>
      <c r="B183" s="9"/>
      <c r="C183" s="13"/>
      <c r="D183" s="11">
        <f t="shared" si="2"/>
        <v>0</v>
      </c>
    </row>
    <row r="184" spans="1:4" ht="18" hidden="1">
      <c r="A184" s="8" t="s">
        <v>169</v>
      </c>
      <c r="B184" s="9"/>
      <c r="C184" s="10"/>
      <c r="D184" s="11">
        <f t="shared" si="2"/>
        <v>0</v>
      </c>
    </row>
    <row r="185" spans="1:4" ht="18" hidden="1">
      <c r="A185" s="8" t="s">
        <v>203</v>
      </c>
      <c r="B185" s="9"/>
      <c r="C185" s="13"/>
      <c r="D185" s="11">
        <f t="shared" si="2"/>
        <v>0</v>
      </c>
    </row>
    <row r="186" spans="1:4" ht="18" hidden="1">
      <c r="A186" s="8" t="s">
        <v>170</v>
      </c>
      <c r="B186" s="9"/>
      <c r="C186" s="13"/>
      <c r="D186" s="11">
        <f t="shared" si="2"/>
        <v>0</v>
      </c>
    </row>
    <row r="187" spans="1:4" ht="18" hidden="1">
      <c r="A187" s="8" t="s">
        <v>171</v>
      </c>
      <c r="B187" s="9"/>
      <c r="C187" s="12"/>
      <c r="D187" s="11">
        <f t="shared" si="2"/>
        <v>0</v>
      </c>
    </row>
    <row r="188" spans="1:4" ht="18" hidden="1">
      <c r="A188" s="8" t="s">
        <v>172</v>
      </c>
      <c r="B188" s="9"/>
      <c r="C188" s="10"/>
      <c r="D188" s="11">
        <f t="shared" si="2"/>
        <v>0</v>
      </c>
    </row>
    <row r="189" spans="1:4" ht="18" hidden="1">
      <c r="A189" s="8" t="s">
        <v>173</v>
      </c>
      <c r="B189" s="9"/>
      <c r="C189" s="13"/>
      <c r="D189" s="11">
        <f t="shared" si="2"/>
        <v>0</v>
      </c>
    </row>
    <row r="190" spans="1:4" ht="18" hidden="1">
      <c r="A190" s="8" t="s">
        <v>174</v>
      </c>
      <c r="B190" s="9"/>
      <c r="C190" s="10">
        <v>18000</v>
      </c>
      <c r="D190" s="11">
        <f t="shared" si="2"/>
        <v>0</v>
      </c>
    </row>
    <row r="191" spans="1:4" ht="18" hidden="1">
      <c r="A191" s="8" t="s">
        <v>175</v>
      </c>
      <c r="B191" s="9"/>
      <c r="C191" s="10"/>
      <c r="D191" s="11">
        <f t="shared" si="2"/>
        <v>0</v>
      </c>
    </row>
    <row r="192" spans="1:4" ht="18" hidden="1">
      <c r="A192" s="8" t="s">
        <v>176</v>
      </c>
      <c r="B192" s="9"/>
      <c r="C192" s="10"/>
      <c r="D192" s="11">
        <f t="shared" si="2"/>
        <v>0</v>
      </c>
    </row>
    <row r="193" spans="1:4" ht="18" hidden="1">
      <c r="A193" s="14" t="s">
        <v>177</v>
      </c>
      <c r="B193" s="9"/>
      <c r="C193" s="12"/>
      <c r="D193" s="11">
        <f t="shared" si="2"/>
        <v>0</v>
      </c>
    </row>
    <row r="194" spans="1:4" ht="18">
      <c r="A194" s="14" t="s">
        <v>178</v>
      </c>
      <c r="B194" s="9">
        <v>5</v>
      </c>
      <c r="C194" s="10">
        <v>12000</v>
      </c>
      <c r="D194" s="11">
        <f t="shared" si="2"/>
        <v>60000</v>
      </c>
    </row>
    <row r="195" spans="1:4" ht="18" hidden="1">
      <c r="A195" s="8" t="s">
        <v>179</v>
      </c>
      <c r="B195" s="9"/>
      <c r="C195" s="10"/>
      <c r="D195" s="11">
        <f t="shared" si="2"/>
        <v>0</v>
      </c>
    </row>
    <row r="196" spans="1:4" ht="18" hidden="1">
      <c r="A196" s="8" t="s">
        <v>182</v>
      </c>
      <c r="B196" s="9"/>
      <c r="C196" s="19"/>
      <c r="D196" s="11">
        <f t="shared" si="2"/>
        <v>0</v>
      </c>
    </row>
    <row r="197" spans="1:4" ht="18" hidden="1">
      <c r="A197" s="8" t="s">
        <v>183</v>
      </c>
      <c r="B197" s="9"/>
      <c r="C197" s="12">
        <v>23000</v>
      </c>
      <c r="D197" s="11">
        <f t="shared" ref="D197:D213" si="3">B197*C197</f>
        <v>0</v>
      </c>
    </row>
    <row r="198" spans="1:4" ht="18" hidden="1">
      <c r="A198" s="8" t="s">
        <v>184</v>
      </c>
      <c r="B198" s="9"/>
      <c r="C198" s="12"/>
      <c r="D198" s="11">
        <f t="shared" si="3"/>
        <v>0</v>
      </c>
    </row>
    <row r="199" spans="1:4" ht="18" hidden="1">
      <c r="A199" s="8" t="s">
        <v>99</v>
      </c>
      <c r="B199" s="9"/>
      <c r="C199" s="10"/>
      <c r="D199" s="11">
        <f t="shared" si="3"/>
        <v>0</v>
      </c>
    </row>
    <row r="200" spans="1:4" ht="18">
      <c r="A200" s="8" t="s">
        <v>185</v>
      </c>
      <c r="B200" s="9">
        <v>1200</v>
      </c>
      <c r="C200" s="13">
        <v>9000</v>
      </c>
      <c r="D200" s="11">
        <f t="shared" si="3"/>
        <v>10800000</v>
      </c>
    </row>
    <row r="201" spans="1:4" ht="18" hidden="1">
      <c r="A201" s="8" t="s">
        <v>198</v>
      </c>
      <c r="B201" s="9"/>
      <c r="C201" s="10"/>
      <c r="D201" s="11">
        <f t="shared" si="3"/>
        <v>0</v>
      </c>
    </row>
    <row r="202" spans="1:4" ht="18" hidden="1">
      <c r="A202" s="8" t="s">
        <v>199</v>
      </c>
      <c r="B202" s="9"/>
      <c r="C202" s="10"/>
      <c r="D202" s="11">
        <f t="shared" si="3"/>
        <v>0</v>
      </c>
    </row>
    <row r="203" spans="1:4" ht="18" hidden="1">
      <c r="A203" s="8" t="s">
        <v>202</v>
      </c>
      <c r="B203" s="9"/>
      <c r="C203" s="10"/>
      <c r="D203" s="11">
        <f t="shared" si="3"/>
        <v>0</v>
      </c>
    </row>
    <row r="204" spans="1:4" ht="18" hidden="1">
      <c r="A204" s="8" t="s">
        <v>205</v>
      </c>
      <c r="B204" s="9"/>
      <c r="C204" s="10"/>
      <c r="D204" s="11">
        <f t="shared" si="3"/>
        <v>0</v>
      </c>
    </row>
    <row r="205" spans="1:4" ht="18" hidden="1">
      <c r="A205" s="8" t="s">
        <v>187</v>
      </c>
      <c r="B205" s="9"/>
      <c r="C205" s="13"/>
      <c r="D205" s="11">
        <f t="shared" si="3"/>
        <v>0</v>
      </c>
    </row>
    <row r="206" spans="1:4" ht="18" hidden="1">
      <c r="A206" s="8" t="s">
        <v>188</v>
      </c>
      <c r="B206" s="9"/>
      <c r="C206" s="13"/>
      <c r="D206" s="11">
        <f t="shared" si="3"/>
        <v>0</v>
      </c>
    </row>
    <row r="207" spans="1:4" ht="18" hidden="1">
      <c r="A207" s="8" t="s">
        <v>189</v>
      </c>
      <c r="B207" s="9"/>
      <c r="C207" s="13"/>
      <c r="D207" s="11">
        <f t="shared" si="3"/>
        <v>0</v>
      </c>
    </row>
    <row r="208" spans="1:4" ht="18" hidden="1">
      <c r="A208" s="14" t="s">
        <v>190</v>
      </c>
      <c r="B208" s="9"/>
      <c r="C208" s="10"/>
      <c r="D208" s="11">
        <f t="shared" si="3"/>
        <v>0</v>
      </c>
    </row>
    <row r="209" spans="1:4" ht="18" hidden="1">
      <c r="A209" s="8" t="s">
        <v>191</v>
      </c>
      <c r="B209" s="9"/>
      <c r="C209" s="12"/>
      <c r="D209" s="11">
        <f t="shared" si="3"/>
        <v>0</v>
      </c>
    </row>
    <row r="210" spans="1:4" ht="18" hidden="1">
      <c r="A210" s="8" t="s">
        <v>192</v>
      </c>
      <c r="B210" s="9"/>
      <c r="C210" s="13"/>
      <c r="D210" s="11">
        <f t="shared" si="3"/>
        <v>0</v>
      </c>
    </row>
    <row r="211" spans="1:4" ht="18" hidden="1">
      <c r="A211" s="8" t="s">
        <v>193</v>
      </c>
      <c r="B211" s="9"/>
      <c r="C211" s="13"/>
      <c r="D211" s="11">
        <f t="shared" si="3"/>
        <v>0</v>
      </c>
    </row>
    <row r="212" spans="1:4" ht="18" hidden="1">
      <c r="A212" s="8" t="s">
        <v>194</v>
      </c>
      <c r="B212" s="9"/>
      <c r="C212" s="13"/>
      <c r="D212" s="11">
        <f t="shared" si="3"/>
        <v>0</v>
      </c>
    </row>
    <row r="213" spans="1:4" ht="18" hidden="1">
      <c r="A213" s="8" t="s">
        <v>195</v>
      </c>
      <c r="B213" s="9"/>
      <c r="C213" s="13"/>
      <c r="D213" s="11">
        <f t="shared" si="3"/>
        <v>0</v>
      </c>
    </row>
    <row r="214" spans="1:4" ht="17.399999999999999">
      <c r="A214" s="28"/>
      <c r="B214" s="29">
        <f t="shared" ref="B214:D214" si="4">SUM(B4:B213)</f>
        <v>1748</v>
      </c>
      <c r="C214" s="29"/>
      <c r="D214" s="29">
        <f t="shared" si="4"/>
        <v>21694500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A219"/>
  <sheetViews>
    <sheetView workbookViewId="0">
      <selection activeCell="GC19" sqref="GC19"/>
    </sheetView>
  </sheetViews>
  <sheetFormatPr defaultColWidth="9.109375" defaultRowHeight="15.6"/>
  <cols>
    <col min="1" max="1" width="43.33203125" style="63" customWidth="1"/>
    <col min="2" max="2" width="5.44140625" style="82" hidden="1" customWidth="1"/>
    <col min="3" max="3" width="5.6640625" style="82" hidden="1" customWidth="1"/>
    <col min="4" max="4" width="5.5546875" style="83" hidden="1" customWidth="1"/>
    <col min="5" max="5" width="6.33203125" style="83" hidden="1" customWidth="1"/>
    <col min="6" max="6" width="6.33203125" style="82" hidden="1" customWidth="1"/>
    <col min="7" max="7" width="5" style="83" hidden="1" customWidth="1"/>
    <col min="8" max="8" width="6.33203125" style="83" hidden="1" customWidth="1"/>
    <col min="9" max="9" width="6.33203125" style="82" hidden="1" customWidth="1"/>
    <col min="10" max="10" width="5" style="83" hidden="1" customWidth="1"/>
    <col min="11" max="11" width="6.33203125" style="83" hidden="1" customWidth="1"/>
    <col min="12" max="12" width="6.33203125" style="82" hidden="1" customWidth="1"/>
    <col min="13" max="13" width="5" style="83" hidden="1" customWidth="1"/>
    <col min="14" max="14" width="6.33203125" style="83" hidden="1" customWidth="1"/>
    <col min="15" max="15" width="6.33203125" style="82" hidden="1" customWidth="1"/>
    <col min="16" max="16" width="5" style="83" hidden="1" customWidth="1"/>
    <col min="17" max="17" width="6.33203125" style="83" hidden="1" customWidth="1"/>
    <col min="18" max="18" width="6.33203125" style="82" hidden="1" customWidth="1"/>
    <col min="19" max="19" width="5" style="83" hidden="1" customWidth="1"/>
    <col min="20" max="20" width="6.33203125" style="83" hidden="1" customWidth="1"/>
    <col min="21" max="21" width="6.33203125" style="82" hidden="1" customWidth="1"/>
    <col min="22" max="22" width="5" style="83" hidden="1" customWidth="1"/>
    <col min="23" max="23" width="6.33203125" style="83" hidden="1" customWidth="1"/>
    <col min="24" max="24" width="6.33203125" style="82" hidden="1" customWidth="1"/>
    <col min="25" max="25" width="5" style="83" hidden="1" customWidth="1"/>
    <col min="26" max="26" width="6.33203125" style="83" hidden="1" customWidth="1"/>
    <col min="27" max="27" width="10" style="82" hidden="1" customWidth="1"/>
    <col min="28" max="29" width="6.33203125" style="83" hidden="1" customWidth="1"/>
    <col min="30" max="30" width="10" style="82" hidden="1" customWidth="1"/>
    <col min="31" max="32" width="6.33203125" style="83" hidden="1" customWidth="1"/>
    <col min="33" max="33" width="6.33203125" style="82" hidden="1" customWidth="1"/>
    <col min="34" max="35" width="6.33203125" style="83" hidden="1" customWidth="1"/>
    <col min="36" max="36" width="8" style="82" hidden="1" customWidth="1"/>
    <col min="37" max="37" width="5.6640625" style="83" hidden="1" customWidth="1"/>
    <col min="38" max="38" width="6.33203125" style="83" hidden="1" customWidth="1"/>
    <col min="39" max="39" width="6.109375" style="82" hidden="1" customWidth="1"/>
    <col min="40" max="41" width="6.33203125" style="83" hidden="1" customWidth="1"/>
    <col min="42" max="42" width="6.33203125" style="82" hidden="1" customWidth="1"/>
    <col min="43" max="43" width="5.33203125" style="83" hidden="1" customWidth="1"/>
    <col min="44" max="44" width="6.33203125" style="83" hidden="1" customWidth="1"/>
    <col min="45" max="45" width="6.5546875" style="82" hidden="1" customWidth="1"/>
    <col min="46" max="46" width="4.88671875" style="83" hidden="1" customWidth="1"/>
    <col min="47" max="47" width="6.33203125" style="83" hidden="1" customWidth="1"/>
    <col min="48" max="48" width="6.33203125" style="82" hidden="1" customWidth="1"/>
    <col min="49" max="49" width="7.109375" style="83" hidden="1" customWidth="1"/>
    <col min="50" max="50" width="6.33203125" style="83" hidden="1" customWidth="1"/>
    <col min="51" max="51" width="6.33203125" style="82" hidden="1" customWidth="1"/>
    <col min="52" max="52" width="6.44140625" style="83" hidden="1" customWidth="1"/>
    <col min="53" max="53" width="6.33203125" style="83" hidden="1" customWidth="1"/>
    <col min="54" max="54" width="6.33203125" style="82" hidden="1" customWidth="1"/>
    <col min="55" max="55" width="6.109375" style="83" hidden="1" customWidth="1"/>
    <col min="56" max="56" width="9" style="83" hidden="1" customWidth="1"/>
    <col min="57" max="57" width="6" style="82" hidden="1" customWidth="1"/>
    <col min="58" max="58" width="5.33203125" style="83" hidden="1" customWidth="1"/>
    <col min="59" max="59" width="6.33203125" style="83" hidden="1" customWidth="1"/>
    <col min="60" max="60" width="6.33203125" style="82" hidden="1" customWidth="1"/>
    <col min="61" max="61" width="6.44140625" style="83" hidden="1" customWidth="1"/>
    <col min="62" max="62" width="6.33203125" style="83" hidden="1" customWidth="1"/>
    <col min="63" max="63" width="6.33203125" style="82" hidden="1" customWidth="1"/>
    <col min="64" max="64" width="5.88671875" style="83" hidden="1" customWidth="1"/>
    <col min="65" max="65" width="7.109375" style="83" hidden="1" customWidth="1"/>
    <col min="66" max="66" width="6.33203125" style="82" hidden="1" customWidth="1"/>
    <col min="67" max="67" width="5.5546875" style="82" hidden="1" customWidth="1"/>
    <col min="68" max="68" width="6.33203125" style="82" hidden="1" customWidth="1"/>
    <col min="69" max="69" width="6.33203125" style="84" hidden="1" customWidth="1"/>
    <col min="70" max="70" width="5.33203125" style="85" hidden="1" customWidth="1"/>
    <col min="71" max="71" width="6.33203125" style="85" hidden="1" customWidth="1"/>
    <col min="72" max="72" width="6.33203125" style="84" hidden="1" customWidth="1"/>
    <col min="73" max="73" width="6" style="85" hidden="1" customWidth="1"/>
    <col min="74" max="74" width="6.33203125" style="85" hidden="1" customWidth="1"/>
    <col min="75" max="75" width="6.33203125" style="82" hidden="1" customWidth="1"/>
    <col min="76" max="76" width="6.109375" style="83" hidden="1" customWidth="1"/>
    <col min="77" max="77" width="9.109375" style="83" hidden="1" customWidth="1"/>
    <col min="78" max="78" width="6" style="82" hidden="1" customWidth="1"/>
    <col min="79" max="79" width="5" style="83" hidden="1" customWidth="1"/>
    <col min="80" max="80" width="6.33203125" style="83" hidden="1" customWidth="1"/>
    <col min="81" max="81" width="6.33203125" style="82" hidden="1" customWidth="1"/>
    <col min="82" max="82" width="5.6640625" style="83" hidden="1" customWidth="1"/>
    <col min="83" max="83" width="6.33203125" style="83" hidden="1" customWidth="1"/>
    <col min="84" max="84" width="5" style="82" hidden="1" customWidth="1"/>
    <col min="85" max="85" width="6.5546875" style="83" hidden="1" customWidth="1"/>
    <col min="86" max="86" width="6.33203125" style="83" hidden="1" customWidth="1"/>
    <col min="87" max="87" width="6.33203125" style="82" hidden="1" customWidth="1"/>
    <col min="88" max="88" width="5" style="83" hidden="1" customWidth="1"/>
    <col min="89" max="89" width="9.44140625" style="83" hidden="1" customWidth="1"/>
    <col min="90" max="90" width="6.33203125" style="83" hidden="1" customWidth="1"/>
    <col min="91" max="94" width="11" style="63" hidden="1" customWidth="1"/>
    <col min="95" max="95" width="5" style="82" hidden="1" customWidth="1"/>
    <col min="96" max="96" width="6.5546875" style="83" hidden="1" customWidth="1"/>
    <col min="97" max="97" width="6.33203125" style="83" hidden="1" customWidth="1"/>
    <col min="98" max="98" width="5.88671875" style="84" hidden="1" customWidth="1"/>
    <col min="99" max="99" width="6.33203125" style="85" hidden="1" customWidth="1"/>
    <col min="100" max="100" width="7" style="85" hidden="1" customWidth="1"/>
    <col min="101" max="101" width="7.44140625" style="84" hidden="1" customWidth="1"/>
    <col min="102" max="102" width="6.5546875" style="85" hidden="1" customWidth="1"/>
    <col min="103" max="104" width="6.44140625" style="85" hidden="1" customWidth="1"/>
    <col min="105" max="105" width="6.6640625" style="85" hidden="1" customWidth="1"/>
    <col min="106" max="106" width="6.44140625" style="85" hidden="1" customWidth="1"/>
    <col min="107" max="107" width="8.5546875" style="84" hidden="1" customWidth="1"/>
    <col min="108" max="109" width="6.44140625" style="85" hidden="1" customWidth="1"/>
    <col min="110" max="110" width="5" style="82" hidden="1" customWidth="1"/>
    <col min="111" max="111" width="6.5546875" style="83" hidden="1" customWidth="1"/>
    <col min="112" max="112" width="6.33203125" style="83" hidden="1" customWidth="1"/>
    <col min="113" max="113" width="6.5546875" style="84" hidden="1" customWidth="1"/>
    <col min="114" max="114" width="6.88671875" style="85" hidden="1" customWidth="1"/>
    <col min="115" max="115" width="6.44140625" style="85" hidden="1" customWidth="1"/>
    <col min="116" max="116" width="7.6640625" style="84" hidden="1" customWidth="1"/>
    <col min="117" max="118" width="6.44140625" style="85" hidden="1" customWidth="1"/>
    <col min="119" max="119" width="6.5546875" style="84" hidden="1" customWidth="1"/>
    <col min="120" max="120" width="6.33203125" style="85" hidden="1" customWidth="1"/>
    <col min="121" max="121" width="6.44140625" style="85" hidden="1" customWidth="1"/>
    <col min="122" max="122" width="8.5546875" style="84" hidden="1" customWidth="1"/>
    <col min="123" max="123" width="6.5546875" style="85" hidden="1" customWidth="1"/>
    <col min="124" max="124" width="6.44140625" style="85" hidden="1" customWidth="1"/>
    <col min="125" max="125" width="8.5546875" style="84" hidden="1" customWidth="1"/>
    <col min="126" max="126" width="7.44140625" style="85" hidden="1" customWidth="1"/>
    <col min="127" max="127" width="6.44140625" style="85" hidden="1" customWidth="1"/>
    <col min="128" max="128" width="6.33203125" style="83" hidden="1" customWidth="1"/>
    <col min="129" max="129" width="9" style="63" hidden="1" customWidth="1"/>
    <col min="130" max="132" width="11" style="63" hidden="1" customWidth="1"/>
    <col min="133" max="133" width="9" style="82" hidden="1" customWidth="1"/>
    <col min="134" max="134" width="9" style="83" hidden="1" customWidth="1"/>
    <col min="135" max="135" width="11" style="63" hidden="1" customWidth="1"/>
    <col min="136" max="136" width="6.33203125" style="84" hidden="1" customWidth="1"/>
    <col min="137" max="137" width="8.6640625" style="85" hidden="1" customWidth="1"/>
    <col min="138" max="138" width="6.33203125" style="85" hidden="1" customWidth="1"/>
    <col min="139" max="139" width="6.33203125" style="84" hidden="1" customWidth="1"/>
    <col min="140" max="140" width="6.5546875" style="85" hidden="1" customWidth="1"/>
    <col min="141" max="141" width="7" style="85" hidden="1" customWidth="1"/>
    <col min="142" max="142" width="8.88671875" style="84" hidden="1" customWidth="1"/>
    <col min="143" max="144" width="7" style="85" hidden="1" customWidth="1"/>
    <col min="145" max="145" width="8.88671875" style="84" hidden="1" customWidth="1"/>
    <col min="146" max="147" width="7" style="85" hidden="1" customWidth="1"/>
    <col min="148" max="148" width="8.88671875" style="84" hidden="1" customWidth="1"/>
    <col min="149" max="150" width="7" style="85" hidden="1" customWidth="1"/>
    <col min="151" max="151" width="8.88671875" style="84" hidden="1" customWidth="1"/>
    <col min="152" max="153" width="7" style="85" hidden="1" customWidth="1"/>
    <col min="154" max="154" width="6.33203125" style="83" hidden="1" customWidth="1"/>
    <col min="155" max="155" width="9" style="63" hidden="1" customWidth="1"/>
    <col min="156" max="156" width="9" style="82" hidden="1" customWidth="1"/>
    <col min="157" max="157" width="9" style="83" hidden="1" customWidth="1"/>
    <col min="158" max="158" width="11" style="63" hidden="1" customWidth="1"/>
    <col min="159" max="159" width="10.6640625" style="63" hidden="1" customWidth="1"/>
    <col min="160" max="160" width="11.5546875" style="63" hidden="1" customWidth="1"/>
    <col min="161" max="162" width="8.5546875" style="63" hidden="1" customWidth="1"/>
    <col min="163" max="163" width="12.44140625" style="63" hidden="1" customWidth="1"/>
    <col min="164" max="164" width="9.5546875" style="63" customWidth="1"/>
    <col min="165" max="170" width="11.44140625" style="63" hidden="1" customWidth="1"/>
    <col min="171" max="171" width="8.5546875" style="63" hidden="1" customWidth="1"/>
    <col min="172" max="173" width="7" style="63" hidden="1" customWidth="1"/>
    <col min="174" max="174" width="18.44140625" style="63" hidden="1" customWidth="1"/>
    <col min="175" max="175" width="12.5546875" style="63" hidden="1" customWidth="1"/>
    <col min="176" max="176" width="9.88671875" style="63" hidden="1" customWidth="1"/>
    <col min="177" max="177" width="10.6640625" style="63" hidden="1" customWidth="1"/>
    <col min="178" max="178" width="10" style="86" hidden="1" customWidth="1"/>
    <col min="179" max="180" width="8.5546875" style="87" hidden="1" customWidth="1"/>
    <col min="181" max="181" width="8.33203125" style="88" hidden="1" customWidth="1"/>
    <col min="182" max="182" width="12.109375" style="63" customWidth="1"/>
    <col min="183" max="183" width="12.109375" style="89" customWidth="1"/>
    <col min="184" max="239" width="9.109375" style="63"/>
    <col min="240" max="240" width="43.33203125" style="63" customWidth="1"/>
    <col min="241" max="245" width="0" style="63" hidden="1" customWidth="1"/>
    <col min="246" max="246" width="5" style="63" customWidth="1"/>
    <col min="247" max="248" width="0" style="63" hidden="1" customWidth="1"/>
    <col min="249" max="249" width="5" style="63" customWidth="1"/>
    <col min="250" max="251" width="0" style="63" hidden="1" customWidth="1"/>
    <col min="252" max="252" width="5" style="63" customWidth="1"/>
    <col min="253" max="254" width="0" style="63" hidden="1" customWidth="1"/>
    <col min="255" max="255" width="5" style="63" customWidth="1"/>
    <col min="256" max="257" width="0" style="63" hidden="1" customWidth="1"/>
    <col min="258" max="258" width="5" style="63" customWidth="1"/>
    <col min="259" max="260" width="0" style="63" hidden="1" customWidth="1"/>
    <col min="261" max="261" width="5" style="63" customWidth="1"/>
    <col min="262" max="275" width="0" style="63" hidden="1" customWidth="1"/>
    <col min="276" max="276" width="5.6640625" style="63" customWidth="1"/>
    <col min="277" max="278" width="0" style="63" hidden="1" customWidth="1"/>
    <col min="279" max="279" width="6.33203125" style="63" customWidth="1"/>
    <col min="280" max="281" width="0" style="63" hidden="1" customWidth="1"/>
    <col min="282" max="282" width="5.33203125" style="63" customWidth="1"/>
    <col min="283" max="284" width="0" style="63" hidden="1" customWidth="1"/>
    <col min="285" max="285" width="4.88671875" style="63" customWidth="1"/>
    <col min="286" max="296" width="0" style="63" hidden="1" customWidth="1"/>
    <col min="297" max="297" width="5.33203125" style="63" customWidth="1"/>
    <col min="298" max="302" width="0" style="63" hidden="1" customWidth="1"/>
    <col min="303" max="303" width="5.88671875" style="63" customWidth="1"/>
    <col min="304" max="305" width="0" style="63" hidden="1" customWidth="1"/>
    <col min="306" max="306" width="5.5546875" style="63" customWidth="1"/>
    <col min="307" max="308" width="0" style="63" hidden="1" customWidth="1"/>
    <col min="309" max="309" width="5.33203125" style="63" customWidth="1"/>
    <col min="310" max="311" width="0" style="63" hidden="1" customWidth="1"/>
    <col min="312" max="312" width="6" style="63" customWidth="1"/>
    <col min="313" max="317" width="0" style="63" hidden="1" customWidth="1"/>
    <col min="318" max="318" width="5" style="63" customWidth="1"/>
    <col min="319" max="320" width="0" style="63" hidden="1" customWidth="1"/>
    <col min="321" max="321" width="5.6640625" style="63" customWidth="1"/>
    <col min="322" max="326" width="0" style="63" hidden="1" customWidth="1"/>
    <col min="327" max="327" width="5" style="63" customWidth="1"/>
    <col min="328" max="328" width="0" style="63" hidden="1" customWidth="1"/>
    <col min="329" max="329" width="6.33203125" style="63" customWidth="1"/>
    <col min="330" max="330" width="11" style="63" customWidth="1"/>
    <col min="331" max="334" width="0" style="63" hidden="1" customWidth="1"/>
    <col min="335" max="335" width="6.5546875" style="63" customWidth="1"/>
    <col min="336" max="337" width="0" style="63" hidden="1" customWidth="1"/>
    <col min="338" max="338" width="6.33203125" style="63" customWidth="1"/>
    <col min="339" max="340" width="0" style="63" hidden="1" customWidth="1"/>
    <col min="341" max="341" width="6.5546875" style="63" customWidth="1"/>
    <col min="342" max="343" width="0" style="63" hidden="1" customWidth="1"/>
    <col min="344" max="344" width="6.6640625" style="63" customWidth="1"/>
    <col min="345" max="346" width="0" style="63" hidden="1" customWidth="1"/>
    <col min="347" max="347" width="6.44140625" style="63" customWidth="1"/>
    <col min="348" max="349" width="0" style="63" hidden="1" customWidth="1"/>
    <col min="350" max="350" width="6.5546875" style="63" customWidth="1"/>
    <col min="351" max="352" width="0" style="63" hidden="1" customWidth="1"/>
    <col min="353" max="353" width="6.88671875" style="63" customWidth="1"/>
    <col min="354" max="358" width="0" style="63" hidden="1" customWidth="1"/>
    <col min="359" max="359" width="6.33203125" style="63" customWidth="1"/>
    <col min="360" max="361" width="0" style="63" hidden="1" customWidth="1"/>
    <col min="362" max="362" width="6.5546875" style="63" customWidth="1"/>
    <col min="363" max="364" width="0" style="63" hidden="1" customWidth="1"/>
    <col min="365" max="365" width="7.44140625" style="63" customWidth="1"/>
    <col min="366" max="366" width="0" style="63" hidden="1" customWidth="1"/>
    <col min="367" max="367" width="6.33203125" style="63" customWidth="1"/>
    <col min="368" max="368" width="9" style="63" customWidth="1"/>
    <col min="369" max="372" width="0" style="63" hidden="1" customWidth="1"/>
    <col min="373" max="373" width="9" style="63" customWidth="1"/>
    <col min="374" max="375" width="0" style="63" hidden="1" customWidth="1"/>
    <col min="376" max="376" width="8.6640625" style="63" customWidth="1"/>
    <col min="377" max="378" width="0" style="63" hidden="1" customWidth="1"/>
    <col min="379" max="379" width="6.5546875" style="63" customWidth="1"/>
    <col min="380" max="381" width="0" style="63" hidden="1" customWidth="1"/>
    <col min="382" max="382" width="7" style="63" customWidth="1"/>
    <col min="383" max="392" width="0" style="63" hidden="1" customWidth="1"/>
    <col min="393" max="393" width="6.33203125" style="63" customWidth="1"/>
    <col min="394" max="394" width="9" style="63" customWidth="1"/>
    <col min="395" max="398" width="0" style="63" hidden="1" customWidth="1"/>
    <col min="399" max="399" width="11.5546875" style="63" customWidth="1"/>
    <col min="400" max="402" width="0" style="63" hidden="1" customWidth="1"/>
    <col min="403" max="403" width="9.5546875" style="63" customWidth="1"/>
    <col min="404" max="404" width="11.44140625" style="63" customWidth="1"/>
    <col min="405" max="411" width="0" style="63" hidden="1" customWidth="1"/>
    <col min="412" max="412" width="7" style="63" customWidth="1"/>
    <col min="413" max="413" width="18.44140625" style="63" customWidth="1"/>
    <col min="414" max="438" width="0" style="63" hidden="1" customWidth="1"/>
    <col min="439" max="495" width="9.109375" style="63"/>
    <col min="496" max="496" width="43.33203125" style="63" customWidth="1"/>
    <col min="497" max="501" width="0" style="63" hidden="1" customWidth="1"/>
    <col min="502" max="502" width="5" style="63" customWidth="1"/>
    <col min="503" max="504" width="0" style="63" hidden="1" customWidth="1"/>
    <col min="505" max="505" width="5" style="63" customWidth="1"/>
    <col min="506" max="507" width="0" style="63" hidden="1" customWidth="1"/>
    <col min="508" max="508" width="5" style="63" customWidth="1"/>
    <col min="509" max="510" width="0" style="63" hidden="1" customWidth="1"/>
    <col min="511" max="511" width="5" style="63" customWidth="1"/>
    <col min="512" max="513" width="0" style="63" hidden="1" customWidth="1"/>
    <col min="514" max="514" width="5" style="63" customWidth="1"/>
    <col min="515" max="516" width="0" style="63" hidden="1" customWidth="1"/>
    <col min="517" max="517" width="5" style="63" customWidth="1"/>
    <col min="518" max="531" width="0" style="63" hidden="1" customWidth="1"/>
    <col min="532" max="532" width="5.6640625" style="63" customWidth="1"/>
    <col min="533" max="534" width="0" style="63" hidden="1" customWidth="1"/>
    <col min="535" max="535" width="6.33203125" style="63" customWidth="1"/>
    <col min="536" max="537" width="0" style="63" hidden="1" customWidth="1"/>
    <col min="538" max="538" width="5.33203125" style="63" customWidth="1"/>
    <col min="539" max="540" width="0" style="63" hidden="1" customWidth="1"/>
    <col min="541" max="541" width="4.88671875" style="63" customWidth="1"/>
    <col min="542" max="552" width="0" style="63" hidden="1" customWidth="1"/>
    <col min="553" max="553" width="5.33203125" style="63" customWidth="1"/>
    <col min="554" max="558" width="0" style="63" hidden="1" customWidth="1"/>
    <col min="559" max="559" width="5.88671875" style="63" customWidth="1"/>
    <col min="560" max="561" width="0" style="63" hidden="1" customWidth="1"/>
    <col min="562" max="562" width="5.5546875" style="63" customWidth="1"/>
    <col min="563" max="564" width="0" style="63" hidden="1" customWidth="1"/>
    <col min="565" max="565" width="5.33203125" style="63" customWidth="1"/>
    <col min="566" max="567" width="0" style="63" hidden="1" customWidth="1"/>
    <col min="568" max="568" width="6" style="63" customWidth="1"/>
    <col min="569" max="573" width="0" style="63" hidden="1" customWidth="1"/>
    <col min="574" max="574" width="5" style="63" customWidth="1"/>
    <col min="575" max="576" width="0" style="63" hidden="1" customWidth="1"/>
    <col min="577" max="577" width="5.6640625" style="63" customWidth="1"/>
    <col min="578" max="582" width="0" style="63" hidden="1" customWidth="1"/>
    <col min="583" max="583" width="5" style="63" customWidth="1"/>
    <col min="584" max="584" width="0" style="63" hidden="1" customWidth="1"/>
    <col min="585" max="585" width="6.33203125" style="63" customWidth="1"/>
    <col min="586" max="586" width="11" style="63" customWidth="1"/>
    <col min="587" max="590" width="0" style="63" hidden="1" customWidth="1"/>
    <col min="591" max="591" width="6.5546875" style="63" customWidth="1"/>
    <col min="592" max="593" width="0" style="63" hidden="1" customWidth="1"/>
    <col min="594" max="594" width="6.33203125" style="63" customWidth="1"/>
    <col min="595" max="596" width="0" style="63" hidden="1" customWidth="1"/>
    <col min="597" max="597" width="6.5546875" style="63" customWidth="1"/>
    <col min="598" max="599" width="0" style="63" hidden="1" customWidth="1"/>
    <col min="600" max="600" width="6.6640625" style="63" customWidth="1"/>
    <col min="601" max="602" width="0" style="63" hidden="1" customWidth="1"/>
    <col min="603" max="603" width="6.44140625" style="63" customWidth="1"/>
    <col min="604" max="605" width="0" style="63" hidden="1" customWidth="1"/>
    <col min="606" max="606" width="6.5546875" style="63" customWidth="1"/>
    <col min="607" max="608" width="0" style="63" hidden="1" customWidth="1"/>
    <col min="609" max="609" width="6.88671875" style="63" customWidth="1"/>
    <col min="610" max="614" width="0" style="63" hidden="1" customWidth="1"/>
    <col min="615" max="615" width="6.33203125" style="63" customWidth="1"/>
    <col min="616" max="617" width="0" style="63" hidden="1" customWidth="1"/>
    <col min="618" max="618" width="6.5546875" style="63" customWidth="1"/>
    <col min="619" max="620" width="0" style="63" hidden="1" customWidth="1"/>
    <col min="621" max="621" width="7.44140625" style="63" customWidth="1"/>
    <col min="622" max="622" width="0" style="63" hidden="1" customWidth="1"/>
    <col min="623" max="623" width="6.33203125" style="63" customWidth="1"/>
    <col min="624" max="624" width="9" style="63" customWidth="1"/>
    <col min="625" max="628" width="0" style="63" hidden="1" customWidth="1"/>
    <col min="629" max="629" width="9" style="63" customWidth="1"/>
    <col min="630" max="631" width="0" style="63" hidden="1" customWidth="1"/>
    <col min="632" max="632" width="8.6640625" style="63" customWidth="1"/>
    <col min="633" max="634" width="0" style="63" hidden="1" customWidth="1"/>
    <col min="635" max="635" width="6.5546875" style="63" customWidth="1"/>
    <col min="636" max="637" width="0" style="63" hidden="1" customWidth="1"/>
    <col min="638" max="638" width="7" style="63" customWidth="1"/>
    <col min="639" max="648" width="0" style="63" hidden="1" customWidth="1"/>
    <col min="649" max="649" width="6.33203125" style="63" customWidth="1"/>
    <col min="650" max="650" width="9" style="63" customWidth="1"/>
    <col min="651" max="654" width="0" style="63" hidden="1" customWidth="1"/>
    <col min="655" max="655" width="11.5546875" style="63" customWidth="1"/>
    <col min="656" max="658" width="0" style="63" hidden="1" customWidth="1"/>
    <col min="659" max="659" width="9.5546875" style="63" customWidth="1"/>
    <col min="660" max="660" width="11.44140625" style="63" customWidth="1"/>
    <col min="661" max="667" width="0" style="63" hidden="1" customWidth="1"/>
    <col min="668" max="668" width="7" style="63" customWidth="1"/>
    <col min="669" max="669" width="18.44140625" style="63" customWidth="1"/>
    <col min="670" max="694" width="0" style="63" hidden="1" customWidth="1"/>
    <col min="695" max="751" width="9.109375" style="63"/>
    <col min="752" max="752" width="43.33203125" style="63" customWidth="1"/>
    <col min="753" max="757" width="0" style="63" hidden="1" customWidth="1"/>
    <col min="758" max="758" width="5" style="63" customWidth="1"/>
    <col min="759" max="760" width="0" style="63" hidden="1" customWidth="1"/>
    <col min="761" max="761" width="5" style="63" customWidth="1"/>
    <col min="762" max="763" width="0" style="63" hidden="1" customWidth="1"/>
    <col min="764" max="764" width="5" style="63" customWidth="1"/>
    <col min="765" max="766" width="0" style="63" hidden="1" customWidth="1"/>
    <col min="767" max="767" width="5" style="63" customWidth="1"/>
    <col min="768" max="769" width="0" style="63" hidden="1" customWidth="1"/>
    <col min="770" max="770" width="5" style="63" customWidth="1"/>
    <col min="771" max="772" width="0" style="63" hidden="1" customWidth="1"/>
    <col min="773" max="773" width="5" style="63" customWidth="1"/>
    <col min="774" max="787" width="0" style="63" hidden="1" customWidth="1"/>
    <col min="788" max="788" width="5.6640625" style="63" customWidth="1"/>
    <col min="789" max="790" width="0" style="63" hidden="1" customWidth="1"/>
    <col min="791" max="791" width="6.33203125" style="63" customWidth="1"/>
    <col min="792" max="793" width="0" style="63" hidden="1" customWidth="1"/>
    <col min="794" max="794" width="5.33203125" style="63" customWidth="1"/>
    <col min="795" max="796" width="0" style="63" hidden="1" customWidth="1"/>
    <col min="797" max="797" width="4.88671875" style="63" customWidth="1"/>
    <col min="798" max="808" width="0" style="63" hidden="1" customWidth="1"/>
    <col min="809" max="809" width="5.33203125" style="63" customWidth="1"/>
    <col min="810" max="814" width="0" style="63" hidden="1" customWidth="1"/>
    <col min="815" max="815" width="5.88671875" style="63" customWidth="1"/>
    <col min="816" max="817" width="0" style="63" hidden="1" customWidth="1"/>
    <col min="818" max="818" width="5.5546875" style="63" customWidth="1"/>
    <col min="819" max="820" width="0" style="63" hidden="1" customWidth="1"/>
    <col min="821" max="821" width="5.33203125" style="63" customWidth="1"/>
    <col min="822" max="823" width="0" style="63" hidden="1" customWidth="1"/>
    <col min="824" max="824" width="6" style="63" customWidth="1"/>
    <col min="825" max="829" width="0" style="63" hidden="1" customWidth="1"/>
    <col min="830" max="830" width="5" style="63" customWidth="1"/>
    <col min="831" max="832" width="0" style="63" hidden="1" customWidth="1"/>
    <col min="833" max="833" width="5.6640625" style="63" customWidth="1"/>
    <col min="834" max="838" width="0" style="63" hidden="1" customWidth="1"/>
    <col min="839" max="839" width="5" style="63" customWidth="1"/>
    <col min="840" max="840" width="0" style="63" hidden="1" customWidth="1"/>
    <col min="841" max="841" width="6.33203125" style="63" customWidth="1"/>
    <col min="842" max="842" width="11" style="63" customWidth="1"/>
    <col min="843" max="846" width="0" style="63" hidden="1" customWidth="1"/>
    <col min="847" max="847" width="6.5546875" style="63" customWidth="1"/>
    <col min="848" max="849" width="0" style="63" hidden="1" customWidth="1"/>
    <col min="850" max="850" width="6.33203125" style="63" customWidth="1"/>
    <col min="851" max="852" width="0" style="63" hidden="1" customWidth="1"/>
    <col min="853" max="853" width="6.5546875" style="63" customWidth="1"/>
    <col min="854" max="855" width="0" style="63" hidden="1" customWidth="1"/>
    <col min="856" max="856" width="6.6640625" style="63" customWidth="1"/>
    <col min="857" max="858" width="0" style="63" hidden="1" customWidth="1"/>
    <col min="859" max="859" width="6.44140625" style="63" customWidth="1"/>
    <col min="860" max="861" width="0" style="63" hidden="1" customWidth="1"/>
    <col min="862" max="862" width="6.5546875" style="63" customWidth="1"/>
    <col min="863" max="864" width="0" style="63" hidden="1" customWidth="1"/>
    <col min="865" max="865" width="6.88671875" style="63" customWidth="1"/>
    <col min="866" max="870" width="0" style="63" hidden="1" customWidth="1"/>
    <col min="871" max="871" width="6.33203125" style="63" customWidth="1"/>
    <col min="872" max="873" width="0" style="63" hidden="1" customWidth="1"/>
    <col min="874" max="874" width="6.5546875" style="63" customWidth="1"/>
    <col min="875" max="876" width="0" style="63" hidden="1" customWidth="1"/>
    <col min="877" max="877" width="7.44140625" style="63" customWidth="1"/>
    <col min="878" max="878" width="0" style="63" hidden="1" customWidth="1"/>
    <col min="879" max="879" width="6.33203125" style="63" customWidth="1"/>
    <col min="880" max="880" width="9" style="63" customWidth="1"/>
    <col min="881" max="884" width="0" style="63" hidden="1" customWidth="1"/>
    <col min="885" max="885" width="9" style="63" customWidth="1"/>
    <col min="886" max="887" width="0" style="63" hidden="1" customWidth="1"/>
    <col min="888" max="888" width="8.6640625" style="63" customWidth="1"/>
    <col min="889" max="890" width="0" style="63" hidden="1" customWidth="1"/>
    <col min="891" max="891" width="6.5546875" style="63" customWidth="1"/>
    <col min="892" max="893" width="0" style="63" hidden="1" customWidth="1"/>
    <col min="894" max="894" width="7" style="63" customWidth="1"/>
    <col min="895" max="904" width="0" style="63" hidden="1" customWidth="1"/>
    <col min="905" max="905" width="6.33203125" style="63" customWidth="1"/>
    <col min="906" max="906" width="9" style="63" customWidth="1"/>
    <col min="907" max="910" width="0" style="63" hidden="1" customWidth="1"/>
    <col min="911" max="911" width="11.5546875" style="63" customWidth="1"/>
    <col min="912" max="914" width="0" style="63" hidden="1" customWidth="1"/>
    <col min="915" max="915" width="9.5546875" style="63" customWidth="1"/>
    <col min="916" max="916" width="11.44140625" style="63" customWidth="1"/>
    <col min="917" max="923" width="0" style="63" hidden="1" customWidth="1"/>
    <col min="924" max="924" width="7" style="63" customWidth="1"/>
    <col min="925" max="925" width="18.44140625" style="63" customWidth="1"/>
    <col min="926" max="950" width="0" style="63" hidden="1" customWidth="1"/>
    <col min="951" max="1007" width="9.109375" style="63"/>
    <col min="1008" max="1008" width="43.33203125" style="63" customWidth="1"/>
    <col min="1009" max="1013" width="0" style="63" hidden="1" customWidth="1"/>
    <col min="1014" max="1014" width="5" style="63" customWidth="1"/>
    <col min="1015" max="1016" width="0" style="63" hidden="1" customWidth="1"/>
    <col min="1017" max="1017" width="5" style="63" customWidth="1"/>
    <col min="1018" max="1019" width="0" style="63" hidden="1" customWidth="1"/>
    <col min="1020" max="1020" width="5" style="63" customWidth="1"/>
    <col min="1021" max="1022" width="0" style="63" hidden="1" customWidth="1"/>
    <col min="1023" max="1023" width="5" style="63" customWidth="1"/>
    <col min="1024" max="1025" width="0" style="63" hidden="1" customWidth="1"/>
    <col min="1026" max="1026" width="5" style="63" customWidth="1"/>
    <col min="1027" max="1028" width="0" style="63" hidden="1" customWidth="1"/>
    <col min="1029" max="1029" width="5" style="63" customWidth="1"/>
    <col min="1030" max="1043" width="0" style="63" hidden="1" customWidth="1"/>
    <col min="1044" max="1044" width="5.6640625" style="63" customWidth="1"/>
    <col min="1045" max="1046" width="0" style="63" hidden="1" customWidth="1"/>
    <col min="1047" max="1047" width="6.33203125" style="63" customWidth="1"/>
    <col min="1048" max="1049" width="0" style="63" hidden="1" customWidth="1"/>
    <col min="1050" max="1050" width="5.33203125" style="63" customWidth="1"/>
    <col min="1051" max="1052" width="0" style="63" hidden="1" customWidth="1"/>
    <col min="1053" max="1053" width="4.88671875" style="63" customWidth="1"/>
    <col min="1054" max="1064" width="0" style="63" hidden="1" customWidth="1"/>
    <col min="1065" max="1065" width="5.33203125" style="63" customWidth="1"/>
    <col min="1066" max="1070" width="0" style="63" hidden="1" customWidth="1"/>
    <col min="1071" max="1071" width="5.88671875" style="63" customWidth="1"/>
    <col min="1072" max="1073" width="0" style="63" hidden="1" customWidth="1"/>
    <col min="1074" max="1074" width="5.5546875" style="63" customWidth="1"/>
    <col min="1075" max="1076" width="0" style="63" hidden="1" customWidth="1"/>
    <col min="1077" max="1077" width="5.33203125" style="63" customWidth="1"/>
    <col min="1078" max="1079" width="0" style="63" hidden="1" customWidth="1"/>
    <col min="1080" max="1080" width="6" style="63" customWidth="1"/>
    <col min="1081" max="1085" width="0" style="63" hidden="1" customWidth="1"/>
    <col min="1086" max="1086" width="5" style="63" customWidth="1"/>
    <col min="1087" max="1088" width="0" style="63" hidden="1" customWidth="1"/>
    <col min="1089" max="1089" width="5.6640625" style="63" customWidth="1"/>
    <col min="1090" max="1094" width="0" style="63" hidden="1" customWidth="1"/>
    <col min="1095" max="1095" width="5" style="63" customWidth="1"/>
    <col min="1096" max="1096" width="0" style="63" hidden="1" customWidth="1"/>
    <col min="1097" max="1097" width="6.33203125" style="63" customWidth="1"/>
    <col min="1098" max="1098" width="11" style="63" customWidth="1"/>
    <col min="1099" max="1102" width="0" style="63" hidden="1" customWidth="1"/>
    <col min="1103" max="1103" width="6.5546875" style="63" customWidth="1"/>
    <col min="1104" max="1105" width="0" style="63" hidden="1" customWidth="1"/>
    <col min="1106" max="1106" width="6.33203125" style="63" customWidth="1"/>
    <col min="1107" max="1108" width="0" style="63" hidden="1" customWidth="1"/>
    <col min="1109" max="1109" width="6.5546875" style="63" customWidth="1"/>
    <col min="1110" max="1111" width="0" style="63" hidden="1" customWidth="1"/>
    <col min="1112" max="1112" width="6.6640625" style="63" customWidth="1"/>
    <col min="1113" max="1114" width="0" style="63" hidden="1" customWidth="1"/>
    <col min="1115" max="1115" width="6.44140625" style="63" customWidth="1"/>
    <col min="1116" max="1117" width="0" style="63" hidden="1" customWidth="1"/>
    <col min="1118" max="1118" width="6.5546875" style="63" customWidth="1"/>
    <col min="1119" max="1120" width="0" style="63" hidden="1" customWidth="1"/>
    <col min="1121" max="1121" width="6.88671875" style="63" customWidth="1"/>
    <col min="1122" max="1126" width="0" style="63" hidden="1" customWidth="1"/>
    <col min="1127" max="1127" width="6.33203125" style="63" customWidth="1"/>
    <col min="1128" max="1129" width="0" style="63" hidden="1" customWidth="1"/>
    <col min="1130" max="1130" width="6.5546875" style="63" customWidth="1"/>
    <col min="1131" max="1132" width="0" style="63" hidden="1" customWidth="1"/>
    <col min="1133" max="1133" width="7.44140625" style="63" customWidth="1"/>
    <col min="1134" max="1134" width="0" style="63" hidden="1" customWidth="1"/>
    <col min="1135" max="1135" width="6.33203125" style="63" customWidth="1"/>
    <col min="1136" max="1136" width="9" style="63" customWidth="1"/>
    <col min="1137" max="1140" width="0" style="63" hidden="1" customWidth="1"/>
    <col min="1141" max="1141" width="9" style="63" customWidth="1"/>
    <col min="1142" max="1143" width="0" style="63" hidden="1" customWidth="1"/>
    <col min="1144" max="1144" width="8.6640625" style="63" customWidth="1"/>
    <col min="1145" max="1146" width="0" style="63" hidden="1" customWidth="1"/>
    <col min="1147" max="1147" width="6.5546875" style="63" customWidth="1"/>
    <col min="1148" max="1149" width="0" style="63" hidden="1" customWidth="1"/>
    <col min="1150" max="1150" width="7" style="63" customWidth="1"/>
    <col min="1151" max="1160" width="0" style="63" hidden="1" customWidth="1"/>
    <col min="1161" max="1161" width="6.33203125" style="63" customWidth="1"/>
    <col min="1162" max="1162" width="9" style="63" customWidth="1"/>
    <col min="1163" max="1166" width="0" style="63" hidden="1" customWidth="1"/>
    <col min="1167" max="1167" width="11.5546875" style="63" customWidth="1"/>
    <col min="1168" max="1170" width="0" style="63" hidden="1" customWidth="1"/>
    <col min="1171" max="1171" width="9.5546875" style="63" customWidth="1"/>
    <col min="1172" max="1172" width="11.44140625" style="63" customWidth="1"/>
    <col min="1173" max="1179" width="0" style="63" hidden="1" customWidth="1"/>
    <col min="1180" max="1180" width="7" style="63" customWidth="1"/>
    <col min="1181" max="1181" width="18.44140625" style="63" customWidth="1"/>
    <col min="1182" max="1206" width="0" style="63" hidden="1" customWidth="1"/>
    <col min="1207" max="1263" width="9.109375" style="63"/>
    <col min="1264" max="1264" width="43.33203125" style="63" customWidth="1"/>
    <col min="1265" max="1269" width="0" style="63" hidden="1" customWidth="1"/>
    <col min="1270" max="1270" width="5" style="63" customWidth="1"/>
    <col min="1271" max="1272" width="0" style="63" hidden="1" customWidth="1"/>
    <col min="1273" max="1273" width="5" style="63" customWidth="1"/>
    <col min="1274" max="1275" width="0" style="63" hidden="1" customWidth="1"/>
    <col min="1276" max="1276" width="5" style="63" customWidth="1"/>
    <col min="1277" max="1278" width="0" style="63" hidden="1" customWidth="1"/>
    <col min="1279" max="1279" width="5" style="63" customWidth="1"/>
    <col min="1280" max="1281" width="0" style="63" hidden="1" customWidth="1"/>
    <col min="1282" max="1282" width="5" style="63" customWidth="1"/>
    <col min="1283" max="1284" width="0" style="63" hidden="1" customWidth="1"/>
    <col min="1285" max="1285" width="5" style="63" customWidth="1"/>
    <col min="1286" max="1299" width="0" style="63" hidden="1" customWidth="1"/>
    <col min="1300" max="1300" width="5.6640625" style="63" customWidth="1"/>
    <col min="1301" max="1302" width="0" style="63" hidden="1" customWidth="1"/>
    <col min="1303" max="1303" width="6.33203125" style="63" customWidth="1"/>
    <col min="1304" max="1305" width="0" style="63" hidden="1" customWidth="1"/>
    <col min="1306" max="1306" width="5.33203125" style="63" customWidth="1"/>
    <col min="1307" max="1308" width="0" style="63" hidden="1" customWidth="1"/>
    <col min="1309" max="1309" width="4.88671875" style="63" customWidth="1"/>
    <col min="1310" max="1320" width="0" style="63" hidden="1" customWidth="1"/>
    <col min="1321" max="1321" width="5.33203125" style="63" customWidth="1"/>
    <col min="1322" max="1326" width="0" style="63" hidden="1" customWidth="1"/>
    <col min="1327" max="1327" width="5.88671875" style="63" customWidth="1"/>
    <col min="1328" max="1329" width="0" style="63" hidden="1" customWidth="1"/>
    <col min="1330" max="1330" width="5.5546875" style="63" customWidth="1"/>
    <col min="1331" max="1332" width="0" style="63" hidden="1" customWidth="1"/>
    <col min="1333" max="1333" width="5.33203125" style="63" customWidth="1"/>
    <col min="1334" max="1335" width="0" style="63" hidden="1" customWidth="1"/>
    <col min="1336" max="1336" width="6" style="63" customWidth="1"/>
    <col min="1337" max="1341" width="0" style="63" hidden="1" customWidth="1"/>
    <col min="1342" max="1342" width="5" style="63" customWidth="1"/>
    <col min="1343" max="1344" width="0" style="63" hidden="1" customWidth="1"/>
    <col min="1345" max="1345" width="5.6640625" style="63" customWidth="1"/>
    <col min="1346" max="1350" width="0" style="63" hidden="1" customWidth="1"/>
    <col min="1351" max="1351" width="5" style="63" customWidth="1"/>
    <col min="1352" max="1352" width="0" style="63" hidden="1" customWidth="1"/>
    <col min="1353" max="1353" width="6.33203125" style="63" customWidth="1"/>
    <col min="1354" max="1354" width="11" style="63" customWidth="1"/>
    <col min="1355" max="1358" width="0" style="63" hidden="1" customWidth="1"/>
    <col min="1359" max="1359" width="6.5546875" style="63" customWidth="1"/>
    <col min="1360" max="1361" width="0" style="63" hidden="1" customWidth="1"/>
    <col min="1362" max="1362" width="6.33203125" style="63" customWidth="1"/>
    <col min="1363" max="1364" width="0" style="63" hidden="1" customWidth="1"/>
    <col min="1365" max="1365" width="6.5546875" style="63" customWidth="1"/>
    <col min="1366" max="1367" width="0" style="63" hidden="1" customWidth="1"/>
    <col min="1368" max="1368" width="6.6640625" style="63" customWidth="1"/>
    <col min="1369" max="1370" width="0" style="63" hidden="1" customWidth="1"/>
    <col min="1371" max="1371" width="6.44140625" style="63" customWidth="1"/>
    <col min="1372" max="1373" width="0" style="63" hidden="1" customWidth="1"/>
    <col min="1374" max="1374" width="6.5546875" style="63" customWidth="1"/>
    <col min="1375" max="1376" width="0" style="63" hidden="1" customWidth="1"/>
    <col min="1377" max="1377" width="6.88671875" style="63" customWidth="1"/>
    <col min="1378" max="1382" width="0" style="63" hidden="1" customWidth="1"/>
    <col min="1383" max="1383" width="6.33203125" style="63" customWidth="1"/>
    <col min="1384" max="1385" width="0" style="63" hidden="1" customWidth="1"/>
    <col min="1386" max="1386" width="6.5546875" style="63" customWidth="1"/>
    <col min="1387" max="1388" width="0" style="63" hidden="1" customWidth="1"/>
    <col min="1389" max="1389" width="7.44140625" style="63" customWidth="1"/>
    <col min="1390" max="1390" width="0" style="63" hidden="1" customWidth="1"/>
    <col min="1391" max="1391" width="6.33203125" style="63" customWidth="1"/>
    <col min="1392" max="1392" width="9" style="63" customWidth="1"/>
    <col min="1393" max="1396" width="0" style="63" hidden="1" customWidth="1"/>
    <col min="1397" max="1397" width="9" style="63" customWidth="1"/>
    <col min="1398" max="1399" width="0" style="63" hidden="1" customWidth="1"/>
    <col min="1400" max="1400" width="8.6640625" style="63" customWidth="1"/>
    <col min="1401" max="1402" width="0" style="63" hidden="1" customWidth="1"/>
    <col min="1403" max="1403" width="6.5546875" style="63" customWidth="1"/>
    <col min="1404" max="1405" width="0" style="63" hidden="1" customWidth="1"/>
    <col min="1406" max="1406" width="7" style="63" customWidth="1"/>
    <col min="1407" max="1416" width="0" style="63" hidden="1" customWidth="1"/>
    <col min="1417" max="1417" width="6.33203125" style="63" customWidth="1"/>
    <col min="1418" max="1418" width="9" style="63" customWidth="1"/>
    <col min="1419" max="1422" width="0" style="63" hidden="1" customWidth="1"/>
    <col min="1423" max="1423" width="11.5546875" style="63" customWidth="1"/>
    <col min="1424" max="1426" width="0" style="63" hidden="1" customWidth="1"/>
    <col min="1427" max="1427" width="9.5546875" style="63" customWidth="1"/>
    <col min="1428" max="1428" width="11.44140625" style="63" customWidth="1"/>
    <col min="1429" max="1435" width="0" style="63" hidden="1" customWidth="1"/>
    <col min="1436" max="1436" width="7" style="63" customWidth="1"/>
    <col min="1437" max="1437" width="18.44140625" style="63" customWidth="1"/>
    <col min="1438" max="1462" width="0" style="63" hidden="1" customWidth="1"/>
    <col min="1463" max="1519" width="9.109375" style="63"/>
    <col min="1520" max="1520" width="43.33203125" style="63" customWidth="1"/>
    <col min="1521" max="1525" width="0" style="63" hidden="1" customWidth="1"/>
    <col min="1526" max="1526" width="5" style="63" customWidth="1"/>
    <col min="1527" max="1528" width="0" style="63" hidden="1" customWidth="1"/>
    <col min="1529" max="1529" width="5" style="63" customWidth="1"/>
    <col min="1530" max="1531" width="0" style="63" hidden="1" customWidth="1"/>
    <col min="1532" max="1532" width="5" style="63" customWidth="1"/>
    <col min="1533" max="1534" width="0" style="63" hidden="1" customWidth="1"/>
    <col min="1535" max="1535" width="5" style="63" customWidth="1"/>
    <col min="1536" max="1537" width="0" style="63" hidden="1" customWidth="1"/>
    <col min="1538" max="1538" width="5" style="63" customWidth="1"/>
    <col min="1539" max="1540" width="0" style="63" hidden="1" customWidth="1"/>
    <col min="1541" max="1541" width="5" style="63" customWidth="1"/>
    <col min="1542" max="1555" width="0" style="63" hidden="1" customWidth="1"/>
    <col min="1556" max="1556" width="5.6640625" style="63" customWidth="1"/>
    <col min="1557" max="1558" width="0" style="63" hidden="1" customWidth="1"/>
    <col min="1559" max="1559" width="6.33203125" style="63" customWidth="1"/>
    <col min="1560" max="1561" width="0" style="63" hidden="1" customWidth="1"/>
    <col min="1562" max="1562" width="5.33203125" style="63" customWidth="1"/>
    <col min="1563" max="1564" width="0" style="63" hidden="1" customWidth="1"/>
    <col min="1565" max="1565" width="4.88671875" style="63" customWidth="1"/>
    <col min="1566" max="1576" width="0" style="63" hidden="1" customWidth="1"/>
    <col min="1577" max="1577" width="5.33203125" style="63" customWidth="1"/>
    <col min="1578" max="1582" width="0" style="63" hidden="1" customWidth="1"/>
    <col min="1583" max="1583" width="5.88671875" style="63" customWidth="1"/>
    <col min="1584" max="1585" width="0" style="63" hidden="1" customWidth="1"/>
    <col min="1586" max="1586" width="5.5546875" style="63" customWidth="1"/>
    <col min="1587" max="1588" width="0" style="63" hidden="1" customWidth="1"/>
    <col min="1589" max="1589" width="5.33203125" style="63" customWidth="1"/>
    <col min="1590" max="1591" width="0" style="63" hidden="1" customWidth="1"/>
    <col min="1592" max="1592" width="6" style="63" customWidth="1"/>
    <col min="1593" max="1597" width="0" style="63" hidden="1" customWidth="1"/>
    <col min="1598" max="1598" width="5" style="63" customWidth="1"/>
    <col min="1599" max="1600" width="0" style="63" hidden="1" customWidth="1"/>
    <col min="1601" max="1601" width="5.6640625" style="63" customWidth="1"/>
    <col min="1602" max="1606" width="0" style="63" hidden="1" customWidth="1"/>
    <col min="1607" max="1607" width="5" style="63" customWidth="1"/>
    <col min="1608" max="1608" width="0" style="63" hidden="1" customWidth="1"/>
    <col min="1609" max="1609" width="6.33203125" style="63" customWidth="1"/>
    <col min="1610" max="1610" width="11" style="63" customWidth="1"/>
    <col min="1611" max="1614" width="0" style="63" hidden="1" customWidth="1"/>
    <col min="1615" max="1615" width="6.5546875" style="63" customWidth="1"/>
    <col min="1616" max="1617" width="0" style="63" hidden="1" customWidth="1"/>
    <col min="1618" max="1618" width="6.33203125" style="63" customWidth="1"/>
    <col min="1619" max="1620" width="0" style="63" hidden="1" customWidth="1"/>
    <col min="1621" max="1621" width="6.5546875" style="63" customWidth="1"/>
    <col min="1622" max="1623" width="0" style="63" hidden="1" customWidth="1"/>
    <col min="1624" max="1624" width="6.6640625" style="63" customWidth="1"/>
    <col min="1625" max="1626" width="0" style="63" hidden="1" customWidth="1"/>
    <col min="1627" max="1627" width="6.44140625" style="63" customWidth="1"/>
    <col min="1628" max="1629" width="0" style="63" hidden="1" customWidth="1"/>
    <col min="1630" max="1630" width="6.5546875" style="63" customWidth="1"/>
    <col min="1631" max="1632" width="0" style="63" hidden="1" customWidth="1"/>
    <col min="1633" max="1633" width="6.88671875" style="63" customWidth="1"/>
    <col min="1634" max="1638" width="0" style="63" hidden="1" customWidth="1"/>
    <col min="1639" max="1639" width="6.33203125" style="63" customWidth="1"/>
    <col min="1640" max="1641" width="0" style="63" hidden="1" customWidth="1"/>
    <col min="1642" max="1642" width="6.5546875" style="63" customWidth="1"/>
    <col min="1643" max="1644" width="0" style="63" hidden="1" customWidth="1"/>
    <col min="1645" max="1645" width="7.44140625" style="63" customWidth="1"/>
    <col min="1646" max="1646" width="0" style="63" hidden="1" customWidth="1"/>
    <col min="1647" max="1647" width="6.33203125" style="63" customWidth="1"/>
    <col min="1648" max="1648" width="9" style="63" customWidth="1"/>
    <col min="1649" max="1652" width="0" style="63" hidden="1" customWidth="1"/>
    <col min="1653" max="1653" width="9" style="63" customWidth="1"/>
    <col min="1654" max="1655" width="0" style="63" hidden="1" customWidth="1"/>
    <col min="1656" max="1656" width="8.6640625" style="63" customWidth="1"/>
    <col min="1657" max="1658" width="0" style="63" hidden="1" customWidth="1"/>
    <col min="1659" max="1659" width="6.5546875" style="63" customWidth="1"/>
    <col min="1660" max="1661" width="0" style="63" hidden="1" customWidth="1"/>
    <col min="1662" max="1662" width="7" style="63" customWidth="1"/>
    <col min="1663" max="1672" width="0" style="63" hidden="1" customWidth="1"/>
    <col min="1673" max="1673" width="6.33203125" style="63" customWidth="1"/>
    <col min="1674" max="1674" width="9" style="63" customWidth="1"/>
    <col min="1675" max="1678" width="0" style="63" hidden="1" customWidth="1"/>
    <col min="1679" max="1679" width="11.5546875" style="63" customWidth="1"/>
    <col min="1680" max="1682" width="0" style="63" hidden="1" customWidth="1"/>
    <col min="1683" max="1683" width="9.5546875" style="63" customWidth="1"/>
    <col min="1684" max="1684" width="11.44140625" style="63" customWidth="1"/>
    <col min="1685" max="1691" width="0" style="63" hidden="1" customWidth="1"/>
    <col min="1692" max="1692" width="7" style="63" customWidth="1"/>
    <col min="1693" max="1693" width="18.44140625" style="63" customWidth="1"/>
    <col min="1694" max="1718" width="0" style="63" hidden="1" customWidth="1"/>
    <col min="1719" max="1775" width="9.109375" style="63"/>
    <col min="1776" max="1776" width="43.33203125" style="63" customWidth="1"/>
    <col min="1777" max="1781" width="0" style="63" hidden="1" customWidth="1"/>
    <col min="1782" max="1782" width="5" style="63" customWidth="1"/>
    <col min="1783" max="1784" width="0" style="63" hidden="1" customWidth="1"/>
    <col min="1785" max="1785" width="5" style="63" customWidth="1"/>
    <col min="1786" max="1787" width="0" style="63" hidden="1" customWidth="1"/>
    <col min="1788" max="1788" width="5" style="63" customWidth="1"/>
    <col min="1789" max="1790" width="0" style="63" hidden="1" customWidth="1"/>
    <col min="1791" max="1791" width="5" style="63" customWidth="1"/>
    <col min="1792" max="1793" width="0" style="63" hidden="1" customWidth="1"/>
    <col min="1794" max="1794" width="5" style="63" customWidth="1"/>
    <col min="1795" max="1796" width="0" style="63" hidden="1" customWidth="1"/>
    <col min="1797" max="1797" width="5" style="63" customWidth="1"/>
    <col min="1798" max="1811" width="0" style="63" hidden="1" customWidth="1"/>
    <col min="1812" max="1812" width="5.6640625" style="63" customWidth="1"/>
    <col min="1813" max="1814" width="0" style="63" hidden="1" customWidth="1"/>
    <col min="1815" max="1815" width="6.33203125" style="63" customWidth="1"/>
    <col min="1816" max="1817" width="0" style="63" hidden="1" customWidth="1"/>
    <col min="1818" max="1818" width="5.33203125" style="63" customWidth="1"/>
    <col min="1819" max="1820" width="0" style="63" hidden="1" customWidth="1"/>
    <col min="1821" max="1821" width="4.88671875" style="63" customWidth="1"/>
    <col min="1822" max="1832" width="0" style="63" hidden="1" customWidth="1"/>
    <col min="1833" max="1833" width="5.33203125" style="63" customWidth="1"/>
    <col min="1834" max="1838" width="0" style="63" hidden="1" customWidth="1"/>
    <col min="1839" max="1839" width="5.88671875" style="63" customWidth="1"/>
    <col min="1840" max="1841" width="0" style="63" hidden="1" customWidth="1"/>
    <col min="1842" max="1842" width="5.5546875" style="63" customWidth="1"/>
    <col min="1843" max="1844" width="0" style="63" hidden="1" customWidth="1"/>
    <col min="1845" max="1845" width="5.33203125" style="63" customWidth="1"/>
    <col min="1846" max="1847" width="0" style="63" hidden="1" customWidth="1"/>
    <col min="1848" max="1848" width="6" style="63" customWidth="1"/>
    <col min="1849" max="1853" width="0" style="63" hidden="1" customWidth="1"/>
    <col min="1854" max="1854" width="5" style="63" customWidth="1"/>
    <col min="1855" max="1856" width="0" style="63" hidden="1" customWidth="1"/>
    <col min="1857" max="1857" width="5.6640625" style="63" customWidth="1"/>
    <col min="1858" max="1862" width="0" style="63" hidden="1" customWidth="1"/>
    <col min="1863" max="1863" width="5" style="63" customWidth="1"/>
    <col min="1864" max="1864" width="0" style="63" hidden="1" customWidth="1"/>
    <col min="1865" max="1865" width="6.33203125" style="63" customWidth="1"/>
    <col min="1866" max="1866" width="11" style="63" customWidth="1"/>
    <col min="1867" max="1870" width="0" style="63" hidden="1" customWidth="1"/>
    <col min="1871" max="1871" width="6.5546875" style="63" customWidth="1"/>
    <col min="1872" max="1873" width="0" style="63" hidden="1" customWidth="1"/>
    <col min="1874" max="1874" width="6.33203125" style="63" customWidth="1"/>
    <col min="1875" max="1876" width="0" style="63" hidden="1" customWidth="1"/>
    <col min="1877" max="1877" width="6.5546875" style="63" customWidth="1"/>
    <col min="1878" max="1879" width="0" style="63" hidden="1" customWidth="1"/>
    <col min="1880" max="1880" width="6.6640625" style="63" customWidth="1"/>
    <col min="1881" max="1882" width="0" style="63" hidden="1" customWidth="1"/>
    <col min="1883" max="1883" width="6.44140625" style="63" customWidth="1"/>
    <col min="1884" max="1885" width="0" style="63" hidden="1" customWidth="1"/>
    <col min="1886" max="1886" width="6.5546875" style="63" customWidth="1"/>
    <col min="1887" max="1888" width="0" style="63" hidden="1" customWidth="1"/>
    <col min="1889" max="1889" width="6.88671875" style="63" customWidth="1"/>
    <col min="1890" max="1894" width="0" style="63" hidden="1" customWidth="1"/>
    <col min="1895" max="1895" width="6.33203125" style="63" customWidth="1"/>
    <col min="1896" max="1897" width="0" style="63" hidden="1" customWidth="1"/>
    <col min="1898" max="1898" width="6.5546875" style="63" customWidth="1"/>
    <col min="1899" max="1900" width="0" style="63" hidden="1" customWidth="1"/>
    <col min="1901" max="1901" width="7.44140625" style="63" customWidth="1"/>
    <col min="1902" max="1902" width="0" style="63" hidden="1" customWidth="1"/>
    <col min="1903" max="1903" width="6.33203125" style="63" customWidth="1"/>
    <col min="1904" max="1904" width="9" style="63" customWidth="1"/>
    <col min="1905" max="1908" width="0" style="63" hidden="1" customWidth="1"/>
    <col min="1909" max="1909" width="9" style="63" customWidth="1"/>
    <col min="1910" max="1911" width="0" style="63" hidden="1" customWidth="1"/>
    <col min="1912" max="1912" width="8.6640625" style="63" customWidth="1"/>
    <col min="1913" max="1914" width="0" style="63" hidden="1" customWidth="1"/>
    <col min="1915" max="1915" width="6.5546875" style="63" customWidth="1"/>
    <col min="1916" max="1917" width="0" style="63" hidden="1" customWidth="1"/>
    <col min="1918" max="1918" width="7" style="63" customWidth="1"/>
    <col min="1919" max="1928" width="0" style="63" hidden="1" customWidth="1"/>
    <col min="1929" max="1929" width="6.33203125" style="63" customWidth="1"/>
    <col min="1930" max="1930" width="9" style="63" customWidth="1"/>
    <col min="1931" max="1934" width="0" style="63" hidden="1" customWidth="1"/>
    <col min="1935" max="1935" width="11.5546875" style="63" customWidth="1"/>
    <col min="1936" max="1938" width="0" style="63" hidden="1" customWidth="1"/>
    <col min="1939" max="1939" width="9.5546875" style="63" customWidth="1"/>
    <col min="1940" max="1940" width="11.44140625" style="63" customWidth="1"/>
    <col min="1941" max="1947" width="0" style="63" hidden="1" customWidth="1"/>
    <col min="1948" max="1948" width="7" style="63" customWidth="1"/>
    <col min="1949" max="1949" width="18.44140625" style="63" customWidth="1"/>
    <col min="1950" max="1974" width="0" style="63" hidden="1" customWidth="1"/>
    <col min="1975" max="2031" width="9.109375" style="63"/>
    <col min="2032" max="2032" width="43.33203125" style="63" customWidth="1"/>
    <col min="2033" max="2037" width="0" style="63" hidden="1" customWidth="1"/>
    <col min="2038" max="2038" width="5" style="63" customWidth="1"/>
    <col min="2039" max="2040" width="0" style="63" hidden="1" customWidth="1"/>
    <col min="2041" max="2041" width="5" style="63" customWidth="1"/>
    <col min="2042" max="2043" width="0" style="63" hidden="1" customWidth="1"/>
    <col min="2044" max="2044" width="5" style="63" customWidth="1"/>
    <col min="2045" max="2046" width="0" style="63" hidden="1" customWidth="1"/>
    <col min="2047" max="2047" width="5" style="63" customWidth="1"/>
    <col min="2048" max="2049" width="0" style="63" hidden="1" customWidth="1"/>
    <col min="2050" max="2050" width="5" style="63" customWidth="1"/>
    <col min="2051" max="2052" width="0" style="63" hidden="1" customWidth="1"/>
    <col min="2053" max="2053" width="5" style="63" customWidth="1"/>
    <col min="2054" max="2067" width="0" style="63" hidden="1" customWidth="1"/>
    <col min="2068" max="2068" width="5.6640625" style="63" customWidth="1"/>
    <col min="2069" max="2070" width="0" style="63" hidden="1" customWidth="1"/>
    <col min="2071" max="2071" width="6.33203125" style="63" customWidth="1"/>
    <col min="2072" max="2073" width="0" style="63" hidden="1" customWidth="1"/>
    <col min="2074" max="2074" width="5.33203125" style="63" customWidth="1"/>
    <col min="2075" max="2076" width="0" style="63" hidden="1" customWidth="1"/>
    <col min="2077" max="2077" width="4.88671875" style="63" customWidth="1"/>
    <col min="2078" max="2088" width="0" style="63" hidden="1" customWidth="1"/>
    <col min="2089" max="2089" width="5.33203125" style="63" customWidth="1"/>
    <col min="2090" max="2094" width="0" style="63" hidden="1" customWidth="1"/>
    <col min="2095" max="2095" width="5.88671875" style="63" customWidth="1"/>
    <col min="2096" max="2097" width="0" style="63" hidden="1" customWidth="1"/>
    <col min="2098" max="2098" width="5.5546875" style="63" customWidth="1"/>
    <col min="2099" max="2100" width="0" style="63" hidden="1" customWidth="1"/>
    <col min="2101" max="2101" width="5.33203125" style="63" customWidth="1"/>
    <col min="2102" max="2103" width="0" style="63" hidden="1" customWidth="1"/>
    <col min="2104" max="2104" width="6" style="63" customWidth="1"/>
    <col min="2105" max="2109" width="0" style="63" hidden="1" customWidth="1"/>
    <col min="2110" max="2110" width="5" style="63" customWidth="1"/>
    <col min="2111" max="2112" width="0" style="63" hidden="1" customWidth="1"/>
    <col min="2113" max="2113" width="5.6640625" style="63" customWidth="1"/>
    <col min="2114" max="2118" width="0" style="63" hidden="1" customWidth="1"/>
    <col min="2119" max="2119" width="5" style="63" customWidth="1"/>
    <col min="2120" max="2120" width="0" style="63" hidden="1" customWidth="1"/>
    <col min="2121" max="2121" width="6.33203125" style="63" customWidth="1"/>
    <col min="2122" max="2122" width="11" style="63" customWidth="1"/>
    <col min="2123" max="2126" width="0" style="63" hidden="1" customWidth="1"/>
    <col min="2127" max="2127" width="6.5546875" style="63" customWidth="1"/>
    <col min="2128" max="2129" width="0" style="63" hidden="1" customWidth="1"/>
    <col min="2130" max="2130" width="6.33203125" style="63" customWidth="1"/>
    <col min="2131" max="2132" width="0" style="63" hidden="1" customWidth="1"/>
    <col min="2133" max="2133" width="6.5546875" style="63" customWidth="1"/>
    <col min="2134" max="2135" width="0" style="63" hidden="1" customWidth="1"/>
    <col min="2136" max="2136" width="6.6640625" style="63" customWidth="1"/>
    <col min="2137" max="2138" width="0" style="63" hidden="1" customWidth="1"/>
    <col min="2139" max="2139" width="6.44140625" style="63" customWidth="1"/>
    <col min="2140" max="2141" width="0" style="63" hidden="1" customWidth="1"/>
    <col min="2142" max="2142" width="6.5546875" style="63" customWidth="1"/>
    <col min="2143" max="2144" width="0" style="63" hidden="1" customWidth="1"/>
    <col min="2145" max="2145" width="6.88671875" style="63" customWidth="1"/>
    <col min="2146" max="2150" width="0" style="63" hidden="1" customWidth="1"/>
    <col min="2151" max="2151" width="6.33203125" style="63" customWidth="1"/>
    <col min="2152" max="2153" width="0" style="63" hidden="1" customWidth="1"/>
    <col min="2154" max="2154" width="6.5546875" style="63" customWidth="1"/>
    <col min="2155" max="2156" width="0" style="63" hidden="1" customWidth="1"/>
    <col min="2157" max="2157" width="7.44140625" style="63" customWidth="1"/>
    <col min="2158" max="2158" width="0" style="63" hidden="1" customWidth="1"/>
    <col min="2159" max="2159" width="6.33203125" style="63" customWidth="1"/>
    <col min="2160" max="2160" width="9" style="63" customWidth="1"/>
    <col min="2161" max="2164" width="0" style="63" hidden="1" customWidth="1"/>
    <col min="2165" max="2165" width="9" style="63" customWidth="1"/>
    <col min="2166" max="2167" width="0" style="63" hidden="1" customWidth="1"/>
    <col min="2168" max="2168" width="8.6640625" style="63" customWidth="1"/>
    <col min="2169" max="2170" width="0" style="63" hidden="1" customWidth="1"/>
    <col min="2171" max="2171" width="6.5546875" style="63" customWidth="1"/>
    <col min="2172" max="2173" width="0" style="63" hidden="1" customWidth="1"/>
    <col min="2174" max="2174" width="7" style="63" customWidth="1"/>
    <col min="2175" max="2184" width="0" style="63" hidden="1" customWidth="1"/>
    <col min="2185" max="2185" width="6.33203125" style="63" customWidth="1"/>
    <col min="2186" max="2186" width="9" style="63" customWidth="1"/>
    <col min="2187" max="2190" width="0" style="63" hidden="1" customWidth="1"/>
    <col min="2191" max="2191" width="11.5546875" style="63" customWidth="1"/>
    <col min="2192" max="2194" width="0" style="63" hidden="1" customWidth="1"/>
    <col min="2195" max="2195" width="9.5546875" style="63" customWidth="1"/>
    <col min="2196" max="2196" width="11.44140625" style="63" customWidth="1"/>
    <col min="2197" max="2203" width="0" style="63" hidden="1" customWidth="1"/>
    <col min="2204" max="2204" width="7" style="63" customWidth="1"/>
    <col min="2205" max="2205" width="18.44140625" style="63" customWidth="1"/>
    <col min="2206" max="2230" width="0" style="63" hidden="1" customWidth="1"/>
    <col min="2231" max="2287" width="9.109375" style="63"/>
    <col min="2288" max="2288" width="43.33203125" style="63" customWidth="1"/>
    <col min="2289" max="2293" width="0" style="63" hidden="1" customWidth="1"/>
    <col min="2294" max="2294" width="5" style="63" customWidth="1"/>
    <col min="2295" max="2296" width="0" style="63" hidden="1" customWidth="1"/>
    <col min="2297" max="2297" width="5" style="63" customWidth="1"/>
    <col min="2298" max="2299" width="0" style="63" hidden="1" customWidth="1"/>
    <col min="2300" max="2300" width="5" style="63" customWidth="1"/>
    <col min="2301" max="2302" width="0" style="63" hidden="1" customWidth="1"/>
    <col min="2303" max="2303" width="5" style="63" customWidth="1"/>
    <col min="2304" max="2305" width="0" style="63" hidden="1" customWidth="1"/>
    <col min="2306" max="2306" width="5" style="63" customWidth="1"/>
    <col min="2307" max="2308" width="0" style="63" hidden="1" customWidth="1"/>
    <col min="2309" max="2309" width="5" style="63" customWidth="1"/>
    <col min="2310" max="2323" width="0" style="63" hidden="1" customWidth="1"/>
    <col min="2324" max="2324" width="5.6640625" style="63" customWidth="1"/>
    <col min="2325" max="2326" width="0" style="63" hidden="1" customWidth="1"/>
    <col min="2327" max="2327" width="6.33203125" style="63" customWidth="1"/>
    <col min="2328" max="2329" width="0" style="63" hidden="1" customWidth="1"/>
    <col min="2330" max="2330" width="5.33203125" style="63" customWidth="1"/>
    <col min="2331" max="2332" width="0" style="63" hidden="1" customWidth="1"/>
    <col min="2333" max="2333" width="4.88671875" style="63" customWidth="1"/>
    <col min="2334" max="2344" width="0" style="63" hidden="1" customWidth="1"/>
    <col min="2345" max="2345" width="5.33203125" style="63" customWidth="1"/>
    <col min="2346" max="2350" width="0" style="63" hidden="1" customWidth="1"/>
    <col min="2351" max="2351" width="5.88671875" style="63" customWidth="1"/>
    <col min="2352" max="2353" width="0" style="63" hidden="1" customWidth="1"/>
    <col min="2354" max="2354" width="5.5546875" style="63" customWidth="1"/>
    <col min="2355" max="2356" width="0" style="63" hidden="1" customWidth="1"/>
    <col min="2357" max="2357" width="5.33203125" style="63" customWidth="1"/>
    <col min="2358" max="2359" width="0" style="63" hidden="1" customWidth="1"/>
    <col min="2360" max="2360" width="6" style="63" customWidth="1"/>
    <col min="2361" max="2365" width="0" style="63" hidden="1" customWidth="1"/>
    <col min="2366" max="2366" width="5" style="63" customWidth="1"/>
    <col min="2367" max="2368" width="0" style="63" hidden="1" customWidth="1"/>
    <col min="2369" max="2369" width="5.6640625" style="63" customWidth="1"/>
    <col min="2370" max="2374" width="0" style="63" hidden="1" customWidth="1"/>
    <col min="2375" max="2375" width="5" style="63" customWidth="1"/>
    <col min="2376" max="2376" width="0" style="63" hidden="1" customWidth="1"/>
    <col min="2377" max="2377" width="6.33203125" style="63" customWidth="1"/>
    <col min="2378" max="2378" width="11" style="63" customWidth="1"/>
    <col min="2379" max="2382" width="0" style="63" hidden="1" customWidth="1"/>
    <col min="2383" max="2383" width="6.5546875" style="63" customWidth="1"/>
    <col min="2384" max="2385" width="0" style="63" hidden="1" customWidth="1"/>
    <col min="2386" max="2386" width="6.33203125" style="63" customWidth="1"/>
    <col min="2387" max="2388" width="0" style="63" hidden="1" customWidth="1"/>
    <col min="2389" max="2389" width="6.5546875" style="63" customWidth="1"/>
    <col min="2390" max="2391" width="0" style="63" hidden="1" customWidth="1"/>
    <col min="2392" max="2392" width="6.6640625" style="63" customWidth="1"/>
    <col min="2393" max="2394" width="0" style="63" hidden="1" customWidth="1"/>
    <col min="2395" max="2395" width="6.44140625" style="63" customWidth="1"/>
    <col min="2396" max="2397" width="0" style="63" hidden="1" customWidth="1"/>
    <col min="2398" max="2398" width="6.5546875" style="63" customWidth="1"/>
    <col min="2399" max="2400" width="0" style="63" hidden="1" customWidth="1"/>
    <col min="2401" max="2401" width="6.88671875" style="63" customWidth="1"/>
    <col min="2402" max="2406" width="0" style="63" hidden="1" customWidth="1"/>
    <col min="2407" max="2407" width="6.33203125" style="63" customWidth="1"/>
    <col min="2408" max="2409" width="0" style="63" hidden="1" customWidth="1"/>
    <col min="2410" max="2410" width="6.5546875" style="63" customWidth="1"/>
    <col min="2411" max="2412" width="0" style="63" hidden="1" customWidth="1"/>
    <col min="2413" max="2413" width="7.44140625" style="63" customWidth="1"/>
    <col min="2414" max="2414" width="0" style="63" hidden="1" customWidth="1"/>
    <col min="2415" max="2415" width="6.33203125" style="63" customWidth="1"/>
    <col min="2416" max="2416" width="9" style="63" customWidth="1"/>
    <col min="2417" max="2420" width="0" style="63" hidden="1" customWidth="1"/>
    <col min="2421" max="2421" width="9" style="63" customWidth="1"/>
    <col min="2422" max="2423" width="0" style="63" hidden="1" customWidth="1"/>
    <col min="2424" max="2424" width="8.6640625" style="63" customWidth="1"/>
    <col min="2425" max="2426" width="0" style="63" hidden="1" customWidth="1"/>
    <col min="2427" max="2427" width="6.5546875" style="63" customWidth="1"/>
    <col min="2428" max="2429" width="0" style="63" hidden="1" customWidth="1"/>
    <col min="2430" max="2430" width="7" style="63" customWidth="1"/>
    <col min="2431" max="2440" width="0" style="63" hidden="1" customWidth="1"/>
    <col min="2441" max="2441" width="6.33203125" style="63" customWidth="1"/>
    <col min="2442" max="2442" width="9" style="63" customWidth="1"/>
    <col min="2443" max="2446" width="0" style="63" hidden="1" customWidth="1"/>
    <col min="2447" max="2447" width="11.5546875" style="63" customWidth="1"/>
    <col min="2448" max="2450" width="0" style="63" hidden="1" customWidth="1"/>
    <col min="2451" max="2451" width="9.5546875" style="63" customWidth="1"/>
    <col min="2452" max="2452" width="11.44140625" style="63" customWidth="1"/>
    <col min="2453" max="2459" width="0" style="63" hidden="1" customWidth="1"/>
    <col min="2460" max="2460" width="7" style="63" customWidth="1"/>
    <col min="2461" max="2461" width="18.44140625" style="63" customWidth="1"/>
    <col min="2462" max="2486" width="0" style="63" hidden="1" customWidth="1"/>
    <col min="2487" max="2543" width="9.109375" style="63"/>
    <col min="2544" max="2544" width="43.33203125" style="63" customWidth="1"/>
    <col min="2545" max="2549" width="0" style="63" hidden="1" customWidth="1"/>
    <col min="2550" max="2550" width="5" style="63" customWidth="1"/>
    <col min="2551" max="2552" width="0" style="63" hidden="1" customWidth="1"/>
    <col min="2553" max="2553" width="5" style="63" customWidth="1"/>
    <col min="2554" max="2555" width="0" style="63" hidden="1" customWidth="1"/>
    <col min="2556" max="2556" width="5" style="63" customWidth="1"/>
    <col min="2557" max="2558" width="0" style="63" hidden="1" customWidth="1"/>
    <col min="2559" max="2559" width="5" style="63" customWidth="1"/>
    <col min="2560" max="2561" width="0" style="63" hidden="1" customWidth="1"/>
    <col min="2562" max="2562" width="5" style="63" customWidth="1"/>
    <col min="2563" max="2564" width="0" style="63" hidden="1" customWidth="1"/>
    <col min="2565" max="2565" width="5" style="63" customWidth="1"/>
    <col min="2566" max="2579" width="0" style="63" hidden="1" customWidth="1"/>
    <col min="2580" max="2580" width="5.6640625" style="63" customWidth="1"/>
    <col min="2581" max="2582" width="0" style="63" hidden="1" customWidth="1"/>
    <col min="2583" max="2583" width="6.33203125" style="63" customWidth="1"/>
    <col min="2584" max="2585" width="0" style="63" hidden="1" customWidth="1"/>
    <col min="2586" max="2586" width="5.33203125" style="63" customWidth="1"/>
    <col min="2587" max="2588" width="0" style="63" hidden="1" customWidth="1"/>
    <col min="2589" max="2589" width="4.88671875" style="63" customWidth="1"/>
    <col min="2590" max="2600" width="0" style="63" hidden="1" customWidth="1"/>
    <col min="2601" max="2601" width="5.33203125" style="63" customWidth="1"/>
    <col min="2602" max="2606" width="0" style="63" hidden="1" customWidth="1"/>
    <col min="2607" max="2607" width="5.88671875" style="63" customWidth="1"/>
    <col min="2608" max="2609" width="0" style="63" hidden="1" customWidth="1"/>
    <col min="2610" max="2610" width="5.5546875" style="63" customWidth="1"/>
    <col min="2611" max="2612" width="0" style="63" hidden="1" customWidth="1"/>
    <col min="2613" max="2613" width="5.33203125" style="63" customWidth="1"/>
    <col min="2614" max="2615" width="0" style="63" hidden="1" customWidth="1"/>
    <col min="2616" max="2616" width="6" style="63" customWidth="1"/>
    <col min="2617" max="2621" width="0" style="63" hidden="1" customWidth="1"/>
    <col min="2622" max="2622" width="5" style="63" customWidth="1"/>
    <col min="2623" max="2624" width="0" style="63" hidden="1" customWidth="1"/>
    <col min="2625" max="2625" width="5.6640625" style="63" customWidth="1"/>
    <col min="2626" max="2630" width="0" style="63" hidden="1" customWidth="1"/>
    <col min="2631" max="2631" width="5" style="63" customWidth="1"/>
    <col min="2632" max="2632" width="0" style="63" hidden="1" customWidth="1"/>
    <col min="2633" max="2633" width="6.33203125" style="63" customWidth="1"/>
    <col min="2634" max="2634" width="11" style="63" customWidth="1"/>
    <col min="2635" max="2638" width="0" style="63" hidden="1" customWidth="1"/>
    <col min="2639" max="2639" width="6.5546875" style="63" customWidth="1"/>
    <col min="2640" max="2641" width="0" style="63" hidden="1" customWidth="1"/>
    <col min="2642" max="2642" width="6.33203125" style="63" customWidth="1"/>
    <col min="2643" max="2644" width="0" style="63" hidden="1" customWidth="1"/>
    <col min="2645" max="2645" width="6.5546875" style="63" customWidth="1"/>
    <col min="2646" max="2647" width="0" style="63" hidden="1" customWidth="1"/>
    <col min="2648" max="2648" width="6.6640625" style="63" customWidth="1"/>
    <col min="2649" max="2650" width="0" style="63" hidden="1" customWidth="1"/>
    <col min="2651" max="2651" width="6.44140625" style="63" customWidth="1"/>
    <col min="2652" max="2653" width="0" style="63" hidden="1" customWidth="1"/>
    <col min="2654" max="2654" width="6.5546875" style="63" customWidth="1"/>
    <col min="2655" max="2656" width="0" style="63" hidden="1" customWidth="1"/>
    <col min="2657" max="2657" width="6.88671875" style="63" customWidth="1"/>
    <col min="2658" max="2662" width="0" style="63" hidden="1" customWidth="1"/>
    <col min="2663" max="2663" width="6.33203125" style="63" customWidth="1"/>
    <col min="2664" max="2665" width="0" style="63" hidden="1" customWidth="1"/>
    <col min="2666" max="2666" width="6.5546875" style="63" customWidth="1"/>
    <col min="2667" max="2668" width="0" style="63" hidden="1" customWidth="1"/>
    <col min="2669" max="2669" width="7.44140625" style="63" customWidth="1"/>
    <col min="2670" max="2670" width="0" style="63" hidden="1" customWidth="1"/>
    <col min="2671" max="2671" width="6.33203125" style="63" customWidth="1"/>
    <col min="2672" max="2672" width="9" style="63" customWidth="1"/>
    <col min="2673" max="2676" width="0" style="63" hidden="1" customWidth="1"/>
    <col min="2677" max="2677" width="9" style="63" customWidth="1"/>
    <col min="2678" max="2679" width="0" style="63" hidden="1" customWidth="1"/>
    <col min="2680" max="2680" width="8.6640625" style="63" customWidth="1"/>
    <col min="2681" max="2682" width="0" style="63" hidden="1" customWidth="1"/>
    <col min="2683" max="2683" width="6.5546875" style="63" customWidth="1"/>
    <col min="2684" max="2685" width="0" style="63" hidden="1" customWidth="1"/>
    <col min="2686" max="2686" width="7" style="63" customWidth="1"/>
    <col min="2687" max="2696" width="0" style="63" hidden="1" customWidth="1"/>
    <col min="2697" max="2697" width="6.33203125" style="63" customWidth="1"/>
    <col min="2698" max="2698" width="9" style="63" customWidth="1"/>
    <col min="2699" max="2702" width="0" style="63" hidden="1" customWidth="1"/>
    <col min="2703" max="2703" width="11.5546875" style="63" customWidth="1"/>
    <col min="2704" max="2706" width="0" style="63" hidden="1" customWidth="1"/>
    <col min="2707" max="2707" width="9.5546875" style="63" customWidth="1"/>
    <col min="2708" max="2708" width="11.44140625" style="63" customWidth="1"/>
    <col min="2709" max="2715" width="0" style="63" hidden="1" customWidth="1"/>
    <col min="2716" max="2716" width="7" style="63" customWidth="1"/>
    <col min="2717" max="2717" width="18.44140625" style="63" customWidth="1"/>
    <col min="2718" max="2742" width="0" style="63" hidden="1" customWidth="1"/>
    <col min="2743" max="2799" width="9.109375" style="63"/>
    <col min="2800" max="2800" width="43.33203125" style="63" customWidth="1"/>
    <col min="2801" max="2805" width="0" style="63" hidden="1" customWidth="1"/>
    <col min="2806" max="2806" width="5" style="63" customWidth="1"/>
    <col min="2807" max="2808" width="0" style="63" hidden="1" customWidth="1"/>
    <col min="2809" max="2809" width="5" style="63" customWidth="1"/>
    <col min="2810" max="2811" width="0" style="63" hidden="1" customWidth="1"/>
    <col min="2812" max="2812" width="5" style="63" customWidth="1"/>
    <col min="2813" max="2814" width="0" style="63" hidden="1" customWidth="1"/>
    <col min="2815" max="2815" width="5" style="63" customWidth="1"/>
    <col min="2816" max="2817" width="0" style="63" hidden="1" customWidth="1"/>
    <col min="2818" max="2818" width="5" style="63" customWidth="1"/>
    <col min="2819" max="2820" width="0" style="63" hidden="1" customWidth="1"/>
    <col min="2821" max="2821" width="5" style="63" customWidth="1"/>
    <col min="2822" max="2835" width="0" style="63" hidden="1" customWidth="1"/>
    <col min="2836" max="2836" width="5.6640625" style="63" customWidth="1"/>
    <col min="2837" max="2838" width="0" style="63" hidden="1" customWidth="1"/>
    <col min="2839" max="2839" width="6.33203125" style="63" customWidth="1"/>
    <col min="2840" max="2841" width="0" style="63" hidden="1" customWidth="1"/>
    <col min="2842" max="2842" width="5.33203125" style="63" customWidth="1"/>
    <col min="2843" max="2844" width="0" style="63" hidden="1" customWidth="1"/>
    <col min="2845" max="2845" width="4.88671875" style="63" customWidth="1"/>
    <col min="2846" max="2856" width="0" style="63" hidden="1" customWidth="1"/>
    <col min="2857" max="2857" width="5.33203125" style="63" customWidth="1"/>
    <col min="2858" max="2862" width="0" style="63" hidden="1" customWidth="1"/>
    <col min="2863" max="2863" width="5.88671875" style="63" customWidth="1"/>
    <col min="2864" max="2865" width="0" style="63" hidden="1" customWidth="1"/>
    <col min="2866" max="2866" width="5.5546875" style="63" customWidth="1"/>
    <col min="2867" max="2868" width="0" style="63" hidden="1" customWidth="1"/>
    <col min="2869" max="2869" width="5.33203125" style="63" customWidth="1"/>
    <col min="2870" max="2871" width="0" style="63" hidden="1" customWidth="1"/>
    <col min="2872" max="2872" width="6" style="63" customWidth="1"/>
    <col min="2873" max="2877" width="0" style="63" hidden="1" customWidth="1"/>
    <col min="2878" max="2878" width="5" style="63" customWidth="1"/>
    <col min="2879" max="2880" width="0" style="63" hidden="1" customWidth="1"/>
    <col min="2881" max="2881" width="5.6640625" style="63" customWidth="1"/>
    <col min="2882" max="2886" width="0" style="63" hidden="1" customWidth="1"/>
    <col min="2887" max="2887" width="5" style="63" customWidth="1"/>
    <col min="2888" max="2888" width="0" style="63" hidden="1" customWidth="1"/>
    <col min="2889" max="2889" width="6.33203125" style="63" customWidth="1"/>
    <col min="2890" max="2890" width="11" style="63" customWidth="1"/>
    <col min="2891" max="2894" width="0" style="63" hidden="1" customWidth="1"/>
    <col min="2895" max="2895" width="6.5546875" style="63" customWidth="1"/>
    <col min="2896" max="2897" width="0" style="63" hidden="1" customWidth="1"/>
    <col min="2898" max="2898" width="6.33203125" style="63" customWidth="1"/>
    <col min="2899" max="2900" width="0" style="63" hidden="1" customWidth="1"/>
    <col min="2901" max="2901" width="6.5546875" style="63" customWidth="1"/>
    <col min="2902" max="2903" width="0" style="63" hidden="1" customWidth="1"/>
    <col min="2904" max="2904" width="6.6640625" style="63" customWidth="1"/>
    <col min="2905" max="2906" width="0" style="63" hidden="1" customWidth="1"/>
    <col min="2907" max="2907" width="6.44140625" style="63" customWidth="1"/>
    <col min="2908" max="2909" width="0" style="63" hidden="1" customWidth="1"/>
    <col min="2910" max="2910" width="6.5546875" style="63" customWidth="1"/>
    <col min="2911" max="2912" width="0" style="63" hidden="1" customWidth="1"/>
    <col min="2913" max="2913" width="6.88671875" style="63" customWidth="1"/>
    <col min="2914" max="2918" width="0" style="63" hidden="1" customWidth="1"/>
    <col min="2919" max="2919" width="6.33203125" style="63" customWidth="1"/>
    <col min="2920" max="2921" width="0" style="63" hidden="1" customWidth="1"/>
    <col min="2922" max="2922" width="6.5546875" style="63" customWidth="1"/>
    <col min="2923" max="2924" width="0" style="63" hidden="1" customWidth="1"/>
    <col min="2925" max="2925" width="7.44140625" style="63" customWidth="1"/>
    <col min="2926" max="2926" width="0" style="63" hidden="1" customWidth="1"/>
    <col min="2927" max="2927" width="6.33203125" style="63" customWidth="1"/>
    <col min="2928" max="2928" width="9" style="63" customWidth="1"/>
    <col min="2929" max="2932" width="0" style="63" hidden="1" customWidth="1"/>
    <col min="2933" max="2933" width="9" style="63" customWidth="1"/>
    <col min="2934" max="2935" width="0" style="63" hidden="1" customWidth="1"/>
    <col min="2936" max="2936" width="8.6640625" style="63" customWidth="1"/>
    <col min="2937" max="2938" width="0" style="63" hidden="1" customWidth="1"/>
    <col min="2939" max="2939" width="6.5546875" style="63" customWidth="1"/>
    <col min="2940" max="2941" width="0" style="63" hidden="1" customWidth="1"/>
    <col min="2942" max="2942" width="7" style="63" customWidth="1"/>
    <col min="2943" max="2952" width="0" style="63" hidden="1" customWidth="1"/>
    <col min="2953" max="2953" width="6.33203125" style="63" customWidth="1"/>
    <col min="2954" max="2954" width="9" style="63" customWidth="1"/>
    <col min="2955" max="2958" width="0" style="63" hidden="1" customWidth="1"/>
    <col min="2959" max="2959" width="11.5546875" style="63" customWidth="1"/>
    <col min="2960" max="2962" width="0" style="63" hidden="1" customWidth="1"/>
    <col min="2963" max="2963" width="9.5546875" style="63" customWidth="1"/>
    <col min="2964" max="2964" width="11.44140625" style="63" customWidth="1"/>
    <col min="2965" max="2971" width="0" style="63" hidden="1" customWidth="1"/>
    <col min="2972" max="2972" width="7" style="63" customWidth="1"/>
    <col min="2973" max="2973" width="18.44140625" style="63" customWidth="1"/>
    <col min="2974" max="2998" width="0" style="63" hidden="1" customWidth="1"/>
    <col min="2999" max="3055" width="9.109375" style="63"/>
    <col min="3056" max="3056" width="43.33203125" style="63" customWidth="1"/>
    <col min="3057" max="3061" width="0" style="63" hidden="1" customWidth="1"/>
    <col min="3062" max="3062" width="5" style="63" customWidth="1"/>
    <col min="3063" max="3064" width="0" style="63" hidden="1" customWidth="1"/>
    <col min="3065" max="3065" width="5" style="63" customWidth="1"/>
    <col min="3066" max="3067" width="0" style="63" hidden="1" customWidth="1"/>
    <col min="3068" max="3068" width="5" style="63" customWidth="1"/>
    <col min="3069" max="3070" width="0" style="63" hidden="1" customWidth="1"/>
    <col min="3071" max="3071" width="5" style="63" customWidth="1"/>
    <col min="3072" max="3073" width="0" style="63" hidden="1" customWidth="1"/>
    <col min="3074" max="3074" width="5" style="63" customWidth="1"/>
    <col min="3075" max="3076" width="0" style="63" hidden="1" customWidth="1"/>
    <col min="3077" max="3077" width="5" style="63" customWidth="1"/>
    <col min="3078" max="3091" width="0" style="63" hidden="1" customWidth="1"/>
    <col min="3092" max="3092" width="5.6640625" style="63" customWidth="1"/>
    <col min="3093" max="3094" width="0" style="63" hidden="1" customWidth="1"/>
    <col min="3095" max="3095" width="6.33203125" style="63" customWidth="1"/>
    <col min="3096" max="3097" width="0" style="63" hidden="1" customWidth="1"/>
    <col min="3098" max="3098" width="5.33203125" style="63" customWidth="1"/>
    <col min="3099" max="3100" width="0" style="63" hidden="1" customWidth="1"/>
    <col min="3101" max="3101" width="4.88671875" style="63" customWidth="1"/>
    <col min="3102" max="3112" width="0" style="63" hidden="1" customWidth="1"/>
    <col min="3113" max="3113" width="5.33203125" style="63" customWidth="1"/>
    <col min="3114" max="3118" width="0" style="63" hidden="1" customWidth="1"/>
    <col min="3119" max="3119" width="5.88671875" style="63" customWidth="1"/>
    <col min="3120" max="3121" width="0" style="63" hidden="1" customWidth="1"/>
    <col min="3122" max="3122" width="5.5546875" style="63" customWidth="1"/>
    <col min="3123" max="3124" width="0" style="63" hidden="1" customWidth="1"/>
    <col min="3125" max="3125" width="5.33203125" style="63" customWidth="1"/>
    <col min="3126" max="3127" width="0" style="63" hidden="1" customWidth="1"/>
    <col min="3128" max="3128" width="6" style="63" customWidth="1"/>
    <col min="3129" max="3133" width="0" style="63" hidden="1" customWidth="1"/>
    <col min="3134" max="3134" width="5" style="63" customWidth="1"/>
    <col min="3135" max="3136" width="0" style="63" hidden="1" customWidth="1"/>
    <col min="3137" max="3137" width="5.6640625" style="63" customWidth="1"/>
    <col min="3138" max="3142" width="0" style="63" hidden="1" customWidth="1"/>
    <col min="3143" max="3143" width="5" style="63" customWidth="1"/>
    <col min="3144" max="3144" width="0" style="63" hidden="1" customWidth="1"/>
    <col min="3145" max="3145" width="6.33203125" style="63" customWidth="1"/>
    <col min="3146" max="3146" width="11" style="63" customWidth="1"/>
    <col min="3147" max="3150" width="0" style="63" hidden="1" customWidth="1"/>
    <col min="3151" max="3151" width="6.5546875" style="63" customWidth="1"/>
    <col min="3152" max="3153" width="0" style="63" hidden="1" customWidth="1"/>
    <col min="3154" max="3154" width="6.33203125" style="63" customWidth="1"/>
    <col min="3155" max="3156" width="0" style="63" hidden="1" customWidth="1"/>
    <col min="3157" max="3157" width="6.5546875" style="63" customWidth="1"/>
    <col min="3158" max="3159" width="0" style="63" hidden="1" customWidth="1"/>
    <col min="3160" max="3160" width="6.6640625" style="63" customWidth="1"/>
    <col min="3161" max="3162" width="0" style="63" hidden="1" customWidth="1"/>
    <col min="3163" max="3163" width="6.44140625" style="63" customWidth="1"/>
    <col min="3164" max="3165" width="0" style="63" hidden="1" customWidth="1"/>
    <col min="3166" max="3166" width="6.5546875" style="63" customWidth="1"/>
    <col min="3167" max="3168" width="0" style="63" hidden="1" customWidth="1"/>
    <col min="3169" max="3169" width="6.88671875" style="63" customWidth="1"/>
    <col min="3170" max="3174" width="0" style="63" hidden="1" customWidth="1"/>
    <col min="3175" max="3175" width="6.33203125" style="63" customWidth="1"/>
    <col min="3176" max="3177" width="0" style="63" hidden="1" customWidth="1"/>
    <col min="3178" max="3178" width="6.5546875" style="63" customWidth="1"/>
    <col min="3179" max="3180" width="0" style="63" hidden="1" customWidth="1"/>
    <col min="3181" max="3181" width="7.44140625" style="63" customWidth="1"/>
    <col min="3182" max="3182" width="0" style="63" hidden="1" customWidth="1"/>
    <col min="3183" max="3183" width="6.33203125" style="63" customWidth="1"/>
    <col min="3184" max="3184" width="9" style="63" customWidth="1"/>
    <col min="3185" max="3188" width="0" style="63" hidden="1" customWidth="1"/>
    <col min="3189" max="3189" width="9" style="63" customWidth="1"/>
    <col min="3190" max="3191" width="0" style="63" hidden="1" customWidth="1"/>
    <col min="3192" max="3192" width="8.6640625" style="63" customWidth="1"/>
    <col min="3193" max="3194" width="0" style="63" hidden="1" customWidth="1"/>
    <col min="3195" max="3195" width="6.5546875" style="63" customWidth="1"/>
    <col min="3196" max="3197" width="0" style="63" hidden="1" customWidth="1"/>
    <col min="3198" max="3198" width="7" style="63" customWidth="1"/>
    <col min="3199" max="3208" width="0" style="63" hidden="1" customWidth="1"/>
    <col min="3209" max="3209" width="6.33203125" style="63" customWidth="1"/>
    <col min="3210" max="3210" width="9" style="63" customWidth="1"/>
    <col min="3211" max="3214" width="0" style="63" hidden="1" customWidth="1"/>
    <col min="3215" max="3215" width="11.5546875" style="63" customWidth="1"/>
    <col min="3216" max="3218" width="0" style="63" hidden="1" customWidth="1"/>
    <col min="3219" max="3219" width="9.5546875" style="63" customWidth="1"/>
    <col min="3220" max="3220" width="11.44140625" style="63" customWidth="1"/>
    <col min="3221" max="3227" width="0" style="63" hidden="1" customWidth="1"/>
    <col min="3228" max="3228" width="7" style="63" customWidth="1"/>
    <col min="3229" max="3229" width="18.44140625" style="63" customWidth="1"/>
    <col min="3230" max="3254" width="0" style="63" hidden="1" customWidth="1"/>
    <col min="3255" max="3311" width="9.109375" style="63"/>
    <col min="3312" max="3312" width="43.33203125" style="63" customWidth="1"/>
    <col min="3313" max="3317" width="0" style="63" hidden="1" customWidth="1"/>
    <col min="3318" max="3318" width="5" style="63" customWidth="1"/>
    <col min="3319" max="3320" width="0" style="63" hidden="1" customWidth="1"/>
    <col min="3321" max="3321" width="5" style="63" customWidth="1"/>
    <col min="3322" max="3323" width="0" style="63" hidden="1" customWidth="1"/>
    <col min="3324" max="3324" width="5" style="63" customWidth="1"/>
    <col min="3325" max="3326" width="0" style="63" hidden="1" customWidth="1"/>
    <col min="3327" max="3327" width="5" style="63" customWidth="1"/>
    <col min="3328" max="3329" width="0" style="63" hidden="1" customWidth="1"/>
    <col min="3330" max="3330" width="5" style="63" customWidth="1"/>
    <col min="3331" max="3332" width="0" style="63" hidden="1" customWidth="1"/>
    <col min="3333" max="3333" width="5" style="63" customWidth="1"/>
    <col min="3334" max="3347" width="0" style="63" hidden="1" customWidth="1"/>
    <col min="3348" max="3348" width="5.6640625" style="63" customWidth="1"/>
    <col min="3349" max="3350" width="0" style="63" hidden="1" customWidth="1"/>
    <col min="3351" max="3351" width="6.33203125" style="63" customWidth="1"/>
    <col min="3352" max="3353" width="0" style="63" hidden="1" customWidth="1"/>
    <col min="3354" max="3354" width="5.33203125" style="63" customWidth="1"/>
    <col min="3355" max="3356" width="0" style="63" hidden="1" customWidth="1"/>
    <col min="3357" max="3357" width="4.88671875" style="63" customWidth="1"/>
    <col min="3358" max="3368" width="0" style="63" hidden="1" customWidth="1"/>
    <col min="3369" max="3369" width="5.33203125" style="63" customWidth="1"/>
    <col min="3370" max="3374" width="0" style="63" hidden="1" customWidth="1"/>
    <col min="3375" max="3375" width="5.88671875" style="63" customWidth="1"/>
    <col min="3376" max="3377" width="0" style="63" hidden="1" customWidth="1"/>
    <col min="3378" max="3378" width="5.5546875" style="63" customWidth="1"/>
    <col min="3379" max="3380" width="0" style="63" hidden="1" customWidth="1"/>
    <col min="3381" max="3381" width="5.33203125" style="63" customWidth="1"/>
    <col min="3382" max="3383" width="0" style="63" hidden="1" customWidth="1"/>
    <col min="3384" max="3384" width="6" style="63" customWidth="1"/>
    <col min="3385" max="3389" width="0" style="63" hidden="1" customWidth="1"/>
    <col min="3390" max="3390" width="5" style="63" customWidth="1"/>
    <col min="3391" max="3392" width="0" style="63" hidden="1" customWidth="1"/>
    <col min="3393" max="3393" width="5.6640625" style="63" customWidth="1"/>
    <col min="3394" max="3398" width="0" style="63" hidden="1" customWidth="1"/>
    <col min="3399" max="3399" width="5" style="63" customWidth="1"/>
    <col min="3400" max="3400" width="0" style="63" hidden="1" customWidth="1"/>
    <col min="3401" max="3401" width="6.33203125" style="63" customWidth="1"/>
    <col min="3402" max="3402" width="11" style="63" customWidth="1"/>
    <col min="3403" max="3406" width="0" style="63" hidden="1" customWidth="1"/>
    <col min="3407" max="3407" width="6.5546875" style="63" customWidth="1"/>
    <col min="3408" max="3409" width="0" style="63" hidden="1" customWidth="1"/>
    <col min="3410" max="3410" width="6.33203125" style="63" customWidth="1"/>
    <col min="3411" max="3412" width="0" style="63" hidden="1" customWidth="1"/>
    <col min="3413" max="3413" width="6.5546875" style="63" customWidth="1"/>
    <col min="3414" max="3415" width="0" style="63" hidden="1" customWidth="1"/>
    <col min="3416" max="3416" width="6.6640625" style="63" customWidth="1"/>
    <col min="3417" max="3418" width="0" style="63" hidden="1" customWidth="1"/>
    <col min="3419" max="3419" width="6.44140625" style="63" customWidth="1"/>
    <col min="3420" max="3421" width="0" style="63" hidden="1" customWidth="1"/>
    <col min="3422" max="3422" width="6.5546875" style="63" customWidth="1"/>
    <col min="3423" max="3424" width="0" style="63" hidden="1" customWidth="1"/>
    <col min="3425" max="3425" width="6.88671875" style="63" customWidth="1"/>
    <col min="3426" max="3430" width="0" style="63" hidden="1" customWidth="1"/>
    <col min="3431" max="3431" width="6.33203125" style="63" customWidth="1"/>
    <col min="3432" max="3433" width="0" style="63" hidden="1" customWidth="1"/>
    <col min="3434" max="3434" width="6.5546875" style="63" customWidth="1"/>
    <col min="3435" max="3436" width="0" style="63" hidden="1" customWidth="1"/>
    <col min="3437" max="3437" width="7.44140625" style="63" customWidth="1"/>
    <col min="3438" max="3438" width="0" style="63" hidden="1" customWidth="1"/>
    <col min="3439" max="3439" width="6.33203125" style="63" customWidth="1"/>
    <col min="3440" max="3440" width="9" style="63" customWidth="1"/>
    <col min="3441" max="3444" width="0" style="63" hidden="1" customWidth="1"/>
    <col min="3445" max="3445" width="9" style="63" customWidth="1"/>
    <col min="3446" max="3447" width="0" style="63" hidden="1" customWidth="1"/>
    <col min="3448" max="3448" width="8.6640625" style="63" customWidth="1"/>
    <col min="3449" max="3450" width="0" style="63" hidden="1" customWidth="1"/>
    <col min="3451" max="3451" width="6.5546875" style="63" customWidth="1"/>
    <col min="3452" max="3453" width="0" style="63" hidden="1" customWidth="1"/>
    <col min="3454" max="3454" width="7" style="63" customWidth="1"/>
    <col min="3455" max="3464" width="0" style="63" hidden="1" customWidth="1"/>
    <col min="3465" max="3465" width="6.33203125" style="63" customWidth="1"/>
    <col min="3466" max="3466" width="9" style="63" customWidth="1"/>
    <col min="3467" max="3470" width="0" style="63" hidden="1" customWidth="1"/>
    <col min="3471" max="3471" width="11.5546875" style="63" customWidth="1"/>
    <col min="3472" max="3474" width="0" style="63" hidden="1" customWidth="1"/>
    <col min="3475" max="3475" width="9.5546875" style="63" customWidth="1"/>
    <col min="3476" max="3476" width="11.44140625" style="63" customWidth="1"/>
    <col min="3477" max="3483" width="0" style="63" hidden="1" customWidth="1"/>
    <col min="3484" max="3484" width="7" style="63" customWidth="1"/>
    <col min="3485" max="3485" width="18.44140625" style="63" customWidth="1"/>
    <col min="3486" max="3510" width="0" style="63" hidden="1" customWidth="1"/>
    <col min="3511" max="3567" width="9.109375" style="63"/>
    <col min="3568" max="3568" width="43.33203125" style="63" customWidth="1"/>
    <col min="3569" max="3573" width="0" style="63" hidden="1" customWidth="1"/>
    <col min="3574" max="3574" width="5" style="63" customWidth="1"/>
    <col min="3575" max="3576" width="0" style="63" hidden="1" customWidth="1"/>
    <col min="3577" max="3577" width="5" style="63" customWidth="1"/>
    <col min="3578" max="3579" width="0" style="63" hidden="1" customWidth="1"/>
    <col min="3580" max="3580" width="5" style="63" customWidth="1"/>
    <col min="3581" max="3582" width="0" style="63" hidden="1" customWidth="1"/>
    <col min="3583" max="3583" width="5" style="63" customWidth="1"/>
    <col min="3584" max="3585" width="0" style="63" hidden="1" customWidth="1"/>
    <col min="3586" max="3586" width="5" style="63" customWidth="1"/>
    <col min="3587" max="3588" width="0" style="63" hidden="1" customWidth="1"/>
    <col min="3589" max="3589" width="5" style="63" customWidth="1"/>
    <col min="3590" max="3603" width="0" style="63" hidden="1" customWidth="1"/>
    <col min="3604" max="3604" width="5.6640625" style="63" customWidth="1"/>
    <col min="3605" max="3606" width="0" style="63" hidden="1" customWidth="1"/>
    <col min="3607" max="3607" width="6.33203125" style="63" customWidth="1"/>
    <col min="3608" max="3609" width="0" style="63" hidden="1" customWidth="1"/>
    <col min="3610" max="3610" width="5.33203125" style="63" customWidth="1"/>
    <col min="3611" max="3612" width="0" style="63" hidden="1" customWidth="1"/>
    <col min="3613" max="3613" width="4.88671875" style="63" customWidth="1"/>
    <col min="3614" max="3624" width="0" style="63" hidden="1" customWidth="1"/>
    <col min="3625" max="3625" width="5.33203125" style="63" customWidth="1"/>
    <col min="3626" max="3630" width="0" style="63" hidden="1" customWidth="1"/>
    <col min="3631" max="3631" width="5.88671875" style="63" customWidth="1"/>
    <col min="3632" max="3633" width="0" style="63" hidden="1" customWidth="1"/>
    <col min="3634" max="3634" width="5.5546875" style="63" customWidth="1"/>
    <col min="3635" max="3636" width="0" style="63" hidden="1" customWidth="1"/>
    <col min="3637" max="3637" width="5.33203125" style="63" customWidth="1"/>
    <col min="3638" max="3639" width="0" style="63" hidden="1" customWidth="1"/>
    <col min="3640" max="3640" width="6" style="63" customWidth="1"/>
    <col min="3641" max="3645" width="0" style="63" hidden="1" customWidth="1"/>
    <col min="3646" max="3646" width="5" style="63" customWidth="1"/>
    <col min="3647" max="3648" width="0" style="63" hidden="1" customWidth="1"/>
    <col min="3649" max="3649" width="5.6640625" style="63" customWidth="1"/>
    <col min="3650" max="3654" width="0" style="63" hidden="1" customWidth="1"/>
    <col min="3655" max="3655" width="5" style="63" customWidth="1"/>
    <col min="3656" max="3656" width="0" style="63" hidden="1" customWidth="1"/>
    <col min="3657" max="3657" width="6.33203125" style="63" customWidth="1"/>
    <col min="3658" max="3658" width="11" style="63" customWidth="1"/>
    <col min="3659" max="3662" width="0" style="63" hidden="1" customWidth="1"/>
    <col min="3663" max="3663" width="6.5546875" style="63" customWidth="1"/>
    <col min="3664" max="3665" width="0" style="63" hidden="1" customWidth="1"/>
    <col min="3666" max="3666" width="6.33203125" style="63" customWidth="1"/>
    <col min="3667" max="3668" width="0" style="63" hidden="1" customWidth="1"/>
    <col min="3669" max="3669" width="6.5546875" style="63" customWidth="1"/>
    <col min="3670" max="3671" width="0" style="63" hidden="1" customWidth="1"/>
    <col min="3672" max="3672" width="6.6640625" style="63" customWidth="1"/>
    <col min="3673" max="3674" width="0" style="63" hidden="1" customWidth="1"/>
    <col min="3675" max="3675" width="6.44140625" style="63" customWidth="1"/>
    <col min="3676" max="3677" width="0" style="63" hidden="1" customWidth="1"/>
    <col min="3678" max="3678" width="6.5546875" style="63" customWidth="1"/>
    <col min="3679" max="3680" width="0" style="63" hidden="1" customWidth="1"/>
    <col min="3681" max="3681" width="6.88671875" style="63" customWidth="1"/>
    <col min="3682" max="3686" width="0" style="63" hidden="1" customWidth="1"/>
    <col min="3687" max="3687" width="6.33203125" style="63" customWidth="1"/>
    <col min="3688" max="3689" width="0" style="63" hidden="1" customWidth="1"/>
    <col min="3690" max="3690" width="6.5546875" style="63" customWidth="1"/>
    <col min="3691" max="3692" width="0" style="63" hidden="1" customWidth="1"/>
    <col min="3693" max="3693" width="7.44140625" style="63" customWidth="1"/>
    <col min="3694" max="3694" width="0" style="63" hidden="1" customWidth="1"/>
    <col min="3695" max="3695" width="6.33203125" style="63" customWidth="1"/>
    <col min="3696" max="3696" width="9" style="63" customWidth="1"/>
    <col min="3697" max="3700" width="0" style="63" hidden="1" customWidth="1"/>
    <col min="3701" max="3701" width="9" style="63" customWidth="1"/>
    <col min="3702" max="3703" width="0" style="63" hidden="1" customWidth="1"/>
    <col min="3704" max="3704" width="8.6640625" style="63" customWidth="1"/>
    <col min="3705" max="3706" width="0" style="63" hidden="1" customWidth="1"/>
    <col min="3707" max="3707" width="6.5546875" style="63" customWidth="1"/>
    <col min="3708" max="3709" width="0" style="63" hidden="1" customWidth="1"/>
    <col min="3710" max="3710" width="7" style="63" customWidth="1"/>
    <col min="3711" max="3720" width="0" style="63" hidden="1" customWidth="1"/>
    <col min="3721" max="3721" width="6.33203125" style="63" customWidth="1"/>
    <col min="3722" max="3722" width="9" style="63" customWidth="1"/>
    <col min="3723" max="3726" width="0" style="63" hidden="1" customWidth="1"/>
    <col min="3727" max="3727" width="11.5546875" style="63" customWidth="1"/>
    <col min="3728" max="3730" width="0" style="63" hidden="1" customWidth="1"/>
    <col min="3731" max="3731" width="9.5546875" style="63" customWidth="1"/>
    <col min="3732" max="3732" width="11.44140625" style="63" customWidth="1"/>
    <col min="3733" max="3739" width="0" style="63" hidden="1" customWidth="1"/>
    <col min="3740" max="3740" width="7" style="63" customWidth="1"/>
    <col min="3741" max="3741" width="18.44140625" style="63" customWidth="1"/>
    <col min="3742" max="3766" width="0" style="63" hidden="1" customWidth="1"/>
    <col min="3767" max="3823" width="9.109375" style="63"/>
    <col min="3824" max="3824" width="43.33203125" style="63" customWidth="1"/>
    <col min="3825" max="3829" width="0" style="63" hidden="1" customWidth="1"/>
    <col min="3830" max="3830" width="5" style="63" customWidth="1"/>
    <col min="3831" max="3832" width="0" style="63" hidden="1" customWidth="1"/>
    <col min="3833" max="3833" width="5" style="63" customWidth="1"/>
    <col min="3834" max="3835" width="0" style="63" hidden="1" customWidth="1"/>
    <col min="3836" max="3836" width="5" style="63" customWidth="1"/>
    <col min="3837" max="3838" width="0" style="63" hidden="1" customWidth="1"/>
    <col min="3839" max="3839" width="5" style="63" customWidth="1"/>
    <col min="3840" max="3841" width="0" style="63" hidden="1" customWidth="1"/>
    <col min="3842" max="3842" width="5" style="63" customWidth="1"/>
    <col min="3843" max="3844" width="0" style="63" hidden="1" customWidth="1"/>
    <col min="3845" max="3845" width="5" style="63" customWidth="1"/>
    <col min="3846" max="3859" width="0" style="63" hidden="1" customWidth="1"/>
    <col min="3860" max="3860" width="5.6640625" style="63" customWidth="1"/>
    <col min="3861" max="3862" width="0" style="63" hidden="1" customWidth="1"/>
    <col min="3863" max="3863" width="6.33203125" style="63" customWidth="1"/>
    <col min="3864" max="3865" width="0" style="63" hidden="1" customWidth="1"/>
    <col min="3866" max="3866" width="5.33203125" style="63" customWidth="1"/>
    <col min="3867" max="3868" width="0" style="63" hidden="1" customWidth="1"/>
    <col min="3869" max="3869" width="4.88671875" style="63" customWidth="1"/>
    <col min="3870" max="3880" width="0" style="63" hidden="1" customWidth="1"/>
    <col min="3881" max="3881" width="5.33203125" style="63" customWidth="1"/>
    <col min="3882" max="3886" width="0" style="63" hidden="1" customWidth="1"/>
    <col min="3887" max="3887" width="5.88671875" style="63" customWidth="1"/>
    <col min="3888" max="3889" width="0" style="63" hidden="1" customWidth="1"/>
    <col min="3890" max="3890" width="5.5546875" style="63" customWidth="1"/>
    <col min="3891" max="3892" width="0" style="63" hidden="1" customWidth="1"/>
    <col min="3893" max="3893" width="5.33203125" style="63" customWidth="1"/>
    <col min="3894" max="3895" width="0" style="63" hidden="1" customWidth="1"/>
    <col min="3896" max="3896" width="6" style="63" customWidth="1"/>
    <col min="3897" max="3901" width="0" style="63" hidden="1" customWidth="1"/>
    <col min="3902" max="3902" width="5" style="63" customWidth="1"/>
    <col min="3903" max="3904" width="0" style="63" hidden="1" customWidth="1"/>
    <col min="3905" max="3905" width="5.6640625" style="63" customWidth="1"/>
    <col min="3906" max="3910" width="0" style="63" hidden="1" customWidth="1"/>
    <col min="3911" max="3911" width="5" style="63" customWidth="1"/>
    <col min="3912" max="3912" width="0" style="63" hidden="1" customWidth="1"/>
    <col min="3913" max="3913" width="6.33203125" style="63" customWidth="1"/>
    <col min="3914" max="3914" width="11" style="63" customWidth="1"/>
    <col min="3915" max="3918" width="0" style="63" hidden="1" customWidth="1"/>
    <col min="3919" max="3919" width="6.5546875" style="63" customWidth="1"/>
    <col min="3920" max="3921" width="0" style="63" hidden="1" customWidth="1"/>
    <col min="3922" max="3922" width="6.33203125" style="63" customWidth="1"/>
    <col min="3923" max="3924" width="0" style="63" hidden="1" customWidth="1"/>
    <col min="3925" max="3925" width="6.5546875" style="63" customWidth="1"/>
    <col min="3926" max="3927" width="0" style="63" hidden="1" customWidth="1"/>
    <col min="3928" max="3928" width="6.6640625" style="63" customWidth="1"/>
    <col min="3929" max="3930" width="0" style="63" hidden="1" customWidth="1"/>
    <col min="3931" max="3931" width="6.44140625" style="63" customWidth="1"/>
    <col min="3932" max="3933" width="0" style="63" hidden="1" customWidth="1"/>
    <col min="3934" max="3934" width="6.5546875" style="63" customWidth="1"/>
    <col min="3935" max="3936" width="0" style="63" hidden="1" customWidth="1"/>
    <col min="3937" max="3937" width="6.88671875" style="63" customWidth="1"/>
    <col min="3938" max="3942" width="0" style="63" hidden="1" customWidth="1"/>
    <col min="3943" max="3943" width="6.33203125" style="63" customWidth="1"/>
    <col min="3944" max="3945" width="0" style="63" hidden="1" customWidth="1"/>
    <col min="3946" max="3946" width="6.5546875" style="63" customWidth="1"/>
    <col min="3947" max="3948" width="0" style="63" hidden="1" customWidth="1"/>
    <col min="3949" max="3949" width="7.44140625" style="63" customWidth="1"/>
    <col min="3950" max="3950" width="0" style="63" hidden="1" customWidth="1"/>
    <col min="3951" max="3951" width="6.33203125" style="63" customWidth="1"/>
    <col min="3952" max="3952" width="9" style="63" customWidth="1"/>
    <col min="3953" max="3956" width="0" style="63" hidden="1" customWidth="1"/>
    <col min="3957" max="3957" width="9" style="63" customWidth="1"/>
    <col min="3958" max="3959" width="0" style="63" hidden="1" customWidth="1"/>
    <col min="3960" max="3960" width="8.6640625" style="63" customWidth="1"/>
    <col min="3961" max="3962" width="0" style="63" hidden="1" customWidth="1"/>
    <col min="3963" max="3963" width="6.5546875" style="63" customWidth="1"/>
    <col min="3964" max="3965" width="0" style="63" hidden="1" customWidth="1"/>
    <col min="3966" max="3966" width="7" style="63" customWidth="1"/>
    <col min="3967" max="3976" width="0" style="63" hidden="1" customWidth="1"/>
    <col min="3977" max="3977" width="6.33203125" style="63" customWidth="1"/>
    <col min="3978" max="3978" width="9" style="63" customWidth="1"/>
    <col min="3979" max="3982" width="0" style="63" hidden="1" customWidth="1"/>
    <col min="3983" max="3983" width="11.5546875" style="63" customWidth="1"/>
    <col min="3984" max="3986" width="0" style="63" hidden="1" customWidth="1"/>
    <col min="3987" max="3987" width="9.5546875" style="63" customWidth="1"/>
    <col min="3988" max="3988" width="11.44140625" style="63" customWidth="1"/>
    <col min="3989" max="3995" width="0" style="63" hidden="1" customWidth="1"/>
    <col min="3996" max="3996" width="7" style="63" customWidth="1"/>
    <col min="3997" max="3997" width="18.44140625" style="63" customWidth="1"/>
    <col min="3998" max="4022" width="0" style="63" hidden="1" customWidth="1"/>
    <col min="4023" max="4079" width="9.109375" style="63"/>
    <col min="4080" max="4080" width="43.33203125" style="63" customWidth="1"/>
    <col min="4081" max="4085" width="0" style="63" hidden="1" customWidth="1"/>
    <col min="4086" max="4086" width="5" style="63" customWidth="1"/>
    <col min="4087" max="4088" width="0" style="63" hidden="1" customWidth="1"/>
    <col min="4089" max="4089" width="5" style="63" customWidth="1"/>
    <col min="4090" max="4091" width="0" style="63" hidden="1" customWidth="1"/>
    <col min="4092" max="4092" width="5" style="63" customWidth="1"/>
    <col min="4093" max="4094" width="0" style="63" hidden="1" customWidth="1"/>
    <col min="4095" max="4095" width="5" style="63" customWidth="1"/>
    <col min="4096" max="4097" width="0" style="63" hidden="1" customWidth="1"/>
    <col min="4098" max="4098" width="5" style="63" customWidth="1"/>
    <col min="4099" max="4100" width="0" style="63" hidden="1" customWidth="1"/>
    <col min="4101" max="4101" width="5" style="63" customWidth="1"/>
    <col min="4102" max="4115" width="0" style="63" hidden="1" customWidth="1"/>
    <col min="4116" max="4116" width="5.6640625" style="63" customWidth="1"/>
    <col min="4117" max="4118" width="0" style="63" hidden="1" customWidth="1"/>
    <col min="4119" max="4119" width="6.33203125" style="63" customWidth="1"/>
    <col min="4120" max="4121" width="0" style="63" hidden="1" customWidth="1"/>
    <col min="4122" max="4122" width="5.33203125" style="63" customWidth="1"/>
    <col min="4123" max="4124" width="0" style="63" hidden="1" customWidth="1"/>
    <col min="4125" max="4125" width="4.88671875" style="63" customWidth="1"/>
    <col min="4126" max="4136" width="0" style="63" hidden="1" customWidth="1"/>
    <col min="4137" max="4137" width="5.33203125" style="63" customWidth="1"/>
    <col min="4138" max="4142" width="0" style="63" hidden="1" customWidth="1"/>
    <col min="4143" max="4143" width="5.88671875" style="63" customWidth="1"/>
    <col min="4144" max="4145" width="0" style="63" hidden="1" customWidth="1"/>
    <col min="4146" max="4146" width="5.5546875" style="63" customWidth="1"/>
    <col min="4147" max="4148" width="0" style="63" hidden="1" customWidth="1"/>
    <col min="4149" max="4149" width="5.33203125" style="63" customWidth="1"/>
    <col min="4150" max="4151" width="0" style="63" hidden="1" customWidth="1"/>
    <col min="4152" max="4152" width="6" style="63" customWidth="1"/>
    <col min="4153" max="4157" width="0" style="63" hidden="1" customWidth="1"/>
    <col min="4158" max="4158" width="5" style="63" customWidth="1"/>
    <col min="4159" max="4160" width="0" style="63" hidden="1" customWidth="1"/>
    <col min="4161" max="4161" width="5.6640625" style="63" customWidth="1"/>
    <col min="4162" max="4166" width="0" style="63" hidden="1" customWidth="1"/>
    <col min="4167" max="4167" width="5" style="63" customWidth="1"/>
    <col min="4168" max="4168" width="0" style="63" hidden="1" customWidth="1"/>
    <col min="4169" max="4169" width="6.33203125" style="63" customWidth="1"/>
    <col min="4170" max="4170" width="11" style="63" customWidth="1"/>
    <col min="4171" max="4174" width="0" style="63" hidden="1" customWidth="1"/>
    <col min="4175" max="4175" width="6.5546875" style="63" customWidth="1"/>
    <col min="4176" max="4177" width="0" style="63" hidden="1" customWidth="1"/>
    <col min="4178" max="4178" width="6.33203125" style="63" customWidth="1"/>
    <col min="4179" max="4180" width="0" style="63" hidden="1" customWidth="1"/>
    <col min="4181" max="4181" width="6.5546875" style="63" customWidth="1"/>
    <col min="4182" max="4183" width="0" style="63" hidden="1" customWidth="1"/>
    <col min="4184" max="4184" width="6.6640625" style="63" customWidth="1"/>
    <col min="4185" max="4186" width="0" style="63" hidden="1" customWidth="1"/>
    <col min="4187" max="4187" width="6.44140625" style="63" customWidth="1"/>
    <col min="4188" max="4189" width="0" style="63" hidden="1" customWidth="1"/>
    <col min="4190" max="4190" width="6.5546875" style="63" customWidth="1"/>
    <col min="4191" max="4192" width="0" style="63" hidden="1" customWidth="1"/>
    <col min="4193" max="4193" width="6.88671875" style="63" customWidth="1"/>
    <col min="4194" max="4198" width="0" style="63" hidden="1" customWidth="1"/>
    <col min="4199" max="4199" width="6.33203125" style="63" customWidth="1"/>
    <col min="4200" max="4201" width="0" style="63" hidden="1" customWidth="1"/>
    <col min="4202" max="4202" width="6.5546875" style="63" customWidth="1"/>
    <col min="4203" max="4204" width="0" style="63" hidden="1" customWidth="1"/>
    <col min="4205" max="4205" width="7.44140625" style="63" customWidth="1"/>
    <col min="4206" max="4206" width="0" style="63" hidden="1" customWidth="1"/>
    <col min="4207" max="4207" width="6.33203125" style="63" customWidth="1"/>
    <col min="4208" max="4208" width="9" style="63" customWidth="1"/>
    <col min="4209" max="4212" width="0" style="63" hidden="1" customWidth="1"/>
    <col min="4213" max="4213" width="9" style="63" customWidth="1"/>
    <col min="4214" max="4215" width="0" style="63" hidden="1" customWidth="1"/>
    <col min="4216" max="4216" width="8.6640625" style="63" customWidth="1"/>
    <col min="4217" max="4218" width="0" style="63" hidden="1" customWidth="1"/>
    <col min="4219" max="4219" width="6.5546875" style="63" customWidth="1"/>
    <col min="4220" max="4221" width="0" style="63" hidden="1" customWidth="1"/>
    <col min="4222" max="4222" width="7" style="63" customWidth="1"/>
    <col min="4223" max="4232" width="0" style="63" hidden="1" customWidth="1"/>
    <col min="4233" max="4233" width="6.33203125" style="63" customWidth="1"/>
    <col min="4234" max="4234" width="9" style="63" customWidth="1"/>
    <col min="4235" max="4238" width="0" style="63" hidden="1" customWidth="1"/>
    <col min="4239" max="4239" width="11.5546875" style="63" customWidth="1"/>
    <col min="4240" max="4242" width="0" style="63" hidden="1" customWidth="1"/>
    <col min="4243" max="4243" width="9.5546875" style="63" customWidth="1"/>
    <col min="4244" max="4244" width="11.44140625" style="63" customWidth="1"/>
    <col min="4245" max="4251" width="0" style="63" hidden="1" customWidth="1"/>
    <col min="4252" max="4252" width="7" style="63" customWidth="1"/>
    <col min="4253" max="4253" width="18.44140625" style="63" customWidth="1"/>
    <col min="4254" max="4278" width="0" style="63" hidden="1" customWidth="1"/>
    <col min="4279" max="4335" width="9.109375" style="63"/>
    <col min="4336" max="4336" width="43.33203125" style="63" customWidth="1"/>
    <col min="4337" max="4341" width="0" style="63" hidden="1" customWidth="1"/>
    <col min="4342" max="4342" width="5" style="63" customWidth="1"/>
    <col min="4343" max="4344" width="0" style="63" hidden="1" customWidth="1"/>
    <col min="4345" max="4345" width="5" style="63" customWidth="1"/>
    <col min="4346" max="4347" width="0" style="63" hidden="1" customWidth="1"/>
    <col min="4348" max="4348" width="5" style="63" customWidth="1"/>
    <col min="4349" max="4350" width="0" style="63" hidden="1" customWidth="1"/>
    <col min="4351" max="4351" width="5" style="63" customWidth="1"/>
    <col min="4352" max="4353" width="0" style="63" hidden="1" customWidth="1"/>
    <col min="4354" max="4354" width="5" style="63" customWidth="1"/>
    <col min="4355" max="4356" width="0" style="63" hidden="1" customWidth="1"/>
    <col min="4357" max="4357" width="5" style="63" customWidth="1"/>
    <col min="4358" max="4371" width="0" style="63" hidden="1" customWidth="1"/>
    <col min="4372" max="4372" width="5.6640625" style="63" customWidth="1"/>
    <col min="4373" max="4374" width="0" style="63" hidden="1" customWidth="1"/>
    <col min="4375" max="4375" width="6.33203125" style="63" customWidth="1"/>
    <col min="4376" max="4377" width="0" style="63" hidden="1" customWidth="1"/>
    <col min="4378" max="4378" width="5.33203125" style="63" customWidth="1"/>
    <col min="4379" max="4380" width="0" style="63" hidden="1" customWidth="1"/>
    <col min="4381" max="4381" width="4.88671875" style="63" customWidth="1"/>
    <col min="4382" max="4392" width="0" style="63" hidden="1" customWidth="1"/>
    <col min="4393" max="4393" width="5.33203125" style="63" customWidth="1"/>
    <col min="4394" max="4398" width="0" style="63" hidden="1" customWidth="1"/>
    <col min="4399" max="4399" width="5.88671875" style="63" customWidth="1"/>
    <col min="4400" max="4401" width="0" style="63" hidden="1" customWidth="1"/>
    <col min="4402" max="4402" width="5.5546875" style="63" customWidth="1"/>
    <col min="4403" max="4404" width="0" style="63" hidden="1" customWidth="1"/>
    <col min="4405" max="4405" width="5.33203125" style="63" customWidth="1"/>
    <col min="4406" max="4407" width="0" style="63" hidden="1" customWidth="1"/>
    <col min="4408" max="4408" width="6" style="63" customWidth="1"/>
    <col min="4409" max="4413" width="0" style="63" hidden="1" customWidth="1"/>
    <col min="4414" max="4414" width="5" style="63" customWidth="1"/>
    <col min="4415" max="4416" width="0" style="63" hidden="1" customWidth="1"/>
    <col min="4417" max="4417" width="5.6640625" style="63" customWidth="1"/>
    <col min="4418" max="4422" width="0" style="63" hidden="1" customWidth="1"/>
    <col min="4423" max="4423" width="5" style="63" customWidth="1"/>
    <col min="4424" max="4424" width="0" style="63" hidden="1" customWidth="1"/>
    <col min="4425" max="4425" width="6.33203125" style="63" customWidth="1"/>
    <col min="4426" max="4426" width="11" style="63" customWidth="1"/>
    <col min="4427" max="4430" width="0" style="63" hidden="1" customWidth="1"/>
    <col min="4431" max="4431" width="6.5546875" style="63" customWidth="1"/>
    <col min="4432" max="4433" width="0" style="63" hidden="1" customWidth="1"/>
    <col min="4434" max="4434" width="6.33203125" style="63" customWidth="1"/>
    <col min="4435" max="4436" width="0" style="63" hidden="1" customWidth="1"/>
    <col min="4437" max="4437" width="6.5546875" style="63" customWidth="1"/>
    <col min="4438" max="4439" width="0" style="63" hidden="1" customWidth="1"/>
    <col min="4440" max="4440" width="6.6640625" style="63" customWidth="1"/>
    <col min="4441" max="4442" width="0" style="63" hidden="1" customWidth="1"/>
    <col min="4443" max="4443" width="6.44140625" style="63" customWidth="1"/>
    <col min="4444" max="4445" width="0" style="63" hidden="1" customWidth="1"/>
    <col min="4446" max="4446" width="6.5546875" style="63" customWidth="1"/>
    <col min="4447" max="4448" width="0" style="63" hidden="1" customWidth="1"/>
    <col min="4449" max="4449" width="6.88671875" style="63" customWidth="1"/>
    <col min="4450" max="4454" width="0" style="63" hidden="1" customWidth="1"/>
    <col min="4455" max="4455" width="6.33203125" style="63" customWidth="1"/>
    <col min="4456" max="4457" width="0" style="63" hidden="1" customWidth="1"/>
    <col min="4458" max="4458" width="6.5546875" style="63" customWidth="1"/>
    <col min="4459" max="4460" width="0" style="63" hidden="1" customWidth="1"/>
    <col min="4461" max="4461" width="7.44140625" style="63" customWidth="1"/>
    <col min="4462" max="4462" width="0" style="63" hidden="1" customWidth="1"/>
    <col min="4463" max="4463" width="6.33203125" style="63" customWidth="1"/>
    <col min="4464" max="4464" width="9" style="63" customWidth="1"/>
    <col min="4465" max="4468" width="0" style="63" hidden="1" customWidth="1"/>
    <col min="4469" max="4469" width="9" style="63" customWidth="1"/>
    <col min="4470" max="4471" width="0" style="63" hidden="1" customWidth="1"/>
    <col min="4472" max="4472" width="8.6640625" style="63" customWidth="1"/>
    <col min="4473" max="4474" width="0" style="63" hidden="1" customWidth="1"/>
    <col min="4475" max="4475" width="6.5546875" style="63" customWidth="1"/>
    <col min="4476" max="4477" width="0" style="63" hidden="1" customWidth="1"/>
    <col min="4478" max="4478" width="7" style="63" customWidth="1"/>
    <col min="4479" max="4488" width="0" style="63" hidden="1" customWidth="1"/>
    <col min="4489" max="4489" width="6.33203125" style="63" customWidth="1"/>
    <col min="4490" max="4490" width="9" style="63" customWidth="1"/>
    <col min="4491" max="4494" width="0" style="63" hidden="1" customWidth="1"/>
    <col min="4495" max="4495" width="11.5546875" style="63" customWidth="1"/>
    <col min="4496" max="4498" width="0" style="63" hidden="1" customWidth="1"/>
    <col min="4499" max="4499" width="9.5546875" style="63" customWidth="1"/>
    <col min="4500" max="4500" width="11.44140625" style="63" customWidth="1"/>
    <col min="4501" max="4507" width="0" style="63" hidden="1" customWidth="1"/>
    <col min="4508" max="4508" width="7" style="63" customWidth="1"/>
    <col min="4509" max="4509" width="18.44140625" style="63" customWidth="1"/>
    <col min="4510" max="4534" width="0" style="63" hidden="1" customWidth="1"/>
    <col min="4535" max="4591" width="9.109375" style="63"/>
    <col min="4592" max="4592" width="43.33203125" style="63" customWidth="1"/>
    <col min="4593" max="4597" width="0" style="63" hidden="1" customWidth="1"/>
    <col min="4598" max="4598" width="5" style="63" customWidth="1"/>
    <col min="4599" max="4600" width="0" style="63" hidden="1" customWidth="1"/>
    <col min="4601" max="4601" width="5" style="63" customWidth="1"/>
    <col min="4602" max="4603" width="0" style="63" hidden="1" customWidth="1"/>
    <col min="4604" max="4604" width="5" style="63" customWidth="1"/>
    <col min="4605" max="4606" width="0" style="63" hidden="1" customWidth="1"/>
    <col min="4607" max="4607" width="5" style="63" customWidth="1"/>
    <col min="4608" max="4609" width="0" style="63" hidden="1" customWidth="1"/>
    <col min="4610" max="4610" width="5" style="63" customWidth="1"/>
    <col min="4611" max="4612" width="0" style="63" hidden="1" customWidth="1"/>
    <col min="4613" max="4613" width="5" style="63" customWidth="1"/>
    <col min="4614" max="4627" width="0" style="63" hidden="1" customWidth="1"/>
    <col min="4628" max="4628" width="5.6640625" style="63" customWidth="1"/>
    <col min="4629" max="4630" width="0" style="63" hidden="1" customWidth="1"/>
    <col min="4631" max="4631" width="6.33203125" style="63" customWidth="1"/>
    <col min="4632" max="4633" width="0" style="63" hidden="1" customWidth="1"/>
    <col min="4634" max="4634" width="5.33203125" style="63" customWidth="1"/>
    <col min="4635" max="4636" width="0" style="63" hidden="1" customWidth="1"/>
    <col min="4637" max="4637" width="4.88671875" style="63" customWidth="1"/>
    <col min="4638" max="4648" width="0" style="63" hidden="1" customWidth="1"/>
    <col min="4649" max="4649" width="5.33203125" style="63" customWidth="1"/>
    <col min="4650" max="4654" width="0" style="63" hidden="1" customWidth="1"/>
    <col min="4655" max="4655" width="5.88671875" style="63" customWidth="1"/>
    <col min="4656" max="4657" width="0" style="63" hidden="1" customWidth="1"/>
    <col min="4658" max="4658" width="5.5546875" style="63" customWidth="1"/>
    <col min="4659" max="4660" width="0" style="63" hidden="1" customWidth="1"/>
    <col min="4661" max="4661" width="5.33203125" style="63" customWidth="1"/>
    <col min="4662" max="4663" width="0" style="63" hidden="1" customWidth="1"/>
    <col min="4664" max="4664" width="6" style="63" customWidth="1"/>
    <col min="4665" max="4669" width="0" style="63" hidden="1" customWidth="1"/>
    <col min="4670" max="4670" width="5" style="63" customWidth="1"/>
    <col min="4671" max="4672" width="0" style="63" hidden="1" customWidth="1"/>
    <col min="4673" max="4673" width="5.6640625" style="63" customWidth="1"/>
    <col min="4674" max="4678" width="0" style="63" hidden="1" customWidth="1"/>
    <col min="4679" max="4679" width="5" style="63" customWidth="1"/>
    <col min="4680" max="4680" width="0" style="63" hidden="1" customWidth="1"/>
    <col min="4681" max="4681" width="6.33203125" style="63" customWidth="1"/>
    <col min="4682" max="4682" width="11" style="63" customWidth="1"/>
    <col min="4683" max="4686" width="0" style="63" hidden="1" customWidth="1"/>
    <col min="4687" max="4687" width="6.5546875" style="63" customWidth="1"/>
    <col min="4688" max="4689" width="0" style="63" hidden="1" customWidth="1"/>
    <col min="4690" max="4690" width="6.33203125" style="63" customWidth="1"/>
    <col min="4691" max="4692" width="0" style="63" hidden="1" customWidth="1"/>
    <col min="4693" max="4693" width="6.5546875" style="63" customWidth="1"/>
    <col min="4694" max="4695" width="0" style="63" hidden="1" customWidth="1"/>
    <col min="4696" max="4696" width="6.6640625" style="63" customWidth="1"/>
    <col min="4697" max="4698" width="0" style="63" hidden="1" customWidth="1"/>
    <col min="4699" max="4699" width="6.44140625" style="63" customWidth="1"/>
    <col min="4700" max="4701" width="0" style="63" hidden="1" customWidth="1"/>
    <col min="4702" max="4702" width="6.5546875" style="63" customWidth="1"/>
    <col min="4703" max="4704" width="0" style="63" hidden="1" customWidth="1"/>
    <col min="4705" max="4705" width="6.88671875" style="63" customWidth="1"/>
    <col min="4706" max="4710" width="0" style="63" hidden="1" customWidth="1"/>
    <col min="4711" max="4711" width="6.33203125" style="63" customWidth="1"/>
    <col min="4712" max="4713" width="0" style="63" hidden="1" customWidth="1"/>
    <col min="4714" max="4714" width="6.5546875" style="63" customWidth="1"/>
    <col min="4715" max="4716" width="0" style="63" hidden="1" customWidth="1"/>
    <col min="4717" max="4717" width="7.44140625" style="63" customWidth="1"/>
    <col min="4718" max="4718" width="0" style="63" hidden="1" customWidth="1"/>
    <col min="4719" max="4719" width="6.33203125" style="63" customWidth="1"/>
    <col min="4720" max="4720" width="9" style="63" customWidth="1"/>
    <col min="4721" max="4724" width="0" style="63" hidden="1" customWidth="1"/>
    <col min="4725" max="4725" width="9" style="63" customWidth="1"/>
    <col min="4726" max="4727" width="0" style="63" hidden="1" customWidth="1"/>
    <col min="4728" max="4728" width="8.6640625" style="63" customWidth="1"/>
    <col min="4729" max="4730" width="0" style="63" hidden="1" customWidth="1"/>
    <col min="4731" max="4731" width="6.5546875" style="63" customWidth="1"/>
    <col min="4732" max="4733" width="0" style="63" hidden="1" customWidth="1"/>
    <col min="4734" max="4734" width="7" style="63" customWidth="1"/>
    <col min="4735" max="4744" width="0" style="63" hidden="1" customWidth="1"/>
    <col min="4745" max="4745" width="6.33203125" style="63" customWidth="1"/>
    <col min="4746" max="4746" width="9" style="63" customWidth="1"/>
    <col min="4747" max="4750" width="0" style="63" hidden="1" customWidth="1"/>
    <col min="4751" max="4751" width="11.5546875" style="63" customWidth="1"/>
    <col min="4752" max="4754" width="0" style="63" hidden="1" customWidth="1"/>
    <col min="4755" max="4755" width="9.5546875" style="63" customWidth="1"/>
    <col min="4756" max="4756" width="11.44140625" style="63" customWidth="1"/>
    <col min="4757" max="4763" width="0" style="63" hidden="1" customWidth="1"/>
    <col min="4764" max="4764" width="7" style="63" customWidth="1"/>
    <col min="4765" max="4765" width="18.44140625" style="63" customWidth="1"/>
    <col min="4766" max="4790" width="0" style="63" hidden="1" customWidth="1"/>
    <col min="4791" max="4847" width="9.109375" style="63"/>
    <col min="4848" max="4848" width="43.33203125" style="63" customWidth="1"/>
    <col min="4849" max="4853" width="0" style="63" hidden="1" customWidth="1"/>
    <col min="4854" max="4854" width="5" style="63" customWidth="1"/>
    <col min="4855" max="4856" width="0" style="63" hidden="1" customWidth="1"/>
    <col min="4857" max="4857" width="5" style="63" customWidth="1"/>
    <col min="4858" max="4859" width="0" style="63" hidden="1" customWidth="1"/>
    <col min="4860" max="4860" width="5" style="63" customWidth="1"/>
    <col min="4861" max="4862" width="0" style="63" hidden="1" customWidth="1"/>
    <col min="4863" max="4863" width="5" style="63" customWidth="1"/>
    <col min="4864" max="4865" width="0" style="63" hidden="1" customWidth="1"/>
    <col min="4866" max="4866" width="5" style="63" customWidth="1"/>
    <col min="4867" max="4868" width="0" style="63" hidden="1" customWidth="1"/>
    <col min="4869" max="4869" width="5" style="63" customWidth="1"/>
    <col min="4870" max="4883" width="0" style="63" hidden="1" customWidth="1"/>
    <col min="4884" max="4884" width="5.6640625" style="63" customWidth="1"/>
    <col min="4885" max="4886" width="0" style="63" hidden="1" customWidth="1"/>
    <col min="4887" max="4887" width="6.33203125" style="63" customWidth="1"/>
    <col min="4888" max="4889" width="0" style="63" hidden="1" customWidth="1"/>
    <col min="4890" max="4890" width="5.33203125" style="63" customWidth="1"/>
    <col min="4891" max="4892" width="0" style="63" hidden="1" customWidth="1"/>
    <col min="4893" max="4893" width="4.88671875" style="63" customWidth="1"/>
    <col min="4894" max="4904" width="0" style="63" hidden="1" customWidth="1"/>
    <col min="4905" max="4905" width="5.33203125" style="63" customWidth="1"/>
    <col min="4906" max="4910" width="0" style="63" hidden="1" customWidth="1"/>
    <col min="4911" max="4911" width="5.88671875" style="63" customWidth="1"/>
    <col min="4912" max="4913" width="0" style="63" hidden="1" customWidth="1"/>
    <col min="4914" max="4914" width="5.5546875" style="63" customWidth="1"/>
    <col min="4915" max="4916" width="0" style="63" hidden="1" customWidth="1"/>
    <col min="4917" max="4917" width="5.33203125" style="63" customWidth="1"/>
    <col min="4918" max="4919" width="0" style="63" hidden="1" customWidth="1"/>
    <col min="4920" max="4920" width="6" style="63" customWidth="1"/>
    <col min="4921" max="4925" width="0" style="63" hidden="1" customWidth="1"/>
    <col min="4926" max="4926" width="5" style="63" customWidth="1"/>
    <col min="4927" max="4928" width="0" style="63" hidden="1" customWidth="1"/>
    <col min="4929" max="4929" width="5.6640625" style="63" customWidth="1"/>
    <col min="4930" max="4934" width="0" style="63" hidden="1" customWidth="1"/>
    <col min="4935" max="4935" width="5" style="63" customWidth="1"/>
    <col min="4936" max="4936" width="0" style="63" hidden="1" customWidth="1"/>
    <col min="4937" max="4937" width="6.33203125" style="63" customWidth="1"/>
    <col min="4938" max="4938" width="11" style="63" customWidth="1"/>
    <col min="4939" max="4942" width="0" style="63" hidden="1" customWidth="1"/>
    <col min="4943" max="4943" width="6.5546875" style="63" customWidth="1"/>
    <col min="4944" max="4945" width="0" style="63" hidden="1" customWidth="1"/>
    <col min="4946" max="4946" width="6.33203125" style="63" customWidth="1"/>
    <col min="4947" max="4948" width="0" style="63" hidden="1" customWidth="1"/>
    <col min="4949" max="4949" width="6.5546875" style="63" customWidth="1"/>
    <col min="4950" max="4951" width="0" style="63" hidden="1" customWidth="1"/>
    <col min="4952" max="4952" width="6.6640625" style="63" customWidth="1"/>
    <col min="4953" max="4954" width="0" style="63" hidden="1" customWidth="1"/>
    <col min="4955" max="4955" width="6.44140625" style="63" customWidth="1"/>
    <col min="4956" max="4957" width="0" style="63" hidden="1" customWidth="1"/>
    <col min="4958" max="4958" width="6.5546875" style="63" customWidth="1"/>
    <col min="4959" max="4960" width="0" style="63" hidden="1" customWidth="1"/>
    <col min="4961" max="4961" width="6.88671875" style="63" customWidth="1"/>
    <col min="4962" max="4966" width="0" style="63" hidden="1" customWidth="1"/>
    <col min="4967" max="4967" width="6.33203125" style="63" customWidth="1"/>
    <col min="4968" max="4969" width="0" style="63" hidden="1" customWidth="1"/>
    <col min="4970" max="4970" width="6.5546875" style="63" customWidth="1"/>
    <col min="4971" max="4972" width="0" style="63" hidden="1" customWidth="1"/>
    <col min="4973" max="4973" width="7.44140625" style="63" customWidth="1"/>
    <col min="4974" max="4974" width="0" style="63" hidden="1" customWidth="1"/>
    <col min="4975" max="4975" width="6.33203125" style="63" customWidth="1"/>
    <col min="4976" max="4976" width="9" style="63" customWidth="1"/>
    <col min="4977" max="4980" width="0" style="63" hidden="1" customWidth="1"/>
    <col min="4981" max="4981" width="9" style="63" customWidth="1"/>
    <col min="4982" max="4983" width="0" style="63" hidden="1" customWidth="1"/>
    <col min="4984" max="4984" width="8.6640625" style="63" customWidth="1"/>
    <col min="4985" max="4986" width="0" style="63" hidden="1" customWidth="1"/>
    <col min="4987" max="4987" width="6.5546875" style="63" customWidth="1"/>
    <col min="4988" max="4989" width="0" style="63" hidden="1" customWidth="1"/>
    <col min="4990" max="4990" width="7" style="63" customWidth="1"/>
    <col min="4991" max="5000" width="0" style="63" hidden="1" customWidth="1"/>
    <col min="5001" max="5001" width="6.33203125" style="63" customWidth="1"/>
    <col min="5002" max="5002" width="9" style="63" customWidth="1"/>
    <col min="5003" max="5006" width="0" style="63" hidden="1" customWidth="1"/>
    <col min="5007" max="5007" width="11.5546875" style="63" customWidth="1"/>
    <col min="5008" max="5010" width="0" style="63" hidden="1" customWidth="1"/>
    <col min="5011" max="5011" width="9.5546875" style="63" customWidth="1"/>
    <col min="5012" max="5012" width="11.44140625" style="63" customWidth="1"/>
    <col min="5013" max="5019" width="0" style="63" hidden="1" customWidth="1"/>
    <col min="5020" max="5020" width="7" style="63" customWidth="1"/>
    <col min="5021" max="5021" width="18.44140625" style="63" customWidth="1"/>
    <col min="5022" max="5046" width="0" style="63" hidden="1" customWidth="1"/>
    <col min="5047" max="5103" width="9.109375" style="63"/>
    <col min="5104" max="5104" width="43.33203125" style="63" customWidth="1"/>
    <col min="5105" max="5109" width="0" style="63" hidden="1" customWidth="1"/>
    <col min="5110" max="5110" width="5" style="63" customWidth="1"/>
    <col min="5111" max="5112" width="0" style="63" hidden="1" customWidth="1"/>
    <col min="5113" max="5113" width="5" style="63" customWidth="1"/>
    <col min="5114" max="5115" width="0" style="63" hidden="1" customWidth="1"/>
    <col min="5116" max="5116" width="5" style="63" customWidth="1"/>
    <col min="5117" max="5118" width="0" style="63" hidden="1" customWidth="1"/>
    <col min="5119" max="5119" width="5" style="63" customWidth="1"/>
    <col min="5120" max="5121" width="0" style="63" hidden="1" customWidth="1"/>
    <col min="5122" max="5122" width="5" style="63" customWidth="1"/>
    <col min="5123" max="5124" width="0" style="63" hidden="1" customWidth="1"/>
    <col min="5125" max="5125" width="5" style="63" customWidth="1"/>
    <col min="5126" max="5139" width="0" style="63" hidden="1" customWidth="1"/>
    <col min="5140" max="5140" width="5.6640625" style="63" customWidth="1"/>
    <col min="5141" max="5142" width="0" style="63" hidden="1" customWidth="1"/>
    <col min="5143" max="5143" width="6.33203125" style="63" customWidth="1"/>
    <col min="5144" max="5145" width="0" style="63" hidden="1" customWidth="1"/>
    <col min="5146" max="5146" width="5.33203125" style="63" customWidth="1"/>
    <col min="5147" max="5148" width="0" style="63" hidden="1" customWidth="1"/>
    <col min="5149" max="5149" width="4.88671875" style="63" customWidth="1"/>
    <col min="5150" max="5160" width="0" style="63" hidden="1" customWidth="1"/>
    <col min="5161" max="5161" width="5.33203125" style="63" customWidth="1"/>
    <col min="5162" max="5166" width="0" style="63" hidden="1" customWidth="1"/>
    <col min="5167" max="5167" width="5.88671875" style="63" customWidth="1"/>
    <col min="5168" max="5169" width="0" style="63" hidden="1" customWidth="1"/>
    <col min="5170" max="5170" width="5.5546875" style="63" customWidth="1"/>
    <col min="5171" max="5172" width="0" style="63" hidden="1" customWidth="1"/>
    <col min="5173" max="5173" width="5.33203125" style="63" customWidth="1"/>
    <col min="5174" max="5175" width="0" style="63" hidden="1" customWidth="1"/>
    <col min="5176" max="5176" width="6" style="63" customWidth="1"/>
    <col min="5177" max="5181" width="0" style="63" hidden="1" customWidth="1"/>
    <col min="5182" max="5182" width="5" style="63" customWidth="1"/>
    <col min="5183" max="5184" width="0" style="63" hidden="1" customWidth="1"/>
    <col min="5185" max="5185" width="5.6640625" style="63" customWidth="1"/>
    <col min="5186" max="5190" width="0" style="63" hidden="1" customWidth="1"/>
    <col min="5191" max="5191" width="5" style="63" customWidth="1"/>
    <col min="5192" max="5192" width="0" style="63" hidden="1" customWidth="1"/>
    <col min="5193" max="5193" width="6.33203125" style="63" customWidth="1"/>
    <col min="5194" max="5194" width="11" style="63" customWidth="1"/>
    <col min="5195" max="5198" width="0" style="63" hidden="1" customWidth="1"/>
    <col min="5199" max="5199" width="6.5546875" style="63" customWidth="1"/>
    <col min="5200" max="5201" width="0" style="63" hidden="1" customWidth="1"/>
    <col min="5202" max="5202" width="6.33203125" style="63" customWidth="1"/>
    <col min="5203" max="5204" width="0" style="63" hidden="1" customWidth="1"/>
    <col min="5205" max="5205" width="6.5546875" style="63" customWidth="1"/>
    <col min="5206" max="5207" width="0" style="63" hidden="1" customWidth="1"/>
    <col min="5208" max="5208" width="6.6640625" style="63" customWidth="1"/>
    <col min="5209" max="5210" width="0" style="63" hidden="1" customWidth="1"/>
    <col min="5211" max="5211" width="6.44140625" style="63" customWidth="1"/>
    <col min="5212" max="5213" width="0" style="63" hidden="1" customWidth="1"/>
    <col min="5214" max="5214" width="6.5546875" style="63" customWidth="1"/>
    <col min="5215" max="5216" width="0" style="63" hidden="1" customWidth="1"/>
    <col min="5217" max="5217" width="6.88671875" style="63" customWidth="1"/>
    <col min="5218" max="5222" width="0" style="63" hidden="1" customWidth="1"/>
    <col min="5223" max="5223" width="6.33203125" style="63" customWidth="1"/>
    <col min="5224" max="5225" width="0" style="63" hidden="1" customWidth="1"/>
    <col min="5226" max="5226" width="6.5546875" style="63" customWidth="1"/>
    <col min="5227" max="5228" width="0" style="63" hidden="1" customWidth="1"/>
    <col min="5229" max="5229" width="7.44140625" style="63" customWidth="1"/>
    <col min="5230" max="5230" width="0" style="63" hidden="1" customWidth="1"/>
    <col min="5231" max="5231" width="6.33203125" style="63" customWidth="1"/>
    <col min="5232" max="5232" width="9" style="63" customWidth="1"/>
    <col min="5233" max="5236" width="0" style="63" hidden="1" customWidth="1"/>
    <col min="5237" max="5237" width="9" style="63" customWidth="1"/>
    <col min="5238" max="5239" width="0" style="63" hidden="1" customWidth="1"/>
    <col min="5240" max="5240" width="8.6640625" style="63" customWidth="1"/>
    <col min="5241" max="5242" width="0" style="63" hidden="1" customWidth="1"/>
    <col min="5243" max="5243" width="6.5546875" style="63" customWidth="1"/>
    <col min="5244" max="5245" width="0" style="63" hidden="1" customWidth="1"/>
    <col min="5246" max="5246" width="7" style="63" customWidth="1"/>
    <col min="5247" max="5256" width="0" style="63" hidden="1" customWidth="1"/>
    <col min="5257" max="5257" width="6.33203125" style="63" customWidth="1"/>
    <col min="5258" max="5258" width="9" style="63" customWidth="1"/>
    <col min="5259" max="5262" width="0" style="63" hidden="1" customWidth="1"/>
    <col min="5263" max="5263" width="11.5546875" style="63" customWidth="1"/>
    <col min="5264" max="5266" width="0" style="63" hidden="1" customWidth="1"/>
    <col min="5267" max="5267" width="9.5546875" style="63" customWidth="1"/>
    <col min="5268" max="5268" width="11.44140625" style="63" customWidth="1"/>
    <col min="5269" max="5275" width="0" style="63" hidden="1" customWidth="1"/>
    <col min="5276" max="5276" width="7" style="63" customWidth="1"/>
    <col min="5277" max="5277" width="18.44140625" style="63" customWidth="1"/>
    <col min="5278" max="5302" width="0" style="63" hidden="1" customWidth="1"/>
    <col min="5303" max="5359" width="9.109375" style="63"/>
    <col min="5360" max="5360" width="43.33203125" style="63" customWidth="1"/>
    <col min="5361" max="5365" width="0" style="63" hidden="1" customWidth="1"/>
    <col min="5366" max="5366" width="5" style="63" customWidth="1"/>
    <col min="5367" max="5368" width="0" style="63" hidden="1" customWidth="1"/>
    <col min="5369" max="5369" width="5" style="63" customWidth="1"/>
    <col min="5370" max="5371" width="0" style="63" hidden="1" customWidth="1"/>
    <col min="5372" max="5372" width="5" style="63" customWidth="1"/>
    <col min="5373" max="5374" width="0" style="63" hidden="1" customWidth="1"/>
    <col min="5375" max="5375" width="5" style="63" customWidth="1"/>
    <col min="5376" max="5377" width="0" style="63" hidden="1" customWidth="1"/>
    <col min="5378" max="5378" width="5" style="63" customWidth="1"/>
    <col min="5379" max="5380" width="0" style="63" hidden="1" customWidth="1"/>
    <col min="5381" max="5381" width="5" style="63" customWidth="1"/>
    <col min="5382" max="5395" width="0" style="63" hidden="1" customWidth="1"/>
    <col min="5396" max="5396" width="5.6640625" style="63" customWidth="1"/>
    <col min="5397" max="5398" width="0" style="63" hidden="1" customWidth="1"/>
    <col min="5399" max="5399" width="6.33203125" style="63" customWidth="1"/>
    <col min="5400" max="5401" width="0" style="63" hidden="1" customWidth="1"/>
    <col min="5402" max="5402" width="5.33203125" style="63" customWidth="1"/>
    <col min="5403" max="5404" width="0" style="63" hidden="1" customWidth="1"/>
    <col min="5405" max="5405" width="4.88671875" style="63" customWidth="1"/>
    <col min="5406" max="5416" width="0" style="63" hidden="1" customWidth="1"/>
    <col min="5417" max="5417" width="5.33203125" style="63" customWidth="1"/>
    <col min="5418" max="5422" width="0" style="63" hidden="1" customWidth="1"/>
    <col min="5423" max="5423" width="5.88671875" style="63" customWidth="1"/>
    <col min="5424" max="5425" width="0" style="63" hidden="1" customWidth="1"/>
    <col min="5426" max="5426" width="5.5546875" style="63" customWidth="1"/>
    <col min="5427" max="5428" width="0" style="63" hidden="1" customWidth="1"/>
    <col min="5429" max="5429" width="5.33203125" style="63" customWidth="1"/>
    <col min="5430" max="5431" width="0" style="63" hidden="1" customWidth="1"/>
    <col min="5432" max="5432" width="6" style="63" customWidth="1"/>
    <col min="5433" max="5437" width="0" style="63" hidden="1" customWidth="1"/>
    <col min="5438" max="5438" width="5" style="63" customWidth="1"/>
    <col min="5439" max="5440" width="0" style="63" hidden="1" customWidth="1"/>
    <col min="5441" max="5441" width="5.6640625" style="63" customWidth="1"/>
    <col min="5442" max="5446" width="0" style="63" hidden="1" customWidth="1"/>
    <col min="5447" max="5447" width="5" style="63" customWidth="1"/>
    <col min="5448" max="5448" width="0" style="63" hidden="1" customWidth="1"/>
    <col min="5449" max="5449" width="6.33203125" style="63" customWidth="1"/>
    <col min="5450" max="5450" width="11" style="63" customWidth="1"/>
    <col min="5451" max="5454" width="0" style="63" hidden="1" customWidth="1"/>
    <col min="5455" max="5455" width="6.5546875" style="63" customWidth="1"/>
    <col min="5456" max="5457" width="0" style="63" hidden="1" customWidth="1"/>
    <col min="5458" max="5458" width="6.33203125" style="63" customWidth="1"/>
    <col min="5459" max="5460" width="0" style="63" hidden="1" customWidth="1"/>
    <col min="5461" max="5461" width="6.5546875" style="63" customWidth="1"/>
    <col min="5462" max="5463" width="0" style="63" hidden="1" customWidth="1"/>
    <col min="5464" max="5464" width="6.6640625" style="63" customWidth="1"/>
    <col min="5465" max="5466" width="0" style="63" hidden="1" customWidth="1"/>
    <col min="5467" max="5467" width="6.44140625" style="63" customWidth="1"/>
    <col min="5468" max="5469" width="0" style="63" hidden="1" customWidth="1"/>
    <col min="5470" max="5470" width="6.5546875" style="63" customWidth="1"/>
    <col min="5471" max="5472" width="0" style="63" hidden="1" customWidth="1"/>
    <col min="5473" max="5473" width="6.88671875" style="63" customWidth="1"/>
    <col min="5474" max="5478" width="0" style="63" hidden="1" customWidth="1"/>
    <col min="5479" max="5479" width="6.33203125" style="63" customWidth="1"/>
    <col min="5480" max="5481" width="0" style="63" hidden="1" customWidth="1"/>
    <col min="5482" max="5482" width="6.5546875" style="63" customWidth="1"/>
    <col min="5483" max="5484" width="0" style="63" hidden="1" customWidth="1"/>
    <col min="5485" max="5485" width="7.44140625" style="63" customWidth="1"/>
    <col min="5486" max="5486" width="0" style="63" hidden="1" customWidth="1"/>
    <col min="5487" max="5487" width="6.33203125" style="63" customWidth="1"/>
    <col min="5488" max="5488" width="9" style="63" customWidth="1"/>
    <col min="5489" max="5492" width="0" style="63" hidden="1" customWidth="1"/>
    <col min="5493" max="5493" width="9" style="63" customWidth="1"/>
    <col min="5494" max="5495" width="0" style="63" hidden="1" customWidth="1"/>
    <col min="5496" max="5496" width="8.6640625" style="63" customWidth="1"/>
    <col min="5497" max="5498" width="0" style="63" hidden="1" customWidth="1"/>
    <col min="5499" max="5499" width="6.5546875" style="63" customWidth="1"/>
    <col min="5500" max="5501" width="0" style="63" hidden="1" customWidth="1"/>
    <col min="5502" max="5502" width="7" style="63" customWidth="1"/>
    <col min="5503" max="5512" width="0" style="63" hidden="1" customWidth="1"/>
    <col min="5513" max="5513" width="6.33203125" style="63" customWidth="1"/>
    <col min="5514" max="5514" width="9" style="63" customWidth="1"/>
    <col min="5515" max="5518" width="0" style="63" hidden="1" customWidth="1"/>
    <col min="5519" max="5519" width="11.5546875" style="63" customWidth="1"/>
    <col min="5520" max="5522" width="0" style="63" hidden="1" customWidth="1"/>
    <col min="5523" max="5523" width="9.5546875" style="63" customWidth="1"/>
    <col min="5524" max="5524" width="11.44140625" style="63" customWidth="1"/>
    <col min="5525" max="5531" width="0" style="63" hidden="1" customWidth="1"/>
    <col min="5532" max="5532" width="7" style="63" customWidth="1"/>
    <col min="5533" max="5533" width="18.44140625" style="63" customWidth="1"/>
    <col min="5534" max="5558" width="0" style="63" hidden="1" customWidth="1"/>
    <col min="5559" max="5615" width="9.109375" style="63"/>
    <col min="5616" max="5616" width="43.33203125" style="63" customWidth="1"/>
    <col min="5617" max="5621" width="0" style="63" hidden="1" customWidth="1"/>
    <col min="5622" max="5622" width="5" style="63" customWidth="1"/>
    <col min="5623" max="5624" width="0" style="63" hidden="1" customWidth="1"/>
    <col min="5625" max="5625" width="5" style="63" customWidth="1"/>
    <col min="5626" max="5627" width="0" style="63" hidden="1" customWidth="1"/>
    <col min="5628" max="5628" width="5" style="63" customWidth="1"/>
    <col min="5629" max="5630" width="0" style="63" hidden="1" customWidth="1"/>
    <col min="5631" max="5631" width="5" style="63" customWidth="1"/>
    <col min="5632" max="5633" width="0" style="63" hidden="1" customWidth="1"/>
    <col min="5634" max="5634" width="5" style="63" customWidth="1"/>
    <col min="5635" max="5636" width="0" style="63" hidden="1" customWidth="1"/>
    <col min="5637" max="5637" width="5" style="63" customWidth="1"/>
    <col min="5638" max="5651" width="0" style="63" hidden="1" customWidth="1"/>
    <col min="5652" max="5652" width="5.6640625" style="63" customWidth="1"/>
    <col min="5653" max="5654" width="0" style="63" hidden="1" customWidth="1"/>
    <col min="5655" max="5655" width="6.33203125" style="63" customWidth="1"/>
    <col min="5656" max="5657" width="0" style="63" hidden="1" customWidth="1"/>
    <col min="5658" max="5658" width="5.33203125" style="63" customWidth="1"/>
    <col min="5659" max="5660" width="0" style="63" hidden="1" customWidth="1"/>
    <col min="5661" max="5661" width="4.88671875" style="63" customWidth="1"/>
    <col min="5662" max="5672" width="0" style="63" hidden="1" customWidth="1"/>
    <col min="5673" max="5673" width="5.33203125" style="63" customWidth="1"/>
    <col min="5674" max="5678" width="0" style="63" hidden="1" customWidth="1"/>
    <col min="5679" max="5679" width="5.88671875" style="63" customWidth="1"/>
    <col min="5680" max="5681" width="0" style="63" hidden="1" customWidth="1"/>
    <col min="5682" max="5682" width="5.5546875" style="63" customWidth="1"/>
    <col min="5683" max="5684" width="0" style="63" hidden="1" customWidth="1"/>
    <col min="5685" max="5685" width="5.33203125" style="63" customWidth="1"/>
    <col min="5686" max="5687" width="0" style="63" hidden="1" customWidth="1"/>
    <col min="5688" max="5688" width="6" style="63" customWidth="1"/>
    <col min="5689" max="5693" width="0" style="63" hidden="1" customWidth="1"/>
    <col min="5694" max="5694" width="5" style="63" customWidth="1"/>
    <col min="5695" max="5696" width="0" style="63" hidden="1" customWidth="1"/>
    <col min="5697" max="5697" width="5.6640625" style="63" customWidth="1"/>
    <col min="5698" max="5702" width="0" style="63" hidden="1" customWidth="1"/>
    <col min="5703" max="5703" width="5" style="63" customWidth="1"/>
    <col min="5704" max="5704" width="0" style="63" hidden="1" customWidth="1"/>
    <col min="5705" max="5705" width="6.33203125" style="63" customWidth="1"/>
    <col min="5706" max="5706" width="11" style="63" customWidth="1"/>
    <col min="5707" max="5710" width="0" style="63" hidden="1" customWidth="1"/>
    <col min="5711" max="5711" width="6.5546875" style="63" customWidth="1"/>
    <col min="5712" max="5713" width="0" style="63" hidden="1" customWidth="1"/>
    <col min="5714" max="5714" width="6.33203125" style="63" customWidth="1"/>
    <col min="5715" max="5716" width="0" style="63" hidden="1" customWidth="1"/>
    <col min="5717" max="5717" width="6.5546875" style="63" customWidth="1"/>
    <col min="5718" max="5719" width="0" style="63" hidden="1" customWidth="1"/>
    <col min="5720" max="5720" width="6.6640625" style="63" customWidth="1"/>
    <col min="5721" max="5722" width="0" style="63" hidden="1" customWidth="1"/>
    <col min="5723" max="5723" width="6.44140625" style="63" customWidth="1"/>
    <col min="5724" max="5725" width="0" style="63" hidden="1" customWidth="1"/>
    <col min="5726" max="5726" width="6.5546875" style="63" customWidth="1"/>
    <col min="5727" max="5728" width="0" style="63" hidden="1" customWidth="1"/>
    <col min="5729" max="5729" width="6.88671875" style="63" customWidth="1"/>
    <col min="5730" max="5734" width="0" style="63" hidden="1" customWidth="1"/>
    <col min="5735" max="5735" width="6.33203125" style="63" customWidth="1"/>
    <col min="5736" max="5737" width="0" style="63" hidden="1" customWidth="1"/>
    <col min="5738" max="5738" width="6.5546875" style="63" customWidth="1"/>
    <col min="5739" max="5740" width="0" style="63" hidden="1" customWidth="1"/>
    <col min="5741" max="5741" width="7.44140625" style="63" customWidth="1"/>
    <col min="5742" max="5742" width="0" style="63" hidden="1" customWidth="1"/>
    <col min="5743" max="5743" width="6.33203125" style="63" customWidth="1"/>
    <col min="5744" max="5744" width="9" style="63" customWidth="1"/>
    <col min="5745" max="5748" width="0" style="63" hidden="1" customWidth="1"/>
    <col min="5749" max="5749" width="9" style="63" customWidth="1"/>
    <col min="5750" max="5751" width="0" style="63" hidden="1" customWidth="1"/>
    <col min="5752" max="5752" width="8.6640625" style="63" customWidth="1"/>
    <col min="5753" max="5754" width="0" style="63" hidden="1" customWidth="1"/>
    <col min="5755" max="5755" width="6.5546875" style="63" customWidth="1"/>
    <col min="5756" max="5757" width="0" style="63" hidden="1" customWidth="1"/>
    <col min="5758" max="5758" width="7" style="63" customWidth="1"/>
    <col min="5759" max="5768" width="0" style="63" hidden="1" customWidth="1"/>
    <col min="5769" max="5769" width="6.33203125" style="63" customWidth="1"/>
    <col min="5770" max="5770" width="9" style="63" customWidth="1"/>
    <col min="5771" max="5774" width="0" style="63" hidden="1" customWidth="1"/>
    <col min="5775" max="5775" width="11.5546875" style="63" customWidth="1"/>
    <col min="5776" max="5778" width="0" style="63" hidden="1" customWidth="1"/>
    <col min="5779" max="5779" width="9.5546875" style="63" customWidth="1"/>
    <col min="5780" max="5780" width="11.44140625" style="63" customWidth="1"/>
    <col min="5781" max="5787" width="0" style="63" hidden="1" customWidth="1"/>
    <col min="5788" max="5788" width="7" style="63" customWidth="1"/>
    <col min="5789" max="5789" width="18.44140625" style="63" customWidth="1"/>
    <col min="5790" max="5814" width="0" style="63" hidden="1" customWidth="1"/>
    <col min="5815" max="5871" width="9.109375" style="63"/>
    <col min="5872" max="5872" width="43.33203125" style="63" customWidth="1"/>
    <col min="5873" max="5877" width="0" style="63" hidden="1" customWidth="1"/>
    <col min="5878" max="5878" width="5" style="63" customWidth="1"/>
    <col min="5879" max="5880" width="0" style="63" hidden="1" customWidth="1"/>
    <col min="5881" max="5881" width="5" style="63" customWidth="1"/>
    <col min="5882" max="5883" width="0" style="63" hidden="1" customWidth="1"/>
    <col min="5884" max="5884" width="5" style="63" customWidth="1"/>
    <col min="5885" max="5886" width="0" style="63" hidden="1" customWidth="1"/>
    <col min="5887" max="5887" width="5" style="63" customWidth="1"/>
    <col min="5888" max="5889" width="0" style="63" hidden="1" customWidth="1"/>
    <col min="5890" max="5890" width="5" style="63" customWidth="1"/>
    <col min="5891" max="5892" width="0" style="63" hidden="1" customWidth="1"/>
    <col min="5893" max="5893" width="5" style="63" customWidth="1"/>
    <col min="5894" max="5907" width="0" style="63" hidden="1" customWidth="1"/>
    <col min="5908" max="5908" width="5.6640625" style="63" customWidth="1"/>
    <col min="5909" max="5910" width="0" style="63" hidden="1" customWidth="1"/>
    <col min="5911" max="5911" width="6.33203125" style="63" customWidth="1"/>
    <col min="5912" max="5913" width="0" style="63" hidden="1" customWidth="1"/>
    <col min="5914" max="5914" width="5.33203125" style="63" customWidth="1"/>
    <col min="5915" max="5916" width="0" style="63" hidden="1" customWidth="1"/>
    <col min="5917" max="5917" width="4.88671875" style="63" customWidth="1"/>
    <col min="5918" max="5928" width="0" style="63" hidden="1" customWidth="1"/>
    <col min="5929" max="5929" width="5.33203125" style="63" customWidth="1"/>
    <col min="5930" max="5934" width="0" style="63" hidden="1" customWidth="1"/>
    <col min="5935" max="5935" width="5.88671875" style="63" customWidth="1"/>
    <col min="5936" max="5937" width="0" style="63" hidden="1" customWidth="1"/>
    <col min="5938" max="5938" width="5.5546875" style="63" customWidth="1"/>
    <col min="5939" max="5940" width="0" style="63" hidden="1" customWidth="1"/>
    <col min="5941" max="5941" width="5.33203125" style="63" customWidth="1"/>
    <col min="5942" max="5943" width="0" style="63" hidden="1" customWidth="1"/>
    <col min="5944" max="5944" width="6" style="63" customWidth="1"/>
    <col min="5945" max="5949" width="0" style="63" hidden="1" customWidth="1"/>
    <col min="5950" max="5950" width="5" style="63" customWidth="1"/>
    <col min="5951" max="5952" width="0" style="63" hidden="1" customWidth="1"/>
    <col min="5953" max="5953" width="5.6640625" style="63" customWidth="1"/>
    <col min="5954" max="5958" width="0" style="63" hidden="1" customWidth="1"/>
    <col min="5959" max="5959" width="5" style="63" customWidth="1"/>
    <col min="5960" max="5960" width="0" style="63" hidden="1" customWidth="1"/>
    <col min="5961" max="5961" width="6.33203125" style="63" customWidth="1"/>
    <col min="5962" max="5962" width="11" style="63" customWidth="1"/>
    <col min="5963" max="5966" width="0" style="63" hidden="1" customWidth="1"/>
    <col min="5967" max="5967" width="6.5546875" style="63" customWidth="1"/>
    <col min="5968" max="5969" width="0" style="63" hidden="1" customWidth="1"/>
    <col min="5970" max="5970" width="6.33203125" style="63" customWidth="1"/>
    <col min="5971" max="5972" width="0" style="63" hidden="1" customWidth="1"/>
    <col min="5973" max="5973" width="6.5546875" style="63" customWidth="1"/>
    <col min="5974" max="5975" width="0" style="63" hidden="1" customWidth="1"/>
    <col min="5976" max="5976" width="6.6640625" style="63" customWidth="1"/>
    <col min="5977" max="5978" width="0" style="63" hidden="1" customWidth="1"/>
    <col min="5979" max="5979" width="6.44140625" style="63" customWidth="1"/>
    <col min="5980" max="5981" width="0" style="63" hidden="1" customWidth="1"/>
    <col min="5982" max="5982" width="6.5546875" style="63" customWidth="1"/>
    <col min="5983" max="5984" width="0" style="63" hidden="1" customWidth="1"/>
    <col min="5985" max="5985" width="6.88671875" style="63" customWidth="1"/>
    <col min="5986" max="5990" width="0" style="63" hidden="1" customWidth="1"/>
    <col min="5991" max="5991" width="6.33203125" style="63" customWidth="1"/>
    <col min="5992" max="5993" width="0" style="63" hidden="1" customWidth="1"/>
    <col min="5994" max="5994" width="6.5546875" style="63" customWidth="1"/>
    <col min="5995" max="5996" width="0" style="63" hidden="1" customWidth="1"/>
    <col min="5997" max="5997" width="7.44140625" style="63" customWidth="1"/>
    <col min="5998" max="5998" width="0" style="63" hidden="1" customWidth="1"/>
    <col min="5999" max="5999" width="6.33203125" style="63" customWidth="1"/>
    <col min="6000" max="6000" width="9" style="63" customWidth="1"/>
    <col min="6001" max="6004" width="0" style="63" hidden="1" customWidth="1"/>
    <col min="6005" max="6005" width="9" style="63" customWidth="1"/>
    <col min="6006" max="6007" width="0" style="63" hidden="1" customWidth="1"/>
    <col min="6008" max="6008" width="8.6640625" style="63" customWidth="1"/>
    <col min="6009" max="6010" width="0" style="63" hidden="1" customWidth="1"/>
    <col min="6011" max="6011" width="6.5546875" style="63" customWidth="1"/>
    <col min="6012" max="6013" width="0" style="63" hidden="1" customWidth="1"/>
    <col min="6014" max="6014" width="7" style="63" customWidth="1"/>
    <col min="6015" max="6024" width="0" style="63" hidden="1" customWidth="1"/>
    <col min="6025" max="6025" width="6.33203125" style="63" customWidth="1"/>
    <col min="6026" max="6026" width="9" style="63" customWidth="1"/>
    <col min="6027" max="6030" width="0" style="63" hidden="1" customWidth="1"/>
    <col min="6031" max="6031" width="11.5546875" style="63" customWidth="1"/>
    <col min="6032" max="6034" width="0" style="63" hidden="1" customWidth="1"/>
    <col min="6035" max="6035" width="9.5546875" style="63" customWidth="1"/>
    <col min="6036" max="6036" width="11.44140625" style="63" customWidth="1"/>
    <col min="6037" max="6043" width="0" style="63" hidden="1" customWidth="1"/>
    <col min="6044" max="6044" width="7" style="63" customWidth="1"/>
    <col min="6045" max="6045" width="18.44140625" style="63" customWidth="1"/>
    <col min="6046" max="6070" width="0" style="63" hidden="1" customWidth="1"/>
    <col min="6071" max="6127" width="9.109375" style="63"/>
    <col min="6128" max="6128" width="43.33203125" style="63" customWidth="1"/>
    <col min="6129" max="6133" width="0" style="63" hidden="1" customWidth="1"/>
    <col min="6134" max="6134" width="5" style="63" customWidth="1"/>
    <col min="6135" max="6136" width="0" style="63" hidden="1" customWidth="1"/>
    <col min="6137" max="6137" width="5" style="63" customWidth="1"/>
    <col min="6138" max="6139" width="0" style="63" hidden="1" customWidth="1"/>
    <col min="6140" max="6140" width="5" style="63" customWidth="1"/>
    <col min="6141" max="6142" width="0" style="63" hidden="1" customWidth="1"/>
    <col min="6143" max="6143" width="5" style="63" customWidth="1"/>
    <col min="6144" max="6145" width="0" style="63" hidden="1" customWidth="1"/>
    <col min="6146" max="6146" width="5" style="63" customWidth="1"/>
    <col min="6147" max="6148" width="0" style="63" hidden="1" customWidth="1"/>
    <col min="6149" max="6149" width="5" style="63" customWidth="1"/>
    <col min="6150" max="6163" width="0" style="63" hidden="1" customWidth="1"/>
    <col min="6164" max="6164" width="5.6640625" style="63" customWidth="1"/>
    <col min="6165" max="6166" width="0" style="63" hidden="1" customWidth="1"/>
    <col min="6167" max="6167" width="6.33203125" style="63" customWidth="1"/>
    <col min="6168" max="6169" width="0" style="63" hidden="1" customWidth="1"/>
    <col min="6170" max="6170" width="5.33203125" style="63" customWidth="1"/>
    <col min="6171" max="6172" width="0" style="63" hidden="1" customWidth="1"/>
    <col min="6173" max="6173" width="4.88671875" style="63" customWidth="1"/>
    <col min="6174" max="6184" width="0" style="63" hidden="1" customWidth="1"/>
    <col min="6185" max="6185" width="5.33203125" style="63" customWidth="1"/>
    <col min="6186" max="6190" width="0" style="63" hidden="1" customWidth="1"/>
    <col min="6191" max="6191" width="5.88671875" style="63" customWidth="1"/>
    <col min="6192" max="6193" width="0" style="63" hidden="1" customWidth="1"/>
    <col min="6194" max="6194" width="5.5546875" style="63" customWidth="1"/>
    <col min="6195" max="6196" width="0" style="63" hidden="1" customWidth="1"/>
    <col min="6197" max="6197" width="5.33203125" style="63" customWidth="1"/>
    <col min="6198" max="6199" width="0" style="63" hidden="1" customWidth="1"/>
    <col min="6200" max="6200" width="6" style="63" customWidth="1"/>
    <col min="6201" max="6205" width="0" style="63" hidden="1" customWidth="1"/>
    <col min="6206" max="6206" width="5" style="63" customWidth="1"/>
    <col min="6207" max="6208" width="0" style="63" hidden="1" customWidth="1"/>
    <col min="6209" max="6209" width="5.6640625" style="63" customWidth="1"/>
    <col min="6210" max="6214" width="0" style="63" hidden="1" customWidth="1"/>
    <col min="6215" max="6215" width="5" style="63" customWidth="1"/>
    <col min="6216" max="6216" width="0" style="63" hidden="1" customWidth="1"/>
    <col min="6217" max="6217" width="6.33203125" style="63" customWidth="1"/>
    <col min="6218" max="6218" width="11" style="63" customWidth="1"/>
    <col min="6219" max="6222" width="0" style="63" hidden="1" customWidth="1"/>
    <col min="6223" max="6223" width="6.5546875" style="63" customWidth="1"/>
    <col min="6224" max="6225" width="0" style="63" hidden="1" customWidth="1"/>
    <col min="6226" max="6226" width="6.33203125" style="63" customWidth="1"/>
    <col min="6227" max="6228" width="0" style="63" hidden="1" customWidth="1"/>
    <col min="6229" max="6229" width="6.5546875" style="63" customWidth="1"/>
    <col min="6230" max="6231" width="0" style="63" hidden="1" customWidth="1"/>
    <col min="6232" max="6232" width="6.6640625" style="63" customWidth="1"/>
    <col min="6233" max="6234" width="0" style="63" hidden="1" customWidth="1"/>
    <col min="6235" max="6235" width="6.44140625" style="63" customWidth="1"/>
    <col min="6236" max="6237" width="0" style="63" hidden="1" customWidth="1"/>
    <col min="6238" max="6238" width="6.5546875" style="63" customWidth="1"/>
    <col min="6239" max="6240" width="0" style="63" hidden="1" customWidth="1"/>
    <col min="6241" max="6241" width="6.88671875" style="63" customWidth="1"/>
    <col min="6242" max="6246" width="0" style="63" hidden="1" customWidth="1"/>
    <col min="6247" max="6247" width="6.33203125" style="63" customWidth="1"/>
    <col min="6248" max="6249" width="0" style="63" hidden="1" customWidth="1"/>
    <col min="6250" max="6250" width="6.5546875" style="63" customWidth="1"/>
    <col min="6251" max="6252" width="0" style="63" hidden="1" customWidth="1"/>
    <col min="6253" max="6253" width="7.44140625" style="63" customWidth="1"/>
    <col min="6254" max="6254" width="0" style="63" hidden="1" customWidth="1"/>
    <col min="6255" max="6255" width="6.33203125" style="63" customWidth="1"/>
    <col min="6256" max="6256" width="9" style="63" customWidth="1"/>
    <col min="6257" max="6260" width="0" style="63" hidden="1" customWidth="1"/>
    <col min="6261" max="6261" width="9" style="63" customWidth="1"/>
    <col min="6262" max="6263" width="0" style="63" hidden="1" customWidth="1"/>
    <col min="6264" max="6264" width="8.6640625" style="63" customWidth="1"/>
    <col min="6265" max="6266" width="0" style="63" hidden="1" customWidth="1"/>
    <col min="6267" max="6267" width="6.5546875" style="63" customWidth="1"/>
    <col min="6268" max="6269" width="0" style="63" hidden="1" customWidth="1"/>
    <col min="6270" max="6270" width="7" style="63" customWidth="1"/>
    <col min="6271" max="6280" width="0" style="63" hidden="1" customWidth="1"/>
    <col min="6281" max="6281" width="6.33203125" style="63" customWidth="1"/>
    <col min="6282" max="6282" width="9" style="63" customWidth="1"/>
    <col min="6283" max="6286" width="0" style="63" hidden="1" customWidth="1"/>
    <col min="6287" max="6287" width="11.5546875" style="63" customWidth="1"/>
    <col min="6288" max="6290" width="0" style="63" hidden="1" customWidth="1"/>
    <col min="6291" max="6291" width="9.5546875" style="63" customWidth="1"/>
    <col min="6292" max="6292" width="11.44140625" style="63" customWidth="1"/>
    <col min="6293" max="6299" width="0" style="63" hidden="1" customWidth="1"/>
    <col min="6300" max="6300" width="7" style="63" customWidth="1"/>
    <col min="6301" max="6301" width="18.44140625" style="63" customWidth="1"/>
    <col min="6302" max="6326" width="0" style="63" hidden="1" customWidth="1"/>
    <col min="6327" max="6383" width="9.109375" style="63"/>
    <col min="6384" max="6384" width="43.33203125" style="63" customWidth="1"/>
    <col min="6385" max="6389" width="0" style="63" hidden="1" customWidth="1"/>
    <col min="6390" max="6390" width="5" style="63" customWidth="1"/>
    <col min="6391" max="6392" width="0" style="63" hidden="1" customWidth="1"/>
    <col min="6393" max="6393" width="5" style="63" customWidth="1"/>
    <col min="6394" max="6395" width="0" style="63" hidden="1" customWidth="1"/>
    <col min="6396" max="6396" width="5" style="63" customWidth="1"/>
    <col min="6397" max="6398" width="0" style="63" hidden="1" customWidth="1"/>
    <col min="6399" max="6399" width="5" style="63" customWidth="1"/>
    <col min="6400" max="6401" width="0" style="63" hidden="1" customWidth="1"/>
    <col min="6402" max="6402" width="5" style="63" customWidth="1"/>
    <col min="6403" max="6404" width="0" style="63" hidden="1" customWidth="1"/>
    <col min="6405" max="6405" width="5" style="63" customWidth="1"/>
    <col min="6406" max="6419" width="0" style="63" hidden="1" customWidth="1"/>
    <col min="6420" max="6420" width="5.6640625" style="63" customWidth="1"/>
    <col min="6421" max="6422" width="0" style="63" hidden="1" customWidth="1"/>
    <col min="6423" max="6423" width="6.33203125" style="63" customWidth="1"/>
    <col min="6424" max="6425" width="0" style="63" hidden="1" customWidth="1"/>
    <col min="6426" max="6426" width="5.33203125" style="63" customWidth="1"/>
    <col min="6427" max="6428" width="0" style="63" hidden="1" customWidth="1"/>
    <col min="6429" max="6429" width="4.88671875" style="63" customWidth="1"/>
    <col min="6430" max="6440" width="0" style="63" hidden="1" customWidth="1"/>
    <col min="6441" max="6441" width="5.33203125" style="63" customWidth="1"/>
    <col min="6442" max="6446" width="0" style="63" hidden="1" customWidth="1"/>
    <col min="6447" max="6447" width="5.88671875" style="63" customWidth="1"/>
    <col min="6448" max="6449" width="0" style="63" hidden="1" customWidth="1"/>
    <col min="6450" max="6450" width="5.5546875" style="63" customWidth="1"/>
    <col min="6451" max="6452" width="0" style="63" hidden="1" customWidth="1"/>
    <col min="6453" max="6453" width="5.33203125" style="63" customWidth="1"/>
    <col min="6454" max="6455" width="0" style="63" hidden="1" customWidth="1"/>
    <col min="6456" max="6456" width="6" style="63" customWidth="1"/>
    <col min="6457" max="6461" width="0" style="63" hidden="1" customWidth="1"/>
    <col min="6462" max="6462" width="5" style="63" customWidth="1"/>
    <col min="6463" max="6464" width="0" style="63" hidden="1" customWidth="1"/>
    <col min="6465" max="6465" width="5.6640625" style="63" customWidth="1"/>
    <col min="6466" max="6470" width="0" style="63" hidden="1" customWidth="1"/>
    <col min="6471" max="6471" width="5" style="63" customWidth="1"/>
    <col min="6472" max="6472" width="0" style="63" hidden="1" customWidth="1"/>
    <col min="6473" max="6473" width="6.33203125" style="63" customWidth="1"/>
    <col min="6474" max="6474" width="11" style="63" customWidth="1"/>
    <col min="6475" max="6478" width="0" style="63" hidden="1" customWidth="1"/>
    <col min="6479" max="6479" width="6.5546875" style="63" customWidth="1"/>
    <col min="6480" max="6481" width="0" style="63" hidden="1" customWidth="1"/>
    <col min="6482" max="6482" width="6.33203125" style="63" customWidth="1"/>
    <col min="6483" max="6484" width="0" style="63" hidden="1" customWidth="1"/>
    <col min="6485" max="6485" width="6.5546875" style="63" customWidth="1"/>
    <col min="6486" max="6487" width="0" style="63" hidden="1" customWidth="1"/>
    <col min="6488" max="6488" width="6.6640625" style="63" customWidth="1"/>
    <col min="6489" max="6490" width="0" style="63" hidden="1" customWidth="1"/>
    <col min="6491" max="6491" width="6.44140625" style="63" customWidth="1"/>
    <col min="6492" max="6493" width="0" style="63" hidden="1" customWidth="1"/>
    <col min="6494" max="6494" width="6.5546875" style="63" customWidth="1"/>
    <col min="6495" max="6496" width="0" style="63" hidden="1" customWidth="1"/>
    <col min="6497" max="6497" width="6.88671875" style="63" customWidth="1"/>
    <col min="6498" max="6502" width="0" style="63" hidden="1" customWidth="1"/>
    <col min="6503" max="6503" width="6.33203125" style="63" customWidth="1"/>
    <col min="6504" max="6505" width="0" style="63" hidden="1" customWidth="1"/>
    <col min="6506" max="6506" width="6.5546875" style="63" customWidth="1"/>
    <col min="6507" max="6508" width="0" style="63" hidden="1" customWidth="1"/>
    <col min="6509" max="6509" width="7.44140625" style="63" customWidth="1"/>
    <col min="6510" max="6510" width="0" style="63" hidden="1" customWidth="1"/>
    <col min="6511" max="6511" width="6.33203125" style="63" customWidth="1"/>
    <col min="6512" max="6512" width="9" style="63" customWidth="1"/>
    <col min="6513" max="6516" width="0" style="63" hidden="1" customWidth="1"/>
    <col min="6517" max="6517" width="9" style="63" customWidth="1"/>
    <col min="6518" max="6519" width="0" style="63" hidden="1" customWidth="1"/>
    <col min="6520" max="6520" width="8.6640625" style="63" customWidth="1"/>
    <col min="6521" max="6522" width="0" style="63" hidden="1" customWidth="1"/>
    <col min="6523" max="6523" width="6.5546875" style="63" customWidth="1"/>
    <col min="6524" max="6525" width="0" style="63" hidden="1" customWidth="1"/>
    <col min="6526" max="6526" width="7" style="63" customWidth="1"/>
    <col min="6527" max="6536" width="0" style="63" hidden="1" customWidth="1"/>
    <col min="6537" max="6537" width="6.33203125" style="63" customWidth="1"/>
    <col min="6538" max="6538" width="9" style="63" customWidth="1"/>
    <col min="6539" max="6542" width="0" style="63" hidden="1" customWidth="1"/>
    <col min="6543" max="6543" width="11.5546875" style="63" customWidth="1"/>
    <col min="6544" max="6546" width="0" style="63" hidden="1" customWidth="1"/>
    <col min="6547" max="6547" width="9.5546875" style="63" customWidth="1"/>
    <col min="6548" max="6548" width="11.44140625" style="63" customWidth="1"/>
    <col min="6549" max="6555" width="0" style="63" hidden="1" customWidth="1"/>
    <col min="6556" max="6556" width="7" style="63" customWidth="1"/>
    <col min="6557" max="6557" width="18.44140625" style="63" customWidth="1"/>
    <col min="6558" max="6582" width="0" style="63" hidden="1" customWidth="1"/>
    <col min="6583" max="6639" width="9.109375" style="63"/>
    <col min="6640" max="6640" width="43.33203125" style="63" customWidth="1"/>
    <col min="6641" max="6645" width="0" style="63" hidden="1" customWidth="1"/>
    <col min="6646" max="6646" width="5" style="63" customWidth="1"/>
    <col min="6647" max="6648" width="0" style="63" hidden="1" customWidth="1"/>
    <col min="6649" max="6649" width="5" style="63" customWidth="1"/>
    <col min="6650" max="6651" width="0" style="63" hidden="1" customWidth="1"/>
    <col min="6652" max="6652" width="5" style="63" customWidth="1"/>
    <col min="6653" max="6654" width="0" style="63" hidden="1" customWidth="1"/>
    <col min="6655" max="6655" width="5" style="63" customWidth="1"/>
    <col min="6656" max="6657" width="0" style="63" hidden="1" customWidth="1"/>
    <col min="6658" max="6658" width="5" style="63" customWidth="1"/>
    <col min="6659" max="6660" width="0" style="63" hidden="1" customWidth="1"/>
    <col min="6661" max="6661" width="5" style="63" customWidth="1"/>
    <col min="6662" max="6675" width="0" style="63" hidden="1" customWidth="1"/>
    <col min="6676" max="6676" width="5.6640625" style="63" customWidth="1"/>
    <col min="6677" max="6678" width="0" style="63" hidden="1" customWidth="1"/>
    <col min="6679" max="6679" width="6.33203125" style="63" customWidth="1"/>
    <col min="6680" max="6681" width="0" style="63" hidden="1" customWidth="1"/>
    <col min="6682" max="6682" width="5.33203125" style="63" customWidth="1"/>
    <col min="6683" max="6684" width="0" style="63" hidden="1" customWidth="1"/>
    <col min="6685" max="6685" width="4.88671875" style="63" customWidth="1"/>
    <col min="6686" max="6696" width="0" style="63" hidden="1" customWidth="1"/>
    <col min="6697" max="6697" width="5.33203125" style="63" customWidth="1"/>
    <col min="6698" max="6702" width="0" style="63" hidden="1" customWidth="1"/>
    <col min="6703" max="6703" width="5.88671875" style="63" customWidth="1"/>
    <col min="6704" max="6705" width="0" style="63" hidden="1" customWidth="1"/>
    <col min="6706" max="6706" width="5.5546875" style="63" customWidth="1"/>
    <col min="6707" max="6708" width="0" style="63" hidden="1" customWidth="1"/>
    <col min="6709" max="6709" width="5.33203125" style="63" customWidth="1"/>
    <col min="6710" max="6711" width="0" style="63" hidden="1" customWidth="1"/>
    <col min="6712" max="6712" width="6" style="63" customWidth="1"/>
    <col min="6713" max="6717" width="0" style="63" hidden="1" customWidth="1"/>
    <col min="6718" max="6718" width="5" style="63" customWidth="1"/>
    <col min="6719" max="6720" width="0" style="63" hidden="1" customWidth="1"/>
    <col min="6721" max="6721" width="5.6640625" style="63" customWidth="1"/>
    <col min="6722" max="6726" width="0" style="63" hidden="1" customWidth="1"/>
    <col min="6727" max="6727" width="5" style="63" customWidth="1"/>
    <col min="6728" max="6728" width="0" style="63" hidden="1" customWidth="1"/>
    <col min="6729" max="6729" width="6.33203125" style="63" customWidth="1"/>
    <col min="6730" max="6730" width="11" style="63" customWidth="1"/>
    <col min="6731" max="6734" width="0" style="63" hidden="1" customWidth="1"/>
    <col min="6735" max="6735" width="6.5546875" style="63" customWidth="1"/>
    <col min="6736" max="6737" width="0" style="63" hidden="1" customWidth="1"/>
    <col min="6738" max="6738" width="6.33203125" style="63" customWidth="1"/>
    <col min="6739" max="6740" width="0" style="63" hidden="1" customWidth="1"/>
    <col min="6741" max="6741" width="6.5546875" style="63" customWidth="1"/>
    <col min="6742" max="6743" width="0" style="63" hidden="1" customWidth="1"/>
    <col min="6744" max="6744" width="6.6640625" style="63" customWidth="1"/>
    <col min="6745" max="6746" width="0" style="63" hidden="1" customWidth="1"/>
    <col min="6747" max="6747" width="6.44140625" style="63" customWidth="1"/>
    <col min="6748" max="6749" width="0" style="63" hidden="1" customWidth="1"/>
    <col min="6750" max="6750" width="6.5546875" style="63" customWidth="1"/>
    <col min="6751" max="6752" width="0" style="63" hidden="1" customWidth="1"/>
    <col min="6753" max="6753" width="6.88671875" style="63" customWidth="1"/>
    <col min="6754" max="6758" width="0" style="63" hidden="1" customWidth="1"/>
    <col min="6759" max="6759" width="6.33203125" style="63" customWidth="1"/>
    <col min="6760" max="6761" width="0" style="63" hidden="1" customWidth="1"/>
    <col min="6762" max="6762" width="6.5546875" style="63" customWidth="1"/>
    <col min="6763" max="6764" width="0" style="63" hidden="1" customWidth="1"/>
    <col min="6765" max="6765" width="7.44140625" style="63" customWidth="1"/>
    <col min="6766" max="6766" width="0" style="63" hidden="1" customWidth="1"/>
    <col min="6767" max="6767" width="6.33203125" style="63" customWidth="1"/>
    <col min="6768" max="6768" width="9" style="63" customWidth="1"/>
    <col min="6769" max="6772" width="0" style="63" hidden="1" customWidth="1"/>
    <col min="6773" max="6773" width="9" style="63" customWidth="1"/>
    <col min="6774" max="6775" width="0" style="63" hidden="1" customWidth="1"/>
    <col min="6776" max="6776" width="8.6640625" style="63" customWidth="1"/>
    <col min="6777" max="6778" width="0" style="63" hidden="1" customWidth="1"/>
    <col min="6779" max="6779" width="6.5546875" style="63" customWidth="1"/>
    <col min="6780" max="6781" width="0" style="63" hidden="1" customWidth="1"/>
    <col min="6782" max="6782" width="7" style="63" customWidth="1"/>
    <col min="6783" max="6792" width="0" style="63" hidden="1" customWidth="1"/>
    <col min="6793" max="6793" width="6.33203125" style="63" customWidth="1"/>
    <col min="6794" max="6794" width="9" style="63" customWidth="1"/>
    <col min="6795" max="6798" width="0" style="63" hidden="1" customWidth="1"/>
    <col min="6799" max="6799" width="11.5546875" style="63" customWidth="1"/>
    <col min="6800" max="6802" width="0" style="63" hidden="1" customWidth="1"/>
    <col min="6803" max="6803" width="9.5546875" style="63" customWidth="1"/>
    <col min="6804" max="6804" width="11.44140625" style="63" customWidth="1"/>
    <col min="6805" max="6811" width="0" style="63" hidden="1" customWidth="1"/>
    <col min="6812" max="6812" width="7" style="63" customWidth="1"/>
    <col min="6813" max="6813" width="18.44140625" style="63" customWidth="1"/>
    <col min="6814" max="6838" width="0" style="63" hidden="1" customWidth="1"/>
    <col min="6839" max="6895" width="9.109375" style="63"/>
    <col min="6896" max="6896" width="43.33203125" style="63" customWidth="1"/>
    <col min="6897" max="6901" width="0" style="63" hidden="1" customWidth="1"/>
    <col min="6902" max="6902" width="5" style="63" customWidth="1"/>
    <col min="6903" max="6904" width="0" style="63" hidden="1" customWidth="1"/>
    <col min="6905" max="6905" width="5" style="63" customWidth="1"/>
    <col min="6906" max="6907" width="0" style="63" hidden="1" customWidth="1"/>
    <col min="6908" max="6908" width="5" style="63" customWidth="1"/>
    <col min="6909" max="6910" width="0" style="63" hidden="1" customWidth="1"/>
    <col min="6911" max="6911" width="5" style="63" customWidth="1"/>
    <col min="6912" max="6913" width="0" style="63" hidden="1" customWidth="1"/>
    <col min="6914" max="6914" width="5" style="63" customWidth="1"/>
    <col min="6915" max="6916" width="0" style="63" hidden="1" customWidth="1"/>
    <col min="6917" max="6917" width="5" style="63" customWidth="1"/>
    <col min="6918" max="6931" width="0" style="63" hidden="1" customWidth="1"/>
    <col min="6932" max="6932" width="5.6640625" style="63" customWidth="1"/>
    <col min="6933" max="6934" width="0" style="63" hidden="1" customWidth="1"/>
    <col min="6935" max="6935" width="6.33203125" style="63" customWidth="1"/>
    <col min="6936" max="6937" width="0" style="63" hidden="1" customWidth="1"/>
    <col min="6938" max="6938" width="5.33203125" style="63" customWidth="1"/>
    <col min="6939" max="6940" width="0" style="63" hidden="1" customWidth="1"/>
    <col min="6941" max="6941" width="4.88671875" style="63" customWidth="1"/>
    <col min="6942" max="6952" width="0" style="63" hidden="1" customWidth="1"/>
    <col min="6953" max="6953" width="5.33203125" style="63" customWidth="1"/>
    <col min="6954" max="6958" width="0" style="63" hidden="1" customWidth="1"/>
    <col min="6959" max="6959" width="5.88671875" style="63" customWidth="1"/>
    <col min="6960" max="6961" width="0" style="63" hidden="1" customWidth="1"/>
    <col min="6962" max="6962" width="5.5546875" style="63" customWidth="1"/>
    <col min="6963" max="6964" width="0" style="63" hidden="1" customWidth="1"/>
    <col min="6965" max="6965" width="5.33203125" style="63" customWidth="1"/>
    <col min="6966" max="6967" width="0" style="63" hidden="1" customWidth="1"/>
    <col min="6968" max="6968" width="6" style="63" customWidth="1"/>
    <col min="6969" max="6973" width="0" style="63" hidden="1" customWidth="1"/>
    <col min="6974" max="6974" width="5" style="63" customWidth="1"/>
    <col min="6975" max="6976" width="0" style="63" hidden="1" customWidth="1"/>
    <col min="6977" max="6977" width="5.6640625" style="63" customWidth="1"/>
    <col min="6978" max="6982" width="0" style="63" hidden="1" customWidth="1"/>
    <col min="6983" max="6983" width="5" style="63" customWidth="1"/>
    <col min="6984" max="6984" width="0" style="63" hidden="1" customWidth="1"/>
    <col min="6985" max="6985" width="6.33203125" style="63" customWidth="1"/>
    <col min="6986" max="6986" width="11" style="63" customWidth="1"/>
    <col min="6987" max="6990" width="0" style="63" hidden="1" customWidth="1"/>
    <col min="6991" max="6991" width="6.5546875" style="63" customWidth="1"/>
    <col min="6992" max="6993" width="0" style="63" hidden="1" customWidth="1"/>
    <col min="6994" max="6994" width="6.33203125" style="63" customWidth="1"/>
    <col min="6995" max="6996" width="0" style="63" hidden="1" customWidth="1"/>
    <col min="6997" max="6997" width="6.5546875" style="63" customWidth="1"/>
    <col min="6998" max="6999" width="0" style="63" hidden="1" customWidth="1"/>
    <col min="7000" max="7000" width="6.6640625" style="63" customWidth="1"/>
    <col min="7001" max="7002" width="0" style="63" hidden="1" customWidth="1"/>
    <col min="7003" max="7003" width="6.44140625" style="63" customWidth="1"/>
    <col min="7004" max="7005" width="0" style="63" hidden="1" customWidth="1"/>
    <col min="7006" max="7006" width="6.5546875" style="63" customWidth="1"/>
    <col min="7007" max="7008" width="0" style="63" hidden="1" customWidth="1"/>
    <col min="7009" max="7009" width="6.88671875" style="63" customWidth="1"/>
    <col min="7010" max="7014" width="0" style="63" hidden="1" customWidth="1"/>
    <col min="7015" max="7015" width="6.33203125" style="63" customWidth="1"/>
    <col min="7016" max="7017" width="0" style="63" hidden="1" customWidth="1"/>
    <col min="7018" max="7018" width="6.5546875" style="63" customWidth="1"/>
    <col min="7019" max="7020" width="0" style="63" hidden="1" customWidth="1"/>
    <col min="7021" max="7021" width="7.44140625" style="63" customWidth="1"/>
    <col min="7022" max="7022" width="0" style="63" hidden="1" customWidth="1"/>
    <col min="7023" max="7023" width="6.33203125" style="63" customWidth="1"/>
    <col min="7024" max="7024" width="9" style="63" customWidth="1"/>
    <col min="7025" max="7028" width="0" style="63" hidden="1" customWidth="1"/>
    <col min="7029" max="7029" width="9" style="63" customWidth="1"/>
    <col min="7030" max="7031" width="0" style="63" hidden="1" customWidth="1"/>
    <col min="7032" max="7032" width="8.6640625" style="63" customWidth="1"/>
    <col min="7033" max="7034" width="0" style="63" hidden="1" customWidth="1"/>
    <col min="7035" max="7035" width="6.5546875" style="63" customWidth="1"/>
    <col min="7036" max="7037" width="0" style="63" hidden="1" customWidth="1"/>
    <col min="7038" max="7038" width="7" style="63" customWidth="1"/>
    <col min="7039" max="7048" width="0" style="63" hidden="1" customWidth="1"/>
    <col min="7049" max="7049" width="6.33203125" style="63" customWidth="1"/>
    <col min="7050" max="7050" width="9" style="63" customWidth="1"/>
    <col min="7051" max="7054" width="0" style="63" hidden="1" customWidth="1"/>
    <col min="7055" max="7055" width="11.5546875" style="63" customWidth="1"/>
    <col min="7056" max="7058" width="0" style="63" hidden="1" customWidth="1"/>
    <col min="7059" max="7059" width="9.5546875" style="63" customWidth="1"/>
    <col min="7060" max="7060" width="11.44140625" style="63" customWidth="1"/>
    <col min="7061" max="7067" width="0" style="63" hidden="1" customWidth="1"/>
    <col min="7068" max="7068" width="7" style="63" customWidth="1"/>
    <col min="7069" max="7069" width="18.44140625" style="63" customWidth="1"/>
    <col min="7070" max="7094" width="0" style="63" hidden="1" customWidth="1"/>
    <col min="7095" max="7151" width="9.109375" style="63"/>
    <col min="7152" max="7152" width="43.33203125" style="63" customWidth="1"/>
    <col min="7153" max="7157" width="0" style="63" hidden="1" customWidth="1"/>
    <col min="7158" max="7158" width="5" style="63" customWidth="1"/>
    <col min="7159" max="7160" width="0" style="63" hidden="1" customWidth="1"/>
    <col min="7161" max="7161" width="5" style="63" customWidth="1"/>
    <col min="7162" max="7163" width="0" style="63" hidden="1" customWidth="1"/>
    <col min="7164" max="7164" width="5" style="63" customWidth="1"/>
    <col min="7165" max="7166" width="0" style="63" hidden="1" customWidth="1"/>
    <col min="7167" max="7167" width="5" style="63" customWidth="1"/>
    <col min="7168" max="7169" width="0" style="63" hidden="1" customWidth="1"/>
    <col min="7170" max="7170" width="5" style="63" customWidth="1"/>
    <col min="7171" max="7172" width="0" style="63" hidden="1" customWidth="1"/>
    <col min="7173" max="7173" width="5" style="63" customWidth="1"/>
    <col min="7174" max="7187" width="0" style="63" hidden="1" customWidth="1"/>
    <col min="7188" max="7188" width="5.6640625" style="63" customWidth="1"/>
    <col min="7189" max="7190" width="0" style="63" hidden="1" customWidth="1"/>
    <col min="7191" max="7191" width="6.33203125" style="63" customWidth="1"/>
    <col min="7192" max="7193" width="0" style="63" hidden="1" customWidth="1"/>
    <col min="7194" max="7194" width="5.33203125" style="63" customWidth="1"/>
    <col min="7195" max="7196" width="0" style="63" hidden="1" customWidth="1"/>
    <col min="7197" max="7197" width="4.88671875" style="63" customWidth="1"/>
    <col min="7198" max="7208" width="0" style="63" hidden="1" customWidth="1"/>
    <col min="7209" max="7209" width="5.33203125" style="63" customWidth="1"/>
    <col min="7210" max="7214" width="0" style="63" hidden="1" customWidth="1"/>
    <col min="7215" max="7215" width="5.88671875" style="63" customWidth="1"/>
    <col min="7216" max="7217" width="0" style="63" hidden="1" customWidth="1"/>
    <col min="7218" max="7218" width="5.5546875" style="63" customWidth="1"/>
    <col min="7219" max="7220" width="0" style="63" hidden="1" customWidth="1"/>
    <col min="7221" max="7221" width="5.33203125" style="63" customWidth="1"/>
    <col min="7222" max="7223" width="0" style="63" hidden="1" customWidth="1"/>
    <col min="7224" max="7224" width="6" style="63" customWidth="1"/>
    <col min="7225" max="7229" width="0" style="63" hidden="1" customWidth="1"/>
    <col min="7230" max="7230" width="5" style="63" customWidth="1"/>
    <col min="7231" max="7232" width="0" style="63" hidden="1" customWidth="1"/>
    <col min="7233" max="7233" width="5.6640625" style="63" customWidth="1"/>
    <col min="7234" max="7238" width="0" style="63" hidden="1" customWidth="1"/>
    <col min="7239" max="7239" width="5" style="63" customWidth="1"/>
    <col min="7240" max="7240" width="0" style="63" hidden="1" customWidth="1"/>
    <col min="7241" max="7241" width="6.33203125" style="63" customWidth="1"/>
    <col min="7242" max="7242" width="11" style="63" customWidth="1"/>
    <col min="7243" max="7246" width="0" style="63" hidden="1" customWidth="1"/>
    <col min="7247" max="7247" width="6.5546875" style="63" customWidth="1"/>
    <col min="7248" max="7249" width="0" style="63" hidden="1" customWidth="1"/>
    <col min="7250" max="7250" width="6.33203125" style="63" customWidth="1"/>
    <col min="7251" max="7252" width="0" style="63" hidden="1" customWidth="1"/>
    <col min="7253" max="7253" width="6.5546875" style="63" customWidth="1"/>
    <col min="7254" max="7255" width="0" style="63" hidden="1" customWidth="1"/>
    <col min="7256" max="7256" width="6.6640625" style="63" customWidth="1"/>
    <col min="7257" max="7258" width="0" style="63" hidden="1" customWidth="1"/>
    <col min="7259" max="7259" width="6.44140625" style="63" customWidth="1"/>
    <col min="7260" max="7261" width="0" style="63" hidden="1" customWidth="1"/>
    <col min="7262" max="7262" width="6.5546875" style="63" customWidth="1"/>
    <col min="7263" max="7264" width="0" style="63" hidden="1" customWidth="1"/>
    <col min="7265" max="7265" width="6.88671875" style="63" customWidth="1"/>
    <col min="7266" max="7270" width="0" style="63" hidden="1" customWidth="1"/>
    <col min="7271" max="7271" width="6.33203125" style="63" customWidth="1"/>
    <col min="7272" max="7273" width="0" style="63" hidden="1" customWidth="1"/>
    <col min="7274" max="7274" width="6.5546875" style="63" customWidth="1"/>
    <col min="7275" max="7276" width="0" style="63" hidden="1" customWidth="1"/>
    <col min="7277" max="7277" width="7.44140625" style="63" customWidth="1"/>
    <col min="7278" max="7278" width="0" style="63" hidden="1" customWidth="1"/>
    <col min="7279" max="7279" width="6.33203125" style="63" customWidth="1"/>
    <col min="7280" max="7280" width="9" style="63" customWidth="1"/>
    <col min="7281" max="7284" width="0" style="63" hidden="1" customWidth="1"/>
    <col min="7285" max="7285" width="9" style="63" customWidth="1"/>
    <col min="7286" max="7287" width="0" style="63" hidden="1" customWidth="1"/>
    <col min="7288" max="7288" width="8.6640625" style="63" customWidth="1"/>
    <col min="7289" max="7290" width="0" style="63" hidden="1" customWidth="1"/>
    <col min="7291" max="7291" width="6.5546875" style="63" customWidth="1"/>
    <col min="7292" max="7293" width="0" style="63" hidden="1" customWidth="1"/>
    <col min="7294" max="7294" width="7" style="63" customWidth="1"/>
    <col min="7295" max="7304" width="0" style="63" hidden="1" customWidth="1"/>
    <col min="7305" max="7305" width="6.33203125" style="63" customWidth="1"/>
    <col min="7306" max="7306" width="9" style="63" customWidth="1"/>
    <col min="7307" max="7310" width="0" style="63" hidden="1" customWidth="1"/>
    <col min="7311" max="7311" width="11.5546875" style="63" customWidth="1"/>
    <col min="7312" max="7314" width="0" style="63" hidden="1" customWidth="1"/>
    <col min="7315" max="7315" width="9.5546875" style="63" customWidth="1"/>
    <col min="7316" max="7316" width="11.44140625" style="63" customWidth="1"/>
    <col min="7317" max="7323" width="0" style="63" hidden="1" customWidth="1"/>
    <col min="7324" max="7324" width="7" style="63" customWidth="1"/>
    <col min="7325" max="7325" width="18.44140625" style="63" customWidth="1"/>
    <col min="7326" max="7350" width="0" style="63" hidden="1" customWidth="1"/>
    <col min="7351" max="7407" width="9.109375" style="63"/>
    <col min="7408" max="7408" width="43.33203125" style="63" customWidth="1"/>
    <col min="7409" max="7413" width="0" style="63" hidden="1" customWidth="1"/>
    <col min="7414" max="7414" width="5" style="63" customWidth="1"/>
    <col min="7415" max="7416" width="0" style="63" hidden="1" customWidth="1"/>
    <col min="7417" max="7417" width="5" style="63" customWidth="1"/>
    <col min="7418" max="7419" width="0" style="63" hidden="1" customWidth="1"/>
    <col min="7420" max="7420" width="5" style="63" customWidth="1"/>
    <col min="7421" max="7422" width="0" style="63" hidden="1" customWidth="1"/>
    <col min="7423" max="7423" width="5" style="63" customWidth="1"/>
    <col min="7424" max="7425" width="0" style="63" hidden="1" customWidth="1"/>
    <col min="7426" max="7426" width="5" style="63" customWidth="1"/>
    <col min="7427" max="7428" width="0" style="63" hidden="1" customWidth="1"/>
    <col min="7429" max="7429" width="5" style="63" customWidth="1"/>
    <col min="7430" max="7443" width="0" style="63" hidden="1" customWidth="1"/>
    <col min="7444" max="7444" width="5.6640625" style="63" customWidth="1"/>
    <col min="7445" max="7446" width="0" style="63" hidden="1" customWidth="1"/>
    <col min="7447" max="7447" width="6.33203125" style="63" customWidth="1"/>
    <col min="7448" max="7449" width="0" style="63" hidden="1" customWidth="1"/>
    <col min="7450" max="7450" width="5.33203125" style="63" customWidth="1"/>
    <col min="7451" max="7452" width="0" style="63" hidden="1" customWidth="1"/>
    <col min="7453" max="7453" width="4.88671875" style="63" customWidth="1"/>
    <col min="7454" max="7464" width="0" style="63" hidden="1" customWidth="1"/>
    <col min="7465" max="7465" width="5.33203125" style="63" customWidth="1"/>
    <col min="7466" max="7470" width="0" style="63" hidden="1" customWidth="1"/>
    <col min="7471" max="7471" width="5.88671875" style="63" customWidth="1"/>
    <col min="7472" max="7473" width="0" style="63" hidden="1" customWidth="1"/>
    <col min="7474" max="7474" width="5.5546875" style="63" customWidth="1"/>
    <col min="7475" max="7476" width="0" style="63" hidden="1" customWidth="1"/>
    <col min="7477" max="7477" width="5.33203125" style="63" customWidth="1"/>
    <col min="7478" max="7479" width="0" style="63" hidden="1" customWidth="1"/>
    <col min="7480" max="7480" width="6" style="63" customWidth="1"/>
    <col min="7481" max="7485" width="0" style="63" hidden="1" customWidth="1"/>
    <col min="7486" max="7486" width="5" style="63" customWidth="1"/>
    <col min="7487" max="7488" width="0" style="63" hidden="1" customWidth="1"/>
    <col min="7489" max="7489" width="5.6640625" style="63" customWidth="1"/>
    <col min="7490" max="7494" width="0" style="63" hidden="1" customWidth="1"/>
    <col min="7495" max="7495" width="5" style="63" customWidth="1"/>
    <col min="7496" max="7496" width="0" style="63" hidden="1" customWidth="1"/>
    <col min="7497" max="7497" width="6.33203125" style="63" customWidth="1"/>
    <col min="7498" max="7498" width="11" style="63" customWidth="1"/>
    <col min="7499" max="7502" width="0" style="63" hidden="1" customWidth="1"/>
    <col min="7503" max="7503" width="6.5546875" style="63" customWidth="1"/>
    <col min="7504" max="7505" width="0" style="63" hidden="1" customWidth="1"/>
    <col min="7506" max="7506" width="6.33203125" style="63" customWidth="1"/>
    <col min="7507" max="7508" width="0" style="63" hidden="1" customWidth="1"/>
    <col min="7509" max="7509" width="6.5546875" style="63" customWidth="1"/>
    <col min="7510" max="7511" width="0" style="63" hidden="1" customWidth="1"/>
    <col min="7512" max="7512" width="6.6640625" style="63" customWidth="1"/>
    <col min="7513" max="7514" width="0" style="63" hidden="1" customWidth="1"/>
    <col min="7515" max="7515" width="6.44140625" style="63" customWidth="1"/>
    <col min="7516" max="7517" width="0" style="63" hidden="1" customWidth="1"/>
    <col min="7518" max="7518" width="6.5546875" style="63" customWidth="1"/>
    <col min="7519" max="7520" width="0" style="63" hidden="1" customWidth="1"/>
    <col min="7521" max="7521" width="6.88671875" style="63" customWidth="1"/>
    <col min="7522" max="7526" width="0" style="63" hidden="1" customWidth="1"/>
    <col min="7527" max="7527" width="6.33203125" style="63" customWidth="1"/>
    <col min="7528" max="7529" width="0" style="63" hidden="1" customWidth="1"/>
    <col min="7530" max="7530" width="6.5546875" style="63" customWidth="1"/>
    <col min="7531" max="7532" width="0" style="63" hidden="1" customWidth="1"/>
    <col min="7533" max="7533" width="7.44140625" style="63" customWidth="1"/>
    <col min="7534" max="7534" width="0" style="63" hidden="1" customWidth="1"/>
    <col min="7535" max="7535" width="6.33203125" style="63" customWidth="1"/>
    <col min="7536" max="7536" width="9" style="63" customWidth="1"/>
    <col min="7537" max="7540" width="0" style="63" hidden="1" customWidth="1"/>
    <col min="7541" max="7541" width="9" style="63" customWidth="1"/>
    <col min="7542" max="7543" width="0" style="63" hidden="1" customWidth="1"/>
    <col min="7544" max="7544" width="8.6640625" style="63" customWidth="1"/>
    <col min="7545" max="7546" width="0" style="63" hidden="1" customWidth="1"/>
    <col min="7547" max="7547" width="6.5546875" style="63" customWidth="1"/>
    <col min="7548" max="7549" width="0" style="63" hidden="1" customWidth="1"/>
    <col min="7550" max="7550" width="7" style="63" customWidth="1"/>
    <col min="7551" max="7560" width="0" style="63" hidden="1" customWidth="1"/>
    <col min="7561" max="7561" width="6.33203125" style="63" customWidth="1"/>
    <col min="7562" max="7562" width="9" style="63" customWidth="1"/>
    <col min="7563" max="7566" width="0" style="63" hidden="1" customWidth="1"/>
    <col min="7567" max="7567" width="11.5546875" style="63" customWidth="1"/>
    <col min="7568" max="7570" width="0" style="63" hidden="1" customWidth="1"/>
    <col min="7571" max="7571" width="9.5546875" style="63" customWidth="1"/>
    <col min="7572" max="7572" width="11.44140625" style="63" customWidth="1"/>
    <col min="7573" max="7579" width="0" style="63" hidden="1" customWidth="1"/>
    <col min="7580" max="7580" width="7" style="63" customWidth="1"/>
    <col min="7581" max="7581" width="18.44140625" style="63" customWidth="1"/>
    <col min="7582" max="7606" width="0" style="63" hidden="1" customWidth="1"/>
    <col min="7607" max="7663" width="9.109375" style="63"/>
    <col min="7664" max="7664" width="43.33203125" style="63" customWidth="1"/>
    <col min="7665" max="7669" width="0" style="63" hidden="1" customWidth="1"/>
    <col min="7670" max="7670" width="5" style="63" customWidth="1"/>
    <col min="7671" max="7672" width="0" style="63" hidden="1" customWidth="1"/>
    <col min="7673" max="7673" width="5" style="63" customWidth="1"/>
    <col min="7674" max="7675" width="0" style="63" hidden="1" customWidth="1"/>
    <col min="7676" max="7676" width="5" style="63" customWidth="1"/>
    <col min="7677" max="7678" width="0" style="63" hidden="1" customWidth="1"/>
    <col min="7679" max="7679" width="5" style="63" customWidth="1"/>
    <col min="7680" max="7681" width="0" style="63" hidden="1" customWidth="1"/>
    <col min="7682" max="7682" width="5" style="63" customWidth="1"/>
    <col min="7683" max="7684" width="0" style="63" hidden="1" customWidth="1"/>
    <col min="7685" max="7685" width="5" style="63" customWidth="1"/>
    <col min="7686" max="7699" width="0" style="63" hidden="1" customWidth="1"/>
    <col min="7700" max="7700" width="5.6640625" style="63" customWidth="1"/>
    <col min="7701" max="7702" width="0" style="63" hidden="1" customWidth="1"/>
    <col min="7703" max="7703" width="6.33203125" style="63" customWidth="1"/>
    <col min="7704" max="7705" width="0" style="63" hidden="1" customWidth="1"/>
    <col min="7706" max="7706" width="5.33203125" style="63" customWidth="1"/>
    <col min="7707" max="7708" width="0" style="63" hidden="1" customWidth="1"/>
    <col min="7709" max="7709" width="4.88671875" style="63" customWidth="1"/>
    <col min="7710" max="7720" width="0" style="63" hidden="1" customWidth="1"/>
    <col min="7721" max="7721" width="5.33203125" style="63" customWidth="1"/>
    <col min="7722" max="7726" width="0" style="63" hidden="1" customWidth="1"/>
    <col min="7727" max="7727" width="5.88671875" style="63" customWidth="1"/>
    <col min="7728" max="7729" width="0" style="63" hidden="1" customWidth="1"/>
    <col min="7730" max="7730" width="5.5546875" style="63" customWidth="1"/>
    <col min="7731" max="7732" width="0" style="63" hidden="1" customWidth="1"/>
    <col min="7733" max="7733" width="5.33203125" style="63" customWidth="1"/>
    <col min="7734" max="7735" width="0" style="63" hidden="1" customWidth="1"/>
    <col min="7736" max="7736" width="6" style="63" customWidth="1"/>
    <col min="7737" max="7741" width="0" style="63" hidden="1" customWidth="1"/>
    <col min="7742" max="7742" width="5" style="63" customWidth="1"/>
    <col min="7743" max="7744" width="0" style="63" hidden="1" customWidth="1"/>
    <col min="7745" max="7745" width="5.6640625" style="63" customWidth="1"/>
    <col min="7746" max="7750" width="0" style="63" hidden="1" customWidth="1"/>
    <col min="7751" max="7751" width="5" style="63" customWidth="1"/>
    <col min="7752" max="7752" width="0" style="63" hidden="1" customWidth="1"/>
    <col min="7753" max="7753" width="6.33203125" style="63" customWidth="1"/>
    <col min="7754" max="7754" width="11" style="63" customWidth="1"/>
    <col min="7755" max="7758" width="0" style="63" hidden="1" customWidth="1"/>
    <col min="7759" max="7759" width="6.5546875" style="63" customWidth="1"/>
    <col min="7760" max="7761" width="0" style="63" hidden="1" customWidth="1"/>
    <col min="7762" max="7762" width="6.33203125" style="63" customWidth="1"/>
    <col min="7763" max="7764" width="0" style="63" hidden="1" customWidth="1"/>
    <col min="7765" max="7765" width="6.5546875" style="63" customWidth="1"/>
    <col min="7766" max="7767" width="0" style="63" hidden="1" customWidth="1"/>
    <col min="7768" max="7768" width="6.6640625" style="63" customWidth="1"/>
    <col min="7769" max="7770" width="0" style="63" hidden="1" customWidth="1"/>
    <col min="7771" max="7771" width="6.44140625" style="63" customWidth="1"/>
    <col min="7772" max="7773" width="0" style="63" hidden="1" customWidth="1"/>
    <col min="7774" max="7774" width="6.5546875" style="63" customWidth="1"/>
    <col min="7775" max="7776" width="0" style="63" hidden="1" customWidth="1"/>
    <col min="7777" max="7777" width="6.88671875" style="63" customWidth="1"/>
    <col min="7778" max="7782" width="0" style="63" hidden="1" customWidth="1"/>
    <col min="7783" max="7783" width="6.33203125" style="63" customWidth="1"/>
    <col min="7784" max="7785" width="0" style="63" hidden="1" customWidth="1"/>
    <col min="7786" max="7786" width="6.5546875" style="63" customWidth="1"/>
    <col min="7787" max="7788" width="0" style="63" hidden="1" customWidth="1"/>
    <col min="7789" max="7789" width="7.44140625" style="63" customWidth="1"/>
    <col min="7790" max="7790" width="0" style="63" hidden="1" customWidth="1"/>
    <col min="7791" max="7791" width="6.33203125" style="63" customWidth="1"/>
    <col min="7792" max="7792" width="9" style="63" customWidth="1"/>
    <col min="7793" max="7796" width="0" style="63" hidden="1" customWidth="1"/>
    <col min="7797" max="7797" width="9" style="63" customWidth="1"/>
    <col min="7798" max="7799" width="0" style="63" hidden="1" customWidth="1"/>
    <col min="7800" max="7800" width="8.6640625" style="63" customWidth="1"/>
    <col min="7801" max="7802" width="0" style="63" hidden="1" customWidth="1"/>
    <col min="7803" max="7803" width="6.5546875" style="63" customWidth="1"/>
    <col min="7804" max="7805" width="0" style="63" hidden="1" customWidth="1"/>
    <col min="7806" max="7806" width="7" style="63" customWidth="1"/>
    <col min="7807" max="7816" width="0" style="63" hidden="1" customWidth="1"/>
    <col min="7817" max="7817" width="6.33203125" style="63" customWidth="1"/>
    <col min="7818" max="7818" width="9" style="63" customWidth="1"/>
    <col min="7819" max="7822" width="0" style="63" hidden="1" customWidth="1"/>
    <col min="7823" max="7823" width="11.5546875" style="63" customWidth="1"/>
    <col min="7824" max="7826" width="0" style="63" hidden="1" customWidth="1"/>
    <col min="7827" max="7827" width="9.5546875" style="63" customWidth="1"/>
    <col min="7828" max="7828" width="11.44140625" style="63" customWidth="1"/>
    <col min="7829" max="7835" width="0" style="63" hidden="1" customWidth="1"/>
    <col min="7836" max="7836" width="7" style="63" customWidth="1"/>
    <col min="7837" max="7837" width="18.44140625" style="63" customWidth="1"/>
    <col min="7838" max="7862" width="0" style="63" hidden="1" customWidth="1"/>
    <col min="7863" max="7919" width="9.109375" style="63"/>
    <col min="7920" max="7920" width="43.33203125" style="63" customWidth="1"/>
    <col min="7921" max="7925" width="0" style="63" hidden="1" customWidth="1"/>
    <col min="7926" max="7926" width="5" style="63" customWidth="1"/>
    <col min="7927" max="7928" width="0" style="63" hidden="1" customWidth="1"/>
    <col min="7929" max="7929" width="5" style="63" customWidth="1"/>
    <col min="7930" max="7931" width="0" style="63" hidden="1" customWidth="1"/>
    <col min="7932" max="7932" width="5" style="63" customWidth="1"/>
    <col min="7933" max="7934" width="0" style="63" hidden="1" customWidth="1"/>
    <col min="7935" max="7935" width="5" style="63" customWidth="1"/>
    <col min="7936" max="7937" width="0" style="63" hidden="1" customWidth="1"/>
    <col min="7938" max="7938" width="5" style="63" customWidth="1"/>
    <col min="7939" max="7940" width="0" style="63" hidden="1" customWidth="1"/>
    <col min="7941" max="7941" width="5" style="63" customWidth="1"/>
    <col min="7942" max="7955" width="0" style="63" hidden="1" customWidth="1"/>
    <col min="7956" max="7956" width="5.6640625" style="63" customWidth="1"/>
    <col min="7957" max="7958" width="0" style="63" hidden="1" customWidth="1"/>
    <col min="7959" max="7959" width="6.33203125" style="63" customWidth="1"/>
    <col min="7960" max="7961" width="0" style="63" hidden="1" customWidth="1"/>
    <col min="7962" max="7962" width="5.33203125" style="63" customWidth="1"/>
    <col min="7963" max="7964" width="0" style="63" hidden="1" customWidth="1"/>
    <col min="7965" max="7965" width="4.88671875" style="63" customWidth="1"/>
    <col min="7966" max="7976" width="0" style="63" hidden="1" customWidth="1"/>
    <col min="7977" max="7977" width="5.33203125" style="63" customWidth="1"/>
    <col min="7978" max="7982" width="0" style="63" hidden="1" customWidth="1"/>
    <col min="7983" max="7983" width="5.88671875" style="63" customWidth="1"/>
    <col min="7984" max="7985" width="0" style="63" hidden="1" customWidth="1"/>
    <col min="7986" max="7986" width="5.5546875" style="63" customWidth="1"/>
    <col min="7987" max="7988" width="0" style="63" hidden="1" customWidth="1"/>
    <col min="7989" max="7989" width="5.33203125" style="63" customWidth="1"/>
    <col min="7990" max="7991" width="0" style="63" hidden="1" customWidth="1"/>
    <col min="7992" max="7992" width="6" style="63" customWidth="1"/>
    <col min="7993" max="7997" width="0" style="63" hidden="1" customWidth="1"/>
    <col min="7998" max="7998" width="5" style="63" customWidth="1"/>
    <col min="7999" max="8000" width="0" style="63" hidden="1" customWidth="1"/>
    <col min="8001" max="8001" width="5.6640625" style="63" customWidth="1"/>
    <col min="8002" max="8006" width="0" style="63" hidden="1" customWidth="1"/>
    <col min="8007" max="8007" width="5" style="63" customWidth="1"/>
    <col min="8008" max="8008" width="0" style="63" hidden="1" customWidth="1"/>
    <col min="8009" max="8009" width="6.33203125" style="63" customWidth="1"/>
    <col min="8010" max="8010" width="11" style="63" customWidth="1"/>
    <col min="8011" max="8014" width="0" style="63" hidden="1" customWidth="1"/>
    <col min="8015" max="8015" width="6.5546875" style="63" customWidth="1"/>
    <col min="8016" max="8017" width="0" style="63" hidden="1" customWidth="1"/>
    <col min="8018" max="8018" width="6.33203125" style="63" customWidth="1"/>
    <col min="8019" max="8020" width="0" style="63" hidden="1" customWidth="1"/>
    <col min="8021" max="8021" width="6.5546875" style="63" customWidth="1"/>
    <col min="8022" max="8023" width="0" style="63" hidden="1" customWidth="1"/>
    <col min="8024" max="8024" width="6.6640625" style="63" customWidth="1"/>
    <col min="8025" max="8026" width="0" style="63" hidden="1" customWidth="1"/>
    <col min="8027" max="8027" width="6.44140625" style="63" customWidth="1"/>
    <col min="8028" max="8029" width="0" style="63" hidden="1" customWidth="1"/>
    <col min="8030" max="8030" width="6.5546875" style="63" customWidth="1"/>
    <col min="8031" max="8032" width="0" style="63" hidden="1" customWidth="1"/>
    <col min="8033" max="8033" width="6.88671875" style="63" customWidth="1"/>
    <col min="8034" max="8038" width="0" style="63" hidden="1" customWidth="1"/>
    <col min="8039" max="8039" width="6.33203125" style="63" customWidth="1"/>
    <col min="8040" max="8041" width="0" style="63" hidden="1" customWidth="1"/>
    <col min="8042" max="8042" width="6.5546875" style="63" customWidth="1"/>
    <col min="8043" max="8044" width="0" style="63" hidden="1" customWidth="1"/>
    <col min="8045" max="8045" width="7.44140625" style="63" customWidth="1"/>
    <col min="8046" max="8046" width="0" style="63" hidden="1" customWidth="1"/>
    <col min="8047" max="8047" width="6.33203125" style="63" customWidth="1"/>
    <col min="8048" max="8048" width="9" style="63" customWidth="1"/>
    <col min="8049" max="8052" width="0" style="63" hidden="1" customWidth="1"/>
    <col min="8053" max="8053" width="9" style="63" customWidth="1"/>
    <col min="8054" max="8055" width="0" style="63" hidden="1" customWidth="1"/>
    <col min="8056" max="8056" width="8.6640625" style="63" customWidth="1"/>
    <col min="8057" max="8058" width="0" style="63" hidden="1" customWidth="1"/>
    <col min="8059" max="8059" width="6.5546875" style="63" customWidth="1"/>
    <col min="8060" max="8061" width="0" style="63" hidden="1" customWidth="1"/>
    <col min="8062" max="8062" width="7" style="63" customWidth="1"/>
    <col min="8063" max="8072" width="0" style="63" hidden="1" customWidth="1"/>
    <col min="8073" max="8073" width="6.33203125" style="63" customWidth="1"/>
    <col min="8074" max="8074" width="9" style="63" customWidth="1"/>
    <col min="8075" max="8078" width="0" style="63" hidden="1" customWidth="1"/>
    <col min="8079" max="8079" width="11.5546875" style="63" customWidth="1"/>
    <col min="8080" max="8082" width="0" style="63" hidden="1" customWidth="1"/>
    <col min="8083" max="8083" width="9.5546875" style="63" customWidth="1"/>
    <col min="8084" max="8084" width="11.44140625" style="63" customWidth="1"/>
    <col min="8085" max="8091" width="0" style="63" hidden="1" customWidth="1"/>
    <col min="8092" max="8092" width="7" style="63" customWidth="1"/>
    <col min="8093" max="8093" width="18.44140625" style="63" customWidth="1"/>
    <col min="8094" max="8118" width="0" style="63" hidden="1" customWidth="1"/>
    <col min="8119" max="8175" width="9.109375" style="63"/>
    <col min="8176" max="8176" width="43.33203125" style="63" customWidth="1"/>
    <col min="8177" max="8181" width="0" style="63" hidden="1" customWidth="1"/>
    <col min="8182" max="8182" width="5" style="63" customWidth="1"/>
    <col min="8183" max="8184" width="0" style="63" hidden="1" customWidth="1"/>
    <col min="8185" max="8185" width="5" style="63" customWidth="1"/>
    <col min="8186" max="8187" width="0" style="63" hidden="1" customWidth="1"/>
    <col min="8188" max="8188" width="5" style="63" customWidth="1"/>
    <col min="8189" max="8190" width="0" style="63" hidden="1" customWidth="1"/>
    <col min="8191" max="8191" width="5" style="63" customWidth="1"/>
    <col min="8192" max="8193" width="0" style="63" hidden="1" customWidth="1"/>
    <col min="8194" max="8194" width="5" style="63" customWidth="1"/>
    <col min="8195" max="8196" width="0" style="63" hidden="1" customWidth="1"/>
    <col min="8197" max="8197" width="5" style="63" customWidth="1"/>
    <col min="8198" max="8211" width="0" style="63" hidden="1" customWidth="1"/>
    <col min="8212" max="8212" width="5.6640625" style="63" customWidth="1"/>
    <col min="8213" max="8214" width="0" style="63" hidden="1" customWidth="1"/>
    <col min="8215" max="8215" width="6.33203125" style="63" customWidth="1"/>
    <col min="8216" max="8217" width="0" style="63" hidden="1" customWidth="1"/>
    <col min="8218" max="8218" width="5.33203125" style="63" customWidth="1"/>
    <col min="8219" max="8220" width="0" style="63" hidden="1" customWidth="1"/>
    <col min="8221" max="8221" width="4.88671875" style="63" customWidth="1"/>
    <col min="8222" max="8232" width="0" style="63" hidden="1" customWidth="1"/>
    <col min="8233" max="8233" width="5.33203125" style="63" customWidth="1"/>
    <col min="8234" max="8238" width="0" style="63" hidden="1" customWidth="1"/>
    <col min="8239" max="8239" width="5.88671875" style="63" customWidth="1"/>
    <col min="8240" max="8241" width="0" style="63" hidden="1" customWidth="1"/>
    <col min="8242" max="8242" width="5.5546875" style="63" customWidth="1"/>
    <col min="8243" max="8244" width="0" style="63" hidden="1" customWidth="1"/>
    <col min="8245" max="8245" width="5.33203125" style="63" customWidth="1"/>
    <col min="8246" max="8247" width="0" style="63" hidden="1" customWidth="1"/>
    <col min="8248" max="8248" width="6" style="63" customWidth="1"/>
    <col min="8249" max="8253" width="0" style="63" hidden="1" customWidth="1"/>
    <col min="8254" max="8254" width="5" style="63" customWidth="1"/>
    <col min="8255" max="8256" width="0" style="63" hidden="1" customWidth="1"/>
    <col min="8257" max="8257" width="5.6640625" style="63" customWidth="1"/>
    <col min="8258" max="8262" width="0" style="63" hidden="1" customWidth="1"/>
    <col min="8263" max="8263" width="5" style="63" customWidth="1"/>
    <col min="8264" max="8264" width="0" style="63" hidden="1" customWidth="1"/>
    <col min="8265" max="8265" width="6.33203125" style="63" customWidth="1"/>
    <col min="8266" max="8266" width="11" style="63" customWidth="1"/>
    <col min="8267" max="8270" width="0" style="63" hidden="1" customWidth="1"/>
    <col min="8271" max="8271" width="6.5546875" style="63" customWidth="1"/>
    <col min="8272" max="8273" width="0" style="63" hidden="1" customWidth="1"/>
    <col min="8274" max="8274" width="6.33203125" style="63" customWidth="1"/>
    <col min="8275" max="8276" width="0" style="63" hidden="1" customWidth="1"/>
    <col min="8277" max="8277" width="6.5546875" style="63" customWidth="1"/>
    <col min="8278" max="8279" width="0" style="63" hidden="1" customWidth="1"/>
    <col min="8280" max="8280" width="6.6640625" style="63" customWidth="1"/>
    <col min="8281" max="8282" width="0" style="63" hidden="1" customWidth="1"/>
    <col min="8283" max="8283" width="6.44140625" style="63" customWidth="1"/>
    <col min="8284" max="8285" width="0" style="63" hidden="1" customWidth="1"/>
    <col min="8286" max="8286" width="6.5546875" style="63" customWidth="1"/>
    <col min="8287" max="8288" width="0" style="63" hidden="1" customWidth="1"/>
    <col min="8289" max="8289" width="6.88671875" style="63" customWidth="1"/>
    <col min="8290" max="8294" width="0" style="63" hidden="1" customWidth="1"/>
    <col min="8295" max="8295" width="6.33203125" style="63" customWidth="1"/>
    <col min="8296" max="8297" width="0" style="63" hidden="1" customWidth="1"/>
    <col min="8298" max="8298" width="6.5546875" style="63" customWidth="1"/>
    <col min="8299" max="8300" width="0" style="63" hidden="1" customWidth="1"/>
    <col min="8301" max="8301" width="7.44140625" style="63" customWidth="1"/>
    <col min="8302" max="8302" width="0" style="63" hidden="1" customWidth="1"/>
    <col min="8303" max="8303" width="6.33203125" style="63" customWidth="1"/>
    <col min="8304" max="8304" width="9" style="63" customWidth="1"/>
    <col min="8305" max="8308" width="0" style="63" hidden="1" customWidth="1"/>
    <col min="8309" max="8309" width="9" style="63" customWidth="1"/>
    <col min="8310" max="8311" width="0" style="63" hidden="1" customWidth="1"/>
    <col min="8312" max="8312" width="8.6640625" style="63" customWidth="1"/>
    <col min="8313" max="8314" width="0" style="63" hidden="1" customWidth="1"/>
    <col min="8315" max="8315" width="6.5546875" style="63" customWidth="1"/>
    <col min="8316" max="8317" width="0" style="63" hidden="1" customWidth="1"/>
    <col min="8318" max="8318" width="7" style="63" customWidth="1"/>
    <col min="8319" max="8328" width="0" style="63" hidden="1" customWidth="1"/>
    <col min="8329" max="8329" width="6.33203125" style="63" customWidth="1"/>
    <col min="8330" max="8330" width="9" style="63" customWidth="1"/>
    <col min="8331" max="8334" width="0" style="63" hidden="1" customWidth="1"/>
    <col min="8335" max="8335" width="11.5546875" style="63" customWidth="1"/>
    <col min="8336" max="8338" width="0" style="63" hidden="1" customWidth="1"/>
    <col min="8339" max="8339" width="9.5546875" style="63" customWidth="1"/>
    <col min="8340" max="8340" width="11.44140625" style="63" customWidth="1"/>
    <col min="8341" max="8347" width="0" style="63" hidden="1" customWidth="1"/>
    <col min="8348" max="8348" width="7" style="63" customWidth="1"/>
    <col min="8349" max="8349" width="18.44140625" style="63" customWidth="1"/>
    <col min="8350" max="8374" width="0" style="63" hidden="1" customWidth="1"/>
    <col min="8375" max="8431" width="9.109375" style="63"/>
    <col min="8432" max="8432" width="43.33203125" style="63" customWidth="1"/>
    <col min="8433" max="8437" width="0" style="63" hidden="1" customWidth="1"/>
    <col min="8438" max="8438" width="5" style="63" customWidth="1"/>
    <col min="8439" max="8440" width="0" style="63" hidden="1" customWidth="1"/>
    <col min="8441" max="8441" width="5" style="63" customWidth="1"/>
    <col min="8442" max="8443" width="0" style="63" hidden="1" customWidth="1"/>
    <col min="8444" max="8444" width="5" style="63" customWidth="1"/>
    <col min="8445" max="8446" width="0" style="63" hidden="1" customWidth="1"/>
    <col min="8447" max="8447" width="5" style="63" customWidth="1"/>
    <col min="8448" max="8449" width="0" style="63" hidden="1" customWidth="1"/>
    <col min="8450" max="8450" width="5" style="63" customWidth="1"/>
    <col min="8451" max="8452" width="0" style="63" hidden="1" customWidth="1"/>
    <col min="8453" max="8453" width="5" style="63" customWidth="1"/>
    <col min="8454" max="8467" width="0" style="63" hidden="1" customWidth="1"/>
    <col min="8468" max="8468" width="5.6640625" style="63" customWidth="1"/>
    <col min="8469" max="8470" width="0" style="63" hidden="1" customWidth="1"/>
    <col min="8471" max="8471" width="6.33203125" style="63" customWidth="1"/>
    <col min="8472" max="8473" width="0" style="63" hidden="1" customWidth="1"/>
    <col min="8474" max="8474" width="5.33203125" style="63" customWidth="1"/>
    <col min="8475" max="8476" width="0" style="63" hidden="1" customWidth="1"/>
    <col min="8477" max="8477" width="4.88671875" style="63" customWidth="1"/>
    <col min="8478" max="8488" width="0" style="63" hidden="1" customWidth="1"/>
    <col min="8489" max="8489" width="5.33203125" style="63" customWidth="1"/>
    <col min="8490" max="8494" width="0" style="63" hidden="1" customWidth="1"/>
    <col min="8495" max="8495" width="5.88671875" style="63" customWidth="1"/>
    <col min="8496" max="8497" width="0" style="63" hidden="1" customWidth="1"/>
    <col min="8498" max="8498" width="5.5546875" style="63" customWidth="1"/>
    <col min="8499" max="8500" width="0" style="63" hidden="1" customWidth="1"/>
    <col min="8501" max="8501" width="5.33203125" style="63" customWidth="1"/>
    <col min="8502" max="8503" width="0" style="63" hidden="1" customWidth="1"/>
    <col min="8504" max="8504" width="6" style="63" customWidth="1"/>
    <col min="8505" max="8509" width="0" style="63" hidden="1" customWidth="1"/>
    <col min="8510" max="8510" width="5" style="63" customWidth="1"/>
    <col min="8511" max="8512" width="0" style="63" hidden="1" customWidth="1"/>
    <col min="8513" max="8513" width="5.6640625" style="63" customWidth="1"/>
    <col min="8514" max="8518" width="0" style="63" hidden="1" customWidth="1"/>
    <col min="8519" max="8519" width="5" style="63" customWidth="1"/>
    <col min="8520" max="8520" width="0" style="63" hidden="1" customWidth="1"/>
    <col min="8521" max="8521" width="6.33203125" style="63" customWidth="1"/>
    <col min="8522" max="8522" width="11" style="63" customWidth="1"/>
    <col min="8523" max="8526" width="0" style="63" hidden="1" customWidth="1"/>
    <col min="8527" max="8527" width="6.5546875" style="63" customWidth="1"/>
    <col min="8528" max="8529" width="0" style="63" hidden="1" customWidth="1"/>
    <col min="8530" max="8530" width="6.33203125" style="63" customWidth="1"/>
    <col min="8531" max="8532" width="0" style="63" hidden="1" customWidth="1"/>
    <col min="8533" max="8533" width="6.5546875" style="63" customWidth="1"/>
    <col min="8534" max="8535" width="0" style="63" hidden="1" customWidth="1"/>
    <col min="8536" max="8536" width="6.6640625" style="63" customWidth="1"/>
    <col min="8537" max="8538" width="0" style="63" hidden="1" customWidth="1"/>
    <col min="8539" max="8539" width="6.44140625" style="63" customWidth="1"/>
    <col min="8540" max="8541" width="0" style="63" hidden="1" customWidth="1"/>
    <col min="8542" max="8542" width="6.5546875" style="63" customWidth="1"/>
    <col min="8543" max="8544" width="0" style="63" hidden="1" customWidth="1"/>
    <col min="8545" max="8545" width="6.88671875" style="63" customWidth="1"/>
    <col min="8546" max="8550" width="0" style="63" hidden="1" customWidth="1"/>
    <col min="8551" max="8551" width="6.33203125" style="63" customWidth="1"/>
    <col min="8552" max="8553" width="0" style="63" hidden="1" customWidth="1"/>
    <col min="8554" max="8554" width="6.5546875" style="63" customWidth="1"/>
    <col min="8555" max="8556" width="0" style="63" hidden="1" customWidth="1"/>
    <col min="8557" max="8557" width="7.44140625" style="63" customWidth="1"/>
    <col min="8558" max="8558" width="0" style="63" hidden="1" customWidth="1"/>
    <col min="8559" max="8559" width="6.33203125" style="63" customWidth="1"/>
    <col min="8560" max="8560" width="9" style="63" customWidth="1"/>
    <col min="8561" max="8564" width="0" style="63" hidden="1" customWidth="1"/>
    <col min="8565" max="8565" width="9" style="63" customWidth="1"/>
    <col min="8566" max="8567" width="0" style="63" hidden="1" customWidth="1"/>
    <col min="8568" max="8568" width="8.6640625" style="63" customWidth="1"/>
    <col min="8569" max="8570" width="0" style="63" hidden="1" customWidth="1"/>
    <col min="8571" max="8571" width="6.5546875" style="63" customWidth="1"/>
    <col min="8572" max="8573" width="0" style="63" hidden="1" customWidth="1"/>
    <col min="8574" max="8574" width="7" style="63" customWidth="1"/>
    <col min="8575" max="8584" width="0" style="63" hidden="1" customWidth="1"/>
    <col min="8585" max="8585" width="6.33203125" style="63" customWidth="1"/>
    <col min="8586" max="8586" width="9" style="63" customWidth="1"/>
    <col min="8587" max="8590" width="0" style="63" hidden="1" customWidth="1"/>
    <col min="8591" max="8591" width="11.5546875" style="63" customWidth="1"/>
    <col min="8592" max="8594" width="0" style="63" hidden="1" customWidth="1"/>
    <col min="8595" max="8595" width="9.5546875" style="63" customWidth="1"/>
    <col min="8596" max="8596" width="11.44140625" style="63" customWidth="1"/>
    <col min="8597" max="8603" width="0" style="63" hidden="1" customWidth="1"/>
    <col min="8604" max="8604" width="7" style="63" customWidth="1"/>
    <col min="8605" max="8605" width="18.44140625" style="63" customWidth="1"/>
    <col min="8606" max="8630" width="0" style="63" hidden="1" customWidth="1"/>
    <col min="8631" max="8687" width="9.109375" style="63"/>
    <col min="8688" max="8688" width="43.33203125" style="63" customWidth="1"/>
    <col min="8689" max="8693" width="0" style="63" hidden="1" customWidth="1"/>
    <col min="8694" max="8694" width="5" style="63" customWidth="1"/>
    <col min="8695" max="8696" width="0" style="63" hidden="1" customWidth="1"/>
    <col min="8697" max="8697" width="5" style="63" customWidth="1"/>
    <col min="8698" max="8699" width="0" style="63" hidden="1" customWidth="1"/>
    <col min="8700" max="8700" width="5" style="63" customWidth="1"/>
    <col min="8701" max="8702" width="0" style="63" hidden="1" customWidth="1"/>
    <col min="8703" max="8703" width="5" style="63" customWidth="1"/>
    <col min="8704" max="8705" width="0" style="63" hidden="1" customWidth="1"/>
    <col min="8706" max="8706" width="5" style="63" customWidth="1"/>
    <col min="8707" max="8708" width="0" style="63" hidden="1" customWidth="1"/>
    <col min="8709" max="8709" width="5" style="63" customWidth="1"/>
    <col min="8710" max="8723" width="0" style="63" hidden="1" customWidth="1"/>
    <col min="8724" max="8724" width="5.6640625" style="63" customWidth="1"/>
    <col min="8725" max="8726" width="0" style="63" hidden="1" customWidth="1"/>
    <col min="8727" max="8727" width="6.33203125" style="63" customWidth="1"/>
    <col min="8728" max="8729" width="0" style="63" hidden="1" customWidth="1"/>
    <col min="8730" max="8730" width="5.33203125" style="63" customWidth="1"/>
    <col min="8731" max="8732" width="0" style="63" hidden="1" customWidth="1"/>
    <col min="8733" max="8733" width="4.88671875" style="63" customWidth="1"/>
    <col min="8734" max="8744" width="0" style="63" hidden="1" customWidth="1"/>
    <col min="8745" max="8745" width="5.33203125" style="63" customWidth="1"/>
    <col min="8746" max="8750" width="0" style="63" hidden="1" customWidth="1"/>
    <col min="8751" max="8751" width="5.88671875" style="63" customWidth="1"/>
    <col min="8752" max="8753" width="0" style="63" hidden="1" customWidth="1"/>
    <col min="8754" max="8754" width="5.5546875" style="63" customWidth="1"/>
    <col min="8755" max="8756" width="0" style="63" hidden="1" customWidth="1"/>
    <col min="8757" max="8757" width="5.33203125" style="63" customWidth="1"/>
    <col min="8758" max="8759" width="0" style="63" hidden="1" customWidth="1"/>
    <col min="8760" max="8760" width="6" style="63" customWidth="1"/>
    <col min="8761" max="8765" width="0" style="63" hidden="1" customWidth="1"/>
    <col min="8766" max="8766" width="5" style="63" customWidth="1"/>
    <col min="8767" max="8768" width="0" style="63" hidden="1" customWidth="1"/>
    <col min="8769" max="8769" width="5.6640625" style="63" customWidth="1"/>
    <col min="8770" max="8774" width="0" style="63" hidden="1" customWidth="1"/>
    <col min="8775" max="8775" width="5" style="63" customWidth="1"/>
    <col min="8776" max="8776" width="0" style="63" hidden="1" customWidth="1"/>
    <col min="8777" max="8777" width="6.33203125" style="63" customWidth="1"/>
    <col min="8778" max="8778" width="11" style="63" customWidth="1"/>
    <col min="8779" max="8782" width="0" style="63" hidden="1" customWidth="1"/>
    <col min="8783" max="8783" width="6.5546875" style="63" customWidth="1"/>
    <col min="8784" max="8785" width="0" style="63" hidden="1" customWidth="1"/>
    <col min="8786" max="8786" width="6.33203125" style="63" customWidth="1"/>
    <col min="8787" max="8788" width="0" style="63" hidden="1" customWidth="1"/>
    <col min="8789" max="8789" width="6.5546875" style="63" customWidth="1"/>
    <col min="8790" max="8791" width="0" style="63" hidden="1" customWidth="1"/>
    <col min="8792" max="8792" width="6.6640625" style="63" customWidth="1"/>
    <col min="8793" max="8794" width="0" style="63" hidden="1" customWidth="1"/>
    <col min="8795" max="8795" width="6.44140625" style="63" customWidth="1"/>
    <col min="8796" max="8797" width="0" style="63" hidden="1" customWidth="1"/>
    <col min="8798" max="8798" width="6.5546875" style="63" customWidth="1"/>
    <col min="8799" max="8800" width="0" style="63" hidden="1" customWidth="1"/>
    <col min="8801" max="8801" width="6.88671875" style="63" customWidth="1"/>
    <col min="8802" max="8806" width="0" style="63" hidden="1" customWidth="1"/>
    <col min="8807" max="8807" width="6.33203125" style="63" customWidth="1"/>
    <col min="8808" max="8809" width="0" style="63" hidden="1" customWidth="1"/>
    <col min="8810" max="8810" width="6.5546875" style="63" customWidth="1"/>
    <col min="8811" max="8812" width="0" style="63" hidden="1" customWidth="1"/>
    <col min="8813" max="8813" width="7.44140625" style="63" customWidth="1"/>
    <col min="8814" max="8814" width="0" style="63" hidden="1" customWidth="1"/>
    <col min="8815" max="8815" width="6.33203125" style="63" customWidth="1"/>
    <col min="8816" max="8816" width="9" style="63" customWidth="1"/>
    <col min="8817" max="8820" width="0" style="63" hidden="1" customWidth="1"/>
    <col min="8821" max="8821" width="9" style="63" customWidth="1"/>
    <col min="8822" max="8823" width="0" style="63" hidden="1" customWidth="1"/>
    <col min="8824" max="8824" width="8.6640625" style="63" customWidth="1"/>
    <col min="8825" max="8826" width="0" style="63" hidden="1" customWidth="1"/>
    <col min="8827" max="8827" width="6.5546875" style="63" customWidth="1"/>
    <col min="8828" max="8829" width="0" style="63" hidden="1" customWidth="1"/>
    <col min="8830" max="8830" width="7" style="63" customWidth="1"/>
    <col min="8831" max="8840" width="0" style="63" hidden="1" customWidth="1"/>
    <col min="8841" max="8841" width="6.33203125" style="63" customWidth="1"/>
    <col min="8842" max="8842" width="9" style="63" customWidth="1"/>
    <col min="8843" max="8846" width="0" style="63" hidden="1" customWidth="1"/>
    <col min="8847" max="8847" width="11.5546875" style="63" customWidth="1"/>
    <col min="8848" max="8850" width="0" style="63" hidden="1" customWidth="1"/>
    <col min="8851" max="8851" width="9.5546875" style="63" customWidth="1"/>
    <col min="8852" max="8852" width="11.44140625" style="63" customWidth="1"/>
    <col min="8853" max="8859" width="0" style="63" hidden="1" customWidth="1"/>
    <col min="8860" max="8860" width="7" style="63" customWidth="1"/>
    <col min="8861" max="8861" width="18.44140625" style="63" customWidth="1"/>
    <col min="8862" max="8886" width="0" style="63" hidden="1" customWidth="1"/>
    <col min="8887" max="8943" width="9.109375" style="63"/>
    <col min="8944" max="8944" width="43.33203125" style="63" customWidth="1"/>
    <col min="8945" max="8949" width="0" style="63" hidden="1" customWidth="1"/>
    <col min="8950" max="8950" width="5" style="63" customWidth="1"/>
    <col min="8951" max="8952" width="0" style="63" hidden="1" customWidth="1"/>
    <col min="8953" max="8953" width="5" style="63" customWidth="1"/>
    <col min="8954" max="8955" width="0" style="63" hidden="1" customWidth="1"/>
    <col min="8956" max="8956" width="5" style="63" customWidth="1"/>
    <col min="8957" max="8958" width="0" style="63" hidden="1" customWidth="1"/>
    <col min="8959" max="8959" width="5" style="63" customWidth="1"/>
    <col min="8960" max="8961" width="0" style="63" hidden="1" customWidth="1"/>
    <col min="8962" max="8962" width="5" style="63" customWidth="1"/>
    <col min="8963" max="8964" width="0" style="63" hidden="1" customWidth="1"/>
    <col min="8965" max="8965" width="5" style="63" customWidth="1"/>
    <col min="8966" max="8979" width="0" style="63" hidden="1" customWidth="1"/>
    <col min="8980" max="8980" width="5.6640625" style="63" customWidth="1"/>
    <col min="8981" max="8982" width="0" style="63" hidden="1" customWidth="1"/>
    <col min="8983" max="8983" width="6.33203125" style="63" customWidth="1"/>
    <col min="8984" max="8985" width="0" style="63" hidden="1" customWidth="1"/>
    <col min="8986" max="8986" width="5.33203125" style="63" customWidth="1"/>
    <col min="8987" max="8988" width="0" style="63" hidden="1" customWidth="1"/>
    <col min="8989" max="8989" width="4.88671875" style="63" customWidth="1"/>
    <col min="8990" max="9000" width="0" style="63" hidden="1" customWidth="1"/>
    <col min="9001" max="9001" width="5.33203125" style="63" customWidth="1"/>
    <col min="9002" max="9006" width="0" style="63" hidden="1" customWidth="1"/>
    <col min="9007" max="9007" width="5.88671875" style="63" customWidth="1"/>
    <col min="9008" max="9009" width="0" style="63" hidden="1" customWidth="1"/>
    <col min="9010" max="9010" width="5.5546875" style="63" customWidth="1"/>
    <col min="9011" max="9012" width="0" style="63" hidden="1" customWidth="1"/>
    <col min="9013" max="9013" width="5.33203125" style="63" customWidth="1"/>
    <col min="9014" max="9015" width="0" style="63" hidden="1" customWidth="1"/>
    <col min="9016" max="9016" width="6" style="63" customWidth="1"/>
    <col min="9017" max="9021" width="0" style="63" hidden="1" customWidth="1"/>
    <col min="9022" max="9022" width="5" style="63" customWidth="1"/>
    <col min="9023" max="9024" width="0" style="63" hidden="1" customWidth="1"/>
    <col min="9025" max="9025" width="5.6640625" style="63" customWidth="1"/>
    <col min="9026" max="9030" width="0" style="63" hidden="1" customWidth="1"/>
    <col min="9031" max="9031" width="5" style="63" customWidth="1"/>
    <col min="9032" max="9032" width="0" style="63" hidden="1" customWidth="1"/>
    <col min="9033" max="9033" width="6.33203125" style="63" customWidth="1"/>
    <col min="9034" max="9034" width="11" style="63" customWidth="1"/>
    <col min="9035" max="9038" width="0" style="63" hidden="1" customWidth="1"/>
    <col min="9039" max="9039" width="6.5546875" style="63" customWidth="1"/>
    <col min="9040" max="9041" width="0" style="63" hidden="1" customWidth="1"/>
    <col min="9042" max="9042" width="6.33203125" style="63" customWidth="1"/>
    <col min="9043" max="9044" width="0" style="63" hidden="1" customWidth="1"/>
    <col min="9045" max="9045" width="6.5546875" style="63" customWidth="1"/>
    <col min="9046" max="9047" width="0" style="63" hidden="1" customWidth="1"/>
    <col min="9048" max="9048" width="6.6640625" style="63" customWidth="1"/>
    <col min="9049" max="9050" width="0" style="63" hidden="1" customWidth="1"/>
    <col min="9051" max="9051" width="6.44140625" style="63" customWidth="1"/>
    <col min="9052" max="9053" width="0" style="63" hidden="1" customWidth="1"/>
    <col min="9054" max="9054" width="6.5546875" style="63" customWidth="1"/>
    <col min="9055" max="9056" width="0" style="63" hidden="1" customWidth="1"/>
    <col min="9057" max="9057" width="6.88671875" style="63" customWidth="1"/>
    <col min="9058" max="9062" width="0" style="63" hidden="1" customWidth="1"/>
    <col min="9063" max="9063" width="6.33203125" style="63" customWidth="1"/>
    <col min="9064" max="9065" width="0" style="63" hidden="1" customWidth="1"/>
    <col min="9066" max="9066" width="6.5546875" style="63" customWidth="1"/>
    <col min="9067" max="9068" width="0" style="63" hidden="1" customWidth="1"/>
    <col min="9069" max="9069" width="7.44140625" style="63" customWidth="1"/>
    <col min="9070" max="9070" width="0" style="63" hidden="1" customWidth="1"/>
    <col min="9071" max="9071" width="6.33203125" style="63" customWidth="1"/>
    <col min="9072" max="9072" width="9" style="63" customWidth="1"/>
    <col min="9073" max="9076" width="0" style="63" hidden="1" customWidth="1"/>
    <col min="9077" max="9077" width="9" style="63" customWidth="1"/>
    <col min="9078" max="9079" width="0" style="63" hidden="1" customWidth="1"/>
    <col min="9080" max="9080" width="8.6640625" style="63" customWidth="1"/>
    <col min="9081" max="9082" width="0" style="63" hidden="1" customWidth="1"/>
    <col min="9083" max="9083" width="6.5546875" style="63" customWidth="1"/>
    <col min="9084" max="9085" width="0" style="63" hidden="1" customWidth="1"/>
    <col min="9086" max="9086" width="7" style="63" customWidth="1"/>
    <col min="9087" max="9096" width="0" style="63" hidden="1" customWidth="1"/>
    <col min="9097" max="9097" width="6.33203125" style="63" customWidth="1"/>
    <col min="9098" max="9098" width="9" style="63" customWidth="1"/>
    <col min="9099" max="9102" width="0" style="63" hidden="1" customWidth="1"/>
    <col min="9103" max="9103" width="11.5546875" style="63" customWidth="1"/>
    <col min="9104" max="9106" width="0" style="63" hidden="1" customWidth="1"/>
    <col min="9107" max="9107" width="9.5546875" style="63" customWidth="1"/>
    <col min="9108" max="9108" width="11.44140625" style="63" customWidth="1"/>
    <col min="9109" max="9115" width="0" style="63" hidden="1" customWidth="1"/>
    <col min="9116" max="9116" width="7" style="63" customWidth="1"/>
    <col min="9117" max="9117" width="18.44140625" style="63" customWidth="1"/>
    <col min="9118" max="9142" width="0" style="63" hidden="1" customWidth="1"/>
    <col min="9143" max="9199" width="9.109375" style="63"/>
    <col min="9200" max="9200" width="43.33203125" style="63" customWidth="1"/>
    <col min="9201" max="9205" width="0" style="63" hidden="1" customWidth="1"/>
    <col min="9206" max="9206" width="5" style="63" customWidth="1"/>
    <col min="9207" max="9208" width="0" style="63" hidden="1" customWidth="1"/>
    <col min="9209" max="9209" width="5" style="63" customWidth="1"/>
    <col min="9210" max="9211" width="0" style="63" hidden="1" customWidth="1"/>
    <col min="9212" max="9212" width="5" style="63" customWidth="1"/>
    <col min="9213" max="9214" width="0" style="63" hidden="1" customWidth="1"/>
    <col min="9215" max="9215" width="5" style="63" customWidth="1"/>
    <col min="9216" max="9217" width="0" style="63" hidden="1" customWidth="1"/>
    <col min="9218" max="9218" width="5" style="63" customWidth="1"/>
    <col min="9219" max="9220" width="0" style="63" hidden="1" customWidth="1"/>
    <col min="9221" max="9221" width="5" style="63" customWidth="1"/>
    <col min="9222" max="9235" width="0" style="63" hidden="1" customWidth="1"/>
    <col min="9236" max="9236" width="5.6640625" style="63" customWidth="1"/>
    <col min="9237" max="9238" width="0" style="63" hidden="1" customWidth="1"/>
    <col min="9239" max="9239" width="6.33203125" style="63" customWidth="1"/>
    <col min="9240" max="9241" width="0" style="63" hidden="1" customWidth="1"/>
    <col min="9242" max="9242" width="5.33203125" style="63" customWidth="1"/>
    <col min="9243" max="9244" width="0" style="63" hidden="1" customWidth="1"/>
    <col min="9245" max="9245" width="4.88671875" style="63" customWidth="1"/>
    <col min="9246" max="9256" width="0" style="63" hidden="1" customWidth="1"/>
    <col min="9257" max="9257" width="5.33203125" style="63" customWidth="1"/>
    <col min="9258" max="9262" width="0" style="63" hidden="1" customWidth="1"/>
    <col min="9263" max="9263" width="5.88671875" style="63" customWidth="1"/>
    <col min="9264" max="9265" width="0" style="63" hidden="1" customWidth="1"/>
    <col min="9266" max="9266" width="5.5546875" style="63" customWidth="1"/>
    <col min="9267" max="9268" width="0" style="63" hidden="1" customWidth="1"/>
    <col min="9269" max="9269" width="5.33203125" style="63" customWidth="1"/>
    <col min="9270" max="9271" width="0" style="63" hidden="1" customWidth="1"/>
    <col min="9272" max="9272" width="6" style="63" customWidth="1"/>
    <col min="9273" max="9277" width="0" style="63" hidden="1" customWidth="1"/>
    <col min="9278" max="9278" width="5" style="63" customWidth="1"/>
    <col min="9279" max="9280" width="0" style="63" hidden="1" customWidth="1"/>
    <col min="9281" max="9281" width="5.6640625" style="63" customWidth="1"/>
    <col min="9282" max="9286" width="0" style="63" hidden="1" customWidth="1"/>
    <col min="9287" max="9287" width="5" style="63" customWidth="1"/>
    <col min="9288" max="9288" width="0" style="63" hidden="1" customWidth="1"/>
    <col min="9289" max="9289" width="6.33203125" style="63" customWidth="1"/>
    <col min="9290" max="9290" width="11" style="63" customWidth="1"/>
    <col min="9291" max="9294" width="0" style="63" hidden="1" customWidth="1"/>
    <col min="9295" max="9295" width="6.5546875" style="63" customWidth="1"/>
    <col min="9296" max="9297" width="0" style="63" hidden="1" customWidth="1"/>
    <col min="9298" max="9298" width="6.33203125" style="63" customWidth="1"/>
    <col min="9299" max="9300" width="0" style="63" hidden="1" customWidth="1"/>
    <col min="9301" max="9301" width="6.5546875" style="63" customWidth="1"/>
    <col min="9302" max="9303" width="0" style="63" hidden="1" customWidth="1"/>
    <col min="9304" max="9304" width="6.6640625" style="63" customWidth="1"/>
    <col min="9305" max="9306" width="0" style="63" hidden="1" customWidth="1"/>
    <col min="9307" max="9307" width="6.44140625" style="63" customWidth="1"/>
    <col min="9308" max="9309" width="0" style="63" hidden="1" customWidth="1"/>
    <col min="9310" max="9310" width="6.5546875" style="63" customWidth="1"/>
    <col min="9311" max="9312" width="0" style="63" hidden="1" customWidth="1"/>
    <col min="9313" max="9313" width="6.88671875" style="63" customWidth="1"/>
    <col min="9314" max="9318" width="0" style="63" hidden="1" customWidth="1"/>
    <col min="9319" max="9319" width="6.33203125" style="63" customWidth="1"/>
    <col min="9320" max="9321" width="0" style="63" hidden="1" customWidth="1"/>
    <col min="9322" max="9322" width="6.5546875" style="63" customWidth="1"/>
    <col min="9323" max="9324" width="0" style="63" hidden="1" customWidth="1"/>
    <col min="9325" max="9325" width="7.44140625" style="63" customWidth="1"/>
    <col min="9326" max="9326" width="0" style="63" hidden="1" customWidth="1"/>
    <col min="9327" max="9327" width="6.33203125" style="63" customWidth="1"/>
    <col min="9328" max="9328" width="9" style="63" customWidth="1"/>
    <col min="9329" max="9332" width="0" style="63" hidden="1" customWidth="1"/>
    <col min="9333" max="9333" width="9" style="63" customWidth="1"/>
    <col min="9334" max="9335" width="0" style="63" hidden="1" customWidth="1"/>
    <col min="9336" max="9336" width="8.6640625" style="63" customWidth="1"/>
    <col min="9337" max="9338" width="0" style="63" hidden="1" customWidth="1"/>
    <col min="9339" max="9339" width="6.5546875" style="63" customWidth="1"/>
    <col min="9340" max="9341" width="0" style="63" hidden="1" customWidth="1"/>
    <col min="9342" max="9342" width="7" style="63" customWidth="1"/>
    <col min="9343" max="9352" width="0" style="63" hidden="1" customWidth="1"/>
    <col min="9353" max="9353" width="6.33203125" style="63" customWidth="1"/>
    <col min="9354" max="9354" width="9" style="63" customWidth="1"/>
    <col min="9355" max="9358" width="0" style="63" hidden="1" customWidth="1"/>
    <col min="9359" max="9359" width="11.5546875" style="63" customWidth="1"/>
    <col min="9360" max="9362" width="0" style="63" hidden="1" customWidth="1"/>
    <col min="9363" max="9363" width="9.5546875" style="63" customWidth="1"/>
    <col min="9364" max="9364" width="11.44140625" style="63" customWidth="1"/>
    <col min="9365" max="9371" width="0" style="63" hidden="1" customWidth="1"/>
    <col min="9372" max="9372" width="7" style="63" customWidth="1"/>
    <col min="9373" max="9373" width="18.44140625" style="63" customWidth="1"/>
    <col min="9374" max="9398" width="0" style="63" hidden="1" customWidth="1"/>
    <col min="9399" max="9455" width="9.109375" style="63"/>
    <col min="9456" max="9456" width="43.33203125" style="63" customWidth="1"/>
    <col min="9457" max="9461" width="0" style="63" hidden="1" customWidth="1"/>
    <col min="9462" max="9462" width="5" style="63" customWidth="1"/>
    <col min="9463" max="9464" width="0" style="63" hidden="1" customWidth="1"/>
    <col min="9465" max="9465" width="5" style="63" customWidth="1"/>
    <col min="9466" max="9467" width="0" style="63" hidden="1" customWidth="1"/>
    <col min="9468" max="9468" width="5" style="63" customWidth="1"/>
    <col min="9469" max="9470" width="0" style="63" hidden="1" customWidth="1"/>
    <col min="9471" max="9471" width="5" style="63" customWidth="1"/>
    <col min="9472" max="9473" width="0" style="63" hidden="1" customWidth="1"/>
    <col min="9474" max="9474" width="5" style="63" customWidth="1"/>
    <col min="9475" max="9476" width="0" style="63" hidden="1" customWidth="1"/>
    <col min="9477" max="9477" width="5" style="63" customWidth="1"/>
    <col min="9478" max="9491" width="0" style="63" hidden="1" customWidth="1"/>
    <col min="9492" max="9492" width="5.6640625" style="63" customWidth="1"/>
    <col min="9493" max="9494" width="0" style="63" hidden="1" customWidth="1"/>
    <col min="9495" max="9495" width="6.33203125" style="63" customWidth="1"/>
    <col min="9496" max="9497" width="0" style="63" hidden="1" customWidth="1"/>
    <col min="9498" max="9498" width="5.33203125" style="63" customWidth="1"/>
    <col min="9499" max="9500" width="0" style="63" hidden="1" customWidth="1"/>
    <col min="9501" max="9501" width="4.88671875" style="63" customWidth="1"/>
    <col min="9502" max="9512" width="0" style="63" hidden="1" customWidth="1"/>
    <col min="9513" max="9513" width="5.33203125" style="63" customWidth="1"/>
    <col min="9514" max="9518" width="0" style="63" hidden="1" customWidth="1"/>
    <col min="9519" max="9519" width="5.88671875" style="63" customWidth="1"/>
    <col min="9520" max="9521" width="0" style="63" hidden="1" customWidth="1"/>
    <col min="9522" max="9522" width="5.5546875" style="63" customWidth="1"/>
    <col min="9523" max="9524" width="0" style="63" hidden="1" customWidth="1"/>
    <col min="9525" max="9525" width="5.33203125" style="63" customWidth="1"/>
    <col min="9526" max="9527" width="0" style="63" hidden="1" customWidth="1"/>
    <col min="9528" max="9528" width="6" style="63" customWidth="1"/>
    <col min="9529" max="9533" width="0" style="63" hidden="1" customWidth="1"/>
    <col min="9534" max="9534" width="5" style="63" customWidth="1"/>
    <col min="9535" max="9536" width="0" style="63" hidden="1" customWidth="1"/>
    <col min="9537" max="9537" width="5.6640625" style="63" customWidth="1"/>
    <col min="9538" max="9542" width="0" style="63" hidden="1" customWidth="1"/>
    <col min="9543" max="9543" width="5" style="63" customWidth="1"/>
    <col min="9544" max="9544" width="0" style="63" hidden="1" customWidth="1"/>
    <col min="9545" max="9545" width="6.33203125" style="63" customWidth="1"/>
    <col min="9546" max="9546" width="11" style="63" customWidth="1"/>
    <col min="9547" max="9550" width="0" style="63" hidden="1" customWidth="1"/>
    <col min="9551" max="9551" width="6.5546875" style="63" customWidth="1"/>
    <col min="9552" max="9553" width="0" style="63" hidden="1" customWidth="1"/>
    <col min="9554" max="9554" width="6.33203125" style="63" customWidth="1"/>
    <col min="9555" max="9556" width="0" style="63" hidden="1" customWidth="1"/>
    <col min="9557" max="9557" width="6.5546875" style="63" customWidth="1"/>
    <col min="9558" max="9559" width="0" style="63" hidden="1" customWidth="1"/>
    <col min="9560" max="9560" width="6.6640625" style="63" customWidth="1"/>
    <col min="9561" max="9562" width="0" style="63" hidden="1" customWidth="1"/>
    <col min="9563" max="9563" width="6.44140625" style="63" customWidth="1"/>
    <col min="9564" max="9565" width="0" style="63" hidden="1" customWidth="1"/>
    <col min="9566" max="9566" width="6.5546875" style="63" customWidth="1"/>
    <col min="9567" max="9568" width="0" style="63" hidden="1" customWidth="1"/>
    <col min="9569" max="9569" width="6.88671875" style="63" customWidth="1"/>
    <col min="9570" max="9574" width="0" style="63" hidden="1" customWidth="1"/>
    <col min="9575" max="9575" width="6.33203125" style="63" customWidth="1"/>
    <col min="9576" max="9577" width="0" style="63" hidden="1" customWidth="1"/>
    <col min="9578" max="9578" width="6.5546875" style="63" customWidth="1"/>
    <col min="9579" max="9580" width="0" style="63" hidden="1" customWidth="1"/>
    <col min="9581" max="9581" width="7.44140625" style="63" customWidth="1"/>
    <col min="9582" max="9582" width="0" style="63" hidden="1" customWidth="1"/>
    <col min="9583" max="9583" width="6.33203125" style="63" customWidth="1"/>
    <col min="9584" max="9584" width="9" style="63" customWidth="1"/>
    <col min="9585" max="9588" width="0" style="63" hidden="1" customWidth="1"/>
    <col min="9589" max="9589" width="9" style="63" customWidth="1"/>
    <col min="9590" max="9591" width="0" style="63" hidden="1" customWidth="1"/>
    <col min="9592" max="9592" width="8.6640625" style="63" customWidth="1"/>
    <col min="9593" max="9594" width="0" style="63" hidden="1" customWidth="1"/>
    <col min="9595" max="9595" width="6.5546875" style="63" customWidth="1"/>
    <col min="9596" max="9597" width="0" style="63" hidden="1" customWidth="1"/>
    <col min="9598" max="9598" width="7" style="63" customWidth="1"/>
    <col min="9599" max="9608" width="0" style="63" hidden="1" customWidth="1"/>
    <col min="9609" max="9609" width="6.33203125" style="63" customWidth="1"/>
    <col min="9610" max="9610" width="9" style="63" customWidth="1"/>
    <col min="9611" max="9614" width="0" style="63" hidden="1" customWidth="1"/>
    <col min="9615" max="9615" width="11.5546875" style="63" customWidth="1"/>
    <col min="9616" max="9618" width="0" style="63" hidden="1" customWidth="1"/>
    <col min="9619" max="9619" width="9.5546875" style="63" customWidth="1"/>
    <col min="9620" max="9620" width="11.44140625" style="63" customWidth="1"/>
    <col min="9621" max="9627" width="0" style="63" hidden="1" customWidth="1"/>
    <col min="9628" max="9628" width="7" style="63" customWidth="1"/>
    <col min="9629" max="9629" width="18.44140625" style="63" customWidth="1"/>
    <col min="9630" max="9654" width="0" style="63" hidden="1" customWidth="1"/>
    <col min="9655" max="9711" width="9.109375" style="63"/>
    <col min="9712" max="9712" width="43.33203125" style="63" customWidth="1"/>
    <col min="9713" max="9717" width="0" style="63" hidden="1" customWidth="1"/>
    <col min="9718" max="9718" width="5" style="63" customWidth="1"/>
    <col min="9719" max="9720" width="0" style="63" hidden="1" customWidth="1"/>
    <col min="9721" max="9721" width="5" style="63" customWidth="1"/>
    <col min="9722" max="9723" width="0" style="63" hidden="1" customWidth="1"/>
    <col min="9724" max="9724" width="5" style="63" customWidth="1"/>
    <col min="9725" max="9726" width="0" style="63" hidden="1" customWidth="1"/>
    <col min="9727" max="9727" width="5" style="63" customWidth="1"/>
    <col min="9728" max="9729" width="0" style="63" hidden="1" customWidth="1"/>
    <col min="9730" max="9730" width="5" style="63" customWidth="1"/>
    <col min="9731" max="9732" width="0" style="63" hidden="1" customWidth="1"/>
    <col min="9733" max="9733" width="5" style="63" customWidth="1"/>
    <col min="9734" max="9747" width="0" style="63" hidden="1" customWidth="1"/>
    <col min="9748" max="9748" width="5.6640625" style="63" customWidth="1"/>
    <col min="9749" max="9750" width="0" style="63" hidden="1" customWidth="1"/>
    <col min="9751" max="9751" width="6.33203125" style="63" customWidth="1"/>
    <col min="9752" max="9753" width="0" style="63" hidden="1" customWidth="1"/>
    <col min="9754" max="9754" width="5.33203125" style="63" customWidth="1"/>
    <col min="9755" max="9756" width="0" style="63" hidden="1" customWidth="1"/>
    <col min="9757" max="9757" width="4.88671875" style="63" customWidth="1"/>
    <col min="9758" max="9768" width="0" style="63" hidden="1" customWidth="1"/>
    <col min="9769" max="9769" width="5.33203125" style="63" customWidth="1"/>
    <col min="9770" max="9774" width="0" style="63" hidden="1" customWidth="1"/>
    <col min="9775" max="9775" width="5.88671875" style="63" customWidth="1"/>
    <col min="9776" max="9777" width="0" style="63" hidden="1" customWidth="1"/>
    <col min="9778" max="9778" width="5.5546875" style="63" customWidth="1"/>
    <col min="9779" max="9780" width="0" style="63" hidden="1" customWidth="1"/>
    <col min="9781" max="9781" width="5.33203125" style="63" customWidth="1"/>
    <col min="9782" max="9783" width="0" style="63" hidden="1" customWidth="1"/>
    <col min="9784" max="9784" width="6" style="63" customWidth="1"/>
    <col min="9785" max="9789" width="0" style="63" hidden="1" customWidth="1"/>
    <col min="9790" max="9790" width="5" style="63" customWidth="1"/>
    <col min="9791" max="9792" width="0" style="63" hidden="1" customWidth="1"/>
    <col min="9793" max="9793" width="5.6640625" style="63" customWidth="1"/>
    <col min="9794" max="9798" width="0" style="63" hidden="1" customWidth="1"/>
    <col min="9799" max="9799" width="5" style="63" customWidth="1"/>
    <col min="9800" max="9800" width="0" style="63" hidden="1" customWidth="1"/>
    <col min="9801" max="9801" width="6.33203125" style="63" customWidth="1"/>
    <col min="9802" max="9802" width="11" style="63" customWidth="1"/>
    <col min="9803" max="9806" width="0" style="63" hidden="1" customWidth="1"/>
    <col min="9807" max="9807" width="6.5546875" style="63" customWidth="1"/>
    <col min="9808" max="9809" width="0" style="63" hidden="1" customWidth="1"/>
    <col min="9810" max="9810" width="6.33203125" style="63" customWidth="1"/>
    <col min="9811" max="9812" width="0" style="63" hidden="1" customWidth="1"/>
    <col min="9813" max="9813" width="6.5546875" style="63" customWidth="1"/>
    <col min="9814" max="9815" width="0" style="63" hidden="1" customWidth="1"/>
    <col min="9816" max="9816" width="6.6640625" style="63" customWidth="1"/>
    <col min="9817" max="9818" width="0" style="63" hidden="1" customWidth="1"/>
    <col min="9819" max="9819" width="6.44140625" style="63" customWidth="1"/>
    <col min="9820" max="9821" width="0" style="63" hidden="1" customWidth="1"/>
    <col min="9822" max="9822" width="6.5546875" style="63" customWidth="1"/>
    <col min="9823" max="9824" width="0" style="63" hidden="1" customWidth="1"/>
    <col min="9825" max="9825" width="6.88671875" style="63" customWidth="1"/>
    <col min="9826" max="9830" width="0" style="63" hidden="1" customWidth="1"/>
    <col min="9831" max="9831" width="6.33203125" style="63" customWidth="1"/>
    <col min="9832" max="9833" width="0" style="63" hidden="1" customWidth="1"/>
    <col min="9834" max="9834" width="6.5546875" style="63" customWidth="1"/>
    <col min="9835" max="9836" width="0" style="63" hidden="1" customWidth="1"/>
    <col min="9837" max="9837" width="7.44140625" style="63" customWidth="1"/>
    <col min="9838" max="9838" width="0" style="63" hidden="1" customWidth="1"/>
    <col min="9839" max="9839" width="6.33203125" style="63" customWidth="1"/>
    <col min="9840" max="9840" width="9" style="63" customWidth="1"/>
    <col min="9841" max="9844" width="0" style="63" hidden="1" customWidth="1"/>
    <col min="9845" max="9845" width="9" style="63" customWidth="1"/>
    <col min="9846" max="9847" width="0" style="63" hidden="1" customWidth="1"/>
    <col min="9848" max="9848" width="8.6640625" style="63" customWidth="1"/>
    <col min="9849" max="9850" width="0" style="63" hidden="1" customWidth="1"/>
    <col min="9851" max="9851" width="6.5546875" style="63" customWidth="1"/>
    <col min="9852" max="9853" width="0" style="63" hidden="1" customWidth="1"/>
    <col min="9854" max="9854" width="7" style="63" customWidth="1"/>
    <col min="9855" max="9864" width="0" style="63" hidden="1" customWidth="1"/>
    <col min="9865" max="9865" width="6.33203125" style="63" customWidth="1"/>
    <col min="9866" max="9866" width="9" style="63" customWidth="1"/>
    <col min="9867" max="9870" width="0" style="63" hidden="1" customWidth="1"/>
    <col min="9871" max="9871" width="11.5546875" style="63" customWidth="1"/>
    <col min="9872" max="9874" width="0" style="63" hidden="1" customWidth="1"/>
    <col min="9875" max="9875" width="9.5546875" style="63" customWidth="1"/>
    <col min="9876" max="9876" width="11.44140625" style="63" customWidth="1"/>
    <col min="9877" max="9883" width="0" style="63" hidden="1" customWidth="1"/>
    <col min="9884" max="9884" width="7" style="63" customWidth="1"/>
    <col min="9885" max="9885" width="18.44140625" style="63" customWidth="1"/>
    <col min="9886" max="9910" width="0" style="63" hidden="1" customWidth="1"/>
    <col min="9911" max="9967" width="9.109375" style="63"/>
    <col min="9968" max="9968" width="43.33203125" style="63" customWidth="1"/>
    <col min="9969" max="9973" width="0" style="63" hidden="1" customWidth="1"/>
    <col min="9974" max="9974" width="5" style="63" customWidth="1"/>
    <col min="9975" max="9976" width="0" style="63" hidden="1" customWidth="1"/>
    <col min="9977" max="9977" width="5" style="63" customWidth="1"/>
    <col min="9978" max="9979" width="0" style="63" hidden="1" customWidth="1"/>
    <col min="9980" max="9980" width="5" style="63" customWidth="1"/>
    <col min="9981" max="9982" width="0" style="63" hidden="1" customWidth="1"/>
    <col min="9983" max="9983" width="5" style="63" customWidth="1"/>
    <col min="9984" max="9985" width="0" style="63" hidden="1" customWidth="1"/>
    <col min="9986" max="9986" width="5" style="63" customWidth="1"/>
    <col min="9987" max="9988" width="0" style="63" hidden="1" customWidth="1"/>
    <col min="9989" max="9989" width="5" style="63" customWidth="1"/>
    <col min="9990" max="10003" width="0" style="63" hidden="1" customWidth="1"/>
    <col min="10004" max="10004" width="5.6640625" style="63" customWidth="1"/>
    <col min="10005" max="10006" width="0" style="63" hidden="1" customWidth="1"/>
    <col min="10007" max="10007" width="6.33203125" style="63" customWidth="1"/>
    <col min="10008" max="10009" width="0" style="63" hidden="1" customWidth="1"/>
    <col min="10010" max="10010" width="5.33203125" style="63" customWidth="1"/>
    <col min="10011" max="10012" width="0" style="63" hidden="1" customWidth="1"/>
    <col min="10013" max="10013" width="4.88671875" style="63" customWidth="1"/>
    <col min="10014" max="10024" width="0" style="63" hidden="1" customWidth="1"/>
    <col min="10025" max="10025" width="5.33203125" style="63" customWidth="1"/>
    <col min="10026" max="10030" width="0" style="63" hidden="1" customWidth="1"/>
    <col min="10031" max="10031" width="5.88671875" style="63" customWidth="1"/>
    <col min="10032" max="10033" width="0" style="63" hidden="1" customWidth="1"/>
    <col min="10034" max="10034" width="5.5546875" style="63" customWidth="1"/>
    <col min="10035" max="10036" width="0" style="63" hidden="1" customWidth="1"/>
    <col min="10037" max="10037" width="5.33203125" style="63" customWidth="1"/>
    <col min="10038" max="10039" width="0" style="63" hidden="1" customWidth="1"/>
    <col min="10040" max="10040" width="6" style="63" customWidth="1"/>
    <col min="10041" max="10045" width="0" style="63" hidden="1" customWidth="1"/>
    <col min="10046" max="10046" width="5" style="63" customWidth="1"/>
    <col min="10047" max="10048" width="0" style="63" hidden="1" customWidth="1"/>
    <col min="10049" max="10049" width="5.6640625" style="63" customWidth="1"/>
    <col min="10050" max="10054" width="0" style="63" hidden="1" customWidth="1"/>
    <col min="10055" max="10055" width="5" style="63" customWidth="1"/>
    <col min="10056" max="10056" width="0" style="63" hidden="1" customWidth="1"/>
    <col min="10057" max="10057" width="6.33203125" style="63" customWidth="1"/>
    <col min="10058" max="10058" width="11" style="63" customWidth="1"/>
    <col min="10059" max="10062" width="0" style="63" hidden="1" customWidth="1"/>
    <col min="10063" max="10063" width="6.5546875" style="63" customWidth="1"/>
    <col min="10064" max="10065" width="0" style="63" hidden="1" customWidth="1"/>
    <col min="10066" max="10066" width="6.33203125" style="63" customWidth="1"/>
    <col min="10067" max="10068" width="0" style="63" hidden="1" customWidth="1"/>
    <col min="10069" max="10069" width="6.5546875" style="63" customWidth="1"/>
    <col min="10070" max="10071" width="0" style="63" hidden="1" customWidth="1"/>
    <col min="10072" max="10072" width="6.6640625" style="63" customWidth="1"/>
    <col min="10073" max="10074" width="0" style="63" hidden="1" customWidth="1"/>
    <col min="10075" max="10075" width="6.44140625" style="63" customWidth="1"/>
    <col min="10076" max="10077" width="0" style="63" hidden="1" customWidth="1"/>
    <col min="10078" max="10078" width="6.5546875" style="63" customWidth="1"/>
    <col min="10079" max="10080" width="0" style="63" hidden="1" customWidth="1"/>
    <col min="10081" max="10081" width="6.88671875" style="63" customWidth="1"/>
    <col min="10082" max="10086" width="0" style="63" hidden="1" customWidth="1"/>
    <col min="10087" max="10087" width="6.33203125" style="63" customWidth="1"/>
    <col min="10088" max="10089" width="0" style="63" hidden="1" customWidth="1"/>
    <col min="10090" max="10090" width="6.5546875" style="63" customWidth="1"/>
    <col min="10091" max="10092" width="0" style="63" hidden="1" customWidth="1"/>
    <col min="10093" max="10093" width="7.44140625" style="63" customWidth="1"/>
    <col min="10094" max="10094" width="0" style="63" hidden="1" customWidth="1"/>
    <col min="10095" max="10095" width="6.33203125" style="63" customWidth="1"/>
    <col min="10096" max="10096" width="9" style="63" customWidth="1"/>
    <col min="10097" max="10100" width="0" style="63" hidden="1" customWidth="1"/>
    <col min="10101" max="10101" width="9" style="63" customWidth="1"/>
    <col min="10102" max="10103" width="0" style="63" hidden="1" customWidth="1"/>
    <col min="10104" max="10104" width="8.6640625" style="63" customWidth="1"/>
    <col min="10105" max="10106" width="0" style="63" hidden="1" customWidth="1"/>
    <col min="10107" max="10107" width="6.5546875" style="63" customWidth="1"/>
    <col min="10108" max="10109" width="0" style="63" hidden="1" customWidth="1"/>
    <col min="10110" max="10110" width="7" style="63" customWidth="1"/>
    <col min="10111" max="10120" width="0" style="63" hidden="1" customWidth="1"/>
    <col min="10121" max="10121" width="6.33203125" style="63" customWidth="1"/>
    <col min="10122" max="10122" width="9" style="63" customWidth="1"/>
    <col min="10123" max="10126" width="0" style="63" hidden="1" customWidth="1"/>
    <col min="10127" max="10127" width="11.5546875" style="63" customWidth="1"/>
    <col min="10128" max="10130" width="0" style="63" hidden="1" customWidth="1"/>
    <col min="10131" max="10131" width="9.5546875" style="63" customWidth="1"/>
    <col min="10132" max="10132" width="11.44140625" style="63" customWidth="1"/>
    <col min="10133" max="10139" width="0" style="63" hidden="1" customWidth="1"/>
    <col min="10140" max="10140" width="7" style="63" customWidth="1"/>
    <col min="10141" max="10141" width="18.44140625" style="63" customWidth="1"/>
    <col min="10142" max="10166" width="0" style="63" hidden="1" customWidth="1"/>
    <col min="10167" max="10223" width="9.109375" style="63"/>
    <col min="10224" max="10224" width="43.33203125" style="63" customWidth="1"/>
    <col min="10225" max="10229" width="0" style="63" hidden="1" customWidth="1"/>
    <col min="10230" max="10230" width="5" style="63" customWidth="1"/>
    <col min="10231" max="10232" width="0" style="63" hidden="1" customWidth="1"/>
    <col min="10233" max="10233" width="5" style="63" customWidth="1"/>
    <col min="10234" max="10235" width="0" style="63" hidden="1" customWidth="1"/>
    <col min="10236" max="10236" width="5" style="63" customWidth="1"/>
    <col min="10237" max="10238" width="0" style="63" hidden="1" customWidth="1"/>
    <col min="10239" max="10239" width="5" style="63" customWidth="1"/>
    <col min="10240" max="10241" width="0" style="63" hidden="1" customWidth="1"/>
    <col min="10242" max="10242" width="5" style="63" customWidth="1"/>
    <col min="10243" max="10244" width="0" style="63" hidden="1" customWidth="1"/>
    <col min="10245" max="10245" width="5" style="63" customWidth="1"/>
    <col min="10246" max="10259" width="0" style="63" hidden="1" customWidth="1"/>
    <col min="10260" max="10260" width="5.6640625" style="63" customWidth="1"/>
    <col min="10261" max="10262" width="0" style="63" hidden="1" customWidth="1"/>
    <col min="10263" max="10263" width="6.33203125" style="63" customWidth="1"/>
    <col min="10264" max="10265" width="0" style="63" hidden="1" customWidth="1"/>
    <col min="10266" max="10266" width="5.33203125" style="63" customWidth="1"/>
    <col min="10267" max="10268" width="0" style="63" hidden="1" customWidth="1"/>
    <col min="10269" max="10269" width="4.88671875" style="63" customWidth="1"/>
    <col min="10270" max="10280" width="0" style="63" hidden="1" customWidth="1"/>
    <col min="10281" max="10281" width="5.33203125" style="63" customWidth="1"/>
    <col min="10282" max="10286" width="0" style="63" hidden="1" customWidth="1"/>
    <col min="10287" max="10287" width="5.88671875" style="63" customWidth="1"/>
    <col min="10288" max="10289" width="0" style="63" hidden="1" customWidth="1"/>
    <col min="10290" max="10290" width="5.5546875" style="63" customWidth="1"/>
    <col min="10291" max="10292" width="0" style="63" hidden="1" customWidth="1"/>
    <col min="10293" max="10293" width="5.33203125" style="63" customWidth="1"/>
    <col min="10294" max="10295" width="0" style="63" hidden="1" customWidth="1"/>
    <col min="10296" max="10296" width="6" style="63" customWidth="1"/>
    <col min="10297" max="10301" width="0" style="63" hidden="1" customWidth="1"/>
    <col min="10302" max="10302" width="5" style="63" customWidth="1"/>
    <col min="10303" max="10304" width="0" style="63" hidden="1" customWidth="1"/>
    <col min="10305" max="10305" width="5.6640625" style="63" customWidth="1"/>
    <col min="10306" max="10310" width="0" style="63" hidden="1" customWidth="1"/>
    <col min="10311" max="10311" width="5" style="63" customWidth="1"/>
    <col min="10312" max="10312" width="0" style="63" hidden="1" customWidth="1"/>
    <col min="10313" max="10313" width="6.33203125" style="63" customWidth="1"/>
    <col min="10314" max="10314" width="11" style="63" customWidth="1"/>
    <col min="10315" max="10318" width="0" style="63" hidden="1" customWidth="1"/>
    <col min="10319" max="10319" width="6.5546875" style="63" customWidth="1"/>
    <col min="10320" max="10321" width="0" style="63" hidden="1" customWidth="1"/>
    <col min="10322" max="10322" width="6.33203125" style="63" customWidth="1"/>
    <col min="10323" max="10324" width="0" style="63" hidden="1" customWidth="1"/>
    <col min="10325" max="10325" width="6.5546875" style="63" customWidth="1"/>
    <col min="10326" max="10327" width="0" style="63" hidden="1" customWidth="1"/>
    <col min="10328" max="10328" width="6.6640625" style="63" customWidth="1"/>
    <col min="10329" max="10330" width="0" style="63" hidden="1" customWidth="1"/>
    <col min="10331" max="10331" width="6.44140625" style="63" customWidth="1"/>
    <col min="10332" max="10333" width="0" style="63" hidden="1" customWidth="1"/>
    <col min="10334" max="10334" width="6.5546875" style="63" customWidth="1"/>
    <col min="10335" max="10336" width="0" style="63" hidden="1" customWidth="1"/>
    <col min="10337" max="10337" width="6.88671875" style="63" customWidth="1"/>
    <col min="10338" max="10342" width="0" style="63" hidden="1" customWidth="1"/>
    <col min="10343" max="10343" width="6.33203125" style="63" customWidth="1"/>
    <col min="10344" max="10345" width="0" style="63" hidden="1" customWidth="1"/>
    <col min="10346" max="10346" width="6.5546875" style="63" customWidth="1"/>
    <col min="10347" max="10348" width="0" style="63" hidden="1" customWidth="1"/>
    <col min="10349" max="10349" width="7.44140625" style="63" customWidth="1"/>
    <col min="10350" max="10350" width="0" style="63" hidden="1" customWidth="1"/>
    <col min="10351" max="10351" width="6.33203125" style="63" customWidth="1"/>
    <col min="10352" max="10352" width="9" style="63" customWidth="1"/>
    <col min="10353" max="10356" width="0" style="63" hidden="1" customWidth="1"/>
    <col min="10357" max="10357" width="9" style="63" customWidth="1"/>
    <col min="10358" max="10359" width="0" style="63" hidden="1" customWidth="1"/>
    <col min="10360" max="10360" width="8.6640625" style="63" customWidth="1"/>
    <col min="10361" max="10362" width="0" style="63" hidden="1" customWidth="1"/>
    <col min="10363" max="10363" width="6.5546875" style="63" customWidth="1"/>
    <col min="10364" max="10365" width="0" style="63" hidden="1" customWidth="1"/>
    <col min="10366" max="10366" width="7" style="63" customWidth="1"/>
    <col min="10367" max="10376" width="0" style="63" hidden="1" customWidth="1"/>
    <col min="10377" max="10377" width="6.33203125" style="63" customWidth="1"/>
    <col min="10378" max="10378" width="9" style="63" customWidth="1"/>
    <col min="10379" max="10382" width="0" style="63" hidden="1" customWidth="1"/>
    <col min="10383" max="10383" width="11.5546875" style="63" customWidth="1"/>
    <col min="10384" max="10386" width="0" style="63" hidden="1" customWidth="1"/>
    <col min="10387" max="10387" width="9.5546875" style="63" customWidth="1"/>
    <col min="10388" max="10388" width="11.44140625" style="63" customWidth="1"/>
    <col min="10389" max="10395" width="0" style="63" hidden="1" customWidth="1"/>
    <col min="10396" max="10396" width="7" style="63" customWidth="1"/>
    <col min="10397" max="10397" width="18.44140625" style="63" customWidth="1"/>
    <col min="10398" max="10422" width="0" style="63" hidden="1" customWidth="1"/>
    <col min="10423" max="10479" width="9.109375" style="63"/>
    <col min="10480" max="10480" width="43.33203125" style="63" customWidth="1"/>
    <col min="10481" max="10485" width="0" style="63" hidden="1" customWidth="1"/>
    <col min="10486" max="10486" width="5" style="63" customWidth="1"/>
    <col min="10487" max="10488" width="0" style="63" hidden="1" customWidth="1"/>
    <col min="10489" max="10489" width="5" style="63" customWidth="1"/>
    <col min="10490" max="10491" width="0" style="63" hidden="1" customWidth="1"/>
    <col min="10492" max="10492" width="5" style="63" customWidth="1"/>
    <col min="10493" max="10494" width="0" style="63" hidden="1" customWidth="1"/>
    <col min="10495" max="10495" width="5" style="63" customWidth="1"/>
    <col min="10496" max="10497" width="0" style="63" hidden="1" customWidth="1"/>
    <col min="10498" max="10498" width="5" style="63" customWidth="1"/>
    <col min="10499" max="10500" width="0" style="63" hidden="1" customWidth="1"/>
    <col min="10501" max="10501" width="5" style="63" customWidth="1"/>
    <col min="10502" max="10515" width="0" style="63" hidden="1" customWidth="1"/>
    <col min="10516" max="10516" width="5.6640625" style="63" customWidth="1"/>
    <col min="10517" max="10518" width="0" style="63" hidden="1" customWidth="1"/>
    <col min="10519" max="10519" width="6.33203125" style="63" customWidth="1"/>
    <col min="10520" max="10521" width="0" style="63" hidden="1" customWidth="1"/>
    <col min="10522" max="10522" width="5.33203125" style="63" customWidth="1"/>
    <col min="10523" max="10524" width="0" style="63" hidden="1" customWidth="1"/>
    <col min="10525" max="10525" width="4.88671875" style="63" customWidth="1"/>
    <col min="10526" max="10536" width="0" style="63" hidden="1" customWidth="1"/>
    <col min="10537" max="10537" width="5.33203125" style="63" customWidth="1"/>
    <col min="10538" max="10542" width="0" style="63" hidden="1" customWidth="1"/>
    <col min="10543" max="10543" width="5.88671875" style="63" customWidth="1"/>
    <col min="10544" max="10545" width="0" style="63" hidden="1" customWidth="1"/>
    <col min="10546" max="10546" width="5.5546875" style="63" customWidth="1"/>
    <col min="10547" max="10548" width="0" style="63" hidden="1" customWidth="1"/>
    <col min="10549" max="10549" width="5.33203125" style="63" customWidth="1"/>
    <col min="10550" max="10551" width="0" style="63" hidden="1" customWidth="1"/>
    <col min="10552" max="10552" width="6" style="63" customWidth="1"/>
    <col min="10553" max="10557" width="0" style="63" hidden="1" customWidth="1"/>
    <col min="10558" max="10558" width="5" style="63" customWidth="1"/>
    <col min="10559" max="10560" width="0" style="63" hidden="1" customWidth="1"/>
    <col min="10561" max="10561" width="5.6640625" style="63" customWidth="1"/>
    <col min="10562" max="10566" width="0" style="63" hidden="1" customWidth="1"/>
    <col min="10567" max="10567" width="5" style="63" customWidth="1"/>
    <col min="10568" max="10568" width="0" style="63" hidden="1" customWidth="1"/>
    <col min="10569" max="10569" width="6.33203125" style="63" customWidth="1"/>
    <col min="10570" max="10570" width="11" style="63" customWidth="1"/>
    <col min="10571" max="10574" width="0" style="63" hidden="1" customWidth="1"/>
    <col min="10575" max="10575" width="6.5546875" style="63" customWidth="1"/>
    <col min="10576" max="10577" width="0" style="63" hidden="1" customWidth="1"/>
    <col min="10578" max="10578" width="6.33203125" style="63" customWidth="1"/>
    <col min="10579" max="10580" width="0" style="63" hidden="1" customWidth="1"/>
    <col min="10581" max="10581" width="6.5546875" style="63" customWidth="1"/>
    <col min="10582" max="10583" width="0" style="63" hidden="1" customWidth="1"/>
    <col min="10584" max="10584" width="6.6640625" style="63" customWidth="1"/>
    <col min="10585" max="10586" width="0" style="63" hidden="1" customWidth="1"/>
    <col min="10587" max="10587" width="6.44140625" style="63" customWidth="1"/>
    <col min="10588" max="10589" width="0" style="63" hidden="1" customWidth="1"/>
    <col min="10590" max="10590" width="6.5546875" style="63" customWidth="1"/>
    <col min="10591" max="10592" width="0" style="63" hidden="1" customWidth="1"/>
    <col min="10593" max="10593" width="6.88671875" style="63" customWidth="1"/>
    <col min="10594" max="10598" width="0" style="63" hidden="1" customWidth="1"/>
    <col min="10599" max="10599" width="6.33203125" style="63" customWidth="1"/>
    <col min="10600" max="10601" width="0" style="63" hidden="1" customWidth="1"/>
    <col min="10602" max="10602" width="6.5546875" style="63" customWidth="1"/>
    <col min="10603" max="10604" width="0" style="63" hidden="1" customWidth="1"/>
    <col min="10605" max="10605" width="7.44140625" style="63" customWidth="1"/>
    <col min="10606" max="10606" width="0" style="63" hidden="1" customWidth="1"/>
    <col min="10607" max="10607" width="6.33203125" style="63" customWidth="1"/>
    <col min="10608" max="10608" width="9" style="63" customWidth="1"/>
    <col min="10609" max="10612" width="0" style="63" hidden="1" customWidth="1"/>
    <col min="10613" max="10613" width="9" style="63" customWidth="1"/>
    <col min="10614" max="10615" width="0" style="63" hidden="1" customWidth="1"/>
    <col min="10616" max="10616" width="8.6640625" style="63" customWidth="1"/>
    <col min="10617" max="10618" width="0" style="63" hidden="1" customWidth="1"/>
    <col min="10619" max="10619" width="6.5546875" style="63" customWidth="1"/>
    <col min="10620" max="10621" width="0" style="63" hidden="1" customWidth="1"/>
    <col min="10622" max="10622" width="7" style="63" customWidth="1"/>
    <col min="10623" max="10632" width="0" style="63" hidden="1" customWidth="1"/>
    <col min="10633" max="10633" width="6.33203125" style="63" customWidth="1"/>
    <col min="10634" max="10634" width="9" style="63" customWidth="1"/>
    <col min="10635" max="10638" width="0" style="63" hidden="1" customWidth="1"/>
    <col min="10639" max="10639" width="11.5546875" style="63" customWidth="1"/>
    <col min="10640" max="10642" width="0" style="63" hidden="1" customWidth="1"/>
    <col min="10643" max="10643" width="9.5546875" style="63" customWidth="1"/>
    <col min="10644" max="10644" width="11.44140625" style="63" customWidth="1"/>
    <col min="10645" max="10651" width="0" style="63" hidden="1" customWidth="1"/>
    <col min="10652" max="10652" width="7" style="63" customWidth="1"/>
    <col min="10653" max="10653" width="18.44140625" style="63" customWidth="1"/>
    <col min="10654" max="10678" width="0" style="63" hidden="1" customWidth="1"/>
    <col min="10679" max="10735" width="9.109375" style="63"/>
    <col min="10736" max="10736" width="43.33203125" style="63" customWidth="1"/>
    <col min="10737" max="10741" width="0" style="63" hidden="1" customWidth="1"/>
    <col min="10742" max="10742" width="5" style="63" customWidth="1"/>
    <col min="10743" max="10744" width="0" style="63" hidden="1" customWidth="1"/>
    <col min="10745" max="10745" width="5" style="63" customWidth="1"/>
    <col min="10746" max="10747" width="0" style="63" hidden="1" customWidth="1"/>
    <col min="10748" max="10748" width="5" style="63" customWidth="1"/>
    <col min="10749" max="10750" width="0" style="63" hidden="1" customWidth="1"/>
    <col min="10751" max="10751" width="5" style="63" customWidth="1"/>
    <col min="10752" max="10753" width="0" style="63" hidden="1" customWidth="1"/>
    <col min="10754" max="10754" width="5" style="63" customWidth="1"/>
    <col min="10755" max="10756" width="0" style="63" hidden="1" customWidth="1"/>
    <col min="10757" max="10757" width="5" style="63" customWidth="1"/>
    <col min="10758" max="10771" width="0" style="63" hidden="1" customWidth="1"/>
    <col min="10772" max="10772" width="5.6640625" style="63" customWidth="1"/>
    <col min="10773" max="10774" width="0" style="63" hidden="1" customWidth="1"/>
    <col min="10775" max="10775" width="6.33203125" style="63" customWidth="1"/>
    <col min="10776" max="10777" width="0" style="63" hidden="1" customWidth="1"/>
    <col min="10778" max="10778" width="5.33203125" style="63" customWidth="1"/>
    <col min="10779" max="10780" width="0" style="63" hidden="1" customWidth="1"/>
    <col min="10781" max="10781" width="4.88671875" style="63" customWidth="1"/>
    <col min="10782" max="10792" width="0" style="63" hidden="1" customWidth="1"/>
    <col min="10793" max="10793" width="5.33203125" style="63" customWidth="1"/>
    <col min="10794" max="10798" width="0" style="63" hidden="1" customWidth="1"/>
    <col min="10799" max="10799" width="5.88671875" style="63" customWidth="1"/>
    <col min="10800" max="10801" width="0" style="63" hidden="1" customWidth="1"/>
    <col min="10802" max="10802" width="5.5546875" style="63" customWidth="1"/>
    <col min="10803" max="10804" width="0" style="63" hidden="1" customWidth="1"/>
    <col min="10805" max="10805" width="5.33203125" style="63" customWidth="1"/>
    <col min="10806" max="10807" width="0" style="63" hidden="1" customWidth="1"/>
    <col min="10808" max="10808" width="6" style="63" customWidth="1"/>
    <col min="10809" max="10813" width="0" style="63" hidden="1" customWidth="1"/>
    <col min="10814" max="10814" width="5" style="63" customWidth="1"/>
    <col min="10815" max="10816" width="0" style="63" hidden="1" customWidth="1"/>
    <col min="10817" max="10817" width="5.6640625" style="63" customWidth="1"/>
    <col min="10818" max="10822" width="0" style="63" hidden="1" customWidth="1"/>
    <col min="10823" max="10823" width="5" style="63" customWidth="1"/>
    <col min="10824" max="10824" width="0" style="63" hidden="1" customWidth="1"/>
    <col min="10825" max="10825" width="6.33203125" style="63" customWidth="1"/>
    <col min="10826" max="10826" width="11" style="63" customWidth="1"/>
    <col min="10827" max="10830" width="0" style="63" hidden="1" customWidth="1"/>
    <col min="10831" max="10831" width="6.5546875" style="63" customWidth="1"/>
    <col min="10832" max="10833" width="0" style="63" hidden="1" customWidth="1"/>
    <col min="10834" max="10834" width="6.33203125" style="63" customWidth="1"/>
    <col min="10835" max="10836" width="0" style="63" hidden="1" customWidth="1"/>
    <col min="10837" max="10837" width="6.5546875" style="63" customWidth="1"/>
    <col min="10838" max="10839" width="0" style="63" hidden="1" customWidth="1"/>
    <col min="10840" max="10840" width="6.6640625" style="63" customWidth="1"/>
    <col min="10841" max="10842" width="0" style="63" hidden="1" customWidth="1"/>
    <col min="10843" max="10843" width="6.44140625" style="63" customWidth="1"/>
    <col min="10844" max="10845" width="0" style="63" hidden="1" customWidth="1"/>
    <col min="10846" max="10846" width="6.5546875" style="63" customWidth="1"/>
    <col min="10847" max="10848" width="0" style="63" hidden="1" customWidth="1"/>
    <col min="10849" max="10849" width="6.88671875" style="63" customWidth="1"/>
    <col min="10850" max="10854" width="0" style="63" hidden="1" customWidth="1"/>
    <col min="10855" max="10855" width="6.33203125" style="63" customWidth="1"/>
    <col min="10856" max="10857" width="0" style="63" hidden="1" customWidth="1"/>
    <col min="10858" max="10858" width="6.5546875" style="63" customWidth="1"/>
    <col min="10859" max="10860" width="0" style="63" hidden="1" customWidth="1"/>
    <col min="10861" max="10861" width="7.44140625" style="63" customWidth="1"/>
    <col min="10862" max="10862" width="0" style="63" hidden="1" customWidth="1"/>
    <col min="10863" max="10863" width="6.33203125" style="63" customWidth="1"/>
    <col min="10864" max="10864" width="9" style="63" customWidth="1"/>
    <col min="10865" max="10868" width="0" style="63" hidden="1" customWidth="1"/>
    <col min="10869" max="10869" width="9" style="63" customWidth="1"/>
    <col min="10870" max="10871" width="0" style="63" hidden="1" customWidth="1"/>
    <col min="10872" max="10872" width="8.6640625" style="63" customWidth="1"/>
    <col min="10873" max="10874" width="0" style="63" hidden="1" customWidth="1"/>
    <col min="10875" max="10875" width="6.5546875" style="63" customWidth="1"/>
    <col min="10876" max="10877" width="0" style="63" hidden="1" customWidth="1"/>
    <col min="10878" max="10878" width="7" style="63" customWidth="1"/>
    <col min="10879" max="10888" width="0" style="63" hidden="1" customWidth="1"/>
    <col min="10889" max="10889" width="6.33203125" style="63" customWidth="1"/>
    <col min="10890" max="10890" width="9" style="63" customWidth="1"/>
    <col min="10891" max="10894" width="0" style="63" hidden="1" customWidth="1"/>
    <col min="10895" max="10895" width="11.5546875" style="63" customWidth="1"/>
    <col min="10896" max="10898" width="0" style="63" hidden="1" customWidth="1"/>
    <col min="10899" max="10899" width="9.5546875" style="63" customWidth="1"/>
    <col min="10900" max="10900" width="11.44140625" style="63" customWidth="1"/>
    <col min="10901" max="10907" width="0" style="63" hidden="1" customWidth="1"/>
    <col min="10908" max="10908" width="7" style="63" customWidth="1"/>
    <col min="10909" max="10909" width="18.44140625" style="63" customWidth="1"/>
    <col min="10910" max="10934" width="0" style="63" hidden="1" customWidth="1"/>
    <col min="10935" max="10991" width="9.109375" style="63"/>
    <col min="10992" max="10992" width="43.33203125" style="63" customWidth="1"/>
    <col min="10993" max="10997" width="0" style="63" hidden="1" customWidth="1"/>
    <col min="10998" max="10998" width="5" style="63" customWidth="1"/>
    <col min="10999" max="11000" width="0" style="63" hidden="1" customWidth="1"/>
    <col min="11001" max="11001" width="5" style="63" customWidth="1"/>
    <col min="11002" max="11003" width="0" style="63" hidden="1" customWidth="1"/>
    <col min="11004" max="11004" width="5" style="63" customWidth="1"/>
    <col min="11005" max="11006" width="0" style="63" hidden="1" customWidth="1"/>
    <col min="11007" max="11007" width="5" style="63" customWidth="1"/>
    <col min="11008" max="11009" width="0" style="63" hidden="1" customWidth="1"/>
    <col min="11010" max="11010" width="5" style="63" customWidth="1"/>
    <col min="11011" max="11012" width="0" style="63" hidden="1" customWidth="1"/>
    <col min="11013" max="11013" width="5" style="63" customWidth="1"/>
    <col min="11014" max="11027" width="0" style="63" hidden="1" customWidth="1"/>
    <col min="11028" max="11028" width="5.6640625" style="63" customWidth="1"/>
    <col min="11029" max="11030" width="0" style="63" hidden="1" customWidth="1"/>
    <col min="11031" max="11031" width="6.33203125" style="63" customWidth="1"/>
    <col min="11032" max="11033" width="0" style="63" hidden="1" customWidth="1"/>
    <col min="11034" max="11034" width="5.33203125" style="63" customWidth="1"/>
    <col min="11035" max="11036" width="0" style="63" hidden="1" customWidth="1"/>
    <col min="11037" max="11037" width="4.88671875" style="63" customWidth="1"/>
    <col min="11038" max="11048" width="0" style="63" hidden="1" customWidth="1"/>
    <col min="11049" max="11049" width="5.33203125" style="63" customWidth="1"/>
    <col min="11050" max="11054" width="0" style="63" hidden="1" customWidth="1"/>
    <col min="11055" max="11055" width="5.88671875" style="63" customWidth="1"/>
    <col min="11056" max="11057" width="0" style="63" hidden="1" customWidth="1"/>
    <col min="11058" max="11058" width="5.5546875" style="63" customWidth="1"/>
    <col min="11059" max="11060" width="0" style="63" hidden="1" customWidth="1"/>
    <col min="11061" max="11061" width="5.33203125" style="63" customWidth="1"/>
    <col min="11062" max="11063" width="0" style="63" hidden="1" customWidth="1"/>
    <col min="11064" max="11064" width="6" style="63" customWidth="1"/>
    <col min="11065" max="11069" width="0" style="63" hidden="1" customWidth="1"/>
    <col min="11070" max="11070" width="5" style="63" customWidth="1"/>
    <col min="11071" max="11072" width="0" style="63" hidden="1" customWidth="1"/>
    <col min="11073" max="11073" width="5.6640625" style="63" customWidth="1"/>
    <col min="11074" max="11078" width="0" style="63" hidden="1" customWidth="1"/>
    <col min="11079" max="11079" width="5" style="63" customWidth="1"/>
    <col min="11080" max="11080" width="0" style="63" hidden="1" customWidth="1"/>
    <col min="11081" max="11081" width="6.33203125" style="63" customWidth="1"/>
    <col min="11082" max="11082" width="11" style="63" customWidth="1"/>
    <col min="11083" max="11086" width="0" style="63" hidden="1" customWidth="1"/>
    <col min="11087" max="11087" width="6.5546875" style="63" customWidth="1"/>
    <col min="11088" max="11089" width="0" style="63" hidden="1" customWidth="1"/>
    <col min="11090" max="11090" width="6.33203125" style="63" customWidth="1"/>
    <col min="11091" max="11092" width="0" style="63" hidden="1" customWidth="1"/>
    <col min="11093" max="11093" width="6.5546875" style="63" customWidth="1"/>
    <col min="11094" max="11095" width="0" style="63" hidden="1" customWidth="1"/>
    <col min="11096" max="11096" width="6.6640625" style="63" customWidth="1"/>
    <col min="11097" max="11098" width="0" style="63" hidden="1" customWidth="1"/>
    <col min="11099" max="11099" width="6.44140625" style="63" customWidth="1"/>
    <col min="11100" max="11101" width="0" style="63" hidden="1" customWidth="1"/>
    <col min="11102" max="11102" width="6.5546875" style="63" customWidth="1"/>
    <col min="11103" max="11104" width="0" style="63" hidden="1" customWidth="1"/>
    <col min="11105" max="11105" width="6.88671875" style="63" customWidth="1"/>
    <col min="11106" max="11110" width="0" style="63" hidden="1" customWidth="1"/>
    <col min="11111" max="11111" width="6.33203125" style="63" customWidth="1"/>
    <col min="11112" max="11113" width="0" style="63" hidden="1" customWidth="1"/>
    <col min="11114" max="11114" width="6.5546875" style="63" customWidth="1"/>
    <col min="11115" max="11116" width="0" style="63" hidden="1" customWidth="1"/>
    <col min="11117" max="11117" width="7.44140625" style="63" customWidth="1"/>
    <col min="11118" max="11118" width="0" style="63" hidden="1" customWidth="1"/>
    <col min="11119" max="11119" width="6.33203125" style="63" customWidth="1"/>
    <col min="11120" max="11120" width="9" style="63" customWidth="1"/>
    <col min="11121" max="11124" width="0" style="63" hidden="1" customWidth="1"/>
    <col min="11125" max="11125" width="9" style="63" customWidth="1"/>
    <col min="11126" max="11127" width="0" style="63" hidden="1" customWidth="1"/>
    <col min="11128" max="11128" width="8.6640625" style="63" customWidth="1"/>
    <col min="11129" max="11130" width="0" style="63" hidden="1" customWidth="1"/>
    <col min="11131" max="11131" width="6.5546875" style="63" customWidth="1"/>
    <col min="11132" max="11133" width="0" style="63" hidden="1" customWidth="1"/>
    <col min="11134" max="11134" width="7" style="63" customWidth="1"/>
    <col min="11135" max="11144" width="0" style="63" hidden="1" customWidth="1"/>
    <col min="11145" max="11145" width="6.33203125" style="63" customWidth="1"/>
    <col min="11146" max="11146" width="9" style="63" customWidth="1"/>
    <col min="11147" max="11150" width="0" style="63" hidden="1" customWidth="1"/>
    <col min="11151" max="11151" width="11.5546875" style="63" customWidth="1"/>
    <col min="11152" max="11154" width="0" style="63" hidden="1" customWidth="1"/>
    <col min="11155" max="11155" width="9.5546875" style="63" customWidth="1"/>
    <col min="11156" max="11156" width="11.44140625" style="63" customWidth="1"/>
    <col min="11157" max="11163" width="0" style="63" hidden="1" customWidth="1"/>
    <col min="11164" max="11164" width="7" style="63" customWidth="1"/>
    <col min="11165" max="11165" width="18.44140625" style="63" customWidth="1"/>
    <col min="11166" max="11190" width="0" style="63" hidden="1" customWidth="1"/>
    <col min="11191" max="11247" width="9.109375" style="63"/>
    <col min="11248" max="11248" width="43.33203125" style="63" customWidth="1"/>
    <col min="11249" max="11253" width="0" style="63" hidden="1" customWidth="1"/>
    <col min="11254" max="11254" width="5" style="63" customWidth="1"/>
    <col min="11255" max="11256" width="0" style="63" hidden="1" customWidth="1"/>
    <col min="11257" max="11257" width="5" style="63" customWidth="1"/>
    <col min="11258" max="11259" width="0" style="63" hidden="1" customWidth="1"/>
    <col min="11260" max="11260" width="5" style="63" customWidth="1"/>
    <col min="11261" max="11262" width="0" style="63" hidden="1" customWidth="1"/>
    <col min="11263" max="11263" width="5" style="63" customWidth="1"/>
    <col min="11264" max="11265" width="0" style="63" hidden="1" customWidth="1"/>
    <col min="11266" max="11266" width="5" style="63" customWidth="1"/>
    <col min="11267" max="11268" width="0" style="63" hidden="1" customWidth="1"/>
    <col min="11269" max="11269" width="5" style="63" customWidth="1"/>
    <col min="11270" max="11283" width="0" style="63" hidden="1" customWidth="1"/>
    <col min="11284" max="11284" width="5.6640625" style="63" customWidth="1"/>
    <col min="11285" max="11286" width="0" style="63" hidden="1" customWidth="1"/>
    <col min="11287" max="11287" width="6.33203125" style="63" customWidth="1"/>
    <col min="11288" max="11289" width="0" style="63" hidden="1" customWidth="1"/>
    <col min="11290" max="11290" width="5.33203125" style="63" customWidth="1"/>
    <col min="11291" max="11292" width="0" style="63" hidden="1" customWidth="1"/>
    <col min="11293" max="11293" width="4.88671875" style="63" customWidth="1"/>
    <col min="11294" max="11304" width="0" style="63" hidden="1" customWidth="1"/>
    <col min="11305" max="11305" width="5.33203125" style="63" customWidth="1"/>
    <col min="11306" max="11310" width="0" style="63" hidden="1" customWidth="1"/>
    <col min="11311" max="11311" width="5.88671875" style="63" customWidth="1"/>
    <col min="11312" max="11313" width="0" style="63" hidden="1" customWidth="1"/>
    <col min="11314" max="11314" width="5.5546875" style="63" customWidth="1"/>
    <col min="11315" max="11316" width="0" style="63" hidden="1" customWidth="1"/>
    <col min="11317" max="11317" width="5.33203125" style="63" customWidth="1"/>
    <col min="11318" max="11319" width="0" style="63" hidden="1" customWidth="1"/>
    <col min="11320" max="11320" width="6" style="63" customWidth="1"/>
    <col min="11321" max="11325" width="0" style="63" hidden="1" customWidth="1"/>
    <col min="11326" max="11326" width="5" style="63" customWidth="1"/>
    <col min="11327" max="11328" width="0" style="63" hidden="1" customWidth="1"/>
    <col min="11329" max="11329" width="5.6640625" style="63" customWidth="1"/>
    <col min="11330" max="11334" width="0" style="63" hidden="1" customWidth="1"/>
    <col min="11335" max="11335" width="5" style="63" customWidth="1"/>
    <col min="11336" max="11336" width="0" style="63" hidden="1" customWidth="1"/>
    <col min="11337" max="11337" width="6.33203125" style="63" customWidth="1"/>
    <col min="11338" max="11338" width="11" style="63" customWidth="1"/>
    <col min="11339" max="11342" width="0" style="63" hidden="1" customWidth="1"/>
    <col min="11343" max="11343" width="6.5546875" style="63" customWidth="1"/>
    <col min="11344" max="11345" width="0" style="63" hidden="1" customWidth="1"/>
    <col min="11346" max="11346" width="6.33203125" style="63" customWidth="1"/>
    <col min="11347" max="11348" width="0" style="63" hidden="1" customWidth="1"/>
    <col min="11349" max="11349" width="6.5546875" style="63" customWidth="1"/>
    <col min="11350" max="11351" width="0" style="63" hidden="1" customWidth="1"/>
    <col min="11352" max="11352" width="6.6640625" style="63" customWidth="1"/>
    <col min="11353" max="11354" width="0" style="63" hidden="1" customWidth="1"/>
    <col min="11355" max="11355" width="6.44140625" style="63" customWidth="1"/>
    <col min="11356" max="11357" width="0" style="63" hidden="1" customWidth="1"/>
    <col min="11358" max="11358" width="6.5546875" style="63" customWidth="1"/>
    <col min="11359" max="11360" width="0" style="63" hidden="1" customWidth="1"/>
    <col min="11361" max="11361" width="6.88671875" style="63" customWidth="1"/>
    <col min="11362" max="11366" width="0" style="63" hidden="1" customWidth="1"/>
    <col min="11367" max="11367" width="6.33203125" style="63" customWidth="1"/>
    <col min="11368" max="11369" width="0" style="63" hidden="1" customWidth="1"/>
    <col min="11370" max="11370" width="6.5546875" style="63" customWidth="1"/>
    <col min="11371" max="11372" width="0" style="63" hidden="1" customWidth="1"/>
    <col min="11373" max="11373" width="7.44140625" style="63" customWidth="1"/>
    <col min="11374" max="11374" width="0" style="63" hidden="1" customWidth="1"/>
    <col min="11375" max="11375" width="6.33203125" style="63" customWidth="1"/>
    <col min="11376" max="11376" width="9" style="63" customWidth="1"/>
    <col min="11377" max="11380" width="0" style="63" hidden="1" customWidth="1"/>
    <col min="11381" max="11381" width="9" style="63" customWidth="1"/>
    <col min="11382" max="11383" width="0" style="63" hidden="1" customWidth="1"/>
    <col min="11384" max="11384" width="8.6640625" style="63" customWidth="1"/>
    <col min="11385" max="11386" width="0" style="63" hidden="1" customWidth="1"/>
    <col min="11387" max="11387" width="6.5546875" style="63" customWidth="1"/>
    <col min="11388" max="11389" width="0" style="63" hidden="1" customWidth="1"/>
    <col min="11390" max="11390" width="7" style="63" customWidth="1"/>
    <col min="11391" max="11400" width="0" style="63" hidden="1" customWidth="1"/>
    <col min="11401" max="11401" width="6.33203125" style="63" customWidth="1"/>
    <col min="11402" max="11402" width="9" style="63" customWidth="1"/>
    <col min="11403" max="11406" width="0" style="63" hidden="1" customWidth="1"/>
    <col min="11407" max="11407" width="11.5546875" style="63" customWidth="1"/>
    <col min="11408" max="11410" width="0" style="63" hidden="1" customWidth="1"/>
    <col min="11411" max="11411" width="9.5546875" style="63" customWidth="1"/>
    <col min="11412" max="11412" width="11.44140625" style="63" customWidth="1"/>
    <col min="11413" max="11419" width="0" style="63" hidden="1" customWidth="1"/>
    <col min="11420" max="11420" width="7" style="63" customWidth="1"/>
    <col min="11421" max="11421" width="18.44140625" style="63" customWidth="1"/>
    <col min="11422" max="11446" width="0" style="63" hidden="1" customWidth="1"/>
    <col min="11447" max="11503" width="9.109375" style="63"/>
    <col min="11504" max="11504" width="43.33203125" style="63" customWidth="1"/>
    <col min="11505" max="11509" width="0" style="63" hidden="1" customWidth="1"/>
    <col min="11510" max="11510" width="5" style="63" customWidth="1"/>
    <col min="11511" max="11512" width="0" style="63" hidden="1" customWidth="1"/>
    <col min="11513" max="11513" width="5" style="63" customWidth="1"/>
    <col min="11514" max="11515" width="0" style="63" hidden="1" customWidth="1"/>
    <col min="11516" max="11516" width="5" style="63" customWidth="1"/>
    <col min="11517" max="11518" width="0" style="63" hidden="1" customWidth="1"/>
    <col min="11519" max="11519" width="5" style="63" customWidth="1"/>
    <col min="11520" max="11521" width="0" style="63" hidden="1" customWidth="1"/>
    <col min="11522" max="11522" width="5" style="63" customWidth="1"/>
    <col min="11523" max="11524" width="0" style="63" hidden="1" customWidth="1"/>
    <col min="11525" max="11525" width="5" style="63" customWidth="1"/>
    <col min="11526" max="11539" width="0" style="63" hidden="1" customWidth="1"/>
    <col min="11540" max="11540" width="5.6640625" style="63" customWidth="1"/>
    <col min="11541" max="11542" width="0" style="63" hidden="1" customWidth="1"/>
    <col min="11543" max="11543" width="6.33203125" style="63" customWidth="1"/>
    <col min="11544" max="11545" width="0" style="63" hidden="1" customWidth="1"/>
    <col min="11546" max="11546" width="5.33203125" style="63" customWidth="1"/>
    <col min="11547" max="11548" width="0" style="63" hidden="1" customWidth="1"/>
    <col min="11549" max="11549" width="4.88671875" style="63" customWidth="1"/>
    <col min="11550" max="11560" width="0" style="63" hidden="1" customWidth="1"/>
    <col min="11561" max="11561" width="5.33203125" style="63" customWidth="1"/>
    <col min="11562" max="11566" width="0" style="63" hidden="1" customWidth="1"/>
    <col min="11567" max="11567" width="5.88671875" style="63" customWidth="1"/>
    <col min="11568" max="11569" width="0" style="63" hidden="1" customWidth="1"/>
    <col min="11570" max="11570" width="5.5546875" style="63" customWidth="1"/>
    <col min="11571" max="11572" width="0" style="63" hidden="1" customWidth="1"/>
    <col min="11573" max="11573" width="5.33203125" style="63" customWidth="1"/>
    <col min="11574" max="11575" width="0" style="63" hidden="1" customWidth="1"/>
    <col min="11576" max="11576" width="6" style="63" customWidth="1"/>
    <col min="11577" max="11581" width="0" style="63" hidden="1" customWidth="1"/>
    <col min="11582" max="11582" width="5" style="63" customWidth="1"/>
    <col min="11583" max="11584" width="0" style="63" hidden="1" customWidth="1"/>
    <col min="11585" max="11585" width="5.6640625" style="63" customWidth="1"/>
    <col min="11586" max="11590" width="0" style="63" hidden="1" customWidth="1"/>
    <col min="11591" max="11591" width="5" style="63" customWidth="1"/>
    <col min="11592" max="11592" width="0" style="63" hidden="1" customWidth="1"/>
    <col min="11593" max="11593" width="6.33203125" style="63" customWidth="1"/>
    <col min="11594" max="11594" width="11" style="63" customWidth="1"/>
    <col min="11595" max="11598" width="0" style="63" hidden="1" customWidth="1"/>
    <col min="11599" max="11599" width="6.5546875" style="63" customWidth="1"/>
    <col min="11600" max="11601" width="0" style="63" hidden="1" customWidth="1"/>
    <col min="11602" max="11602" width="6.33203125" style="63" customWidth="1"/>
    <col min="11603" max="11604" width="0" style="63" hidden="1" customWidth="1"/>
    <col min="11605" max="11605" width="6.5546875" style="63" customWidth="1"/>
    <col min="11606" max="11607" width="0" style="63" hidden="1" customWidth="1"/>
    <col min="11608" max="11608" width="6.6640625" style="63" customWidth="1"/>
    <col min="11609" max="11610" width="0" style="63" hidden="1" customWidth="1"/>
    <col min="11611" max="11611" width="6.44140625" style="63" customWidth="1"/>
    <col min="11612" max="11613" width="0" style="63" hidden="1" customWidth="1"/>
    <col min="11614" max="11614" width="6.5546875" style="63" customWidth="1"/>
    <col min="11615" max="11616" width="0" style="63" hidden="1" customWidth="1"/>
    <col min="11617" max="11617" width="6.88671875" style="63" customWidth="1"/>
    <col min="11618" max="11622" width="0" style="63" hidden="1" customWidth="1"/>
    <col min="11623" max="11623" width="6.33203125" style="63" customWidth="1"/>
    <col min="11624" max="11625" width="0" style="63" hidden="1" customWidth="1"/>
    <col min="11626" max="11626" width="6.5546875" style="63" customWidth="1"/>
    <col min="11627" max="11628" width="0" style="63" hidden="1" customWidth="1"/>
    <col min="11629" max="11629" width="7.44140625" style="63" customWidth="1"/>
    <col min="11630" max="11630" width="0" style="63" hidden="1" customWidth="1"/>
    <col min="11631" max="11631" width="6.33203125" style="63" customWidth="1"/>
    <col min="11632" max="11632" width="9" style="63" customWidth="1"/>
    <col min="11633" max="11636" width="0" style="63" hidden="1" customWidth="1"/>
    <col min="11637" max="11637" width="9" style="63" customWidth="1"/>
    <col min="11638" max="11639" width="0" style="63" hidden="1" customWidth="1"/>
    <col min="11640" max="11640" width="8.6640625" style="63" customWidth="1"/>
    <col min="11641" max="11642" width="0" style="63" hidden="1" customWidth="1"/>
    <col min="11643" max="11643" width="6.5546875" style="63" customWidth="1"/>
    <col min="11644" max="11645" width="0" style="63" hidden="1" customWidth="1"/>
    <col min="11646" max="11646" width="7" style="63" customWidth="1"/>
    <col min="11647" max="11656" width="0" style="63" hidden="1" customWidth="1"/>
    <col min="11657" max="11657" width="6.33203125" style="63" customWidth="1"/>
    <col min="11658" max="11658" width="9" style="63" customWidth="1"/>
    <col min="11659" max="11662" width="0" style="63" hidden="1" customWidth="1"/>
    <col min="11663" max="11663" width="11.5546875" style="63" customWidth="1"/>
    <col min="11664" max="11666" width="0" style="63" hidden="1" customWidth="1"/>
    <col min="11667" max="11667" width="9.5546875" style="63" customWidth="1"/>
    <col min="11668" max="11668" width="11.44140625" style="63" customWidth="1"/>
    <col min="11669" max="11675" width="0" style="63" hidden="1" customWidth="1"/>
    <col min="11676" max="11676" width="7" style="63" customWidth="1"/>
    <col min="11677" max="11677" width="18.44140625" style="63" customWidth="1"/>
    <col min="11678" max="11702" width="0" style="63" hidden="1" customWidth="1"/>
    <col min="11703" max="11759" width="9.109375" style="63"/>
    <col min="11760" max="11760" width="43.33203125" style="63" customWidth="1"/>
    <col min="11761" max="11765" width="0" style="63" hidden="1" customWidth="1"/>
    <col min="11766" max="11766" width="5" style="63" customWidth="1"/>
    <col min="11767" max="11768" width="0" style="63" hidden="1" customWidth="1"/>
    <col min="11769" max="11769" width="5" style="63" customWidth="1"/>
    <col min="11770" max="11771" width="0" style="63" hidden="1" customWidth="1"/>
    <col min="11772" max="11772" width="5" style="63" customWidth="1"/>
    <col min="11773" max="11774" width="0" style="63" hidden="1" customWidth="1"/>
    <col min="11775" max="11775" width="5" style="63" customWidth="1"/>
    <col min="11776" max="11777" width="0" style="63" hidden="1" customWidth="1"/>
    <col min="11778" max="11778" width="5" style="63" customWidth="1"/>
    <col min="11779" max="11780" width="0" style="63" hidden="1" customWidth="1"/>
    <col min="11781" max="11781" width="5" style="63" customWidth="1"/>
    <col min="11782" max="11795" width="0" style="63" hidden="1" customWidth="1"/>
    <col min="11796" max="11796" width="5.6640625" style="63" customWidth="1"/>
    <col min="11797" max="11798" width="0" style="63" hidden="1" customWidth="1"/>
    <col min="11799" max="11799" width="6.33203125" style="63" customWidth="1"/>
    <col min="11800" max="11801" width="0" style="63" hidden="1" customWidth="1"/>
    <col min="11802" max="11802" width="5.33203125" style="63" customWidth="1"/>
    <col min="11803" max="11804" width="0" style="63" hidden="1" customWidth="1"/>
    <col min="11805" max="11805" width="4.88671875" style="63" customWidth="1"/>
    <col min="11806" max="11816" width="0" style="63" hidden="1" customWidth="1"/>
    <col min="11817" max="11817" width="5.33203125" style="63" customWidth="1"/>
    <col min="11818" max="11822" width="0" style="63" hidden="1" customWidth="1"/>
    <col min="11823" max="11823" width="5.88671875" style="63" customWidth="1"/>
    <col min="11824" max="11825" width="0" style="63" hidden="1" customWidth="1"/>
    <col min="11826" max="11826" width="5.5546875" style="63" customWidth="1"/>
    <col min="11827" max="11828" width="0" style="63" hidden="1" customWidth="1"/>
    <col min="11829" max="11829" width="5.33203125" style="63" customWidth="1"/>
    <col min="11830" max="11831" width="0" style="63" hidden="1" customWidth="1"/>
    <col min="11832" max="11832" width="6" style="63" customWidth="1"/>
    <col min="11833" max="11837" width="0" style="63" hidden="1" customWidth="1"/>
    <col min="11838" max="11838" width="5" style="63" customWidth="1"/>
    <col min="11839" max="11840" width="0" style="63" hidden="1" customWidth="1"/>
    <col min="11841" max="11841" width="5.6640625" style="63" customWidth="1"/>
    <col min="11842" max="11846" width="0" style="63" hidden="1" customWidth="1"/>
    <col min="11847" max="11847" width="5" style="63" customWidth="1"/>
    <col min="11848" max="11848" width="0" style="63" hidden="1" customWidth="1"/>
    <col min="11849" max="11849" width="6.33203125" style="63" customWidth="1"/>
    <col min="11850" max="11850" width="11" style="63" customWidth="1"/>
    <col min="11851" max="11854" width="0" style="63" hidden="1" customWidth="1"/>
    <col min="11855" max="11855" width="6.5546875" style="63" customWidth="1"/>
    <col min="11856" max="11857" width="0" style="63" hidden="1" customWidth="1"/>
    <col min="11858" max="11858" width="6.33203125" style="63" customWidth="1"/>
    <col min="11859" max="11860" width="0" style="63" hidden="1" customWidth="1"/>
    <col min="11861" max="11861" width="6.5546875" style="63" customWidth="1"/>
    <col min="11862" max="11863" width="0" style="63" hidden="1" customWidth="1"/>
    <col min="11864" max="11864" width="6.6640625" style="63" customWidth="1"/>
    <col min="11865" max="11866" width="0" style="63" hidden="1" customWidth="1"/>
    <col min="11867" max="11867" width="6.44140625" style="63" customWidth="1"/>
    <col min="11868" max="11869" width="0" style="63" hidden="1" customWidth="1"/>
    <col min="11870" max="11870" width="6.5546875" style="63" customWidth="1"/>
    <col min="11871" max="11872" width="0" style="63" hidden="1" customWidth="1"/>
    <col min="11873" max="11873" width="6.88671875" style="63" customWidth="1"/>
    <col min="11874" max="11878" width="0" style="63" hidden="1" customWidth="1"/>
    <col min="11879" max="11879" width="6.33203125" style="63" customWidth="1"/>
    <col min="11880" max="11881" width="0" style="63" hidden="1" customWidth="1"/>
    <col min="11882" max="11882" width="6.5546875" style="63" customWidth="1"/>
    <col min="11883" max="11884" width="0" style="63" hidden="1" customWidth="1"/>
    <col min="11885" max="11885" width="7.44140625" style="63" customWidth="1"/>
    <col min="11886" max="11886" width="0" style="63" hidden="1" customWidth="1"/>
    <col min="11887" max="11887" width="6.33203125" style="63" customWidth="1"/>
    <col min="11888" max="11888" width="9" style="63" customWidth="1"/>
    <col min="11889" max="11892" width="0" style="63" hidden="1" customWidth="1"/>
    <col min="11893" max="11893" width="9" style="63" customWidth="1"/>
    <col min="11894" max="11895" width="0" style="63" hidden="1" customWidth="1"/>
    <col min="11896" max="11896" width="8.6640625" style="63" customWidth="1"/>
    <col min="11897" max="11898" width="0" style="63" hidden="1" customWidth="1"/>
    <col min="11899" max="11899" width="6.5546875" style="63" customWidth="1"/>
    <col min="11900" max="11901" width="0" style="63" hidden="1" customWidth="1"/>
    <col min="11902" max="11902" width="7" style="63" customWidth="1"/>
    <col min="11903" max="11912" width="0" style="63" hidden="1" customWidth="1"/>
    <col min="11913" max="11913" width="6.33203125" style="63" customWidth="1"/>
    <col min="11914" max="11914" width="9" style="63" customWidth="1"/>
    <col min="11915" max="11918" width="0" style="63" hidden="1" customWidth="1"/>
    <col min="11919" max="11919" width="11.5546875" style="63" customWidth="1"/>
    <col min="11920" max="11922" width="0" style="63" hidden="1" customWidth="1"/>
    <col min="11923" max="11923" width="9.5546875" style="63" customWidth="1"/>
    <col min="11924" max="11924" width="11.44140625" style="63" customWidth="1"/>
    <col min="11925" max="11931" width="0" style="63" hidden="1" customWidth="1"/>
    <col min="11932" max="11932" width="7" style="63" customWidth="1"/>
    <col min="11933" max="11933" width="18.44140625" style="63" customWidth="1"/>
    <col min="11934" max="11958" width="0" style="63" hidden="1" customWidth="1"/>
    <col min="11959" max="12015" width="9.109375" style="63"/>
    <col min="12016" max="12016" width="43.33203125" style="63" customWidth="1"/>
    <col min="12017" max="12021" width="0" style="63" hidden="1" customWidth="1"/>
    <col min="12022" max="12022" width="5" style="63" customWidth="1"/>
    <col min="12023" max="12024" width="0" style="63" hidden="1" customWidth="1"/>
    <col min="12025" max="12025" width="5" style="63" customWidth="1"/>
    <col min="12026" max="12027" width="0" style="63" hidden="1" customWidth="1"/>
    <col min="12028" max="12028" width="5" style="63" customWidth="1"/>
    <col min="12029" max="12030" width="0" style="63" hidden="1" customWidth="1"/>
    <col min="12031" max="12031" width="5" style="63" customWidth="1"/>
    <col min="12032" max="12033" width="0" style="63" hidden="1" customWidth="1"/>
    <col min="12034" max="12034" width="5" style="63" customWidth="1"/>
    <col min="12035" max="12036" width="0" style="63" hidden="1" customWidth="1"/>
    <col min="12037" max="12037" width="5" style="63" customWidth="1"/>
    <col min="12038" max="12051" width="0" style="63" hidden="1" customWidth="1"/>
    <col min="12052" max="12052" width="5.6640625" style="63" customWidth="1"/>
    <col min="12053" max="12054" width="0" style="63" hidden="1" customWidth="1"/>
    <col min="12055" max="12055" width="6.33203125" style="63" customWidth="1"/>
    <col min="12056" max="12057" width="0" style="63" hidden="1" customWidth="1"/>
    <col min="12058" max="12058" width="5.33203125" style="63" customWidth="1"/>
    <col min="12059" max="12060" width="0" style="63" hidden="1" customWidth="1"/>
    <col min="12061" max="12061" width="4.88671875" style="63" customWidth="1"/>
    <col min="12062" max="12072" width="0" style="63" hidden="1" customWidth="1"/>
    <col min="12073" max="12073" width="5.33203125" style="63" customWidth="1"/>
    <col min="12074" max="12078" width="0" style="63" hidden="1" customWidth="1"/>
    <col min="12079" max="12079" width="5.88671875" style="63" customWidth="1"/>
    <col min="12080" max="12081" width="0" style="63" hidden="1" customWidth="1"/>
    <col min="12082" max="12082" width="5.5546875" style="63" customWidth="1"/>
    <col min="12083" max="12084" width="0" style="63" hidden="1" customWidth="1"/>
    <col min="12085" max="12085" width="5.33203125" style="63" customWidth="1"/>
    <col min="12086" max="12087" width="0" style="63" hidden="1" customWidth="1"/>
    <col min="12088" max="12088" width="6" style="63" customWidth="1"/>
    <col min="12089" max="12093" width="0" style="63" hidden="1" customWidth="1"/>
    <col min="12094" max="12094" width="5" style="63" customWidth="1"/>
    <col min="12095" max="12096" width="0" style="63" hidden="1" customWidth="1"/>
    <col min="12097" max="12097" width="5.6640625" style="63" customWidth="1"/>
    <col min="12098" max="12102" width="0" style="63" hidden="1" customWidth="1"/>
    <col min="12103" max="12103" width="5" style="63" customWidth="1"/>
    <col min="12104" max="12104" width="0" style="63" hidden="1" customWidth="1"/>
    <col min="12105" max="12105" width="6.33203125" style="63" customWidth="1"/>
    <col min="12106" max="12106" width="11" style="63" customWidth="1"/>
    <col min="12107" max="12110" width="0" style="63" hidden="1" customWidth="1"/>
    <col min="12111" max="12111" width="6.5546875" style="63" customWidth="1"/>
    <col min="12112" max="12113" width="0" style="63" hidden="1" customWidth="1"/>
    <col min="12114" max="12114" width="6.33203125" style="63" customWidth="1"/>
    <col min="12115" max="12116" width="0" style="63" hidden="1" customWidth="1"/>
    <col min="12117" max="12117" width="6.5546875" style="63" customWidth="1"/>
    <col min="12118" max="12119" width="0" style="63" hidden="1" customWidth="1"/>
    <col min="12120" max="12120" width="6.6640625" style="63" customWidth="1"/>
    <col min="12121" max="12122" width="0" style="63" hidden="1" customWidth="1"/>
    <col min="12123" max="12123" width="6.44140625" style="63" customWidth="1"/>
    <col min="12124" max="12125" width="0" style="63" hidden="1" customWidth="1"/>
    <col min="12126" max="12126" width="6.5546875" style="63" customWidth="1"/>
    <col min="12127" max="12128" width="0" style="63" hidden="1" customWidth="1"/>
    <col min="12129" max="12129" width="6.88671875" style="63" customWidth="1"/>
    <col min="12130" max="12134" width="0" style="63" hidden="1" customWidth="1"/>
    <col min="12135" max="12135" width="6.33203125" style="63" customWidth="1"/>
    <col min="12136" max="12137" width="0" style="63" hidden="1" customWidth="1"/>
    <col min="12138" max="12138" width="6.5546875" style="63" customWidth="1"/>
    <col min="12139" max="12140" width="0" style="63" hidden="1" customWidth="1"/>
    <col min="12141" max="12141" width="7.44140625" style="63" customWidth="1"/>
    <col min="12142" max="12142" width="0" style="63" hidden="1" customWidth="1"/>
    <col min="12143" max="12143" width="6.33203125" style="63" customWidth="1"/>
    <col min="12144" max="12144" width="9" style="63" customWidth="1"/>
    <col min="12145" max="12148" width="0" style="63" hidden="1" customWidth="1"/>
    <col min="12149" max="12149" width="9" style="63" customWidth="1"/>
    <col min="12150" max="12151" width="0" style="63" hidden="1" customWidth="1"/>
    <col min="12152" max="12152" width="8.6640625" style="63" customWidth="1"/>
    <col min="12153" max="12154" width="0" style="63" hidden="1" customWidth="1"/>
    <col min="12155" max="12155" width="6.5546875" style="63" customWidth="1"/>
    <col min="12156" max="12157" width="0" style="63" hidden="1" customWidth="1"/>
    <col min="12158" max="12158" width="7" style="63" customWidth="1"/>
    <col min="12159" max="12168" width="0" style="63" hidden="1" customWidth="1"/>
    <col min="12169" max="12169" width="6.33203125" style="63" customWidth="1"/>
    <col min="12170" max="12170" width="9" style="63" customWidth="1"/>
    <col min="12171" max="12174" width="0" style="63" hidden="1" customWidth="1"/>
    <col min="12175" max="12175" width="11.5546875" style="63" customWidth="1"/>
    <col min="12176" max="12178" width="0" style="63" hidden="1" customWidth="1"/>
    <col min="12179" max="12179" width="9.5546875" style="63" customWidth="1"/>
    <col min="12180" max="12180" width="11.44140625" style="63" customWidth="1"/>
    <col min="12181" max="12187" width="0" style="63" hidden="1" customWidth="1"/>
    <col min="12188" max="12188" width="7" style="63" customWidth="1"/>
    <col min="12189" max="12189" width="18.44140625" style="63" customWidth="1"/>
    <col min="12190" max="12214" width="0" style="63" hidden="1" customWidth="1"/>
    <col min="12215" max="12271" width="9.109375" style="63"/>
    <col min="12272" max="12272" width="43.33203125" style="63" customWidth="1"/>
    <col min="12273" max="12277" width="0" style="63" hidden="1" customWidth="1"/>
    <col min="12278" max="12278" width="5" style="63" customWidth="1"/>
    <col min="12279" max="12280" width="0" style="63" hidden="1" customWidth="1"/>
    <col min="12281" max="12281" width="5" style="63" customWidth="1"/>
    <col min="12282" max="12283" width="0" style="63" hidden="1" customWidth="1"/>
    <col min="12284" max="12284" width="5" style="63" customWidth="1"/>
    <col min="12285" max="12286" width="0" style="63" hidden="1" customWidth="1"/>
    <col min="12287" max="12287" width="5" style="63" customWidth="1"/>
    <col min="12288" max="12289" width="0" style="63" hidden="1" customWidth="1"/>
    <col min="12290" max="12290" width="5" style="63" customWidth="1"/>
    <col min="12291" max="12292" width="0" style="63" hidden="1" customWidth="1"/>
    <col min="12293" max="12293" width="5" style="63" customWidth="1"/>
    <col min="12294" max="12307" width="0" style="63" hidden="1" customWidth="1"/>
    <col min="12308" max="12308" width="5.6640625" style="63" customWidth="1"/>
    <col min="12309" max="12310" width="0" style="63" hidden="1" customWidth="1"/>
    <col min="12311" max="12311" width="6.33203125" style="63" customWidth="1"/>
    <col min="12312" max="12313" width="0" style="63" hidden="1" customWidth="1"/>
    <col min="12314" max="12314" width="5.33203125" style="63" customWidth="1"/>
    <col min="12315" max="12316" width="0" style="63" hidden="1" customWidth="1"/>
    <col min="12317" max="12317" width="4.88671875" style="63" customWidth="1"/>
    <col min="12318" max="12328" width="0" style="63" hidden="1" customWidth="1"/>
    <col min="12329" max="12329" width="5.33203125" style="63" customWidth="1"/>
    <col min="12330" max="12334" width="0" style="63" hidden="1" customWidth="1"/>
    <col min="12335" max="12335" width="5.88671875" style="63" customWidth="1"/>
    <col min="12336" max="12337" width="0" style="63" hidden="1" customWidth="1"/>
    <col min="12338" max="12338" width="5.5546875" style="63" customWidth="1"/>
    <col min="12339" max="12340" width="0" style="63" hidden="1" customWidth="1"/>
    <col min="12341" max="12341" width="5.33203125" style="63" customWidth="1"/>
    <col min="12342" max="12343" width="0" style="63" hidden="1" customWidth="1"/>
    <col min="12344" max="12344" width="6" style="63" customWidth="1"/>
    <col min="12345" max="12349" width="0" style="63" hidden="1" customWidth="1"/>
    <col min="12350" max="12350" width="5" style="63" customWidth="1"/>
    <col min="12351" max="12352" width="0" style="63" hidden="1" customWidth="1"/>
    <col min="12353" max="12353" width="5.6640625" style="63" customWidth="1"/>
    <col min="12354" max="12358" width="0" style="63" hidden="1" customWidth="1"/>
    <col min="12359" max="12359" width="5" style="63" customWidth="1"/>
    <col min="12360" max="12360" width="0" style="63" hidden="1" customWidth="1"/>
    <col min="12361" max="12361" width="6.33203125" style="63" customWidth="1"/>
    <col min="12362" max="12362" width="11" style="63" customWidth="1"/>
    <col min="12363" max="12366" width="0" style="63" hidden="1" customWidth="1"/>
    <col min="12367" max="12367" width="6.5546875" style="63" customWidth="1"/>
    <col min="12368" max="12369" width="0" style="63" hidden="1" customWidth="1"/>
    <col min="12370" max="12370" width="6.33203125" style="63" customWidth="1"/>
    <col min="12371" max="12372" width="0" style="63" hidden="1" customWidth="1"/>
    <col min="12373" max="12373" width="6.5546875" style="63" customWidth="1"/>
    <col min="12374" max="12375" width="0" style="63" hidden="1" customWidth="1"/>
    <col min="12376" max="12376" width="6.6640625" style="63" customWidth="1"/>
    <col min="12377" max="12378" width="0" style="63" hidden="1" customWidth="1"/>
    <col min="12379" max="12379" width="6.44140625" style="63" customWidth="1"/>
    <col min="12380" max="12381" width="0" style="63" hidden="1" customWidth="1"/>
    <col min="12382" max="12382" width="6.5546875" style="63" customWidth="1"/>
    <col min="12383" max="12384" width="0" style="63" hidden="1" customWidth="1"/>
    <col min="12385" max="12385" width="6.88671875" style="63" customWidth="1"/>
    <col min="12386" max="12390" width="0" style="63" hidden="1" customWidth="1"/>
    <col min="12391" max="12391" width="6.33203125" style="63" customWidth="1"/>
    <col min="12392" max="12393" width="0" style="63" hidden="1" customWidth="1"/>
    <col min="12394" max="12394" width="6.5546875" style="63" customWidth="1"/>
    <col min="12395" max="12396" width="0" style="63" hidden="1" customWidth="1"/>
    <col min="12397" max="12397" width="7.44140625" style="63" customWidth="1"/>
    <col min="12398" max="12398" width="0" style="63" hidden="1" customWidth="1"/>
    <col min="12399" max="12399" width="6.33203125" style="63" customWidth="1"/>
    <col min="12400" max="12400" width="9" style="63" customWidth="1"/>
    <col min="12401" max="12404" width="0" style="63" hidden="1" customWidth="1"/>
    <col min="12405" max="12405" width="9" style="63" customWidth="1"/>
    <col min="12406" max="12407" width="0" style="63" hidden="1" customWidth="1"/>
    <col min="12408" max="12408" width="8.6640625" style="63" customWidth="1"/>
    <col min="12409" max="12410" width="0" style="63" hidden="1" customWidth="1"/>
    <col min="12411" max="12411" width="6.5546875" style="63" customWidth="1"/>
    <col min="12412" max="12413" width="0" style="63" hidden="1" customWidth="1"/>
    <col min="12414" max="12414" width="7" style="63" customWidth="1"/>
    <col min="12415" max="12424" width="0" style="63" hidden="1" customWidth="1"/>
    <col min="12425" max="12425" width="6.33203125" style="63" customWidth="1"/>
    <col min="12426" max="12426" width="9" style="63" customWidth="1"/>
    <col min="12427" max="12430" width="0" style="63" hidden="1" customWidth="1"/>
    <col min="12431" max="12431" width="11.5546875" style="63" customWidth="1"/>
    <col min="12432" max="12434" width="0" style="63" hidden="1" customWidth="1"/>
    <col min="12435" max="12435" width="9.5546875" style="63" customWidth="1"/>
    <col min="12436" max="12436" width="11.44140625" style="63" customWidth="1"/>
    <col min="12437" max="12443" width="0" style="63" hidden="1" customWidth="1"/>
    <col min="12444" max="12444" width="7" style="63" customWidth="1"/>
    <col min="12445" max="12445" width="18.44140625" style="63" customWidth="1"/>
    <col min="12446" max="12470" width="0" style="63" hidden="1" customWidth="1"/>
    <col min="12471" max="12527" width="9.109375" style="63"/>
    <col min="12528" max="12528" width="43.33203125" style="63" customWidth="1"/>
    <col min="12529" max="12533" width="0" style="63" hidden="1" customWidth="1"/>
    <col min="12534" max="12534" width="5" style="63" customWidth="1"/>
    <col min="12535" max="12536" width="0" style="63" hidden="1" customWidth="1"/>
    <col min="12537" max="12537" width="5" style="63" customWidth="1"/>
    <col min="12538" max="12539" width="0" style="63" hidden="1" customWidth="1"/>
    <col min="12540" max="12540" width="5" style="63" customWidth="1"/>
    <col min="12541" max="12542" width="0" style="63" hidden="1" customWidth="1"/>
    <col min="12543" max="12543" width="5" style="63" customWidth="1"/>
    <col min="12544" max="12545" width="0" style="63" hidden="1" customWidth="1"/>
    <col min="12546" max="12546" width="5" style="63" customWidth="1"/>
    <col min="12547" max="12548" width="0" style="63" hidden="1" customWidth="1"/>
    <col min="12549" max="12549" width="5" style="63" customWidth="1"/>
    <col min="12550" max="12563" width="0" style="63" hidden="1" customWidth="1"/>
    <col min="12564" max="12564" width="5.6640625" style="63" customWidth="1"/>
    <col min="12565" max="12566" width="0" style="63" hidden="1" customWidth="1"/>
    <col min="12567" max="12567" width="6.33203125" style="63" customWidth="1"/>
    <col min="12568" max="12569" width="0" style="63" hidden="1" customWidth="1"/>
    <col min="12570" max="12570" width="5.33203125" style="63" customWidth="1"/>
    <col min="12571" max="12572" width="0" style="63" hidden="1" customWidth="1"/>
    <col min="12573" max="12573" width="4.88671875" style="63" customWidth="1"/>
    <col min="12574" max="12584" width="0" style="63" hidden="1" customWidth="1"/>
    <col min="12585" max="12585" width="5.33203125" style="63" customWidth="1"/>
    <col min="12586" max="12590" width="0" style="63" hidden="1" customWidth="1"/>
    <col min="12591" max="12591" width="5.88671875" style="63" customWidth="1"/>
    <col min="12592" max="12593" width="0" style="63" hidden="1" customWidth="1"/>
    <col min="12594" max="12594" width="5.5546875" style="63" customWidth="1"/>
    <col min="12595" max="12596" width="0" style="63" hidden="1" customWidth="1"/>
    <col min="12597" max="12597" width="5.33203125" style="63" customWidth="1"/>
    <col min="12598" max="12599" width="0" style="63" hidden="1" customWidth="1"/>
    <col min="12600" max="12600" width="6" style="63" customWidth="1"/>
    <col min="12601" max="12605" width="0" style="63" hidden="1" customWidth="1"/>
    <col min="12606" max="12606" width="5" style="63" customWidth="1"/>
    <col min="12607" max="12608" width="0" style="63" hidden="1" customWidth="1"/>
    <col min="12609" max="12609" width="5.6640625" style="63" customWidth="1"/>
    <col min="12610" max="12614" width="0" style="63" hidden="1" customWidth="1"/>
    <col min="12615" max="12615" width="5" style="63" customWidth="1"/>
    <col min="12616" max="12616" width="0" style="63" hidden="1" customWidth="1"/>
    <col min="12617" max="12617" width="6.33203125" style="63" customWidth="1"/>
    <col min="12618" max="12618" width="11" style="63" customWidth="1"/>
    <col min="12619" max="12622" width="0" style="63" hidden="1" customWidth="1"/>
    <col min="12623" max="12623" width="6.5546875" style="63" customWidth="1"/>
    <col min="12624" max="12625" width="0" style="63" hidden="1" customWidth="1"/>
    <col min="12626" max="12626" width="6.33203125" style="63" customWidth="1"/>
    <col min="12627" max="12628" width="0" style="63" hidden="1" customWidth="1"/>
    <col min="12629" max="12629" width="6.5546875" style="63" customWidth="1"/>
    <col min="12630" max="12631" width="0" style="63" hidden="1" customWidth="1"/>
    <col min="12632" max="12632" width="6.6640625" style="63" customWidth="1"/>
    <col min="12633" max="12634" width="0" style="63" hidden="1" customWidth="1"/>
    <col min="12635" max="12635" width="6.44140625" style="63" customWidth="1"/>
    <col min="12636" max="12637" width="0" style="63" hidden="1" customWidth="1"/>
    <col min="12638" max="12638" width="6.5546875" style="63" customWidth="1"/>
    <col min="12639" max="12640" width="0" style="63" hidden="1" customWidth="1"/>
    <col min="12641" max="12641" width="6.88671875" style="63" customWidth="1"/>
    <col min="12642" max="12646" width="0" style="63" hidden="1" customWidth="1"/>
    <col min="12647" max="12647" width="6.33203125" style="63" customWidth="1"/>
    <col min="12648" max="12649" width="0" style="63" hidden="1" customWidth="1"/>
    <col min="12650" max="12650" width="6.5546875" style="63" customWidth="1"/>
    <col min="12651" max="12652" width="0" style="63" hidden="1" customWidth="1"/>
    <col min="12653" max="12653" width="7.44140625" style="63" customWidth="1"/>
    <col min="12654" max="12654" width="0" style="63" hidden="1" customWidth="1"/>
    <col min="12655" max="12655" width="6.33203125" style="63" customWidth="1"/>
    <col min="12656" max="12656" width="9" style="63" customWidth="1"/>
    <col min="12657" max="12660" width="0" style="63" hidden="1" customWidth="1"/>
    <col min="12661" max="12661" width="9" style="63" customWidth="1"/>
    <col min="12662" max="12663" width="0" style="63" hidden="1" customWidth="1"/>
    <col min="12664" max="12664" width="8.6640625" style="63" customWidth="1"/>
    <col min="12665" max="12666" width="0" style="63" hidden="1" customWidth="1"/>
    <col min="12667" max="12667" width="6.5546875" style="63" customWidth="1"/>
    <col min="12668" max="12669" width="0" style="63" hidden="1" customWidth="1"/>
    <col min="12670" max="12670" width="7" style="63" customWidth="1"/>
    <col min="12671" max="12680" width="0" style="63" hidden="1" customWidth="1"/>
    <col min="12681" max="12681" width="6.33203125" style="63" customWidth="1"/>
    <col min="12682" max="12682" width="9" style="63" customWidth="1"/>
    <col min="12683" max="12686" width="0" style="63" hidden="1" customWidth="1"/>
    <col min="12687" max="12687" width="11.5546875" style="63" customWidth="1"/>
    <col min="12688" max="12690" width="0" style="63" hidden="1" customWidth="1"/>
    <col min="12691" max="12691" width="9.5546875" style="63" customWidth="1"/>
    <col min="12692" max="12692" width="11.44140625" style="63" customWidth="1"/>
    <col min="12693" max="12699" width="0" style="63" hidden="1" customWidth="1"/>
    <col min="12700" max="12700" width="7" style="63" customWidth="1"/>
    <col min="12701" max="12701" width="18.44140625" style="63" customWidth="1"/>
    <col min="12702" max="12726" width="0" style="63" hidden="1" customWidth="1"/>
    <col min="12727" max="12783" width="9.109375" style="63"/>
    <col min="12784" max="12784" width="43.33203125" style="63" customWidth="1"/>
    <col min="12785" max="12789" width="0" style="63" hidden="1" customWidth="1"/>
    <col min="12790" max="12790" width="5" style="63" customWidth="1"/>
    <col min="12791" max="12792" width="0" style="63" hidden="1" customWidth="1"/>
    <col min="12793" max="12793" width="5" style="63" customWidth="1"/>
    <col min="12794" max="12795" width="0" style="63" hidden="1" customWidth="1"/>
    <col min="12796" max="12796" width="5" style="63" customWidth="1"/>
    <col min="12797" max="12798" width="0" style="63" hidden="1" customWidth="1"/>
    <col min="12799" max="12799" width="5" style="63" customWidth="1"/>
    <col min="12800" max="12801" width="0" style="63" hidden="1" customWidth="1"/>
    <col min="12802" max="12802" width="5" style="63" customWidth="1"/>
    <col min="12803" max="12804" width="0" style="63" hidden="1" customWidth="1"/>
    <col min="12805" max="12805" width="5" style="63" customWidth="1"/>
    <col min="12806" max="12819" width="0" style="63" hidden="1" customWidth="1"/>
    <col min="12820" max="12820" width="5.6640625" style="63" customWidth="1"/>
    <col min="12821" max="12822" width="0" style="63" hidden="1" customWidth="1"/>
    <col min="12823" max="12823" width="6.33203125" style="63" customWidth="1"/>
    <col min="12824" max="12825" width="0" style="63" hidden="1" customWidth="1"/>
    <col min="12826" max="12826" width="5.33203125" style="63" customWidth="1"/>
    <col min="12827" max="12828" width="0" style="63" hidden="1" customWidth="1"/>
    <col min="12829" max="12829" width="4.88671875" style="63" customWidth="1"/>
    <col min="12830" max="12840" width="0" style="63" hidden="1" customWidth="1"/>
    <col min="12841" max="12841" width="5.33203125" style="63" customWidth="1"/>
    <col min="12842" max="12846" width="0" style="63" hidden="1" customWidth="1"/>
    <col min="12847" max="12847" width="5.88671875" style="63" customWidth="1"/>
    <col min="12848" max="12849" width="0" style="63" hidden="1" customWidth="1"/>
    <col min="12850" max="12850" width="5.5546875" style="63" customWidth="1"/>
    <col min="12851" max="12852" width="0" style="63" hidden="1" customWidth="1"/>
    <col min="12853" max="12853" width="5.33203125" style="63" customWidth="1"/>
    <col min="12854" max="12855" width="0" style="63" hidden="1" customWidth="1"/>
    <col min="12856" max="12856" width="6" style="63" customWidth="1"/>
    <col min="12857" max="12861" width="0" style="63" hidden="1" customWidth="1"/>
    <col min="12862" max="12862" width="5" style="63" customWidth="1"/>
    <col min="12863" max="12864" width="0" style="63" hidden="1" customWidth="1"/>
    <col min="12865" max="12865" width="5.6640625" style="63" customWidth="1"/>
    <col min="12866" max="12870" width="0" style="63" hidden="1" customWidth="1"/>
    <col min="12871" max="12871" width="5" style="63" customWidth="1"/>
    <col min="12872" max="12872" width="0" style="63" hidden="1" customWidth="1"/>
    <col min="12873" max="12873" width="6.33203125" style="63" customWidth="1"/>
    <col min="12874" max="12874" width="11" style="63" customWidth="1"/>
    <col min="12875" max="12878" width="0" style="63" hidden="1" customWidth="1"/>
    <col min="12879" max="12879" width="6.5546875" style="63" customWidth="1"/>
    <col min="12880" max="12881" width="0" style="63" hidden="1" customWidth="1"/>
    <col min="12882" max="12882" width="6.33203125" style="63" customWidth="1"/>
    <col min="12883" max="12884" width="0" style="63" hidden="1" customWidth="1"/>
    <col min="12885" max="12885" width="6.5546875" style="63" customWidth="1"/>
    <col min="12886" max="12887" width="0" style="63" hidden="1" customWidth="1"/>
    <col min="12888" max="12888" width="6.6640625" style="63" customWidth="1"/>
    <col min="12889" max="12890" width="0" style="63" hidden="1" customWidth="1"/>
    <col min="12891" max="12891" width="6.44140625" style="63" customWidth="1"/>
    <col min="12892" max="12893" width="0" style="63" hidden="1" customWidth="1"/>
    <col min="12894" max="12894" width="6.5546875" style="63" customWidth="1"/>
    <col min="12895" max="12896" width="0" style="63" hidden="1" customWidth="1"/>
    <col min="12897" max="12897" width="6.88671875" style="63" customWidth="1"/>
    <col min="12898" max="12902" width="0" style="63" hidden="1" customWidth="1"/>
    <col min="12903" max="12903" width="6.33203125" style="63" customWidth="1"/>
    <col min="12904" max="12905" width="0" style="63" hidden="1" customWidth="1"/>
    <col min="12906" max="12906" width="6.5546875" style="63" customWidth="1"/>
    <col min="12907" max="12908" width="0" style="63" hidden="1" customWidth="1"/>
    <col min="12909" max="12909" width="7.44140625" style="63" customWidth="1"/>
    <col min="12910" max="12910" width="0" style="63" hidden="1" customWidth="1"/>
    <col min="12911" max="12911" width="6.33203125" style="63" customWidth="1"/>
    <col min="12912" max="12912" width="9" style="63" customWidth="1"/>
    <col min="12913" max="12916" width="0" style="63" hidden="1" customWidth="1"/>
    <col min="12917" max="12917" width="9" style="63" customWidth="1"/>
    <col min="12918" max="12919" width="0" style="63" hidden="1" customWidth="1"/>
    <col min="12920" max="12920" width="8.6640625" style="63" customWidth="1"/>
    <col min="12921" max="12922" width="0" style="63" hidden="1" customWidth="1"/>
    <col min="12923" max="12923" width="6.5546875" style="63" customWidth="1"/>
    <col min="12924" max="12925" width="0" style="63" hidden="1" customWidth="1"/>
    <col min="12926" max="12926" width="7" style="63" customWidth="1"/>
    <col min="12927" max="12936" width="0" style="63" hidden="1" customWidth="1"/>
    <col min="12937" max="12937" width="6.33203125" style="63" customWidth="1"/>
    <col min="12938" max="12938" width="9" style="63" customWidth="1"/>
    <col min="12939" max="12942" width="0" style="63" hidden="1" customWidth="1"/>
    <col min="12943" max="12943" width="11.5546875" style="63" customWidth="1"/>
    <col min="12944" max="12946" width="0" style="63" hidden="1" customWidth="1"/>
    <col min="12947" max="12947" width="9.5546875" style="63" customWidth="1"/>
    <col min="12948" max="12948" width="11.44140625" style="63" customWidth="1"/>
    <col min="12949" max="12955" width="0" style="63" hidden="1" customWidth="1"/>
    <col min="12956" max="12956" width="7" style="63" customWidth="1"/>
    <col min="12957" max="12957" width="18.44140625" style="63" customWidth="1"/>
    <col min="12958" max="12982" width="0" style="63" hidden="1" customWidth="1"/>
    <col min="12983" max="13039" width="9.109375" style="63"/>
    <col min="13040" max="13040" width="43.33203125" style="63" customWidth="1"/>
    <col min="13041" max="13045" width="0" style="63" hidden="1" customWidth="1"/>
    <col min="13046" max="13046" width="5" style="63" customWidth="1"/>
    <col min="13047" max="13048" width="0" style="63" hidden="1" customWidth="1"/>
    <col min="13049" max="13049" width="5" style="63" customWidth="1"/>
    <col min="13050" max="13051" width="0" style="63" hidden="1" customWidth="1"/>
    <col min="13052" max="13052" width="5" style="63" customWidth="1"/>
    <col min="13053" max="13054" width="0" style="63" hidden="1" customWidth="1"/>
    <col min="13055" max="13055" width="5" style="63" customWidth="1"/>
    <col min="13056" max="13057" width="0" style="63" hidden="1" customWidth="1"/>
    <col min="13058" max="13058" width="5" style="63" customWidth="1"/>
    <col min="13059" max="13060" width="0" style="63" hidden="1" customWidth="1"/>
    <col min="13061" max="13061" width="5" style="63" customWidth="1"/>
    <col min="13062" max="13075" width="0" style="63" hidden="1" customWidth="1"/>
    <col min="13076" max="13076" width="5.6640625" style="63" customWidth="1"/>
    <col min="13077" max="13078" width="0" style="63" hidden="1" customWidth="1"/>
    <col min="13079" max="13079" width="6.33203125" style="63" customWidth="1"/>
    <col min="13080" max="13081" width="0" style="63" hidden="1" customWidth="1"/>
    <col min="13082" max="13082" width="5.33203125" style="63" customWidth="1"/>
    <col min="13083" max="13084" width="0" style="63" hidden="1" customWidth="1"/>
    <col min="13085" max="13085" width="4.88671875" style="63" customWidth="1"/>
    <col min="13086" max="13096" width="0" style="63" hidden="1" customWidth="1"/>
    <col min="13097" max="13097" width="5.33203125" style="63" customWidth="1"/>
    <col min="13098" max="13102" width="0" style="63" hidden="1" customWidth="1"/>
    <col min="13103" max="13103" width="5.88671875" style="63" customWidth="1"/>
    <col min="13104" max="13105" width="0" style="63" hidden="1" customWidth="1"/>
    <col min="13106" max="13106" width="5.5546875" style="63" customWidth="1"/>
    <col min="13107" max="13108" width="0" style="63" hidden="1" customWidth="1"/>
    <col min="13109" max="13109" width="5.33203125" style="63" customWidth="1"/>
    <col min="13110" max="13111" width="0" style="63" hidden="1" customWidth="1"/>
    <col min="13112" max="13112" width="6" style="63" customWidth="1"/>
    <col min="13113" max="13117" width="0" style="63" hidden="1" customWidth="1"/>
    <col min="13118" max="13118" width="5" style="63" customWidth="1"/>
    <col min="13119" max="13120" width="0" style="63" hidden="1" customWidth="1"/>
    <col min="13121" max="13121" width="5.6640625" style="63" customWidth="1"/>
    <col min="13122" max="13126" width="0" style="63" hidden="1" customWidth="1"/>
    <col min="13127" max="13127" width="5" style="63" customWidth="1"/>
    <col min="13128" max="13128" width="0" style="63" hidden="1" customWidth="1"/>
    <col min="13129" max="13129" width="6.33203125" style="63" customWidth="1"/>
    <col min="13130" max="13130" width="11" style="63" customWidth="1"/>
    <col min="13131" max="13134" width="0" style="63" hidden="1" customWidth="1"/>
    <col min="13135" max="13135" width="6.5546875" style="63" customWidth="1"/>
    <col min="13136" max="13137" width="0" style="63" hidden="1" customWidth="1"/>
    <col min="13138" max="13138" width="6.33203125" style="63" customWidth="1"/>
    <col min="13139" max="13140" width="0" style="63" hidden="1" customWidth="1"/>
    <col min="13141" max="13141" width="6.5546875" style="63" customWidth="1"/>
    <col min="13142" max="13143" width="0" style="63" hidden="1" customWidth="1"/>
    <col min="13144" max="13144" width="6.6640625" style="63" customWidth="1"/>
    <col min="13145" max="13146" width="0" style="63" hidden="1" customWidth="1"/>
    <col min="13147" max="13147" width="6.44140625" style="63" customWidth="1"/>
    <col min="13148" max="13149" width="0" style="63" hidden="1" customWidth="1"/>
    <col min="13150" max="13150" width="6.5546875" style="63" customWidth="1"/>
    <col min="13151" max="13152" width="0" style="63" hidden="1" customWidth="1"/>
    <col min="13153" max="13153" width="6.88671875" style="63" customWidth="1"/>
    <col min="13154" max="13158" width="0" style="63" hidden="1" customWidth="1"/>
    <col min="13159" max="13159" width="6.33203125" style="63" customWidth="1"/>
    <col min="13160" max="13161" width="0" style="63" hidden="1" customWidth="1"/>
    <col min="13162" max="13162" width="6.5546875" style="63" customWidth="1"/>
    <col min="13163" max="13164" width="0" style="63" hidden="1" customWidth="1"/>
    <col min="13165" max="13165" width="7.44140625" style="63" customWidth="1"/>
    <col min="13166" max="13166" width="0" style="63" hidden="1" customWidth="1"/>
    <col min="13167" max="13167" width="6.33203125" style="63" customWidth="1"/>
    <col min="13168" max="13168" width="9" style="63" customWidth="1"/>
    <col min="13169" max="13172" width="0" style="63" hidden="1" customWidth="1"/>
    <col min="13173" max="13173" width="9" style="63" customWidth="1"/>
    <col min="13174" max="13175" width="0" style="63" hidden="1" customWidth="1"/>
    <col min="13176" max="13176" width="8.6640625" style="63" customWidth="1"/>
    <col min="13177" max="13178" width="0" style="63" hidden="1" customWidth="1"/>
    <col min="13179" max="13179" width="6.5546875" style="63" customWidth="1"/>
    <col min="13180" max="13181" width="0" style="63" hidden="1" customWidth="1"/>
    <col min="13182" max="13182" width="7" style="63" customWidth="1"/>
    <col min="13183" max="13192" width="0" style="63" hidden="1" customWidth="1"/>
    <col min="13193" max="13193" width="6.33203125" style="63" customWidth="1"/>
    <col min="13194" max="13194" width="9" style="63" customWidth="1"/>
    <col min="13195" max="13198" width="0" style="63" hidden="1" customWidth="1"/>
    <col min="13199" max="13199" width="11.5546875" style="63" customWidth="1"/>
    <col min="13200" max="13202" width="0" style="63" hidden="1" customWidth="1"/>
    <col min="13203" max="13203" width="9.5546875" style="63" customWidth="1"/>
    <col min="13204" max="13204" width="11.44140625" style="63" customWidth="1"/>
    <col min="13205" max="13211" width="0" style="63" hidden="1" customWidth="1"/>
    <col min="13212" max="13212" width="7" style="63" customWidth="1"/>
    <col min="13213" max="13213" width="18.44140625" style="63" customWidth="1"/>
    <col min="13214" max="13238" width="0" style="63" hidden="1" customWidth="1"/>
    <col min="13239" max="13295" width="9.109375" style="63"/>
    <col min="13296" max="13296" width="43.33203125" style="63" customWidth="1"/>
    <col min="13297" max="13301" width="0" style="63" hidden="1" customWidth="1"/>
    <col min="13302" max="13302" width="5" style="63" customWidth="1"/>
    <col min="13303" max="13304" width="0" style="63" hidden="1" customWidth="1"/>
    <col min="13305" max="13305" width="5" style="63" customWidth="1"/>
    <col min="13306" max="13307" width="0" style="63" hidden="1" customWidth="1"/>
    <col min="13308" max="13308" width="5" style="63" customWidth="1"/>
    <col min="13309" max="13310" width="0" style="63" hidden="1" customWidth="1"/>
    <col min="13311" max="13311" width="5" style="63" customWidth="1"/>
    <col min="13312" max="13313" width="0" style="63" hidden="1" customWidth="1"/>
    <col min="13314" max="13314" width="5" style="63" customWidth="1"/>
    <col min="13315" max="13316" width="0" style="63" hidden="1" customWidth="1"/>
    <col min="13317" max="13317" width="5" style="63" customWidth="1"/>
    <col min="13318" max="13331" width="0" style="63" hidden="1" customWidth="1"/>
    <col min="13332" max="13332" width="5.6640625" style="63" customWidth="1"/>
    <col min="13333" max="13334" width="0" style="63" hidden="1" customWidth="1"/>
    <col min="13335" max="13335" width="6.33203125" style="63" customWidth="1"/>
    <col min="13336" max="13337" width="0" style="63" hidden="1" customWidth="1"/>
    <col min="13338" max="13338" width="5.33203125" style="63" customWidth="1"/>
    <col min="13339" max="13340" width="0" style="63" hidden="1" customWidth="1"/>
    <col min="13341" max="13341" width="4.88671875" style="63" customWidth="1"/>
    <col min="13342" max="13352" width="0" style="63" hidden="1" customWidth="1"/>
    <col min="13353" max="13353" width="5.33203125" style="63" customWidth="1"/>
    <col min="13354" max="13358" width="0" style="63" hidden="1" customWidth="1"/>
    <col min="13359" max="13359" width="5.88671875" style="63" customWidth="1"/>
    <col min="13360" max="13361" width="0" style="63" hidden="1" customWidth="1"/>
    <col min="13362" max="13362" width="5.5546875" style="63" customWidth="1"/>
    <col min="13363" max="13364" width="0" style="63" hidden="1" customWidth="1"/>
    <col min="13365" max="13365" width="5.33203125" style="63" customWidth="1"/>
    <col min="13366" max="13367" width="0" style="63" hidden="1" customWidth="1"/>
    <col min="13368" max="13368" width="6" style="63" customWidth="1"/>
    <col min="13369" max="13373" width="0" style="63" hidden="1" customWidth="1"/>
    <col min="13374" max="13374" width="5" style="63" customWidth="1"/>
    <col min="13375" max="13376" width="0" style="63" hidden="1" customWidth="1"/>
    <col min="13377" max="13377" width="5.6640625" style="63" customWidth="1"/>
    <col min="13378" max="13382" width="0" style="63" hidden="1" customWidth="1"/>
    <col min="13383" max="13383" width="5" style="63" customWidth="1"/>
    <col min="13384" max="13384" width="0" style="63" hidden="1" customWidth="1"/>
    <col min="13385" max="13385" width="6.33203125" style="63" customWidth="1"/>
    <col min="13386" max="13386" width="11" style="63" customWidth="1"/>
    <col min="13387" max="13390" width="0" style="63" hidden="1" customWidth="1"/>
    <col min="13391" max="13391" width="6.5546875" style="63" customWidth="1"/>
    <col min="13392" max="13393" width="0" style="63" hidden="1" customWidth="1"/>
    <col min="13394" max="13394" width="6.33203125" style="63" customWidth="1"/>
    <col min="13395" max="13396" width="0" style="63" hidden="1" customWidth="1"/>
    <col min="13397" max="13397" width="6.5546875" style="63" customWidth="1"/>
    <col min="13398" max="13399" width="0" style="63" hidden="1" customWidth="1"/>
    <col min="13400" max="13400" width="6.6640625" style="63" customWidth="1"/>
    <col min="13401" max="13402" width="0" style="63" hidden="1" customWidth="1"/>
    <col min="13403" max="13403" width="6.44140625" style="63" customWidth="1"/>
    <col min="13404" max="13405" width="0" style="63" hidden="1" customWidth="1"/>
    <col min="13406" max="13406" width="6.5546875" style="63" customWidth="1"/>
    <col min="13407" max="13408" width="0" style="63" hidden="1" customWidth="1"/>
    <col min="13409" max="13409" width="6.88671875" style="63" customWidth="1"/>
    <col min="13410" max="13414" width="0" style="63" hidden="1" customWidth="1"/>
    <col min="13415" max="13415" width="6.33203125" style="63" customWidth="1"/>
    <col min="13416" max="13417" width="0" style="63" hidden="1" customWidth="1"/>
    <col min="13418" max="13418" width="6.5546875" style="63" customWidth="1"/>
    <col min="13419" max="13420" width="0" style="63" hidden="1" customWidth="1"/>
    <col min="13421" max="13421" width="7.44140625" style="63" customWidth="1"/>
    <col min="13422" max="13422" width="0" style="63" hidden="1" customWidth="1"/>
    <col min="13423" max="13423" width="6.33203125" style="63" customWidth="1"/>
    <col min="13424" max="13424" width="9" style="63" customWidth="1"/>
    <col min="13425" max="13428" width="0" style="63" hidden="1" customWidth="1"/>
    <col min="13429" max="13429" width="9" style="63" customWidth="1"/>
    <col min="13430" max="13431" width="0" style="63" hidden="1" customWidth="1"/>
    <col min="13432" max="13432" width="8.6640625" style="63" customWidth="1"/>
    <col min="13433" max="13434" width="0" style="63" hidden="1" customWidth="1"/>
    <col min="13435" max="13435" width="6.5546875" style="63" customWidth="1"/>
    <col min="13436" max="13437" width="0" style="63" hidden="1" customWidth="1"/>
    <col min="13438" max="13438" width="7" style="63" customWidth="1"/>
    <col min="13439" max="13448" width="0" style="63" hidden="1" customWidth="1"/>
    <col min="13449" max="13449" width="6.33203125" style="63" customWidth="1"/>
    <col min="13450" max="13450" width="9" style="63" customWidth="1"/>
    <col min="13451" max="13454" width="0" style="63" hidden="1" customWidth="1"/>
    <col min="13455" max="13455" width="11.5546875" style="63" customWidth="1"/>
    <col min="13456" max="13458" width="0" style="63" hidden="1" customWidth="1"/>
    <col min="13459" max="13459" width="9.5546875" style="63" customWidth="1"/>
    <col min="13460" max="13460" width="11.44140625" style="63" customWidth="1"/>
    <col min="13461" max="13467" width="0" style="63" hidden="1" customWidth="1"/>
    <col min="13468" max="13468" width="7" style="63" customWidth="1"/>
    <col min="13469" max="13469" width="18.44140625" style="63" customWidth="1"/>
    <col min="13470" max="13494" width="0" style="63" hidden="1" customWidth="1"/>
    <col min="13495" max="13551" width="9.109375" style="63"/>
    <col min="13552" max="13552" width="43.33203125" style="63" customWidth="1"/>
    <col min="13553" max="13557" width="0" style="63" hidden="1" customWidth="1"/>
    <col min="13558" max="13558" width="5" style="63" customWidth="1"/>
    <col min="13559" max="13560" width="0" style="63" hidden="1" customWidth="1"/>
    <col min="13561" max="13561" width="5" style="63" customWidth="1"/>
    <col min="13562" max="13563" width="0" style="63" hidden="1" customWidth="1"/>
    <col min="13564" max="13564" width="5" style="63" customWidth="1"/>
    <col min="13565" max="13566" width="0" style="63" hidden="1" customWidth="1"/>
    <col min="13567" max="13567" width="5" style="63" customWidth="1"/>
    <col min="13568" max="13569" width="0" style="63" hidden="1" customWidth="1"/>
    <col min="13570" max="13570" width="5" style="63" customWidth="1"/>
    <col min="13571" max="13572" width="0" style="63" hidden="1" customWidth="1"/>
    <col min="13573" max="13573" width="5" style="63" customWidth="1"/>
    <col min="13574" max="13587" width="0" style="63" hidden="1" customWidth="1"/>
    <col min="13588" max="13588" width="5.6640625" style="63" customWidth="1"/>
    <col min="13589" max="13590" width="0" style="63" hidden="1" customWidth="1"/>
    <col min="13591" max="13591" width="6.33203125" style="63" customWidth="1"/>
    <col min="13592" max="13593" width="0" style="63" hidden="1" customWidth="1"/>
    <col min="13594" max="13594" width="5.33203125" style="63" customWidth="1"/>
    <col min="13595" max="13596" width="0" style="63" hidden="1" customWidth="1"/>
    <col min="13597" max="13597" width="4.88671875" style="63" customWidth="1"/>
    <col min="13598" max="13608" width="0" style="63" hidden="1" customWidth="1"/>
    <col min="13609" max="13609" width="5.33203125" style="63" customWidth="1"/>
    <col min="13610" max="13614" width="0" style="63" hidden="1" customWidth="1"/>
    <col min="13615" max="13615" width="5.88671875" style="63" customWidth="1"/>
    <col min="13616" max="13617" width="0" style="63" hidden="1" customWidth="1"/>
    <col min="13618" max="13618" width="5.5546875" style="63" customWidth="1"/>
    <col min="13619" max="13620" width="0" style="63" hidden="1" customWidth="1"/>
    <col min="13621" max="13621" width="5.33203125" style="63" customWidth="1"/>
    <col min="13622" max="13623" width="0" style="63" hidden="1" customWidth="1"/>
    <col min="13624" max="13624" width="6" style="63" customWidth="1"/>
    <col min="13625" max="13629" width="0" style="63" hidden="1" customWidth="1"/>
    <col min="13630" max="13630" width="5" style="63" customWidth="1"/>
    <col min="13631" max="13632" width="0" style="63" hidden="1" customWidth="1"/>
    <col min="13633" max="13633" width="5.6640625" style="63" customWidth="1"/>
    <col min="13634" max="13638" width="0" style="63" hidden="1" customWidth="1"/>
    <col min="13639" max="13639" width="5" style="63" customWidth="1"/>
    <col min="13640" max="13640" width="0" style="63" hidden="1" customWidth="1"/>
    <col min="13641" max="13641" width="6.33203125" style="63" customWidth="1"/>
    <col min="13642" max="13642" width="11" style="63" customWidth="1"/>
    <col min="13643" max="13646" width="0" style="63" hidden="1" customWidth="1"/>
    <col min="13647" max="13647" width="6.5546875" style="63" customWidth="1"/>
    <col min="13648" max="13649" width="0" style="63" hidden="1" customWidth="1"/>
    <col min="13650" max="13650" width="6.33203125" style="63" customWidth="1"/>
    <col min="13651" max="13652" width="0" style="63" hidden="1" customWidth="1"/>
    <col min="13653" max="13653" width="6.5546875" style="63" customWidth="1"/>
    <col min="13654" max="13655" width="0" style="63" hidden="1" customWidth="1"/>
    <col min="13656" max="13656" width="6.6640625" style="63" customWidth="1"/>
    <col min="13657" max="13658" width="0" style="63" hidden="1" customWidth="1"/>
    <col min="13659" max="13659" width="6.44140625" style="63" customWidth="1"/>
    <col min="13660" max="13661" width="0" style="63" hidden="1" customWidth="1"/>
    <col min="13662" max="13662" width="6.5546875" style="63" customWidth="1"/>
    <col min="13663" max="13664" width="0" style="63" hidden="1" customWidth="1"/>
    <col min="13665" max="13665" width="6.88671875" style="63" customWidth="1"/>
    <col min="13666" max="13670" width="0" style="63" hidden="1" customWidth="1"/>
    <col min="13671" max="13671" width="6.33203125" style="63" customWidth="1"/>
    <col min="13672" max="13673" width="0" style="63" hidden="1" customWidth="1"/>
    <col min="13674" max="13674" width="6.5546875" style="63" customWidth="1"/>
    <col min="13675" max="13676" width="0" style="63" hidden="1" customWidth="1"/>
    <col min="13677" max="13677" width="7.44140625" style="63" customWidth="1"/>
    <col min="13678" max="13678" width="0" style="63" hidden="1" customWidth="1"/>
    <col min="13679" max="13679" width="6.33203125" style="63" customWidth="1"/>
    <col min="13680" max="13680" width="9" style="63" customWidth="1"/>
    <col min="13681" max="13684" width="0" style="63" hidden="1" customWidth="1"/>
    <col min="13685" max="13685" width="9" style="63" customWidth="1"/>
    <col min="13686" max="13687" width="0" style="63" hidden="1" customWidth="1"/>
    <col min="13688" max="13688" width="8.6640625" style="63" customWidth="1"/>
    <col min="13689" max="13690" width="0" style="63" hidden="1" customWidth="1"/>
    <col min="13691" max="13691" width="6.5546875" style="63" customWidth="1"/>
    <col min="13692" max="13693" width="0" style="63" hidden="1" customWidth="1"/>
    <col min="13694" max="13694" width="7" style="63" customWidth="1"/>
    <col min="13695" max="13704" width="0" style="63" hidden="1" customWidth="1"/>
    <col min="13705" max="13705" width="6.33203125" style="63" customWidth="1"/>
    <col min="13706" max="13706" width="9" style="63" customWidth="1"/>
    <col min="13707" max="13710" width="0" style="63" hidden="1" customWidth="1"/>
    <col min="13711" max="13711" width="11.5546875" style="63" customWidth="1"/>
    <col min="13712" max="13714" width="0" style="63" hidden="1" customWidth="1"/>
    <col min="13715" max="13715" width="9.5546875" style="63" customWidth="1"/>
    <col min="13716" max="13716" width="11.44140625" style="63" customWidth="1"/>
    <col min="13717" max="13723" width="0" style="63" hidden="1" customWidth="1"/>
    <col min="13724" max="13724" width="7" style="63" customWidth="1"/>
    <col min="13725" max="13725" width="18.44140625" style="63" customWidth="1"/>
    <col min="13726" max="13750" width="0" style="63" hidden="1" customWidth="1"/>
    <col min="13751" max="13807" width="9.109375" style="63"/>
    <col min="13808" max="13808" width="43.33203125" style="63" customWidth="1"/>
    <col min="13809" max="13813" width="0" style="63" hidden="1" customWidth="1"/>
    <col min="13814" max="13814" width="5" style="63" customWidth="1"/>
    <col min="13815" max="13816" width="0" style="63" hidden="1" customWidth="1"/>
    <col min="13817" max="13817" width="5" style="63" customWidth="1"/>
    <col min="13818" max="13819" width="0" style="63" hidden="1" customWidth="1"/>
    <col min="13820" max="13820" width="5" style="63" customWidth="1"/>
    <col min="13821" max="13822" width="0" style="63" hidden="1" customWidth="1"/>
    <col min="13823" max="13823" width="5" style="63" customWidth="1"/>
    <col min="13824" max="13825" width="0" style="63" hidden="1" customWidth="1"/>
    <col min="13826" max="13826" width="5" style="63" customWidth="1"/>
    <col min="13827" max="13828" width="0" style="63" hidden="1" customWidth="1"/>
    <col min="13829" max="13829" width="5" style="63" customWidth="1"/>
    <col min="13830" max="13843" width="0" style="63" hidden="1" customWidth="1"/>
    <col min="13844" max="13844" width="5.6640625" style="63" customWidth="1"/>
    <col min="13845" max="13846" width="0" style="63" hidden="1" customWidth="1"/>
    <col min="13847" max="13847" width="6.33203125" style="63" customWidth="1"/>
    <col min="13848" max="13849" width="0" style="63" hidden="1" customWidth="1"/>
    <col min="13850" max="13850" width="5.33203125" style="63" customWidth="1"/>
    <col min="13851" max="13852" width="0" style="63" hidden="1" customWidth="1"/>
    <col min="13853" max="13853" width="4.88671875" style="63" customWidth="1"/>
    <col min="13854" max="13864" width="0" style="63" hidden="1" customWidth="1"/>
    <col min="13865" max="13865" width="5.33203125" style="63" customWidth="1"/>
    <col min="13866" max="13870" width="0" style="63" hidden="1" customWidth="1"/>
    <col min="13871" max="13871" width="5.88671875" style="63" customWidth="1"/>
    <col min="13872" max="13873" width="0" style="63" hidden="1" customWidth="1"/>
    <col min="13874" max="13874" width="5.5546875" style="63" customWidth="1"/>
    <col min="13875" max="13876" width="0" style="63" hidden="1" customWidth="1"/>
    <col min="13877" max="13877" width="5.33203125" style="63" customWidth="1"/>
    <col min="13878" max="13879" width="0" style="63" hidden="1" customWidth="1"/>
    <col min="13880" max="13880" width="6" style="63" customWidth="1"/>
    <col min="13881" max="13885" width="0" style="63" hidden="1" customWidth="1"/>
    <col min="13886" max="13886" width="5" style="63" customWidth="1"/>
    <col min="13887" max="13888" width="0" style="63" hidden="1" customWidth="1"/>
    <col min="13889" max="13889" width="5.6640625" style="63" customWidth="1"/>
    <col min="13890" max="13894" width="0" style="63" hidden="1" customWidth="1"/>
    <col min="13895" max="13895" width="5" style="63" customWidth="1"/>
    <col min="13896" max="13896" width="0" style="63" hidden="1" customWidth="1"/>
    <col min="13897" max="13897" width="6.33203125" style="63" customWidth="1"/>
    <col min="13898" max="13898" width="11" style="63" customWidth="1"/>
    <col min="13899" max="13902" width="0" style="63" hidden="1" customWidth="1"/>
    <col min="13903" max="13903" width="6.5546875" style="63" customWidth="1"/>
    <col min="13904" max="13905" width="0" style="63" hidden="1" customWidth="1"/>
    <col min="13906" max="13906" width="6.33203125" style="63" customWidth="1"/>
    <col min="13907" max="13908" width="0" style="63" hidden="1" customWidth="1"/>
    <col min="13909" max="13909" width="6.5546875" style="63" customWidth="1"/>
    <col min="13910" max="13911" width="0" style="63" hidden="1" customWidth="1"/>
    <col min="13912" max="13912" width="6.6640625" style="63" customWidth="1"/>
    <col min="13913" max="13914" width="0" style="63" hidden="1" customWidth="1"/>
    <col min="13915" max="13915" width="6.44140625" style="63" customWidth="1"/>
    <col min="13916" max="13917" width="0" style="63" hidden="1" customWidth="1"/>
    <col min="13918" max="13918" width="6.5546875" style="63" customWidth="1"/>
    <col min="13919" max="13920" width="0" style="63" hidden="1" customWidth="1"/>
    <col min="13921" max="13921" width="6.88671875" style="63" customWidth="1"/>
    <col min="13922" max="13926" width="0" style="63" hidden="1" customWidth="1"/>
    <col min="13927" max="13927" width="6.33203125" style="63" customWidth="1"/>
    <col min="13928" max="13929" width="0" style="63" hidden="1" customWidth="1"/>
    <col min="13930" max="13930" width="6.5546875" style="63" customWidth="1"/>
    <col min="13931" max="13932" width="0" style="63" hidden="1" customWidth="1"/>
    <col min="13933" max="13933" width="7.44140625" style="63" customWidth="1"/>
    <col min="13934" max="13934" width="0" style="63" hidden="1" customWidth="1"/>
    <col min="13935" max="13935" width="6.33203125" style="63" customWidth="1"/>
    <col min="13936" max="13936" width="9" style="63" customWidth="1"/>
    <col min="13937" max="13940" width="0" style="63" hidden="1" customWidth="1"/>
    <col min="13941" max="13941" width="9" style="63" customWidth="1"/>
    <col min="13942" max="13943" width="0" style="63" hidden="1" customWidth="1"/>
    <col min="13944" max="13944" width="8.6640625" style="63" customWidth="1"/>
    <col min="13945" max="13946" width="0" style="63" hidden="1" customWidth="1"/>
    <col min="13947" max="13947" width="6.5546875" style="63" customWidth="1"/>
    <col min="13948" max="13949" width="0" style="63" hidden="1" customWidth="1"/>
    <col min="13950" max="13950" width="7" style="63" customWidth="1"/>
    <col min="13951" max="13960" width="0" style="63" hidden="1" customWidth="1"/>
    <col min="13961" max="13961" width="6.33203125" style="63" customWidth="1"/>
    <col min="13962" max="13962" width="9" style="63" customWidth="1"/>
    <col min="13963" max="13966" width="0" style="63" hidden="1" customWidth="1"/>
    <col min="13967" max="13967" width="11.5546875" style="63" customWidth="1"/>
    <col min="13968" max="13970" width="0" style="63" hidden="1" customWidth="1"/>
    <col min="13971" max="13971" width="9.5546875" style="63" customWidth="1"/>
    <col min="13972" max="13972" width="11.44140625" style="63" customWidth="1"/>
    <col min="13973" max="13979" width="0" style="63" hidden="1" customWidth="1"/>
    <col min="13980" max="13980" width="7" style="63" customWidth="1"/>
    <col min="13981" max="13981" width="18.44140625" style="63" customWidth="1"/>
    <col min="13982" max="14006" width="0" style="63" hidden="1" customWidth="1"/>
    <col min="14007" max="14063" width="9.109375" style="63"/>
    <col min="14064" max="14064" width="43.33203125" style="63" customWidth="1"/>
    <col min="14065" max="14069" width="0" style="63" hidden="1" customWidth="1"/>
    <col min="14070" max="14070" width="5" style="63" customWidth="1"/>
    <col min="14071" max="14072" width="0" style="63" hidden="1" customWidth="1"/>
    <col min="14073" max="14073" width="5" style="63" customWidth="1"/>
    <col min="14074" max="14075" width="0" style="63" hidden="1" customWidth="1"/>
    <col min="14076" max="14076" width="5" style="63" customWidth="1"/>
    <col min="14077" max="14078" width="0" style="63" hidden="1" customWidth="1"/>
    <col min="14079" max="14079" width="5" style="63" customWidth="1"/>
    <col min="14080" max="14081" width="0" style="63" hidden="1" customWidth="1"/>
    <col min="14082" max="14082" width="5" style="63" customWidth="1"/>
    <col min="14083" max="14084" width="0" style="63" hidden="1" customWidth="1"/>
    <col min="14085" max="14085" width="5" style="63" customWidth="1"/>
    <col min="14086" max="14099" width="0" style="63" hidden="1" customWidth="1"/>
    <col min="14100" max="14100" width="5.6640625" style="63" customWidth="1"/>
    <col min="14101" max="14102" width="0" style="63" hidden="1" customWidth="1"/>
    <col min="14103" max="14103" width="6.33203125" style="63" customWidth="1"/>
    <col min="14104" max="14105" width="0" style="63" hidden="1" customWidth="1"/>
    <col min="14106" max="14106" width="5.33203125" style="63" customWidth="1"/>
    <col min="14107" max="14108" width="0" style="63" hidden="1" customWidth="1"/>
    <col min="14109" max="14109" width="4.88671875" style="63" customWidth="1"/>
    <col min="14110" max="14120" width="0" style="63" hidden="1" customWidth="1"/>
    <col min="14121" max="14121" width="5.33203125" style="63" customWidth="1"/>
    <col min="14122" max="14126" width="0" style="63" hidden="1" customWidth="1"/>
    <col min="14127" max="14127" width="5.88671875" style="63" customWidth="1"/>
    <col min="14128" max="14129" width="0" style="63" hidden="1" customWidth="1"/>
    <col min="14130" max="14130" width="5.5546875" style="63" customWidth="1"/>
    <col min="14131" max="14132" width="0" style="63" hidden="1" customWidth="1"/>
    <col min="14133" max="14133" width="5.33203125" style="63" customWidth="1"/>
    <col min="14134" max="14135" width="0" style="63" hidden="1" customWidth="1"/>
    <col min="14136" max="14136" width="6" style="63" customWidth="1"/>
    <col min="14137" max="14141" width="0" style="63" hidden="1" customWidth="1"/>
    <col min="14142" max="14142" width="5" style="63" customWidth="1"/>
    <col min="14143" max="14144" width="0" style="63" hidden="1" customWidth="1"/>
    <col min="14145" max="14145" width="5.6640625" style="63" customWidth="1"/>
    <col min="14146" max="14150" width="0" style="63" hidden="1" customWidth="1"/>
    <col min="14151" max="14151" width="5" style="63" customWidth="1"/>
    <col min="14152" max="14152" width="0" style="63" hidden="1" customWidth="1"/>
    <col min="14153" max="14153" width="6.33203125" style="63" customWidth="1"/>
    <col min="14154" max="14154" width="11" style="63" customWidth="1"/>
    <col min="14155" max="14158" width="0" style="63" hidden="1" customWidth="1"/>
    <col min="14159" max="14159" width="6.5546875" style="63" customWidth="1"/>
    <col min="14160" max="14161" width="0" style="63" hidden="1" customWidth="1"/>
    <col min="14162" max="14162" width="6.33203125" style="63" customWidth="1"/>
    <col min="14163" max="14164" width="0" style="63" hidden="1" customWidth="1"/>
    <col min="14165" max="14165" width="6.5546875" style="63" customWidth="1"/>
    <col min="14166" max="14167" width="0" style="63" hidden="1" customWidth="1"/>
    <col min="14168" max="14168" width="6.6640625" style="63" customWidth="1"/>
    <col min="14169" max="14170" width="0" style="63" hidden="1" customWidth="1"/>
    <col min="14171" max="14171" width="6.44140625" style="63" customWidth="1"/>
    <col min="14172" max="14173" width="0" style="63" hidden="1" customWidth="1"/>
    <col min="14174" max="14174" width="6.5546875" style="63" customWidth="1"/>
    <col min="14175" max="14176" width="0" style="63" hidden="1" customWidth="1"/>
    <col min="14177" max="14177" width="6.88671875" style="63" customWidth="1"/>
    <col min="14178" max="14182" width="0" style="63" hidden="1" customWidth="1"/>
    <col min="14183" max="14183" width="6.33203125" style="63" customWidth="1"/>
    <col min="14184" max="14185" width="0" style="63" hidden="1" customWidth="1"/>
    <col min="14186" max="14186" width="6.5546875" style="63" customWidth="1"/>
    <col min="14187" max="14188" width="0" style="63" hidden="1" customWidth="1"/>
    <col min="14189" max="14189" width="7.44140625" style="63" customWidth="1"/>
    <col min="14190" max="14190" width="0" style="63" hidden="1" customWidth="1"/>
    <col min="14191" max="14191" width="6.33203125" style="63" customWidth="1"/>
    <col min="14192" max="14192" width="9" style="63" customWidth="1"/>
    <col min="14193" max="14196" width="0" style="63" hidden="1" customWidth="1"/>
    <col min="14197" max="14197" width="9" style="63" customWidth="1"/>
    <col min="14198" max="14199" width="0" style="63" hidden="1" customWidth="1"/>
    <col min="14200" max="14200" width="8.6640625" style="63" customWidth="1"/>
    <col min="14201" max="14202" width="0" style="63" hidden="1" customWidth="1"/>
    <col min="14203" max="14203" width="6.5546875" style="63" customWidth="1"/>
    <col min="14204" max="14205" width="0" style="63" hidden="1" customWidth="1"/>
    <col min="14206" max="14206" width="7" style="63" customWidth="1"/>
    <col min="14207" max="14216" width="0" style="63" hidden="1" customWidth="1"/>
    <col min="14217" max="14217" width="6.33203125" style="63" customWidth="1"/>
    <col min="14218" max="14218" width="9" style="63" customWidth="1"/>
    <col min="14219" max="14222" width="0" style="63" hidden="1" customWidth="1"/>
    <col min="14223" max="14223" width="11.5546875" style="63" customWidth="1"/>
    <col min="14224" max="14226" width="0" style="63" hidden="1" customWidth="1"/>
    <col min="14227" max="14227" width="9.5546875" style="63" customWidth="1"/>
    <col min="14228" max="14228" width="11.44140625" style="63" customWidth="1"/>
    <col min="14229" max="14235" width="0" style="63" hidden="1" customWidth="1"/>
    <col min="14236" max="14236" width="7" style="63" customWidth="1"/>
    <col min="14237" max="14237" width="18.44140625" style="63" customWidth="1"/>
    <col min="14238" max="14262" width="0" style="63" hidden="1" customWidth="1"/>
    <col min="14263" max="14319" width="9.109375" style="63"/>
    <col min="14320" max="14320" width="43.33203125" style="63" customWidth="1"/>
    <col min="14321" max="14325" width="0" style="63" hidden="1" customWidth="1"/>
    <col min="14326" max="14326" width="5" style="63" customWidth="1"/>
    <col min="14327" max="14328" width="0" style="63" hidden="1" customWidth="1"/>
    <col min="14329" max="14329" width="5" style="63" customWidth="1"/>
    <col min="14330" max="14331" width="0" style="63" hidden="1" customWidth="1"/>
    <col min="14332" max="14332" width="5" style="63" customWidth="1"/>
    <col min="14333" max="14334" width="0" style="63" hidden="1" customWidth="1"/>
    <col min="14335" max="14335" width="5" style="63" customWidth="1"/>
    <col min="14336" max="14337" width="0" style="63" hidden="1" customWidth="1"/>
    <col min="14338" max="14338" width="5" style="63" customWidth="1"/>
    <col min="14339" max="14340" width="0" style="63" hidden="1" customWidth="1"/>
    <col min="14341" max="14341" width="5" style="63" customWidth="1"/>
    <col min="14342" max="14355" width="0" style="63" hidden="1" customWidth="1"/>
    <col min="14356" max="14356" width="5.6640625" style="63" customWidth="1"/>
    <col min="14357" max="14358" width="0" style="63" hidden="1" customWidth="1"/>
    <col min="14359" max="14359" width="6.33203125" style="63" customWidth="1"/>
    <col min="14360" max="14361" width="0" style="63" hidden="1" customWidth="1"/>
    <col min="14362" max="14362" width="5.33203125" style="63" customWidth="1"/>
    <col min="14363" max="14364" width="0" style="63" hidden="1" customWidth="1"/>
    <col min="14365" max="14365" width="4.88671875" style="63" customWidth="1"/>
    <col min="14366" max="14376" width="0" style="63" hidden="1" customWidth="1"/>
    <col min="14377" max="14377" width="5.33203125" style="63" customWidth="1"/>
    <col min="14378" max="14382" width="0" style="63" hidden="1" customWidth="1"/>
    <col min="14383" max="14383" width="5.88671875" style="63" customWidth="1"/>
    <col min="14384" max="14385" width="0" style="63" hidden="1" customWidth="1"/>
    <col min="14386" max="14386" width="5.5546875" style="63" customWidth="1"/>
    <col min="14387" max="14388" width="0" style="63" hidden="1" customWidth="1"/>
    <col min="14389" max="14389" width="5.33203125" style="63" customWidth="1"/>
    <col min="14390" max="14391" width="0" style="63" hidden="1" customWidth="1"/>
    <col min="14392" max="14392" width="6" style="63" customWidth="1"/>
    <col min="14393" max="14397" width="0" style="63" hidden="1" customWidth="1"/>
    <col min="14398" max="14398" width="5" style="63" customWidth="1"/>
    <col min="14399" max="14400" width="0" style="63" hidden="1" customWidth="1"/>
    <col min="14401" max="14401" width="5.6640625" style="63" customWidth="1"/>
    <col min="14402" max="14406" width="0" style="63" hidden="1" customWidth="1"/>
    <col min="14407" max="14407" width="5" style="63" customWidth="1"/>
    <col min="14408" max="14408" width="0" style="63" hidden="1" customWidth="1"/>
    <col min="14409" max="14409" width="6.33203125" style="63" customWidth="1"/>
    <col min="14410" max="14410" width="11" style="63" customWidth="1"/>
    <col min="14411" max="14414" width="0" style="63" hidden="1" customWidth="1"/>
    <col min="14415" max="14415" width="6.5546875" style="63" customWidth="1"/>
    <col min="14416" max="14417" width="0" style="63" hidden="1" customWidth="1"/>
    <col min="14418" max="14418" width="6.33203125" style="63" customWidth="1"/>
    <col min="14419" max="14420" width="0" style="63" hidden="1" customWidth="1"/>
    <col min="14421" max="14421" width="6.5546875" style="63" customWidth="1"/>
    <col min="14422" max="14423" width="0" style="63" hidden="1" customWidth="1"/>
    <col min="14424" max="14424" width="6.6640625" style="63" customWidth="1"/>
    <col min="14425" max="14426" width="0" style="63" hidden="1" customWidth="1"/>
    <col min="14427" max="14427" width="6.44140625" style="63" customWidth="1"/>
    <col min="14428" max="14429" width="0" style="63" hidden="1" customWidth="1"/>
    <col min="14430" max="14430" width="6.5546875" style="63" customWidth="1"/>
    <col min="14431" max="14432" width="0" style="63" hidden="1" customWidth="1"/>
    <col min="14433" max="14433" width="6.88671875" style="63" customWidth="1"/>
    <col min="14434" max="14438" width="0" style="63" hidden="1" customWidth="1"/>
    <col min="14439" max="14439" width="6.33203125" style="63" customWidth="1"/>
    <col min="14440" max="14441" width="0" style="63" hidden="1" customWidth="1"/>
    <col min="14442" max="14442" width="6.5546875" style="63" customWidth="1"/>
    <col min="14443" max="14444" width="0" style="63" hidden="1" customWidth="1"/>
    <col min="14445" max="14445" width="7.44140625" style="63" customWidth="1"/>
    <col min="14446" max="14446" width="0" style="63" hidden="1" customWidth="1"/>
    <col min="14447" max="14447" width="6.33203125" style="63" customWidth="1"/>
    <col min="14448" max="14448" width="9" style="63" customWidth="1"/>
    <col min="14449" max="14452" width="0" style="63" hidden="1" customWidth="1"/>
    <col min="14453" max="14453" width="9" style="63" customWidth="1"/>
    <col min="14454" max="14455" width="0" style="63" hidden="1" customWidth="1"/>
    <col min="14456" max="14456" width="8.6640625" style="63" customWidth="1"/>
    <col min="14457" max="14458" width="0" style="63" hidden="1" customWidth="1"/>
    <col min="14459" max="14459" width="6.5546875" style="63" customWidth="1"/>
    <col min="14460" max="14461" width="0" style="63" hidden="1" customWidth="1"/>
    <col min="14462" max="14462" width="7" style="63" customWidth="1"/>
    <col min="14463" max="14472" width="0" style="63" hidden="1" customWidth="1"/>
    <col min="14473" max="14473" width="6.33203125" style="63" customWidth="1"/>
    <col min="14474" max="14474" width="9" style="63" customWidth="1"/>
    <col min="14475" max="14478" width="0" style="63" hidden="1" customWidth="1"/>
    <col min="14479" max="14479" width="11.5546875" style="63" customWidth="1"/>
    <col min="14480" max="14482" width="0" style="63" hidden="1" customWidth="1"/>
    <col min="14483" max="14483" width="9.5546875" style="63" customWidth="1"/>
    <col min="14484" max="14484" width="11.44140625" style="63" customWidth="1"/>
    <col min="14485" max="14491" width="0" style="63" hidden="1" customWidth="1"/>
    <col min="14492" max="14492" width="7" style="63" customWidth="1"/>
    <col min="14493" max="14493" width="18.44140625" style="63" customWidth="1"/>
    <col min="14494" max="14518" width="0" style="63" hidden="1" customWidth="1"/>
    <col min="14519" max="14575" width="9.109375" style="63"/>
    <col min="14576" max="14576" width="43.33203125" style="63" customWidth="1"/>
    <col min="14577" max="14581" width="0" style="63" hidden="1" customWidth="1"/>
    <col min="14582" max="14582" width="5" style="63" customWidth="1"/>
    <col min="14583" max="14584" width="0" style="63" hidden="1" customWidth="1"/>
    <col min="14585" max="14585" width="5" style="63" customWidth="1"/>
    <col min="14586" max="14587" width="0" style="63" hidden="1" customWidth="1"/>
    <col min="14588" max="14588" width="5" style="63" customWidth="1"/>
    <col min="14589" max="14590" width="0" style="63" hidden="1" customWidth="1"/>
    <col min="14591" max="14591" width="5" style="63" customWidth="1"/>
    <col min="14592" max="14593" width="0" style="63" hidden="1" customWidth="1"/>
    <col min="14594" max="14594" width="5" style="63" customWidth="1"/>
    <col min="14595" max="14596" width="0" style="63" hidden="1" customWidth="1"/>
    <col min="14597" max="14597" width="5" style="63" customWidth="1"/>
    <col min="14598" max="14611" width="0" style="63" hidden="1" customWidth="1"/>
    <col min="14612" max="14612" width="5.6640625" style="63" customWidth="1"/>
    <col min="14613" max="14614" width="0" style="63" hidden="1" customWidth="1"/>
    <col min="14615" max="14615" width="6.33203125" style="63" customWidth="1"/>
    <col min="14616" max="14617" width="0" style="63" hidden="1" customWidth="1"/>
    <col min="14618" max="14618" width="5.33203125" style="63" customWidth="1"/>
    <col min="14619" max="14620" width="0" style="63" hidden="1" customWidth="1"/>
    <col min="14621" max="14621" width="4.88671875" style="63" customWidth="1"/>
    <col min="14622" max="14632" width="0" style="63" hidden="1" customWidth="1"/>
    <col min="14633" max="14633" width="5.33203125" style="63" customWidth="1"/>
    <col min="14634" max="14638" width="0" style="63" hidden="1" customWidth="1"/>
    <col min="14639" max="14639" width="5.88671875" style="63" customWidth="1"/>
    <col min="14640" max="14641" width="0" style="63" hidden="1" customWidth="1"/>
    <col min="14642" max="14642" width="5.5546875" style="63" customWidth="1"/>
    <col min="14643" max="14644" width="0" style="63" hidden="1" customWidth="1"/>
    <col min="14645" max="14645" width="5.33203125" style="63" customWidth="1"/>
    <col min="14646" max="14647" width="0" style="63" hidden="1" customWidth="1"/>
    <col min="14648" max="14648" width="6" style="63" customWidth="1"/>
    <col min="14649" max="14653" width="0" style="63" hidden="1" customWidth="1"/>
    <col min="14654" max="14654" width="5" style="63" customWidth="1"/>
    <col min="14655" max="14656" width="0" style="63" hidden="1" customWidth="1"/>
    <col min="14657" max="14657" width="5.6640625" style="63" customWidth="1"/>
    <col min="14658" max="14662" width="0" style="63" hidden="1" customWidth="1"/>
    <col min="14663" max="14663" width="5" style="63" customWidth="1"/>
    <col min="14664" max="14664" width="0" style="63" hidden="1" customWidth="1"/>
    <col min="14665" max="14665" width="6.33203125" style="63" customWidth="1"/>
    <col min="14666" max="14666" width="11" style="63" customWidth="1"/>
    <col min="14667" max="14670" width="0" style="63" hidden="1" customWidth="1"/>
    <col min="14671" max="14671" width="6.5546875" style="63" customWidth="1"/>
    <col min="14672" max="14673" width="0" style="63" hidden="1" customWidth="1"/>
    <col min="14674" max="14674" width="6.33203125" style="63" customWidth="1"/>
    <col min="14675" max="14676" width="0" style="63" hidden="1" customWidth="1"/>
    <col min="14677" max="14677" width="6.5546875" style="63" customWidth="1"/>
    <col min="14678" max="14679" width="0" style="63" hidden="1" customWidth="1"/>
    <col min="14680" max="14680" width="6.6640625" style="63" customWidth="1"/>
    <col min="14681" max="14682" width="0" style="63" hidden="1" customWidth="1"/>
    <col min="14683" max="14683" width="6.44140625" style="63" customWidth="1"/>
    <col min="14684" max="14685" width="0" style="63" hidden="1" customWidth="1"/>
    <col min="14686" max="14686" width="6.5546875" style="63" customWidth="1"/>
    <col min="14687" max="14688" width="0" style="63" hidden="1" customWidth="1"/>
    <col min="14689" max="14689" width="6.88671875" style="63" customWidth="1"/>
    <col min="14690" max="14694" width="0" style="63" hidden="1" customWidth="1"/>
    <col min="14695" max="14695" width="6.33203125" style="63" customWidth="1"/>
    <col min="14696" max="14697" width="0" style="63" hidden="1" customWidth="1"/>
    <col min="14698" max="14698" width="6.5546875" style="63" customWidth="1"/>
    <col min="14699" max="14700" width="0" style="63" hidden="1" customWidth="1"/>
    <col min="14701" max="14701" width="7.44140625" style="63" customWidth="1"/>
    <col min="14702" max="14702" width="0" style="63" hidden="1" customWidth="1"/>
    <col min="14703" max="14703" width="6.33203125" style="63" customWidth="1"/>
    <col min="14704" max="14704" width="9" style="63" customWidth="1"/>
    <col min="14705" max="14708" width="0" style="63" hidden="1" customWidth="1"/>
    <col min="14709" max="14709" width="9" style="63" customWidth="1"/>
    <col min="14710" max="14711" width="0" style="63" hidden="1" customWidth="1"/>
    <col min="14712" max="14712" width="8.6640625" style="63" customWidth="1"/>
    <col min="14713" max="14714" width="0" style="63" hidden="1" customWidth="1"/>
    <col min="14715" max="14715" width="6.5546875" style="63" customWidth="1"/>
    <col min="14716" max="14717" width="0" style="63" hidden="1" customWidth="1"/>
    <col min="14718" max="14718" width="7" style="63" customWidth="1"/>
    <col min="14719" max="14728" width="0" style="63" hidden="1" customWidth="1"/>
    <col min="14729" max="14729" width="6.33203125" style="63" customWidth="1"/>
    <col min="14730" max="14730" width="9" style="63" customWidth="1"/>
    <col min="14731" max="14734" width="0" style="63" hidden="1" customWidth="1"/>
    <col min="14735" max="14735" width="11.5546875" style="63" customWidth="1"/>
    <col min="14736" max="14738" width="0" style="63" hidden="1" customWidth="1"/>
    <col min="14739" max="14739" width="9.5546875" style="63" customWidth="1"/>
    <col min="14740" max="14740" width="11.44140625" style="63" customWidth="1"/>
    <col min="14741" max="14747" width="0" style="63" hidden="1" customWidth="1"/>
    <col min="14748" max="14748" width="7" style="63" customWidth="1"/>
    <col min="14749" max="14749" width="18.44140625" style="63" customWidth="1"/>
    <col min="14750" max="14774" width="0" style="63" hidden="1" customWidth="1"/>
    <col min="14775" max="14831" width="9.109375" style="63"/>
    <col min="14832" max="14832" width="43.33203125" style="63" customWidth="1"/>
    <col min="14833" max="14837" width="0" style="63" hidden="1" customWidth="1"/>
    <col min="14838" max="14838" width="5" style="63" customWidth="1"/>
    <col min="14839" max="14840" width="0" style="63" hidden="1" customWidth="1"/>
    <col min="14841" max="14841" width="5" style="63" customWidth="1"/>
    <col min="14842" max="14843" width="0" style="63" hidden="1" customWidth="1"/>
    <col min="14844" max="14844" width="5" style="63" customWidth="1"/>
    <col min="14845" max="14846" width="0" style="63" hidden="1" customWidth="1"/>
    <col min="14847" max="14847" width="5" style="63" customWidth="1"/>
    <col min="14848" max="14849" width="0" style="63" hidden="1" customWidth="1"/>
    <col min="14850" max="14850" width="5" style="63" customWidth="1"/>
    <col min="14851" max="14852" width="0" style="63" hidden="1" customWidth="1"/>
    <col min="14853" max="14853" width="5" style="63" customWidth="1"/>
    <col min="14854" max="14867" width="0" style="63" hidden="1" customWidth="1"/>
    <col min="14868" max="14868" width="5.6640625" style="63" customWidth="1"/>
    <col min="14869" max="14870" width="0" style="63" hidden="1" customWidth="1"/>
    <col min="14871" max="14871" width="6.33203125" style="63" customWidth="1"/>
    <col min="14872" max="14873" width="0" style="63" hidden="1" customWidth="1"/>
    <col min="14874" max="14874" width="5.33203125" style="63" customWidth="1"/>
    <col min="14875" max="14876" width="0" style="63" hidden="1" customWidth="1"/>
    <col min="14877" max="14877" width="4.88671875" style="63" customWidth="1"/>
    <col min="14878" max="14888" width="0" style="63" hidden="1" customWidth="1"/>
    <col min="14889" max="14889" width="5.33203125" style="63" customWidth="1"/>
    <col min="14890" max="14894" width="0" style="63" hidden="1" customWidth="1"/>
    <col min="14895" max="14895" width="5.88671875" style="63" customWidth="1"/>
    <col min="14896" max="14897" width="0" style="63" hidden="1" customWidth="1"/>
    <col min="14898" max="14898" width="5.5546875" style="63" customWidth="1"/>
    <col min="14899" max="14900" width="0" style="63" hidden="1" customWidth="1"/>
    <col min="14901" max="14901" width="5.33203125" style="63" customWidth="1"/>
    <col min="14902" max="14903" width="0" style="63" hidden="1" customWidth="1"/>
    <col min="14904" max="14904" width="6" style="63" customWidth="1"/>
    <col min="14905" max="14909" width="0" style="63" hidden="1" customWidth="1"/>
    <col min="14910" max="14910" width="5" style="63" customWidth="1"/>
    <col min="14911" max="14912" width="0" style="63" hidden="1" customWidth="1"/>
    <col min="14913" max="14913" width="5.6640625" style="63" customWidth="1"/>
    <col min="14914" max="14918" width="0" style="63" hidden="1" customWidth="1"/>
    <col min="14919" max="14919" width="5" style="63" customWidth="1"/>
    <col min="14920" max="14920" width="0" style="63" hidden="1" customWidth="1"/>
    <col min="14921" max="14921" width="6.33203125" style="63" customWidth="1"/>
    <col min="14922" max="14922" width="11" style="63" customWidth="1"/>
    <col min="14923" max="14926" width="0" style="63" hidden="1" customWidth="1"/>
    <col min="14927" max="14927" width="6.5546875" style="63" customWidth="1"/>
    <col min="14928" max="14929" width="0" style="63" hidden="1" customWidth="1"/>
    <col min="14930" max="14930" width="6.33203125" style="63" customWidth="1"/>
    <col min="14931" max="14932" width="0" style="63" hidden="1" customWidth="1"/>
    <col min="14933" max="14933" width="6.5546875" style="63" customWidth="1"/>
    <col min="14934" max="14935" width="0" style="63" hidden="1" customWidth="1"/>
    <col min="14936" max="14936" width="6.6640625" style="63" customWidth="1"/>
    <col min="14937" max="14938" width="0" style="63" hidden="1" customWidth="1"/>
    <col min="14939" max="14939" width="6.44140625" style="63" customWidth="1"/>
    <col min="14940" max="14941" width="0" style="63" hidden="1" customWidth="1"/>
    <col min="14942" max="14942" width="6.5546875" style="63" customWidth="1"/>
    <col min="14943" max="14944" width="0" style="63" hidden="1" customWidth="1"/>
    <col min="14945" max="14945" width="6.88671875" style="63" customWidth="1"/>
    <col min="14946" max="14950" width="0" style="63" hidden="1" customWidth="1"/>
    <col min="14951" max="14951" width="6.33203125" style="63" customWidth="1"/>
    <col min="14952" max="14953" width="0" style="63" hidden="1" customWidth="1"/>
    <col min="14954" max="14954" width="6.5546875" style="63" customWidth="1"/>
    <col min="14955" max="14956" width="0" style="63" hidden="1" customWidth="1"/>
    <col min="14957" max="14957" width="7.44140625" style="63" customWidth="1"/>
    <col min="14958" max="14958" width="0" style="63" hidden="1" customWidth="1"/>
    <col min="14959" max="14959" width="6.33203125" style="63" customWidth="1"/>
    <col min="14960" max="14960" width="9" style="63" customWidth="1"/>
    <col min="14961" max="14964" width="0" style="63" hidden="1" customWidth="1"/>
    <col min="14965" max="14965" width="9" style="63" customWidth="1"/>
    <col min="14966" max="14967" width="0" style="63" hidden="1" customWidth="1"/>
    <col min="14968" max="14968" width="8.6640625" style="63" customWidth="1"/>
    <col min="14969" max="14970" width="0" style="63" hidden="1" customWidth="1"/>
    <col min="14971" max="14971" width="6.5546875" style="63" customWidth="1"/>
    <col min="14972" max="14973" width="0" style="63" hidden="1" customWidth="1"/>
    <col min="14974" max="14974" width="7" style="63" customWidth="1"/>
    <col min="14975" max="14984" width="0" style="63" hidden="1" customWidth="1"/>
    <col min="14985" max="14985" width="6.33203125" style="63" customWidth="1"/>
    <col min="14986" max="14986" width="9" style="63" customWidth="1"/>
    <col min="14987" max="14990" width="0" style="63" hidden="1" customWidth="1"/>
    <col min="14991" max="14991" width="11.5546875" style="63" customWidth="1"/>
    <col min="14992" max="14994" width="0" style="63" hidden="1" customWidth="1"/>
    <col min="14995" max="14995" width="9.5546875" style="63" customWidth="1"/>
    <col min="14996" max="14996" width="11.44140625" style="63" customWidth="1"/>
    <col min="14997" max="15003" width="0" style="63" hidden="1" customWidth="1"/>
    <col min="15004" max="15004" width="7" style="63" customWidth="1"/>
    <col min="15005" max="15005" width="18.44140625" style="63" customWidth="1"/>
    <col min="15006" max="15030" width="0" style="63" hidden="1" customWidth="1"/>
    <col min="15031" max="15087" width="9.109375" style="63"/>
    <col min="15088" max="15088" width="43.33203125" style="63" customWidth="1"/>
    <col min="15089" max="15093" width="0" style="63" hidden="1" customWidth="1"/>
    <col min="15094" max="15094" width="5" style="63" customWidth="1"/>
    <col min="15095" max="15096" width="0" style="63" hidden="1" customWidth="1"/>
    <col min="15097" max="15097" width="5" style="63" customWidth="1"/>
    <col min="15098" max="15099" width="0" style="63" hidden="1" customWidth="1"/>
    <col min="15100" max="15100" width="5" style="63" customWidth="1"/>
    <col min="15101" max="15102" width="0" style="63" hidden="1" customWidth="1"/>
    <col min="15103" max="15103" width="5" style="63" customWidth="1"/>
    <col min="15104" max="15105" width="0" style="63" hidden="1" customWidth="1"/>
    <col min="15106" max="15106" width="5" style="63" customWidth="1"/>
    <col min="15107" max="15108" width="0" style="63" hidden="1" customWidth="1"/>
    <col min="15109" max="15109" width="5" style="63" customWidth="1"/>
    <col min="15110" max="15123" width="0" style="63" hidden="1" customWidth="1"/>
    <col min="15124" max="15124" width="5.6640625" style="63" customWidth="1"/>
    <col min="15125" max="15126" width="0" style="63" hidden="1" customWidth="1"/>
    <col min="15127" max="15127" width="6.33203125" style="63" customWidth="1"/>
    <col min="15128" max="15129" width="0" style="63" hidden="1" customWidth="1"/>
    <col min="15130" max="15130" width="5.33203125" style="63" customWidth="1"/>
    <col min="15131" max="15132" width="0" style="63" hidden="1" customWidth="1"/>
    <col min="15133" max="15133" width="4.88671875" style="63" customWidth="1"/>
    <col min="15134" max="15144" width="0" style="63" hidden="1" customWidth="1"/>
    <col min="15145" max="15145" width="5.33203125" style="63" customWidth="1"/>
    <col min="15146" max="15150" width="0" style="63" hidden="1" customWidth="1"/>
    <col min="15151" max="15151" width="5.88671875" style="63" customWidth="1"/>
    <col min="15152" max="15153" width="0" style="63" hidden="1" customWidth="1"/>
    <col min="15154" max="15154" width="5.5546875" style="63" customWidth="1"/>
    <col min="15155" max="15156" width="0" style="63" hidden="1" customWidth="1"/>
    <col min="15157" max="15157" width="5.33203125" style="63" customWidth="1"/>
    <col min="15158" max="15159" width="0" style="63" hidden="1" customWidth="1"/>
    <col min="15160" max="15160" width="6" style="63" customWidth="1"/>
    <col min="15161" max="15165" width="0" style="63" hidden="1" customWidth="1"/>
    <col min="15166" max="15166" width="5" style="63" customWidth="1"/>
    <col min="15167" max="15168" width="0" style="63" hidden="1" customWidth="1"/>
    <col min="15169" max="15169" width="5.6640625" style="63" customWidth="1"/>
    <col min="15170" max="15174" width="0" style="63" hidden="1" customWidth="1"/>
    <col min="15175" max="15175" width="5" style="63" customWidth="1"/>
    <col min="15176" max="15176" width="0" style="63" hidden="1" customWidth="1"/>
    <col min="15177" max="15177" width="6.33203125" style="63" customWidth="1"/>
    <col min="15178" max="15178" width="11" style="63" customWidth="1"/>
    <col min="15179" max="15182" width="0" style="63" hidden="1" customWidth="1"/>
    <col min="15183" max="15183" width="6.5546875" style="63" customWidth="1"/>
    <col min="15184" max="15185" width="0" style="63" hidden="1" customWidth="1"/>
    <col min="15186" max="15186" width="6.33203125" style="63" customWidth="1"/>
    <col min="15187" max="15188" width="0" style="63" hidden="1" customWidth="1"/>
    <col min="15189" max="15189" width="6.5546875" style="63" customWidth="1"/>
    <col min="15190" max="15191" width="0" style="63" hidden="1" customWidth="1"/>
    <col min="15192" max="15192" width="6.6640625" style="63" customWidth="1"/>
    <col min="15193" max="15194" width="0" style="63" hidden="1" customWidth="1"/>
    <col min="15195" max="15195" width="6.44140625" style="63" customWidth="1"/>
    <col min="15196" max="15197" width="0" style="63" hidden="1" customWidth="1"/>
    <col min="15198" max="15198" width="6.5546875" style="63" customWidth="1"/>
    <col min="15199" max="15200" width="0" style="63" hidden="1" customWidth="1"/>
    <col min="15201" max="15201" width="6.88671875" style="63" customWidth="1"/>
    <col min="15202" max="15206" width="0" style="63" hidden="1" customWidth="1"/>
    <col min="15207" max="15207" width="6.33203125" style="63" customWidth="1"/>
    <col min="15208" max="15209" width="0" style="63" hidden="1" customWidth="1"/>
    <col min="15210" max="15210" width="6.5546875" style="63" customWidth="1"/>
    <col min="15211" max="15212" width="0" style="63" hidden="1" customWidth="1"/>
    <col min="15213" max="15213" width="7.44140625" style="63" customWidth="1"/>
    <col min="15214" max="15214" width="0" style="63" hidden="1" customWidth="1"/>
    <col min="15215" max="15215" width="6.33203125" style="63" customWidth="1"/>
    <col min="15216" max="15216" width="9" style="63" customWidth="1"/>
    <col min="15217" max="15220" width="0" style="63" hidden="1" customWidth="1"/>
    <col min="15221" max="15221" width="9" style="63" customWidth="1"/>
    <col min="15222" max="15223" width="0" style="63" hidden="1" customWidth="1"/>
    <col min="15224" max="15224" width="8.6640625" style="63" customWidth="1"/>
    <col min="15225" max="15226" width="0" style="63" hidden="1" customWidth="1"/>
    <col min="15227" max="15227" width="6.5546875" style="63" customWidth="1"/>
    <col min="15228" max="15229" width="0" style="63" hidden="1" customWidth="1"/>
    <col min="15230" max="15230" width="7" style="63" customWidth="1"/>
    <col min="15231" max="15240" width="0" style="63" hidden="1" customWidth="1"/>
    <col min="15241" max="15241" width="6.33203125" style="63" customWidth="1"/>
    <col min="15242" max="15242" width="9" style="63" customWidth="1"/>
    <col min="15243" max="15246" width="0" style="63" hidden="1" customWidth="1"/>
    <col min="15247" max="15247" width="11.5546875" style="63" customWidth="1"/>
    <col min="15248" max="15250" width="0" style="63" hidden="1" customWidth="1"/>
    <col min="15251" max="15251" width="9.5546875" style="63" customWidth="1"/>
    <col min="15252" max="15252" width="11.44140625" style="63" customWidth="1"/>
    <col min="15253" max="15259" width="0" style="63" hidden="1" customWidth="1"/>
    <col min="15260" max="15260" width="7" style="63" customWidth="1"/>
    <col min="15261" max="15261" width="18.44140625" style="63" customWidth="1"/>
    <col min="15262" max="15286" width="0" style="63" hidden="1" customWidth="1"/>
    <col min="15287" max="15343" width="9.109375" style="63"/>
    <col min="15344" max="15344" width="43.33203125" style="63" customWidth="1"/>
    <col min="15345" max="15349" width="0" style="63" hidden="1" customWidth="1"/>
    <col min="15350" max="15350" width="5" style="63" customWidth="1"/>
    <col min="15351" max="15352" width="0" style="63" hidden="1" customWidth="1"/>
    <col min="15353" max="15353" width="5" style="63" customWidth="1"/>
    <col min="15354" max="15355" width="0" style="63" hidden="1" customWidth="1"/>
    <col min="15356" max="15356" width="5" style="63" customWidth="1"/>
    <col min="15357" max="15358" width="0" style="63" hidden="1" customWidth="1"/>
    <col min="15359" max="15359" width="5" style="63" customWidth="1"/>
    <col min="15360" max="15361" width="0" style="63" hidden="1" customWidth="1"/>
    <col min="15362" max="15362" width="5" style="63" customWidth="1"/>
    <col min="15363" max="15364" width="0" style="63" hidden="1" customWidth="1"/>
    <col min="15365" max="15365" width="5" style="63" customWidth="1"/>
    <col min="15366" max="15379" width="0" style="63" hidden="1" customWidth="1"/>
    <col min="15380" max="15380" width="5.6640625" style="63" customWidth="1"/>
    <col min="15381" max="15382" width="0" style="63" hidden="1" customWidth="1"/>
    <col min="15383" max="15383" width="6.33203125" style="63" customWidth="1"/>
    <col min="15384" max="15385" width="0" style="63" hidden="1" customWidth="1"/>
    <col min="15386" max="15386" width="5.33203125" style="63" customWidth="1"/>
    <col min="15387" max="15388" width="0" style="63" hidden="1" customWidth="1"/>
    <col min="15389" max="15389" width="4.88671875" style="63" customWidth="1"/>
    <col min="15390" max="15400" width="0" style="63" hidden="1" customWidth="1"/>
    <col min="15401" max="15401" width="5.33203125" style="63" customWidth="1"/>
    <col min="15402" max="15406" width="0" style="63" hidden="1" customWidth="1"/>
    <col min="15407" max="15407" width="5.88671875" style="63" customWidth="1"/>
    <col min="15408" max="15409" width="0" style="63" hidden="1" customWidth="1"/>
    <col min="15410" max="15410" width="5.5546875" style="63" customWidth="1"/>
    <col min="15411" max="15412" width="0" style="63" hidden="1" customWidth="1"/>
    <col min="15413" max="15413" width="5.33203125" style="63" customWidth="1"/>
    <col min="15414" max="15415" width="0" style="63" hidden="1" customWidth="1"/>
    <col min="15416" max="15416" width="6" style="63" customWidth="1"/>
    <col min="15417" max="15421" width="0" style="63" hidden="1" customWidth="1"/>
    <col min="15422" max="15422" width="5" style="63" customWidth="1"/>
    <col min="15423" max="15424" width="0" style="63" hidden="1" customWidth="1"/>
    <col min="15425" max="15425" width="5.6640625" style="63" customWidth="1"/>
    <col min="15426" max="15430" width="0" style="63" hidden="1" customWidth="1"/>
    <col min="15431" max="15431" width="5" style="63" customWidth="1"/>
    <col min="15432" max="15432" width="0" style="63" hidden="1" customWidth="1"/>
    <col min="15433" max="15433" width="6.33203125" style="63" customWidth="1"/>
    <col min="15434" max="15434" width="11" style="63" customWidth="1"/>
    <col min="15435" max="15438" width="0" style="63" hidden="1" customWidth="1"/>
    <col min="15439" max="15439" width="6.5546875" style="63" customWidth="1"/>
    <col min="15440" max="15441" width="0" style="63" hidden="1" customWidth="1"/>
    <col min="15442" max="15442" width="6.33203125" style="63" customWidth="1"/>
    <col min="15443" max="15444" width="0" style="63" hidden="1" customWidth="1"/>
    <col min="15445" max="15445" width="6.5546875" style="63" customWidth="1"/>
    <col min="15446" max="15447" width="0" style="63" hidden="1" customWidth="1"/>
    <col min="15448" max="15448" width="6.6640625" style="63" customWidth="1"/>
    <col min="15449" max="15450" width="0" style="63" hidden="1" customWidth="1"/>
    <col min="15451" max="15451" width="6.44140625" style="63" customWidth="1"/>
    <col min="15452" max="15453" width="0" style="63" hidden="1" customWidth="1"/>
    <col min="15454" max="15454" width="6.5546875" style="63" customWidth="1"/>
    <col min="15455" max="15456" width="0" style="63" hidden="1" customWidth="1"/>
    <col min="15457" max="15457" width="6.88671875" style="63" customWidth="1"/>
    <col min="15458" max="15462" width="0" style="63" hidden="1" customWidth="1"/>
    <col min="15463" max="15463" width="6.33203125" style="63" customWidth="1"/>
    <col min="15464" max="15465" width="0" style="63" hidden="1" customWidth="1"/>
    <col min="15466" max="15466" width="6.5546875" style="63" customWidth="1"/>
    <col min="15467" max="15468" width="0" style="63" hidden="1" customWidth="1"/>
    <col min="15469" max="15469" width="7.44140625" style="63" customWidth="1"/>
    <col min="15470" max="15470" width="0" style="63" hidden="1" customWidth="1"/>
    <col min="15471" max="15471" width="6.33203125" style="63" customWidth="1"/>
    <col min="15472" max="15472" width="9" style="63" customWidth="1"/>
    <col min="15473" max="15476" width="0" style="63" hidden="1" customWidth="1"/>
    <col min="15477" max="15477" width="9" style="63" customWidth="1"/>
    <col min="15478" max="15479" width="0" style="63" hidden="1" customWidth="1"/>
    <col min="15480" max="15480" width="8.6640625" style="63" customWidth="1"/>
    <col min="15481" max="15482" width="0" style="63" hidden="1" customWidth="1"/>
    <col min="15483" max="15483" width="6.5546875" style="63" customWidth="1"/>
    <col min="15484" max="15485" width="0" style="63" hidden="1" customWidth="1"/>
    <col min="15486" max="15486" width="7" style="63" customWidth="1"/>
    <col min="15487" max="15496" width="0" style="63" hidden="1" customWidth="1"/>
    <col min="15497" max="15497" width="6.33203125" style="63" customWidth="1"/>
    <col min="15498" max="15498" width="9" style="63" customWidth="1"/>
    <col min="15499" max="15502" width="0" style="63" hidden="1" customWidth="1"/>
    <col min="15503" max="15503" width="11.5546875" style="63" customWidth="1"/>
    <col min="15504" max="15506" width="0" style="63" hidden="1" customWidth="1"/>
    <col min="15507" max="15507" width="9.5546875" style="63" customWidth="1"/>
    <col min="15508" max="15508" width="11.44140625" style="63" customWidth="1"/>
    <col min="15509" max="15515" width="0" style="63" hidden="1" customWidth="1"/>
    <col min="15516" max="15516" width="7" style="63" customWidth="1"/>
    <col min="15517" max="15517" width="18.44140625" style="63" customWidth="1"/>
    <col min="15518" max="15542" width="0" style="63" hidden="1" customWidth="1"/>
    <col min="15543" max="15599" width="9.109375" style="63"/>
    <col min="15600" max="15600" width="43.33203125" style="63" customWidth="1"/>
    <col min="15601" max="15605" width="0" style="63" hidden="1" customWidth="1"/>
    <col min="15606" max="15606" width="5" style="63" customWidth="1"/>
    <col min="15607" max="15608" width="0" style="63" hidden="1" customWidth="1"/>
    <col min="15609" max="15609" width="5" style="63" customWidth="1"/>
    <col min="15610" max="15611" width="0" style="63" hidden="1" customWidth="1"/>
    <col min="15612" max="15612" width="5" style="63" customWidth="1"/>
    <col min="15613" max="15614" width="0" style="63" hidden="1" customWidth="1"/>
    <col min="15615" max="15615" width="5" style="63" customWidth="1"/>
    <col min="15616" max="15617" width="0" style="63" hidden="1" customWidth="1"/>
    <col min="15618" max="15618" width="5" style="63" customWidth="1"/>
    <col min="15619" max="15620" width="0" style="63" hidden="1" customWidth="1"/>
    <col min="15621" max="15621" width="5" style="63" customWidth="1"/>
    <col min="15622" max="15635" width="0" style="63" hidden="1" customWidth="1"/>
    <col min="15636" max="15636" width="5.6640625" style="63" customWidth="1"/>
    <col min="15637" max="15638" width="0" style="63" hidden="1" customWidth="1"/>
    <col min="15639" max="15639" width="6.33203125" style="63" customWidth="1"/>
    <col min="15640" max="15641" width="0" style="63" hidden="1" customWidth="1"/>
    <col min="15642" max="15642" width="5.33203125" style="63" customWidth="1"/>
    <col min="15643" max="15644" width="0" style="63" hidden="1" customWidth="1"/>
    <col min="15645" max="15645" width="4.88671875" style="63" customWidth="1"/>
    <col min="15646" max="15656" width="0" style="63" hidden="1" customWidth="1"/>
    <col min="15657" max="15657" width="5.33203125" style="63" customWidth="1"/>
    <col min="15658" max="15662" width="0" style="63" hidden="1" customWidth="1"/>
    <col min="15663" max="15663" width="5.88671875" style="63" customWidth="1"/>
    <col min="15664" max="15665" width="0" style="63" hidden="1" customWidth="1"/>
    <col min="15666" max="15666" width="5.5546875" style="63" customWidth="1"/>
    <col min="15667" max="15668" width="0" style="63" hidden="1" customWidth="1"/>
    <col min="15669" max="15669" width="5.33203125" style="63" customWidth="1"/>
    <col min="15670" max="15671" width="0" style="63" hidden="1" customWidth="1"/>
    <col min="15672" max="15672" width="6" style="63" customWidth="1"/>
    <col min="15673" max="15677" width="0" style="63" hidden="1" customWidth="1"/>
    <col min="15678" max="15678" width="5" style="63" customWidth="1"/>
    <col min="15679" max="15680" width="0" style="63" hidden="1" customWidth="1"/>
    <col min="15681" max="15681" width="5.6640625" style="63" customWidth="1"/>
    <col min="15682" max="15686" width="0" style="63" hidden="1" customWidth="1"/>
    <col min="15687" max="15687" width="5" style="63" customWidth="1"/>
    <col min="15688" max="15688" width="0" style="63" hidden="1" customWidth="1"/>
    <col min="15689" max="15689" width="6.33203125" style="63" customWidth="1"/>
    <col min="15690" max="15690" width="11" style="63" customWidth="1"/>
    <col min="15691" max="15694" width="0" style="63" hidden="1" customWidth="1"/>
    <col min="15695" max="15695" width="6.5546875" style="63" customWidth="1"/>
    <col min="15696" max="15697" width="0" style="63" hidden="1" customWidth="1"/>
    <col min="15698" max="15698" width="6.33203125" style="63" customWidth="1"/>
    <col min="15699" max="15700" width="0" style="63" hidden="1" customWidth="1"/>
    <col min="15701" max="15701" width="6.5546875" style="63" customWidth="1"/>
    <col min="15702" max="15703" width="0" style="63" hidden="1" customWidth="1"/>
    <col min="15704" max="15704" width="6.6640625" style="63" customWidth="1"/>
    <col min="15705" max="15706" width="0" style="63" hidden="1" customWidth="1"/>
    <col min="15707" max="15707" width="6.44140625" style="63" customWidth="1"/>
    <col min="15708" max="15709" width="0" style="63" hidden="1" customWidth="1"/>
    <col min="15710" max="15710" width="6.5546875" style="63" customWidth="1"/>
    <col min="15711" max="15712" width="0" style="63" hidden="1" customWidth="1"/>
    <col min="15713" max="15713" width="6.88671875" style="63" customWidth="1"/>
    <col min="15714" max="15718" width="0" style="63" hidden="1" customWidth="1"/>
    <col min="15719" max="15719" width="6.33203125" style="63" customWidth="1"/>
    <col min="15720" max="15721" width="0" style="63" hidden="1" customWidth="1"/>
    <col min="15722" max="15722" width="6.5546875" style="63" customWidth="1"/>
    <col min="15723" max="15724" width="0" style="63" hidden="1" customWidth="1"/>
    <col min="15725" max="15725" width="7.44140625" style="63" customWidth="1"/>
    <col min="15726" max="15726" width="0" style="63" hidden="1" customWidth="1"/>
    <col min="15727" max="15727" width="6.33203125" style="63" customWidth="1"/>
    <col min="15728" max="15728" width="9" style="63" customWidth="1"/>
    <col min="15729" max="15732" width="0" style="63" hidden="1" customWidth="1"/>
    <col min="15733" max="15733" width="9" style="63" customWidth="1"/>
    <col min="15734" max="15735" width="0" style="63" hidden="1" customWidth="1"/>
    <col min="15736" max="15736" width="8.6640625" style="63" customWidth="1"/>
    <col min="15737" max="15738" width="0" style="63" hidden="1" customWidth="1"/>
    <col min="15739" max="15739" width="6.5546875" style="63" customWidth="1"/>
    <col min="15740" max="15741" width="0" style="63" hidden="1" customWidth="1"/>
    <col min="15742" max="15742" width="7" style="63" customWidth="1"/>
    <col min="15743" max="15752" width="0" style="63" hidden="1" customWidth="1"/>
    <col min="15753" max="15753" width="6.33203125" style="63" customWidth="1"/>
    <col min="15754" max="15754" width="9" style="63" customWidth="1"/>
    <col min="15755" max="15758" width="0" style="63" hidden="1" customWidth="1"/>
    <col min="15759" max="15759" width="11.5546875" style="63" customWidth="1"/>
    <col min="15760" max="15762" width="0" style="63" hidden="1" customWidth="1"/>
    <col min="15763" max="15763" width="9.5546875" style="63" customWidth="1"/>
    <col min="15764" max="15764" width="11.44140625" style="63" customWidth="1"/>
    <col min="15765" max="15771" width="0" style="63" hidden="1" customWidth="1"/>
    <col min="15772" max="15772" width="7" style="63" customWidth="1"/>
    <col min="15773" max="15773" width="18.44140625" style="63" customWidth="1"/>
    <col min="15774" max="15798" width="0" style="63" hidden="1" customWidth="1"/>
    <col min="15799" max="15855" width="9.109375" style="63"/>
    <col min="15856" max="15856" width="43.33203125" style="63" customWidth="1"/>
    <col min="15857" max="15861" width="0" style="63" hidden="1" customWidth="1"/>
    <col min="15862" max="15862" width="5" style="63" customWidth="1"/>
    <col min="15863" max="15864" width="0" style="63" hidden="1" customWidth="1"/>
    <col min="15865" max="15865" width="5" style="63" customWidth="1"/>
    <col min="15866" max="15867" width="0" style="63" hidden="1" customWidth="1"/>
    <col min="15868" max="15868" width="5" style="63" customWidth="1"/>
    <col min="15869" max="15870" width="0" style="63" hidden="1" customWidth="1"/>
    <col min="15871" max="15871" width="5" style="63" customWidth="1"/>
    <col min="15872" max="15873" width="0" style="63" hidden="1" customWidth="1"/>
    <col min="15874" max="15874" width="5" style="63" customWidth="1"/>
    <col min="15875" max="15876" width="0" style="63" hidden="1" customWidth="1"/>
    <col min="15877" max="15877" width="5" style="63" customWidth="1"/>
    <col min="15878" max="15891" width="0" style="63" hidden="1" customWidth="1"/>
    <col min="15892" max="15892" width="5.6640625" style="63" customWidth="1"/>
    <col min="15893" max="15894" width="0" style="63" hidden="1" customWidth="1"/>
    <col min="15895" max="15895" width="6.33203125" style="63" customWidth="1"/>
    <col min="15896" max="15897" width="0" style="63" hidden="1" customWidth="1"/>
    <col min="15898" max="15898" width="5.33203125" style="63" customWidth="1"/>
    <col min="15899" max="15900" width="0" style="63" hidden="1" customWidth="1"/>
    <col min="15901" max="15901" width="4.88671875" style="63" customWidth="1"/>
    <col min="15902" max="15912" width="0" style="63" hidden="1" customWidth="1"/>
    <col min="15913" max="15913" width="5.33203125" style="63" customWidth="1"/>
    <col min="15914" max="15918" width="0" style="63" hidden="1" customWidth="1"/>
    <col min="15919" max="15919" width="5.88671875" style="63" customWidth="1"/>
    <col min="15920" max="15921" width="0" style="63" hidden="1" customWidth="1"/>
    <col min="15922" max="15922" width="5.5546875" style="63" customWidth="1"/>
    <col min="15923" max="15924" width="0" style="63" hidden="1" customWidth="1"/>
    <col min="15925" max="15925" width="5.33203125" style="63" customWidth="1"/>
    <col min="15926" max="15927" width="0" style="63" hidden="1" customWidth="1"/>
    <col min="15928" max="15928" width="6" style="63" customWidth="1"/>
    <col min="15929" max="15933" width="0" style="63" hidden="1" customWidth="1"/>
    <col min="15934" max="15934" width="5" style="63" customWidth="1"/>
    <col min="15935" max="15936" width="0" style="63" hidden="1" customWidth="1"/>
    <col min="15937" max="15937" width="5.6640625" style="63" customWidth="1"/>
    <col min="15938" max="15942" width="0" style="63" hidden="1" customWidth="1"/>
    <col min="15943" max="15943" width="5" style="63" customWidth="1"/>
    <col min="15944" max="15944" width="0" style="63" hidden="1" customWidth="1"/>
    <col min="15945" max="15945" width="6.33203125" style="63" customWidth="1"/>
    <col min="15946" max="15946" width="11" style="63" customWidth="1"/>
    <col min="15947" max="15950" width="0" style="63" hidden="1" customWidth="1"/>
    <col min="15951" max="15951" width="6.5546875" style="63" customWidth="1"/>
    <col min="15952" max="15953" width="0" style="63" hidden="1" customWidth="1"/>
    <col min="15954" max="15954" width="6.33203125" style="63" customWidth="1"/>
    <col min="15955" max="15956" width="0" style="63" hidden="1" customWidth="1"/>
    <col min="15957" max="15957" width="6.5546875" style="63" customWidth="1"/>
    <col min="15958" max="15959" width="0" style="63" hidden="1" customWidth="1"/>
    <col min="15960" max="15960" width="6.6640625" style="63" customWidth="1"/>
    <col min="15961" max="15962" width="0" style="63" hidden="1" customWidth="1"/>
    <col min="15963" max="15963" width="6.44140625" style="63" customWidth="1"/>
    <col min="15964" max="15965" width="0" style="63" hidden="1" customWidth="1"/>
    <col min="15966" max="15966" width="6.5546875" style="63" customWidth="1"/>
    <col min="15967" max="15968" width="0" style="63" hidden="1" customWidth="1"/>
    <col min="15969" max="15969" width="6.88671875" style="63" customWidth="1"/>
    <col min="15970" max="15974" width="0" style="63" hidden="1" customWidth="1"/>
    <col min="15975" max="15975" width="6.33203125" style="63" customWidth="1"/>
    <col min="15976" max="15977" width="0" style="63" hidden="1" customWidth="1"/>
    <col min="15978" max="15978" width="6.5546875" style="63" customWidth="1"/>
    <col min="15979" max="15980" width="0" style="63" hidden="1" customWidth="1"/>
    <col min="15981" max="15981" width="7.44140625" style="63" customWidth="1"/>
    <col min="15982" max="15982" width="0" style="63" hidden="1" customWidth="1"/>
    <col min="15983" max="15983" width="6.33203125" style="63" customWidth="1"/>
    <col min="15984" max="15984" width="9" style="63" customWidth="1"/>
    <col min="15985" max="15988" width="0" style="63" hidden="1" customWidth="1"/>
    <col min="15989" max="15989" width="9" style="63" customWidth="1"/>
    <col min="15990" max="15991" width="0" style="63" hidden="1" customWidth="1"/>
    <col min="15992" max="15992" width="8.6640625" style="63" customWidth="1"/>
    <col min="15993" max="15994" width="0" style="63" hidden="1" customWidth="1"/>
    <col min="15995" max="15995" width="6.5546875" style="63" customWidth="1"/>
    <col min="15996" max="15997" width="0" style="63" hidden="1" customWidth="1"/>
    <col min="15998" max="15998" width="7" style="63" customWidth="1"/>
    <col min="15999" max="16008" width="0" style="63" hidden="1" customWidth="1"/>
    <col min="16009" max="16009" width="6.33203125" style="63" customWidth="1"/>
    <col min="16010" max="16010" width="9" style="63" customWidth="1"/>
    <col min="16011" max="16014" width="0" style="63" hidden="1" customWidth="1"/>
    <col min="16015" max="16015" width="11.5546875" style="63" customWidth="1"/>
    <col min="16016" max="16018" width="0" style="63" hidden="1" customWidth="1"/>
    <col min="16019" max="16019" width="9.5546875" style="63" customWidth="1"/>
    <col min="16020" max="16020" width="11.44140625" style="63" customWidth="1"/>
    <col min="16021" max="16027" width="0" style="63" hidden="1" customWidth="1"/>
    <col min="16028" max="16028" width="7" style="63" customWidth="1"/>
    <col min="16029" max="16029" width="18.44140625" style="63" customWidth="1"/>
    <col min="16030" max="16054" width="0" style="63" hidden="1" customWidth="1"/>
    <col min="16055" max="16111" width="9.109375" style="63"/>
    <col min="16112" max="16112" width="43.33203125" style="63" customWidth="1"/>
    <col min="16113" max="16117" width="0" style="63" hidden="1" customWidth="1"/>
    <col min="16118" max="16118" width="5" style="63" customWidth="1"/>
    <col min="16119" max="16120" width="0" style="63" hidden="1" customWidth="1"/>
    <col min="16121" max="16121" width="5" style="63" customWidth="1"/>
    <col min="16122" max="16123" width="0" style="63" hidden="1" customWidth="1"/>
    <col min="16124" max="16124" width="5" style="63" customWidth="1"/>
    <col min="16125" max="16126" width="0" style="63" hidden="1" customWidth="1"/>
    <col min="16127" max="16127" width="5" style="63" customWidth="1"/>
    <col min="16128" max="16129" width="0" style="63" hidden="1" customWidth="1"/>
    <col min="16130" max="16130" width="5" style="63" customWidth="1"/>
    <col min="16131" max="16132" width="0" style="63" hidden="1" customWidth="1"/>
    <col min="16133" max="16133" width="5" style="63" customWidth="1"/>
    <col min="16134" max="16147" width="0" style="63" hidden="1" customWidth="1"/>
    <col min="16148" max="16148" width="5.6640625" style="63" customWidth="1"/>
    <col min="16149" max="16150" width="0" style="63" hidden="1" customWidth="1"/>
    <col min="16151" max="16151" width="6.33203125" style="63" customWidth="1"/>
    <col min="16152" max="16153" width="0" style="63" hidden="1" customWidth="1"/>
    <col min="16154" max="16154" width="5.33203125" style="63" customWidth="1"/>
    <col min="16155" max="16156" width="0" style="63" hidden="1" customWidth="1"/>
    <col min="16157" max="16157" width="4.88671875" style="63" customWidth="1"/>
    <col min="16158" max="16168" width="0" style="63" hidden="1" customWidth="1"/>
    <col min="16169" max="16169" width="5.33203125" style="63" customWidth="1"/>
    <col min="16170" max="16174" width="0" style="63" hidden="1" customWidth="1"/>
    <col min="16175" max="16175" width="5.88671875" style="63" customWidth="1"/>
    <col min="16176" max="16177" width="0" style="63" hidden="1" customWidth="1"/>
    <col min="16178" max="16178" width="5.5546875" style="63" customWidth="1"/>
    <col min="16179" max="16180" width="0" style="63" hidden="1" customWidth="1"/>
    <col min="16181" max="16181" width="5.33203125" style="63" customWidth="1"/>
    <col min="16182" max="16183" width="0" style="63" hidden="1" customWidth="1"/>
    <col min="16184" max="16184" width="6" style="63" customWidth="1"/>
    <col min="16185" max="16189" width="0" style="63" hidden="1" customWidth="1"/>
    <col min="16190" max="16190" width="5" style="63" customWidth="1"/>
    <col min="16191" max="16192" width="0" style="63" hidden="1" customWidth="1"/>
    <col min="16193" max="16193" width="5.6640625" style="63" customWidth="1"/>
    <col min="16194" max="16198" width="0" style="63" hidden="1" customWidth="1"/>
    <col min="16199" max="16199" width="5" style="63" customWidth="1"/>
    <col min="16200" max="16200" width="0" style="63" hidden="1" customWidth="1"/>
    <col min="16201" max="16201" width="6.33203125" style="63" customWidth="1"/>
    <col min="16202" max="16202" width="11" style="63" customWidth="1"/>
    <col min="16203" max="16206" width="0" style="63" hidden="1" customWidth="1"/>
    <col min="16207" max="16207" width="6.5546875" style="63" customWidth="1"/>
    <col min="16208" max="16209" width="0" style="63" hidden="1" customWidth="1"/>
    <col min="16210" max="16210" width="6.33203125" style="63" customWidth="1"/>
    <col min="16211" max="16212" width="0" style="63" hidden="1" customWidth="1"/>
    <col min="16213" max="16213" width="6.5546875" style="63" customWidth="1"/>
    <col min="16214" max="16215" width="0" style="63" hidden="1" customWidth="1"/>
    <col min="16216" max="16216" width="6.6640625" style="63" customWidth="1"/>
    <col min="16217" max="16218" width="0" style="63" hidden="1" customWidth="1"/>
    <col min="16219" max="16219" width="6.44140625" style="63" customWidth="1"/>
    <col min="16220" max="16221" width="0" style="63" hidden="1" customWidth="1"/>
    <col min="16222" max="16222" width="6.5546875" style="63" customWidth="1"/>
    <col min="16223" max="16224" width="0" style="63" hidden="1" customWidth="1"/>
    <col min="16225" max="16225" width="6.88671875" style="63" customWidth="1"/>
    <col min="16226" max="16230" width="0" style="63" hidden="1" customWidth="1"/>
    <col min="16231" max="16231" width="6.33203125" style="63" customWidth="1"/>
    <col min="16232" max="16233" width="0" style="63" hidden="1" customWidth="1"/>
    <col min="16234" max="16234" width="6.5546875" style="63" customWidth="1"/>
    <col min="16235" max="16236" width="0" style="63" hidden="1" customWidth="1"/>
    <col min="16237" max="16237" width="7.44140625" style="63" customWidth="1"/>
    <col min="16238" max="16238" width="0" style="63" hidden="1" customWidth="1"/>
    <col min="16239" max="16239" width="6.33203125" style="63" customWidth="1"/>
    <col min="16240" max="16240" width="9" style="63" customWidth="1"/>
    <col min="16241" max="16244" width="0" style="63" hidden="1" customWidth="1"/>
    <col min="16245" max="16245" width="9" style="63" customWidth="1"/>
    <col min="16246" max="16247" width="0" style="63" hidden="1" customWidth="1"/>
    <col min="16248" max="16248" width="8.6640625" style="63" customWidth="1"/>
    <col min="16249" max="16250" width="0" style="63" hidden="1" customWidth="1"/>
    <col min="16251" max="16251" width="6.5546875" style="63" customWidth="1"/>
    <col min="16252" max="16253" width="0" style="63" hidden="1" customWidth="1"/>
    <col min="16254" max="16254" width="7" style="63" customWidth="1"/>
    <col min="16255" max="16264" width="0" style="63" hidden="1" customWidth="1"/>
    <col min="16265" max="16265" width="6.33203125" style="63" customWidth="1"/>
    <col min="16266" max="16266" width="9" style="63" customWidth="1"/>
    <col min="16267" max="16270" width="0" style="63" hidden="1" customWidth="1"/>
    <col min="16271" max="16271" width="11.5546875" style="63" customWidth="1"/>
    <col min="16272" max="16274" width="0" style="63" hidden="1" customWidth="1"/>
    <col min="16275" max="16275" width="9.5546875" style="63" customWidth="1"/>
    <col min="16276" max="16276" width="11.44140625" style="63" customWidth="1"/>
    <col min="16277" max="16283" width="0" style="63" hidden="1" customWidth="1"/>
    <col min="16284" max="16284" width="7" style="63" customWidth="1"/>
    <col min="16285" max="16285" width="18.44140625" style="63" customWidth="1"/>
    <col min="16286" max="16310" width="0" style="63" hidden="1" customWidth="1"/>
    <col min="16311" max="16384" width="9.109375" style="63"/>
  </cols>
  <sheetData>
    <row r="1" spans="1:183" s="37" customFormat="1" ht="18.75" customHeight="1">
      <c r="A1" s="95" t="s">
        <v>374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3"/>
      <c r="BR1" s="33"/>
      <c r="BS1" s="33"/>
      <c r="BT1" s="33"/>
      <c r="BU1" s="33"/>
      <c r="BV1" s="33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2"/>
      <c r="CN1" s="2"/>
      <c r="CO1" s="2"/>
      <c r="CP1" s="2"/>
      <c r="CQ1" s="32"/>
      <c r="CR1" s="32"/>
      <c r="CS1" s="32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2"/>
      <c r="DG1" s="32"/>
      <c r="DH1" s="32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2"/>
      <c r="DY1" s="2"/>
      <c r="DZ1" s="2"/>
      <c r="EA1" s="2"/>
      <c r="EB1" s="2"/>
      <c r="EC1" s="32"/>
      <c r="ED1" s="32"/>
      <c r="EE1" s="2"/>
      <c r="EF1" s="33"/>
      <c r="EG1" s="33"/>
      <c r="EH1" s="33"/>
      <c r="EI1" s="33"/>
      <c r="EJ1" s="33"/>
      <c r="EK1" s="33"/>
      <c r="EL1" s="33" t="s">
        <v>238</v>
      </c>
      <c r="EM1" s="33"/>
      <c r="EN1" s="33"/>
      <c r="EO1" s="33" t="s">
        <v>238</v>
      </c>
      <c r="EP1" s="33"/>
      <c r="EQ1" s="33"/>
      <c r="ER1" s="33" t="s">
        <v>238</v>
      </c>
      <c r="ES1" s="33"/>
      <c r="ET1" s="33"/>
      <c r="EU1" s="33" t="s">
        <v>238</v>
      </c>
      <c r="EV1" s="33"/>
      <c r="EW1" s="33"/>
      <c r="EX1" s="32"/>
      <c r="EY1" s="2"/>
      <c r="EZ1" s="32"/>
      <c r="FA1" s="32"/>
      <c r="FB1" s="2"/>
      <c r="FC1" s="2"/>
      <c r="FD1" s="2"/>
      <c r="FE1" s="2"/>
      <c r="FF1" s="2"/>
      <c r="FG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34"/>
      <c r="FW1" s="35"/>
      <c r="FX1" s="35"/>
      <c r="FY1" s="36"/>
      <c r="GA1" s="90"/>
    </row>
    <row r="2" spans="1:183" s="46" customFormat="1" ht="33" customHeight="1">
      <c r="A2" s="149" t="s">
        <v>0</v>
      </c>
      <c r="B2" s="38" t="s">
        <v>239</v>
      </c>
      <c r="C2" s="39" t="s">
        <v>240</v>
      </c>
      <c r="D2" s="39" t="s">
        <v>240</v>
      </c>
      <c r="E2" s="39" t="s">
        <v>240</v>
      </c>
      <c r="F2" s="39" t="s">
        <v>241</v>
      </c>
      <c r="G2" s="39" t="s">
        <v>241</v>
      </c>
      <c r="H2" s="39" t="s">
        <v>241</v>
      </c>
      <c r="I2" s="39" t="s">
        <v>242</v>
      </c>
      <c r="J2" s="39" t="s">
        <v>242</v>
      </c>
      <c r="K2" s="39" t="s">
        <v>242</v>
      </c>
      <c r="L2" s="39" t="s">
        <v>243</v>
      </c>
      <c r="M2" s="39" t="s">
        <v>243</v>
      </c>
      <c r="N2" s="39" t="s">
        <v>243</v>
      </c>
      <c r="O2" s="39" t="s">
        <v>244</v>
      </c>
      <c r="P2" s="39" t="s">
        <v>244</v>
      </c>
      <c r="Q2" s="39" t="s">
        <v>244</v>
      </c>
      <c r="R2" s="39" t="s">
        <v>245</v>
      </c>
      <c r="S2" s="39" t="s">
        <v>245</v>
      </c>
      <c r="T2" s="39" t="s">
        <v>245</v>
      </c>
      <c r="U2" s="39" t="s">
        <v>246</v>
      </c>
      <c r="V2" s="39" t="s">
        <v>246</v>
      </c>
      <c r="W2" s="39" t="s">
        <v>246</v>
      </c>
      <c r="X2" s="39" t="s">
        <v>247</v>
      </c>
      <c r="Y2" s="39" t="s">
        <v>247</v>
      </c>
      <c r="Z2" s="39" t="s">
        <v>247</v>
      </c>
      <c r="AA2" s="39" t="s">
        <v>248</v>
      </c>
      <c r="AB2" s="39" t="s">
        <v>248</v>
      </c>
      <c r="AC2" s="39" t="s">
        <v>248</v>
      </c>
      <c r="AD2" s="39" t="s">
        <v>249</v>
      </c>
      <c r="AE2" s="39" t="s">
        <v>249</v>
      </c>
      <c r="AF2" s="39" t="s">
        <v>249</v>
      </c>
      <c r="AG2" s="39" t="s">
        <v>250</v>
      </c>
      <c r="AH2" s="39" t="s">
        <v>250</v>
      </c>
      <c r="AI2" s="39" t="s">
        <v>250</v>
      </c>
      <c r="AJ2" s="39" t="s">
        <v>251</v>
      </c>
      <c r="AK2" s="39" t="s">
        <v>251</v>
      </c>
      <c r="AL2" s="39" t="s">
        <v>251</v>
      </c>
      <c r="AM2" s="39" t="s">
        <v>252</v>
      </c>
      <c r="AN2" s="39" t="s">
        <v>252</v>
      </c>
      <c r="AO2" s="39" t="s">
        <v>252</v>
      </c>
      <c r="AP2" s="39" t="s">
        <v>253</v>
      </c>
      <c r="AQ2" s="39" t="s">
        <v>253</v>
      </c>
      <c r="AR2" s="39" t="s">
        <v>253</v>
      </c>
      <c r="AS2" s="39" t="s">
        <v>254</v>
      </c>
      <c r="AT2" s="39" t="s">
        <v>254</v>
      </c>
      <c r="AU2" s="39" t="s">
        <v>254</v>
      </c>
      <c r="AV2" s="40" t="s">
        <v>255</v>
      </c>
      <c r="AW2" s="40" t="s">
        <v>256</v>
      </c>
      <c r="AX2" s="40" t="s">
        <v>257</v>
      </c>
      <c r="AY2" s="41" t="s">
        <v>258</v>
      </c>
      <c r="AZ2" s="41" t="s">
        <v>258</v>
      </c>
      <c r="BA2" s="41" t="s">
        <v>258</v>
      </c>
      <c r="BB2" s="41" t="s">
        <v>259</v>
      </c>
      <c r="BC2" s="41" t="s">
        <v>259</v>
      </c>
      <c r="BD2" s="41" t="s">
        <v>259</v>
      </c>
      <c r="BE2" s="41" t="s">
        <v>260</v>
      </c>
      <c r="BF2" s="41" t="s">
        <v>260</v>
      </c>
      <c r="BG2" s="41" t="s">
        <v>260</v>
      </c>
      <c r="BH2" s="41" t="s">
        <v>261</v>
      </c>
      <c r="BI2" s="41" t="s">
        <v>261</v>
      </c>
      <c r="BJ2" s="41" t="s">
        <v>261</v>
      </c>
      <c r="BK2" s="41" t="s">
        <v>262</v>
      </c>
      <c r="BL2" s="41" t="s">
        <v>262</v>
      </c>
      <c r="BM2" s="41" t="s">
        <v>262</v>
      </c>
      <c r="BN2" s="41" t="s">
        <v>263</v>
      </c>
      <c r="BO2" s="41" t="s">
        <v>263</v>
      </c>
      <c r="BP2" s="41" t="s">
        <v>263</v>
      </c>
      <c r="BQ2" s="40" t="s">
        <v>264</v>
      </c>
      <c r="BR2" s="40" t="s">
        <v>264</v>
      </c>
      <c r="BS2" s="40" t="s">
        <v>264</v>
      </c>
      <c r="BT2" s="40" t="s">
        <v>265</v>
      </c>
      <c r="BU2" s="40" t="s">
        <v>265</v>
      </c>
      <c r="BV2" s="40" t="s">
        <v>265</v>
      </c>
      <c r="BW2" s="40" t="s">
        <v>266</v>
      </c>
      <c r="BX2" s="40" t="s">
        <v>266</v>
      </c>
      <c r="BY2" s="40" t="s">
        <v>266</v>
      </c>
      <c r="BZ2" s="41" t="s">
        <v>267</v>
      </c>
      <c r="CA2" s="41" t="s">
        <v>267</v>
      </c>
      <c r="CB2" s="41" t="s">
        <v>267</v>
      </c>
      <c r="CC2" s="41" t="s">
        <v>268</v>
      </c>
      <c r="CD2" s="41" t="s">
        <v>268</v>
      </c>
      <c r="CE2" s="41" t="s">
        <v>268</v>
      </c>
      <c r="CF2" s="41" t="s">
        <v>269</v>
      </c>
      <c r="CG2" s="41" t="s">
        <v>269</v>
      </c>
      <c r="CH2" s="41" t="s">
        <v>269</v>
      </c>
      <c r="CI2" s="40" t="s">
        <v>270</v>
      </c>
      <c r="CJ2" s="40" t="s">
        <v>270</v>
      </c>
      <c r="CK2" s="40" t="s">
        <v>270</v>
      </c>
      <c r="CL2" s="42" t="s">
        <v>271</v>
      </c>
      <c r="CM2" s="4" t="s">
        <v>272</v>
      </c>
      <c r="CN2" s="43" t="s">
        <v>273</v>
      </c>
      <c r="CO2" s="43" t="s">
        <v>274</v>
      </c>
      <c r="CP2" s="43" t="s">
        <v>275</v>
      </c>
      <c r="CQ2" s="41" t="s">
        <v>276</v>
      </c>
      <c r="CR2" s="41" t="s">
        <v>276</v>
      </c>
      <c r="CS2" s="41" t="s">
        <v>276</v>
      </c>
      <c r="CT2" s="41" t="s">
        <v>277</v>
      </c>
      <c r="CU2" s="41" t="s">
        <v>277</v>
      </c>
      <c r="CV2" s="41" t="s">
        <v>277</v>
      </c>
      <c r="CW2" s="41" t="s">
        <v>278</v>
      </c>
      <c r="CX2" s="41" t="s">
        <v>278</v>
      </c>
      <c r="CY2" s="41" t="s">
        <v>278</v>
      </c>
      <c r="CZ2" s="41" t="s">
        <v>279</v>
      </c>
      <c r="DA2" s="41" t="s">
        <v>279</v>
      </c>
      <c r="DB2" s="41" t="s">
        <v>279</v>
      </c>
      <c r="DC2" s="41" t="s">
        <v>280</v>
      </c>
      <c r="DD2" s="41" t="s">
        <v>280</v>
      </c>
      <c r="DE2" s="41" t="s">
        <v>280</v>
      </c>
      <c r="DF2" s="41" t="s">
        <v>281</v>
      </c>
      <c r="DG2" s="41" t="s">
        <v>281</v>
      </c>
      <c r="DH2" s="41" t="s">
        <v>281</v>
      </c>
      <c r="DI2" s="41" t="s">
        <v>282</v>
      </c>
      <c r="DJ2" s="41" t="s">
        <v>282</v>
      </c>
      <c r="DK2" s="41" t="s">
        <v>282</v>
      </c>
      <c r="DL2" s="41" t="s">
        <v>283</v>
      </c>
      <c r="DM2" s="41" t="s">
        <v>283</v>
      </c>
      <c r="DN2" s="41" t="s">
        <v>284</v>
      </c>
      <c r="DO2" s="41" t="s">
        <v>285</v>
      </c>
      <c r="DP2" s="41" t="s">
        <v>285</v>
      </c>
      <c r="DQ2" s="41" t="s">
        <v>285</v>
      </c>
      <c r="DR2" s="41" t="s">
        <v>286</v>
      </c>
      <c r="DS2" s="41" t="s">
        <v>286</v>
      </c>
      <c r="DT2" s="41" t="s">
        <v>286</v>
      </c>
      <c r="DU2" s="41" t="s">
        <v>287</v>
      </c>
      <c r="DV2" s="41" t="s">
        <v>287</v>
      </c>
      <c r="DW2" s="41" t="s">
        <v>287</v>
      </c>
      <c r="DX2" s="42" t="s">
        <v>271</v>
      </c>
      <c r="DY2" s="4" t="s">
        <v>272</v>
      </c>
      <c r="DZ2" s="43" t="s">
        <v>273</v>
      </c>
      <c r="EA2" s="43" t="s">
        <v>274</v>
      </c>
      <c r="EB2" s="43" t="s">
        <v>275</v>
      </c>
      <c r="EC2" s="40" t="s">
        <v>288</v>
      </c>
      <c r="ED2" s="40" t="s">
        <v>288</v>
      </c>
      <c r="EE2" s="40" t="s">
        <v>288</v>
      </c>
      <c r="EF2" s="40" t="s">
        <v>289</v>
      </c>
      <c r="EG2" s="40" t="s">
        <v>289</v>
      </c>
      <c r="EH2" s="40" t="s">
        <v>289</v>
      </c>
      <c r="EI2" s="40" t="s">
        <v>290</v>
      </c>
      <c r="EJ2" s="40" t="s">
        <v>290</v>
      </c>
      <c r="EK2" s="40" t="s">
        <v>290</v>
      </c>
      <c r="EL2" s="40" t="s">
        <v>291</v>
      </c>
      <c r="EM2" s="40" t="s">
        <v>291</v>
      </c>
      <c r="EN2" s="40" t="s">
        <v>291</v>
      </c>
      <c r="EO2" s="40" t="s">
        <v>292</v>
      </c>
      <c r="EP2" s="40" t="s">
        <v>292</v>
      </c>
      <c r="EQ2" s="40" t="s">
        <v>292</v>
      </c>
      <c r="ER2" s="40" t="s">
        <v>293</v>
      </c>
      <c r="ES2" s="40" t="s">
        <v>293</v>
      </c>
      <c r="ET2" s="40" t="s">
        <v>293</v>
      </c>
      <c r="EU2" s="40" t="s">
        <v>294</v>
      </c>
      <c r="EV2" s="40" t="s">
        <v>294</v>
      </c>
      <c r="EW2" s="40" t="s">
        <v>294</v>
      </c>
      <c r="EX2" s="42" t="s">
        <v>271</v>
      </c>
      <c r="EY2" s="4" t="s">
        <v>272</v>
      </c>
      <c r="EZ2" s="40" t="s">
        <v>273</v>
      </c>
      <c r="FA2" s="40" t="s">
        <v>274</v>
      </c>
      <c r="FB2" s="43" t="s">
        <v>275</v>
      </c>
      <c r="FC2" s="4" t="s">
        <v>295</v>
      </c>
      <c r="FD2" s="4" t="s">
        <v>296</v>
      </c>
      <c r="FE2" s="4" t="s">
        <v>297</v>
      </c>
      <c r="FF2" s="4" t="s">
        <v>298</v>
      </c>
      <c r="FG2" s="4" t="s">
        <v>299</v>
      </c>
      <c r="FH2" s="96" t="s">
        <v>196</v>
      </c>
      <c r="FI2" s="5" t="s">
        <v>300</v>
      </c>
      <c r="FJ2" s="5" t="s">
        <v>301</v>
      </c>
      <c r="FK2" s="5" t="s">
        <v>302</v>
      </c>
      <c r="FL2" s="5" t="s">
        <v>303</v>
      </c>
      <c r="FM2" s="5" t="s">
        <v>304</v>
      </c>
      <c r="FN2" s="5" t="s">
        <v>305</v>
      </c>
      <c r="FO2" s="5" t="s">
        <v>306</v>
      </c>
      <c r="FP2" s="5" t="s">
        <v>307</v>
      </c>
      <c r="FQ2" s="5" t="s">
        <v>308</v>
      </c>
      <c r="FR2" s="4" t="s">
        <v>272</v>
      </c>
      <c r="FS2" s="4" t="s">
        <v>309</v>
      </c>
      <c r="FT2" s="4" t="s">
        <v>310</v>
      </c>
      <c r="FU2" s="4" t="s">
        <v>311</v>
      </c>
      <c r="FV2" s="44" t="s">
        <v>312</v>
      </c>
      <c r="FW2" s="5" t="s">
        <v>313</v>
      </c>
      <c r="FX2" s="5" t="s">
        <v>314</v>
      </c>
      <c r="FY2" s="45" t="s">
        <v>315</v>
      </c>
      <c r="FZ2" s="97" t="s">
        <v>1</v>
      </c>
      <c r="GA2" s="96" t="s">
        <v>2</v>
      </c>
    </row>
    <row r="3" spans="1:183" s="53" customFormat="1" ht="17.399999999999999" hidden="1">
      <c r="A3" s="148"/>
      <c r="B3" s="47"/>
      <c r="C3" s="48" t="s">
        <v>316</v>
      </c>
      <c r="D3" s="48" t="s">
        <v>317</v>
      </c>
      <c r="E3" s="48" t="s">
        <v>318</v>
      </c>
      <c r="F3" s="48" t="s">
        <v>316</v>
      </c>
      <c r="G3" s="48" t="s">
        <v>317</v>
      </c>
      <c r="H3" s="48" t="s">
        <v>318</v>
      </c>
      <c r="I3" s="48" t="s">
        <v>316</v>
      </c>
      <c r="J3" s="48" t="s">
        <v>317</v>
      </c>
      <c r="K3" s="48" t="s">
        <v>318</v>
      </c>
      <c r="L3" s="48" t="s">
        <v>316</v>
      </c>
      <c r="M3" s="48" t="s">
        <v>317</v>
      </c>
      <c r="N3" s="48" t="s">
        <v>318</v>
      </c>
      <c r="O3" s="48" t="s">
        <v>316</v>
      </c>
      <c r="P3" s="48" t="s">
        <v>317</v>
      </c>
      <c r="Q3" s="48" t="s">
        <v>318</v>
      </c>
      <c r="R3" s="48" t="s">
        <v>316</v>
      </c>
      <c r="S3" s="48" t="s">
        <v>317</v>
      </c>
      <c r="T3" s="48" t="s">
        <v>318</v>
      </c>
      <c r="U3" s="48" t="s">
        <v>316</v>
      </c>
      <c r="V3" s="48" t="s">
        <v>317</v>
      </c>
      <c r="W3" s="48" t="s">
        <v>318</v>
      </c>
      <c r="X3" s="48" t="s">
        <v>316</v>
      </c>
      <c r="Y3" s="48" t="s">
        <v>317</v>
      </c>
      <c r="Z3" s="48" t="s">
        <v>318</v>
      </c>
      <c r="AA3" s="48" t="s">
        <v>316</v>
      </c>
      <c r="AB3" s="48" t="s">
        <v>317</v>
      </c>
      <c r="AC3" s="48" t="s">
        <v>318</v>
      </c>
      <c r="AD3" s="48" t="s">
        <v>316</v>
      </c>
      <c r="AE3" s="48" t="s">
        <v>317</v>
      </c>
      <c r="AF3" s="48" t="s">
        <v>318</v>
      </c>
      <c r="AG3" s="48" t="s">
        <v>316</v>
      </c>
      <c r="AH3" s="48" t="s">
        <v>317</v>
      </c>
      <c r="AI3" s="48" t="s">
        <v>318</v>
      </c>
      <c r="AJ3" s="48" t="s">
        <v>316</v>
      </c>
      <c r="AK3" s="48" t="s">
        <v>317</v>
      </c>
      <c r="AL3" s="48" t="s">
        <v>318</v>
      </c>
      <c r="AM3" s="48" t="s">
        <v>316</v>
      </c>
      <c r="AN3" s="48" t="s">
        <v>317</v>
      </c>
      <c r="AO3" s="48" t="s">
        <v>318</v>
      </c>
      <c r="AP3" s="48" t="s">
        <v>316</v>
      </c>
      <c r="AQ3" s="48" t="s">
        <v>317</v>
      </c>
      <c r="AR3" s="48" t="s">
        <v>318</v>
      </c>
      <c r="AS3" s="48" t="s">
        <v>316</v>
      </c>
      <c r="AT3" s="48" t="s">
        <v>317</v>
      </c>
      <c r="AU3" s="48" t="s">
        <v>318</v>
      </c>
      <c r="AV3" s="48" t="s">
        <v>316</v>
      </c>
      <c r="AW3" s="48" t="s">
        <v>317</v>
      </c>
      <c r="AX3" s="48" t="s">
        <v>318</v>
      </c>
      <c r="AY3" s="48" t="s">
        <v>316</v>
      </c>
      <c r="AZ3" s="48" t="s">
        <v>317</v>
      </c>
      <c r="BA3" s="48" t="s">
        <v>318</v>
      </c>
      <c r="BB3" s="48" t="s">
        <v>316</v>
      </c>
      <c r="BC3" s="48" t="s">
        <v>317</v>
      </c>
      <c r="BD3" s="48" t="s">
        <v>318</v>
      </c>
      <c r="BE3" s="48" t="s">
        <v>316</v>
      </c>
      <c r="BF3" s="48" t="s">
        <v>317</v>
      </c>
      <c r="BG3" s="48" t="s">
        <v>318</v>
      </c>
      <c r="BH3" s="48" t="s">
        <v>316</v>
      </c>
      <c r="BI3" s="48" t="s">
        <v>317</v>
      </c>
      <c r="BJ3" s="48" t="s">
        <v>318</v>
      </c>
      <c r="BK3" s="48" t="s">
        <v>316</v>
      </c>
      <c r="BL3" s="48" t="s">
        <v>317</v>
      </c>
      <c r="BM3" s="48" t="s">
        <v>318</v>
      </c>
      <c r="BN3" s="48" t="s">
        <v>316</v>
      </c>
      <c r="BO3" s="48" t="s">
        <v>317</v>
      </c>
      <c r="BP3" s="48" t="s">
        <v>318</v>
      </c>
      <c r="BQ3" s="48" t="s">
        <v>316</v>
      </c>
      <c r="BR3" s="48" t="s">
        <v>317</v>
      </c>
      <c r="BS3" s="48" t="s">
        <v>318</v>
      </c>
      <c r="BT3" s="48" t="s">
        <v>316</v>
      </c>
      <c r="BU3" s="48" t="s">
        <v>317</v>
      </c>
      <c r="BV3" s="48" t="s">
        <v>318</v>
      </c>
      <c r="BW3" s="48" t="s">
        <v>316</v>
      </c>
      <c r="BX3" s="48" t="s">
        <v>317</v>
      </c>
      <c r="BY3" s="48" t="s">
        <v>318</v>
      </c>
      <c r="BZ3" s="48" t="s">
        <v>316</v>
      </c>
      <c r="CA3" s="48" t="s">
        <v>317</v>
      </c>
      <c r="CB3" s="48" t="s">
        <v>318</v>
      </c>
      <c r="CC3" s="48" t="s">
        <v>316</v>
      </c>
      <c r="CD3" s="48" t="s">
        <v>317</v>
      </c>
      <c r="CE3" s="48" t="s">
        <v>318</v>
      </c>
      <c r="CF3" s="48" t="s">
        <v>316</v>
      </c>
      <c r="CG3" s="48" t="s">
        <v>317</v>
      </c>
      <c r="CH3" s="48" t="s">
        <v>318</v>
      </c>
      <c r="CI3" s="48" t="s">
        <v>316</v>
      </c>
      <c r="CJ3" s="48" t="s">
        <v>317</v>
      </c>
      <c r="CK3" s="48" t="s">
        <v>318</v>
      </c>
      <c r="CL3" s="48"/>
      <c r="CM3" s="49"/>
      <c r="CN3" s="49"/>
      <c r="CO3" s="49"/>
      <c r="CP3" s="49"/>
      <c r="CQ3" s="48" t="s">
        <v>316</v>
      </c>
      <c r="CR3" s="48" t="s">
        <v>317</v>
      </c>
      <c r="CS3" s="48" t="s">
        <v>318</v>
      </c>
      <c r="CT3" s="48" t="s">
        <v>316</v>
      </c>
      <c r="CU3" s="48" t="s">
        <v>317</v>
      </c>
      <c r="CV3" s="48" t="s">
        <v>318</v>
      </c>
      <c r="CW3" s="48" t="s">
        <v>316</v>
      </c>
      <c r="CX3" s="48" t="s">
        <v>317</v>
      </c>
      <c r="CY3" s="48" t="s">
        <v>318</v>
      </c>
      <c r="CZ3" s="48" t="s">
        <v>316</v>
      </c>
      <c r="DA3" s="48" t="s">
        <v>317</v>
      </c>
      <c r="DB3" s="48" t="s">
        <v>319</v>
      </c>
      <c r="DC3" s="48" t="s">
        <v>316</v>
      </c>
      <c r="DD3" s="48" t="s">
        <v>317</v>
      </c>
      <c r="DE3" s="48" t="s">
        <v>318</v>
      </c>
      <c r="DF3" s="48" t="s">
        <v>316</v>
      </c>
      <c r="DG3" s="48" t="s">
        <v>317</v>
      </c>
      <c r="DH3" s="48" t="s">
        <v>318</v>
      </c>
      <c r="DI3" s="48" t="s">
        <v>316</v>
      </c>
      <c r="DJ3" s="48" t="s">
        <v>317</v>
      </c>
      <c r="DK3" s="48" t="s">
        <v>318</v>
      </c>
      <c r="DL3" s="48" t="s">
        <v>316</v>
      </c>
      <c r="DM3" s="48" t="s">
        <v>317</v>
      </c>
      <c r="DN3" s="48" t="s">
        <v>318</v>
      </c>
      <c r="DO3" s="48" t="s">
        <v>316</v>
      </c>
      <c r="DP3" s="48" t="s">
        <v>317</v>
      </c>
      <c r="DQ3" s="48" t="s">
        <v>318</v>
      </c>
      <c r="DR3" s="48" t="s">
        <v>316</v>
      </c>
      <c r="DS3" s="48" t="s">
        <v>317</v>
      </c>
      <c r="DT3" s="48" t="s">
        <v>318</v>
      </c>
      <c r="DU3" s="48" t="s">
        <v>316</v>
      </c>
      <c r="DV3" s="48" t="s">
        <v>317</v>
      </c>
      <c r="DW3" s="48" t="s">
        <v>318</v>
      </c>
      <c r="DX3" s="48"/>
      <c r="DY3" s="49"/>
      <c r="DZ3" s="49"/>
      <c r="EA3" s="49"/>
      <c r="EB3" s="49"/>
      <c r="EC3" s="48" t="s">
        <v>316</v>
      </c>
      <c r="ED3" s="48" t="s">
        <v>317</v>
      </c>
      <c r="EE3" s="48" t="s">
        <v>318</v>
      </c>
      <c r="EF3" s="48" t="s">
        <v>316</v>
      </c>
      <c r="EG3" s="48" t="s">
        <v>317</v>
      </c>
      <c r="EH3" s="48" t="s">
        <v>318</v>
      </c>
      <c r="EI3" s="48" t="s">
        <v>316</v>
      </c>
      <c r="EJ3" s="48" t="s">
        <v>317</v>
      </c>
      <c r="EK3" s="48" t="s">
        <v>318</v>
      </c>
      <c r="EL3" s="48" t="s">
        <v>316</v>
      </c>
      <c r="EM3" s="48" t="s">
        <v>317</v>
      </c>
      <c r="EN3" s="48" t="s">
        <v>318</v>
      </c>
      <c r="EO3" s="48" t="s">
        <v>316</v>
      </c>
      <c r="EP3" s="48" t="s">
        <v>317</v>
      </c>
      <c r="EQ3" s="48" t="s">
        <v>318</v>
      </c>
      <c r="ER3" s="48" t="s">
        <v>316</v>
      </c>
      <c r="ES3" s="48" t="s">
        <v>317</v>
      </c>
      <c r="ET3" s="48" t="s">
        <v>318</v>
      </c>
      <c r="EU3" s="48" t="s">
        <v>316</v>
      </c>
      <c r="EV3" s="48" t="s">
        <v>317</v>
      </c>
      <c r="EW3" s="48" t="s">
        <v>318</v>
      </c>
      <c r="EX3" s="48"/>
      <c r="EY3" s="49"/>
      <c r="EZ3" s="48"/>
      <c r="FA3" s="48"/>
      <c r="FB3" s="49"/>
      <c r="FC3" s="4"/>
      <c r="FD3" s="50"/>
      <c r="FE3" s="4"/>
      <c r="FF3" s="4"/>
      <c r="FG3" s="4"/>
      <c r="FH3" s="4"/>
      <c r="FI3" s="5"/>
      <c r="FJ3" s="5"/>
      <c r="FK3" s="5"/>
      <c r="FL3" s="5"/>
      <c r="FM3" s="5"/>
      <c r="FN3" s="5"/>
      <c r="FO3" s="5"/>
      <c r="FP3" s="5"/>
      <c r="FQ3" s="5"/>
      <c r="FR3" s="49"/>
      <c r="FS3" s="4"/>
      <c r="FT3" s="4"/>
      <c r="FU3" s="4"/>
      <c r="FV3" s="44"/>
      <c r="FW3" s="51"/>
      <c r="FX3" s="51"/>
      <c r="FY3" s="52"/>
      <c r="FZ3" s="6"/>
      <c r="GA3" s="7"/>
    </row>
    <row r="4" spans="1:183" s="62" customFormat="1" ht="20.25" hidden="1" customHeight="1">
      <c r="A4" s="8" t="s">
        <v>6</v>
      </c>
      <c r="B4" s="54"/>
      <c r="C4" s="54"/>
      <c r="D4" s="54">
        <v>0</v>
      </c>
      <c r="E4" s="54">
        <v>0</v>
      </c>
      <c r="F4" s="54">
        <v>10</v>
      </c>
      <c r="G4" s="54">
        <v>10</v>
      </c>
      <c r="H4" s="54">
        <v>0</v>
      </c>
      <c r="I4" s="54">
        <v>10</v>
      </c>
      <c r="J4" s="54">
        <v>10</v>
      </c>
      <c r="K4" s="54">
        <v>0</v>
      </c>
      <c r="L4" s="54">
        <v>10</v>
      </c>
      <c r="M4" s="54">
        <v>10</v>
      </c>
      <c r="N4" s="54">
        <v>0</v>
      </c>
      <c r="O4" s="54">
        <v>10</v>
      </c>
      <c r="P4" s="54">
        <v>10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v>0</v>
      </c>
      <c r="AF4" s="54">
        <v>0</v>
      </c>
      <c r="AG4" s="54">
        <v>0</v>
      </c>
      <c r="AH4" s="54">
        <v>0</v>
      </c>
      <c r="AI4" s="54">
        <v>0</v>
      </c>
      <c r="AJ4" s="54">
        <v>0</v>
      </c>
      <c r="AK4" s="54">
        <v>0</v>
      </c>
      <c r="AL4" s="54">
        <v>0</v>
      </c>
      <c r="AM4" s="54">
        <v>2</v>
      </c>
      <c r="AN4" s="54">
        <v>2</v>
      </c>
      <c r="AO4" s="54">
        <v>0</v>
      </c>
      <c r="AP4" s="54">
        <v>0</v>
      </c>
      <c r="AQ4" s="54">
        <v>0</v>
      </c>
      <c r="AR4" s="54">
        <v>0</v>
      </c>
      <c r="AS4" s="54">
        <v>0</v>
      </c>
      <c r="AT4" s="54">
        <v>0</v>
      </c>
      <c r="AU4" s="54">
        <v>0</v>
      </c>
      <c r="AV4" s="54">
        <v>0</v>
      </c>
      <c r="AW4" s="54">
        <v>0</v>
      </c>
      <c r="AX4" s="54">
        <v>0</v>
      </c>
      <c r="AY4" s="54">
        <v>0</v>
      </c>
      <c r="AZ4" s="54">
        <v>0</v>
      </c>
      <c r="BA4" s="54">
        <v>0</v>
      </c>
      <c r="BB4" s="54">
        <v>0</v>
      </c>
      <c r="BC4" s="54">
        <v>0</v>
      </c>
      <c r="BD4" s="54">
        <v>0</v>
      </c>
      <c r="BE4" s="54">
        <v>1</v>
      </c>
      <c r="BF4" s="54">
        <v>1</v>
      </c>
      <c r="BG4" s="54">
        <v>0</v>
      </c>
      <c r="BH4" s="54">
        <v>0</v>
      </c>
      <c r="BI4" s="54">
        <v>0</v>
      </c>
      <c r="BJ4" s="54">
        <v>0</v>
      </c>
      <c r="BK4" s="54">
        <v>3</v>
      </c>
      <c r="BL4" s="54">
        <v>3</v>
      </c>
      <c r="BM4" s="54">
        <v>0</v>
      </c>
      <c r="BN4" s="54">
        <v>0</v>
      </c>
      <c r="BO4" s="54">
        <v>0</v>
      </c>
      <c r="BP4" s="54">
        <v>0</v>
      </c>
      <c r="BQ4" s="54">
        <v>0</v>
      </c>
      <c r="BR4" s="54">
        <v>0</v>
      </c>
      <c r="BS4" s="54">
        <v>0</v>
      </c>
      <c r="BT4" s="54">
        <v>0</v>
      </c>
      <c r="BU4" s="54">
        <v>0</v>
      </c>
      <c r="BV4" s="54">
        <v>0</v>
      </c>
      <c r="BW4" s="54">
        <v>0</v>
      </c>
      <c r="BX4" s="54">
        <v>0</v>
      </c>
      <c r="BY4" s="54">
        <v>0</v>
      </c>
      <c r="BZ4" s="54">
        <v>0</v>
      </c>
      <c r="CA4" s="54">
        <v>0</v>
      </c>
      <c r="CB4" s="54">
        <v>0</v>
      </c>
      <c r="CC4" s="54">
        <v>1</v>
      </c>
      <c r="CD4" s="54">
        <v>1</v>
      </c>
      <c r="CE4" s="54">
        <v>0</v>
      </c>
      <c r="CF4" s="54">
        <v>0</v>
      </c>
      <c r="CG4" s="54">
        <v>0</v>
      </c>
      <c r="CH4" s="54">
        <v>0</v>
      </c>
      <c r="CI4" s="54">
        <v>10</v>
      </c>
      <c r="CJ4" s="54">
        <v>10</v>
      </c>
      <c r="CK4" s="54">
        <v>0</v>
      </c>
      <c r="CL4" s="54">
        <v>57</v>
      </c>
      <c r="CM4" s="26"/>
      <c r="CN4" s="26"/>
      <c r="CO4" s="26"/>
      <c r="CP4" s="26">
        <v>0</v>
      </c>
      <c r="CQ4" s="54">
        <v>5</v>
      </c>
      <c r="CR4" s="54">
        <v>5</v>
      </c>
      <c r="CS4" s="54">
        <v>0</v>
      </c>
      <c r="CT4" s="54">
        <v>20</v>
      </c>
      <c r="CU4" s="54">
        <v>20</v>
      </c>
      <c r="CV4" s="54">
        <v>0</v>
      </c>
      <c r="CW4" s="54">
        <v>20</v>
      </c>
      <c r="CX4" s="54">
        <v>20</v>
      </c>
      <c r="CY4" s="54">
        <v>0</v>
      </c>
      <c r="CZ4" s="54">
        <v>0</v>
      </c>
      <c r="DA4" s="54">
        <v>0</v>
      </c>
      <c r="DB4" s="54">
        <v>0</v>
      </c>
      <c r="DC4" s="54">
        <v>10</v>
      </c>
      <c r="DD4" s="54">
        <v>10</v>
      </c>
      <c r="DE4" s="54">
        <v>0</v>
      </c>
      <c r="DF4" s="54">
        <v>8</v>
      </c>
      <c r="DG4" s="54">
        <v>8</v>
      </c>
      <c r="DH4" s="54">
        <v>0</v>
      </c>
      <c r="DI4" s="54">
        <v>20</v>
      </c>
      <c r="DJ4" s="54">
        <v>20</v>
      </c>
      <c r="DK4" s="54">
        <v>0</v>
      </c>
      <c r="DL4" s="54">
        <v>0</v>
      </c>
      <c r="DM4" s="54">
        <v>0</v>
      </c>
      <c r="DN4" s="54">
        <v>0</v>
      </c>
      <c r="DO4" s="54">
        <v>20</v>
      </c>
      <c r="DP4" s="54">
        <v>20</v>
      </c>
      <c r="DQ4" s="54">
        <v>0</v>
      </c>
      <c r="DR4" s="54">
        <v>20</v>
      </c>
      <c r="DS4" s="54">
        <v>20</v>
      </c>
      <c r="DT4" s="54">
        <v>0</v>
      </c>
      <c r="DU4" s="54">
        <v>40</v>
      </c>
      <c r="DV4" s="54">
        <v>40</v>
      </c>
      <c r="DW4" s="54">
        <v>0</v>
      </c>
      <c r="DX4" s="54">
        <v>163</v>
      </c>
      <c r="DY4" s="26"/>
      <c r="DZ4" s="26"/>
      <c r="EA4" s="26"/>
      <c r="EB4" s="26">
        <v>0</v>
      </c>
      <c r="EC4" s="54">
        <v>0</v>
      </c>
      <c r="ED4" s="54">
        <v>0</v>
      </c>
      <c r="EE4" s="54">
        <v>0</v>
      </c>
      <c r="EF4" s="54">
        <v>0</v>
      </c>
      <c r="EG4" s="54">
        <v>0</v>
      </c>
      <c r="EH4" s="54">
        <v>0</v>
      </c>
      <c r="EI4" s="54">
        <v>0</v>
      </c>
      <c r="EJ4" s="54">
        <v>0</v>
      </c>
      <c r="EK4" s="54">
        <v>0</v>
      </c>
      <c r="EL4" s="54">
        <v>0</v>
      </c>
      <c r="EM4" s="54">
        <v>0</v>
      </c>
      <c r="EN4" s="54">
        <v>0</v>
      </c>
      <c r="EO4" s="54">
        <v>0</v>
      </c>
      <c r="EP4" s="54">
        <v>0</v>
      </c>
      <c r="EQ4" s="54">
        <v>0</v>
      </c>
      <c r="ER4" s="54">
        <v>0</v>
      </c>
      <c r="ES4" s="54">
        <v>0</v>
      </c>
      <c r="ET4" s="54">
        <v>0</v>
      </c>
      <c r="EU4" s="54">
        <v>0</v>
      </c>
      <c r="EV4" s="54">
        <v>0</v>
      </c>
      <c r="EW4" s="54">
        <v>0</v>
      </c>
      <c r="EX4" s="54">
        <v>0</v>
      </c>
      <c r="EY4" s="26"/>
      <c r="EZ4" s="54"/>
      <c r="FA4" s="54"/>
      <c r="FB4" s="26">
        <v>0</v>
      </c>
      <c r="FC4" s="55">
        <v>220</v>
      </c>
      <c r="FD4" s="56">
        <v>220</v>
      </c>
      <c r="FE4" s="56">
        <v>0</v>
      </c>
      <c r="FF4" s="56"/>
      <c r="FG4" s="56"/>
      <c r="FH4" s="9"/>
      <c r="FI4" s="17">
        <v>220</v>
      </c>
      <c r="FJ4" s="17"/>
      <c r="FK4" s="17"/>
      <c r="FL4" s="17"/>
      <c r="FM4" s="17"/>
      <c r="FN4" s="17">
        <v>0</v>
      </c>
      <c r="FO4" s="57">
        <v>0</v>
      </c>
      <c r="FP4" s="58">
        <v>10</v>
      </c>
      <c r="FQ4" s="57">
        <v>22</v>
      </c>
      <c r="FR4" s="26" t="s">
        <v>320</v>
      </c>
      <c r="FS4" s="59"/>
      <c r="FT4" s="60">
        <v>-220</v>
      </c>
      <c r="FU4" s="60"/>
      <c r="FV4" s="61">
        <v>220</v>
      </c>
      <c r="FW4" s="61">
        <v>-220</v>
      </c>
      <c r="FX4" s="61">
        <v>0</v>
      </c>
      <c r="FY4" s="61">
        <v>0</v>
      </c>
      <c r="FZ4" s="12"/>
      <c r="GA4" s="11"/>
    </row>
    <row r="5" spans="1:183" s="62" customFormat="1" ht="20.25" hidden="1" customHeight="1">
      <c r="A5" s="8" t="s">
        <v>7</v>
      </c>
      <c r="B5" s="54" t="s">
        <v>321</v>
      </c>
      <c r="C5" s="54">
        <v>0</v>
      </c>
      <c r="D5" s="54">
        <v>0</v>
      </c>
      <c r="E5" s="54">
        <v>0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v>0</v>
      </c>
      <c r="M5" s="54"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4">
        <v>0</v>
      </c>
      <c r="AE5" s="54">
        <v>0</v>
      </c>
      <c r="AF5" s="54">
        <v>0</v>
      </c>
      <c r="AG5" s="54">
        <v>0</v>
      </c>
      <c r="AH5" s="54">
        <v>0</v>
      </c>
      <c r="AI5" s="54">
        <v>0</v>
      </c>
      <c r="AJ5" s="54">
        <v>0</v>
      </c>
      <c r="AK5" s="54">
        <v>0</v>
      </c>
      <c r="AL5" s="54">
        <v>0</v>
      </c>
      <c r="AM5" s="54">
        <v>0</v>
      </c>
      <c r="AN5" s="54">
        <v>0</v>
      </c>
      <c r="AO5" s="54">
        <v>0</v>
      </c>
      <c r="AP5" s="54">
        <v>0</v>
      </c>
      <c r="AQ5" s="54">
        <v>0</v>
      </c>
      <c r="AR5" s="54">
        <v>0</v>
      </c>
      <c r="AS5" s="54">
        <v>0</v>
      </c>
      <c r="AT5" s="54">
        <v>0</v>
      </c>
      <c r="AU5" s="54">
        <v>0</v>
      </c>
      <c r="AV5" s="54">
        <v>0</v>
      </c>
      <c r="AW5" s="54">
        <v>0</v>
      </c>
      <c r="AX5" s="54">
        <v>0</v>
      </c>
      <c r="AY5" s="54">
        <v>0</v>
      </c>
      <c r="AZ5" s="54">
        <v>0</v>
      </c>
      <c r="BA5" s="54">
        <v>0</v>
      </c>
      <c r="BB5" s="54">
        <v>0</v>
      </c>
      <c r="BC5" s="54">
        <v>0</v>
      </c>
      <c r="BD5" s="54">
        <v>0</v>
      </c>
      <c r="BE5" s="54">
        <v>0</v>
      </c>
      <c r="BF5" s="54">
        <v>0</v>
      </c>
      <c r="BG5" s="54">
        <v>0</v>
      </c>
      <c r="BH5" s="54">
        <v>0</v>
      </c>
      <c r="BI5" s="54">
        <v>0</v>
      </c>
      <c r="BJ5" s="54">
        <v>0</v>
      </c>
      <c r="BK5" s="54">
        <v>0</v>
      </c>
      <c r="BL5" s="54">
        <v>0</v>
      </c>
      <c r="BM5" s="54">
        <v>0</v>
      </c>
      <c r="BN5" s="54">
        <v>0</v>
      </c>
      <c r="BO5" s="54">
        <v>0</v>
      </c>
      <c r="BP5" s="54">
        <v>0</v>
      </c>
      <c r="BQ5" s="54">
        <v>0</v>
      </c>
      <c r="BR5" s="54">
        <v>0</v>
      </c>
      <c r="BS5" s="54">
        <v>0</v>
      </c>
      <c r="BT5" s="54">
        <v>0</v>
      </c>
      <c r="BU5" s="54">
        <v>0</v>
      </c>
      <c r="BV5" s="54">
        <v>0</v>
      </c>
      <c r="BW5" s="54">
        <v>0</v>
      </c>
      <c r="BX5" s="54">
        <v>0</v>
      </c>
      <c r="BY5" s="54">
        <v>0</v>
      </c>
      <c r="BZ5" s="54">
        <v>0</v>
      </c>
      <c r="CA5" s="54">
        <v>0</v>
      </c>
      <c r="CB5" s="54">
        <v>0</v>
      </c>
      <c r="CC5" s="54">
        <v>0</v>
      </c>
      <c r="CD5" s="54">
        <v>0</v>
      </c>
      <c r="CE5" s="54">
        <v>0</v>
      </c>
      <c r="CF5" s="54">
        <v>0</v>
      </c>
      <c r="CG5" s="54">
        <v>0</v>
      </c>
      <c r="CH5" s="54">
        <v>0</v>
      </c>
      <c r="CI5" s="54">
        <v>0</v>
      </c>
      <c r="CJ5" s="54">
        <v>0</v>
      </c>
      <c r="CK5" s="54">
        <v>0</v>
      </c>
      <c r="CL5" s="54">
        <v>0</v>
      </c>
      <c r="CM5" s="26"/>
      <c r="CN5" s="26"/>
      <c r="CO5" s="26"/>
      <c r="CP5" s="26">
        <v>0</v>
      </c>
      <c r="CQ5" s="54">
        <v>0</v>
      </c>
      <c r="CR5" s="54">
        <v>0</v>
      </c>
      <c r="CS5" s="54">
        <v>0</v>
      </c>
      <c r="CT5" s="54">
        <v>0</v>
      </c>
      <c r="CU5" s="54">
        <v>0</v>
      </c>
      <c r="CV5" s="54">
        <v>0</v>
      </c>
      <c r="CW5" s="54">
        <v>0</v>
      </c>
      <c r="CX5" s="54">
        <v>0</v>
      </c>
      <c r="CY5" s="54">
        <v>0</v>
      </c>
      <c r="CZ5" s="54">
        <v>0</v>
      </c>
      <c r="DA5" s="54">
        <v>0</v>
      </c>
      <c r="DB5" s="54">
        <v>0</v>
      </c>
      <c r="DC5" s="54">
        <v>0</v>
      </c>
      <c r="DD5" s="54">
        <v>0</v>
      </c>
      <c r="DE5" s="54">
        <v>0</v>
      </c>
      <c r="DF5" s="54">
        <v>0</v>
      </c>
      <c r="DG5" s="54">
        <v>0</v>
      </c>
      <c r="DH5" s="54">
        <v>0</v>
      </c>
      <c r="DI5" s="54">
        <v>0</v>
      </c>
      <c r="DJ5" s="54">
        <v>0</v>
      </c>
      <c r="DK5" s="54">
        <v>0</v>
      </c>
      <c r="DL5" s="54">
        <v>0</v>
      </c>
      <c r="DM5" s="54">
        <v>0</v>
      </c>
      <c r="DN5" s="54">
        <v>0</v>
      </c>
      <c r="DO5" s="54">
        <v>0</v>
      </c>
      <c r="DP5" s="54">
        <v>0</v>
      </c>
      <c r="DQ5" s="54">
        <v>0</v>
      </c>
      <c r="DR5" s="54">
        <v>0</v>
      </c>
      <c r="DS5" s="54">
        <v>0</v>
      </c>
      <c r="DT5" s="54">
        <v>0</v>
      </c>
      <c r="DU5" s="54">
        <v>0</v>
      </c>
      <c r="DV5" s="54">
        <v>0</v>
      </c>
      <c r="DW5" s="54">
        <v>0</v>
      </c>
      <c r="DX5" s="54">
        <v>0</v>
      </c>
      <c r="DY5" s="26"/>
      <c r="DZ5" s="26"/>
      <c r="EA5" s="26"/>
      <c r="EB5" s="26">
        <v>0</v>
      </c>
      <c r="EC5" s="54">
        <v>0</v>
      </c>
      <c r="ED5" s="54">
        <v>0</v>
      </c>
      <c r="EE5" s="54">
        <v>0</v>
      </c>
      <c r="EF5" s="54">
        <v>0</v>
      </c>
      <c r="EG5" s="54">
        <v>0</v>
      </c>
      <c r="EH5" s="54">
        <v>0</v>
      </c>
      <c r="EI5" s="54">
        <v>0</v>
      </c>
      <c r="EJ5" s="54">
        <v>0</v>
      </c>
      <c r="EK5" s="54">
        <v>0</v>
      </c>
      <c r="EL5" s="54">
        <v>0</v>
      </c>
      <c r="EM5" s="54">
        <v>0</v>
      </c>
      <c r="EN5" s="54">
        <v>0</v>
      </c>
      <c r="EO5" s="54">
        <v>0</v>
      </c>
      <c r="EP5" s="54">
        <v>0</v>
      </c>
      <c r="EQ5" s="54">
        <v>0</v>
      </c>
      <c r="ER5" s="54">
        <v>0</v>
      </c>
      <c r="ES5" s="54">
        <v>0</v>
      </c>
      <c r="ET5" s="54">
        <v>0</v>
      </c>
      <c r="EU5" s="54">
        <v>0</v>
      </c>
      <c r="EV5" s="54">
        <v>0</v>
      </c>
      <c r="EW5" s="54">
        <v>0</v>
      </c>
      <c r="EX5" s="54">
        <v>0</v>
      </c>
      <c r="EY5" s="26"/>
      <c r="EZ5" s="54"/>
      <c r="FA5" s="54"/>
      <c r="FB5" s="26">
        <v>0</v>
      </c>
      <c r="FC5" s="55">
        <v>0</v>
      </c>
      <c r="FD5" s="56">
        <v>0</v>
      </c>
      <c r="FE5" s="56">
        <v>0</v>
      </c>
      <c r="FF5" s="56"/>
      <c r="FG5" s="56">
        <v>0</v>
      </c>
      <c r="FH5" s="9"/>
      <c r="FI5" s="17">
        <v>0</v>
      </c>
      <c r="FJ5" s="17"/>
      <c r="FK5" s="17"/>
      <c r="FL5" s="17"/>
      <c r="FM5" s="17"/>
      <c r="FN5" s="17">
        <v>0</v>
      </c>
      <c r="FO5" s="57">
        <v>0</v>
      </c>
      <c r="FP5" s="57">
        <v>10</v>
      </c>
      <c r="FQ5" s="57">
        <v>0</v>
      </c>
      <c r="FR5" s="26" t="s">
        <v>320</v>
      </c>
      <c r="FS5" s="59"/>
      <c r="FT5" s="60">
        <v>0</v>
      </c>
      <c r="FU5" s="60"/>
      <c r="FV5" s="61">
        <v>0</v>
      </c>
      <c r="FW5" s="61">
        <v>0</v>
      </c>
      <c r="FX5" s="61">
        <v>0</v>
      </c>
      <c r="FY5" s="61">
        <v>0</v>
      </c>
      <c r="FZ5" s="10"/>
      <c r="GA5" s="11">
        <v>0</v>
      </c>
    </row>
    <row r="6" spans="1:183" s="62" customFormat="1" ht="20.25" hidden="1" customHeight="1">
      <c r="A6" s="8" t="s">
        <v>8</v>
      </c>
      <c r="B6" s="54" t="s">
        <v>321</v>
      </c>
      <c r="C6" s="54">
        <v>0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v>0</v>
      </c>
      <c r="AG6" s="54">
        <v>0</v>
      </c>
      <c r="AH6" s="54">
        <v>0</v>
      </c>
      <c r="AI6" s="54">
        <v>0</v>
      </c>
      <c r="AJ6" s="54">
        <v>0</v>
      </c>
      <c r="AK6" s="54">
        <v>0</v>
      </c>
      <c r="AL6" s="54">
        <v>0</v>
      </c>
      <c r="AM6" s="54">
        <v>0</v>
      </c>
      <c r="AN6" s="54">
        <v>0</v>
      </c>
      <c r="AO6" s="54">
        <v>0</v>
      </c>
      <c r="AP6" s="54">
        <v>0</v>
      </c>
      <c r="AQ6" s="54">
        <v>0</v>
      </c>
      <c r="AR6" s="54">
        <v>0</v>
      </c>
      <c r="AS6" s="54">
        <v>0</v>
      </c>
      <c r="AT6" s="54">
        <v>0</v>
      </c>
      <c r="AU6" s="54">
        <v>0</v>
      </c>
      <c r="AV6" s="54">
        <v>0</v>
      </c>
      <c r="AW6" s="54">
        <v>0</v>
      </c>
      <c r="AX6" s="54">
        <v>0</v>
      </c>
      <c r="AY6" s="54">
        <v>0</v>
      </c>
      <c r="AZ6" s="54">
        <v>0</v>
      </c>
      <c r="BA6" s="54">
        <v>0</v>
      </c>
      <c r="BB6" s="54">
        <v>0</v>
      </c>
      <c r="BC6" s="54">
        <v>0</v>
      </c>
      <c r="BD6" s="54">
        <v>0</v>
      </c>
      <c r="BE6" s="54">
        <v>0</v>
      </c>
      <c r="BF6" s="54">
        <v>0</v>
      </c>
      <c r="BG6" s="54">
        <v>0</v>
      </c>
      <c r="BH6" s="54">
        <v>0</v>
      </c>
      <c r="BI6" s="54">
        <v>0</v>
      </c>
      <c r="BJ6" s="54">
        <v>0</v>
      </c>
      <c r="BK6" s="54">
        <v>0</v>
      </c>
      <c r="BL6" s="54">
        <v>0</v>
      </c>
      <c r="BM6" s="54">
        <v>0</v>
      </c>
      <c r="BN6" s="54">
        <v>0</v>
      </c>
      <c r="BO6" s="54">
        <v>0</v>
      </c>
      <c r="BP6" s="54">
        <v>0</v>
      </c>
      <c r="BQ6" s="54">
        <v>0</v>
      </c>
      <c r="BR6" s="54">
        <v>0</v>
      </c>
      <c r="BS6" s="54">
        <v>0</v>
      </c>
      <c r="BT6" s="54">
        <v>0</v>
      </c>
      <c r="BU6" s="54">
        <v>0</v>
      </c>
      <c r="BV6" s="54">
        <v>0</v>
      </c>
      <c r="BW6" s="54">
        <v>0</v>
      </c>
      <c r="BX6" s="54">
        <v>0</v>
      </c>
      <c r="BY6" s="54">
        <v>0</v>
      </c>
      <c r="BZ6" s="54">
        <v>0</v>
      </c>
      <c r="CA6" s="54">
        <v>0</v>
      </c>
      <c r="CB6" s="54">
        <v>0</v>
      </c>
      <c r="CC6" s="54">
        <v>0</v>
      </c>
      <c r="CD6" s="54">
        <v>0</v>
      </c>
      <c r="CE6" s="54">
        <v>0</v>
      </c>
      <c r="CF6" s="54">
        <v>0</v>
      </c>
      <c r="CG6" s="54">
        <v>0</v>
      </c>
      <c r="CH6" s="54">
        <v>0</v>
      </c>
      <c r="CI6" s="54">
        <v>0</v>
      </c>
      <c r="CJ6" s="54">
        <v>0</v>
      </c>
      <c r="CK6" s="54">
        <v>0</v>
      </c>
      <c r="CL6" s="54">
        <v>0</v>
      </c>
      <c r="CM6" s="26"/>
      <c r="CN6" s="26"/>
      <c r="CO6" s="26"/>
      <c r="CP6" s="26">
        <v>0</v>
      </c>
      <c r="CQ6" s="54">
        <v>0</v>
      </c>
      <c r="CR6" s="54">
        <v>0</v>
      </c>
      <c r="CS6" s="54">
        <v>0</v>
      </c>
      <c r="CT6" s="54">
        <v>0</v>
      </c>
      <c r="CU6" s="54">
        <v>0</v>
      </c>
      <c r="CV6" s="54">
        <v>0</v>
      </c>
      <c r="CW6" s="54">
        <v>0</v>
      </c>
      <c r="CX6" s="54">
        <v>0</v>
      </c>
      <c r="CY6" s="54">
        <v>0</v>
      </c>
      <c r="CZ6" s="54">
        <v>0</v>
      </c>
      <c r="DA6" s="54">
        <v>0</v>
      </c>
      <c r="DB6" s="54">
        <v>0</v>
      </c>
      <c r="DC6" s="54">
        <v>0</v>
      </c>
      <c r="DD6" s="54">
        <v>0</v>
      </c>
      <c r="DE6" s="54">
        <v>0</v>
      </c>
      <c r="DF6" s="54">
        <v>0</v>
      </c>
      <c r="DG6" s="54">
        <v>0</v>
      </c>
      <c r="DH6" s="54">
        <v>0</v>
      </c>
      <c r="DI6" s="54">
        <v>0</v>
      </c>
      <c r="DJ6" s="54">
        <v>0</v>
      </c>
      <c r="DK6" s="54">
        <v>0</v>
      </c>
      <c r="DL6" s="54">
        <v>0</v>
      </c>
      <c r="DM6" s="54">
        <v>0</v>
      </c>
      <c r="DN6" s="54">
        <v>0</v>
      </c>
      <c r="DO6" s="54">
        <v>0</v>
      </c>
      <c r="DP6" s="54">
        <v>0</v>
      </c>
      <c r="DQ6" s="54">
        <v>0</v>
      </c>
      <c r="DR6" s="54">
        <v>0</v>
      </c>
      <c r="DS6" s="54">
        <v>0</v>
      </c>
      <c r="DT6" s="54">
        <v>0</v>
      </c>
      <c r="DU6" s="54">
        <v>0</v>
      </c>
      <c r="DV6" s="54">
        <v>0</v>
      </c>
      <c r="DW6" s="54">
        <v>0</v>
      </c>
      <c r="DX6" s="54">
        <v>0</v>
      </c>
      <c r="DY6" s="26"/>
      <c r="DZ6" s="26"/>
      <c r="EA6" s="26"/>
      <c r="EB6" s="26">
        <v>0</v>
      </c>
      <c r="EC6" s="54">
        <v>0</v>
      </c>
      <c r="ED6" s="54">
        <v>0</v>
      </c>
      <c r="EE6" s="54">
        <v>0</v>
      </c>
      <c r="EF6" s="54">
        <v>40</v>
      </c>
      <c r="EG6" s="54">
        <v>40</v>
      </c>
      <c r="EH6" s="54">
        <v>0</v>
      </c>
      <c r="EI6" s="54">
        <v>40</v>
      </c>
      <c r="EJ6" s="54">
        <v>40</v>
      </c>
      <c r="EK6" s="54">
        <v>0</v>
      </c>
      <c r="EL6" s="54">
        <v>50</v>
      </c>
      <c r="EM6" s="54">
        <v>50</v>
      </c>
      <c r="EN6" s="54">
        <v>0</v>
      </c>
      <c r="EO6" s="54">
        <v>0</v>
      </c>
      <c r="EP6" s="54">
        <v>0</v>
      </c>
      <c r="EQ6" s="54">
        <v>0</v>
      </c>
      <c r="ER6" s="54">
        <v>0</v>
      </c>
      <c r="ES6" s="54">
        <v>0</v>
      </c>
      <c r="ET6" s="54">
        <v>0</v>
      </c>
      <c r="EU6" s="54">
        <v>0</v>
      </c>
      <c r="EV6" s="54">
        <v>0</v>
      </c>
      <c r="EW6" s="54">
        <v>0</v>
      </c>
      <c r="EX6" s="54">
        <v>130</v>
      </c>
      <c r="EY6" s="26"/>
      <c r="EZ6" s="54"/>
      <c r="FA6" s="54"/>
      <c r="FB6" s="26">
        <v>0</v>
      </c>
      <c r="FC6" s="55">
        <v>130</v>
      </c>
      <c r="FD6" s="56">
        <v>130</v>
      </c>
      <c r="FE6" s="56">
        <v>0</v>
      </c>
      <c r="FF6" s="56"/>
      <c r="FG6" s="56">
        <v>-130</v>
      </c>
      <c r="FH6" s="9"/>
      <c r="FI6" s="17">
        <v>130</v>
      </c>
      <c r="FJ6" s="17">
        <v>130</v>
      </c>
      <c r="FK6" s="17"/>
      <c r="FL6" s="17"/>
      <c r="FM6" s="17"/>
      <c r="FN6" s="17">
        <v>130</v>
      </c>
      <c r="FO6" s="57">
        <v>0</v>
      </c>
      <c r="FP6" s="57">
        <v>15</v>
      </c>
      <c r="FQ6" s="57">
        <v>8.6666666666666661</v>
      </c>
      <c r="FR6" s="26" t="s">
        <v>320</v>
      </c>
      <c r="FS6" s="59"/>
      <c r="FT6" s="60">
        <v>-130</v>
      </c>
      <c r="FU6" s="60"/>
      <c r="FV6" s="61">
        <v>130</v>
      </c>
      <c r="FW6" s="61">
        <v>-130</v>
      </c>
      <c r="FX6" s="61">
        <v>-2730000</v>
      </c>
      <c r="FY6" s="61">
        <v>0</v>
      </c>
      <c r="FZ6" s="10">
        <v>21000</v>
      </c>
      <c r="GA6" s="11">
        <v>0</v>
      </c>
    </row>
    <row r="7" spans="1:183" s="62" customFormat="1" ht="21.75" customHeight="1">
      <c r="A7" s="23" t="s">
        <v>9</v>
      </c>
      <c r="B7" s="54" t="s">
        <v>321</v>
      </c>
      <c r="C7" s="54">
        <v>0</v>
      </c>
      <c r="D7" s="54">
        <v>0</v>
      </c>
      <c r="E7" s="54">
        <v>0</v>
      </c>
      <c r="F7" s="54">
        <v>3</v>
      </c>
      <c r="G7" s="54">
        <v>3</v>
      </c>
      <c r="H7" s="54">
        <v>0</v>
      </c>
      <c r="I7" s="54">
        <v>4</v>
      </c>
      <c r="J7" s="54">
        <v>4</v>
      </c>
      <c r="K7" s="54">
        <v>0</v>
      </c>
      <c r="L7" s="54">
        <v>2</v>
      </c>
      <c r="M7" s="54">
        <v>2</v>
      </c>
      <c r="N7" s="54">
        <v>0</v>
      </c>
      <c r="O7" s="54">
        <v>5</v>
      </c>
      <c r="P7" s="54">
        <v>5</v>
      </c>
      <c r="Q7" s="54">
        <v>0</v>
      </c>
      <c r="R7" s="54">
        <v>1</v>
      </c>
      <c r="S7" s="54">
        <v>1</v>
      </c>
      <c r="T7" s="54">
        <v>0</v>
      </c>
      <c r="U7" s="54">
        <v>1</v>
      </c>
      <c r="V7" s="54">
        <v>1</v>
      </c>
      <c r="W7" s="54">
        <v>0</v>
      </c>
      <c r="X7" s="54">
        <v>0</v>
      </c>
      <c r="Y7" s="54">
        <v>0</v>
      </c>
      <c r="Z7" s="54">
        <v>0</v>
      </c>
      <c r="AA7" s="54">
        <v>0</v>
      </c>
      <c r="AB7" s="54">
        <v>0</v>
      </c>
      <c r="AC7" s="54">
        <v>0</v>
      </c>
      <c r="AD7" s="54">
        <v>0</v>
      </c>
      <c r="AE7" s="54">
        <v>0</v>
      </c>
      <c r="AF7" s="54">
        <v>0</v>
      </c>
      <c r="AG7" s="54">
        <v>0</v>
      </c>
      <c r="AH7" s="54">
        <v>0</v>
      </c>
      <c r="AI7" s="54">
        <v>0</v>
      </c>
      <c r="AJ7" s="54">
        <v>1</v>
      </c>
      <c r="AK7" s="54">
        <v>1</v>
      </c>
      <c r="AL7" s="54">
        <v>0</v>
      </c>
      <c r="AM7" s="54">
        <v>0</v>
      </c>
      <c r="AN7" s="54">
        <v>0</v>
      </c>
      <c r="AO7" s="54">
        <v>0</v>
      </c>
      <c r="AP7" s="54">
        <v>2</v>
      </c>
      <c r="AQ7" s="54">
        <v>2</v>
      </c>
      <c r="AR7" s="54">
        <v>0</v>
      </c>
      <c r="AS7" s="54">
        <v>1</v>
      </c>
      <c r="AT7" s="54">
        <v>1</v>
      </c>
      <c r="AU7" s="54">
        <v>0</v>
      </c>
      <c r="AV7" s="54">
        <v>0</v>
      </c>
      <c r="AW7" s="54">
        <v>0</v>
      </c>
      <c r="AX7" s="54">
        <v>0</v>
      </c>
      <c r="AY7" s="54">
        <v>0</v>
      </c>
      <c r="AZ7" s="54">
        <v>0</v>
      </c>
      <c r="BA7" s="54">
        <v>0</v>
      </c>
      <c r="BB7" s="54">
        <v>0</v>
      </c>
      <c r="BC7" s="54">
        <v>0</v>
      </c>
      <c r="BD7" s="54">
        <v>0</v>
      </c>
      <c r="BE7" s="54">
        <v>1</v>
      </c>
      <c r="BF7" s="54">
        <v>1</v>
      </c>
      <c r="BG7" s="54">
        <v>0</v>
      </c>
      <c r="BH7" s="54">
        <v>0</v>
      </c>
      <c r="BI7" s="54">
        <v>0</v>
      </c>
      <c r="BJ7" s="54">
        <v>0</v>
      </c>
      <c r="BK7" s="54">
        <v>0</v>
      </c>
      <c r="BL7" s="54">
        <v>0</v>
      </c>
      <c r="BM7" s="54">
        <v>0</v>
      </c>
      <c r="BN7" s="54">
        <v>0</v>
      </c>
      <c r="BO7" s="54">
        <v>0</v>
      </c>
      <c r="BP7" s="54">
        <v>0</v>
      </c>
      <c r="BQ7" s="54">
        <v>0</v>
      </c>
      <c r="BR7" s="54">
        <v>0</v>
      </c>
      <c r="BS7" s="54">
        <v>0</v>
      </c>
      <c r="BT7" s="54">
        <v>2</v>
      </c>
      <c r="BU7" s="54">
        <v>2</v>
      </c>
      <c r="BV7" s="54">
        <v>0</v>
      </c>
      <c r="BW7" s="54">
        <v>0</v>
      </c>
      <c r="BX7" s="54">
        <v>0</v>
      </c>
      <c r="BY7" s="54">
        <v>0</v>
      </c>
      <c r="BZ7" s="54">
        <v>0</v>
      </c>
      <c r="CA7" s="54">
        <v>0</v>
      </c>
      <c r="CB7" s="54">
        <v>0</v>
      </c>
      <c r="CC7" s="54">
        <v>1</v>
      </c>
      <c r="CD7" s="54">
        <v>1</v>
      </c>
      <c r="CE7" s="54">
        <v>0</v>
      </c>
      <c r="CF7" s="54">
        <v>0</v>
      </c>
      <c r="CG7" s="54">
        <v>0</v>
      </c>
      <c r="CH7" s="54">
        <v>0</v>
      </c>
      <c r="CI7" s="54">
        <v>0</v>
      </c>
      <c r="CJ7" s="54">
        <v>0</v>
      </c>
      <c r="CK7" s="54">
        <v>0</v>
      </c>
      <c r="CL7" s="54">
        <v>24</v>
      </c>
      <c r="CM7" s="26"/>
      <c r="CN7" s="26"/>
      <c r="CO7" s="26"/>
      <c r="CP7" s="26">
        <v>0</v>
      </c>
      <c r="CQ7" s="54">
        <v>0</v>
      </c>
      <c r="CR7" s="54">
        <v>0</v>
      </c>
      <c r="CS7" s="54">
        <v>0</v>
      </c>
      <c r="CT7" s="54">
        <v>0</v>
      </c>
      <c r="CU7" s="54">
        <v>0</v>
      </c>
      <c r="CV7" s="54">
        <v>0</v>
      </c>
      <c r="CW7" s="54">
        <v>0</v>
      </c>
      <c r="CX7" s="54">
        <v>0</v>
      </c>
      <c r="CY7" s="54">
        <v>0</v>
      </c>
      <c r="CZ7" s="54">
        <v>0</v>
      </c>
      <c r="DA7" s="54">
        <v>0</v>
      </c>
      <c r="DB7" s="54">
        <v>0</v>
      </c>
      <c r="DC7" s="54">
        <v>0</v>
      </c>
      <c r="DD7" s="54">
        <v>0</v>
      </c>
      <c r="DE7" s="54">
        <v>0</v>
      </c>
      <c r="DF7" s="54">
        <v>0</v>
      </c>
      <c r="DG7" s="54">
        <v>0</v>
      </c>
      <c r="DH7" s="54">
        <v>0</v>
      </c>
      <c r="DI7" s="54">
        <v>3</v>
      </c>
      <c r="DJ7" s="54">
        <v>0</v>
      </c>
      <c r="DK7" s="54">
        <v>0</v>
      </c>
      <c r="DL7" s="54">
        <v>0</v>
      </c>
      <c r="DM7" s="54">
        <v>0</v>
      </c>
      <c r="DN7" s="54">
        <v>0</v>
      </c>
      <c r="DO7" s="54">
        <v>10</v>
      </c>
      <c r="DP7" s="54">
        <v>0</v>
      </c>
      <c r="DQ7" s="54">
        <v>0</v>
      </c>
      <c r="DR7" s="54">
        <v>5</v>
      </c>
      <c r="DS7" s="54">
        <v>0</v>
      </c>
      <c r="DT7" s="54">
        <v>0</v>
      </c>
      <c r="DU7" s="54">
        <v>0</v>
      </c>
      <c r="DV7" s="54">
        <v>0</v>
      </c>
      <c r="DW7" s="54">
        <v>0</v>
      </c>
      <c r="DX7" s="54">
        <v>0</v>
      </c>
      <c r="DY7" s="26"/>
      <c r="DZ7" s="26"/>
      <c r="EA7" s="26"/>
      <c r="EB7" s="26">
        <v>0</v>
      </c>
      <c r="EC7" s="54">
        <v>2</v>
      </c>
      <c r="ED7" s="54">
        <v>2</v>
      </c>
      <c r="EE7" s="54">
        <v>0</v>
      </c>
      <c r="EF7" s="54">
        <v>0</v>
      </c>
      <c r="EG7" s="54">
        <v>0</v>
      </c>
      <c r="EH7" s="54">
        <v>0</v>
      </c>
      <c r="EI7" s="54">
        <v>0</v>
      </c>
      <c r="EJ7" s="54">
        <v>0</v>
      </c>
      <c r="EK7" s="54">
        <v>0</v>
      </c>
      <c r="EL7" s="54">
        <v>0</v>
      </c>
      <c r="EM7" s="54">
        <v>0</v>
      </c>
      <c r="EN7" s="54">
        <v>0</v>
      </c>
      <c r="EO7" s="54">
        <v>0</v>
      </c>
      <c r="EP7" s="54">
        <v>0</v>
      </c>
      <c r="EQ7" s="54">
        <v>0</v>
      </c>
      <c r="ER7" s="54">
        <v>0</v>
      </c>
      <c r="ES7" s="54">
        <v>0</v>
      </c>
      <c r="ET7" s="54">
        <v>0</v>
      </c>
      <c r="EU7" s="54">
        <v>0</v>
      </c>
      <c r="EV7" s="54">
        <v>0</v>
      </c>
      <c r="EW7" s="54">
        <v>0</v>
      </c>
      <c r="EX7" s="54">
        <v>2</v>
      </c>
      <c r="EY7" s="26"/>
      <c r="EZ7" s="54"/>
      <c r="FA7" s="54"/>
      <c r="FB7" s="26">
        <v>0</v>
      </c>
      <c r="FC7" s="55">
        <v>44</v>
      </c>
      <c r="FD7" s="56">
        <v>26</v>
      </c>
      <c r="FE7" s="56">
        <v>0</v>
      </c>
      <c r="FF7" s="56"/>
      <c r="FG7" s="56">
        <v>-26</v>
      </c>
      <c r="FH7" s="98">
        <v>48</v>
      </c>
      <c r="FI7" s="17">
        <v>-22</v>
      </c>
      <c r="FJ7" s="17"/>
      <c r="FK7" s="17"/>
      <c r="FL7" s="17">
        <v>104</v>
      </c>
      <c r="FM7" s="17"/>
      <c r="FN7" s="17"/>
      <c r="FO7" s="57">
        <v>2</v>
      </c>
      <c r="FP7" s="58">
        <v>10</v>
      </c>
      <c r="FQ7" s="57">
        <v>2.6</v>
      </c>
      <c r="FR7" s="26" t="s">
        <v>322</v>
      </c>
      <c r="FS7" s="59"/>
      <c r="FT7" s="60">
        <v>24</v>
      </c>
      <c r="FU7" s="60"/>
      <c r="FV7" s="61">
        <v>-24</v>
      </c>
      <c r="FW7" s="61">
        <v>-26</v>
      </c>
      <c r="FX7" s="61">
        <v>0</v>
      </c>
      <c r="FY7" s="61">
        <v>-50</v>
      </c>
      <c r="FZ7" s="99">
        <v>28000</v>
      </c>
      <c r="GA7" s="100">
        <f>+FZ7*FH7</f>
        <v>1344000</v>
      </c>
    </row>
    <row r="8" spans="1:183" s="62" customFormat="1" ht="20.25" hidden="1" customHeight="1">
      <c r="A8" s="8" t="s">
        <v>10</v>
      </c>
      <c r="B8" s="54"/>
      <c r="C8" s="54"/>
      <c r="D8" s="54">
        <v>0</v>
      </c>
      <c r="E8" s="54">
        <v>0</v>
      </c>
      <c r="F8" s="54">
        <v>0</v>
      </c>
      <c r="G8" s="54">
        <v>0</v>
      </c>
      <c r="H8" s="54">
        <v>0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4">
        <v>0</v>
      </c>
      <c r="S8" s="54">
        <v>0</v>
      </c>
      <c r="T8" s="54">
        <v>0</v>
      </c>
      <c r="U8" s="54">
        <v>0</v>
      </c>
      <c r="V8" s="54">
        <v>0</v>
      </c>
      <c r="W8" s="54">
        <v>0</v>
      </c>
      <c r="X8" s="54">
        <v>0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4">
        <v>0</v>
      </c>
      <c r="AE8" s="54">
        <v>0</v>
      </c>
      <c r="AF8" s="54">
        <v>0</v>
      </c>
      <c r="AG8" s="54">
        <v>0</v>
      </c>
      <c r="AH8" s="54">
        <v>0</v>
      </c>
      <c r="AI8" s="54">
        <v>0</v>
      </c>
      <c r="AJ8" s="54">
        <v>0</v>
      </c>
      <c r="AK8" s="54">
        <v>0</v>
      </c>
      <c r="AL8" s="54">
        <v>0</v>
      </c>
      <c r="AM8" s="54">
        <v>0</v>
      </c>
      <c r="AN8" s="54">
        <v>0</v>
      </c>
      <c r="AO8" s="54">
        <v>0</v>
      </c>
      <c r="AP8" s="54">
        <v>0</v>
      </c>
      <c r="AQ8" s="54">
        <v>0</v>
      </c>
      <c r="AR8" s="54">
        <v>0</v>
      </c>
      <c r="AS8" s="54">
        <v>0</v>
      </c>
      <c r="AT8" s="54">
        <v>0</v>
      </c>
      <c r="AU8" s="54">
        <v>0</v>
      </c>
      <c r="AV8" s="54">
        <v>0</v>
      </c>
      <c r="AW8" s="54">
        <v>0</v>
      </c>
      <c r="AX8" s="54">
        <v>0</v>
      </c>
      <c r="AY8" s="54">
        <v>0</v>
      </c>
      <c r="AZ8" s="54">
        <v>0</v>
      </c>
      <c r="BA8" s="54">
        <v>0</v>
      </c>
      <c r="BB8" s="54">
        <v>0</v>
      </c>
      <c r="BC8" s="54">
        <v>0</v>
      </c>
      <c r="BD8" s="54">
        <v>0</v>
      </c>
      <c r="BE8" s="54">
        <v>0</v>
      </c>
      <c r="BF8" s="54">
        <v>0</v>
      </c>
      <c r="BG8" s="54">
        <v>0</v>
      </c>
      <c r="BH8" s="54">
        <v>0</v>
      </c>
      <c r="BI8" s="54">
        <v>0</v>
      </c>
      <c r="BJ8" s="54">
        <v>0</v>
      </c>
      <c r="BK8" s="54">
        <v>0</v>
      </c>
      <c r="BL8" s="54">
        <v>0</v>
      </c>
      <c r="BM8" s="54">
        <v>0</v>
      </c>
      <c r="BN8" s="54">
        <v>0</v>
      </c>
      <c r="BO8" s="54">
        <v>0</v>
      </c>
      <c r="BP8" s="54">
        <v>0</v>
      </c>
      <c r="BQ8" s="54">
        <v>0</v>
      </c>
      <c r="BR8" s="54">
        <v>0</v>
      </c>
      <c r="BS8" s="54">
        <v>0</v>
      </c>
      <c r="BT8" s="54">
        <v>0</v>
      </c>
      <c r="BU8" s="54">
        <v>0</v>
      </c>
      <c r="BV8" s="54">
        <v>0</v>
      </c>
      <c r="BW8" s="54">
        <v>0</v>
      </c>
      <c r="BX8" s="54">
        <v>0</v>
      </c>
      <c r="BY8" s="54">
        <v>0</v>
      </c>
      <c r="BZ8" s="54">
        <v>0</v>
      </c>
      <c r="CA8" s="54">
        <v>0</v>
      </c>
      <c r="CB8" s="54">
        <v>0</v>
      </c>
      <c r="CC8" s="54">
        <v>0</v>
      </c>
      <c r="CD8" s="54">
        <v>0</v>
      </c>
      <c r="CE8" s="54">
        <v>0</v>
      </c>
      <c r="CF8" s="54">
        <v>0</v>
      </c>
      <c r="CG8" s="54">
        <v>0</v>
      </c>
      <c r="CH8" s="54">
        <v>0</v>
      </c>
      <c r="CI8" s="54">
        <v>0</v>
      </c>
      <c r="CJ8" s="54">
        <v>0</v>
      </c>
      <c r="CK8" s="54">
        <v>0</v>
      </c>
      <c r="CL8" s="54">
        <v>0</v>
      </c>
      <c r="CM8" s="26"/>
      <c r="CN8" s="26"/>
      <c r="CO8" s="26"/>
      <c r="CP8" s="26">
        <v>0</v>
      </c>
      <c r="CQ8" s="54">
        <v>0</v>
      </c>
      <c r="CR8" s="54">
        <v>0</v>
      </c>
      <c r="CS8" s="54">
        <v>0</v>
      </c>
      <c r="CT8" s="54">
        <v>0</v>
      </c>
      <c r="CU8" s="54">
        <v>0</v>
      </c>
      <c r="CV8" s="54">
        <v>0</v>
      </c>
      <c r="CW8" s="54">
        <v>0</v>
      </c>
      <c r="CX8" s="54">
        <v>0</v>
      </c>
      <c r="CY8" s="54">
        <v>0</v>
      </c>
      <c r="CZ8" s="54">
        <v>0</v>
      </c>
      <c r="DA8" s="54">
        <v>0</v>
      </c>
      <c r="DB8" s="54">
        <v>0</v>
      </c>
      <c r="DC8" s="54">
        <v>0</v>
      </c>
      <c r="DD8" s="54">
        <v>0</v>
      </c>
      <c r="DE8" s="54">
        <v>0</v>
      </c>
      <c r="DF8" s="54">
        <v>0</v>
      </c>
      <c r="DG8" s="54">
        <v>0</v>
      </c>
      <c r="DH8" s="54">
        <v>0</v>
      </c>
      <c r="DI8" s="54">
        <v>0</v>
      </c>
      <c r="DJ8" s="54">
        <v>0</v>
      </c>
      <c r="DK8" s="54">
        <v>0</v>
      </c>
      <c r="DL8" s="54">
        <v>0</v>
      </c>
      <c r="DM8" s="54">
        <v>0</v>
      </c>
      <c r="DN8" s="54">
        <v>0</v>
      </c>
      <c r="DO8" s="54">
        <v>0</v>
      </c>
      <c r="DP8" s="54">
        <v>0</v>
      </c>
      <c r="DQ8" s="54">
        <v>0</v>
      </c>
      <c r="DR8" s="54">
        <v>0</v>
      </c>
      <c r="DS8" s="54">
        <v>0</v>
      </c>
      <c r="DT8" s="54">
        <v>0</v>
      </c>
      <c r="DU8" s="54">
        <v>0</v>
      </c>
      <c r="DV8" s="54">
        <v>0</v>
      </c>
      <c r="DW8" s="54">
        <v>0</v>
      </c>
      <c r="DX8" s="54">
        <v>0</v>
      </c>
      <c r="DY8" s="26"/>
      <c r="DZ8" s="26"/>
      <c r="EA8" s="26"/>
      <c r="EB8" s="26">
        <v>0</v>
      </c>
      <c r="EC8" s="54">
        <v>0</v>
      </c>
      <c r="ED8" s="54">
        <v>0</v>
      </c>
      <c r="EE8" s="54">
        <v>0</v>
      </c>
      <c r="EF8" s="54">
        <v>0</v>
      </c>
      <c r="EG8" s="54">
        <v>0</v>
      </c>
      <c r="EH8" s="54">
        <v>0</v>
      </c>
      <c r="EI8" s="54">
        <v>0</v>
      </c>
      <c r="EJ8" s="54">
        <v>0</v>
      </c>
      <c r="EK8" s="54">
        <v>0</v>
      </c>
      <c r="EL8" s="54">
        <v>0</v>
      </c>
      <c r="EM8" s="54">
        <v>0</v>
      </c>
      <c r="EN8" s="54">
        <v>0</v>
      </c>
      <c r="EO8" s="54">
        <v>0</v>
      </c>
      <c r="EP8" s="54">
        <v>0</v>
      </c>
      <c r="EQ8" s="54">
        <v>0</v>
      </c>
      <c r="ER8" s="54">
        <v>0</v>
      </c>
      <c r="ES8" s="54">
        <v>0</v>
      </c>
      <c r="ET8" s="54">
        <v>0</v>
      </c>
      <c r="EU8" s="54">
        <v>0</v>
      </c>
      <c r="EV8" s="54">
        <v>0</v>
      </c>
      <c r="EW8" s="54">
        <v>0</v>
      </c>
      <c r="EX8" s="54">
        <v>0</v>
      </c>
      <c r="EY8" s="26"/>
      <c r="EZ8" s="54"/>
      <c r="FA8" s="54"/>
      <c r="FB8" s="26">
        <v>0</v>
      </c>
      <c r="FC8" s="55">
        <v>0</v>
      </c>
      <c r="FD8" s="56">
        <v>0</v>
      </c>
      <c r="FE8" s="56">
        <v>0</v>
      </c>
      <c r="FF8" s="56"/>
      <c r="FG8" s="56">
        <v>0</v>
      </c>
      <c r="FH8" s="9"/>
      <c r="FI8" s="17">
        <v>0</v>
      </c>
      <c r="FJ8" s="17"/>
      <c r="FK8" s="17"/>
      <c r="FL8" s="17"/>
      <c r="FM8" s="17"/>
      <c r="FN8" s="17">
        <v>0</v>
      </c>
      <c r="FO8" s="57">
        <v>0</v>
      </c>
      <c r="FP8" s="57">
        <v>10</v>
      </c>
      <c r="FQ8" s="57">
        <v>0</v>
      </c>
      <c r="FR8" s="26" t="s">
        <v>322</v>
      </c>
      <c r="FS8" s="59"/>
      <c r="FT8" s="60">
        <v>0</v>
      </c>
      <c r="FU8" s="60"/>
      <c r="FV8" s="61">
        <v>0</v>
      </c>
      <c r="FW8" s="61">
        <v>0</v>
      </c>
      <c r="FX8" s="61">
        <v>0</v>
      </c>
      <c r="FY8" s="61">
        <v>0</v>
      </c>
      <c r="FZ8" s="10"/>
      <c r="GA8" s="11">
        <v>0</v>
      </c>
    </row>
    <row r="9" spans="1:183" s="62" customFormat="1" ht="20.25" hidden="1" customHeight="1">
      <c r="A9" s="8" t="s">
        <v>11</v>
      </c>
      <c r="B9" s="54"/>
      <c r="C9" s="54"/>
      <c r="D9" s="54">
        <v>0</v>
      </c>
      <c r="E9" s="54">
        <v>0</v>
      </c>
      <c r="F9" s="54">
        <v>0</v>
      </c>
      <c r="G9" s="54">
        <v>0</v>
      </c>
      <c r="H9" s="54">
        <v>0</v>
      </c>
      <c r="I9" s="54">
        <v>0</v>
      </c>
      <c r="J9" s="54">
        <v>0</v>
      </c>
      <c r="K9" s="54">
        <v>0</v>
      </c>
      <c r="L9" s="54">
        <v>0</v>
      </c>
      <c r="M9" s="54">
        <v>0</v>
      </c>
      <c r="N9" s="54">
        <v>0</v>
      </c>
      <c r="O9" s="54">
        <v>0</v>
      </c>
      <c r="P9" s="54">
        <v>0</v>
      </c>
      <c r="Q9" s="54">
        <v>0</v>
      </c>
      <c r="R9" s="54">
        <v>0</v>
      </c>
      <c r="S9" s="54">
        <v>0</v>
      </c>
      <c r="T9" s="54">
        <v>0</v>
      </c>
      <c r="U9" s="54">
        <v>0</v>
      </c>
      <c r="V9" s="54">
        <v>0</v>
      </c>
      <c r="W9" s="54">
        <v>0</v>
      </c>
      <c r="X9" s="54">
        <v>0</v>
      </c>
      <c r="Y9" s="54">
        <v>0</v>
      </c>
      <c r="Z9" s="54">
        <v>0</v>
      </c>
      <c r="AA9" s="54">
        <v>0</v>
      </c>
      <c r="AB9" s="54">
        <v>0</v>
      </c>
      <c r="AC9" s="54">
        <v>0</v>
      </c>
      <c r="AD9" s="54">
        <v>0</v>
      </c>
      <c r="AE9" s="54">
        <v>0</v>
      </c>
      <c r="AF9" s="54">
        <v>0</v>
      </c>
      <c r="AG9" s="54">
        <v>0</v>
      </c>
      <c r="AH9" s="54">
        <v>0</v>
      </c>
      <c r="AI9" s="54">
        <v>0</v>
      </c>
      <c r="AJ9" s="54">
        <v>0</v>
      </c>
      <c r="AK9" s="54">
        <v>0</v>
      </c>
      <c r="AL9" s="54">
        <v>0</v>
      </c>
      <c r="AM9" s="54">
        <v>0</v>
      </c>
      <c r="AN9" s="54">
        <v>0</v>
      </c>
      <c r="AO9" s="54">
        <v>0</v>
      </c>
      <c r="AP9" s="54">
        <v>0</v>
      </c>
      <c r="AQ9" s="54">
        <v>0</v>
      </c>
      <c r="AR9" s="54">
        <v>0</v>
      </c>
      <c r="AS9" s="54">
        <v>0</v>
      </c>
      <c r="AT9" s="54">
        <v>0</v>
      </c>
      <c r="AU9" s="54">
        <v>0</v>
      </c>
      <c r="AV9" s="54">
        <v>0</v>
      </c>
      <c r="AW9" s="54">
        <v>0</v>
      </c>
      <c r="AX9" s="54">
        <v>0</v>
      </c>
      <c r="AY9" s="54">
        <v>0</v>
      </c>
      <c r="AZ9" s="54">
        <v>0</v>
      </c>
      <c r="BA9" s="54">
        <v>0</v>
      </c>
      <c r="BB9" s="54">
        <v>0</v>
      </c>
      <c r="BC9" s="54">
        <v>0</v>
      </c>
      <c r="BD9" s="54">
        <v>0</v>
      </c>
      <c r="BE9" s="54">
        <v>0</v>
      </c>
      <c r="BF9" s="54">
        <v>0</v>
      </c>
      <c r="BG9" s="54">
        <v>0</v>
      </c>
      <c r="BH9" s="54">
        <v>0</v>
      </c>
      <c r="BI9" s="54">
        <v>0</v>
      </c>
      <c r="BJ9" s="54">
        <v>0</v>
      </c>
      <c r="BK9" s="54">
        <v>0</v>
      </c>
      <c r="BL9" s="54">
        <v>0</v>
      </c>
      <c r="BM9" s="54">
        <v>0</v>
      </c>
      <c r="BN9" s="54">
        <v>0</v>
      </c>
      <c r="BO9" s="54">
        <v>0</v>
      </c>
      <c r="BP9" s="54">
        <v>0</v>
      </c>
      <c r="BQ9" s="54">
        <v>0</v>
      </c>
      <c r="BR9" s="54">
        <v>0</v>
      </c>
      <c r="BS9" s="54">
        <v>0</v>
      </c>
      <c r="BT9" s="54">
        <v>0</v>
      </c>
      <c r="BU9" s="54">
        <v>0</v>
      </c>
      <c r="BV9" s="54">
        <v>0</v>
      </c>
      <c r="BW9" s="54">
        <v>0</v>
      </c>
      <c r="BX9" s="54">
        <v>0</v>
      </c>
      <c r="BY9" s="54">
        <v>0</v>
      </c>
      <c r="BZ9" s="54">
        <v>0</v>
      </c>
      <c r="CA9" s="54">
        <v>0</v>
      </c>
      <c r="CB9" s="54">
        <v>0</v>
      </c>
      <c r="CC9" s="54">
        <v>0</v>
      </c>
      <c r="CD9" s="54">
        <v>0</v>
      </c>
      <c r="CE9" s="54">
        <v>0</v>
      </c>
      <c r="CF9" s="54">
        <v>0</v>
      </c>
      <c r="CG9" s="54">
        <v>0</v>
      </c>
      <c r="CH9" s="54">
        <v>0</v>
      </c>
      <c r="CI9" s="54">
        <v>0</v>
      </c>
      <c r="CJ9" s="54">
        <v>0</v>
      </c>
      <c r="CK9" s="54">
        <v>0</v>
      </c>
      <c r="CL9" s="54">
        <v>0</v>
      </c>
      <c r="CM9" s="26"/>
      <c r="CN9" s="26"/>
      <c r="CO9" s="26"/>
      <c r="CP9" s="26">
        <v>0</v>
      </c>
      <c r="CQ9" s="54">
        <v>0</v>
      </c>
      <c r="CR9" s="54">
        <v>0</v>
      </c>
      <c r="CS9" s="54">
        <v>0</v>
      </c>
      <c r="CT9" s="54">
        <v>0</v>
      </c>
      <c r="CU9" s="54">
        <v>0</v>
      </c>
      <c r="CV9" s="54">
        <v>0</v>
      </c>
      <c r="CW9" s="54">
        <v>0</v>
      </c>
      <c r="CX9" s="54">
        <v>0</v>
      </c>
      <c r="CY9" s="54">
        <v>0</v>
      </c>
      <c r="CZ9" s="54">
        <v>0</v>
      </c>
      <c r="DA9" s="54">
        <v>0</v>
      </c>
      <c r="DB9" s="54">
        <v>0</v>
      </c>
      <c r="DC9" s="54">
        <v>0</v>
      </c>
      <c r="DD9" s="54">
        <v>0</v>
      </c>
      <c r="DE9" s="54">
        <v>0</v>
      </c>
      <c r="DF9" s="54">
        <v>0</v>
      </c>
      <c r="DG9" s="54">
        <v>0</v>
      </c>
      <c r="DH9" s="54">
        <v>0</v>
      </c>
      <c r="DI9" s="54">
        <v>0</v>
      </c>
      <c r="DJ9" s="54">
        <v>0</v>
      </c>
      <c r="DK9" s="54">
        <v>0</v>
      </c>
      <c r="DL9" s="54">
        <v>0</v>
      </c>
      <c r="DM9" s="54">
        <v>0</v>
      </c>
      <c r="DN9" s="54">
        <v>0</v>
      </c>
      <c r="DO9" s="54">
        <v>0</v>
      </c>
      <c r="DP9" s="54">
        <v>0</v>
      </c>
      <c r="DQ9" s="54">
        <v>0</v>
      </c>
      <c r="DR9" s="54">
        <v>0</v>
      </c>
      <c r="DS9" s="54">
        <v>0</v>
      </c>
      <c r="DT9" s="54">
        <v>0</v>
      </c>
      <c r="DU9" s="54">
        <v>0</v>
      </c>
      <c r="DV9" s="54">
        <v>0</v>
      </c>
      <c r="DW9" s="54">
        <v>0</v>
      </c>
      <c r="DX9" s="54">
        <v>0</v>
      </c>
      <c r="DY9" s="26"/>
      <c r="DZ9" s="26"/>
      <c r="EA9" s="26"/>
      <c r="EB9" s="26">
        <v>0</v>
      </c>
      <c r="EC9" s="54">
        <v>0</v>
      </c>
      <c r="ED9" s="54">
        <v>0</v>
      </c>
      <c r="EE9" s="54">
        <v>0</v>
      </c>
      <c r="EF9" s="54">
        <v>180</v>
      </c>
      <c r="EG9" s="54">
        <v>180</v>
      </c>
      <c r="EH9" s="54">
        <v>0</v>
      </c>
      <c r="EI9" s="54">
        <v>150</v>
      </c>
      <c r="EJ9" s="54">
        <v>150</v>
      </c>
      <c r="EK9" s="54">
        <v>0</v>
      </c>
      <c r="EL9" s="54">
        <v>100</v>
      </c>
      <c r="EM9" s="54">
        <v>100</v>
      </c>
      <c r="EN9" s="54">
        <v>0</v>
      </c>
      <c r="EO9" s="54">
        <v>0</v>
      </c>
      <c r="EP9" s="54">
        <v>0</v>
      </c>
      <c r="EQ9" s="54">
        <v>0</v>
      </c>
      <c r="ER9" s="54">
        <v>0</v>
      </c>
      <c r="ES9" s="54">
        <v>0</v>
      </c>
      <c r="ET9" s="54">
        <v>0</v>
      </c>
      <c r="EU9" s="54">
        <v>0</v>
      </c>
      <c r="EV9" s="54">
        <v>0</v>
      </c>
      <c r="EW9" s="54">
        <v>0</v>
      </c>
      <c r="EX9" s="54">
        <v>430</v>
      </c>
      <c r="EY9" s="26"/>
      <c r="EZ9" s="54"/>
      <c r="FA9" s="54"/>
      <c r="FB9" s="26">
        <v>0</v>
      </c>
      <c r="FC9" s="55">
        <v>430</v>
      </c>
      <c r="FD9" s="56">
        <v>430</v>
      </c>
      <c r="FE9" s="56">
        <v>0</v>
      </c>
      <c r="FF9" s="56"/>
      <c r="FG9" s="56"/>
      <c r="FH9" s="9"/>
      <c r="FI9" s="17">
        <v>430</v>
      </c>
      <c r="FJ9" s="17">
        <v>430</v>
      </c>
      <c r="FK9" s="17"/>
      <c r="FL9" s="17"/>
      <c r="FM9" s="17"/>
      <c r="FN9" s="17">
        <v>430</v>
      </c>
      <c r="FO9" s="57">
        <v>0</v>
      </c>
      <c r="FP9" s="57">
        <v>40</v>
      </c>
      <c r="FQ9" s="57">
        <v>10.75</v>
      </c>
      <c r="FR9" s="26" t="s">
        <v>322</v>
      </c>
      <c r="FS9" s="59"/>
      <c r="FT9" s="60">
        <v>-430</v>
      </c>
      <c r="FU9" s="60"/>
      <c r="FV9" s="61">
        <v>430</v>
      </c>
      <c r="FW9" s="61">
        <v>-430</v>
      </c>
      <c r="FX9" s="61">
        <v>0</v>
      </c>
      <c r="FY9" s="61">
        <v>0</v>
      </c>
      <c r="FZ9" s="10"/>
      <c r="GA9" s="11">
        <v>0</v>
      </c>
    </row>
    <row r="10" spans="1:183" s="62" customFormat="1" ht="21.75" hidden="1" customHeight="1">
      <c r="A10" s="8" t="s">
        <v>12</v>
      </c>
      <c r="B10" s="54" t="s">
        <v>321</v>
      </c>
      <c r="C10" s="54">
        <v>0</v>
      </c>
      <c r="D10" s="54">
        <v>0</v>
      </c>
      <c r="E10" s="54">
        <v>0</v>
      </c>
      <c r="F10" s="54">
        <v>2</v>
      </c>
      <c r="G10" s="54">
        <v>2</v>
      </c>
      <c r="H10" s="54">
        <v>0</v>
      </c>
      <c r="I10" s="54">
        <v>4</v>
      </c>
      <c r="J10" s="54">
        <v>4</v>
      </c>
      <c r="K10" s="54">
        <v>0</v>
      </c>
      <c r="L10" s="54">
        <v>2</v>
      </c>
      <c r="M10" s="54">
        <v>2</v>
      </c>
      <c r="N10" s="54">
        <v>0</v>
      </c>
      <c r="O10" s="54">
        <v>0</v>
      </c>
      <c r="P10" s="54">
        <v>0</v>
      </c>
      <c r="Q10" s="54">
        <v>0</v>
      </c>
      <c r="R10" s="54">
        <v>0</v>
      </c>
      <c r="S10" s="54">
        <v>0</v>
      </c>
      <c r="T10" s="54">
        <v>0</v>
      </c>
      <c r="U10" s="54">
        <v>1</v>
      </c>
      <c r="V10" s="54">
        <v>1</v>
      </c>
      <c r="W10" s="54">
        <v>0</v>
      </c>
      <c r="X10" s="54">
        <v>0</v>
      </c>
      <c r="Y10" s="54">
        <v>0</v>
      </c>
      <c r="Z10" s="54">
        <v>0</v>
      </c>
      <c r="AA10" s="54">
        <v>0</v>
      </c>
      <c r="AB10" s="54">
        <v>0</v>
      </c>
      <c r="AC10" s="54">
        <v>0</v>
      </c>
      <c r="AD10" s="54">
        <v>0</v>
      </c>
      <c r="AE10" s="54">
        <v>0</v>
      </c>
      <c r="AF10" s="54">
        <v>0</v>
      </c>
      <c r="AG10" s="54">
        <v>0</v>
      </c>
      <c r="AH10" s="54">
        <v>0</v>
      </c>
      <c r="AI10" s="54">
        <v>0</v>
      </c>
      <c r="AJ10" s="54">
        <v>0</v>
      </c>
      <c r="AK10" s="54">
        <v>0</v>
      </c>
      <c r="AL10" s="54">
        <v>0</v>
      </c>
      <c r="AM10" s="54">
        <v>0</v>
      </c>
      <c r="AN10" s="54">
        <v>0</v>
      </c>
      <c r="AO10" s="54">
        <v>0</v>
      </c>
      <c r="AP10" s="54">
        <v>2</v>
      </c>
      <c r="AQ10" s="54">
        <v>2</v>
      </c>
      <c r="AR10" s="54">
        <v>0</v>
      </c>
      <c r="AS10" s="54">
        <v>1</v>
      </c>
      <c r="AT10" s="54">
        <v>1</v>
      </c>
      <c r="AU10" s="54">
        <v>0</v>
      </c>
      <c r="AV10" s="54">
        <v>0</v>
      </c>
      <c r="AW10" s="54">
        <v>0</v>
      </c>
      <c r="AX10" s="54">
        <v>0</v>
      </c>
      <c r="AY10" s="54">
        <v>0</v>
      </c>
      <c r="AZ10" s="54">
        <v>0</v>
      </c>
      <c r="BA10" s="54">
        <v>0</v>
      </c>
      <c r="BB10" s="54">
        <v>0</v>
      </c>
      <c r="BC10" s="54">
        <v>0</v>
      </c>
      <c r="BD10" s="54">
        <v>0</v>
      </c>
      <c r="BE10" s="54">
        <v>1</v>
      </c>
      <c r="BF10" s="54">
        <v>1</v>
      </c>
      <c r="BG10" s="54">
        <v>0</v>
      </c>
      <c r="BH10" s="54">
        <v>0</v>
      </c>
      <c r="BI10" s="54">
        <v>0</v>
      </c>
      <c r="BJ10" s="54">
        <v>0</v>
      </c>
      <c r="BK10" s="54">
        <v>0</v>
      </c>
      <c r="BL10" s="54">
        <v>0</v>
      </c>
      <c r="BM10" s="54">
        <v>0</v>
      </c>
      <c r="BN10" s="54">
        <v>0</v>
      </c>
      <c r="BO10" s="54">
        <v>0</v>
      </c>
      <c r="BP10" s="54">
        <v>0</v>
      </c>
      <c r="BQ10" s="54">
        <v>0</v>
      </c>
      <c r="BR10" s="54">
        <v>0</v>
      </c>
      <c r="BS10" s="54">
        <v>0</v>
      </c>
      <c r="BT10" s="54">
        <v>1</v>
      </c>
      <c r="BU10" s="54">
        <v>1</v>
      </c>
      <c r="BV10" s="54">
        <v>0</v>
      </c>
      <c r="BW10" s="54">
        <v>0</v>
      </c>
      <c r="BX10" s="54">
        <v>0</v>
      </c>
      <c r="BY10" s="54">
        <v>0</v>
      </c>
      <c r="BZ10" s="54">
        <v>0</v>
      </c>
      <c r="CA10" s="54">
        <v>0</v>
      </c>
      <c r="CB10" s="54">
        <v>0</v>
      </c>
      <c r="CC10" s="54">
        <v>0</v>
      </c>
      <c r="CD10" s="54">
        <v>0</v>
      </c>
      <c r="CE10" s="54">
        <v>0</v>
      </c>
      <c r="CF10" s="54">
        <v>0</v>
      </c>
      <c r="CG10" s="54">
        <v>0</v>
      </c>
      <c r="CH10" s="54">
        <v>0</v>
      </c>
      <c r="CI10" s="54">
        <v>0</v>
      </c>
      <c r="CJ10" s="54">
        <v>0</v>
      </c>
      <c r="CK10" s="54">
        <v>0</v>
      </c>
      <c r="CL10" s="54">
        <v>14</v>
      </c>
      <c r="CM10" s="26"/>
      <c r="CN10" s="26"/>
      <c r="CO10" s="26"/>
      <c r="CP10" s="26">
        <v>0</v>
      </c>
      <c r="CQ10" s="54">
        <v>0</v>
      </c>
      <c r="CR10" s="54">
        <v>0</v>
      </c>
      <c r="CS10" s="54">
        <v>0</v>
      </c>
      <c r="CT10" s="54">
        <v>0</v>
      </c>
      <c r="CU10" s="54">
        <v>0</v>
      </c>
      <c r="CV10" s="54">
        <v>0</v>
      </c>
      <c r="CW10" s="54">
        <v>0</v>
      </c>
      <c r="CX10" s="54">
        <v>0</v>
      </c>
      <c r="CY10" s="54">
        <v>0</v>
      </c>
      <c r="CZ10" s="54">
        <v>0</v>
      </c>
      <c r="DA10" s="54">
        <v>0</v>
      </c>
      <c r="DB10" s="54">
        <v>0</v>
      </c>
      <c r="DC10" s="54">
        <v>0</v>
      </c>
      <c r="DD10" s="54">
        <v>0</v>
      </c>
      <c r="DE10" s="54">
        <v>0</v>
      </c>
      <c r="DF10" s="54">
        <v>0</v>
      </c>
      <c r="DG10" s="54">
        <v>0</v>
      </c>
      <c r="DH10" s="54">
        <v>0</v>
      </c>
      <c r="DI10" s="54">
        <v>3</v>
      </c>
      <c r="DJ10" s="54">
        <v>0</v>
      </c>
      <c r="DK10" s="54">
        <v>0</v>
      </c>
      <c r="DL10" s="54">
        <v>0</v>
      </c>
      <c r="DM10" s="54">
        <v>0</v>
      </c>
      <c r="DN10" s="54">
        <v>0</v>
      </c>
      <c r="DO10" s="54">
        <v>10</v>
      </c>
      <c r="DP10" s="54">
        <v>0</v>
      </c>
      <c r="DQ10" s="54">
        <v>0</v>
      </c>
      <c r="DR10" s="54">
        <v>5</v>
      </c>
      <c r="DS10" s="54">
        <v>0</v>
      </c>
      <c r="DT10" s="54">
        <v>0</v>
      </c>
      <c r="DU10" s="54">
        <v>0</v>
      </c>
      <c r="DV10" s="54">
        <v>0</v>
      </c>
      <c r="DW10" s="54">
        <v>0</v>
      </c>
      <c r="DX10" s="54">
        <v>0</v>
      </c>
      <c r="DY10" s="26"/>
      <c r="DZ10" s="26"/>
      <c r="EA10" s="26"/>
      <c r="EB10" s="26">
        <v>0</v>
      </c>
      <c r="EC10" s="54">
        <v>2</v>
      </c>
      <c r="ED10" s="54">
        <v>2</v>
      </c>
      <c r="EE10" s="54">
        <v>0</v>
      </c>
      <c r="EF10" s="54">
        <v>0</v>
      </c>
      <c r="EG10" s="54">
        <v>0</v>
      </c>
      <c r="EH10" s="54">
        <v>0</v>
      </c>
      <c r="EI10" s="54">
        <v>0</v>
      </c>
      <c r="EJ10" s="54">
        <v>0</v>
      </c>
      <c r="EK10" s="54">
        <v>0</v>
      </c>
      <c r="EL10" s="54">
        <v>0</v>
      </c>
      <c r="EM10" s="54">
        <v>0</v>
      </c>
      <c r="EN10" s="54">
        <v>0</v>
      </c>
      <c r="EO10" s="54">
        <v>0</v>
      </c>
      <c r="EP10" s="54">
        <v>0</v>
      </c>
      <c r="EQ10" s="54">
        <v>0</v>
      </c>
      <c r="ER10" s="54">
        <v>0</v>
      </c>
      <c r="ES10" s="54">
        <v>0</v>
      </c>
      <c r="ET10" s="54">
        <v>0</v>
      </c>
      <c r="EU10" s="54">
        <v>0</v>
      </c>
      <c r="EV10" s="54">
        <v>0</v>
      </c>
      <c r="EW10" s="54">
        <v>0</v>
      </c>
      <c r="EX10" s="54">
        <v>2</v>
      </c>
      <c r="EY10" s="26"/>
      <c r="EZ10" s="54"/>
      <c r="FA10" s="54"/>
      <c r="FB10" s="26">
        <v>0</v>
      </c>
      <c r="FC10" s="55">
        <v>34</v>
      </c>
      <c r="FD10" s="56">
        <v>16</v>
      </c>
      <c r="FE10" s="56">
        <v>0</v>
      </c>
      <c r="FF10" s="56"/>
      <c r="FG10" s="56">
        <v>-16</v>
      </c>
      <c r="FH10" s="9"/>
      <c r="FI10" s="17">
        <v>16</v>
      </c>
      <c r="FJ10" s="17"/>
      <c r="FK10" s="17"/>
      <c r="FL10" s="17">
        <v>64</v>
      </c>
      <c r="FM10" s="17"/>
      <c r="FN10" s="17"/>
      <c r="FO10" s="57">
        <v>2</v>
      </c>
      <c r="FP10" s="58">
        <v>10</v>
      </c>
      <c r="FQ10" s="57">
        <v>1.6</v>
      </c>
      <c r="FR10" s="26" t="s">
        <v>322</v>
      </c>
      <c r="FS10" s="59"/>
      <c r="FT10" s="60">
        <v>-14</v>
      </c>
      <c r="FU10" s="60"/>
      <c r="FV10" s="61">
        <v>14</v>
      </c>
      <c r="FW10" s="61">
        <v>-16</v>
      </c>
      <c r="FX10" s="61">
        <v>0</v>
      </c>
      <c r="FY10" s="61">
        <v>-2</v>
      </c>
      <c r="FZ10" s="12"/>
      <c r="GA10" s="11">
        <v>0</v>
      </c>
    </row>
    <row r="11" spans="1:183" s="62" customFormat="1" ht="20.25" hidden="1" customHeight="1">
      <c r="A11" s="8" t="s">
        <v>13</v>
      </c>
      <c r="B11" s="54"/>
      <c r="C11" s="54"/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4">
        <v>0</v>
      </c>
      <c r="X11" s="54">
        <v>0</v>
      </c>
      <c r="Y11" s="54">
        <v>0</v>
      </c>
      <c r="Z11" s="54">
        <v>0</v>
      </c>
      <c r="AA11" s="54">
        <v>0</v>
      </c>
      <c r="AB11" s="54">
        <v>0</v>
      </c>
      <c r="AC11" s="54">
        <v>0</v>
      </c>
      <c r="AD11" s="54">
        <v>0</v>
      </c>
      <c r="AE11" s="54">
        <v>0</v>
      </c>
      <c r="AF11" s="54">
        <v>0</v>
      </c>
      <c r="AG11" s="54">
        <v>0</v>
      </c>
      <c r="AH11" s="54">
        <v>0</v>
      </c>
      <c r="AI11" s="54">
        <v>0</v>
      </c>
      <c r="AJ11" s="54">
        <v>0</v>
      </c>
      <c r="AK11" s="54">
        <v>0</v>
      </c>
      <c r="AL11" s="54">
        <v>0</v>
      </c>
      <c r="AM11" s="54">
        <v>0</v>
      </c>
      <c r="AN11" s="54">
        <v>0</v>
      </c>
      <c r="AO11" s="54">
        <v>0</v>
      </c>
      <c r="AP11" s="54">
        <v>0</v>
      </c>
      <c r="AQ11" s="54">
        <v>0</v>
      </c>
      <c r="AR11" s="54">
        <v>0</v>
      </c>
      <c r="AS11" s="54">
        <v>0</v>
      </c>
      <c r="AT11" s="54">
        <v>0</v>
      </c>
      <c r="AU11" s="54">
        <v>0</v>
      </c>
      <c r="AV11" s="54">
        <v>0</v>
      </c>
      <c r="AW11" s="54">
        <v>0</v>
      </c>
      <c r="AX11" s="54">
        <v>0</v>
      </c>
      <c r="AY11" s="54">
        <v>0</v>
      </c>
      <c r="AZ11" s="54">
        <v>0</v>
      </c>
      <c r="BA11" s="54">
        <v>0</v>
      </c>
      <c r="BB11" s="54">
        <v>0</v>
      </c>
      <c r="BC11" s="54">
        <v>0</v>
      </c>
      <c r="BD11" s="54">
        <v>0</v>
      </c>
      <c r="BE11" s="54">
        <v>0</v>
      </c>
      <c r="BF11" s="54">
        <v>0</v>
      </c>
      <c r="BG11" s="54">
        <v>0</v>
      </c>
      <c r="BH11" s="54">
        <v>0</v>
      </c>
      <c r="BI11" s="54">
        <v>0</v>
      </c>
      <c r="BJ11" s="54">
        <v>0</v>
      </c>
      <c r="BK11" s="54">
        <v>0</v>
      </c>
      <c r="BL11" s="54">
        <v>0</v>
      </c>
      <c r="BM11" s="54">
        <v>0</v>
      </c>
      <c r="BN11" s="54">
        <v>0</v>
      </c>
      <c r="BO11" s="54">
        <v>0</v>
      </c>
      <c r="BP11" s="54">
        <v>0</v>
      </c>
      <c r="BQ11" s="54">
        <v>0</v>
      </c>
      <c r="BR11" s="54">
        <v>0</v>
      </c>
      <c r="BS11" s="54">
        <v>0</v>
      </c>
      <c r="BT11" s="54">
        <v>0</v>
      </c>
      <c r="BU11" s="54">
        <v>0</v>
      </c>
      <c r="BV11" s="54">
        <v>0</v>
      </c>
      <c r="BW11" s="54">
        <v>0</v>
      </c>
      <c r="BX11" s="54">
        <v>0</v>
      </c>
      <c r="BY11" s="54">
        <v>0</v>
      </c>
      <c r="BZ11" s="54">
        <v>0</v>
      </c>
      <c r="CA11" s="54">
        <v>0</v>
      </c>
      <c r="CB11" s="54">
        <v>0</v>
      </c>
      <c r="CC11" s="54">
        <v>0</v>
      </c>
      <c r="CD11" s="54">
        <v>0</v>
      </c>
      <c r="CE11" s="54">
        <v>0</v>
      </c>
      <c r="CF11" s="54">
        <v>0</v>
      </c>
      <c r="CG11" s="54">
        <v>0</v>
      </c>
      <c r="CH11" s="54">
        <v>0</v>
      </c>
      <c r="CI11" s="54">
        <v>0</v>
      </c>
      <c r="CJ11" s="54">
        <v>0</v>
      </c>
      <c r="CK11" s="54">
        <v>0</v>
      </c>
      <c r="CL11" s="54">
        <v>0</v>
      </c>
      <c r="CM11" s="26"/>
      <c r="CN11" s="26"/>
      <c r="CO11" s="26"/>
      <c r="CP11" s="26">
        <v>0</v>
      </c>
      <c r="CQ11" s="54">
        <v>0</v>
      </c>
      <c r="CR11" s="54">
        <v>0</v>
      </c>
      <c r="CS11" s="54">
        <v>0</v>
      </c>
      <c r="CT11" s="54">
        <v>0</v>
      </c>
      <c r="CU11" s="54">
        <v>0</v>
      </c>
      <c r="CV11" s="54">
        <v>0</v>
      </c>
      <c r="CW11" s="54">
        <v>0</v>
      </c>
      <c r="CX11" s="54">
        <v>0</v>
      </c>
      <c r="CY11" s="54">
        <v>0</v>
      </c>
      <c r="CZ11" s="54">
        <v>0</v>
      </c>
      <c r="DA11" s="54">
        <v>0</v>
      </c>
      <c r="DB11" s="54">
        <v>0</v>
      </c>
      <c r="DC11" s="54">
        <v>0</v>
      </c>
      <c r="DD11" s="54">
        <v>0</v>
      </c>
      <c r="DE11" s="54">
        <v>0</v>
      </c>
      <c r="DF11" s="54">
        <v>0</v>
      </c>
      <c r="DG11" s="54">
        <v>0</v>
      </c>
      <c r="DH11" s="54">
        <v>0</v>
      </c>
      <c r="DI11" s="54">
        <v>0</v>
      </c>
      <c r="DJ11" s="54">
        <v>0</v>
      </c>
      <c r="DK11" s="54">
        <v>0</v>
      </c>
      <c r="DL11" s="54">
        <v>0</v>
      </c>
      <c r="DM11" s="54">
        <v>0</v>
      </c>
      <c r="DN11" s="54">
        <v>0</v>
      </c>
      <c r="DO11" s="54">
        <v>0</v>
      </c>
      <c r="DP11" s="54">
        <v>0</v>
      </c>
      <c r="DQ11" s="54">
        <v>0</v>
      </c>
      <c r="DR11" s="54">
        <v>0</v>
      </c>
      <c r="DS11" s="54">
        <v>0</v>
      </c>
      <c r="DT11" s="54">
        <v>0</v>
      </c>
      <c r="DU11" s="54">
        <v>0</v>
      </c>
      <c r="DV11" s="54">
        <v>0</v>
      </c>
      <c r="DW11" s="54">
        <v>0</v>
      </c>
      <c r="DX11" s="54">
        <v>0</v>
      </c>
      <c r="DY11" s="26"/>
      <c r="DZ11" s="26"/>
      <c r="EA11" s="26"/>
      <c r="EB11" s="26">
        <v>0</v>
      </c>
      <c r="EC11" s="54">
        <v>0</v>
      </c>
      <c r="ED11" s="54">
        <v>0</v>
      </c>
      <c r="EE11" s="54">
        <v>0</v>
      </c>
      <c r="EF11" s="54">
        <v>0</v>
      </c>
      <c r="EG11" s="54">
        <v>0</v>
      </c>
      <c r="EH11" s="54">
        <v>0</v>
      </c>
      <c r="EI11" s="54">
        <v>0</v>
      </c>
      <c r="EJ11" s="54">
        <v>0</v>
      </c>
      <c r="EK11" s="54">
        <v>0</v>
      </c>
      <c r="EL11" s="54">
        <v>0</v>
      </c>
      <c r="EM11" s="54">
        <v>0</v>
      </c>
      <c r="EN11" s="54">
        <v>0</v>
      </c>
      <c r="EO11" s="54">
        <v>0</v>
      </c>
      <c r="EP11" s="54">
        <v>0</v>
      </c>
      <c r="EQ11" s="54">
        <v>0</v>
      </c>
      <c r="ER11" s="54">
        <v>0</v>
      </c>
      <c r="ES11" s="54">
        <v>0</v>
      </c>
      <c r="ET11" s="54">
        <v>0</v>
      </c>
      <c r="EU11" s="54">
        <v>0</v>
      </c>
      <c r="EV11" s="54">
        <v>0</v>
      </c>
      <c r="EW11" s="54">
        <v>0</v>
      </c>
      <c r="EX11" s="54">
        <v>0</v>
      </c>
      <c r="EY11" s="26"/>
      <c r="EZ11" s="54"/>
      <c r="FA11" s="54"/>
      <c r="FB11" s="26">
        <v>0</v>
      </c>
      <c r="FC11" s="55">
        <v>0</v>
      </c>
      <c r="FD11" s="56">
        <v>0</v>
      </c>
      <c r="FE11" s="56">
        <v>0</v>
      </c>
      <c r="FF11" s="56"/>
      <c r="FG11" s="56">
        <v>0</v>
      </c>
      <c r="FH11" s="9"/>
      <c r="FI11" s="17">
        <v>0</v>
      </c>
      <c r="FJ11" s="17"/>
      <c r="FK11" s="17"/>
      <c r="FL11" s="17"/>
      <c r="FM11" s="17"/>
      <c r="FN11" s="17">
        <v>0</v>
      </c>
      <c r="FO11" s="57">
        <v>0</v>
      </c>
      <c r="FP11" s="57">
        <v>10</v>
      </c>
      <c r="FQ11" s="57">
        <v>0</v>
      </c>
      <c r="FR11" s="26" t="s">
        <v>322</v>
      </c>
      <c r="FS11" s="59"/>
      <c r="FT11" s="60">
        <v>0</v>
      </c>
      <c r="FU11" s="60"/>
      <c r="FV11" s="61">
        <v>0</v>
      </c>
      <c r="FW11" s="61">
        <v>0</v>
      </c>
      <c r="FX11" s="61">
        <v>0</v>
      </c>
      <c r="FY11" s="61">
        <v>0</v>
      </c>
      <c r="FZ11" s="12"/>
      <c r="GA11" s="11">
        <v>0</v>
      </c>
    </row>
    <row r="12" spans="1:183" s="62" customFormat="1" ht="20.25" hidden="1" customHeight="1">
      <c r="A12" s="8" t="s">
        <v>14</v>
      </c>
      <c r="B12" s="54"/>
      <c r="C12" s="54"/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54">
        <v>0</v>
      </c>
      <c r="AN12" s="54">
        <v>0</v>
      </c>
      <c r="AO12" s="54">
        <v>0</v>
      </c>
      <c r="AP12" s="54">
        <v>0</v>
      </c>
      <c r="AQ12" s="54">
        <v>0</v>
      </c>
      <c r="AR12" s="54">
        <v>0</v>
      </c>
      <c r="AS12" s="54">
        <v>0</v>
      </c>
      <c r="AT12" s="54">
        <v>0</v>
      </c>
      <c r="AU12" s="54">
        <v>0</v>
      </c>
      <c r="AV12" s="54">
        <v>0</v>
      </c>
      <c r="AW12" s="54">
        <v>0</v>
      </c>
      <c r="AX12" s="54">
        <v>0</v>
      </c>
      <c r="AY12" s="54">
        <v>0</v>
      </c>
      <c r="AZ12" s="54">
        <v>0</v>
      </c>
      <c r="BA12" s="54">
        <v>0</v>
      </c>
      <c r="BB12" s="54">
        <v>0</v>
      </c>
      <c r="BC12" s="54">
        <v>0</v>
      </c>
      <c r="BD12" s="54">
        <v>0</v>
      </c>
      <c r="BE12" s="54">
        <v>0</v>
      </c>
      <c r="BF12" s="54">
        <v>0</v>
      </c>
      <c r="BG12" s="54">
        <v>0</v>
      </c>
      <c r="BH12" s="54">
        <v>0</v>
      </c>
      <c r="BI12" s="54">
        <v>0</v>
      </c>
      <c r="BJ12" s="54">
        <v>0</v>
      </c>
      <c r="BK12" s="54">
        <v>0</v>
      </c>
      <c r="BL12" s="54">
        <v>0</v>
      </c>
      <c r="BM12" s="54">
        <v>0</v>
      </c>
      <c r="BN12" s="54">
        <v>0</v>
      </c>
      <c r="BO12" s="54">
        <v>0</v>
      </c>
      <c r="BP12" s="54">
        <v>0</v>
      </c>
      <c r="BQ12" s="54">
        <v>0</v>
      </c>
      <c r="BR12" s="54">
        <v>0</v>
      </c>
      <c r="BS12" s="54">
        <v>0</v>
      </c>
      <c r="BT12" s="54">
        <v>0</v>
      </c>
      <c r="BU12" s="54">
        <v>0</v>
      </c>
      <c r="BV12" s="54">
        <v>0</v>
      </c>
      <c r="BW12" s="54">
        <v>0</v>
      </c>
      <c r="BX12" s="54">
        <v>0</v>
      </c>
      <c r="BY12" s="54">
        <v>0</v>
      </c>
      <c r="BZ12" s="54">
        <v>0</v>
      </c>
      <c r="CA12" s="54">
        <v>0</v>
      </c>
      <c r="CB12" s="54">
        <v>0</v>
      </c>
      <c r="CC12" s="54">
        <v>0</v>
      </c>
      <c r="CD12" s="54">
        <v>0</v>
      </c>
      <c r="CE12" s="54">
        <v>0</v>
      </c>
      <c r="CF12" s="54">
        <v>0</v>
      </c>
      <c r="CG12" s="54">
        <v>0</v>
      </c>
      <c r="CH12" s="54">
        <v>0</v>
      </c>
      <c r="CI12" s="54">
        <v>0</v>
      </c>
      <c r="CJ12" s="54">
        <v>0</v>
      </c>
      <c r="CK12" s="54">
        <v>0</v>
      </c>
      <c r="CL12" s="54">
        <v>0</v>
      </c>
      <c r="CM12" s="26"/>
      <c r="CN12" s="26"/>
      <c r="CO12" s="26"/>
      <c r="CP12" s="26">
        <v>0</v>
      </c>
      <c r="CQ12" s="54">
        <v>0</v>
      </c>
      <c r="CR12" s="54">
        <v>0</v>
      </c>
      <c r="CS12" s="54">
        <v>0</v>
      </c>
      <c r="CT12" s="54">
        <v>0</v>
      </c>
      <c r="CU12" s="54">
        <v>0</v>
      </c>
      <c r="CV12" s="54">
        <v>0</v>
      </c>
      <c r="CW12" s="54">
        <v>0</v>
      </c>
      <c r="CX12" s="54">
        <v>0</v>
      </c>
      <c r="CY12" s="54">
        <v>0</v>
      </c>
      <c r="CZ12" s="54">
        <v>0</v>
      </c>
      <c r="DA12" s="54">
        <v>0</v>
      </c>
      <c r="DB12" s="54">
        <v>0</v>
      </c>
      <c r="DC12" s="54">
        <v>0</v>
      </c>
      <c r="DD12" s="54">
        <v>0</v>
      </c>
      <c r="DE12" s="54">
        <v>0</v>
      </c>
      <c r="DF12" s="54">
        <v>0</v>
      </c>
      <c r="DG12" s="54">
        <v>0</v>
      </c>
      <c r="DH12" s="54">
        <v>0</v>
      </c>
      <c r="DI12" s="54">
        <v>0</v>
      </c>
      <c r="DJ12" s="54">
        <v>0</v>
      </c>
      <c r="DK12" s="54">
        <v>0</v>
      </c>
      <c r="DL12" s="54">
        <v>0</v>
      </c>
      <c r="DM12" s="54">
        <v>0</v>
      </c>
      <c r="DN12" s="54">
        <v>0</v>
      </c>
      <c r="DO12" s="54">
        <v>0</v>
      </c>
      <c r="DP12" s="54">
        <v>0</v>
      </c>
      <c r="DQ12" s="54">
        <v>0</v>
      </c>
      <c r="DR12" s="54">
        <v>0</v>
      </c>
      <c r="DS12" s="54">
        <v>0</v>
      </c>
      <c r="DT12" s="54">
        <v>0</v>
      </c>
      <c r="DU12" s="54">
        <v>0</v>
      </c>
      <c r="DV12" s="54">
        <v>0</v>
      </c>
      <c r="DW12" s="54">
        <v>0</v>
      </c>
      <c r="DX12" s="54">
        <v>0</v>
      </c>
      <c r="DY12" s="26"/>
      <c r="DZ12" s="26"/>
      <c r="EA12" s="26"/>
      <c r="EB12" s="26">
        <v>0</v>
      </c>
      <c r="EC12" s="54">
        <v>0</v>
      </c>
      <c r="ED12" s="54">
        <v>0</v>
      </c>
      <c r="EE12" s="54">
        <v>0</v>
      </c>
      <c r="EF12" s="54">
        <v>60</v>
      </c>
      <c r="EG12" s="54">
        <v>60</v>
      </c>
      <c r="EH12" s="54">
        <v>0</v>
      </c>
      <c r="EI12" s="54">
        <v>50</v>
      </c>
      <c r="EJ12" s="54">
        <v>50</v>
      </c>
      <c r="EK12" s="54">
        <v>0</v>
      </c>
      <c r="EL12" s="54">
        <v>100</v>
      </c>
      <c r="EM12" s="54">
        <v>100</v>
      </c>
      <c r="EN12" s="54">
        <v>0</v>
      </c>
      <c r="EO12" s="54">
        <v>0</v>
      </c>
      <c r="EP12" s="54">
        <v>0</v>
      </c>
      <c r="EQ12" s="54">
        <v>0</v>
      </c>
      <c r="ER12" s="54">
        <v>0</v>
      </c>
      <c r="ES12" s="54">
        <v>0</v>
      </c>
      <c r="ET12" s="54">
        <v>0</v>
      </c>
      <c r="EU12" s="54">
        <v>0</v>
      </c>
      <c r="EV12" s="54">
        <v>0</v>
      </c>
      <c r="EW12" s="54">
        <v>0</v>
      </c>
      <c r="EX12" s="54">
        <v>210</v>
      </c>
      <c r="EY12" s="26"/>
      <c r="EZ12" s="54"/>
      <c r="FA12" s="54"/>
      <c r="FB12" s="26">
        <v>0</v>
      </c>
      <c r="FC12" s="55">
        <v>210</v>
      </c>
      <c r="FD12" s="56">
        <v>210</v>
      </c>
      <c r="FE12" s="56">
        <v>0</v>
      </c>
      <c r="FF12" s="56"/>
      <c r="FG12" s="56"/>
      <c r="FH12" s="9"/>
      <c r="FI12" s="17">
        <v>210</v>
      </c>
      <c r="FJ12" s="17">
        <v>210</v>
      </c>
      <c r="FK12" s="17"/>
      <c r="FL12" s="17"/>
      <c r="FM12" s="17"/>
      <c r="FN12" s="17">
        <v>210</v>
      </c>
      <c r="FO12" s="57">
        <v>0</v>
      </c>
      <c r="FP12" s="57">
        <v>40</v>
      </c>
      <c r="FQ12" s="57">
        <v>5.25</v>
      </c>
      <c r="FR12" s="26" t="s">
        <v>322</v>
      </c>
      <c r="FS12" s="59"/>
      <c r="FT12" s="60">
        <v>-210</v>
      </c>
      <c r="FU12" s="60"/>
      <c r="FV12" s="61">
        <v>210</v>
      </c>
      <c r="FW12" s="61">
        <v>-210</v>
      </c>
      <c r="FX12" s="61">
        <v>0</v>
      </c>
      <c r="FY12" s="61">
        <v>0</v>
      </c>
      <c r="FZ12" s="12"/>
      <c r="GA12" s="11">
        <v>0</v>
      </c>
    </row>
    <row r="13" spans="1:183" s="62" customFormat="1" ht="21.75" customHeight="1">
      <c r="A13" s="23" t="s">
        <v>15</v>
      </c>
      <c r="B13" s="54" t="s">
        <v>321</v>
      </c>
      <c r="C13" s="54">
        <v>0</v>
      </c>
      <c r="D13" s="54">
        <v>0</v>
      </c>
      <c r="E13" s="54">
        <v>0</v>
      </c>
      <c r="F13" s="54">
        <v>3</v>
      </c>
      <c r="G13" s="54">
        <v>3</v>
      </c>
      <c r="H13" s="54">
        <v>0</v>
      </c>
      <c r="I13" s="54">
        <v>4</v>
      </c>
      <c r="J13" s="54">
        <v>4</v>
      </c>
      <c r="K13" s="54">
        <v>0</v>
      </c>
      <c r="L13" s="54">
        <v>2</v>
      </c>
      <c r="M13" s="54">
        <v>2</v>
      </c>
      <c r="N13" s="54">
        <v>0</v>
      </c>
      <c r="O13" s="54">
        <v>5</v>
      </c>
      <c r="P13" s="54">
        <v>5</v>
      </c>
      <c r="Q13" s="54">
        <v>0</v>
      </c>
      <c r="R13" s="54">
        <v>0</v>
      </c>
      <c r="S13" s="54">
        <v>0</v>
      </c>
      <c r="T13" s="54">
        <v>0</v>
      </c>
      <c r="U13" s="54">
        <v>1</v>
      </c>
      <c r="V13" s="54">
        <v>1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1</v>
      </c>
      <c r="AK13" s="54">
        <v>1</v>
      </c>
      <c r="AL13" s="54">
        <v>0</v>
      </c>
      <c r="AM13" s="54">
        <v>0</v>
      </c>
      <c r="AN13" s="54">
        <v>0</v>
      </c>
      <c r="AO13" s="54">
        <v>0</v>
      </c>
      <c r="AP13" s="54">
        <v>1</v>
      </c>
      <c r="AQ13" s="54">
        <v>1</v>
      </c>
      <c r="AR13" s="54">
        <v>0</v>
      </c>
      <c r="AS13" s="54">
        <v>1</v>
      </c>
      <c r="AT13" s="54">
        <v>1</v>
      </c>
      <c r="AU13" s="54">
        <v>0</v>
      </c>
      <c r="AV13" s="54">
        <v>0</v>
      </c>
      <c r="AW13" s="54">
        <v>0</v>
      </c>
      <c r="AX13" s="54">
        <v>0</v>
      </c>
      <c r="AY13" s="54">
        <v>0</v>
      </c>
      <c r="AZ13" s="54">
        <v>0</v>
      </c>
      <c r="BA13" s="54">
        <v>0</v>
      </c>
      <c r="BB13" s="54">
        <v>0</v>
      </c>
      <c r="BC13" s="54">
        <v>0</v>
      </c>
      <c r="BD13" s="54">
        <v>0</v>
      </c>
      <c r="BE13" s="54">
        <v>1</v>
      </c>
      <c r="BF13" s="54">
        <v>1</v>
      </c>
      <c r="BG13" s="54">
        <v>0</v>
      </c>
      <c r="BH13" s="54">
        <v>0</v>
      </c>
      <c r="BI13" s="54">
        <v>0</v>
      </c>
      <c r="BJ13" s="54">
        <v>0</v>
      </c>
      <c r="BK13" s="54">
        <v>0</v>
      </c>
      <c r="BL13" s="54">
        <v>0</v>
      </c>
      <c r="BM13" s="54">
        <v>0</v>
      </c>
      <c r="BN13" s="54">
        <v>0</v>
      </c>
      <c r="BO13" s="54">
        <v>0</v>
      </c>
      <c r="BP13" s="54">
        <v>0</v>
      </c>
      <c r="BQ13" s="54">
        <v>1</v>
      </c>
      <c r="BR13" s="54">
        <v>1</v>
      </c>
      <c r="BS13" s="54">
        <v>0</v>
      </c>
      <c r="BT13" s="54">
        <v>2</v>
      </c>
      <c r="BU13" s="54">
        <v>2</v>
      </c>
      <c r="BV13" s="54">
        <v>0</v>
      </c>
      <c r="BW13" s="54">
        <v>0</v>
      </c>
      <c r="BX13" s="54">
        <v>0</v>
      </c>
      <c r="BY13" s="54">
        <v>0</v>
      </c>
      <c r="BZ13" s="54">
        <v>0</v>
      </c>
      <c r="CA13" s="54">
        <v>0</v>
      </c>
      <c r="CB13" s="54">
        <v>0</v>
      </c>
      <c r="CC13" s="54">
        <v>0</v>
      </c>
      <c r="CD13" s="54">
        <v>0</v>
      </c>
      <c r="CE13" s="54">
        <v>0</v>
      </c>
      <c r="CF13" s="54">
        <v>0</v>
      </c>
      <c r="CG13" s="54">
        <v>0</v>
      </c>
      <c r="CH13" s="54">
        <v>0</v>
      </c>
      <c r="CI13" s="54">
        <v>0</v>
      </c>
      <c r="CJ13" s="54">
        <v>0</v>
      </c>
      <c r="CK13" s="54">
        <v>0</v>
      </c>
      <c r="CL13" s="54">
        <v>22</v>
      </c>
      <c r="CM13" s="26"/>
      <c r="CN13" s="26"/>
      <c r="CO13" s="26"/>
      <c r="CP13" s="26">
        <v>0</v>
      </c>
      <c r="CQ13" s="54">
        <v>0</v>
      </c>
      <c r="CR13" s="54">
        <v>0</v>
      </c>
      <c r="CS13" s="54">
        <v>0</v>
      </c>
      <c r="CT13" s="54">
        <v>0</v>
      </c>
      <c r="CU13" s="54">
        <v>0</v>
      </c>
      <c r="CV13" s="54">
        <v>0</v>
      </c>
      <c r="CW13" s="54">
        <v>0</v>
      </c>
      <c r="CX13" s="54">
        <v>0</v>
      </c>
      <c r="CY13" s="54">
        <v>0</v>
      </c>
      <c r="CZ13" s="54">
        <v>0</v>
      </c>
      <c r="DA13" s="54">
        <v>0</v>
      </c>
      <c r="DB13" s="54">
        <v>0</v>
      </c>
      <c r="DC13" s="54">
        <v>0</v>
      </c>
      <c r="DD13" s="54">
        <v>0</v>
      </c>
      <c r="DE13" s="54">
        <v>0</v>
      </c>
      <c r="DF13" s="54">
        <v>0</v>
      </c>
      <c r="DG13" s="54">
        <v>0</v>
      </c>
      <c r="DH13" s="54">
        <v>0</v>
      </c>
      <c r="DI13" s="54">
        <v>3</v>
      </c>
      <c r="DJ13" s="54">
        <v>0</v>
      </c>
      <c r="DK13" s="54">
        <v>0</v>
      </c>
      <c r="DL13" s="54">
        <v>0</v>
      </c>
      <c r="DM13" s="54">
        <v>0</v>
      </c>
      <c r="DN13" s="54">
        <v>0</v>
      </c>
      <c r="DO13" s="54">
        <v>10</v>
      </c>
      <c r="DP13" s="54">
        <v>0</v>
      </c>
      <c r="DQ13" s="54">
        <v>0</v>
      </c>
      <c r="DR13" s="54">
        <v>10</v>
      </c>
      <c r="DS13" s="54">
        <v>0</v>
      </c>
      <c r="DT13" s="54">
        <v>0</v>
      </c>
      <c r="DU13" s="54">
        <v>0</v>
      </c>
      <c r="DV13" s="54">
        <v>0</v>
      </c>
      <c r="DW13" s="54">
        <v>0</v>
      </c>
      <c r="DX13" s="54">
        <v>0</v>
      </c>
      <c r="DY13" s="26"/>
      <c r="DZ13" s="26"/>
      <c r="EA13" s="26"/>
      <c r="EB13" s="26">
        <v>0</v>
      </c>
      <c r="EC13" s="54">
        <v>0</v>
      </c>
      <c r="ED13" s="54">
        <v>0</v>
      </c>
      <c r="EE13" s="54">
        <v>0</v>
      </c>
      <c r="EF13" s="54">
        <v>0</v>
      </c>
      <c r="EG13" s="54">
        <v>0</v>
      </c>
      <c r="EH13" s="54">
        <v>0</v>
      </c>
      <c r="EI13" s="54">
        <v>0</v>
      </c>
      <c r="EJ13" s="54">
        <v>0</v>
      </c>
      <c r="EK13" s="54">
        <v>0</v>
      </c>
      <c r="EL13" s="54">
        <v>0</v>
      </c>
      <c r="EM13" s="54">
        <v>0</v>
      </c>
      <c r="EN13" s="54">
        <v>0</v>
      </c>
      <c r="EO13" s="54">
        <v>0</v>
      </c>
      <c r="EP13" s="54">
        <v>0</v>
      </c>
      <c r="EQ13" s="54">
        <v>0</v>
      </c>
      <c r="ER13" s="54">
        <v>0</v>
      </c>
      <c r="ES13" s="54">
        <v>0</v>
      </c>
      <c r="ET13" s="54">
        <v>0</v>
      </c>
      <c r="EU13" s="54">
        <v>0</v>
      </c>
      <c r="EV13" s="54">
        <v>0</v>
      </c>
      <c r="EW13" s="54">
        <v>0</v>
      </c>
      <c r="EX13" s="54">
        <v>0</v>
      </c>
      <c r="EY13" s="26"/>
      <c r="EZ13" s="54"/>
      <c r="FA13" s="54"/>
      <c r="FB13" s="26">
        <v>0</v>
      </c>
      <c r="FC13" s="55">
        <v>45</v>
      </c>
      <c r="FD13" s="56">
        <v>22</v>
      </c>
      <c r="FE13" s="56">
        <v>0</v>
      </c>
      <c r="FF13" s="56"/>
      <c r="FG13" s="56">
        <v>-22</v>
      </c>
      <c r="FH13" s="98">
        <v>89</v>
      </c>
      <c r="FI13" s="17">
        <v>-67</v>
      </c>
      <c r="FJ13" s="17"/>
      <c r="FK13" s="17"/>
      <c r="FL13" s="17">
        <v>88</v>
      </c>
      <c r="FM13" s="17"/>
      <c r="FN13" s="17"/>
      <c r="FO13" s="57">
        <v>0</v>
      </c>
      <c r="FP13" s="58">
        <v>10</v>
      </c>
      <c r="FQ13" s="57">
        <v>2.2000000000000002</v>
      </c>
      <c r="FR13" s="26" t="s">
        <v>322</v>
      </c>
      <c r="FS13" s="59"/>
      <c r="FT13" s="60">
        <v>67</v>
      </c>
      <c r="FU13" s="60"/>
      <c r="FV13" s="61">
        <v>-67</v>
      </c>
      <c r="FW13" s="61">
        <v>-22</v>
      </c>
      <c r="FX13" s="61">
        <v>0</v>
      </c>
      <c r="FY13" s="61">
        <v>-89</v>
      </c>
      <c r="FZ13" s="99">
        <v>26000</v>
      </c>
      <c r="GA13" s="100">
        <f>+FZ13*FH13</f>
        <v>2314000</v>
      </c>
    </row>
    <row r="14" spans="1:183" s="62" customFormat="1" ht="20.25" hidden="1" customHeight="1">
      <c r="A14" s="8" t="s">
        <v>16</v>
      </c>
      <c r="B14" s="54"/>
      <c r="C14" s="54"/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4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54">
        <v>0</v>
      </c>
      <c r="AN14" s="54">
        <v>0</v>
      </c>
      <c r="AO14" s="54">
        <v>0</v>
      </c>
      <c r="AP14" s="54">
        <v>0</v>
      </c>
      <c r="AQ14" s="54">
        <v>0</v>
      </c>
      <c r="AR14" s="54">
        <v>0</v>
      </c>
      <c r="AS14" s="54">
        <v>0</v>
      </c>
      <c r="AT14" s="54">
        <v>0</v>
      </c>
      <c r="AU14" s="54">
        <v>0</v>
      </c>
      <c r="AV14" s="54">
        <v>0</v>
      </c>
      <c r="AW14" s="54">
        <v>0</v>
      </c>
      <c r="AX14" s="54">
        <v>0</v>
      </c>
      <c r="AY14" s="54">
        <v>0</v>
      </c>
      <c r="AZ14" s="54">
        <v>0</v>
      </c>
      <c r="BA14" s="54">
        <v>0</v>
      </c>
      <c r="BB14" s="54">
        <v>0</v>
      </c>
      <c r="BC14" s="54">
        <v>0</v>
      </c>
      <c r="BD14" s="54">
        <v>0</v>
      </c>
      <c r="BE14" s="54">
        <v>0</v>
      </c>
      <c r="BF14" s="54">
        <v>0</v>
      </c>
      <c r="BG14" s="54">
        <v>0</v>
      </c>
      <c r="BH14" s="54">
        <v>0</v>
      </c>
      <c r="BI14" s="54">
        <v>0</v>
      </c>
      <c r="BJ14" s="54">
        <v>0</v>
      </c>
      <c r="BK14" s="54">
        <v>0</v>
      </c>
      <c r="BL14" s="54">
        <v>0</v>
      </c>
      <c r="BM14" s="54">
        <v>0</v>
      </c>
      <c r="BN14" s="54">
        <v>0</v>
      </c>
      <c r="BO14" s="54">
        <v>0</v>
      </c>
      <c r="BP14" s="54">
        <v>0</v>
      </c>
      <c r="BQ14" s="54">
        <v>0</v>
      </c>
      <c r="BR14" s="54">
        <v>0</v>
      </c>
      <c r="BS14" s="54">
        <v>0</v>
      </c>
      <c r="BT14" s="54">
        <v>0</v>
      </c>
      <c r="BU14" s="54">
        <v>0</v>
      </c>
      <c r="BV14" s="54">
        <v>0</v>
      </c>
      <c r="BW14" s="54">
        <v>0</v>
      </c>
      <c r="BX14" s="54">
        <v>0</v>
      </c>
      <c r="BY14" s="54">
        <v>0</v>
      </c>
      <c r="BZ14" s="54">
        <v>0</v>
      </c>
      <c r="CA14" s="54">
        <v>0</v>
      </c>
      <c r="CB14" s="54">
        <v>0</v>
      </c>
      <c r="CC14" s="54">
        <v>0</v>
      </c>
      <c r="CD14" s="54">
        <v>0</v>
      </c>
      <c r="CE14" s="54">
        <v>0</v>
      </c>
      <c r="CF14" s="54">
        <v>0</v>
      </c>
      <c r="CG14" s="54">
        <v>0</v>
      </c>
      <c r="CH14" s="54">
        <v>0</v>
      </c>
      <c r="CI14" s="54">
        <v>0</v>
      </c>
      <c r="CJ14" s="54">
        <v>0</v>
      </c>
      <c r="CK14" s="54">
        <v>0</v>
      </c>
      <c r="CL14" s="54">
        <v>0</v>
      </c>
      <c r="CM14" s="26"/>
      <c r="CN14" s="26"/>
      <c r="CO14" s="26"/>
      <c r="CP14" s="26">
        <v>0</v>
      </c>
      <c r="CQ14" s="54">
        <v>0</v>
      </c>
      <c r="CR14" s="54">
        <v>0</v>
      </c>
      <c r="CS14" s="54">
        <v>0</v>
      </c>
      <c r="CT14" s="54">
        <v>0</v>
      </c>
      <c r="CU14" s="54">
        <v>0</v>
      </c>
      <c r="CV14" s="54">
        <v>0</v>
      </c>
      <c r="CW14" s="54">
        <v>0</v>
      </c>
      <c r="CX14" s="54">
        <v>0</v>
      </c>
      <c r="CY14" s="54">
        <v>0</v>
      </c>
      <c r="CZ14" s="54">
        <v>0</v>
      </c>
      <c r="DA14" s="54">
        <v>0</v>
      </c>
      <c r="DB14" s="54">
        <v>0</v>
      </c>
      <c r="DC14" s="54">
        <v>0</v>
      </c>
      <c r="DD14" s="54">
        <v>0</v>
      </c>
      <c r="DE14" s="54">
        <v>0</v>
      </c>
      <c r="DF14" s="54">
        <v>0</v>
      </c>
      <c r="DG14" s="54">
        <v>0</v>
      </c>
      <c r="DH14" s="54">
        <v>0</v>
      </c>
      <c r="DI14" s="54">
        <v>0</v>
      </c>
      <c r="DJ14" s="54">
        <v>0</v>
      </c>
      <c r="DK14" s="54">
        <v>0</v>
      </c>
      <c r="DL14" s="54">
        <v>0</v>
      </c>
      <c r="DM14" s="54">
        <v>0</v>
      </c>
      <c r="DN14" s="54">
        <v>0</v>
      </c>
      <c r="DO14" s="54">
        <v>0</v>
      </c>
      <c r="DP14" s="54">
        <v>0</v>
      </c>
      <c r="DQ14" s="54">
        <v>0</v>
      </c>
      <c r="DR14" s="54">
        <v>0</v>
      </c>
      <c r="DS14" s="54">
        <v>0</v>
      </c>
      <c r="DT14" s="54">
        <v>0</v>
      </c>
      <c r="DU14" s="54">
        <v>0</v>
      </c>
      <c r="DV14" s="54">
        <v>0</v>
      </c>
      <c r="DW14" s="54">
        <v>0</v>
      </c>
      <c r="DX14" s="54">
        <v>0</v>
      </c>
      <c r="DY14" s="26"/>
      <c r="DZ14" s="26"/>
      <c r="EA14" s="26"/>
      <c r="EB14" s="26">
        <v>0</v>
      </c>
      <c r="EC14" s="54">
        <v>0</v>
      </c>
      <c r="ED14" s="54">
        <v>0</v>
      </c>
      <c r="EE14" s="54">
        <v>0</v>
      </c>
      <c r="EF14" s="54">
        <v>0</v>
      </c>
      <c r="EG14" s="54">
        <v>0</v>
      </c>
      <c r="EH14" s="54">
        <v>0</v>
      </c>
      <c r="EI14" s="54">
        <v>0</v>
      </c>
      <c r="EJ14" s="54">
        <v>0</v>
      </c>
      <c r="EK14" s="54">
        <v>0</v>
      </c>
      <c r="EL14" s="54">
        <v>0</v>
      </c>
      <c r="EM14" s="54">
        <v>0</v>
      </c>
      <c r="EN14" s="54">
        <v>0</v>
      </c>
      <c r="EO14" s="54">
        <v>0</v>
      </c>
      <c r="EP14" s="54">
        <v>0</v>
      </c>
      <c r="EQ14" s="54">
        <v>0</v>
      </c>
      <c r="ER14" s="54">
        <v>0</v>
      </c>
      <c r="ES14" s="54">
        <v>0</v>
      </c>
      <c r="ET14" s="54">
        <v>0</v>
      </c>
      <c r="EU14" s="54">
        <v>0</v>
      </c>
      <c r="EV14" s="54">
        <v>0</v>
      </c>
      <c r="EW14" s="54">
        <v>0</v>
      </c>
      <c r="EX14" s="54">
        <v>0</v>
      </c>
      <c r="EY14" s="26"/>
      <c r="EZ14" s="54"/>
      <c r="FA14" s="54"/>
      <c r="FB14" s="26">
        <v>0</v>
      </c>
      <c r="FC14" s="55">
        <v>0</v>
      </c>
      <c r="FD14" s="56">
        <v>0</v>
      </c>
      <c r="FE14" s="56">
        <v>0</v>
      </c>
      <c r="FF14" s="56"/>
      <c r="FG14" s="56">
        <v>0</v>
      </c>
      <c r="FH14" s="9"/>
      <c r="FI14" s="17">
        <v>0</v>
      </c>
      <c r="FJ14" s="17"/>
      <c r="FK14" s="17"/>
      <c r="FL14" s="17"/>
      <c r="FM14" s="17"/>
      <c r="FN14" s="17">
        <v>0</v>
      </c>
      <c r="FO14" s="57">
        <v>0</v>
      </c>
      <c r="FP14" s="57">
        <v>10</v>
      </c>
      <c r="FQ14" s="57">
        <v>0</v>
      </c>
      <c r="FR14" s="26" t="s">
        <v>322</v>
      </c>
      <c r="FS14" s="59"/>
      <c r="FT14" s="60">
        <v>0</v>
      </c>
      <c r="FU14" s="60"/>
      <c r="FV14" s="61">
        <v>0</v>
      </c>
      <c r="FW14" s="61">
        <v>0</v>
      </c>
      <c r="FX14" s="61">
        <v>0</v>
      </c>
      <c r="FY14" s="61">
        <v>0</v>
      </c>
      <c r="FZ14" s="10"/>
      <c r="GA14" s="11">
        <v>0</v>
      </c>
    </row>
    <row r="15" spans="1:183" s="62" customFormat="1" ht="21.75" hidden="1" customHeight="1">
      <c r="A15" s="8" t="s">
        <v>17</v>
      </c>
      <c r="B15" s="54"/>
      <c r="C15" s="54"/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4">
        <v>0</v>
      </c>
      <c r="O15" s="54">
        <v>0</v>
      </c>
      <c r="P15" s="54">
        <v>0</v>
      </c>
      <c r="Q15" s="54">
        <v>0</v>
      </c>
      <c r="R15" s="54">
        <v>0</v>
      </c>
      <c r="S15" s="54">
        <v>0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54">
        <v>0</v>
      </c>
      <c r="AN15" s="54">
        <v>0</v>
      </c>
      <c r="AO15" s="54">
        <v>0</v>
      </c>
      <c r="AP15" s="54">
        <v>0</v>
      </c>
      <c r="AQ15" s="54">
        <v>0</v>
      </c>
      <c r="AR15" s="54">
        <v>0</v>
      </c>
      <c r="AS15" s="54">
        <v>0</v>
      </c>
      <c r="AT15" s="54">
        <v>0</v>
      </c>
      <c r="AU15" s="54">
        <v>0</v>
      </c>
      <c r="AV15" s="54">
        <v>0</v>
      </c>
      <c r="AW15" s="54">
        <v>0</v>
      </c>
      <c r="AX15" s="54">
        <v>0</v>
      </c>
      <c r="AY15" s="54">
        <v>0</v>
      </c>
      <c r="AZ15" s="54">
        <v>0</v>
      </c>
      <c r="BA15" s="54">
        <v>0</v>
      </c>
      <c r="BB15" s="54">
        <v>0</v>
      </c>
      <c r="BC15" s="54">
        <v>0</v>
      </c>
      <c r="BD15" s="54">
        <v>0</v>
      </c>
      <c r="BE15" s="54">
        <v>0</v>
      </c>
      <c r="BF15" s="54">
        <v>0</v>
      </c>
      <c r="BG15" s="54">
        <v>0</v>
      </c>
      <c r="BH15" s="54">
        <v>0</v>
      </c>
      <c r="BI15" s="54">
        <v>0</v>
      </c>
      <c r="BJ15" s="54">
        <v>0</v>
      </c>
      <c r="BK15" s="54">
        <v>0</v>
      </c>
      <c r="BL15" s="54">
        <v>0</v>
      </c>
      <c r="BM15" s="54">
        <v>0</v>
      </c>
      <c r="BN15" s="54">
        <v>0</v>
      </c>
      <c r="BO15" s="54">
        <v>0</v>
      </c>
      <c r="BP15" s="54">
        <v>0</v>
      </c>
      <c r="BQ15" s="54">
        <v>0</v>
      </c>
      <c r="BR15" s="54">
        <v>0</v>
      </c>
      <c r="BS15" s="54">
        <v>0</v>
      </c>
      <c r="BT15" s="54">
        <v>0</v>
      </c>
      <c r="BU15" s="54">
        <v>0</v>
      </c>
      <c r="BV15" s="54">
        <v>0</v>
      </c>
      <c r="BW15" s="54">
        <v>0</v>
      </c>
      <c r="BX15" s="54">
        <v>0</v>
      </c>
      <c r="BY15" s="54">
        <v>0</v>
      </c>
      <c r="BZ15" s="54">
        <v>0</v>
      </c>
      <c r="CA15" s="54">
        <v>0</v>
      </c>
      <c r="CB15" s="54">
        <v>0</v>
      </c>
      <c r="CC15" s="54">
        <v>0</v>
      </c>
      <c r="CD15" s="54">
        <v>0</v>
      </c>
      <c r="CE15" s="54">
        <v>0</v>
      </c>
      <c r="CF15" s="54">
        <v>0</v>
      </c>
      <c r="CG15" s="54">
        <v>0</v>
      </c>
      <c r="CH15" s="54">
        <v>0</v>
      </c>
      <c r="CI15" s="54">
        <v>0</v>
      </c>
      <c r="CJ15" s="54">
        <v>0</v>
      </c>
      <c r="CK15" s="54">
        <v>0</v>
      </c>
      <c r="CL15" s="54">
        <v>0</v>
      </c>
      <c r="CM15" s="26"/>
      <c r="CN15" s="26"/>
      <c r="CO15" s="26"/>
      <c r="CP15" s="26">
        <v>0</v>
      </c>
      <c r="CQ15" s="54">
        <v>0</v>
      </c>
      <c r="CR15" s="54">
        <v>0</v>
      </c>
      <c r="CS15" s="54">
        <v>0</v>
      </c>
      <c r="CT15" s="54">
        <v>0</v>
      </c>
      <c r="CU15" s="54">
        <v>0</v>
      </c>
      <c r="CV15" s="54">
        <v>0</v>
      </c>
      <c r="CW15" s="54">
        <v>0</v>
      </c>
      <c r="CX15" s="54">
        <v>0</v>
      </c>
      <c r="CY15" s="54">
        <v>0</v>
      </c>
      <c r="CZ15" s="54">
        <v>0</v>
      </c>
      <c r="DA15" s="54">
        <v>0</v>
      </c>
      <c r="DB15" s="54">
        <v>0</v>
      </c>
      <c r="DC15" s="54">
        <v>0</v>
      </c>
      <c r="DD15" s="54">
        <v>0</v>
      </c>
      <c r="DE15" s="54">
        <v>0</v>
      </c>
      <c r="DF15" s="54">
        <v>0</v>
      </c>
      <c r="DG15" s="54">
        <v>0</v>
      </c>
      <c r="DH15" s="54">
        <v>0</v>
      </c>
      <c r="DI15" s="54">
        <v>0</v>
      </c>
      <c r="DJ15" s="54">
        <v>0</v>
      </c>
      <c r="DK15" s="54">
        <v>0</v>
      </c>
      <c r="DL15" s="54">
        <v>0</v>
      </c>
      <c r="DM15" s="54">
        <v>0</v>
      </c>
      <c r="DN15" s="54">
        <v>0</v>
      </c>
      <c r="DO15" s="54">
        <v>0</v>
      </c>
      <c r="DP15" s="54">
        <v>0</v>
      </c>
      <c r="DQ15" s="54">
        <v>0</v>
      </c>
      <c r="DR15" s="54">
        <v>0</v>
      </c>
      <c r="DS15" s="54">
        <v>0</v>
      </c>
      <c r="DT15" s="54">
        <v>0</v>
      </c>
      <c r="DU15" s="54">
        <v>0</v>
      </c>
      <c r="DV15" s="54">
        <v>0</v>
      </c>
      <c r="DW15" s="54">
        <v>0</v>
      </c>
      <c r="DX15" s="54">
        <v>0</v>
      </c>
      <c r="DY15" s="26"/>
      <c r="DZ15" s="26"/>
      <c r="EA15" s="26"/>
      <c r="EB15" s="26">
        <v>0</v>
      </c>
      <c r="EC15" s="54">
        <v>0</v>
      </c>
      <c r="ED15" s="54">
        <v>0</v>
      </c>
      <c r="EE15" s="54">
        <v>0</v>
      </c>
      <c r="EF15" s="54">
        <v>30</v>
      </c>
      <c r="EG15" s="54">
        <v>30</v>
      </c>
      <c r="EH15" s="54">
        <v>0</v>
      </c>
      <c r="EI15" s="54">
        <v>30</v>
      </c>
      <c r="EJ15" s="54">
        <v>30</v>
      </c>
      <c r="EK15" s="54">
        <v>0</v>
      </c>
      <c r="EL15" s="54">
        <v>40</v>
      </c>
      <c r="EM15" s="54">
        <v>40</v>
      </c>
      <c r="EN15" s="54">
        <v>0</v>
      </c>
      <c r="EO15" s="54">
        <v>0</v>
      </c>
      <c r="EP15" s="54">
        <v>0</v>
      </c>
      <c r="EQ15" s="54">
        <v>0</v>
      </c>
      <c r="ER15" s="54">
        <v>0</v>
      </c>
      <c r="ES15" s="54">
        <v>0</v>
      </c>
      <c r="ET15" s="54">
        <v>0</v>
      </c>
      <c r="EU15" s="54">
        <v>0</v>
      </c>
      <c r="EV15" s="54">
        <v>0</v>
      </c>
      <c r="EW15" s="54">
        <v>0</v>
      </c>
      <c r="EX15" s="54">
        <v>100</v>
      </c>
      <c r="EY15" s="26"/>
      <c r="EZ15" s="54"/>
      <c r="FA15" s="54"/>
      <c r="FB15" s="26">
        <v>0</v>
      </c>
      <c r="FC15" s="55">
        <v>100</v>
      </c>
      <c r="FD15" s="56">
        <v>100</v>
      </c>
      <c r="FE15" s="56">
        <v>0</v>
      </c>
      <c r="FF15" s="56"/>
      <c r="FG15" s="56"/>
      <c r="FH15" s="9"/>
      <c r="FI15" s="17">
        <v>100</v>
      </c>
      <c r="FJ15" s="17">
        <v>100</v>
      </c>
      <c r="FK15" s="17"/>
      <c r="FL15" s="17"/>
      <c r="FM15" s="17"/>
      <c r="FN15" s="17">
        <v>100</v>
      </c>
      <c r="FO15" s="57">
        <v>0</v>
      </c>
      <c r="FP15" s="57">
        <v>40</v>
      </c>
      <c r="FQ15" s="57">
        <v>2.5</v>
      </c>
      <c r="FR15" s="26" t="s">
        <v>322</v>
      </c>
      <c r="FS15" s="59"/>
      <c r="FT15" s="60">
        <v>-100</v>
      </c>
      <c r="FU15" s="60"/>
      <c r="FV15" s="61">
        <v>100</v>
      </c>
      <c r="FW15" s="61">
        <v>-100</v>
      </c>
      <c r="FX15" s="61">
        <v>0</v>
      </c>
      <c r="FY15" s="61">
        <v>0</v>
      </c>
      <c r="FZ15" s="10"/>
      <c r="GA15" s="11">
        <v>0</v>
      </c>
    </row>
    <row r="16" spans="1:183" s="62" customFormat="1" ht="20.25" customHeight="1">
      <c r="A16" s="23" t="s">
        <v>18</v>
      </c>
      <c r="B16" s="54"/>
      <c r="C16" s="54"/>
      <c r="D16" s="54">
        <v>0</v>
      </c>
      <c r="E16" s="54">
        <v>0</v>
      </c>
      <c r="F16" s="54">
        <v>10</v>
      </c>
      <c r="G16" s="54">
        <v>10</v>
      </c>
      <c r="H16" s="54">
        <v>0</v>
      </c>
      <c r="I16" s="54">
        <v>10</v>
      </c>
      <c r="J16" s="54">
        <v>10</v>
      </c>
      <c r="K16" s="54">
        <v>0</v>
      </c>
      <c r="L16" s="54">
        <v>10</v>
      </c>
      <c r="M16" s="54">
        <v>10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1</v>
      </c>
      <c r="V16" s="54">
        <v>1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1</v>
      </c>
      <c r="AK16" s="54">
        <v>1</v>
      </c>
      <c r="AL16" s="54">
        <v>0</v>
      </c>
      <c r="AM16" s="54">
        <v>2</v>
      </c>
      <c r="AN16" s="54">
        <v>2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2</v>
      </c>
      <c r="BF16" s="54">
        <v>2</v>
      </c>
      <c r="BG16" s="54">
        <v>0</v>
      </c>
      <c r="BH16" s="54">
        <v>0</v>
      </c>
      <c r="BI16" s="54">
        <v>0</v>
      </c>
      <c r="BJ16" s="54">
        <v>0</v>
      </c>
      <c r="BK16" s="54">
        <v>3</v>
      </c>
      <c r="BL16" s="54">
        <v>3</v>
      </c>
      <c r="BM16" s="54">
        <v>0</v>
      </c>
      <c r="BN16" s="54">
        <v>1</v>
      </c>
      <c r="BO16" s="54">
        <v>1</v>
      </c>
      <c r="BP16" s="54">
        <v>0</v>
      </c>
      <c r="BQ16" s="54">
        <v>1</v>
      </c>
      <c r="BR16" s="54">
        <v>1</v>
      </c>
      <c r="BS16" s="54">
        <v>0</v>
      </c>
      <c r="BT16" s="54">
        <v>2</v>
      </c>
      <c r="BU16" s="54">
        <v>2</v>
      </c>
      <c r="BV16" s="54">
        <v>0</v>
      </c>
      <c r="BW16" s="54">
        <v>0</v>
      </c>
      <c r="BX16" s="54">
        <v>0</v>
      </c>
      <c r="BY16" s="54">
        <v>0</v>
      </c>
      <c r="BZ16" s="54">
        <v>0</v>
      </c>
      <c r="CA16" s="54">
        <v>0</v>
      </c>
      <c r="CB16" s="54">
        <v>0</v>
      </c>
      <c r="CC16" s="54">
        <v>0</v>
      </c>
      <c r="CD16" s="54">
        <v>0</v>
      </c>
      <c r="CE16" s="54">
        <v>0</v>
      </c>
      <c r="CF16" s="54">
        <v>0</v>
      </c>
      <c r="CG16" s="54">
        <v>0</v>
      </c>
      <c r="CH16" s="54">
        <v>0</v>
      </c>
      <c r="CI16" s="54">
        <v>5</v>
      </c>
      <c r="CJ16" s="54">
        <v>5</v>
      </c>
      <c r="CK16" s="54">
        <v>0</v>
      </c>
      <c r="CL16" s="54">
        <v>48</v>
      </c>
      <c r="CM16" s="26"/>
      <c r="CN16" s="26"/>
      <c r="CO16" s="26"/>
      <c r="CP16" s="26">
        <v>0</v>
      </c>
      <c r="CQ16" s="54">
        <v>25</v>
      </c>
      <c r="CR16" s="54">
        <v>25</v>
      </c>
      <c r="CS16" s="54">
        <v>0</v>
      </c>
      <c r="CT16" s="54">
        <v>10</v>
      </c>
      <c r="CU16" s="54">
        <v>10</v>
      </c>
      <c r="CV16" s="54">
        <v>0</v>
      </c>
      <c r="CW16" s="54">
        <v>10</v>
      </c>
      <c r="CX16" s="54">
        <v>10</v>
      </c>
      <c r="CY16" s="54">
        <v>0</v>
      </c>
      <c r="CZ16" s="54">
        <v>15</v>
      </c>
      <c r="DA16" s="54">
        <v>15</v>
      </c>
      <c r="DB16" s="54">
        <v>0</v>
      </c>
      <c r="DC16" s="54">
        <v>5</v>
      </c>
      <c r="DD16" s="54">
        <v>5</v>
      </c>
      <c r="DE16" s="54">
        <v>0</v>
      </c>
      <c r="DF16" s="54">
        <v>10</v>
      </c>
      <c r="DG16" s="54">
        <v>10</v>
      </c>
      <c r="DH16" s="54">
        <v>0</v>
      </c>
      <c r="DI16" s="54">
        <v>10</v>
      </c>
      <c r="DJ16" s="54">
        <v>10</v>
      </c>
      <c r="DK16" s="54">
        <v>0</v>
      </c>
      <c r="DL16" s="54">
        <v>0</v>
      </c>
      <c r="DM16" s="54">
        <v>0</v>
      </c>
      <c r="DN16" s="54">
        <v>0</v>
      </c>
      <c r="DO16" s="54">
        <v>20</v>
      </c>
      <c r="DP16" s="54">
        <v>20</v>
      </c>
      <c r="DQ16" s="54">
        <v>0</v>
      </c>
      <c r="DR16" s="54">
        <v>10</v>
      </c>
      <c r="DS16" s="54">
        <v>10</v>
      </c>
      <c r="DT16" s="54">
        <v>0</v>
      </c>
      <c r="DU16" s="54">
        <v>5</v>
      </c>
      <c r="DV16" s="54">
        <v>5</v>
      </c>
      <c r="DW16" s="54">
        <v>0</v>
      </c>
      <c r="DX16" s="54">
        <v>120</v>
      </c>
      <c r="DY16" s="26"/>
      <c r="DZ16" s="26"/>
      <c r="EA16" s="26"/>
      <c r="EB16" s="26">
        <v>0</v>
      </c>
      <c r="EC16" s="54">
        <v>0</v>
      </c>
      <c r="ED16" s="54">
        <v>0</v>
      </c>
      <c r="EE16" s="54">
        <v>0</v>
      </c>
      <c r="EF16" s="54">
        <v>15</v>
      </c>
      <c r="EG16" s="54">
        <v>15</v>
      </c>
      <c r="EH16" s="54">
        <v>0</v>
      </c>
      <c r="EI16" s="54">
        <v>10</v>
      </c>
      <c r="EJ16" s="54">
        <v>10</v>
      </c>
      <c r="EK16" s="54">
        <v>0</v>
      </c>
      <c r="EL16" s="54">
        <v>20</v>
      </c>
      <c r="EM16" s="54">
        <v>20</v>
      </c>
      <c r="EN16" s="54">
        <v>0</v>
      </c>
      <c r="EO16" s="54">
        <v>0</v>
      </c>
      <c r="EP16" s="54">
        <v>0</v>
      </c>
      <c r="EQ16" s="54">
        <v>0</v>
      </c>
      <c r="ER16" s="54">
        <v>0</v>
      </c>
      <c r="ES16" s="54">
        <v>0</v>
      </c>
      <c r="ET16" s="54">
        <v>0</v>
      </c>
      <c r="EU16" s="54">
        <v>0</v>
      </c>
      <c r="EV16" s="54">
        <v>0</v>
      </c>
      <c r="EW16" s="54">
        <v>0</v>
      </c>
      <c r="EX16" s="54">
        <v>45</v>
      </c>
      <c r="EY16" s="26"/>
      <c r="EZ16" s="54"/>
      <c r="FA16" s="54"/>
      <c r="FB16" s="26">
        <v>0</v>
      </c>
      <c r="FC16" s="55">
        <v>213</v>
      </c>
      <c r="FD16" s="56">
        <v>213</v>
      </c>
      <c r="FE16" s="56">
        <v>0</v>
      </c>
      <c r="FF16" s="56"/>
      <c r="FG16" s="56">
        <v>-213</v>
      </c>
      <c r="FH16" s="98">
        <v>22</v>
      </c>
      <c r="FI16" s="17">
        <v>191</v>
      </c>
      <c r="FJ16" s="17"/>
      <c r="FK16" s="17"/>
      <c r="FL16" s="17"/>
      <c r="FM16" s="17"/>
      <c r="FN16" s="17">
        <v>0</v>
      </c>
      <c r="FO16" s="57">
        <v>0</v>
      </c>
      <c r="FP16" s="58">
        <v>20</v>
      </c>
      <c r="FQ16" s="57">
        <v>10.65</v>
      </c>
      <c r="FR16" s="26" t="s">
        <v>323</v>
      </c>
      <c r="FS16" s="59"/>
      <c r="FT16" s="60">
        <v>-191</v>
      </c>
      <c r="FU16" s="60"/>
      <c r="FV16" s="61">
        <v>191</v>
      </c>
      <c r="FW16" s="61">
        <v>-213</v>
      </c>
      <c r="FX16" s="61">
        <v>0</v>
      </c>
      <c r="FY16" s="61">
        <v>-22</v>
      </c>
      <c r="FZ16" s="102">
        <v>13000</v>
      </c>
      <c r="GA16" s="100">
        <f>+FZ16*FH16</f>
        <v>286000</v>
      </c>
    </row>
    <row r="17" spans="1:183" s="62" customFormat="1" ht="20.25" hidden="1" customHeight="1">
      <c r="A17" s="8" t="s">
        <v>19</v>
      </c>
      <c r="B17" s="54" t="s">
        <v>321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54">
        <v>0</v>
      </c>
      <c r="Q17" s="54">
        <v>0</v>
      </c>
      <c r="R17" s="54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54">
        <v>0</v>
      </c>
      <c r="AU17" s="54">
        <v>0</v>
      </c>
      <c r="AV17" s="54">
        <v>0</v>
      </c>
      <c r="AW17" s="54">
        <v>0</v>
      </c>
      <c r="AX17" s="54">
        <v>0</v>
      </c>
      <c r="AY17" s="54">
        <v>0</v>
      </c>
      <c r="AZ17" s="54">
        <v>0</v>
      </c>
      <c r="BA17" s="54">
        <v>0</v>
      </c>
      <c r="BB17" s="54">
        <v>0</v>
      </c>
      <c r="BC17" s="54">
        <v>0</v>
      </c>
      <c r="BD17" s="54">
        <v>0</v>
      </c>
      <c r="BE17" s="54">
        <v>0</v>
      </c>
      <c r="BF17" s="54">
        <v>0</v>
      </c>
      <c r="BG17" s="54">
        <v>0</v>
      </c>
      <c r="BH17" s="54">
        <v>0</v>
      </c>
      <c r="BI17" s="54">
        <v>0</v>
      </c>
      <c r="BJ17" s="54">
        <v>0</v>
      </c>
      <c r="BK17" s="54">
        <v>0</v>
      </c>
      <c r="BL17" s="54">
        <v>0</v>
      </c>
      <c r="BM17" s="54">
        <v>0</v>
      </c>
      <c r="BN17" s="54">
        <v>0</v>
      </c>
      <c r="BO17" s="54">
        <v>0</v>
      </c>
      <c r="BP17" s="54">
        <v>0</v>
      </c>
      <c r="BQ17" s="54">
        <v>0</v>
      </c>
      <c r="BR17" s="54">
        <v>0</v>
      </c>
      <c r="BS17" s="54">
        <v>0</v>
      </c>
      <c r="BT17" s="54">
        <v>0</v>
      </c>
      <c r="BU17" s="54">
        <v>0</v>
      </c>
      <c r="BV17" s="54">
        <v>0</v>
      </c>
      <c r="BW17" s="54">
        <v>0</v>
      </c>
      <c r="BX17" s="54">
        <v>0</v>
      </c>
      <c r="BY17" s="54">
        <v>0</v>
      </c>
      <c r="BZ17" s="54">
        <v>0</v>
      </c>
      <c r="CA17" s="54">
        <v>0</v>
      </c>
      <c r="CB17" s="54">
        <v>0</v>
      </c>
      <c r="CC17" s="54">
        <v>0</v>
      </c>
      <c r="CD17" s="54">
        <v>0</v>
      </c>
      <c r="CE17" s="54">
        <v>0</v>
      </c>
      <c r="CF17" s="54">
        <v>0</v>
      </c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26"/>
      <c r="CN17" s="26"/>
      <c r="CO17" s="26"/>
      <c r="CP17" s="26">
        <v>0</v>
      </c>
      <c r="CQ17" s="54">
        <v>0</v>
      </c>
      <c r="CR17" s="54">
        <v>0</v>
      </c>
      <c r="CS17" s="54">
        <v>0</v>
      </c>
      <c r="CT17" s="54">
        <v>0</v>
      </c>
      <c r="CU17" s="54">
        <v>0</v>
      </c>
      <c r="CV17" s="54">
        <v>0</v>
      </c>
      <c r="CW17" s="54">
        <v>0</v>
      </c>
      <c r="CX17" s="54">
        <v>0</v>
      </c>
      <c r="CY17" s="54">
        <v>0</v>
      </c>
      <c r="CZ17" s="54">
        <v>0</v>
      </c>
      <c r="DA17" s="54">
        <v>0</v>
      </c>
      <c r="DB17" s="54">
        <v>0</v>
      </c>
      <c r="DC17" s="54">
        <v>0</v>
      </c>
      <c r="DD17" s="54">
        <v>0</v>
      </c>
      <c r="DE17" s="54">
        <v>0</v>
      </c>
      <c r="DF17" s="54">
        <v>0</v>
      </c>
      <c r="DG17" s="54">
        <v>0</v>
      </c>
      <c r="DH17" s="54">
        <v>0</v>
      </c>
      <c r="DI17" s="54">
        <v>0</v>
      </c>
      <c r="DJ17" s="54">
        <v>0</v>
      </c>
      <c r="DK17" s="54">
        <v>0</v>
      </c>
      <c r="DL17" s="54">
        <v>0</v>
      </c>
      <c r="DM17" s="54">
        <v>0</v>
      </c>
      <c r="DN17" s="54">
        <v>0</v>
      </c>
      <c r="DO17" s="54">
        <v>0</v>
      </c>
      <c r="DP17" s="54">
        <v>0</v>
      </c>
      <c r="DQ17" s="54">
        <v>0</v>
      </c>
      <c r="DR17" s="54">
        <v>0</v>
      </c>
      <c r="DS17" s="54">
        <v>0</v>
      </c>
      <c r="DT17" s="54">
        <v>0</v>
      </c>
      <c r="DU17" s="54">
        <v>0</v>
      </c>
      <c r="DV17" s="54">
        <v>0</v>
      </c>
      <c r="DW17" s="54">
        <v>0</v>
      </c>
      <c r="DX17" s="54">
        <v>0</v>
      </c>
      <c r="DY17" s="26"/>
      <c r="DZ17" s="26"/>
      <c r="EA17" s="26"/>
      <c r="EB17" s="26">
        <v>0</v>
      </c>
      <c r="EC17" s="54">
        <v>0</v>
      </c>
      <c r="ED17" s="54">
        <v>0</v>
      </c>
      <c r="EE17" s="54">
        <v>0</v>
      </c>
      <c r="EF17" s="54">
        <v>0</v>
      </c>
      <c r="EG17" s="54">
        <v>0</v>
      </c>
      <c r="EH17" s="54">
        <v>0</v>
      </c>
      <c r="EI17" s="54">
        <v>0</v>
      </c>
      <c r="EJ17" s="54">
        <v>0</v>
      </c>
      <c r="EK17" s="54">
        <v>0</v>
      </c>
      <c r="EL17" s="54">
        <v>0</v>
      </c>
      <c r="EM17" s="54">
        <v>0</v>
      </c>
      <c r="EN17" s="54">
        <v>0</v>
      </c>
      <c r="EO17" s="54">
        <v>0</v>
      </c>
      <c r="EP17" s="54">
        <v>0</v>
      </c>
      <c r="EQ17" s="54">
        <v>0</v>
      </c>
      <c r="ER17" s="54">
        <v>0</v>
      </c>
      <c r="ES17" s="54">
        <v>0</v>
      </c>
      <c r="ET17" s="54">
        <v>0</v>
      </c>
      <c r="EU17" s="54">
        <v>0</v>
      </c>
      <c r="EV17" s="54">
        <v>0</v>
      </c>
      <c r="EW17" s="54">
        <v>0</v>
      </c>
      <c r="EX17" s="54">
        <v>0</v>
      </c>
      <c r="EY17" s="26"/>
      <c r="EZ17" s="54"/>
      <c r="FA17" s="54"/>
      <c r="FB17" s="26">
        <v>0</v>
      </c>
      <c r="FC17" s="55">
        <v>0</v>
      </c>
      <c r="FD17" s="56">
        <v>0</v>
      </c>
      <c r="FE17" s="56">
        <v>0</v>
      </c>
      <c r="FF17" s="56"/>
      <c r="FG17" s="56">
        <v>0</v>
      </c>
      <c r="FH17" s="9"/>
      <c r="FI17" s="17">
        <v>0</v>
      </c>
      <c r="FJ17" s="17">
        <v>0</v>
      </c>
      <c r="FK17" s="17"/>
      <c r="FL17" s="17"/>
      <c r="FM17" s="17"/>
      <c r="FN17" s="17">
        <v>0</v>
      </c>
      <c r="FO17" s="57">
        <v>0</v>
      </c>
      <c r="FP17" s="57">
        <v>15</v>
      </c>
      <c r="FQ17" s="57">
        <v>0</v>
      </c>
      <c r="FR17" s="26" t="s">
        <v>324</v>
      </c>
      <c r="FS17" s="59"/>
      <c r="FT17" s="60">
        <v>0</v>
      </c>
      <c r="FU17" s="60"/>
      <c r="FV17" s="61">
        <v>0</v>
      </c>
      <c r="FW17" s="61">
        <v>0</v>
      </c>
      <c r="FX17" s="61">
        <v>0</v>
      </c>
      <c r="FY17" s="61">
        <v>0</v>
      </c>
      <c r="FZ17" s="10"/>
      <c r="GA17" s="11">
        <v>0</v>
      </c>
    </row>
    <row r="18" spans="1:183" s="62" customFormat="1" ht="21.75" hidden="1" customHeight="1">
      <c r="A18" s="8" t="s">
        <v>20</v>
      </c>
      <c r="B18" s="54" t="s">
        <v>321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54">
        <v>0</v>
      </c>
      <c r="AU18" s="54">
        <v>0</v>
      </c>
      <c r="AV18" s="54">
        <v>0</v>
      </c>
      <c r="AW18" s="54">
        <v>0</v>
      </c>
      <c r="AX18" s="54">
        <v>0</v>
      </c>
      <c r="AY18" s="54">
        <v>0</v>
      </c>
      <c r="AZ18" s="54">
        <v>0</v>
      </c>
      <c r="BA18" s="54">
        <v>0</v>
      </c>
      <c r="BB18" s="54">
        <v>0</v>
      </c>
      <c r="BC18" s="54">
        <v>0</v>
      </c>
      <c r="BD18" s="54">
        <v>0</v>
      </c>
      <c r="BE18" s="54">
        <v>0</v>
      </c>
      <c r="BF18" s="54">
        <v>0</v>
      </c>
      <c r="BG18" s="54">
        <v>0</v>
      </c>
      <c r="BH18" s="54">
        <v>0</v>
      </c>
      <c r="BI18" s="54">
        <v>0</v>
      </c>
      <c r="BJ18" s="54">
        <v>0</v>
      </c>
      <c r="BK18" s="54">
        <v>0</v>
      </c>
      <c r="BL18" s="54">
        <v>0</v>
      </c>
      <c r="BM18" s="54">
        <v>0</v>
      </c>
      <c r="BN18" s="54">
        <v>0</v>
      </c>
      <c r="BO18" s="54"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0</v>
      </c>
      <c r="BV18" s="54">
        <v>0</v>
      </c>
      <c r="BW18" s="54">
        <v>0</v>
      </c>
      <c r="BX18" s="54">
        <v>0</v>
      </c>
      <c r="BY18" s="54">
        <v>0</v>
      </c>
      <c r="BZ18" s="54">
        <v>0</v>
      </c>
      <c r="CA18" s="54">
        <v>0</v>
      </c>
      <c r="CB18" s="54">
        <v>0</v>
      </c>
      <c r="CC18" s="54">
        <v>0</v>
      </c>
      <c r="CD18" s="54">
        <v>0</v>
      </c>
      <c r="CE18" s="54">
        <v>0</v>
      </c>
      <c r="CF18" s="54">
        <v>0</v>
      </c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26"/>
      <c r="CN18" s="26"/>
      <c r="CO18" s="26"/>
      <c r="CP18" s="26">
        <v>0</v>
      </c>
      <c r="CQ18" s="54">
        <v>0</v>
      </c>
      <c r="CR18" s="54">
        <v>0</v>
      </c>
      <c r="CS18" s="54">
        <v>0</v>
      </c>
      <c r="CT18" s="54">
        <v>0</v>
      </c>
      <c r="CU18" s="54">
        <v>0</v>
      </c>
      <c r="CV18" s="54">
        <v>0</v>
      </c>
      <c r="CW18" s="54">
        <v>0</v>
      </c>
      <c r="CX18" s="54">
        <v>0</v>
      </c>
      <c r="CY18" s="54">
        <v>0</v>
      </c>
      <c r="CZ18" s="54">
        <v>0</v>
      </c>
      <c r="DA18" s="54">
        <v>0</v>
      </c>
      <c r="DB18" s="54">
        <v>0</v>
      </c>
      <c r="DC18" s="54">
        <v>0</v>
      </c>
      <c r="DD18" s="54">
        <v>0</v>
      </c>
      <c r="DE18" s="54">
        <v>0</v>
      </c>
      <c r="DF18" s="54">
        <v>0</v>
      </c>
      <c r="DG18" s="54">
        <v>0</v>
      </c>
      <c r="DH18" s="54">
        <v>0</v>
      </c>
      <c r="DI18" s="54">
        <v>0</v>
      </c>
      <c r="DJ18" s="54">
        <v>0</v>
      </c>
      <c r="DK18" s="54">
        <v>0</v>
      </c>
      <c r="DL18" s="54">
        <v>0</v>
      </c>
      <c r="DM18" s="54">
        <v>0</v>
      </c>
      <c r="DN18" s="54">
        <v>0</v>
      </c>
      <c r="DO18" s="54">
        <v>0</v>
      </c>
      <c r="DP18" s="54">
        <v>0</v>
      </c>
      <c r="DQ18" s="54">
        <v>0</v>
      </c>
      <c r="DR18" s="54">
        <v>0</v>
      </c>
      <c r="DS18" s="54">
        <v>0</v>
      </c>
      <c r="DT18" s="54">
        <v>0</v>
      </c>
      <c r="DU18" s="54">
        <v>0</v>
      </c>
      <c r="DV18" s="54">
        <v>0</v>
      </c>
      <c r="DW18" s="54">
        <v>0</v>
      </c>
      <c r="DX18" s="54">
        <v>0</v>
      </c>
      <c r="DY18" s="26"/>
      <c r="DZ18" s="26"/>
      <c r="EA18" s="26"/>
      <c r="EB18" s="26">
        <v>0</v>
      </c>
      <c r="EC18" s="54">
        <v>0</v>
      </c>
      <c r="ED18" s="54">
        <v>0</v>
      </c>
      <c r="EE18" s="54">
        <v>0</v>
      </c>
      <c r="EF18" s="54">
        <v>0</v>
      </c>
      <c r="EG18" s="54">
        <v>0</v>
      </c>
      <c r="EH18" s="54">
        <v>0</v>
      </c>
      <c r="EI18" s="54">
        <v>0</v>
      </c>
      <c r="EJ18" s="54">
        <v>0</v>
      </c>
      <c r="EK18" s="54">
        <v>0</v>
      </c>
      <c r="EL18" s="54">
        <v>0</v>
      </c>
      <c r="EM18" s="54">
        <v>0</v>
      </c>
      <c r="EN18" s="54">
        <v>0</v>
      </c>
      <c r="EO18" s="54">
        <v>0</v>
      </c>
      <c r="EP18" s="54">
        <v>0</v>
      </c>
      <c r="EQ18" s="54">
        <v>0</v>
      </c>
      <c r="ER18" s="54">
        <v>0</v>
      </c>
      <c r="ES18" s="54">
        <v>0</v>
      </c>
      <c r="ET18" s="54">
        <v>0</v>
      </c>
      <c r="EU18" s="54">
        <v>0</v>
      </c>
      <c r="EV18" s="54">
        <v>0</v>
      </c>
      <c r="EW18" s="54">
        <v>0</v>
      </c>
      <c r="EX18" s="54">
        <v>0</v>
      </c>
      <c r="EY18" s="26"/>
      <c r="EZ18" s="54"/>
      <c r="FA18" s="54"/>
      <c r="FB18" s="26">
        <v>0</v>
      </c>
      <c r="FC18" s="55">
        <v>0</v>
      </c>
      <c r="FD18" s="56">
        <v>0</v>
      </c>
      <c r="FE18" s="56">
        <v>0</v>
      </c>
      <c r="FF18" s="56"/>
      <c r="FG18" s="56">
        <v>0</v>
      </c>
      <c r="FH18" s="9"/>
      <c r="FI18" s="17">
        <v>0</v>
      </c>
      <c r="FJ18" s="17"/>
      <c r="FK18" s="17"/>
      <c r="FL18" s="17"/>
      <c r="FM18" s="17"/>
      <c r="FN18" s="17">
        <v>0</v>
      </c>
      <c r="FO18" s="57">
        <v>0</v>
      </c>
      <c r="FP18" s="57"/>
      <c r="FQ18" s="57">
        <v>0</v>
      </c>
      <c r="FR18" s="26" t="s">
        <v>324</v>
      </c>
      <c r="FS18" s="59"/>
      <c r="FT18" s="60">
        <v>0</v>
      </c>
      <c r="FU18" s="60"/>
      <c r="FV18" s="61">
        <v>0</v>
      </c>
      <c r="FW18" s="61">
        <v>0</v>
      </c>
      <c r="FX18" s="61">
        <v>0</v>
      </c>
      <c r="FY18" s="61">
        <v>0</v>
      </c>
      <c r="FZ18" s="10"/>
      <c r="GA18" s="11">
        <v>0</v>
      </c>
    </row>
    <row r="19" spans="1:183" s="62" customFormat="1" ht="21.75" customHeight="1">
      <c r="A19" s="24" t="s">
        <v>21</v>
      </c>
      <c r="B19" s="54"/>
      <c r="C19" s="54"/>
      <c r="D19" s="54">
        <v>0</v>
      </c>
      <c r="E19" s="54">
        <v>0</v>
      </c>
      <c r="F19" s="54">
        <v>10</v>
      </c>
      <c r="G19" s="54">
        <v>10</v>
      </c>
      <c r="H19" s="54">
        <v>0</v>
      </c>
      <c r="I19" s="54">
        <v>15</v>
      </c>
      <c r="J19" s="54">
        <v>15</v>
      </c>
      <c r="K19" s="54">
        <v>0</v>
      </c>
      <c r="L19" s="54">
        <v>0</v>
      </c>
      <c r="M19" s="54">
        <v>0</v>
      </c>
      <c r="N19" s="54">
        <v>0</v>
      </c>
      <c r="O19" s="54">
        <v>30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6</v>
      </c>
      <c r="AK19" s="54">
        <v>6</v>
      </c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54">
        <v>0</v>
      </c>
      <c r="AR19" s="54">
        <v>0</v>
      </c>
      <c r="AS19" s="54">
        <v>10</v>
      </c>
      <c r="AT19" s="54">
        <v>10</v>
      </c>
      <c r="AU19" s="54">
        <v>0</v>
      </c>
      <c r="AV19" s="54">
        <v>0</v>
      </c>
      <c r="AW19" s="54">
        <v>0</v>
      </c>
      <c r="AX19" s="54">
        <v>0</v>
      </c>
      <c r="AY19" s="54">
        <v>0</v>
      </c>
      <c r="AZ19" s="54">
        <v>0</v>
      </c>
      <c r="BA19" s="54">
        <v>0</v>
      </c>
      <c r="BB19" s="54">
        <v>0</v>
      </c>
      <c r="BC19" s="54">
        <v>0</v>
      </c>
      <c r="BD19" s="54">
        <v>0</v>
      </c>
      <c r="BE19" s="54">
        <v>10</v>
      </c>
      <c r="BF19" s="54">
        <v>10</v>
      </c>
      <c r="BG19" s="54">
        <v>0</v>
      </c>
      <c r="BH19" s="54">
        <v>0</v>
      </c>
      <c r="BI19" s="54">
        <v>0</v>
      </c>
      <c r="BJ19" s="54">
        <v>0</v>
      </c>
      <c r="BK19" s="54">
        <v>0</v>
      </c>
      <c r="BL19" s="54">
        <v>0</v>
      </c>
      <c r="BM19" s="54">
        <v>0</v>
      </c>
      <c r="BN19" s="54">
        <v>0</v>
      </c>
      <c r="BO19" s="54">
        <v>0</v>
      </c>
      <c r="BP19" s="54">
        <v>0</v>
      </c>
      <c r="BQ19" s="54">
        <v>20</v>
      </c>
      <c r="BR19" s="54">
        <v>20</v>
      </c>
      <c r="BS19" s="54">
        <v>0</v>
      </c>
      <c r="BT19" s="54">
        <v>0</v>
      </c>
      <c r="BU19" s="54">
        <v>0</v>
      </c>
      <c r="BV19" s="54">
        <v>0</v>
      </c>
      <c r="BW19" s="54">
        <v>0</v>
      </c>
      <c r="BX19" s="54">
        <v>0</v>
      </c>
      <c r="BY19" s="54">
        <v>0</v>
      </c>
      <c r="BZ19" s="54">
        <v>0</v>
      </c>
      <c r="CA19" s="54">
        <v>0</v>
      </c>
      <c r="CB19" s="54">
        <v>0</v>
      </c>
      <c r="CC19" s="54">
        <v>0</v>
      </c>
      <c r="CD19" s="54">
        <v>0</v>
      </c>
      <c r="CE19" s="54">
        <v>0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71</v>
      </c>
      <c r="CM19" s="26"/>
      <c r="CN19" s="26"/>
      <c r="CO19" s="26"/>
      <c r="CP19" s="26">
        <v>0</v>
      </c>
      <c r="CQ19" s="54">
        <v>0</v>
      </c>
      <c r="CR19" s="54">
        <v>0</v>
      </c>
      <c r="CS19" s="54">
        <v>0</v>
      </c>
      <c r="CT19" s="54">
        <v>0</v>
      </c>
      <c r="CU19" s="54">
        <v>0</v>
      </c>
      <c r="CV19" s="54">
        <v>0</v>
      </c>
      <c r="CW19" s="54">
        <v>0</v>
      </c>
      <c r="CX19" s="54">
        <v>0</v>
      </c>
      <c r="CY19" s="54">
        <v>0</v>
      </c>
      <c r="CZ19" s="54">
        <v>0</v>
      </c>
      <c r="DA19" s="54">
        <v>0</v>
      </c>
      <c r="DB19" s="54">
        <v>0</v>
      </c>
      <c r="DC19" s="54">
        <v>0</v>
      </c>
      <c r="DD19" s="54">
        <v>0</v>
      </c>
      <c r="DE19" s="54">
        <v>0</v>
      </c>
      <c r="DF19" s="54">
        <v>0</v>
      </c>
      <c r="DG19" s="54">
        <v>0</v>
      </c>
      <c r="DH19" s="54">
        <v>0</v>
      </c>
      <c r="DI19" s="54">
        <v>0</v>
      </c>
      <c r="DJ19" s="54">
        <v>0</v>
      </c>
      <c r="DK19" s="54">
        <v>0</v>
      </c>
      <c r="DL19" s="54">
        <v>0</v>
      </c>
      <c r="DM19" s="54">
        <v>0</v>
      </c>
      <c r="DN19" s="54">
        <v>0</v>
      </c>
      <c r="DO19" s="54">
        <v>0</v>
      </c>
      <c r="DP19" s="54">
        <v>0</v>
      </c>
      <c r="DQ19" s="54">
        <v>0</v>
      </c>
      <c r="DR19" s="54">
        <v>0</v>
      </c>
      <c r="DS19" s="54">
        <v>0</v>
      </c>
      <c r="DT19" s="54">
        <v>0</v>
      </c>
      <c r="DU19" s="54">
        <v>0</v>
      </c>
      <c r="DV19" s="54">
        <v>0</v>
      </c>
      <c r="DW19" s="54">
        <v>0</v>
      </c>
      <c r="DX19" s="54">
        <v>0</v>
      </c>
      <c r="DY19" s="26"/>
      <c r="DZ19" s="26"/>
      <c r="EA19" s="26"/>
      <c r="EB19" s="26">
        <v>0</v>
      </c>
      <c r="EC19" s="54">
        <v>0</v>
      </c>
      <c r="ED19" s="54">
        <v>0</v>
      </c>
      <c r="EE19" s="54">
        <v>0</v>
      </c>
      <c r="EF19" s="54">
        <v>0</v>
      </c>
      <c r="EG19" s="54">
        <v>0</v>
      </c>
      <c r="EH19" s="54">
        <v>0</v>
      </c>
      <c r="EI19" s="54">
        <v>0</v>
      </c>
      <c r="EJ19" s="54">
        <v>0</v>
      </c>
      <c r="EK19" s="54">
        <v>0</v>
      </c>
      <c r="EL19" s="54">
        <v>0</v>
      </c>
      <c r="EM19" s="54">
        <v>0</v>
      </c>
      <c r="EN19" s="54">
        <v>0</v>
      </c>
      <c r="EO19" s="54">
        <v>0</v>
      </c>
      <c r="EP19" s="54">
        <v>0</v>
      </c>
      <c r="EQ19" s="54">
        <v>0</v>
      </c>
      <c r="ER19" s="54">
        <v>0</v>
      </c>
      <c r="ES19" s="54">
        <v>0</v>
      </c>
      <c r="ET19" s="54">
        <v>0</v>
      </c>
      <c r="EU19" s="54">
        <v>0</v>
      </c>
      <c r="EV19" s="54">
        <v>0</v>
      </c>
      <c r="EW19" s="54">
        <v>0</v>
      </c>
      <c r="EX19" s="54">
        <v>0</v>
      </c>
      <c r="EY19" s="26"/>
      <c r="EZ19" s="54"/>
      <c r="FA19" s="54"/>
      <c r="FB19" s="26">
        <v>0</v>
      </c>
      <c r="FC19" s="55">
        <v>101</v>
      </c>
      <c r="FD19" s="56">
        <v>71</v>
      </c>
      <c r="FE19" s="56">
        <v>0</v>
      </c>
      <c r="FF19" s="56"/>
      <c r="FG19" s="56">
        <v>-71</v>
      </c>
      <c r="FH19" s="98">
        <v>5</v>
      </c>
      <c r="FI19" s="17">
        <v>66</v>
      </c>
      <c r="FJ19" s="17"/>
      <c r="FK19" s="17"/>
      <c r="FL19" s="17"/>
      <c r="FM19" s="17"/>
      <c r="FN19" s="17">
        <v>0</v>
      </c>
      <c r="FO19" s="57">
        <v>0</v>
      </c>
      <c r="FP19" s="57">
        <v>20</v>
      </c>
      <c r="FQ19" s="57">
        <v>3.55</v>
      </c>
      <c r="FR19" s="26" t="s">
        <v>325</v>
      </c>
      <c r="FS19" s="59"/>
      <c r="FT19" s="60">
        <v>-66</v>
      </c>
      <c r="FU19" s="60"/>
      <c r="FV19" s="61">
        <v>66</v>
      </c>
      <c r="FW19" s="61">
        <v>-71</v>
      </c>
      <c r="FX19" s="61">
        <v>0</v>
      </c>
      <c r="FY19" s="61">
        <v>-5</v>
      </c>
      <c r="FZ19" s="102">
        <v>19000</v>
      </c>
      <c r="GA19" s="100">
        <f t="shared" ref="GA19:GA20" si="0">+FZ19*FH19</f>
        <v>95000</v>
      </c>
    </row>
    <row r="20" spans="1:183" s="62" customFormat="1" ht="21.75" customHeight="1">
      <c r="A20" s="103" t="s">
        <v>56</v>
      </c>
      <c r="B20" s="54" t="s">
        <v>321</v>
      </c>
      <c r="C20" s="54">
        <v>0</v>
      </c>
      <c r="D20" s="54">
        <v>0</v>
      </c>
      <c r="E20" s="54">
        <v>0</v>
      </c>
      <c r="F20" s="54">
        <v>5</v>
      </c>
      <c r="G20" s="54">
        <v>5</v>
      </c>
      <c r="H20" s="54">
        <v>0</v>
      </c>
      <c r="I20" s="54">
        <v>10</v>
      </c>
      <c r="J20" s="54">
        <v>10</v>
      </c>
      <c r="K20" s="54">
        <v>0</v>
      </c>
      <c r="L20" s="54">
        <v>10</v>
      </c>
      <c r="M20" s="54">
        <v>10</v>
      </c>
      <c r="N20" s="54">
        <v>0</v>
      </c>
      <c r="O20" s="54">
        <v>15</v>
      </c>
      <c r="P20" s="54">
        <v>15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1</v>
      </c>
      <c r="AK20" s="54">
        <v>1</v>
      </c>
      <c r="AL20" s="54">
        <v>0</v>
      </c>
      <c r="AM20" s="54">
        <v>5</v>
      </c>
      <c r="AN20" s="54">
        <v>5</v>
      </c>
      <c r="AO20" s="54">
        <v>0</v>
      </c>
      <c r="AP20" s="54">
        <v>3</v>
      </c>
      <c r="AQ20" s="54">
        <v>3</v>
      </c>
      <c r="AR20" s="54">
        <v>0</v>
      </c>
      <c r="AS20" s="54">
        <v>0</v>
      </c>
      <c r="AT20" s="54">
        <v>0</v>
      </c>
      <c r="AU20" s="54">
        <v>0</v>
      </c>
      <c r="AV20" s="54">
        <v>0</v>
      </c>
      <c r="AW20" s="54">
        <v>0</v>
      </c>
      <c r="AX20" s="54">
        <v>0</v>
      </c>
      <c r="AY20" s="54">
        <v>0</v>
      </c>
      <c r="AZ20" s="54">
        <v>0</v>
      </c>
      <c r="BA20" s="54">
        <v>0</v>
      </c>
      <c r="BB20" s="54">
        <v>0</v>
      </c>
      <c r="BC20" s="54">
        <v>0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4">
        <v>0</v>
      </c>
      <c r="BK20" s="54">
        <v>5</v>
      </c>
      <c r="BL20" s="54">
        <v>5</v>
      </c>
      <c r="BM20" s="54">
        <v>0</v>
      </c>
      <c r="BN20" s="54">
        <v>3</v>
      </c>
      <c r="BO20" s="54">
        <v>3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0</v>
      </c>
      <c r="BV20" s="54">
        <v>0</v>
      </c>
      <c r="BW20" s="54">
        <v>0</v>
      </c>
      <c r="BX20" s="54">
        <v>0</v>
      </c>
      <c r="BY20" s="54">
        <v>0</v>
      </c>
      <c r="BZ20" s="54">
        <v>2</v>
      </c>
      <c r="CA20" s="54">
        <v>2</v>
      </c>
      <c r="CB20" s="54">
        <v>0</v>
      </c>
      <c r="CC20" s="54">
        <v>0</v>
      </c>
      <c r="CD20" s="54">
        <v>0</v>
      </c>
      <c r="CE20" s="54">
        <v>0</v>
      </c>
      <c r="CF20" s="54">
        <v>0</v>
      </c>
      <c r="CG20" s="54">
        <v>0</v>
      </c>
      <c r="CH20" s="54">
        <v>0</v>
      </c>
      <c r="CI20" s="54">
        <v>5</v>
      </c>
      <c r="CJ20" s="54">
        <v>5</v>
      </c>
      <c r="CK20" s="54">
        <v>0</v>
      </c>
      <c r="CL20" s="54">
        <v>64</v>
      </c>
      <c r="CM20" s="26"/>
      <c r="CN20" s="26"/>
      <c r="CO20" s="26"/>
      <c r="CP20" s="26">
        <v>0</v>
      </c>
      <c r="CQ20" s="54">
        <v>12</v>
      </c>
      <c r="CR20" s="54">
        <v>12</v>
      </c>
      <c r="CS20" s="54">
        <v>0</v>
      </c>
      <c r="CT20" s="54">
        <v>10</v>
      </c>
      <c r="CU20" s="54">
        <v>10</v>
      </c>
      <c r="CV20" s="54">
        <v>0</v>
      </c>
      <c r="CW20" s="54">
        <v>0</v>
      </c>
      <c r="CX20" s="54">
        <v>0</v>
      </c>
      <c r="CY20" s="54">
        <v>0</v>
      </c>
      <c r="CZ20" s="54">
        <v>0</v>
      </c>
      <c r="DA20" s="54">
        <v>0</v>
      </c>
      <c r="DB20" s="54">
        <v>0</v>
      </c>
      <c r="DC20" s="54">
        <v>5</v>
      </c>
      <c r="DD20" s="54">
        <v>5</v>
      </c>
      <c r="DE20" s="54">
        <v>0</v>
      </c>
      <c r="DF20" s="54">
        <v>0</v>
      </c>
      <c r="DG20" s="54">
        <v>0</v>
      </c>
      <c r="DH20" s="54">
        <v>0</v>
      </c>
      <c r="DI20" s="54">
        <v>0</v>
      </c>
      <c r="DJ20" s="54">
        <v>0</v>
      </c>
      <c r="DK20" s="54">
        <v>0</v>
      </c>
      <c r="DL20" s="54">
        <v>0</v>
      </c>
      <c r="DM20" s="54">
        <v>0</v>
      </c>
      <c r="DN20" s="54">
        <v>0</v>
      </c>
      <c r="DO20" s="54">
        <v>10</v>
      </c>
      <c r="DP20" s="54">
        <v>10</v>
      </c>
      <c r="DQ20" s="54">
        <v>0</v>
      </c>
      <c r="DR20" s="54">
        <v>5</v>
      </c>
      <c r="DS20" s="54">
        <v>5</v>
      </c>
      <c r="DT20" s="54">
        <v>0</v>
      </c>
      <c r="DU20" s="54">
        <v>8</v>
      </c>
      <c r="DV20" s="54">
        <v>8</v>
      </c>
      <c r="DW20" s="54">
        <v>0</v>
      </c>
      <c r="DX20" s="54">
        <v>50</v>
      </c>
      <c r="DY20" s="26"/>
      <c r="DZ20" s="26"/>
      <c r="EA20" s="26"/>
      <c r="EB20" s="26">
        <v>0</v>
      </c>
      <c r="EC20" s="54">
        <v>0</v>
      </c>
      <c r="ED20" s="54">
        <v>0</v>
      </c>
      <c r="EE20" s="54">
        <v>0</v>
      </c>
      <c r="EF20" s="54">
        <v>0</v>
      </c>
      <c r="EG20" s="54">
        <v>0</v>
      </c>
      <c r="EH20" s="54">
        <v>0</v>
      </c>
      <c r="EI20" s="54">
        <v>0</v>
      </c>
      <c r="EJ20" s="54">
        <v>0</v>
      </c>
      <c r="EK20" s="54">
        <v>0</v>
      </c>
      <c r="EL20" s="54">
        <v>0</v>
      </c>
      <c r="EM20" s="54">
        <v>0</v>
      </c>
      <c r="EN20" s="54">
        <v>0</v>
      </c>
      <c r="EO20" s="54">
        <v>0</v>
      </c>
      <c r="EP20" s="54">
        <v>0</v>
      </c>
      <c r="EQ20" s="54">
        <v>0</v>
      </c>
      <c r="ER20" s="54">
        <v>0</v>
      </c>
      <c r="ES20" s="54">
        <v>0</v>
      </c>
      <c r="ET20" s="54">
        <v>0</v>
      </c>
      <c r="EU20" s="54">
        <v>0</v>
      </c>
      <c r="EV20" s="54">
        <v>0</v>
      </c>
      <c r="EW20" s="54">
        <v>0</v>
      </c>
      <c r="EX20" s="54">
        <v>0</v>
      </c>
      <c r="EY20" s="26"/>
      <c r="EZ20" s="54"/>
      <c r="FA20" s="54"/>
      <c r="FB20" s="26">
        <v>0</v>
      </c>
      <c r="FC20" s="55">
        <v>114</v>
      </c>
      <c r="FD20" s="56">
        <v>114</v>
      </c>
      <c r="FE20" s="56">
        <v>0</v>
      </c>
      <c r="FF20" s="56"/>
      <c r="FG20" s="56">
        <v>-114</v>
      </c>
      <c r="FH20" s="98">
        <v>15</v>
      </c>
      <c r="FI20" s="17">
        <v>99</v>
      </c>
      <c r="FJ20" s="17"/>
      <c r="FK20" s="17"/>
      <c r="FL20" s="17"/>
      <c r="FM20" s="17"/>
      <c r="FN20" s="17">
        <v>0</v>
      </c>
      <c r="FO20" s="57">
        <v>0</v>
      </c>
      <c r="FP20" s="57">
        <v>10</v>
      </c>
      <c r="FQ20" s="57">
        <v>11.4</v>
      </c>
      <c r="FR20" s="26" t="s">
        <v>326</v>
      </c>
      <c r="FS20" s="59"/>
      <c r="FT20" s="60">
        <v>-99</v>
      </c>
      <c r="FU20" s="60"/>
      <c r="FV20" s="61">
        <v>99</v>
      </c>
      <c r="FW20" s="61">
        <v>-114</v>
      </c>
      <c r="FX20" s="61">
        <v>-1140000</v>
      </c>
      <c r="FY20" s="61">
        <v>-15</v>
      </c>
      <c r="FZ20" s="99">
        <v>10000</v>
      </c>
      <c r="GA20" s="100">
        <f t="shared" si="0"/>
        <v>150000</v>
      </c>
    </row>
    <row r="21" spans="1:183" s="62" customFormat="1" ht="20.25" hidden="1" customHeight="1">
      <c r="A21" s="18" t="s">
        <v>55</v>
      </c>
      <c r="B21" s="54" t="s">
        <v>321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4">
        <v>0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54">
        <v>0</v>
      </c>
      <c r="AN21" s="54">
        <v>0</v>
      </c>
      <c r="AO21" s="54">
        <v>0</v>
      </c>
      <c r="AP21" s="54">
        <v>0</v>
      </c>
      <c r="AQ21" s="54">
        <v>0</v>
      </c>
      <c r="AR21" s="54">
        <v>0</v>
      </c>
      <c r="AS21" s="54">
        <v>0</v>
      </c>
      <c r="AT21" s="54">
        <v>0</v>
      </c>
      <c r="AU21" s="54">
        <v>0</v>
      </c>
      <c r="AV21" s="54">
        <v>0</v>
      </c>
      <c r="AW21" s="54">
        <v>0</v>
      </c>
      <c r="AX21" s="54">
        <v>0</v>
      </c>
      <c r="AY21" s="54">
        <v>0</v>
      </c>
      <c r="AZ21" s="54">
        <v>0</v>
      </c>
      <c r="BA21" s="54">
        <v>0</v>
      </c>
      <c r="BB21" s="54">
        <v>0</v>
      </c>
      <c r="BC21" s="54">
        <v>0</v>
      </c>
      <c r="BD21" s="54">
        <v>0</v>
      </c>
      <c r="BE21" s="54">
        <v>0</v>
      </c>
      <c r="BF21" s="54">
        <v>0</v>
      </c>
      <c r="BG21" s="54">
        <v>0</v>
      </c>
      <c r="BH21" s="54">
        <v>0</v>
      </c>
      <c r="BI21" s="54">
        <v>0</v>
      </c>
      <c r="BJ21" s="54">
        <v>0</v>
      </c>
      <c r="BK21" s="54">
        <v>0</v>
      </c>
      <c r="BL21" s="54">
        <v>0</v>
      </c>
      <c r="BM21" s="54">
        <v>0</v>
      </c>
      <c r="BN21" s="54">
        <v>0</v>
      </c>
      <c r="BO21" s="54">
        <v>0</v>
      </c>
      <c r="BP21" s="54">
        <v>0</v>
      </c>
      <c r="BQ21" s="54">
        <v>0</v>
      </c>
      <c r="BR21" s="54">
        <v>0</v>
      </c>
      <c r="BS21" s="54">
        <v>0</v>
      </c>
      <c r="BT21" s="54">
        <v>0</v>
      </c>
      <c r="BU21" s="54">
        <v>0</v>
      </c>
      <c r="BV21" s="54">
        <v>0</v>
      </c>
      <c r="BW21" s="54">
        <v>0</v>
      </c>
      <c r="BX21" s="54">
        <v>0</v>
      </c>
      <c r="BY21" s="54">
        <v>0</v>
      </c>
      <c r="BZ21" s="54">
        <v>0</v>
      </c>
      <c r="CA21" s="54">
        <v>0</v>
      </c>
      <c r="CB21" s="54">
        <v>0</v>
      </c>
      <c r="CC21" s="54">
        <v>0</v>
      </c>
      <c r="CD21" s="54">
        <v>0</v>
      </c>
      <c r="CE21" s="54">
        <v>0</v>
      </c>
      <c r="CF21" s="54">
        <v>0</v>
      </c>
      <c r="CG21" s="54">
        <v>0</v>
      </c>
      <c r="CH21" s="54">
        <v>0</v>
      </c>
      <c r="CI21" s="54">
        <v>0</v>
      </c>
      <c r="CJ21" s="54">
        <v>0</v>
      </c>
      <c r="CK21" s="54">
        <v>0</v>
      </c>
      <c r="CL21" s="54">
        <v>0</v>
      </c>
      <c r="CM21" s="26"/>
      <c r="CN21" s="26"/>
      <c r="CO21" s="26"/>
      <c r="CP21" s="26">
        <v>0</v>
      </c>
      <c r="CQ21" s="54">
        <v>0</v>
      </c>
      <c r="CR21" s="54">
        <v>0</v>
      </c>
      <c r="CS21" s="54">
        <v>0</v>
      </c>
      <c r="CT21" s="54">
        <v>0</v>
      </c>
      <c r="CU21" s="54">
        <v>0</v>
      </c>
      <c r="CV21" s="54">
        <v>0</v>
      </c>
      <c r="CW21" s="54">
        <v>0</v>
      </c>
      <c r="CX21" s="54">
        <v>0</v>
      </c>
      <c r="CY21" s="54">
        <v>0</v>
      </c>
      <c r="CZ21" s="54">
        <v>0</v>
      </c>
      <c r="DA21" s="54">
        <v>0</v>
      </c>
      <c r="DB21" s="54">
        <v>0</v>
      </c>
      <c r="DC21" s="54">
        <v>0</v>
      </c>
      <c r="DD21" s="54">
        <v>0</v>
      </c>
      <c r="DE21" s="54">
        <v>0</v>
      </c>
      <c r="DF21" s="54">
        <v>0</v>
      </c>
      <c r="DG21" s="54">
        <v>0</v>
      </c>
      <c r="DH21" s="54">
        <v>0</v>
      </c>
      <c r="DI21" s="54">
        <v>0</v>
      </c>
      <c r="DJ21" s="54">
        <v>0</v>
      </c>
      <c r="DK21" s="54">
        <v>0</v>
      </c>
      <c r="DL21" s="54">
        <v>0</v>
      </c>
      <c r="DM21" s="54">
        <v>0</v>
      </c>
      <c r="DN21" s="54">
        <v>0</v>
      </c>
      <c r="DO21" s="54">
        <v>0</v>
      </c>
      <c r="DP21" s="54">
        <v>0</v>
      </c>
      <c r="DQ21" s="54">
        <v>0</v>
      </c>
      <c r="DR21" s="54">
        <v>0</v>
      </c>
      <c r="DS21" s="54">
        <v>0</v>
      </c>
      <c r="DT21" s="54">
        <v>0</v>
      </c>
      <c r="DU21" s="54">
        <v>0</v>
      </c>
      <c r="DV21" s="54">
        <v>0</v>
      </c>
      <c r="DW21" s="54">
        <v>0</v>
      </c>
      <c r="DX21" s="54">
        <v>0</v>
      </c>
      <c r="DY21" s="26"/>
      <c r="DZ21" s="26"/>
      <c r="EA21" s="26"/>
      <c r="EB21" s="26">
        <v>0</v>
      </c>
      <c r="EC21" s="54">
        <v>0</v>
      </c>
      <c r="ED21" s="54">
        <v>0</v>
      </c>
      <c r="EE21" s="54">
        <v>0</v>
      </c>
      <c r="EF21" s="54">
        <v>0</v>
      </c>
      <c r="EG21" s="54">
        <v>0</v>
      </c>
      <c r="EH21" s="54">
        <v>0</v>
      </c>
      <c r="EI21" s="54">
        <v>0</v>
      </c>
      <c r="EJ21" s="54">
        <v>0</v>
      </c>
      <c r="EK21" s="54">
        <v>0</v>
      </c>
      <c r="EL21" s="54">
        <v>0</v>
      </c>
      <c r="EM21" s="54">
        <v>0</v>
      </c>
      <c r="EN21" s="54">
        <v>0</v>
      </c>
      <c r="EO21" s="54">
        <v>0</v>
      </c>
      <c r="EP21" s="54">
        <v>0</v>
      </c>
      <c r="EQ21" s="54">
        <v>0</v>
      </c>
      <c r="ER21" s="54">
        <v>0</v>
      </c>
      <c r="ES21" s="54">
        <v>0</v>
      </c>
      <c r="ET21" s="54">
        <v>0</v>
      </c>
      <c r="EU21" s="54">
        <v>0</v>
      </c>
      <c r="EV21" s="54">
        <v>0</v>
      </c>
      <c r="EW21" s="54">
        <v>0</v>
      </c>
      <c r="EX21" s="54">
        <v>0</v>
      </c>
      <c r="EY21" s="26"/>
      <c r="EZ21" s="54"/>
      <c r="FA21" s="54"/>
      <c r="FB21" s="26">
        <v>0</v>
      </c>
      <c r="FC21" s="55">
        <v>0</v>
      </c>
      <c r="FD21" s="56">
        <v>0</v>
      </c>
      <c r="FE21" s="56">
        <v>0</v>
      </c>
      <c r="FF21" s="56"/>
      <c r="FG21" s="56">
        <v>0</v>
      </c>
      <c r="FH21" s="9"/>
      <c r="FI21" s="17">
        <v>0</v>
      </c>
      <c r="FJ21" s="17"/>
      <c r="FK21" s="17"/>
      <c r="FL21" s="17"/>
      <c r="FM21" s="17"/>
      <c r="FN21" s="17">
        <v>0</v>
      </c>
      <c r="FO21" s="57">
        <v>0</v>
      </c>
      <c r="FP21" s="58">
        <v>10</v>
      </c>
      <c r="FQ21" s="57">
        <v>0</v>
      </c>
      <c r="FR21" s="26" t="s">
        <v>326</v>
      </c>
      <c r="FS21" s="59"/>
      <c r="FT21" s="60">
        <v>0</v>
      </c>
      <c r="FU21" s="60"/>
      <c r="FV21" s="61">
        <v>0</v>
      </c>
      <c r="FW21" s="61">
        <v>0</v>
      </c>
      <c r="FX21" s="61">
        <v>0</v>
      </c>
      <c r="FY21" s="61">
        <v>0</v>
      </c>
      <c r="FZ21" s="19"/>
      <c r="GA21" s="11">
        <v>0</v>
      </c>
    </row>
    <row r="22" spans="1:183" s="62" customFormat="1" ht="21.75" customHeight="1">
      <c r="A22" s="23" t="s">
        <v>149</v>
      </c>
      <c r="B22" s="54" t="s">
        <v>321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54">
        <v>0</v>
      </c>
      <c r="AN22" s="54">
        <v>0</v>
      </c>
      <c r="AO22" s="54">
        <v>0</v>
      </c>
      <c r="AP22" s="54">
        <v>5</v>
      </c>
      <c r="AQ22" s="54">
        <v>5</v>
      </c>
      <c r="AR22" s="54">
        <v>0</v>
      </c>
      <c r="AS22" s="54">
        <v>0</v>
      </c>
      <c r="AT22" s="54">
        <v>0</v>
      </c>
      <c r="AU22" s="54">
        <v>0</v>
      </c>
      <c r="AV22" s="54">
        <v>0</v>
      </c>
      <c r="AW22" s="54">
        <v>0</v>
      </c>
      <c r="AX22" s="54">
        <v>0</v>
      </c>
      <c r="AY22" s="54">
        <v>0</v>
      </c>
      <c r="AZ22" s="54">
        <v>0</v>
      </c>
      <c r="BA22" s="54">
        <v>0</v>
      </c>
      <c r="BB22" s="54">
        <v>0</v>
      </c>
      <c r="BC22" s="54">
        <v>0</v>
      </c>
      <c r="BD22" s="54">
        <v>0</v>
      </c>
      <c r="BE22" s="54">
        <v>0</v>
      </c>
      <c r="BF22" s="54">
        <v>0</v>
      </c>
      <c r="BG22" s="54">
        <v>0</v>
      </c>
      <c r="BH22" s="54">
        <v>0</v>
      </c>
      <c r="BI22" s="54">
        <v>0</v>
      </c>
      <c r="BJ22" s="54">
        <v>0</v>
      </c>
      <c r="BK22" s="54">
        <v>0</v>
      </c>
      <c r="BL22" s="54">
        <v>0</v>
      </c>
      <c r="BM22" s="54">
        <v>0</v>
      </c>
      <c r="BN22" s="54">
        <v>0</v>
      </c>
      <c r="BO22" s="54">
        <v>0</v>
      </c>
      <c r="BP22" s="54">
        <v>0</v>
      </c>
      <c r="BQ22" s="54">
        <v>0</v>
      </c>
      <c r="BR22" s="54">
        <v>0</v>
      </c>
      <c r="BS22" s="54">
        <v>0</v>
      </c>
      <c r="BT22" s="54">
        <v>0</v>
      </c>
      <c r="BU22" s="54">
        <v>0</v>
      </c>
      <c r="BV22" s="54">
        <v>0</v>
      </c>
      <c r="BW22" s="54">
        <v>0</v>
      </c>
      <c r="BX22" s="54">
        <v>0</v>
      </c>
      <c r="BY22" s="54">
        <v>0</v>
      </c>
      <c r="BZ22" s="54">
        <v>0</v>
      </c>
      <c r="CA22" s="54">
        <v>0</v>
      </c>
      <c r="CB22" s="54">
        <v>0</v>
      </c>
      <c r="CC22" s="54">
        <v>0</v>
      </c>
      <c r="CD22" s="54">
        <v>0</v>
      </c>
      <c r="CE22" s="54">
        <v>0</v>
      </c>
      <c r="CF22" s="54">
        <v>0</v>
      </c>
      <c r="CG22" s="54">
        <v>0</v>
      </c>
      <c r="CH22" s="54">
        <v>0</v>
      </c>
      <c r="CI22" s="54">
        <v>0</v>
      </c>
      <c r="CJ22" s="54">
        <v>0</v>
      </c>
      <c r="CK22" s="54">
        <v>0</v>
      </c>
      <c r="CL22" s="54">
        <v>5</v>
      </c>
      <c r="CM22" s="26"/>
      <c r="CN22" s="26"/>
      <c r="CO22" s="26"/>
      <c r="CP22" s="26">
        <v>0</v>
      </c>
      <c r="CQ22" s="54">
        <v>0</v>
      </c>
      <c r="CR22" s="54">
        <v>0</v>
      </c>
      <c r="CS22" s="54">
        <v>0</v>
      </c>
      <c r="CT22" s="54">
        <v>0</v>
      </c>
      <c r="CU22" s="54">
        <v>0</v>
      </c>
      <c r="CV22" s="54">
        <v>0</v>
      </c>
      <c r="CW22" s="54">
        <v>0</v>
      </c>
      <c r="CX22" s="54">
        <v>0</v>
      </c>
      <c r="CY22" s="54">
        <v>0</v>
      </c>
      <c r="CZ22" s="54">
        <v>0</v>
      </c>
      <c r="DA22" s="54">
        <v>0</v>
      </c>
      <c r="DB22" s="54">
        <v>0</v>
      </c>
      <c r="DC22" s="54">
        <v>0</v>
      </c>
      <c r="DD22" s="54">
        <v>0</v>
      </c>
      <c r="DE22" s="54">
        <v>0</v>
      </c>
      <c r="DF22" s="54">
        <v>0</v>
      </c>
      <c r="DG22" s="54">
        <v>0</v>
      </c>
      <c r="DH22" s="54">
        <v>0</v>
      </c>
      <c r="DI22" s="54">
        <v>0</v>
      </c>
      <c r="DJ22" s="54">
        <v>0</v>
      </c>
      <c r="DK22" s="54">
        <v>0</v>
      </c>
      <c r="DL22" s="54">
        <v>0</v>
      </c>
      <c r="DM22" s="54">
        <v>0</v>
      </c>
      <c r="DN22" s="54">
        <v>0</v>
      </c>
      <c r="DO22" s="54">
        <v>0</v>
      </c>
      <c r="DP22" s="54">
        <v>0</v>
      </c>
      <c r="DQ22" s="54">
        <v>0</v>
      </c>
      <c r="DR22" s="54">
        <v>0</v>
      </c>
      <c r="DS22" s="54">
        <v>0</v>
      </c>
      <c r="DT22" s="54">
        <v>0</v>
      </c>
      <c r="DU22" s="54">
        <v>0</v>
      </c>
      <c r="DV22" s="54">
        <v>0</v>
      </c>
      <c r="DW22" s="54">
        <v>0</v>
      </c>
      <c r="DX22" s="54">
        <v>0</v>
      </c>
      <c r="DY22" s="26"/>
      <c r="DZ22" s="26"/>
      <c r="EA22" s="26"/>
      <c r="EB22" s="26">
        <v>0</v>
      </c>
      <c r="EC22" s="54">
        <v>5</v>
      </c>
      <c r="ED22" s="54">
        <v>5</v>
      </c>
      <c r="EE22" s="54">
        <v>0</v>
      </c>
      <c r="EF22" s="54">
        <v>0</v>
      </c>
      <c r="EG22" s="54">
        <v>0</v>
      </c>
      <c r="EH22" s="54">
        <v>0</v>
      </c>
      <c r="EI22" s="54">
        <v>0</v>
      </c>
      <c r="EJ22" s="54">
        <v>0</v>
      </c>
      <c r="EK22" s="54">
        <v>0</v>
      </c>
      <c r="EL22" s="54">
        <v>0</v>
      </c>
      <c r="EM22" s="54">
        <v>0</v>
      </c>
      <c r="EN22" s="54">
        <v>0</v>
      </c>
      <c r="EO22" s="54">
        <v>0</v>
      </c>
      <c r="EP22" s="54">
        <v>0</v>
      </c>
      <c r="EQ22" s="54">
        <v>0</v>
      </c>
      <c r="ER22" s="54">
        <v>0</v>
      </c>
      <c r="ES22" s="54">
        <v>0</v>
      </c>
      <c r="ET22" s="54">
        <v>0</v>
      </c>
      <c r="EU22" s="54">
        <v>0</v>
      </c>
      <c r="EV22" s="54">
        <v>0</v>
      </c>
      <c r="EW22" s="54">
        <v>0</v>
      </c>
      <c r="EX22" s="54">
        <v>5</v>
      </c>
      <c r="EY22" s="26"/>
      <c r="EZ22" s="54"/>
      <c r="FA22" s="54"/>
      <c r="FB22" s="26">
        <v>0</v>
      </c>
      <c r="FC22" s="55">
        <v>10</v>
      </c>
      <c r="FD22" s="56">
        <v>10</v>
      </c>
      <c r="FE22" s="56">
        <v>0</v>
      </c>
      <c r="FF22" s="56"/>
      <c r="FG22" s="56">
        <v>-10</v>
      </c>
      <c r="FH22" s="98">
        <v>9</v>
      </c>
      <c r="FI22" s="17">
        <v>1</v>
      </c>
      <c r="FJ22" s="17"/>
      <c r="FK22" s="17"/>
      <c r="FL22" s="17"/>
      <c r="FM22" s="17"/>
      <c r="FN22" s="17">
        <v>0</v>
      </c>
      <c r="FO22" s="57">
        <v>5</v>
      </c>
      <c r="FP22" s="58">
        <v>20</v>
      </c>
      <c r="FQ22" s="57">
        <v>0.5</v>
      </c>
      <c r="FR22" s="26" t="s">
        <v>327</v>
      </c>
      <c r="FS22" s="59"/>
      <c r="FT22" s="60">
        <v>4</v>
      </c>
      <c r="FU22" s="60"/>
      <c r="FV22" s="61">
        <v>-4</v>
      </c>
      <c r="FW22" s="61">
        <v>-10</v>
      </c>
      <c r="FX22" s="61">
        <v>0</v>
      </c>
      <c r="FY22" s="61">
        <v>-14</v>
      </c>
      <c r="FZ22" s="99">
        <v>30000</v>
      </c>
      <c r="GA22" s="100">
        <f>+FZ22*FH22</f>
        <v>270000</v>
      </c>
    </row>
    <row r="23" spans="1:183" s="62" customFormat="1" ht="21.75" hidden="1" customHeight="1">
      <c r="A23" s="26" t="s">
        <v>150</v>
      </c>
      <c r="B23" s="54" t="s">
        <v>321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54">
        <v>0</v>
      </c>
      <c r="AN23" s="54">
        <v>0</v>
      </c>
      <c r="AO23" s="54">
        <v>0</v>
      </c>
      <c r="AP23" s="54">
        <v>0</v>
      </c>
      <c r="AQ23" s="54">
        <v>0</v>
      </c>
      <c r="AR23" s="54">
        <v>0</v>
      </c>
      <c r="AS23" s="54">
        <v>0</v>
      </c>
      <c r="AT23" s="54">
        <v>0</v>
      </c>
      <c r="AU23" s="54">
        <v>0</v>
      </c>
      <c r="AV23" s="54">
        <v>0</v>
      </c>
      <c r="AW23" s="54">
        <v>0</v>
      </c>
      <c r="AX23" s="54">
        <v>0</v>
      </c>
      <c r="AY23" s="54">
        <v>0</v>
      </c>
      <c r="AZ23" s="54">
        <v>0</v>
      </c>
      <c r="BA23" s="54">
        <v>0</v>
      </c>
      <c r="BB23" s="54">
        <v>0</v>
      </c>
      <c r="BC23" s="54">
        <v>0</v>
      </c>
      <c r="BD23" s="54">
        <v>0</v>
      </c>
      <c r="BE23" s="54">
        <v>0</v>
      </c>
      <c r="BF23" s="54">
        <v>0</v>
      </c>
      <c r="BG23" s="54">
        <v>0</v>
      </c>
      <c r="BH23" s="54">
        <v>0</v>
      </c>
      <c r="BI23" s="54">
        <v>0</v>
      </c>
      <c r="BJ23" s="54">
        <v>0</v>
      </c>
      <c r="BK23" s="54">
        <v>0</v>
      </c>
      <c r="BL23" s="54">
        <v>0</v>
      </c>
      <c r="BM23" s="54">
        <v>0</v>
      </c>
      <c r="BN23" s="54">
        <v>0</v>
      </c>
      <c r="BO23" s="54">
        <v>0</v>
      </c>
      <c r="BP23" s="54">
        <v>0</v>
      </c>
      <c r="BQ23" s="54">
        <v>0</v>
      </c>
      <c r="BR23" s="54">
        <v>0</v>
      </c>
      <c r="BS23" s="54">
        <v>0</v>
      </c>
      <c r="BT23" s="54">
        <v>0</v>
      </c>
      <c r="BU23" s="54">
        <v>0</v>
      </c>
      <c r="BV23" s="54">
        <v>0</v>
      </c>
      <c r="BW23" s="54">
        <v>0</v>
      </c>
      <c r="BX23" s="54">
        <v>0</v>
      </c>
      <c r="BY23" s="54">
        <v>0</v>
      </c>
      <c r="BZ23" s="54">
        <v>0</v>
      </c>
      <c r="CA23" s="54">
        <v>0</v>
      </c>
      <c r="CB23" s="54">
        <v>0</v>
      </c>
      <c r="CC23" s="54">
        <v>0</v>
      </c>
      <c r="CD23" s="54">
        <v>0</v>
      </c>
      <c r="CE23" s="54">
        <v>0</v>
      </c>
      <c r="CF23" s="54">
        <v>0</v>
      </c>
      <c r="CG23" s="54">
        <v>0</v>
      </c>
      <c r="CH23" s="54">
        <v>0</v>
      </c>
      <c r="CI23" s="54">
        <v>0</v>
      </c>
      <c r="CJ23" s="54">
        <v>0</v>
      </c>
      <c r="CK23" s="54">
        <v>0</v>
      </c>
      <c r="CL23" s="54">
        <v>0</v>
      </c>
      <c r="CM23" s="26"/>
      <c r="CN23" s="26"/>
      <c r="CO23" s="26"/>
      <c r="CP23" s="26">
        <v>0</v>
      </c>
      <c r="CQ23" s="54">
        <v>0</v>
      </c>
      <c r="CR23" s="54">
        <v>0</v>
      </c>
      <c r="CS23" s="54">
        <v>0</v>
      </c>
      <c r="CT23" s="54">
        <v>0</v>
      </c>
      <c r="CU23" s="54">
        <v>0</v>
      </c>
      <c r="CV23" s="54">
        <v>0</v>
      </c>
      <c r="CW23" s="54">
        <v>0</v>
      </c>
      <c r="CX23" s="54">
        <v>0</v>
      </c>
      <c r="CY23" s="54">
        <v>0</v>
      </c>
      <c r="CZ23" s="54">
        <v>0</v>
      </c>
      <c r="DA23" s="54">
        <v>0</v>
      </c>
      <c r="DB23" s="54">
        <v>0</v>
      </c>
      <c r="DC23" s="54">
        <v>0</v>
      </c>
      <c r="DD23" s="54">
        <v>0</v>
      </c>
      <c r="DE23" s="54">
        <v>0</v>
      </c>
      <c r="DF23" s="54">
        <v>0</v>
      </c>
      <c r="DG23" s="54">
        <v>0</v>
      </c>
      <c r="DH23" s="54">
        <v>0</v>
      </c>
      <c r="DI23" s="54">
        <v>0</v>
      </c>
      <c r="DJ23" s="54">
        <v>0</v>
      </c>
      <c r="DK23" s="54">
        <v>0</v>
      </c>
      <c r="DL23" s="54">
        <v>0</v>
      </c>
      <c r="DM23" s="54">
        <v>0</v>
      </c>
      <c r="DN23" s="54">
        <v>0</v>
      </c>
      <c r="DO23" s="54">
        <v>0</v>
      </c>
      <c r="DP23" s="54">
        <v>0</v>
      </c>
      <c r="DQ23" s="54">
        <v>0</v>
      </c>
      <c r="DR23" s="54">
        <v>0</v>
      </c>
      <c r="DS23" s="54">
        <v>0</v>
      </c>
      <c r="DT23" s="54">
        <v>0</v>
      </c>
      <c r="DU23" s="54">
        <v>0</v>
      </c>
      <c r="DV23" s="54">
        <v>0</v>
      </c>
      <c r="DW23" s="54">
        <v>0</v>
      </c>
      <c r="DX23" s="54">
        <v>0</v>
      </c>
      <c r="DY23" s="26"/>
      <c r="DZ23" s="26"/>
      <c r="EA23" s="26"/>
      <c r="EB23" s="26">
        <v>0</v>
      </c>
      <c r="EC23" s="54">
        <v>0</v>
      </c>
      <c r="ED23" s="54">
        <v>0</v>
      </c>
      <c r="EE23" s="54">
        <v>0</v>
      </c>
      <c r="EF23" s="54">
        <v>0</v>
      </c>
      <c r="EG23" s="54">
        <v>0</v>
      </c>
      <c r="EH23" s="54">
        <v>0</v>
      </c>
      <c r="EI23" s="54">
        <v>0</v>
      </c>
      <c r="EJ23" s="54">
        <v>0</v>
      </c>
      <c r="EK23" s="54">
        <v>0</v>
      </c>
      <c r="EL23" s="54">
        <v>0</v>
      </c>
      <c r="EM23" s="54">
        <v>0</v>
      </c>
      <c r="EN23" s="54">
        <v>0</v>
      </c>
      <c r="EO23" s="54">
        <v>0</v>
      </c>
      <c r="EP23" s="54">
        <v>0</v>
      </c>
      <c r="EQ23" s="54">
        <v>0</v>
      </c>
      <c r="ER23" s="54">
        <v>0</v>
      </c>
      <c r="ES23" s="54">
        <v>0</v>
      </c>
      <c r="ET23" s="54">
        <v>0</v>
      </c>
      <c r="EU23" s="54">
        <v>0</v>
      </c>
      <c r="EV23" s="54">
        <v>0</v>
      </c>
      <c r="EW23" s="54">
        <v>0</v>
      </c>
      <c r="EX23" s="54">
        <v>0</v>
      </c>
      <c r="EY23" s="26"/>
      <c r="EZ23" s="54"/>
      <c r="FA23" s="54"/>
      <c r="FB23" s="26">
        <v>0</v>
      </c>
      <c r="FC23" s="55">
        <v>0</v>
      </c>
      <c r="FD23" s="56">
        <v>0</v>
      </c>
      <c r="FE23" s="56">
        <v>0</v>
      </c>
      <c r="FF23" s="56"/>
      <c r="FG23" s="56">
        <v>0</v>
      </c>
      <c r="FH23" s="9"/>
      <c r="FI23" s="17">
        <v>0</v>
      </c>
      <c r="FJ23" s="17">
        <v>0</v>
      </c>
      <c r="FK23" s="17"/>
      <c r="FL23" s="17"/>
      <c r="FM23" s="17"/>
      <c r="FN23" s="17">
        <v>0</v>
      </c>
      <c r="FO23" s="57">
        <v>0</v>
      </c>
      <c r="FP23" s="57">
        <v>40</v>
      </c>
      <c r="FQ23" s="57">
        <v>0</v>
      </c>
      <c r="FR23" s="26" t="s">
        <v>327</v>
      </c>
      <c r="FS23" s="59"/>
      <c r="FT23" s="60">
        <v>0</v>
      </c>
      <c r="FU23" s="60"/>
      <c r="FV23" s="61">
        <v>0</v>
      </c>
      <c r="FW23" s="61">
        <v>0</v>
      </c>
      <c r="FX23" s="61">
        <v>0</v>
      </c>
      <c r="FY23" s="61">
        <v>0</v>
      </c>
      <c r="FZ23" s="10"/>
      <c r="GA23" s="11">
        <v>0</v>
      </c>
    </row>
    <row r="24" spans="1:183" s="62" customFormat="1" ht="20.25" hidden="1" customHeight="1">
      <c r="A24" s="8" t="s">
        <v>22</v>
      </c>
      <c r="B24" s="54"/>
      <c r="C24" s="54"/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4">
        <v>0</v>
      </c>
      <c r="Q24" s="54">
        <v>0</v>
      </c>
      <c r="R24" s="54">
        <v>0</v>
      </c>
      <c r="S24" s="54">
        <v>0</v>
      </c>
      <c r="T24" s="54">
        <v>0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54">
        <v>0</v>
      </c>
      <c r="AN24" s="54">
        <v>0</v>
      </c>
      <c r="AO24" s="54">
        <v>0</v>
      </c>
      <c r="AP24" s="54">
        <v>0</v>
      </c>
      <c r="AQ24" s="54">
        <v>0</v>
      </c>
      <c r="AR24" s="54">
        <v>0</v>
      </c>
      <c r="AS24" s="54">
        <v>0</v>
      </c>
      <c r="AT24" s="54">
        <v>0</v>
      </c>
      <c r="AU24" s="54">
        <v>0</v>
      </c>
      <c r="AV24" s="54">
        <v>0</v>
      </c>
      <c r="AW24" s="54">
        <v>0</v>
      </c>
      <c r="AX24" s="54">
        <v>0</v>
      </c>
      <c r="AY24" s="54">
        <v>0</v>
      </c>
      <c r="AZ24" s="54">
        <v>0</v>
      </c>
      <c r="BA24" s="54">
        <v>0</v>
      </c>
      <c r="BB24" s="54">
        <v>0</v>
      </c>
      <c r="BC24" s="54">
        <v>0</v>
      </c>
      <c r="BD24" s="54">
        <v>0</v>
      </c>
      <c r="BE24" s="54">
        <v>0</v>
      </c>
      <c r="BF24" s="54">
        <v>0</v>
      </c>
      <c r="BG24" s="54">
        <v>0</v>
      </c>
      <c r="BH24" s="54">
        <v>0</v>
      </c>
      <c r="BI24" s="54">
        <v>0</v>
      </c>
      <c r="BJ24" s="54">
        <v>0</v>
      </c>
      <c r="BK24" s="54">
        <v>0</v>
      </c>
      <c r="BL24" s="54">
        <v>0</v>
      </c>
      <c r="BM24" s="54">
        <v>0</v>
      </c>
      <c r="BN24" s="54">
        <v>0</v>
      </c>
      <c r="BO24" s="54">
        <v>0</v>
      </c>
      <c r="BP24" s="54">
        <v>0</v>
      </c>
      <c r="BQ24" s="54">
        <v>0</v>
      </c>
      <c r="BR24" s="54">
        <v>0</v>
      </c>
      <c r="BS24" s="54">
        <v>0</v>
      </c>
      <c r="BT24" s="54">
        <v>0</v>
      </c>
      <c r="BU24" s="54">
        <v>0</v>
      </c>
      <c r="BV24" s="54">
        <v>0</v>
      </c>
      <c r="BW24" s="54">
        <v>0</v>
      </c>
      <c r="BX24" s="54">
        <v>0</v>
      </c>
      <c r="BY24" s="54">
        <v>0</v>
      </c>
      <c r="BZ24" s="54">
        <v>0</v>
      </c>
      <c r="CA24" s="54">
        <v>0</v>
      </c>
      <c r="CB24" s="54">
        <v>0</v>
      </c>
      <c r="CC24" s="54">
        <v>0</v>
      </c>
      <c r="CD24" s="54">
        <v>0</v>
      </c>
      <c r="CE24" s="54">
        <v>0</v>
      </c>
      <c r="CF24" s="54">
        <v>0</v>
      </c>
      <c r="CG24" s="54">
        <v>0</v>
      </c>
      <c r="CH24" s="54">
        <v>0</v>
      </c>
      <c r="CI24" s="54">
        <v>0</v>
      </c>
      <c r="CJ24" s="54">
        <v>0</v>
      </c>
      <c r="CK24" s="54">
        <v>0</v>
      </c>
      <c r="CL24" s="54">
        <v>0</v>
      </c>
      <c r="CM24" s="26"/>
      <c r="CN24" s="26"/>
      <c r="CO24" s="26"/>
      <c r="CP24" s="26">
        <v>0</v>
      </c>
      <c r="CQ24" s="54">
        <v>0</v>
      </c>
      <c r="CR24" s="54">
        <v>0</v>
      </c>
      <c r="CS24" s="54">
        <v>0</v>
      </c>
      <c r="CT24" s="54">
        <v>0</v>
      </c>
      <c r="CU24" s="54">
        <v>0</v>
      </c>
      <c r="CV24" s="54">
        <v>0</v>
      </c>
      <c r="CW24" s="54">
        <v>0</v>
      </c>
      <c r="CX24" s="54">
        <v>0</v>
      </c>
      <c r="CY24" s="54">
        <v>0</v>
      </c>
      <c r="CZ24" s="54">
        <v>0</v>
      </c>
      <c r="DA24" s="54">
        <v>0</v>
      </c>
      <c r="DB24" s="54">
        <v>0</v>
      </c>
      <c r="DC24" s="54">
        <v>0</v>
      </c>
      <c r="DD24" s="54">
        <v>0</v>
      </c>
      <c r="DE24" s="54">
        <v>0</v>
      </c>
      <c r="DF24" s="54">
        <v>0</v>
      </c>
      <c r="DG24" s="54">
        <v>0</v>
      </c>
      <c r="DH24" s="54">
        <v>0</v>
      </c>
      <c r="DI24" s="54">
        <v>0</v>
      </c>
      <c r="DJ24" s="54">
        <v>0</v>
      </c>
      <c r="DK24" s="54">
        <v>0</v>
      </c>
      <c r="DL24" s="54">
        <v>0</v>
      </c>
      <c r="DM24" s="54">
        <v>0</v>
      </c>
      <c r="DN24" s="54">
        <v>0</v>
      </c>
      <c r="DO24" s="54">
        <v>0</v>
      </c>
      <c r="DP24" s="54">
        <v>0</v>
      </c>
      <c r="DQ24" s="54">
        <v>0</v>
      </c>
      <c r="DR24" s="54">
        <v>0</v>
      </c>
      <c r="DS24" s="54">
        <v>0</v>
      </c>
      <c r="DT24" s="54">
        <v>0</v>
      </c>
      <c r="DU24" s="54">
        <v>0</v>
      </c>
      <c r="DV24" s="54">
        <v>0</v>
      </c>
      <c r="DW24" s="54">
        <v>0</v>
      </c>
      <c r="DX24" s="54">
        <v>0</v>
      </c>
      <c r="DY24" s="26"/>
      <c r="DZ24" s="26"/>
      <c r="EA24" s="26"/>
      <c r="EB24" s="26">
        <v>0</v>
      </c>
      <c r="EC24" s="54">
        <v>0</v>
      </c>
      <c r="ED24" s="54">
        <v>0</v>
      </c>
      <c r="EE24" s="54">
        <v>0</v>
      </c>
      <c r="EF24" s="54">
        <v>0</v>
      </c>
      <c r="EG24" s="54">
        <v>0</v>
      </c>
      <c r="EH24" s="54">
        <v>0</v>
      </c>
      <c r="EI24" s="54">
        <v>0</v>
      </c>
      <c r="EJ24" s="54">
        <v>0</v>
      </c>
      <c r="EK24" s="54">
        <v>0</v>
      </c>
      <c r="EL24" s="54">
        <v>0</v>
      </c>
      <c r="EM24" s="54">
        <v>0</v>
      </c>
      <c r="EN24" s="54">
        <v>0</v>
      </c>
      <c r="EO24" s="54">
        <v>0</v>
      </c>
      <c r="EP24" s="54">
        <v>0</v>
      </c>
      <c r="EQ24" s="54">
        <v>0</v>
      </c>
      <c r="ER24" s="54">
        <v>0</v>
      </c>
      <c r="ES24" s="54">
        <v>0</v>
      </c>
      <c r="ET24" s="54">
        <v>0</v>
      </c>
      <c r="EU24" s="54">
        <v>0</v>
      </c>
      <c r="EV24" s="54">
        <v>0</v>
      </c>
      <c r="EW24" s="54">
        <v>0</v>
      </c>
      <c r="EX24" s="54">
        <v>0</v>
      </c>
      <c r="EY24" s="26"/>
      <c r="EZ24" s="54"/>
      <c r="FA24" s="54"/>
      <c r="FB24" s="26">
        <v>0</v>
      </c>
      <c r="FC24" s="55">
        <v>0</v>
      </c>
      <c r="FD24" s="56">
        <v>0</v>
      </c>
      <c r="FE24" s="56">
        <v>0</v>
      </c>
      <c r="FF24" s="56"/>
      <c r="FG24" s="56"/>
      <c r="FH24" s="9"/>
      <c r="FI24" s="17">
        <v>0</v>
      </c>
      <c r="FJ24" s="17">
        <v>0</v>
      </c>
      <c r="FK24" s="17"/>
      <c r="FL24" s="17"/>
      <c r="FM24" s="17"/>
      <c r="FN24" s="17">
        <v>0</v>
      </c>
      <c r="FO24" s="57">
        <v>0</v>
      </c>
      <c r="FP24" s="57">
        <v>10</v>
      </c>
      <c r="FQ24" s="57">
        <v>0</v>
      </c>
      <c r="FR24" s="26" t="s">
        <v>328</v>
      </c>
      <c r="FS24" s="59"/>
      <c r="FT24" s="60">
        <v>0</v>
      </c>
      <c r="FU24" s="60"/>
      <c r="FV24" s="61">
        <v>0</v>
      </c>
      <c r="FW24" s="61">
        <v>0</v>
      </c>
      <c r="FX24" s="61">
        <v>0</v>
      </c>
      <c r="FY24" s="61">
        <v>0</v>
      </c>
      <c r="FZ24" s="10"/>
      <c r="GA24" s="11"/>
    </row>
    <row r="25" spans="1:183" s="62" customFormat="1" ht="21.75" hidden="1" customHeight="1">
      <c r="A25" s="8" t="s">
        <v>23</v>
      </c>
      <c r="B25" s="54" t="s">
        <v>321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4">
        <v>0</v>
      </c>
      <c r="R25" s="54">
        <v>3</v>
      </c>
      <c r="S25" s="54">
        <v>3</v>
      </c>
      <c r="T25" s="54">
        <v>0</v>
      </c>
      <c r="U25" s="54">
        <v>5</v>
      </c>
      <c r="V25" s="54">
        <v>5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0</v>
      </c>
      <c r="AF25" s="54">
        <v>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54">
        <v>5</v>
      </c>
      <c r="AN25" s="54">
        <v>5</v>
      </c>
      <c r="AO25" s="54">
        <v>0</v>
      </c>
      <c r="AP25" s="54">
        <v>15</v>
      </c>
      <c r="AQ25" s="54">
        <v>15</v>
      </c>
      <c r="AR25" s="54">
        <v>0</v>
      </c>
      <c r="AS25" s="54">
        <v>0</v>
      </c>
      <c r="AT25" s="54">
        <v>0</v>
      </c>
      <c r="AU25" s="54">
        <v>0</v>
      </c>
      <c r="AV25" s="54">
        <v>0</v>
      </c>
      <c r="AW25" s="54">
        <v>0</v>
      </c>
      <c r="AX25" s="54">
        <v>0</v>
      </c>
      <c r="AY25" s="54">
        <v>0</v>
      </c>
      <c r="AZ25" s="54">
        <v>0</v>
      </c>
      <c r="BA25" s="54">
        <v>0</v>
      </c>
      <c r="BB25" s="54">
        <v>0</v>
      </c>
      <c r="BC25" s="54">
        <v>0</v>
      </c>
      <c r="BD25" s="54">
        <v>0</v>
      </c>
      <c r="BE25" s="54">
        <v>0</v>
      </c>
      <c r="BF25" s="54">
        <v>0</v>
      </c>
      <c r="BG25" s="54">
        <v>0</v>
      </c>
      <c r="BH25" s="54">
        <v>0</v>
      </c>
      <c r="BI25" s="54">
        <v>0</v>
      </c>
      <c r="BJ25" s="54">
        <v>0</v>
      </c>
      <c r="BK25" s="54">
        <v>4</v>
      </c>
      <c r="BL25" s="54">
        <v>4</v>
      </c>
      <c r="BM25" s="54">
        <v>0</v>
      </c>
      <c r="BN25" s="54">
        <v>2</v>
      </c>
      <c r="BO25" s="54">
        <v>2</v>
      </c>
      <c r="BP25" s="54">
        <v>0</v>
      </c>
      <c r="BQ25" s="54">
        <v>1</v>
      </c>
      <c r="BR25" s="54">
        <v>1</v>
      </c>
      <c r="BS25" s="54">
        <v>0</v>
      </c>
      <c r="BT25" s="54">
        <v>0</v>
      </c>
      <c r="BU25" s="54">
        <v>0</v>
      </c>
      <c r="BV25" s="54">
        <v>0</v>
      </c>
      <c r="BW25" s="54">
        <v>0</v>
      </c>
      <c r="BX25" s="54">
        <v>0</v>
      </c>
      <c r="BY25" s="54">
        <v>0</v>
      </c>
      <c r="BZ25" s="54">
        <v>0</v>
      </c>
      <c r="CA25" s="54">
        <v>0</v>
      </c>
      <c r="CB25" s="54">
        <v>0</v>
      </c>
      <c r="CC25" s="54">
        <v>2</v>
      </c>
      <c r="CD25" s="54">
        <v>2</v>
      </c>
      <c r="CE25" s="54">
        <v>0</v>
      </c>
      <c r="CF25" s="54">
        <v>0</v>
      </c>
      <c r="CG25" s="54">
        <v>0</v>
      </c>
      <c r="CH25" s="54">
        <v>0</v>
      </c>
      <c r="CI25" s="54">
        <v>5</v>
      </c>
      <c r="CJ25" s="54">
        <v>5</v>
      </c>
      <c r="CK25" s="54">
        <v>0</v>
      </c>
      <c r="CL25" s="54">
        <v>42</v>
      </c>
      <c r="CM25" s="26"/>
      <c r="CN25" s="26"/>
      <c r="CO25" s="26"/>
      <c r="CP25" s="26">
        <v>0</v>
      </c>
      <c r="CQ25" s="54">
        <v>0</v>
      </c>
      <c r="CR25" s="54">
        <v>0</v>
      </c>
      <c r="CS25" s="54">
        <v>0</v>
      </c>
      <c r="CT25" s="54">
        <v>0</v>
      </c>
      <c r="CU25" s="54">
        <v>0</v>
      </c>
      <c r="CV25" s="54">
        <v>0</v>
      </c>
      <c r="CW25" s="54">
        <v>0</v>
      </c>
      <c r="CX25" s="54">
        <v>0</v>
      </c>
      <c r="CY25" s="54">
        <v>0</v>
      </c>
      <c r="CZ25" s="54">
        <v>0</v>
      </c>
      <c r="DA25" s="54">
        <v>0</v>
      </c>
      <c r="DB25" s="54">
        <v>0</v>
      </c>
      <c r="DC25" s="54">
        <v>0</v>
      </c>
      <c r="DD25" s="54">
        <v>0</v>
      </c>
      <c r="DE25" s="54">
        <v>0</v>
      </c>
      <c r="DF25" s="54">
        <v>0</v>
      </c>
      <c r="DG25" s="54">
        <v>0</v>
      </c>
      <c r="DH25" s="54">
        <v>0</v>
      </c>
      <c r="DI25" s="54">
        <v>0</v>
      </c>
      <c r="DJ25" s="54">
        <v>0</v>
      </c>
      <c r="DK25" s="54">
        <v>0</v>
      </c>
      <c r="DL25" s="54">
        <v>0</v>
      </c>
      <c r="DM25" s="54">
        <v>0</v>
      </c>
      <c r="DN25" s="54">
        <v>0</v>
      </c>
      <c r="DO25" s="54">
        <v>0</v>
      </c>
      <c r="DP25" s="54">
        <v>0</v>
      </c>
      <c r="DQ25" s="54">
        <v>0</v>
      </c>
      <c r="DR25" s="54">
        <v>0</v>
      </c>
      <c r="DS25" s="54">
        <v>0</v>
      </c>
      <c r="DT25" s="54">
        <v>0</v>
      </c>
      <c r="DU25" s="54">
        <v>0</v>
      </c>
      <c r="DV25" s="54">
        <v>0</v>
      </c>
      <c r="DW25" s="54">
        <v>0</v>
      </c>
      <c r="DX25" s="54">
        <v>0</v>
      </c>
      <c r="DY25" s="26"/>
      <c r="DZ25" s="26"/>
      <c r="EA25" s="26"/>
      <c r="EB25" s="26">
        <v>0</v>
      </c>
      <c r="EC25" s="54">
        <v>5</v>
      </c>
      <c r="ED25" s="54">
        <v>5</v>
      </c>
      <c r="EE25" s="54">
        <v>0</v>
      </c>
      <c r="EF25" s="54">
        <v>0</v>
      </c>
      <c r="EG25" s="54">
        <v>0</v>
      </c>
      <c r="EH25" s="54">
        <v>0</v>
      </c>
      <c r="EI25" s="54">
        <v>0</v>
      </c>
      <c r="EJ25" s="54">
        <v>0</v>
      </c>
      <c r="EK25" s="54">
        <v>0</v>
      </c>
      <c r="EL25" s="54">
        <v>0</v>
      </c>
      <c r="EM25" s="54">
        <v>0</v>
      </c>
      <c r="EN25" s="54">
        <v>0</v>
      </c>
      <c r="EO25" s="54">
        <v>0</v>
      </c>
      <c r="EP25" s="54">
        <v>0</v>
      </c>
      <c r="EQ25" s="54">
        <v>0</v>
      </c>
      <c r="ER25" s="54">
        <v>0</v>
      </c>
      <c r="ES25" s="54">
        <v>0</v>
      </c>
      <c r="ET25" s="54">
        <v>0</v>
      </c>
      <c r="EU25" s="54">
        <v>0</v>
      </c>
      <c r="EV25" s="54">
        <v>0</v>
      </c>
      <c r="EW25" s="54">
        <v>0</v>
      </c>
      <c r="EX25" s="54">
        <v>5</v>
      </c>
      <c r="EY25" s="26"/>
      <c r="EZ25" s="54"/>
      <c r="FA25" s="54"/>
      <c r="FB25" s="26">
        <v>0</v>
      </c>
      <c r="FC25" s="55">
        <v>47</v>
      </c>
      <c r="FD25" s="56">
        <v>47</v>
      </c>
      <c r="FE25" s="56">
        <v>0</v>
      </c>
      <c r="FF25" s="56"/>
      <c r="FG25" s="56">
        <v>-47</v>
      </c>
      <c r="FH25" s="9"/>
      <c r="FI25" s="17">
        <v>47</v>
      </c>
      <c r="FJ25" s="17"/>
      <c r="FK25" s="17"/>
      <c r="FL25" s="17"/>
      <c r="FM25" s="17"/>
      <c r="FN25" s="17">
        <v>0</v>
      </c>
      <c r="FO25" s="57">
        <v>5</v>
      </c>
      <c r="FP25" s="57">
        <v>20</v>
      </c>
      <c r="FQ25" s="57">
        <v>2.35</v>
      </c>
      <c r="FR25" s="26" t="s">
        <v>329</v>
      </c>
      <c r="FS25" s="59"/>
      <c r="FT25" s="60">
        <v>-42</v>
      </c>
      <c r="FU25" s="60"/>
      <c r="FV25" s="61">
        <v>42</v>
      </c>
      <c r="FW25" s="61">
        <v>-47</v>
      </c>
      <c r="FX25" s="61">
        <v>0</v>
      </c>
      <c r="FY25" s="61">
        <v>-5</v>
      </c>
      <c r="FZ25" s="10"/>
      <c r="GA25" s="11">
        <v>0</v>
      </c>
    </row>
    <row r="26" spans="1:183" s="62" customFormat="1" ht="21.75" hidden="1" customHeight="1">
      <c r="A26" s="8" t="s">
        <v>24</v>
      </c>
      <c r="B26" s="54" t="s">
        <v>321</v>
      </c>
      <c r="C26" s="54">
        <v>0</v>
      </c>
      <c r="D26" s="54">
        <v>0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0</v>
      </c>
      <c r="Q26" s="54">
        <v>0</v>
      </c>
      <c r="R26" s="54">
        <v>3</v>
      </c>
      <c r="S26" s="54">
        <v>3</v>
      </c>
      <c r="T26" s="54">
        <v>0</v>
      </c>
      <c r="U26" s="54">
        <v>4</v>
      </c>
      <c r="V26" s="54">
        <v>4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54">
        <v>5</v>
      </c>
      <c r="AN26" s="54">
        <v>5</v>
      </c>
      <c r="AO26" s="54">
        <v>0</v>
      </c>
      <c r="AP26" s="54">
        <v>15</v>
      </c>
      <c r="AQ26" s="54">
        <v>15</v>
      </c>
      <c r="AR26" s="54">
        <v>0</v>
      </c>
      <c r="AS26" s="54">
        <v>5</v>
      </c>
      <c r="AT26" s="54">
        <v>5</v>
      </c>
      <c r="AU26" s="54">
        <v>0</v>
      </c>
      <c r="AV26" s="54">
        <v>0</v>
      </c>
      <c r="AW26" s="54">
        <v>0</v>
      </c>
      <c r="AX26" s="54">
        <v>0</v>
      </c>
      <c r="AY26" s="54">
        <v>0</v>
      </c>
      <c r="AZ26" s="54">
        <v>0</v>
      </c>
      <c r="BA26" s="54">
        <v>0</v>
      </c>
      <c r="BB26" s="54">
        <v>0</v>
      </c>
      <c r="BC26" s="54">
        <v>0</v>
      </c>
      <c r="BD26" s="54">
        <v>0</v>
      </c>
      <c r="BE26" s="54">
        <v>0</v>
      </c>
      <c r="BF26" s="54">
        <v>0</v>
      </c>
      <c r="BG26" s="54">
        <v>0</v>
      </c>
      <c r="BH26" s="54">
        <v>0</v>
      </c>
      <c r="BI26" s="54">
        <v>0</v>
      </c>
      <c r="BJ26" s="54">
        <v>0</v>
      </c>
      <c r="BK26" s="54">
        <v>5</v>
      </c>
      <c r="BL26" s="54">
        <v>5</v>
      </c>
      <c r="BM26" s="54">
        <v>0</v>
      </c>
      <c r="BN26" s="54">
        <v>5</v>
      </c>
      <c r="BO26" s="54">
        <v>5</v>
      </c>
      <c r="BP26" s="54">
        <v>0</v>
      </c>
      <c r="BQ26" s="54">
        <v>5</v>
      </c>
      <c r="BR26" s="54">
        <v>5</v>
      </c>
      <c r="BS26" s="54">
        <v>0</v>
      </c>
      <c r="BT26" s="54">
        <v>0</v>
      </c>
      <c r="BU26" s="54">
        <v>0</v>
      </c>
      <c r="BV26" s="54">
        <v>0</v>
      </c>
      <c r="BW26" s="54">
        <v>0</v>
      </c>
      <c r="BX26" s="54">
        <v>0</v>
      </c>
      <c r="BY26" s="54">
        <v>0</v>
      </c>
      <c r="BZ26" s="54">
        <v>0</v>
      </c>
      <c r="CA26" s="54">
        <v>0</v>
      </c>
      <c r="CB26" s="54">
        <v>0</v>
      </c>
      <c r="CC26" s="54">
        <v>0</v>
      </c>
      <c r="CD26" s="54">
        <v>0</v>
      </c>
      <c r="CE26" s="54">
        <v>0</v>
      </c>
      <c r="CF26" s="54">
        <v>0</v>
      </c>
      <c r="CG26" s="54">
        <v>0</v>
      </c>
      <c r="CH26" s="54">
        <v>0</v>
      </c>
      <c r="CI26" s="54">
        <v>0</v>
      </c>
      <c r="CJ26" s="54">
        <v>0</v>
      </c>
      <c r="CK26" s="54">
        <v>0</v>
      </c>
      <c r="CL26" s="54">
        <v>47</v>
      </c>
      <c r="CM26" s="26"/>
      <c r="CN26" s="26"/>
      <c r="CO26" s="26"/>
      <c r="CP26" s="26">
        <v>0</v>
      </c>
      <c r="CQ26" s="54">
        <v>0</v>
      </c>
      <c r="CR26" s="54">
        <v>0</v>
      </c>
      <c r="CS26" s="54">
        <v>0</v>
      </c>
      <c r="CT26" s="54">
        <v>20</v>
      </c>
      <c r="CU26" s="54">
        <v>20</v>
      </c>
      <c r="CV26" s="54">
        <v>0</v>
      </c>
      <c r="CW26" s="54">
        <v>20</v>
      </c>
      <c r="CX26" s="54">
        <v>20</v>
      </c>
      <c r="CY26" s="54">
        <v>0</v>
      </c>
      <c r="CZ26" s="54">
        <v>20</v>
      </c>
      <c r="DA26" s="54">
        <v>20</v>
      </c>
      <c r="DB26" s="54">
        <v>0</v>
      </c>
      <c r="DC26" s="54">
        <v>10</v>
      </c>
      <c r="DD26" s="54">
        <v>10</v>
      </c>
      <c r="DE26" s="54">
        <v>0</v>
      </c>
      <c r="DF26" s="54">
        <v>0</v>
      </c>
      <c r="DG26" s="54">
        <v>0</v>
      </c>
      <c r="DH26" s="54">
        <v>0</v>
      </c>
      <c r="DI26" s="54">
        <v>5</v>
      </c>
      <c r="DJ26" s="54">
        <v>5</v>
      </c>
      <c r="DK26" s="54">
        <v>0</v>
      </c>
      <c r="DL26" s="54">
        <v>0</v>
      </c>
      <c r="DM26" s="54">
        <v>0</v>
      </c>
      <c r="DN26" s="54">
        <v>0</v>
      </c>
      <c r="DO26" s="54">
        <v>10</v>
      </c>
      <c r="DP26" s="54">
        <v>10</v>
      </c>
      <c r="DQ26" s="54">
        <v>0</v>
      </c>
      <c r="DR26" s="54">
        <v>60</v>
      </c>
      <c r="DS26" s="54">
        <v>60</v>
      </c>
      <c r="DT26" s="54">
        <v>0</v>
      </c>
      <c r="DU26" s="54">
        <v>0</v>
      </c>
      <c r="DV26" s="54">
        <v>0</v>
      </c>
      <c r="DW26" s="54">
        <v>0</v>
      </c>
      <c r="DX26" s="54">
        <v>145</v>
      </c>
      <c r="DY26" s="26"/>
      <c r="DZ26" s="26"/>
      <c r="EA26" s="26"/>
      <c r="EB26" s="26">
        <v>0</v>
      </c>
      <c r="EC26" s="54">
        <v>0</v>
      </c>
      <c r="ED26" s="54">
        <v>0</v>
      </c>
      <c r="EE26" s="54">
        <v>0</v>
      </c>
      <c r="EF26" s="54">
        <v>0</v>
      </c>
      <c r="EG26" s="54">
        <v>0</v>
      </c>
      <c r="EH26" s="54">
        <v>0</v>
      </c>
      <c r="EI26" s="54">
        <v>0</v>
      </c>
      <c r="EJ26" s="54">
        <v>0</v>
      </c>
      <c r="EK26" s="54">
        <v>0</v>
      </c>
      <c r="EL26" s="54">
        <v>0</v>
      </c>
      <c r="EM26" s="54">
        <v>0</v>
      </c>
      <c r="EN26" s="54">
        <v>0</v>
      </c>
      <c r="EO26" s="54">
        <v>0</v>
      </c>
      <c r="EP26" s="54">
        <v>0</v>
      </c>
      <c r="EQ26" s="54">
        <v>0</v>
      </c>
      <c r="ER26" s="54">
        <v>0</v>
      </c>
      <c r="ES26" s="54">
        <v>0</v>
      </c>
      <c r="ET26" s="54">
        <v>0</v>
      </c>
      <c r="EU26" s="54">
        <v>0</v>
      </c>
      <c r="EV26" s="54">
        <v>0</v>
      </c>
      <c r="EW26" s="54">
        <v>0</v>
      </c>
      <c r="EX26" s="54">
        <v>0</v>
      </c>
      <c r="EY26" s="26"/>
      <c r="EZ26" s="54"/>
      <c r="FA26" s="54"/>
      <c r="FB26" s="26">
        <v>0</v>
      </c>
      <c r="FC26" s="55">
        <v>192</v>
      </c>
      <c r="FD26" s="56">
        <v>192</v>
      </c>
      <c r="FE26" s="56">
        <v>0</v>
      </c>
      <c r="FF26" s="56"/>
      <c r="FG26" s="56">
        <v>-192</v>
      </c>
      <c r="FH26" s="9"/>
      <c r="FI26" s="17">
        <v>192</v>
      </c>
      <c r="FJ26" s="17"/>
      <c r="FK26" s="17"/>
      <c r="FL26" s="17"/>
      <c r="FM26" s="17"/>
      <c r="FN26" s="17">
        <v>0</v>
      </c>
      <c r="FO26" s="57">
        <v>0</v>
      </c>
      <c r="FP26" s="57">
        <v>20</v>
      </c>
      <c r="FQ26" s="57">
        <v>9.6</v>
      </c>
      <c r="FR26" s="26" t="s">
        <v>329</v>
      </c>
      <c r="FS26" s="59"/>
      <c r="FT26" s="60">
        <v>-192</v>
      </c>
      <c r="FU26" s="60"/>
      <c r="FV26" s="61">
        <v>192</v>
      </c>
      <c r="FW26" s="61">
        <v>-192</v>
      </c>
      <c r="FX26" s="61">
        <v>0</v>
      </c>
      <c r="FY26" s="61">
        <v>0</v>
      </c>
      <c r="FZ26" s="10"/>
      <c r="GA26" s="11">
        <v>0</v>
      </c>
    </row>
    <row r="27" spans="1:183" s="62" customFormat="1" ht="21.75" hidden="1" customHeight="1">
      <c r="A27" s="14" t="s">
        <v>25</v>
      </c>
      <c r="B27" s="54" t="s">
        <v>321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54">
        <v>0</v>
      </c>
      <c r="AN27" s="54">
        <v>0</v>
      </c>
      <c r="AO27" s="54">
        <v>0</v>
      </c>
      <c r="AP27" s="54">
        <v>0</v>
      </c>
      <c r="AQ27" s="54">
        <v>0</v>
      </c>
      <c r="AR27" s="54">
        <v>0</v>
      </c>
      <c r="AS27" s="54">
        <v>0</v>
      </c>
      <c r="AT27" s="54">
        <v>0</v>
      </c>
      <c r="AU27" s="54">
        <v>0</v>
      </c>
      <c r="AV27" s="54">
        <v>0</v>
      </c>
      <c r="AW27" s="54">
        <v>0</v>
      </c>
      <c r="AX27" s="54">
        <v>0</v>
      </c>
      <c r="AY27" s="54">
        <v>0</v>
      </c>
      <c r="AZ27" s="54">
        <v>0</v>
      </c>
      <c r="BA27" s="54">
        <v>0</v>
      </c>
      <c r="BB27" s="54">
        <v>0</v>
      </c>
      <c r="BC27" s="54">
        <v>0</v>
      </c>
      <c r="BD27" s="54">
        <v>0</v>
      </c>
      <c r="BE27" s="54">
        <v>0</v>
      </c>
      <c r="BF27" s="54">
        <v>0</v>
      </c>
      <c r="BG27" s="54">
        <v>0</v>
      </c>
      <c r="BH27" s="54">
        <v>0</v>
      </c>
      <c r="BI27" s="54">
        <v>0</v>
      </c>
      <c r="BJ27" s="54">
        <v>0</v>
      </c>
      <c r="BK27" s="54">
        <v>0</v>
      </c>
      <c r="BL27" s="54">
        <v>0</v>
      </c>
      <c r="BM27" s="54">
        <v>0</v>
      </c>
      <c r="BN27" s="54">
        <v>0</v>
      </c>
      <c r="BO27" s="54">
        <v>0</v>
      </c>
      <c r="BP27" s="54">
        <v>0</v>
      </c>
      <c r="BQ27" s="54">
        <v>0</v>
      </c>
      <c r="BR27" s="54">
        <v>0</v>
      </c>
      <c r="BS27" s="54">
        <v>0</v>
      </c>
      <c r="BT27" s="54">
        <v>0</v>
      </c>
      <c r="BU27" s="54">
        <v>0</v>
      </c>
      <c r="BV27" s="54">
        <v>0</v>
      </c>
      <c r="BW27" s="54">
        <v>0</v>
      </c>
      <c r="BX27" s="54">
        <v>0</v>
      </c>
      <c r="BY27" s="54">
        <v>0</v>
      </c>
      <c r="BZ27" s="54">
        <v>0</v>
      </c>
      <c r="CA27" s="54">
        <v>0</v>
      </c>
      <c r="CB27" s="54">
        <v>0</v>
      </c>
      <c r="CC27" s="54">
        <v>0</v>
      </c>
      <c r="CD27" s="54">
        <v>0</v>
      </c>
      <c r="CE27" s="54">
        <v>0</v>
      </c>
      <c r="CF27" s="54">
        <v>0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26"/>
      <c r="CN27" s="26"/>
      <c r="CO27" s="26"/>
      <c r="CP27" s="26">
        <v>0</v>
      </c>
      <c r="CQ27" s="54">
        <v>0</v>
      </c>
      <c r="CR27" s="54">
        <v>0</v>
      </c>
      <c r="CS27" s="54">
        <v>0</v>
      </c>
      <c r="CT27" s="54">
        <v>0</v>
      </c>
      <c r="CU27" s="54">
        <v>0</v>
      </c>
      <c r="CV27" s="54">
        <v>0</v>
      </c>
      <c r="CW27" s="54">
        <v>0</v>
      </c>
      <c r="CX27" s="54">
        <v>0</v>
      </c>
      <c r="CY27" s="54">
        <v>0</v>
      </c>
      <c r="CZ27" s="54">
        <v>0</v>
      </c>
      <c r="DA27" s="54">
        <v>0</v>
      </c>
      <c r="DB27" s="54">
        <v>0</v>
      </c>
      <c r="DC27" s="54">
        <v>0</v>
      </c>
      <c r="DD27" s="54">
        <v>0</v>
      </c>
      <c r="DE27" s="54">
        <v>0</v>
      </c>
      <c r="DF27" s="54">
        <v>0</v>
      </c>
      <c r="DG27" s="54">
        <v>0</v>
      </c>
      <c r="DH27" s="54">
        <v>0</v>
      </c>
      <c r="DI27" s="54">
        <v>0</v>
      </c>
      <c r="DJ27" s="54">
        <v>0</v>
      </c>
      <c r="DK27" s="54">
        <v>0</v>
      </c>
      <c r="DL27" s="54">
        <v>0</v>
      </c>
      <c r="DM27" s="54">
        <v>0</v>
      </c>
      <c r="DN27" s="54">
        <v>0</v>
      </c>
      <c r="DO27" s="54">
        <v>0</v>
      </c>
      <c r="DP27" s="54">
        <v>0</v>
      </c>
      <c r="DQ27" s="54">
        <v>0</v>
      </c>
      <c r="DR27" s="54">
        <v>0</v>
      </c>
      <c r="DS27" s="54">
        <v>0</v>
      </c>
      <c r="DT27" s="54">
        <v>0</v>
      </c>
      <c r="DU27" s="54">
        <v>0</v>
      </c>
      <c r="DV27" s="54">
        <v>0</v>
      </c>
      <c r="DW27" s="54">
        <v>0</v>
      </c>
      <c r="DX27" s="54">
        <v>0</v>
      </c>
      <c r="DY27" s="26"/>
      <c r="DZ27" s="26"/>
      <c r="EA27" s="26"/>
      <c r="EB27" s="26">
        <v>0</v>
      </c>
      <c r="EC27" s="54">
        <v>0</v>
      </c>
      <c r="ED27" s="54">
        <v>0</v>
      </c>
      <c r="EE27" s="54">
        <v>0</v>
      </c>
      <c r="EF27" s="54">
        <v>0</v>
      </c>
      <c r="EG27" s="54">
        <v>0</v>
      </c>
      <c r="EH27" s="54">
        <v>0</v>
      </c>
      <c r="EI27" s="54">
        <v>0</v>
      </c>
      <c r="EJ27" s="54">
        <v>0</v>
      </c>
      <c r="EK27" s="54">
        <v>0</v>
      </c>
      <c r="EL27" s="54">
        <v>0</v>
      </c>
      <c r="EM27" s="54">
        <v>0</v>
      </c>
      <c r="EN27" s="54">
        <v>0</v>
      </c>
      <c r="EO27" s="54">
        <v>0</v>
      </c>
      <c r="EP27" s="54">
        <v>0</v>
      </c>
      <c r="EQ27" s="54">
        <v>0</v>
      </c>
      <c r="ER27" s="54">
        <v>0</v>
      </c>
      <c r="ES27" s="54">
        <v>0</v>
      </c>
      <c r="ET27" s="54">
        <v>0</v>
      </c>
      <c r="EU27" s="54">
        <v>0</v>
      </c>
      <c r="EV27" s="54">
        <v>0</v>
      </c>
      <c r="EW27" s="54">
        <v>0</v>
      </c>
      <c r="EX27" s="54">
        <v>0</v>
      </c>
      <c r="EY27" s="26"/>
      <c r="EZ27" s="54"/>
      <c r="FA27" s="54"/>
      <c r="FB27" s="26">
        <v>0</v>
      </c>
      <c r="FC27" s="55">
        <v>0</v>
      </c>
      <c r="FD27" s="56">
        <v>0</v>
      </c>
      <c r="FE27" s="56">
        <v>0</v>
      </c>
      <c r="FF27" s="56"/>
      <c r="FG27" s="56">
        <v>0</v>
      </c>
      <c r="FH27" s="9"/>
      <c r="FI27" s="17">
        <v>0</v>
      </c>
      <c r="FJ27" s="17"/>
      <c r="FK27" s="17"/>
      <c r="FL27" s="17"/>
      <c r="FM27" s="17"/>
      <c r="FN27" s="17">
        <v>0</v>
      </c>
      <c r="FO27" s="57">
        <v>0</v>
      </c>
      <c r="FP27" s="57">
        <v>15</v>
      </c>
      <c r="FQ27" s="57">
        <v>0</v>
      </c>
      <c r="FR27" s="26" t="s">
        <v>329</v>
      </c>
      <c r="FS27" s="59"/>
      <c r="FT27" s="60">
        <v>0</v>
      </c>
      <c r="FU27" s="60"/>
      <c r="FV27" s="61">
        <v>0</v>
      </c>
      <c r="FW27" s="61">
        <v>0</v>
      </c>
      <c r="FX27" s="61">
        <v>0</v>
      </c>
      <c r="FY27" s="61">
        <v>0</v>
      </c>
      <c r="FZ27" s="15"/>
      <c r="GA27" s="11">
        <v>0</v>
      </c>
    </row>
    <row r="28" spans="1:183" s="62" customFormat="1" ht="21.75" hidden="1" customHeight="1">
      <c r="A28" s="8" t="s">
        <v>26</v>
      </c>
      <c r="B28" s="54" t="s">
        <v>321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4">
        <v>0</v>
      </c>
      <c r="R28" s="54">
        <v>6</v>
      </c>
      <c r="S28" s="54">
        <v>6</v>
      </c>
      <c r="T28" s="54">
        <v>0</v>
      </c>
      <c r="U28" s="54">
        <v>5</v>
      </c>
      <c r="V28" s="54">
        <v>5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0</v>
      </c>
      <c r="AL28" s="54">
        <v>0</v>
      </c>
      <c r="AM28" s="54">
        <v>7</v>
      </c>
      <c r="AN28" s="54">
        <v>7</v>
      </c>
      <c r="AO28" s="54">
        <v>0</v>
      </c>
      <c r="AP28" s="54">
        <v>25</v>
      </c>
      <c r="AQ28" s="54">
        <v>25</v>
      </c>
      <c r="AR28" s="54">
        <v>0</v>
      </c>
      <c r="AS28" s="54">
        <v>15</v>
      </c>
      <c r="AT28" s="54">
        <v>15</v>
      </c>
      <c r="AU28" s="54">
        <v>0</v>
      </c>
      <c r="AV28" s="54">
        <v>0</v>
      </c>
      <c r="AW28" s="54">
        <v>0</v>
      </c>
      <c r="AX28" s="54">
        <v>0</v>
      </c>
      <c r="AY28" s="54">
        <v>0</v>
      </c>
      <c r="AZ28" s="54">
        <v>0</v>
      </c>
      <c r="BA28" s="54">
        <v>0</v>
      </c>
      <c r="BB28" s="54">
        <v>0</v>
      </c>
      <c r="BC28" s="54">
        <v>0</v>
      </c>
      <c r="BD28" s="54">
        <v>0</v>
      </c>
      <c r="BE28" s="54">
        <v>5</v>
      </c>
      <c r="BF28" s="54">
        <v>5</v>
      </c>
      <c r="BG28" s="54">
        <v>0</v>
      </c>
      <c r="BH28" s="54">
        <v>0</v>
      </c>
      <c r="BI28" s="54">
        <v>0</v>
      </c>
      <c r="BJ28" s="54">
        <v>0</v>
      </c>
      <c r="BK28" s="54">
        <v>7</v>
      </c>
      <c r="BL28" s="54">
        <v>7</v>
      </c>
      <c r="BM28" s="54">
        <v>0</v>
      </c>
      <c r="BN28" s="54">
        <v>7</v>
      </c>
      <c r="BO28" s="54">
        <v>7</v>
      </c>
      <c r="BP28" s="54">
        <v>0</v>
      </c>
      <c r="BQ28" s="54">
        <v>5</v>
      </c>
      <c r="BR28" s="54">
        <v>5</v>
      </c>
      <c r="BS28" s="54">
        <v>0</v>
      </c>
      <c r="BT28" s="54">
        <v>5</v>
      </c>
      <c r="BU28" s="54">
        <v>5</v>
      </c>
      <c r="BV28" s="54">
        <v>0</v>
      </c>
      <c r="BW28" s="54">
        <v>0</v>
      </c>
      <c r="BX28" s="54">
        <v>0</v>
      </c>
      <c r="BY28" s="54">
        <v>0</v>
      </c>
      <c r="BZ28" s="54">
        <v>7</v>
      </c>
      <c r="CA28" s="54">
        <v>7</v>
      </c>
      <c r="CB28" s="54">
        <v>0</v>
      </c>
      <c r="CC28" s="54">
        <v>0</v>
      </c>
      <c r="CD28" s="54">
        <v>0</v>
      </c>
      <c r="CE28" s="54">
        <v>0</v>
      </c>
      <c r="CF28" s="54">
        <v>0</v>
      </c>
      <c r="CG28" s="54">
        <v>0</v>
      </c>
      <c r="CH28" s="54">
        <v>0</v>
      </c>
      <c r="CI28" s="54">
        <v>0</v>
      </c>
      <c r="CJ28" s="54">
        <v>0</v>
      </c>
      <c r="CK28" s="54">
        <v>0</v>
      </c>
      <c r="CL28" s="54">
        <v>94</v>
      </c>
      <c r="CM28" s="26"/>
      <c r="CN28" s="26"/>
      <c r="CO28" s="26"/>
      <c r="CP28" s="26">
        <v>0</v>
      </c>
      <c r="CQ28" s="54">
        <v>0</v>
      </c>
      <c r="CR28" s="54">
        <v>0</v>
      </c>
      <c r="CS28" s="54">
        <v>0</v>
      </c>
      <c r="CT28" s="54">
        <v>0</v>
      </c>
      <c r="CU28" s="54">
        <v>0</v>
      </c>
      <c r="CV28" s="54">
        <v>0</v>
      </c>
      <c r="CW28" s="54">
        <v>0</v>
      </c>
      <c r="CX28" s="54">
        <v>0</v>
      </c>
      <c r="CY28" s="54">
        <v>0</v>
      </c>
      <c r="CZ28" s="54">
        <v>0</v>
      </c>
      <c r="DA28" s="54">
        <v>0</v>
      </c>
      <c r="DB28" s="54">
        <v>0</v>
      </c>
      <c r="DC28" s="54">
        <v>20</v>
      </c>
      <c r="DD28" s="54">
        <v>20</v>
      </c>
      <c r="DE28" s="54">
        <v>0</v>
      </c>
      <c r="DF28" s="54">
        <v>80</v>
      </c>
      <c r="DG28" s="54">
        <v>80</v>
      </c>
      <c r="DH28" s="54">
        <v>0</v>
      </c>
      <c r="DI28" s="54">
        <v>0</v>
      </c>
      <c r="DJ28" s="54">
        <v>0</v>
      </c>
      <c r="DK28" s="54">
        <v>0</v>
      </c>
      <c r="DL28" s="54">
        <v>0</v>
      </c>
      <c r="DM28" s="54">
        <v>0</v>
      </c>
      <c r="DN28" s="54">
        <v>0</v>
      </c>
      <c r="DO28" s="54">
        <v>20</v>
      </c>
      <c r="DP28" s="54">
        <v>20</v>
      </c>
      <c r="DQ28" s="54">
        <v>0</v>
      </c>
      <c r="DR28" s="54">
        <v>0</v>
      </c>
      <c r="DS28" s="54">
        <v>0</v>
      </c>
      <c r="DT28" s="54">
        <v>0</v>
      </c>
      <c r="DU28" s="54">
        <v>0</v>
      </c>
      <c r="DV28" s="54">
        <v>0</v>
      </c>
      <c r="DW28" s="54">
        <v>0</v>
      </c>
      <c r="DX28" s="54">
        <v>120</v>
      </c>
      <c r="DY28" s="26"/>
      <c r="DZ28" s="26"/>
      <c r="EA28" s="26"/>
      <c r="EB28" s="26">
        <v>0</v>
      </c>
      <c r="EC28" s="54">
        <v>3</v>
      </c>
      <c r="ED28" s="54">
        <v>3</v>
      </c>
      <c r="EE28" s="54">
        <v>0</v>
      </c>
      <c r="EF28" s="54">
        <v>0</v>
      </c>
      <c r="EG28" s="54">
        <v>0</v>
      </c>
      <c r="EH28" s="54">
        <v>0</v>
      </c>
      <c r="EI28" s="54">
        <v>0</v>
      </c>
      <c r="EJ28" s="54">
        <v>0</v>
      </c>
      <c r="EK28" s="54">
        <v>0</v>
      </c>
      <c r="EL28" s="54">
        <v>0</v>
      </c>
      <c r="EM28" s="54">
        <v>0</v>
      </c>
      <c r="EN28" s="54">
        <v>0</v>
      </c>
      <c r="EO28" s="54">
        <v>0</v>
      </c>
      <c r="EP28" s="54">
        <v>0</v>
      </c>
      <c r="EQ28" s="54">
        <v>0</v>
      </c>
      <c r="ER28" s="54">
        <v>0</v>
      </c>
      <c r="ES28" s="54">
        <v>0</v>
      </c>
      <c r="ET28" s="54">
        <v>0</v>
      </c>
      <c r="EU28" s="54">
        <v>0</v>
      </c>
      <c r="EV28" s="54">
        <v>0</v>
      </c>
      <c r="EW28" s="54">
        <v>0</v>
      </c>
      <c r="EX28" s="54">
        <v>3</v>
      </c>
      <c r="EY28" s="26"/>
      <c r="EZ28" s="54"/>
      <c r="FA28" s="54"/>
      <c r="FB28" s="26">
        <v>0</v>
      </c>
      <c r="FC28" s="55">
        <v>217</v>
      </c>
      <c r="FD28" s="56">
        <v>217</v>
      </c>
      <c r="FE28" s="56">
        <v>0</v>
      </c>
      <c r="FF28" s="56"/>
      <c r="FG28" s="56">
        <v>-217</v>
      </c>
      <c r="FH28" s="9"/>
      <c r="FI28" s="17">
        <v>217</v>
      </c>
      <c r="FJ28" s="17"/>
      <c r="FK28" s="17"/>
      <c r="FL28" s="17"/>
      <c r="FM28" s="17"/>
      <c r="FN28" s="17">
        <v>0</v>
      </c>
      <c r="FO28" s="57">
        <v>3</v>
      </c>
      <c r="FP28" s="58">
        <v>20</v>
      </c>
      <c r="FQ28" s="57">
        <v>10.85</v>
      </c>
      <c r="FR28" s="26" t="s">
        <v>329</v>
      </c>
      <c r="FS28" s="59"/>
      <c r="FT28" s="60">
        <v>-214</v>
      </c>
      <c r="FU28" s="60"/>
      <c r="FV28" s="61">
        <v>214</v>
      </c>
      <c r="FW28" s="61">
        <v>-217</v>
      </c>
      <c r="FX28" s="61">
        <v>0</v>
      </c>
      <c r="FY28" s="61">
        <v>-3</v>
      </c>
      <c r="FZ28" s="10"/>
      <c r="GA28" s="11">
        <v>0</v>
      </c>
    </row>
    <row r="29" spans="1:183" s="62" customFormat="1" ht="21.75" hidden="1" customHeight="1">
      <c r="A29" s="8" t="s">
        <v>27</v>
      </c>
      <c r="B29" s="54" t="s">
        <v>321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4">
        <v>0</v>
      </c>
      <c r="R29" s="54">
        <v>3</v>
      </c>
      <c r="S29" s="54">
        <v>3</v>
      </c>
      <c r="T29" s="54">
        <v>0</v>
      </c>
      <c r="U29" s="54">
        <v>2</v>
      </c>
      <c r="V29" s="54">
        <v>2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2</v>
      </c>
      <c r="AK29" s="54">
        <v>2</v>
      </c>
      <c r="AL29" s="54">
        <v>0</v>
      </c>
      <c r="AM29" s="54">
        <v>3</v>
      </c>
      <c r="AN29" s="54">
        <v>3</v>
      </c>
      <c r="AO29" s="54">
        <v>0</v>
      </c>
      <c r="AP29" s="54">
        <v>5</v>
      </c>
      <c r="AQ29" s="54">
        <v>5</v>
      </c>
      <c r="AR29" s="54">
        <v>0</v>
      </c>
      <c r="AS29" s="54">
        <v>7</v>
      </c>
      <c r="AT29" s="54">
        <v>7</v>
      </c>
      <c r="AU29" s="54">
        <v>0</v>
      </c>
      <c r="AV29" s="54">
        <v>0</v>
      </c>
      <c r="AW29" s="54">
        <v>0</v>
      </c>
      <c r="AX29" s="54">
        <v>0</v>
      </c>
      <c r="AY29" s="54">
        <v>0</v>
      </c>
      <c r="AZ29" s="54">
        <v>0</v>
      </c>
      <c r="BA29" s="54">
        <v>0</v>
      </c>
      <c r="BB29" s="54">
        <v>0</v>
      </c>
      <c r="BC29" s="54">
        <v>0</v>
      </c>
      <c r="BD29" s="54">
        <v>0</v>
      </c>
      <c r="BE29" s="54">
        <v>0</v>
      </c>
      <c r="BF29" s="54">
        <v>0</v>
      </c>
      <c r="BG29" s="54">
        <v>0</v>
      </c>
      <c r="BH29" s="54">
        <v>0</v>
      </c>
      <c r="BI29" s="54">
        <v>0</v>
      </c>
      <c r="BJ29" s="54">
        <v>0</v>
      </c>
      <c r="BK29" s="54">
        <v>5</v>
      </c>
      <c r="BL29" s="54">
        <v>5</v>
      </c>
      <c r="BM29" s="54">
        <v>0</v>
      </c>
      <c r="BN29" s="54">
        <v>2</v>
      </c>
      <c r="BO29" s="54">
        <v>2</v>
      </c>
      <c r="BP29" s="54">
        <v>0</v>
      </c>
      <c r="BQ29" s="54">
        <v>4</v>
      </c>
      <c r="BR29" s="54">
        <v>4</v>
      </c>
      <c r="BS29" s="54">
        <v>0</v>
      </c>
      <c r="BT29" s="54">
        <v>0</v>
      </c>
      <c r="BU29" s="54">
        <v>0</v>
      </c>
      <c r="BV29" s="54">
        <v>0</v>
      </c>
      <c r="BW29" s="54">
        <v>0</v>
      </c>
      <c r="BX29" s="54">
        <v>0</v>
      </c>
      <c r="BY29" s="54">
        <v>0</v>
      </c>
      <c r="BZ29" s="54">
        <v>0</v>
      </c>
      <c r="CA29" s="54">
        <v>0</v>
      </c>
      <c r="CB29" s="54">
        <v>0</v>
      </c>
      <c r="CC29" s="54">
        <v>2</v>
      </c>
      <c r="CD29" s="54">
        <v>2</v>
      </c>
      <c r="CE29" s="54">
        <v>0</v>
      </c>
      <c r="CF29" s="54">
        <v>0</v>
      </c>
      <c r="CG29" s="54">
        <v>0</v>
      </c>
      <c r="CH29" s="54">
        <v>0</v>
      </c>
      <c r="CI29" s="54">
        <v>0</v>
      </c>
      <c r="CJ29" s="54">
        <v>0</v>
      </c>
      <c r="CK29" s="54">
        <v>0</v>
      </c>
      <c r="CL29" s="54">
        <v>35</v>
      </c>
      <c r="CM29" s="26"/>
      <c r="CN29" s="26"/>
      <c r="CO29" s="26"/>
      <c r="CP29" s="26">
        <v>0</v>
      </c>
      <c r="CQ29" s="54">
        <v>0</v>
      </c>
      <c r="CR29" s="54">
        <v>0</v>
      </c>
      <c r="CS29" s="54">
        <v>0</v>
      </c>
      <c r="CT29" s="54">
        <v>0</v>
      </c>
      <c r="CU29" s="54">
        <v>0</v>
      </c>
      <c r="CV29" s="54">
        <v>0</v>
      </c>
      <c r="CW29" s="54">
        <v>0</v>
      </c>
      <c r="CX29" s="54">
        <v>0</v>
      </c>
      <c r="CY29" s="54">
        <v>0</v>
      </c>
      <c r="CZ29" s="54">
        <v>0</v>
      </c>
      <c r="DA29" s="54">
        <v>0</v>
      </c>
      <c r="DB29" s="54">
        <v>0</v>
      </c>
      <c r="DC29" s="54">
        <v>0</v>
      </c>
      <c r="DD29" s="54">
        <v>0</v>
      </c>
      <c r="DE29" s="54">
        <v>0</v>
      </c>
      <c r="DF29" s="54">
        <v>0</v>
      </c>
      <c r="DG29" s="54">
        <v>0</v>
      </c>
      <c r="DH29" s="54">
        <v>0</v>
      </c>
      <c r="DI29" s="54">
        <v>0</v>
      </c>
      <c r="DJ29" s="54">
        <v>0</v>
      </c>
      <c r="DK29" s="54">
        <v>0</v>
      </c>
      <c r="DL29" s="54">
        <v>0</v>
      </c>
      <c r="DM29" s="54">
        <v>0</v>
      </c>
      <c r="DN29" s="54">
        <v>0</v>
      </c>
      <c r="DO29" s="54">
        <v>0</v>
      </c>
      <c r="DP29" s="54">
        <v>0</v>
      </c>
      <c r="DQ29" s="54">
        <v>0</v>
      </c>
      <c r="DR29" s="54">
        <v>0</v>
      </c>
      <c r="DS29" s="54">
        <v>0</v>
      </c>
      <c r="DT29" s="54">
        <v>0</v>
      </c>
      <c r="DU29" s="54">
        <v>0</v>
      </c>
      <c r="DV29" s="54">
        <v>0</v>
      </c>
      <c r="DW29" s="54">
        <v>0</v>
      </c>
      <c r="DX29" s="54">
        <v>0</v>
      </c>
      <c r="DY29" s="26"/>
      <c r="DZ29" s="26"/>
      <c r="EA29" s="26"/>
      <c r="EB29" s="26">
        <v>0</v>
      </c>
      <c r="EC29" s="54">
        <v>0</v>
      </c>
      <c r="ED29" s="54">
        <v>0</v>
      </c>
      <c r="EE29" s="54">
        <v>0</v>
      </c>
      <c r="EF29" s="54">
        <v>0</v>
      </c>
      <c r="EG29" s="54">
        <v>0</v>
      </c>
      <c r="EH29" s="54">
        <v>0</v>
      </c>
      <c r="EI29" s="54">
        <v>0</v>
      </c>
      <c r="EJ29" s="54">
        <v>0</v>
      </c>
      <c r="EK29" s="54">
        <v>0</v>
      </c>
      <c r="EL29" s="54">
        <v>0</v>
      </c>
      <c r="EM29" s="54">
        <v>0</v>
      </c>
      <c r="EN29" s="54">
        <v>0</v>
      </c>
      <c r="EO29" s="54">
        <v>0</v>
      </c>
      <c r="EP29" s="54">
        <v>0</v>
      </c>
      <c r="EQ29" s="54">
        <v>0</v>
      </c>
      <c r="ER29" s="54">
        <v>0</v>
      </c>
      <c r="ES29" s="54">
        <v>0</v>
      </c>
      <c r="ET29" s="54">
        <v>0</v>
      </c>
      <c r="EU29" s="54">
        <v>0</v>
      </c>
      <c r="EV29" s="54">
        <v>0</v>
      </c>
      <c r="EW29" s="54">
        <v>0</v>
      </c>
      <c r="EX29" s="54">
        <v>0</v>
      </c>
      <c r="EY29" s="26"/>
      <c r="EZ29" s="54"/>
      <c r="FA29" s="54"/>
      <c r="FB29" s="26">
        <v>0</v>
      </c>
      <c r="FC29" s="55">
        <v>35</v>
      </c>
      <c r="FD29" s="56">
        <v>35</v>
      </c>
      <c r="FE29" s="56">
        <v>0</v>
      </c>
      <c r="FF29" s="56"/>
      <c r="FG29" s="56">
        <v>-35</v>
      </c>
      <c r="FH29" s="9"/>
      <c r="FI29" s="17">
        <v>35</v>
      </c>
      <c r="FJ29" s="17"/>
      <c r="FK29" s="17"/>
      <c r="FL29" s="17"/>
      <c r="FM29" s="17"/>
      <c r="FN29" s="17">
        <v>0</v>
      </c>
      <c r="FO29" s="57">
        <v>0</v>
      </c>
      <c r="FP29" s="57">
        <v>12</v>
      </c>
      <c r="FQ29" s="57">
        <v>2.9166666666666665</v>
      </c>
      <c r="FR29" s="26" t="s">
        <v>329</v>
      </c>
      <c r="FS29" s="59"/>
      <c r="FT29" s="60">
        <v>-35</v>
      </c>
      <c r="FU29" s="60"/>
      <c r="FV29" s="61">
        <v>35</v>
      </c>
      <c r="FW29" s="61">
        <v>-35</v>
      </c>
      <c r="FX29" s="61">
        <v>0</v>
      </c>
      <c r="FY29" s="61">
        <v>0</v>
      </c>
      <c r="FZ29" s="10"/>
      <c r="GA29" s="11">
        <v>0</v>
      </c>
    </row>
    <row r="30" spans="1:183" s="62" customFormat="1" ht="20.25" hidden="1" customHeight="1">
      <c r="A30" s="14" t="s">
        <v>28</v>
      </c>
      <c r="B30" s="54" t="s">
        <v>321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</v>
      </c>
      <c r="P30" s="54">
        <v>0</v>
      </c>
      <c r="Q30" s="54">
        <v>0</v>
      </c>
      <c r="R30" s="54">
        <v>0</v>
      </c>
      <c r="S30" s="54">
        <v>0</v>
      </c>
      <c r="T30" s="54">
        <v>0</v>
      </c>
      <c r="U30" s="54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54">
        <v>0</v>
      </c>
      <c r="AN30" s="54">
        <v>0</v>
      </c>
      <c r="AO30" s="54">
        <v>0</v>
      </c>
      <c r="AP30" s="54">
        <v>0</v>
      </c>
      <c r="AQ30" s="54">
        <v>0</v>
      </c>
      <c r="AR30" s="54">
        <v>0</v>
      </c>
      <c r="AS30" s="54">
        <v>0</v>
      </c>
      <c r="AT30" s="54">
        <v>0</v>
      </c>
      <c r="AU30" s="54">
        <v>0</v>
      </c>
      <c r="AV30" s="54">
        <v>0</v>
      </c>
      <c r="AW30" s="54">
        <v>0</v>
      </c>
      <c r="AX30" s="54">
        <v>0</v>
      </c>
      <c r="AY30" s="54">
        <v>0</v>
      </c>
      <c r="AZ30" s="54">
        <v>0</v>
      </c>
      <c r="BA30" s="54">
        <v>0</v>
      </c>
      <c r="BB30" s="54">
        <v>0</v>
      </c>
      <c r="BC30" s="54">
        <v>0</v>
      </c>
      <c r="BD30" s="54">
        <v>0</v>
      </c>
      <c r="BE30" s="54">
        <v>0</v>
      </c>
      <c r="BF30" s="54">
        <v>0</v>
      </c>
      <c r="BG30" s="54">
        <v>0</v>
      </c>
      <c r="BH30" s="54">
        <v>0</v>
      </c>
      <c r="BI30" s="54">
        <v>0</v>
      </c>
      <c r="BJ30" s="54">
        <v>0</v>
      </c>
      <c r="BK30" s="54">
        <v>0</v>
      </c>
      <c r="BL30" s="54">
        <v>0</v>
      </c>
      <c r="BM30" s="54">
        <v>0</v>
      </c>
      <c r="BN30" s="54">
        <v>0</v>
      </c>
      <c r="BO30" s="54">
        <v>0</v>
      </c>
      <c r="BP30" s="54">
        <v>0</v>
      </c>
      <c r="BQ30" s="54">
        <v>0</v>
      </c>
      <c r="BR30" s="54">
        <v>0</v>
      </c>
      <c r="BS30" s="54">
        <v>0</v>
      </c>
      <c r="BT30" s="54">
        <v>0</v>
      </c>
      <c r="BU30" s="54">
        <v>0</v>
      </c>
      <c r="BV30" s="54">
        <v>0</v>
      </c>
      <c r="BW30" s="54">
        <v>0</v>
      </c>
      <c r="BX30" s="54">
        <v>0</v>
      </c>
      <c r="BY30" s="54">
        <v>0</v>
      </c>
      <c r="BZ30" s="54">
        <v>0</v>
      </c>
      <c r="CA30" s="54">
        <v>0</v>
      </c>
      <c r="CB30" s="54">
        <v>0</v>
      </c>
      <c r="CC30" s="54">
        <v>0</v>
      </c>
      <c r="CD30" s="54">
        <v>0</v>
      </c>
      <c r="CE30" s="54">
        <v>0</v>
      </c>
      <c r="CF30" s="54">
        <v>0</v>
      </c>
      <c r="CG30" s="54">
        <v>0</v>
      </c>
      <c r="CH30" s="54">
        <v>0</v>
      </c>
      <c r="CI30" s="54">
        <v>0</v>
      </c>
      <c r="CJ30" s="54">
        <v>0</v>
      </c>
      <c r="CK30" s="54">
        <v>0</v>
      </c>
      <c r="CL30" s="54">
        <v>0</v>
      </c>
      <c r="CM30" s="26"/>
      <c r="CN30" s="26"/>
      <c r="CO30" s="26"/>
      <c r="CP30" s="26">
        <v>0</v>
      </c>
      <c r="CQ30" s="54">
        <v>0</v>
      </c>
      <c r="CR30" s="54">
        <v>0</v>
      </c>
      <c r="CS30" s="54">
        <v>0</v>
      </c>
      <c r="CT30" s="54">
        <v>0</v>
      </c>
      <c r="CU30" s="54">
        <v>0</v>
      </c>
      <c r="CV30" s="54">
        <v>0</v>
      </c>
      <c r="CW30" s="54">
        <v>0</v>
      </c>
      <c r="CX30" s="54">
        <v>0</v>
      </c>
      <c r="CY30" s="54">
        <v>0</v>
      </c>
      <c r="CZ30" s="54">
        <v>0</v>
      </c>
      <c r="DA30" s="54">
        <v>0</v>
      </c>
      <c r="DB30" s="54">
        <v>0</v>
      </c>
      <c r="DC30" s="54">
        <v>0</v>
      </c>
      <c r="DD30" s="54">
        <v>0</v>
      </c>
      <c r="DE30" s="54">
        <v>0</v>
      </c>
      <c r="DF30" s="54">
        <v>0</v>
      </c>
      <c r="DG30" s="54">
        <v>0</v>
      </c>
      <c r="DH30" s="54">
        <v>0</v>
      </c>
      <c r="DI30" s="54">
        <v>0</v>
      </c>
      <c r="DJ30" s="54">
        <v>0</v>
      </c>
      <c r="DK30" s="54">
        <v>0</v>
      </c>
      <c r="DL30" s="54">
        <v>0</v>
      </c>
      <c r="DM30" s="54">
        <v>0</v>
      </c>
      <c r="DN30" s="54">
        <v>0</v>
      </c>
      <c r="DO30" s="54">
        <v>0</v>
      </c>
      <c r="DP30" s="54">
        <v>0</v>
      </c>
      <c r="DQ30" s="54">
        <v>0</v>
      </c>
      <c r="DR30" s="54">
        <v>0</v>
      </c>
      <c r="DS30" s="54">
        <v>0</v>
      </c>
      <c r="DT30" s="54">
        <v>0</v>
      </c>
      <c r="DU30" s="54">
        <v>0</v>
      </c>
      <c r="DV30" s="54">
        <v>0</v>
      </c>
      <c r="DW30" s="54">
        <v>0</v>
      </c>
      <c r="DX30" s="54">
        <v>0</v>
      </c>
      <c r="DY30" s="26"/>
      <c r="DZ30" s="26"/>
      <c r="EA30" s="26"/>
      <c r="EB30" s="26">
        <v>0</v>
      </c>
      <c r="EC30" s="54">
        <v>0</v>
      </c>
      <c r="ED30" s="54">
        <v>0</v>
      </c>
      <c r="EE30" s="54">
        <v>0</v>
      </c>
      <c r="EF30" s="54">
        <v>0</v>
      </c>
      <c r="EG30" s="54">
        <v>0</v>
      </c>
      <c r="EH30" s="54">
        <v>0</v>
      </c>
      <c r="EI30" s="54">
        <v>0</v>
      </c>
      <c r="EJ30" s="54">
        <v>0</v>
      </c>
      <c r="EK30" s="54">
        <v>0</v>
      </c>
      <c r="EL30" s="54">
        <v>0</v>
      </c>
      <c r="EM30" s="54">
        <v>0</v>
      </c>
      <c r="EN30" s="54">
        <v>0</v>
      </c>
      <c r="EO30" s="54">
        <v>0</v>
      </c>
      <c r="EP30" s="54">
        <v>0</v>
      </c>
      <c r="EQ30" s="54">
        <v>0</v>
      </c>
      <c r="ER30" s="54">
        <v>0</v>
      </c>
      <c r="ES30" s="54">
        <v>0</v>
      </c>
      <c r="ET30" s="54">
        <v>0</v>
      </c>
      <c r="EU30" s="54">
        <v>0</v>
      </c>
      <c r="EV30" s="54">
        <v>0</v>
      </c>
      <c r="EW30" s="54">
        <v>0</v>
      </c>
      <c r="EX30" s="54">
        <v>0</v>
      </c>
      <c r="EY30" s="26"/>
      <c r="EZ30" s="54"/>
      <c r="FA30" s="54"/>
      <c r="FB30" s="26">
        <v>0</v>
      </c>
      <c r="FC30" s="55">
        <v>0</v>
      </c>
      <c r="FD30" s="56">
        <v>0</v>
      </c>
      <c r="FE30" s="56">
        <v>0</v>
      </c>
      <c r="FF30" s="56"/>
      <c r="FG30" s="56">
        <v>0</v>
      </c>
      <c r="FH30" s="9"/>
      <c r="FI30" s="17">
        <v>0</v>
      </c>
      <c r="FJ30" s="17"/>
      <c r="FK30" s="17"/>
      <c r="FL30" s="17"/>
      <c r="FM30" s="17"/>
      <c r="FN30" s="17">
        <v>0</v>
      </c>
      <c r="FO30" s="57">
        <v>0</v>
      </c>
      <c r="FP30" s="57"/>
      <c r="FQ30" s="57">
        <v>0</v>
      </c>
      <c r="FR30" s="26" t="s">
        <v>329</v>
      </c>
      <c r="FS30" s="59"/>
      <c r="FT30" s="60">
        <v>0</v>
      </c>
      <c r="FU30" s="60"/>
      <c r="FV30" s="61">
        <v>0</v>
      </c>
      <c r="FW30" s="61">
        <v>0</v>
      </c>
      <c r="FX30" s="61">
        <v>0</v>
      </c>
      <c r="FY30" s="61">
        <v>0</v>
      </c>
      <c r="FZ30" s="10"/>
      <c r="GA30" s="11">
        <v>0</v>
      </c>
    </row>
    <row r="31" spans="1:183" s="62" customFormat="1" ht="21.75" hidden="1" customHeight="1">
      <c r="A31" s="8" t="s">
        <v>29</v>
      </c>
      <c r="B31" s="54"/>
      <c r="C31" s="54"/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0</v>
      </c>
      <c r="P31" s="54">
        <v>0</v>
      </c>
      <c r="Q31" s="54">
        <v>0</v>
      </c>
      <c r="R31" s="54">
        <v>0</v>
      </c>
      <c r="S31" s="54">
        <v>0</v>
      </c>
      <c r="T31" s="54">
        <v>0</v>
      </c>
      <c r="U31" s="54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54">
        <v>0</v>
      </c>
      <c r="AN31" s="54">
        <v>0</v>
      </c>
      <c r="AO31" s="54">
        <v>0</v>
      </c>
      <c r="AP31" s="54">
        <v>0</v>
      </c>
      <c r="AQ31" s="54">
        <v>0</v>
      </c>
      <c r="AR31" s="54">
        <v>0</v>
      </c>
      <c r="AS31" s="54">
        <v>0</v>
      </c>
      <c r="AT31" s="54">
        <v>0</v>
      </c>
      <c r="AU31" s="54">
        <v>0</v>
      </c>
      <c r="AV31" s="54">
        <v>0</v>
      </c>
      <c r="AW31" s="54">
        <v>0</v>
      </c>
      <c r="AX31" s="54">
        <v>0</v>
      </c>
      <c r="AY31" s="54">
        <v>0</v>
      </c>
      <c r="AZ31" s="54">
        <v>0</v>
      </c>
      <c r="BA31" s="54">
        <v>0</v>
      </c>
      <c r="BB31" s="54">
        <v>0</v>
      </c>
      <c r="BC31" s="54">
        <v>0</v>
      </c>
      <c r="BD31" s="54">
        <v>0</v>
      </c>
      <c r="BE31" s="54">
        <v>0</v>
      </c>
      <c r="BF31" s="54">
        <v>0</v>
      </c>
      <c r="BG31" s="54">
        <v>0</v>
      </c>
      <c r="BH31" s="54">
        <v>0</v>
      </c>
      <c r="BI31" s="54">
        <v>0</v>
      </c>
      <c r="BJ31" s="54">
        <v>0</v>
      </c>
      <c r="BK31" s="54">
        <v>0</v>
      </c>
      <c r="BL31" s="54">
        <v>0</v>
      </c>
      <c r="BM31" s="54">
        <v>0</v>
      </c>
      <c r="BN31" s="54">
        <v>0</v>
      </c>
      <c r="BO31" s="54">
        <v>0</v>
      </c>
      <c r="BP31" s="54">
        <v>0</v>
      </c>
      <c r="BQ31" s="54">
        <v>0</v>
      </c>
      <c r="BR31" s="54">
        <v>0</v>
      </c>
      <c r="BS31" s="54">
        <v>0</v>
      </c>
      <c r="BT31" s="54">
        <v>0</v>
      </c>
      <c r="BU31" s="54">
        <v>0</v>
      </c>
      <c r="BV31" s="54">
        <v>0</v>
      </c>
      <c r="BW31" s="54">
        <v>0</v>
      </c>
      <c r="BX31" s="54">
        <v>0</v>
      </c>
      <c r="BY31" s="54">
        <v>0</v>
      </c>
      <c r="BZ31" s="54">
        <v>0</v>
      </c>
      <c r="CA31" s="54">
        <v>0</v>
      </c>
      <c r="CB31" s="54">
        <v>0</v>
      </c>
      <c r="CC31" s="54">
        <v>0</v>
      </c>
      <c r="CD31" s="54">
        <v>0</v>
      </c>
      <c r="CE31" s="54">
        <v>0</v>
      </c>
      <c r="CF31" s="54">
        <v>0</v>
      </c>
      <c r="CG31" s="54">
        <v>0</v>
      </c>
      <c r="CH31" s="54">
        <v>0</v>
      </c>
      <c r="CI31" s="54">
        <v>0</v>
      </c>
      <c r="CJ31" s="54">
        <v>0</v>
      </c>
      <c r="CK31" s="54">
        <v>0</v>
      </c>
      <c r="CL31" s="54">
        <v>0</v>
      </c>
      <c r="CM31" s="26"/>
      <c r="CN31" s="26"/>
      <c r="CO31" s="26"/>
      <c r="CP31" s="26">
        <v>0</v>
      </c>
      <c r="CQ31" s="54">
        <v>0</v>
      </c>
      <c r="CR31" s="54">
        <v>0</v>
      </c>
      <c r="CS31" s="54">
        <v>0</v>
      </c>
      <c r="CT31" s="54">
        <v>0</v>
      </c>
      <c r="CU31" s="54">
        <v>0</v>
      </c>
      <c r="CV31" s="54">
        <v>0</v>
      </c>
      <c r="CW31" s="54">
        <v>0</v>
      </c>
      <c r="CX31" s="54">
        <v>0</v>
      </c>
      <c r="CY31" s="54">
        <v>0</v>
      </c>
      <c r="CZ31" s="54">
        <v>0</v>
      </c>
      <c r="DA31" s="54">
        <v>0</v>
      </c>
      <c r="DB31" s="54">
        <v>0</v>
      </c>
      <c r="DC31" s="54">
        <v>0</v>
      </c>
      <c r="DD31" s="54">
        <v>0</v>
      </c>
      <c r="DE31" s="54">
        <v>0</v>
      </c>
      <c r="DF31" s="54">
        <v>0</v>
      </c>
      <c r="DG31" s="54">
        <v>0</v>
      </c>
      <c r="DH31" s="54">
        <v>0</v>
      </c>
      <c r="DI31" s="54">
        <v>0</v>
      </c>
      <c r="DJ31" s="54">
        <v>0</v>
      </c>
      <c r="DK31" s="54">
        <v>0</v>
      </c>
      <c r="DL31" s="54">
        <v>0</v>
      </c>
      <c r="DM31" s="54">
        <v>0</v>
      </c>
      <c r="DN31" s="54">
        <v>0</v>
      </c>
      <c r="DO31" s="54">
        <v>0</v>
      </c>
      <c r="DP31" s="54">
        <v>0</v>
      </c>
      <c r="DQ31" s="54">
        <v>0</v>
      </c>
      <c r="DR31" s="54">
        <v>0</v>
      </c>
      <c r="DS31" s="54">
        <v>0</v>
      </c>
      <c r="DT31" s="54">
        <v>0</v>
      </c>
      <c r="DU31" s="54">
        <v>0</v>
      </c>
      <c r="DV31" s="54">
        <v>0</v>
      </c>
      <c r="DW31" s="54">
        <v>0</v>
      </c>
      <c r="DX31" s="54">
        <v>0</v>
      </c>
      <c r="DY31" s="26"/>
      <c r="DZ31" s="26"/>
      <c r="EA31" s="26"/>
      <c r="EB31" s="26">
        <v>0</v>
      </c>
      <c r="EC31" s="54">
        <v>0</v>
      </c>
      <c r="ED31" s="54">
        <v>0</v>
      </c>
      <c r="EE31" s="54">
        <v>0</v>
      </c>
      <c r="EF31" s="54">
        <v>0</v>
      </c>
      <c r="EG31" s="54">
        <v>0</v>
      </c>
      <c r="EH31" s="54">
        <v>0</v>
      </c>
      <c r="EI31" s="54">
        <v>0</v>
      </c>
      <c r="EJ31" s="54">
        <v>0</v>
      </c>
      <c r="EK31" s="54">
        <v>0</v>
      </c>
      <c r="EL31" s="54">
        <v>0</v>
      </c>
      <c r="EM31" s="54">
        <v>0</v>
      </c>
      <c r="EN31" s="54">
        <v>0</v>
      </c>
      <c r="EO31" s="54">
        <v>0</v>
      </c>
      <c r="EP31" s="54">
        <v>0</v>
      </c>
      <c r="EQ31" s="54">
        <v>0</v>
      </c>
      <c r="ER31" s="54">
        <v>0</v>
      </c>
      <c r="ES31" s="54">
        <v>0</v>
      </c>
      <c r="ET31" s="54">
        <v>0</v>
      </c>
      <c r="EU31" s="54">
        <v>0</v>
      </c>
      <c r="EV31" s="54">
        <v>0</v>
      </c>
      <c r="EW31" s="54">
        <v>0</v>
      </c>
      <c r="EX31" s="54">
        <v>0</v>
      </c>
      <c r="EY31" s="26"/>
      <c r="EZ31" s="54"/>
      <c r="FA31" s="54"/>
      <c r="FB31" s="26">
        <v>0</v>
      </c>
      <c r="FC31" s="55">
        <v>0</v>
      </c>
      <c r="FD31" s="56">
        <v>0</v>
      </c>
      <c r="FE31" s="56">
        <v>0</v>
      </c>
      <c r="FF31" s="56"/>
      <c r="FG31" s="56">
        <v>0</v>
      </c>
      <c r="FH31" s="9"/>
      <c r="FI31" s="17">
        <v>0</v>
      </c>
      <c r="FJ31" s="17"/>
      <c r="FK31" s="17"/>
      <c r="FL31" s="17"/>
      <c r="FM31" s="17"/>
      <c r="FN31" s="17">
        <v>0</v>
      </c>
      <c r="FO31" s="57">
        <v>0</v>
      </c>
      <c r="FP31" s="57"/>
      <c r="FQ31" s="57"/>
      <c r="FR31" s="26" t="s">
        <v>329</v>
      </c>
      <c r="FS31" s="59"/>
      <c r="FT31" s="60">
        <v>0</v>
      </c>
      <c r="FU31" s="60"/>
      <c r="FV31" s="61">
        <v>0</v>
      </c>
      <c r="FW31" s="61">
        <v>0</v>
      </c>
      <c r="FX31" s="61">
        <v>0</v>
      </c>
      <c r="FY31" s="61">
        <v>0</v>
      </c>
      <c r="FZ31" s="13"/>
      <c r="GA31" s="11"/>
    </row>
    <row r="32" spans="1:183" s="62" customFormat="1" ht="20.25" hidden="1" customHeight="1">
      <c r="A32" s="8" t="s">
        <v>30</v>
      </c>
      <c r="B32" s="54" t="s">
        <v>321</v>
      </c>
      <c r="C32" s="54">
        <v>0</v>
      </c>
      <c r="D32" s="54">
        <v>0</v>
      </c>
      <c r="E32" s="54">
        <v>0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0</v>
      </c>
      <c r="P32" s="54">
        <v>0</v>
      </c>
      <c r="Q32" s="54">
        <v>0</v>
      </c>
      <c r="R32" s="54">
        <v>2</v>
      </c>
      <c r="S32" s="54">
        <v>2</v>
      </c>
      <c r="T32" s="54">
        <v>0</v>
      </c>
      <c r="U32" s="54">
        <v>4</v>
      </c>
      <c r="V32" s="54">
        <v>4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54">
        <v>0</v>
      </c>
      <c r="AN32" s="54">
        <v>0</v>
      </c>
      <c r="AO32" s="54">
        <v>0</v>
      </c>
      <c r="AP32" s="54">
        <v>15</v>
      </c>
      <c r="AQ32" s="54">
        <v>15</v>
      </c>
      <c r="AR32" s="54">
        <v>0</v>
      </c>
      <c r="AS32" s="54">
        <v>0</v>
      </c>
      <c r="AT32" s="54">
        <v>0</v>
      </c>
      <c r="AU32" s="54">
        <v>0</v>
      </c>
      <c r="AV32" s="54">
        <v>0</v>
      </c>
      <c r="AW32" s="54">
        <v>0</v>
      </c>
      <c r="AX32" s="54">
        <v>0</v>
      </c>
      <c r="AY32" s="54">
        <v>0</v>
      </c>
      <c r="AZ32" s="54">
        <v>0</v>
      </c>
      <c r="BA32" s="54">
        <v>0</v>
      </c>
      <c r="BB32" s="54">
        <v>0</v>
      </c>
      <c r="BC32" s="54">
        <v>0</v>
      </c>
      <c r="BD32" s="54">
        <v>0</v>
      </c>
      <c r="BE32" s="54">
        <v>0</v>
      </c>
      <c r="BF32" s="54">
        <v>0</v>
      </c>
      <c r="BG32" s="54">
        <v>0</v>
      </c>
      <c r="BH32" s="54">
        <v>0</v>
      </c>
      <c r="BI32" s="54">
        <v>0</v>
      </c>
      <c r="BJ32" s="54">
        <v>0</v>
      </c>
      <c r="BK32" s="54">
        <v>3</v>
      </c>
      <c r="BL32" s="54">
        <v>3</v>
      </c>
      <c r="BM32" s="54">
        <v>0</v>
      </c>
      <c r="BN32" s="54">
        <v>3</v>
      </c>
      <c r="BO32" s="54">
        <v>3</v>
      </c>
      <c r="BP32" s="54">
        <v>0</v>
      </c>
      <c r="BQ32" s="54">
        <v>0</v>
      </c>
      <c r="BR32" s="54">
        <v>0</v>
      </c>
      <c r="BS32" s="54">
        <v>0</v>
      </c>
      <c r="BT32" s="54">
        <v>2</v>
      </c>
      <c r="BU32" s="54">
        <v>2</v>
      </c>
      <c r="BV32" s="54">
        <v>0</v>
      </c>
      <c r="BW32" s="54">
        <v>0</v>
      </c>
      <c r="BX32" s="54">
        <v>0</v>
      </c>
      <c r="BY32" s="54">
        <v>0</v>
      </c>
      <c r="BZ32" s="54">
        <v>0</v>
      </c>
      <c r="CA32" s="54">
        <v>0</v>
      </c>
      <c r="CB32" s="54">
        <v>0</v>
      </c>
      <c r="CC32" s="54">
        <v>0</v>
      </c>
      <c r="CD32" s="54">
        <v>0</v>
      </c>
      <c r="CE32" s="54">
        <v>0</v>
      </c>
      <c r="CF32" s="54">
        <v>0</v>
      </c>
      <c r="CG32" s="54">
        <v>0</v>
      </c>
      <c r="CH32" s="54">
        <v>0</v>
      </c>
      <c r="CI32" s="54">
        <v>0</v>
      </c>
      <c r="CJ32" s="54">
        <v>0</v>
      </c>
      <c r="CK32" s="54">
        <v>0</v>
      </c>
      <c r="CL32" s="54">
        <v>29</v>
      </c>
      <c r="CM32" s="26"/>
      <c r="CN32" s="26"/>
      <c r="CO32" s="26"/>
      <c r="CP32" s="26">
        <v>0</v>
      </c>
      <c r="CQ32" s="54">
        <v>0</v>
      </c>
      <c r="CR32" s="54">
        <v>0</v>
      </c>
      <c r="CS32" s="54">
        <v>0</v>
      </c>
      <c r="CT32" s="54">
        <v>0</v>
      </c>
      <c r="CU32" s="54">
        <v>0</v>
      </c>
      <c r="CV32" s="54">
        <v>0</v>
      </c>
      <c r="CW32" s="54">
        <v>0</v>
      </c>
      <c r="CX32" s="54">
        <v>0</v>
      </c>
      <c r="CY32" s="54">
        <v>0</v>
      </c>
      <c r="CZ32" s="54">
        <v>0</v>
      </c>
      <c r="DA32" s="54">
        <v>0</v>
      </c>
      <c r="DB32" s="54">
        <v>0</v>
      </c>
      <c r="DC32" s="54">
        <v>0</v>
      </c>
      <c r="DD32" s="54">
        <v>0</v>
      </c>
      <c r="DE32" s="54">
        <v>0</v>
      </c>
      <c r="DF32" s="54">
        <v>0</v>
      </c>
      <c r="DG32" s="54">
        <v>0</v>
      </c>
      <c r="DH32" s="54">
        <v>0</v>
      </c>
      <c r="DI32" s="54">
        <v>0</v>
      </c>
      <c r="DJ32" s="54">
        <v>0</v>
      </c>
      <c r="DK32" s="54">
        <v>0</v>
      </c>
      <c r="DL32" s="54">
        <v>0</v>
      </c>
      <c r="DM32" s="54">
        <v>0</v>
      </c>
      <c r="DN32" s="54">
        <v>0</v>
      </c>
      <c r="DO32" s="54">
        <v>0</v>
      </c>
      <c r="DP32" s="54">
        <v>0</v>
      </c>
      <c r="DQ32" s="54">
        <v>0</v>
      </c>
      <c r="DR32" s="54">
        <v>0</v>
      </c>
      <c r="DS32" s="54">
        <v>0</v>
      </c>
      <c r="DT32" s="54">
        <v>0</v>
      </c>
      <c r="DU32" s="54">
        <v>0</v>
      </c>
      <c r="DV32" s="54">
        <v>0</v>
      </c>
      <c r="DW32" s="54">
        <v>0</v>
      </c>
      <c r="DX32" s="54">
        <v>0</v>
      </c>
      <c r="DY32" s="26"/>
      <c r="DZ32" s="26"/>
      <c r="EA32" s="26"/>
      <c r="EB32" s="26">
        <v>0</v>
      </c>
      <c r="EC32" s="54">
        <v>0</v>
      </c>
      <c r="ED32" s="54">
        <v>0</v>
      </c>
      <c r="EE32" s="54">
        <v>0</v>
      </c>
      <c r="EF32" s="54">
        <v>0</v>
      </c>
      <c r="EG32" s="54">
        <v>0</v>
      </c>
      <c r="EH32" s="54">
        <v>0</v>
      </c>
      <c r="EI32" s="54">
        <v>0</v>
      </c>
      <c r="EJ32" s="54">
        <v>0</v>
      </c>
      <c r="EK32" s="54">
        <v>0</v>
      </c>
      <c r="EL32" s="54">
        <v>0</v>
      </c>
      <c r="EM32" s="54">
        <v>0</v>
      </c>
      <c r="EN32" s="54">
        <v>0</v>
      </c>
      <c r="EO32" s="54">
        <v>0</v>
      </c>
      <c r="EP32" s="54">
        <v>0</v>
      </c>
      <c r="EQ32" s="54">
        <v>0</v>
      </c>
      <c r="ER32" s="54">
        <v>0</v>
      </c>
      <c r="ES32" s="54">
        <v>0</v>
      </c>
      <c r="ET32" s="54">
        <v>0</v>
      </c>
      <c r="EU32" s="54">
        <v>0</v>
      </c>
      <c r="EV32" s="54">
        <v>0</v>
      </c>
      <c r="EW32" s="54">
        <v>0</v>
      </c>
      <c r="EX32" s="54">
        <v>0</v>
      </c>
      <c r="EY32" s="26"/>
      <c r="EZ32" s="54"/>
      <c r="FA32" s="54"/>
      <c r="FB32" s="26">
        <v>0</v>
      </c>
      <c r="FC32" s="55">
        <v>29</v>
      </c>
      <c r="FD32" s="56">
        <v>29</v>
      </c>
      <c r="FE32" s="56">
        <v>0</v>
      </c>
      <c r="FF32" s="56"/>
      <c r="FG32" s="56">
        <v>-29</v>
      </c>
      <c r="FH32" s="9"/>
      <c r="FI32" s="17">
        <v>29</v>
      </c>
      <c r="FJ32" s="17"/>
      <c r="FK32" s="17"/>
      <c r="FL32" s="17"/>
      <c r="FM32" s="17"/>
      <c r="FN32" s="17">
        <v>0</v>
      </c>
      <c r="FO32" s="57">
        <v>0</v>
      </c>
      <c r="FP32" s="57">
        <v>12</v>
      </c>
      <c r="FQ32" s="57">
        <v>2.4166666666666665</v>
      </c>
      <c r="FR32" s="26" t="s">
        <v>329</v>
      </c>
      <c r="FS32" s="59"/>
      <c r="FT32" s="60">
        <v>-29</v>
      </c>
      <c r="FU32" s="60"/>
      <c r="FV32" s="61">
        <v>29</v>
      </c>
      <c r="FW32" s="61">
        <v>-29</v>
      </c>
      <c r="FX32" s="61">
        <v>0</v>
      </c>
      <c r="FY32" s="61">
        <v>0</v>
      </c>
      <c r="FZ32" s="10"/>
      <c r="GA32" s="11">
        <v>0</v>
      </c>
    </row>
    <row r="33" spans="1:183" s="62" customFormat="1" ht="20.25" hidden="1" customHeight="1">
      <c r="A33" s="8" t="s">
        <v>31</v>
      </c>
      <c r="B33" s="54" t="s">
        <v>321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0</v>
      </c>
      <c r="P33" s="54">
        <v>0</v>
      </c>
      <c r="Q33" s="54">
        <v>0</v>
      </c>
      <c r="R33" s="54">
        <v>0</v>
      </c>
      <c r="S33" s="54">
        <v>0</v>
      </c>
      <c r="T33" s="54">
        <v>0</v>
      </c>
      <c r="U33" s="54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54">
        <v>0</v>
      </c>
      <c r="AN33" s="54">
        <v>0</v>
      </c>
      <c r="AO33" s="54">
        <v>0</v>
      </c>
      <c r="AP33" s="54">
        <v>0</v>
      </c>
      <c r="AQ33" s="54">
        <v>0</v>
      </c>
      <c r="AR33" s="54">
        <v>0</v>
      </c>
      <c r="AS33" s="54">
        <v>0</v>
      </c>
      <c r="AT33" s="54">
        <v>0</v>
      </c>
      <c r="AU33" s="54">
        <v>0</v>
      </c>
      <c r="AV33" s="54">
        <v>0</v>
      </c>
      <c r="AW33" s="54">
        <v>0</v>
      </c>
      <c r="AX33" s="54">
        <v>0</v>
      </c>
      <c r="AY33" s="54">
        <v>0</v>
      </c>
      <c r="AZ33" s="54">
        <v>0</v>
      </c>
      <c r="BA33" s="54">
        <v>0</v>
      </c>
      <c r="BB33" s="54">
        <v>0</v>
      </c>
      <c r="BC33" s="54">
        <v>0</v>
      </c>
      <c r="BD33" s="54">
        <v>0</v>
      </c>
      <c r="BE33" s="54">
        <v>0</v>
      </c>
      <c r="BF33" s="54">
        <v>0</v>
      </c>
      <c r="BG33" s="54">
        <v>0</v>
      </c>
      <c r="BH33" s="54">
        <v>0</v>
      </c>
      <c r="BI33" s="54">
        <v>0</v>
      </c>
      <c r="BJ33" s="54">
        <v>0</v>
      </c>
      <c r="BK33" s="54">
        <v>0</v>
      </c>
      <c r="BL33" s="54">
        <v>0</v>
      </c>
      <c r="BM33" s="54">
        <v>0</v>
      </c>
      <c r="BN33" s="54">
        <v>0</v>
      </c>
      <c r="BO33" s="54">
        <v>0</v>
      </c>
      <c r="BP33" s="54">
        <v>0</v>
      </c>
      <c r="BQ33" s="54">
        <v>0</v>
      </c>
      <c r="BR33" s="54">
        <v>0</v>
      </c>
      <c r="BS33" s="54">
        <v>0</v>
      </c>
      <c r="BT33" s="54">
        <v>0</v>
      </c>
      <c r="BU33" s="54">
        <v>0</v>
      </c>
      <c r="BV33" s="54">
        <v>0</v>
      </c>
      <c r="BW33" s="54">
        <v>0</v>
      </c>
      <c r="BX33" s="54">
        <v>0</v>
      </c>
      <c r="BY33" s="54">
        <v>0</v>
      </c>
      <c r="BZ33" s="54">
        <v>0</v>
      </c>
      <c r="CA33" s="54">
        <v>0</v>
      </c>
      <c r="CB33" s="54">
        <v>0</v>
      </c>
      <c r="CC33" s="54">
        <v>0</v>
      </c>
      <c r="CD33" s="54">
        <v>0</v>
      </c>
      <c r="CE33" s="54">
        <v>0</v>
      </c>
      <c r="CF33" s="54">
        <v>0</v>
      </c>
      <c r="CG33" s="54">
        <v>0</v>
      </c>
      <c r="CH33" s="54">
        <v>0</v>
      </c>
      <c r="CI33" s="54">
        <v>0</v>
      </c>
      <c r="CJ33" s="54">
        <v>0</v>
      </c>
      <c r="CK33" s="54">
        <v>0</v>
      </c>
      <c r="CL33" s="54">
        <v>0</v>
      </c>
      <c r="CM33" s="26"/>
      <c r="CN33" s="26"/>
      <c r="CO33" s="26"/>
      <c r="CP33" s="26">
        <v>0</v>
      </c>
      <c r="CQ33" s="54">
        <v>0</v>
      </c>
      <c r="CR33" s="54">
        <v>0</v>
      </c>
      <c r="CS33" s="54">
        <v>0</v>
      </c>
      <c r="CT33" s="54">
        <v>0</v>
      </c>
      <c r="CU33" s="54">
        <v>0</v>
      </c>
      <c r="CV33" s="54">
        <v>0</v>
      </c>
      <c r="CW33" s="54">
        <v>0</v>
      </c>
      <c r="CX33" s="54">
        <v>0</v>
      </c>
      <c r="CY33" s="54">
        <v>0</v>
      </c>
      <c r="CZ33" s="54">
        <v>0</v>
      </c>
      <c r="DA33" s="54">
        <v>0</v>
      </c>
      <c r="DB33" s="54">
        <v>0</v>
      </c>
      <c r="DC33" s="54">
        <v>0</v>
      </c>
      <c r="DD33" s="54">
        <v>0</v>
      </c>
      <c r="DE33" s="54">
        <v>0</v>
      </c>
      <c r="DF33" s="54">
        <v>0</v>
      </c>
      <c r="DG33" s="54">
        <v>0</v>
      </c>
      <c r="DH33" s="54">
        <v>0</v>
      </c>
      <c r="DI33" s="54">
        <v>0</v>
      </c>
      <c r="DJ33" s="54">
        <v>0</v>
      </c>
      <c r="DK33" s="54">
        <v>0</v>
      </c>
      <c r="DL33" s="54">
        <v>0</v>
      </c>
      <c r="DM33" s="54">
        <v>0</v>
      </c>
      <c r="DN33" s="54">
        <v>0</v>
      </c>
      <c r="DO33" s="54">
        <v>0</v>
      </c>
      <c r="DP33" s="54">
        <v>0</v>
      </c>
      <c r="DQ33" s="54">
        <v>0</v>
      </c>
      <c r="DR33" s="54">
        <v>0</v>
      </c>
      <c r="DS33" s="54">
        <v>0</v>
      </c>
      <c r="DT33" s="54">
        <v>0</v>
      </c>
      <c r="DU33" s="54">
        <v>0</v>
      </c>
      <c r="DV33" s="54">
        <v>0</v>
      </c>
      <c r="DW33" s="54">
        <v>0</v>
      </c>
      <c r="DX33" s="54">
        <v>0</v>
      </c>
      <c r="DY33" s="26"/>
      <c r="DZ33" s="26"/>
      <c r="EA33" s="26"/>
      <c r="EB33" s="26">
        <v>0</v>
      </c>
      <c r="EC33" s="54">
        <v>0</v>
      </c>
      <c r="ED33" s="54">
        <v>0</v>
      </c>
      <c r="EE33" s="54">
        <v>0</v>
      </c>
      <c r="EF33" s="54">
        <v>0</v>
      </c>
      <c r="EG33" s="54">
        <v>0</v>
      </c>
      <c r="EH33" s="54">
        <v>0</v>
      </c>
      <c r="EI33" s="54">
        <v>0</v>
      </c>
      <c r="EJ33" s="54">
        <v>0</v>
      </c>
      <c r="EK33" s="54">
        <v>0</v>
      </c>
      <c r="EL33" s="54">
        <v>0</v>
      </c>
      <c r="EM33" s="54">
        <v>0</v>
      </c>
      <c r="EN33" s="54">
        <v>0</v>
      </c>
      <c r="EO33" s="54">
        <v>0</v>
      </c>
      <c r="EP33" s="54">
        <v>0</v>
      </c>
      <c r="EQ33" s="54">
        <v>0</v>
      </c>
      <c r="ER33" s="54">
        <v>0</v>
      </c>
      <c r="ES33" s="54">
        <v>0</v>
      </c>
      <c r="ET33" s="54">
        <v>0</v>
      </c>
      <c r="EU33" s="54">
        <v>0</v>
      </c>
      <c r="EV33" s="54">
        <v>0</v>
      </c>
      <c r="EW33" s="54">
        <v>0</v>
      </c>
      <c r="EX33" s="54">
        <v>0</v>
      </c>
      <c r="EY33" s="26"/>
      <c r="EZ33" s="54"/>
      <c r="FA33" s="54"/>
      <c r="FB33" s="26">
        <v>0</v>
      </c>
      <c r="FC33" s="55">
        <v>0</v>
      </c>
      <c r="FD33" s="56">
        <v>0</v>
      </c>
      <c r="FE33" s="56">
        <v>0</v>
      </c>
      <c r="FF33" s="56"/>
      <c r="FG33" s="56">
        <v>0</v>
      </c>
      <c r="FH33" s="9"/>
      <c r="FI33" s="17">
        <v>0</v>
      </c>
      <c r="FJ33" s="17">
        <v>0</v>
      </c>
      <c r="FK33" s="17"/>
      <c r="FL33" s="17"/>
      <c r="FM33" s="17"/>
      <c r="FN33" s="17">
        <v>0</v>
      </c>
      <c r="FO33" s="57">
        <v>0</v>
      </c>
      <c r="FP33" s="57">
        <v>20</v>
      </c>
      <c r="FQ33" s="57">
        <v>0</v>
      </c>
      <c r="FR33" s="26" t="s">
        <v>329</v>
      </c>
      <c r="FS33" s="59"/>
      <c r="FT33" s="60">
        <v>0</v>
      </c>
      <c r="FU33" s="60"/>
      <c r="FV33" s="61">
        <v>0</v>
      </c>
      <c r="FW33" s="61">
        <v>0</v>
      </c>
      <c r="FX33" s="61">
        <v>0</v>
      </c>
      <c r="FY33" s="61">
        <v>0</v>
      </c>
      <c r="FZ33" s="15">
        <v>110000</v>
      </c>
      <c r="GA33" s="11">
        <v>0</v>
      </c>
    </row>
    <row r="34" spans="1:183" s="62" customFormat="1" ht="21.75" hidden="1" customHeight="1">
      <c r="A34" s="8" t="s">
        <v>32</v>
      </c>
      <c r="B34" s="54"/>
      <c r="C34" s="54"/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4">
        <v>0</v>
      </c>
      <c r="P34" s="54">
        <v>0</v>
      </c>
      <c r="Q34" s="54">
        <v>0</v>
      </c>
      <c r="R34" s="54">
        <v>0</v>
      </c>
      <c r="S34" s="54">
        <v>0</v>
      </c>
      <c r="T34" s="54">
        <v>0</v>
      </c>
      <c r="U34" s="54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54">
        <v>0</v>
      </c>
      <c r="AN34" s="54">
        <v>0</v>
      </c>
      <c r="AO34" s="54">
        <v>0</v>
      </c>
      <c r="AP34" s="54">
        <v>0</v>
      </c>
      <c r="AQ34" s="54">
        <v>0</v>
      </c>
      <c r="AR34" s="54">
        <v>0</v>
      </c>
      <c r="AS34" s="54">
        <v>0</v>
      </c>
      <c r="AT34" s="54">
        <v>0</v>
      </c>
      <c r="AU34" s="54">
        <v>0</v>
      </c>
      <c r="AV34" s="54">
        <v>0</v>
      </c>
      <c r="AW34" s="54">
        <v>0</v>
      </c>
      <c r="AX34" s="54">
        <v>0</v>
      </c>
      <c r="AY34" s="54">
        <v>0</v>
      </c>
      <c r="AZ34" s="54">
        <v>0</v>
      </c>
      <c r="BA34" s="54">
        <v>0</v>
      </c>
      <c r="BB34" s="54">
        <v>0</v>
      </c>
      <c r="BC34" s="54">
        <v>0</v>
      </c>
      <c r="BD34" s="54">
        <v>0</v>
      </c>
      <c r="BE34" s="54">
        <v>0</v>
      </c>
      <c r="BF34" s="54">
        <v>0</v>
      </c>
      <c r="BG34" s="54">
        <v>0</v>
      </c>
      <c r="BH34" s="54">
        <v>0</v>
      </c>
      <c r="BI34" s="54">
        <v>0</v>
      </c>
      <c r="BJ34" s="54">
        <v>0</v>
      </c>
      <c r="BK34" s="54">
        <v>0</v>
      </c>
      <c r="BL34" s="54">
        <v>0</v>
      </c>
      <c r="BM34" s="54">
        <v>0</v>
      </c>
      <c r="BN34" s="54">
        <v>0</v>
      </c>
      <c r="BO34" s="54">
        <v>0</v>
      </c>
      <c r="BP34" s="54">
        <v>0</v>
      </c>
      <c r="BQ34" s="54">
        <v>0</v>
      </c>
      <c r="BR34" s="54">
        <v>0</v>
      </c>
      <c r="BS34" s="54">
        <v>0</v>
      </c>
      <c r="BT34" s="54">
        <v>0</v>
      </c>
      <c r="BU34" s="54">
        <v>0</v>
      </c>
      <c r="BV34" s="54">
        <v>0</v>
      </c>
      <c r="BW34" s="54">
        <v>0</v>
      </c>
      <c r="BX34" s="54">
        <v>0</v>
      </c>
      <c r="BY34" s="54">
        <v>0</v>
      </c>
      <c r="BZ34" s="54">
        <v>0</v>
      </c>
      <c r="CA34" s="54">
        <v>0</v>
      </c>
      <c r="CB34" s="54">
        <v>0</v>
      </c>
      <c r="CC34" s="54">
        <v>0</v>
      </c>
      <c r="CD34" s="54">
        <v>0</v>
      </c>
      <c r="CE34" s="54">
        <v>0</v>
      </c>
      <c r="CF34" s="54">
        <v>0</v>
      </c>
      <c r="CG34" s="54">
        <v>0</v>
      </c>
      <c r="CH34" s="54">
        <v>0</v>
      </c>
      <c r="CI34" s="54">
        <v>0</v>
      </c>
      <c r="CJ34" s="54">
        <v>0</v>
      </c>
      <c r="CK34" s="54">
        <v>0</v>
      </c>
      <c r="CL34" s="54">
        <v>0</v>
      </c>
      <c r="CM34" s="26"/>
      <c r="CN34" s="26"/>
      <c r="CO34" s="26"/>
      <c r="CP34" s="26">
        <v>0</v>
      </c>
      <c r="CQ34" s="54">
        <v>0</v>
      </c>
      <c r="CR34" s="54">
        <v>0</v>
      </c>
      <c r="CS34" s="54">
        <v>0</v>
      </c>
      <c r="CT34" s="54">
        <v>0</v>
      </c>
      <c r="CU34" s="54">
        <v>0</v>
      </c>
      <c r="CV34" s="54">
        <v>0</v>
      </c>
      <c r="CW34" s="54">
        <v>0</v>
      </c>
      <c r="CX34" s="54">
        <v>0</v>
      </c>
      <c r="CY34" s="54">
        <v>0</v>
      </c>
      <c r="CZ34" s="54">
        <v>0</v>
      </c>
      <c r="DA34" s="54">
        <v>0</v>
      </c>
      <c r="DB34" s="54">
        <v>0</v>
      </c>
      <c r="DC34" s="54">
        <v>0</v>
      </c>
      <c r="DD34" s="54">
        <v>0</v>
      </c>
      <c r="DE34" s="54">
        <v>0</v>
      </c>
      <c r="DF34" s="54">
        <v>0</v>
      </c>
      <c r="DG34" s="54">
        <v>0</v>
      </c>
      <c r="DH34" s="54">
        <v>0</v>
      </c>
      <c r="DI34" s="54">
        <v>0</v>
      </c>
      <c r="DJ34" s="54">
        <v>0</v>
      </c>
      <c r="DK34" s="54">
        <v>0</v>
      </c>
      <c r="DL34" s="54">
        <v>0</v>
      </c>
      <c r="DM34" s="54">
        <v>0</v>
      </c>
      <c r="DN34" s="54">
        <v>0</v>
      </c>
      <c r="DO34" s="54">
        <v>0</v>
      </c>
      <c r="DP34" s="54">
        <v>0</v>
      </c>
      <c r="DQ34" s="54">
        <v>0</v>
      </c>
      <c r="DR34" s="54">
        <v>0</v>
      </c>
      <c r="DS34" s="54">
        <v>0</v>
      </c>
      <c r="DT34" s="54">
        <v>0</v>
      </c>
      <c r="DU34" s="54">
        <v>0</v>
      </c>
      <c r="DV34" s="54">
        <v>0</v>
      </c>
      <c r="DW34" s="54">
        <v>0</v>
      </c>
      <c r="DX34" s="54">
        <v>0</v>
      </c>
      <c r="DY34" s="26"/>
      <c r="DZ34" s="26"/>
      <c r="EA34" s="26"/>
      <c r="EB34" s="26">
        <v>0</v>
      </c>
      <c r="EC34" s="54">
        <v>0</v>
      </c>
      <c r="ED34" s="54">
        <v>0</v>
      </c>
      <c r="EE34" s="54">
        <v>0</v>
      </c>
      <c r="EF34" s="54">
        <v>0</v>
      </c>
      <c r="EG34" s="54">
        <v>0</v>
      </c>
      <c r="EH34" s="54">
        <v>0</v>
      </c>
      <c r="EI34" s="54">
        <v>0</v>
      </c>
      <c r="EJ34" s="54">
        <v>0</v>
      </c>
      <c r="EK34" s="54">
        <v>0</v>
      </c>
      <c r="EL34" s="54">
        <v>0</v>
      </c>
      <c r="EM34" s="54">
        <v>0</v>
      </c>
      <c r="EN34" s="54">
        <v>0</v>
      </c>
      <c r="EO34" s="54">
        <v>0</v>
      </c>
      <c r="EP34" s="54">
        <v>0</v>
      </c>
      <c r="EQ34" s="54">
        <v>0</v>
      </c>
      <c r="ER34" s="54">
        <v>0</v>
      </c>
      <c r="ES34" s="54">
        <v>0</v>
      </c>
      <c r="ET34" s="54">
        <v>0</v>
      </c>
      <c r="EU34" s="54">
        <v>0</v>
      </c>
      <c r="EV34" s="54">
        <v>0</v>
      </c>
      <c r="EW34" s="54">
        <v>0</v>
      </c>
      <c r="EX34" s="54">
        <v>0</v>
      </c>
      <c r="EY34" s="26"/>
      <c r="EZ34" s="54"/>
      <c r="FA34" s="54"/>
      <c r="FB34" s="26">
        <v>0</v>
      </c>
      <c r="FC34" s="55">
        <v>0</v>
      </c>
      <c r="FD34" s="56">
        <v>0</v>
      </c>
      <c r="FE34" s="56">
        <v>0</v>
      </c>
      <c r="FF34" s="56"/>
      <c r="FG34" s="56"/>
      <c r="FH34" s="9"/>
      <c r="FI34" s="17">
        <v>0</v>
      </c>
      <c r="FJ34" s="17"/>
      <c r="FK34" s="17"/>
      <c r="FL34" s="17"/>
      <c r="FM34" s="17"/>
      <c r="FN34" s="17">
        <v>0</v>
      </c>
      <c r="FO34" s="57">
        <v>0</v>
      </c>
      <c r="FP34" s="57">
        <v>20</v>
      </c>
      <c r="FQ34" s="57">
        <v>0</v>
      </c>
      <c r="FR34" s="26" t="s">
        <v>330</v>
      </c>
      <c r="FS34" s="59"/>
      <c r="FT34" s="60">
        <v>0</v>
      </c>
      <c r="FU34" s="60"/>
      <c r="FV34" s="61">
        <v>0</v>
      </c>
      <c r="FW34" s="61">
        <v>0</v>
      </c>
      <c r="FX34" s="61">
        <v>0</v>
      </c>
      <c r="FY34" s="61">
        <v>0</v>
      </c>
      <c r="FZ34" s="10"/>
      <c r="GA34" s="11"/>
    </row>
    <row r="35" spans="1:183" s="62" customFormat="1" ht="21.75" hidden="1" customHeight="1">
      <c r="A35" s="14" t="s">
        <v>208</v>
      </c>
      <c r="B35" s="54" t="s">
        <v>321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0</v>
      </c>
      <c r="P35" s="54">
        <v>0</v>
      </c>
      <c r="Q35" s="54">
        <v>0</v>
      </c>
      <c r="R35" s="54">
        <v>0</v>
      </c>
      <c r="S35" s="54">
        <v>0</v>
      </c>
      <c r="T35" s="54">
        <v>0</v>
      </c>
      <c r="U35" s="54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54">
        <v>0</v>
      </c>
      <c r="AN35" s="54">
        <v>0</v>
      </c>
      <c r="AO35" s="54">
        <v>0</v>
      </c>
      <c r="AP35" s="54">
        <v>0</v>
      </c>
      <c r="AQ35" s="54">
        <v>0</v>
      </c>
      <c r="AR35" s="54">
        <v>0</v>
      </c>
      <c r="AS35" s="54">
        <v>0</v>
      </c>
      <c r="AT35" s="54">
        <v>0</v>
      </c>
      <c r="AU35" s="54">
        <v>0</v>
      </c>
      <c r="AV35" s="54">
        <v>0</v>
      </c>
      <c r="AW35" s="54">
        <v>0</v>
      </c>
      <c r="AX35" s="54">
        <v>0</v>
      </c>
      <c r="AY35" s="54">
        <v>0</v>
      </c>
      <c r="AZ35" s="54">
        <v>0</v>
      </c>
      <c r="BA35" s="54">
        <v>0</v>
      </c>
      <c r="BB35" s="54">
        <v>0</v>
      </c>
      <c r="BC35" s="54">
        <v>0</v>
      </c>
      <c r="BD35" s="54">
        <v>0</v>
      </c>
      <c r="BE35" s="54">
        <v>0</v>
      </c>
      <c r="BF35" s="54">
        <v>0</v>
      </c>
      <c r="BG35" s="54">
        <v>0</v>
      </c>
      <c r="BH35" s="54">
        <v>0</v>
      </c>
      <c r="BI35" s="54">
        <v>0</v>
      </c>
      <c r="BJ35" s="54">
        <v>0</v>
      </c>
      <c r="BK35" s="54">
        <v>0</v>
      </c>
      <c r="BL35" s="54">
        <v>0</v>
      </c>
      <c r="BM35" s="54">
        <v>0</v>
      </c>
      <c r="BN35" s="54">
        <v>0</v>
      </c>
      <c r="BO35" s="54">
        <v>0</v>
      </c>
      <c r="BP35" s="54">
        <v>0</v>
      </c>
      <c r="BQ35" s="54">
        <v>0</v>
      </c>
      <c r="BR35" s="54">
        <v>0</v>
      </c>
      <c r="BS35" s="54">
        <v>0</v>
      </c>
      <c r="BT35" s="54">
        <v>0</v>
      </c>
      <c r="BU35" s="54">
        <v>0</v>
      </c>
      <c r="BV35" s="54">
        <v>0</v>
      </c>
      <c r="BW35" s="54">
        <v>0</v>
      </c>
      <c r="BX35" s="54">
        <v>0</v>
      </c>
      <c r="BY35" s="54">
        <v>0</v>
      </c>
      <c r="BZ35" s="54">
        <v>0</v>
      </c>
      <c r="CA35" s="54">
        <v>0</v>
      </c>
      <c r="CB35" s="54">
        <v>0</v>
      </c>
      <c r="CC35" s="54">
        <v>0</v>
      </c>
      <c r="CD35" s="54">
        <v>0</v>
      </c>
      <c r="CE35" s="54">
        <v>0</v>
      </c>
      <c r="CF35" s="54">
        <v>0</v>
      </c>
      <c r="CG35" s="54">
        <v>0</v>
      </c>
      <c r="CH35" s="54">
        <v>0</v>
      </c>
      <c r="CI35" s="54">
        <v>0</v>
      </c>
      <c r="CJ35" s="54">
        <v>0</v>
      </c>
      <c r="CK35" s="54">
        <v>0</v>
      </c>
      <c r="CL35" s="54">
        <v>0</v>
      </c>
      <c r="CM35" s="26"/>
      <c r="CN35" s="26"/>
      <c r="CO35" s="26"/>
      <c r="CP35" s="26">
        <v>0</v>
      </c>
      <c r="CQ35" s="54">
        <v>0</v>
      </c>
      <c r="CR35" s="54">
        <v>0</v>
      </c>
      <c r="CS35" s="54">
        <v>0</v>
      </c>
      <c r="CT35" s="54">
        <v>0</v>
      </c>
      <c r="CU35" s="54">
        <v>0</v>
      </c>
      <c r="CV35" s="54">
        <v>0</v>
      </c>
      <c r="CW35" s="54">
        <v>0</v>
      </c>
      <c r="CX35" s="54">
        <v>0</v>
      </c>
      <c r="CY35" s="54">
        <v>0</v>
      </c>
      <c r="CZ35" s="54">
        <v>0</v>
      </c>
      <c r="DA35" s="54">
        <v>0</v>
      </c>
      <c r="DB35" s="54">
        <v>0</v>
      </c>
      <c r="DC35" s="54">
        <v>0</v>
      </c>
      <c r="DD35" s="54">
        <v>0</v>
      </c>
      <c r="DE35" s="54">
        <v>0</v>
      </c>
      <c r="DF35" s="54">
        <v>0</v>
      </c>
      <c r="DG35" s="54">
        <v>0</v>
      </c>
      <c r="DH35" s="54">
        <v>0</v>
      </c>
      <c r="DI35" s="54">
        <v>0</v>
      </c>
      <c r="DJ35" s="54">
        <v>0</v>
      </c>
      <c r="DK35" s="54">
        <v>0</v>
      </c>
      <c r="DL35" s="54">
        <v>0</v>
      </c>
      <c r="DM35" s="54">
        <v>0</v>
      </c>
      <c r="DN35" s="54">
        <v>0</v>
      </c>
      <c r="DO35" s="54">
        <v>0</v>
      </c>
      <c r="DP35" s="54">
        <v>0</v>
      </c>
      <c r="DQ35" s="54">
        <v>0</v>
      </c>
      <c r="DR35" s="54">
        <v>0</v>
      </c>
      <c r="DS35" s="54">
        <v>0</v>
      </c>
      <c r="DT35" s="54">
        <v>0</v>
      </c>
      <c r="DU35" s="54">
        <v>0</v>
      </c>
      <c r="DV35" s="54">
        <v>0</v>
      </c>
      <c r="DW35" s="54">
        <v>0</v>
      </c>
      <c r="DX35" s="54">
        <v>0</v>
      </c>
      <c r="DY35" s="26"/>
      <c r="DZ35" s="26"/>
      <c r="EA35" s="26"/>
      <c r="EB35" s="26">
        <v>0</v>
      </c>
      <c r="EC35" s="54">
        <v>0</v>
      </c>
      <c r="ED35" s="54">
        <v>0</v>
      </c>
      <c r="EE35" s="54">
        <v>0</v>
      </c>
      <c r="EF35" s="54">
        <v>0</v>
      </c>
      <c r="EG35" s="54">
        <v>0</v>
      </c>
      <c r="EH35" s="54">
        <v>0</v>
      </c>
      <c r="EI35" s="54">
        <v>0</v>
      </c>
      <c r="EJ35" s="54">
        <v>0</v>
      </c>
      <c r="EK35" s="54">
        <v>0</v>
      </c>
      <c r="EL35" s="54">
        <v>0</v>
      </c>
      <c r="EM35" s="54">
        <v>0</v>
      </c>
      <c r="EN35" s="54">
        <v>0</v>
      </c>
      <c r="EO35" s="54">
        <v>0</v>
      </c>
      <c r="EP35" s="54">
        <v>0</v>
      </c>
      <c r="EQ35" s="54">
        <v>0</v>
      </c>
      <c r="ER35" s="54">
        <v>0</v>
      </c>
      <c r="ES35" s="54">
        <v>0</v>
      </c>
      <c r="ET35" s="54">
        <v>0</v>
      </c>
      <c r="EU35" s="54">
        <v>0</v>
      </c>
      <c r="EV35" s="54">
        <v>0</v>
      </c>
      <c r="EW35" s="54">
        <v>0</v>
      </c>
      <c r="EX35" s="54">
        <v>0</v>
      </c>
      <c r="EY35" s="26"/>
      <c r="EZ35" s="54"/>
      <c r="FA35" s="54"/>
      <c r="FB35" s="26">
        <v>0</v>
      </c>
      <c r="FC35" s="55">
        <v>0</v>
      </c>
      <c r="FD35" s="56">
        <v>0</v>
      </c>
      <c r="FE35" s="56">
        <v>0</v>
      </c>
      <c r="FF35" s="56"/>
      <c r="FG35" s="56">
        <v>0</v>
      </c>
      <c r="FH35" s="9"/>
      <c r="FI35" s="17">
        <v>0</v>
      </c>
      <c r="FJ35" s="17"/>
      <c r="FK35" s="17"/>
      <c r="FL35" s="17"/>
      <c r="FM35" s="17"/>
      <c r="FN35" s="17">
        <v>0</v>
      </c>
      <c r="FO35" s="57">
        <v>0</v>
      </c>
      <c r="FP35" s="57">
        <v>20</v>
      </c>
      <c r="FQ35" s="57">
        <v>0</v>
      </c>
      <c r="FR35" s="26" t="s">
        <v>330</v>
      </c>
      <c r="FS35" s="59"/>
      <c r="FT35" s="60">
        <v>0</v>
      </c>
      <c r="FU35" s="60"/>
      <c r="FV35" s="61">
        <v>0</v>
      </c>
      <c r="FW35" s="61">
        <v>0</v>
      </c>
      <c r="FX35" s="61">
        <v>0</v>
      </c>
      <c r="FY35" s="61">
        <v>0</v>
      </c>
      <c r="FZ35" s="10"/>
      <c r="GA35" s="11">
        <v>0</v>
      </c>
    </row>
    <row r="36" spans="1:183" s="62" customFormat="1" ht="21.75" hidden="1" customHeight="1">
      <c r="A36" s="14" t="s">
        <v>33</v>
      </c>
      <c r="B36" s="54" t="s">
        <v>321</v>
      </c>
      <c r="C36" s="54">
        <v>0</v>
      </c>
      <c r="D36" s="54">
        <v>0</v>
      </c>
      <c r="E36" s="54">
        <v>0</v>
      </c>
      <c r="F36" s="54">
        <v>10</v>
      </c>
      <c r="G36" s="54">
        <v>10</v>
      </c>
      <c r="H36" s="54">
        <v>0</v>
      </c>
      <c r="I36" s="54">
        <v>30</v>
      </c>
      <c r="J36" s="54">
        <v>30</v>
      </c>
      <c r="K36" s="54">
        <v>0</v>
      </c>
      <c r="L36" s="54">
        <v>0</v>
      </c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4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54">
        <v>0</v>
      </c>
      <c r="AN36" s="54">
        <v>0</v>
      </c>
      <c r="AO36" s="54">
        <v>0</v>
      </c>
      <c r="AP36" s="54">
        <v>0</v>
      </c>
      <c r="AQ36" s="54">
        <v>0</v>
      </c>
      <c r="AR36" s="54">
        <v>0</v>
      </c>
      <c r="AS36" s="54">
        <v>0</v>
      </c>
      <c r="AT36" s="54">
        <v>0</v>
      </c>
      <c r="AU36" s="54">
        <v>0</v>
      </c>
      <c r="AV36" s="54">
        <v>0</v>
      </c>
      <c r="AW36" s="54">
        <v>0</v>
      </c>
      <c r="AX36" s="54">
        <v>0</v>
      </c>
      <c r="AY36" s="54">
        <v>0</v>
      </c>
      <c r="AZ36" s="54">
        <v>0</v>
      </c>
      <c r="BA36" s="54">
        <v>0</v>
      </c>
      <c r="BB36" s="54">
        <v>0</v>
      </c>
      <c r="BC36" s="54">
        <v>0</v>
      </c>
      <c r="BD36" s="54">
        <v>0</v>
      </c>
      <c r="BE36" s="54">
        <v>0</v>
      </c>
      <c r="BF36" s="54">
        <v>0</v>
      </c>
      <c r="BG36" s="54">
        <v>0</v>
      </c>
      <c r="BH36" s="54">
        <v>0</v>
      </c>
      <c r="BI36" s="54">
        <v>0</v>
      </c>
      <c r="BJ36" s="54">
        <v>0</v>
      </c>
      <c r="BK36" s="54">
        <v>0</v>
      </c>
      <c r="BL36" s="54">
        <v>0</v>
      </c>
      <c r="BM36" s="54">
        <v>0</v>
      </c>
      <c r="BN36" s="54">
        <v>0</v>
      </c>
      <c r="BO36" s="54">
        <v>0</v>
      </c>
      <c r="BP36" s="54">
        <v>0</v>
      </c>
      <c r="BQ36" s="54">
        <v>0</v>
      </c>
      <c r="BR36" s="54">
        <v>0</v>
      </c>
      <c r="BS36" s="54">
        <v>0</v>
      </c>
      <c r="BT36" s="54">
        <v>0</v>
      </c>
      <c r="BU36" s="54">
        <v>0</v>
      </c>
      <c r="BV36" s="54">
        <v>0</v>
      </c>
      <c r="BW36" s="54">
        <v>0</v>
      </c>
      <c r="BX36" s="54">
        <v>0</v>
      </c>
      <c r="BY36" s="54">
        <v>0</v>
      </c>
      <c r="BZ36" s="54">
        <v>0</v>
      </c>
      <c r="CA36" s="54">
        <v>0</v>
      </c>
      <c r="CB36" s="54">
        <v>0</v>
      </c>
      <c r="CC36" s="54">
        <v>0</v>
      </c>
      <c r="CD36" s="54">
        <v>0</v>
      </c>
      <c r="CE36" s="54">
        <v>0</v>
      </c>
      <c r="CF36" s="54">
        <v>0</v>
      </c>
      <c r="CG36" s="54">
        <v>0</v>
      </c>
      <c r="CH36" s="54">
        <v>0</v>
      </c>
      <c r="CI36" s="54">
        <v>0</v>
      </c>
      <c r="CJ36" s="54">
        <v>0</v>
      </c>
      <c r="CK36" s="54">
        <v>0</v>
      </c>
      <c r="CL36" s="54">
        <v>40</v>
      </c>
      <c r="CM36" s="26"/>
      <c r="CN36" s="26"/>
      <c r="CO36" s="26"/>
      <c r="CP36" s="26">
        <v>0</v>
      </c>
      <c r="CQ36" s="54">
        <v>0</v>
      </c>
      <c r="CR36" s="54">
        <v>0</v>
      </c>
      <c r="CS36" s="54">
        <v>0</v>
      </c>
      <c r="CT36" s="54">
        <v>0</v>
      </c>
      <c r="CU36" s="54">
        <v>0</v>
      </c>
      <c r="CV36" s="54">
        <v>0</v>
      </c>
      <c r="CW36" s="54">
        <v>0</v>
      </c>
      <c r="CX36" s="54">
        <v>0</v>
      </c>
      <c r="CY36" s="54">
        <v>0</v>
      </c>
      <c r="CZ36" s="54">
        <v>0</v>
      </c>
      <c r="DA36" s="54">
        <v>0</v>
      </c>
      <c r="DB36" s="54">
        <v>0</v>
      </c>
      <c r="DC36" s="54">
        <v>0</v>
      </c>
      <c r="DD36" s="54">
        <v>0</v>
      </c>
      <c r="DE36" s="54">
        <v>0</v>
      </c>
      <c r="DF36" s="54">
        <v>0</v>
      </c>
      <c r="DG36" s="54">
        <v>0</v>
      </c>
      <c r="DH36" s="54">
        <v>0</v>
      </c>
      <c r="DI36" s="54">
        <v>0</v>
      </c>
      <c r="DJ36" s="54">
        <v>0</v>
      </c>
      <c r="DK36" s="54">
        <v>0</v>
      </c>
      <c r="DL36" s="54">
        <v>0</v>
      </c>
      <c r="DM36" s="54">
        <v>0</v>
      </c>
      <c r="DN36" s="54">
        <v>0</v>
      </c>
      <c r="DO36" s="54">
        <v>0</v>
      </c>
      <c r="DP36" s="54">
        <v>0</v>
      </c>
      <c r="DQ36" s="54">
        <v>0</v>
      </c>
      <c r="DR36" s="54">
        <v>0</v>
      </c>
      <c r="DS36" s="54">
        <v>0</v>
      </c>
      <c r="DT36" s="54">
        <v>0</v>
      </c>
      <c r="DU36" s="54">
        <v>0</v>
      </c>
      <c r="DV36" s="54">
        <v>0</v>
      </c>
      <c r="DW36" s="54">
        <v>0</v>
      </c>
      <c r="DX36" s="54">
        <v>0</v>
      </c>
      <c r="DY36" s="26"/>
      <c r="DZ36" s="26"/>
      <c r="EA36" s="26"/>
      <c r="EB36" s="26">
        <v>0</v>
      </c>
      <c r="EC36" s="54">
        <v>0</v>
      </c>
      <c r="ED36" s="54">
        <v>0</v>
      </c>
      <c r="EE36" s="54">
        <v>0</v>
      </c>
      <c r="EF36" s="54">
        <v>0</v>
      </c>
      <c r="EG36" s="54">
        <v>0</v>
      </c>
      <c r="EH36" s="54">
        <v>0</v>
      </c>
      <c r="EI36" s="54">
        <v>0</v>
      </c>
      <c r="EJ36" s="54">
        <v>0</v>
      </c>
      <c r="EK36" s="54">
        <v>0</v>
      </c>
      <c r="EL36" s="54">
        <v>0</v>
      </c>
      <c r="EM36" s="54">
        <v>0</v>
      </c>
      <c r="EN36" s="54">
        <v>0</v>
      </c>
      <c r="EO36" s="54">
        <v>0</v>
      </c>
      <c r="EP36" s="54">
        <v>0</v>
      </c>
      <c r="EQ36" s="54">
        <v>0</v>
      </c>
      <c r="ER36" s="54">
        <v>0</v>
      </c>
      <c r="ES36" s="54">
        <v>0</v>
      </c>
      <c r="ET36" s="54">
        <v>0</v>
      </c>
      <c r="EU36" s="54">
        <v>0</v>
      </c>
      <c r="EV36" s="54">
        <v>0</v>
      </c>
      <c r="EW36" s="54">
        <v>0</v>
      </c>
      <c r="EX36" s="54">
        <v>0</v>
      </c>
      <c r="EY36" s="26"/>
      <c r="EZ36" s="54"/>
      <c r="FA36" s="54"/>
      <c r="FB36" s="26">
        <v>0</v>
      </c>
      <c r="FC36" s="55">
        <v>40</v>
      </c>
      <c r="FD36" s="56">
        <v>40</v>
      </c>
      <c r="FE36" s="56">
        <v>0</v>
      </c>
      <c r="FF36" s="56"/>
      <c r="FG36" s="56">
        <v>-40</v>
      </c>
      <c r="FH36" s="9"/>
      <c r="FI36" s="17">
        <v>40</v>
      </c>
      <c r="FJ36" s="17"/>
      <c r="FK36" s="17"/>
      <c r="FL36" s="17"/>
      <c r="FM36" s="17"/>
      <c r="FN36" s="17">
        <v>0</v>
      </c>
      <c r="FO36" s="57">
        <v>0</v>
      </c>
      <c r="FP36" s="57">
        <v>20</v>
      </c>
      <c r="FQ36" s="57">
        <v>2</v>
      </c>
      <c r="FR36" s="26" t="s">
        <v>330</v>
      </c>
      <c r="FS36" s="59"/>
      <c r="FT36" s="60">
        <v>-40</v>
      </c>
      <c r="FU36" s="60"/>
      <c r="FV36" s="61">
        <v>40</v>
      </c>
      <c r="FW36" s="61">
        <v>-40</v>
      </c>
      <c r="FX36" s="61">
        <v>-800000</v>
      </c>
      <c r="FY36" s="61">
        <v>0</v>
      </c>
      <c r="FZ36" s="12">
        <v>20000</v>
      </c>
      <c r="GA36" s="11">
        <v>0</v>
      </c>
    </row>
    <row r="37" spans="1:183" s="62" customFormat="1" ht="21.75" hidden="1" customHeight="1">
      <c r="A37" s="8" t="s">
        <v>34</v>
      </c>
      <c r="B37" s="54" t="s">
        <v>321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0</v>
      </c>
      <c r="P37" s="54">
        <v>0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54">
        <v>0</v>
      </c>
      <c r="AN37" s="54">
        <v>0</v>
      </c>
      <c r="AO37" s="54">
        <v>0</v>
      </c>
      <c r="AP37" s="54">
        <v>0</v>
      </c>
      <c r="AQ37" s="54">
        <v>0</v>
      </c>
      <c r="AR37" s="54">
        <v>0</v>
      </c>
      <c r="AS37" s="54">
        <v>0</v>
      </c>
      <c r="AT37" s="54">
        <v>0</v>
      </c>
      <c r="AU37" s="54">
        <v>0</v>
      </c>
      <c r="AV37" s="54">
        <v>0</v>
      </c>
      <c r="AW37" s="54">
        <v>0</v>
      </c>
      <c r="AX37" s="54">
        <v>0</v>
      </c>
      <c r="AY37" s="54">
        <v>0</v>
      </c>
      <c r="AZ37" s="54">
        <v>0</v>
      </c>
      <c r="BA37" s="54">
        <v>0</v>
      </c>
      <c r="BB37" s="54">
        <v>0</v>
      </c>
      <c r="BC37" s="54">
        <v>0</v>
      </c>
      <c r="BD37" s="54">
        <v>0</v>
      </c>
      <c r="BE37" s="54">
        <v>0</v>
      </c>
      <c r="BF37" s="54">
        <v>0</v>
      </c>
      <c r="BG37" s="54">
        <v>0</v>
      </c>
      <c r="BH37" s="54">
        <v>0</v>
      </c>
      <c r="BI37" s="54">
        <v>0</v>
      </c>
      <c r="BJ37" s="54">
        <v>0</v>
      </c>
      <c r="BK37" s="54">
        <v>0</v>
      </c>
      <c r="BL37" s="54">
        <v>0</v>
      </c>
      <c r="BM37" s="54">
        <v>0</v>
      </c>
      <c r="BN37" s="54">
        <v>0</v>
      </c>
      <c r="BO37" s="54">
        <v>0</v>
      </c>
      <c r="BP37" s="54">
        <v>0</v>
      </c>
      <c r="BQ37" s="54">
        <v>0</v>
      </c>
      <c r="BR37" s="54">
        <v>0</v>
      </c>
      <c r="BS37" s="54">
        <v>0</v>
      </c>
      <c r="BT37" s="54">
        <v>0</v>
      </c>
      <c r="BU37" s="54">
        <v>0</v>
      </c>
      <c r="BV37" s="54">
        <v>0</v>
      </c>
      <c r="BW37" s="54">
        <v>0</v>
      </c>
      <c r="BX37" s="54">
        <v>0</v>
      </c>
      <c r="BY37" s="54">
        <v>0</v>
      </c>
      <c r="BZ37" s="54">
        <v>0</v>
      </c>
      <c r="CA37" s="54">
        <v>0</v>
      </c>
      <c r="CB37" s="54">
        <v>0</v>
      </c>
      <c r="CC37" s="54">
        <v>0</v>
      </c>
      <c r="CD37" s="54">
        <v>0</v>
      </c>
      <c r="CE37" s="54">
        <v>0</v>
      </c>
      <c r="CF37" s="54">
        <v>0</v>
      </c>
      <c r="CG37" s="54">
        <v>0</v>
      </c>
      <c r="CH37" s="54">
        <v>0</v>
      </c>
      <c r="CI37" s="54">
        <v>0</v>
      </c>
      <c r="CJ37" s="54">
        <v>0</v>
      </c>
      <c r="CK37" s="54">
        <v>0</v>
      </c>
      <c r="CL37" s="54">
        <v>0</v>
      </c>
      <c r="CM37" s="26"/>
      <c r="CN37" s="26"/>
      <c r="CO37" s="26"/>
      <c r="CP37" s="26">
        <v>0</v>
      </c>
      <c r="CQ37" s="54">
        <v>0</v>
      </c>
      <c r="CR37" s="54">
        <v>0</v>
      </c>
      <c r="CS37" s="54">
        <v>0</v>
      </c>
      <c r="CT37" s="54">
        <v>0</v>
      </c>
      <c r="CU37" s="54">
        <v>0</v>
      </c>
      <c r="CV37" s="54">
        <v>0</v>
      </c>
      <c r="CW37" s="54">
        <v>0</v>
      </c>
      <c r="CX37" s="54">
        <v>0</v>
      </c>
      <c r="CY37" s="54">
        <v>0</v>
      </c>
      <c r="CZ37" s="54">
        <v>0</v>
      </c>
      <c r="DA37" s="54">
        <v>0</v>
      </c>
      <c r="DB37" s="54">
        <v>0</v>
      </c>
      <c r="DC37" s="54">
        <v>0</v>
      </c>
      <c r="DD37" s="54">
        <v>0</v>
      </c>
      <c r="DE37" s="54">
        <v>0</v>
      </c>
      <c r="DF37" s="54">
        <v>0</v>
      </c>
      <c r="DG37" s="54">
        <v>0</v>
      </c>
      <c r="DH37" s="54">
        <v>0</v>
      </c>
      <c r="DI37" s="54">
        <v>0</v>
      </c>
      <c r="DJ37" s="54">
        <v>0</v>
      </c>
      <c r="DK37" s="54">
        <v>0</v>
      </c>
      <c r="DL37" s="54">
        <v>0</v>
      </c>
      <c r="DM37" s="54">
        <v>0</v>
      </c>
      <c r="DN37" s="54">
        <v>0</v>
      </c>
      <c r="DO37" s="54">
        <v>0</v>
      </c>
      <c r="DP37" s="54">
        <v>0</v>
      </c>
      <c r="DQ37" s="54">
        <v>0</v>
      </c>
      <c r="DR37" s="54">
        <v>0</v>
      </c>
      <c r="DS37" s="54">
        <v>0</v>
      </c>
      <c r="DT37" s="54">
        <v>0</v>
      </c>
      <c r="DU37" s="54">
        <v>0</v>
      </c>
      <c r="DV37" s="54">
        <v>0</v>
      </c>
      <c r="DW37" s="54">
        <v>0</v>
      </c>
      <c r="DX37" s="54">
        <v>0</v>
      </c>
      <c r="DY37" s="26"/>
      <c r="DZ37" s="26"/>
      <c r="EA37" s="26"/>
      <c r="EB37" s="26">
        <v>0</v>
      </c>
      <c r="EC37" s="54">
        <v>0</v>
      </c>
      <c r="ED37" s="54">
        <v>0</v>
      </c>
      <c r="EE37" s="54">
        <v>0</v>
      </c>
      <c r="EF37" s="54">
        <v>0</v>
      </c>
      <c r="EG37" s="54">
        <v>0</v>
      </c>
      <c r="EH37" s="54">
        <v>0</v>
      </c>
      <c r="EI37" s="54">
        <v>0</v>
      </c>
      <c r="EJ37" s="54">
        <v>0</v>
      </c>
      <c r="EK37" s="54">
        <v>0</v>
      </c>
      <c r="EL37" s="54">
        <v>0</v>
      </c>
      <c r="EM37" s="54">
        <v>0</v>
      </c>
      <c r="EN37" s="54">
        <v>0</v>
      </c>
      <c r="EO37" s="54">
        <v>0</v>
      </c>
      <c r="EP37" s="54">
        <v>0</v>
      </c>
      <c r="EQ37" s="54">
        <v>0</v>
      </c>
      <c r="ER37" s="54">
        <v>0</v>
      </c>
      <c r="ES37" s="54">
        <v>0</v>
      </c>
      <c r="ET37" s="54">
        <v>0</v>
      </c>
      <c r="EU37" s="54">
        <v>0</v>
      </c>
      <c r="EV37" s="54">
        <v>0</v>
      </c>
      <c r="EW37" s="54">
        <v>0</v>
      </c>
      <c r="EX37" s="54">
        <v>0</v>
      </c>
      <c r="EY37" s="26"/>
      <c r="EZ37" s="54"/>
      <c r="FA37" s="54"/>
      <c r="FB37" s="26">
        <v>0</v>
      </c>
      <c r="FC37" s="55">
        <v>0</v>
      </c>
      <c r="FD37" s="56">
        <v>0</v>
      </c>
      <c r="FE37" s="56">
        <v>0</v>
      </c>
      <c r="FF37" s="56"/>
      <c r="FG37" s="56">
        <v>0</v>
      </c>
      <c r="FH37" s="9"/>
      <c r="FI37" s="17">
        <v>0</v>
      </c>
      <c r="FJ37" s="17"/>
      <c r="FK37" s="17"/>
      <c r="FL37" s="17"/>
      <c r="FM37" s="17">
        <v>0</v>
      </c>
      <c r="FN37" s="17">
        <v>0</v>
      </c>
      <c r="FO37" s="57">
        <v>0</v>
      </c>
      <c r="FP37" s="57">
        <v>30</v>
      </c>
      <c r="FQ37" s="57">
        <v>0</v>
      </c>
      <c r="FR37" s="26" t="s">
        <v>330</v>
      </c>
      <c r="FS37" s="59"/>
      <c r="FT37" s="60">
        <v>0</v>
      </c>
      <c r="FU37" s="60"/>
      <c r="FV37" s="61">
        <v>0</v>
      </c>
      <c r="FW37" s="61">
        <v>0</v>
      </c>
      <c r="FX37" s="61">
        <v>0</v>
      </c>
      <c r="FY37" s="61">
        <v>0</v>
      </c>
      <c r="FZ37" s="10"/>
      <c r="GA37" s="11">
        <v>0</v>
      </c>
    </row>
    <row r="38" spans="1:183" s="62" customFormat="1" ht="20.25" hidden="1" customHeight="1">
      <c r="A38" s="14" t="s">
        <v>35</v>
      </c>
      <c r="B38" s="54" t="s">
        <v>321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0</v>
      </c>
      <c r="P38" s="54">
        <v>0</v>
      </c>
      <c r="Q38" s="54">
        <v>0</v>
      </c>
      <c r="R38" s="54">
        <v>0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54">
        <v>0</v>
      </c>
      <c r="AN38" s="54">
        <v>0</v>
      </c>
      <c r="AO38" s="54">
        <v>0</v>
      </c>
      <c r="AP38" s="54">
        <v>0</v>
      </c>
      <c r="AQ38" s="54">
        <v>0</v>
      </c>
      <c r="AR38" s="54">
        <v>0</v>
      </c>
      <c r="AS38" s="54">
        <v>0</v>
      </c>
      <c r="AT38" s="54">
        <v>0</v>
      </c>
      <c r="AU38" s="54">
        <v>0</v>
      </c>
      <c r="AV38" s="54">
        <v>0</v>
      </c>
      <c r="AW38" s="54">
        <v>0</v>
      </c>
      <c r="AX38" s="54">
        <v>0</v>
      </c>
      <c r="AY38" s="54">
        <v>0</v>
      </c>
      <c r="AZ38" s="54">
        <v>0</v>
      </c>
      <c r="BA38" s="54">
        <v>0</v>
      </c>
      <c r="BB38" s="54">
        <v>0</v>
      </c>
      <c r="BC38" s="54">
        <v>0</v>
      </c>
      <c r="BD38" s="54">
        <v>0</v>
      </c>
      <c r="BE38" s="54">
        <v>0</v>
      </c>
      <c r="BF38" s="54">
        <v>0</v>
      </c>
      <c r="BG38" s="54">
        <v>0</v>
      </c>
      <c r="BH38" s="54">
        <v>0</v>
      </c>
      <c r="BI38" s="54">
        <v>0</v>
      </c>
      <c r="BJ38" s="54">
        <v>0</v>
      </c>
      <c r="BK38" s="54">
        <v>0</v>
      </c>
      <c r="BL38" s="54">
        <v>0</v>
      </c>
      <c r="BM38" s="54">
        <v>0</v>
      </c>
      <c r="BN38" s="54">
        <v>0</v>
      </c>
      <c r="BO38" s="54">
        <v>0</v>
      </c>
      <c r="BP38" s="54">
        <v>0</v>
      </c>
      <c r="BQ38" s="54">
        <v>0</v>
      </c>
      <c r="BR38" s="54">
        <v>0</v>
      </c>
      <c r="BS38" s="54">
        <v>0</v>
      </c>
      <c r="BT38" s="54">
        <v>0</v>
      </c>
      <c r="BU38" s="54">
        <v>0</v>
      </c>
      <c r="BV38" s="54">
        <v>0</v>
      </c>
      <c r="BW38" s="54">
        <v>0</v>
      </c>
      <c r="BX38" s="54">
        <v>0</v>
      </c>
      <c r="BY38" s="54">
        <v>0</v>
      </c>
      <c r="BZ38" s="54">
        <v>0</v>
      </c>
      <c r="CA38" s="54">
        <v>0</v>
      </c>
      <c r="CB38" s="54">
        <v>0</v>
      </c>
      <c r="CC38" s="54">
        <v>0</v>
      </c>
      <c r="CD38" s="54">
        <v>0</v>
      </c>
      <c r="CE38" s="54">
        <v>0</v>
      </c>
      <c r="CF38" s="54">
        <v>0</v>
      </c>
      <c r="CG38" s="54">
        <v>0</v>
      </c>
      <c r="CH38" s="54">
        <v>0</v>
      </c>
      <c r="CI38" s="54">
        <v>0</v>
      </c>
      <c r="CJ38" s="54">
        <v>0</v>
      </c>
      <c r="CK38" s="54">
        <v>0</v>
      </c>
      <c r="CL38" s="54">
        <v>0</v>
      </c>
      <c r="CM38" s="64"/>
      <c r="CN38" s="64"/>
      <c r="CO38" s="64"/>
      <c r="CP38" s="26">
        <v>0</v>
      </c>
      <c r="CQ38" s="54">
        <v>0</v>
      </c>
      <c r="CR38" s="54">
        <v>0</v>
      </c>
      <c r="CS38" s="54">
        <v>0</v>
      </c>
      <c r="CT38" s="54">
        <v>0</v>
      </c>
      <c r="CU38" s="54">
        <v>0</v>
      </c>
      <c r="CV38" s="54">
        <v>0</v>
      </c>
      <c r="CW38" s="54">
        <v>0</v>
      </c>
      <c r="CX38" s="54">
        <v>0</v>
      </c>
      <c r="CY38" s="54">
        <v>0</v>
      </c>
      <c r="CZ38" s="54">
        <v>0</v>
      </c>
      <c r="DA38" s="54">
        <v>0</v>
      </c>
      <c r="DB38" s="54">
        <v>0</v>
      </c>
      <c r="DC38" s="54">
        <v>0</v>
      </c>
      <c r="DD38" s="54">
        <v>0</v>
      </c>
      <c r="DE38" s="54">
        <v>0</v>
      </c>
      <c r="DF38" s="54">
        <v>0</v>
      </c>
      <c r="DG38" s="54">
        <v>0</v>
      </c>
      <c r="DH38" s="54">
        <v>0</v>
      </c>
      <c r="DI38" s="54">
        <v>0</v>
      </c>
      <c r="DJ38" s="54">
        <v>0</v>
      </c>
      <c r="DK38" s="54">
        <v>0</v>
      </c>
      <c r="DL38" s="54">
        <v>0</v>
      </c>
      <c r="DM38" s="54">
        <v>0</v>
      </c>
      <c r="DN38" s="54">
        <v>0</v>
      </c>
      <c r="DO38" s="54">
        <v>0</v>
      </c>
      <c r="DP38" s="54">
        <v>0</v>
      </c>
      <c r="DQ38" s="54">
        <v>0</v>
      </c>
      <c r="DR38" s="54">
        <v>0</v>
      </c>
      <c r="DS38" s="54">
        <v>0</v>
      </c>
      <c r="DT38" s="54">
        <v>0</v>
      </c>
      <c r="DU38" s="54">
        <v>0</v>
      </c>
      <c r="DV38" s="54">
        <v>0</v>
      </c>
      <c r="DW38" s="54">
        <v>0</v>
      </c>
      <c r="DX38" s="54">
        <v>0</v>
      </c>
      <c r="DY38" s="64"/>
      <c r="DZ38" s="64"/>
      <c r="EA38" s="64"/>
      <c r="EB38" s="26">
        <v>0</v>
      </c>
      <c r="EC38" s="54">
        <v>0</v>
      </c>
      <c r="ED38" s="54">
        <v>0</v>
      </c>
      <c r="EE38" s="54">
        <v>0</v>
      </c>
      <c r="EF38" s="54">
        <v>0</v>
      </c>
      <c r="EG38" s="54">
        <v>0</v>
      </c>
      <c r="EH38" s="54">
        <v>0</v>
      </c>
      <c r="EI38" s="54">
        <v>0</v>
      </c>
      <c r="EJ38" s="54">
        <v>0</v>
      </c>
      <c r="EK38" s="54">
        <v>0</v>
      </c>
      <c r="EL38" s="54">
        <v>0</v>
      </c>
      <c r="EM38" s="54">
        <v>0</v>
      </c>
      <c r="EN38" s="54">
        <v>0</v>
      </c>
      <c r="EO38" s="54">
        <v>0</v>
      </c>
      <c r="EP38" s="54">
        <v>0</v>
      </c>
      <c r="EQ38" s="54">
        <v>0</v>
      </c>
      <c r="ER38" s="54">
        <v>0</v>
      </c>
      <c r="ES38" s="54">
        <v>0</v>
      </c>
      <c r="ET38" s="54">
        <v>0</v>
      </c>
      <c r="EU38" s="54">
        <v>0</v>
      </c>
      <c r="EV38" s="54">
        <v>0</v>
      </c>
      <c r="EW38" s="54">
        <v>0</v>
      </c>
      <c r="EX38" s="54">
        <v>0</v>
      </c>
      <c r="EY38" s="64"/>
      <c r="EZ38" s="54"/>
      <c r="FA38" s="54"/>
      <c r="FB38" s="26">
        <v>0</v>
      </c>
      <c r="FC38" s="55">
        <v>0</v>
      </c>
      <c r="FD38" s="56">
        <v>0</v>
      </c>
      <c r="FE38" s="56">
        <v>0</v>
      </c>
      <c r="FF38" s="56"/>
      <c r="FG38" s="56">
        <v>0</v>
      </c>
      <c r="FH38" s="9"/>
      <c r="FI38" s="17">
        <v>0</v>
      </c>
      <c r="FJ38" s="17"/>
      <c r="FK38" s="17"/>
      <c r="FL38" s="17"/>
      <c r="FM38" s="17"/>
      <c r="FN38" s="17">
        <v>0</v>
      </c>
      <c r="FO38" s="57">
        <v>0</v>
      </c>
      <c r="FP38" s="57">
        <v>30</v>
      </c>
      <c r="FQ38" s="57">
        <v>0</v>
      </c>
      <c r="FR38" s="64" t="s">
        <v>330</v>
      </c>
      <c r="FS38" s="65"/>
      <c r="FT38" s="60">
        <v>0</v>
      </c>
      <c r="FU38" s="60"/>
      <c r="FV38" s="61">
        <v>0</v>
      </c>
      <c r="FW38" s="61">
        <v>0</v>
      </c>
      <c r="FX38" s="61">
        <v>0</v>
      </c>
      <c r="FY38" s="61">
        <v>0</v>
      </c>
      <c r="FZ38" s="10"/>
      <c r="GA38" s="11">
        <v>0</v>
      </c>
    </row>
    <row r="39" spans="1:183" s="62" customFormat="1" ht="20.25" hidden="1" customHeight="1">
      <c r="A39" s="8" t="s">
        <v>36</v>
      </c>
      <c r="B39" s="54" t="s">
        <v>321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54">
        <v>0</v>
      </c>
      <c r="Q39" s="54">
        <v>0</v>
      </c>
      <c r="R39" s="54">
        <v>0</v>
      </c>
      <c r="S39" s="54">
        <v>0</v>
      </c>
      <c r="T39" s="54">
        <v>0</v>
      </c>
      <c r="U39" s="54">
        <v>0</v>
      </c>
      <c r="V39" s="54">
        <v>0</v>
      </c>
      <c r="W39" s="54">
        <v>0</v>
      </c>
      <c r="X39" s="54">
        <v>0</v>
      </c>
      <c r="Y39" s="54">
        <v>0</v>
      </c>
      <c r="Z39" s="54">
        <v>0</v>
      </c>
      <c r="AA39" s="54">
        <v>0</v>
      </c>
      <c r="AB39" s="54">
        <v>0</v>
      </c>
      <c r="AC39" s="54">
        <v>0</v>
      </c>
      <c r="AD39" s="54">
        <v>0</v>
      </c>
      <c r="AE39" s="54">
        <v>0</v>
      </c>
      <c r="AF39" s="54">
        <v>0</v>
      </c>
      <c r="AG39" s="54">
        <v>0</v>
      </c>
      <c r="AH39" s="54">
        <v>0</v>
      </c>
      <c r="AI39" s="54">
        <v>0</v>
      </c>
      <c r="AJ39" s="54">
        <v>0</v>
      </c>
      <c r="AK39" s="54">
        <v>0</v>
      </c>
      <c r="AL39" s="54">
        <v>0</v>
      </c>
      <c r="AM39" s="54">
        <v>0</v>
      </c>
      <c r="AN39" s="54">
        <v>0</v>
      </c>
      <c r="AO39" s="54">
        <v>0</v>
      </c>
      <c r="AP39" s="54">
        <v>0</v>
      </c>
      <c r="AQ39" s="54">
        <v>0</v>
      </c>
      <c r="AR39" s="54">
        <v>0</v>
      </c>
      <c r="AS39" s="54">
        <v>0</v>
      </c>
      <c r="AT39" s="54">
        <v>0</v>
      </c>
      <c r="AU39" s="54">
        <v>0</v>
      </c>
      <c r="AV39" s="54">
        <v>0</v>
      </c>
      <c r="AW39" s="54">
        <v>0</v>
      </c>
      <c r="AX39" s="54">
        <v>0</v>
      </c>
      <c r="AY39" s="54">
        <v>0</v>
      </c>
      <c r="AZ39" s="54">
        <v>0</v>
      </c>
      <c r="BA39" s="54">
        <v>0</v>
      </c>
      <c r="BB39" s="54">
        <v>0</v>
      </c>
      <c r="BC39" s="54">
        <v>0</v>
      </c>
      <c r="BD39" s="54">
        <v>0</v>
      </c>
      <c r="BE39" s="54">
        <v>0</v>
      </c>
      <c r="BF39" s="54">
        <v>0</v>
      </c>
      <c r="BG39" s="54">
        <v>0</v>
      </c>
      <c r="BH39" s="54">
        <v>0</v>
      </c>
      <c r="BI39" s="54">
        <v>0</v>
      </c>
      <c r="BJ39" s="54">
        <v>0</v>
      </c>
      <c r="BK39" s="54">
        <v>0</v>
      </c>
      <c r="BL39" s="54">
        <v>0</v>
      </c>
      <c r="BM39" s="54">
        <v>0</v>
      </c>
      <c r="BN39" s="54">
        <v>0</v>
      </c>
      <c r="BO39" s="54">
        <v>0</v>
      </c>
      <c r="BP39" s="54">
        <v>0</v>
      </c>
      <c r="BQ39" s="54">
        <v>0</v>
      </c>
      <c r="BR39" s="54">
        <v>0</v>
      </c>
      <c r="BS39" s="54">
        <v>0</v>
      </c>
      <c r="BT39" s="54">
        <v>0</v>
      </c>
      <c r="BU39" s="54">
        <v>0</v>
      </c>
      <c r="BV39" s="54">
        <v>0</v>
      </c>
      <c r="BW39" s="54">
        <v>0</v>
      </c>
      <c r="BX39" s="54">
        <v>0</v>
      </c>
      <c r="BY39" s="54">
        <v>0</v>
      </c>
      <c r="BZ39" s="54">
        <v>0</v>
      </c>
      <c r="CA39" s="54">
        <v>0</v>
      </c>
      <c r="CB39" s="54">
        <v>0</v>
      </c>
      <c r="CC39" s="54">
        <v>0</v>
      </c>
      <c r="CD39" s="54">
        <v>0</v>
      </c>
      <c r="CE39" s="54">
        <v>0</v>
      </c>
      <c r="CF39" s="54">
        <v>0</v>
      </c>
      <c r="CG39" s="54">
        <v>0</v>
      </c>
      <c r="CH39" s="54">
        <v>0</v>
      </c>
      <c r="CI39" s="54">
        <v>0</v>
      </c>
      <c r="CJ39" s="54">
        <v>0</v>
      </c>
      <c r="CK39" s="54">
        <v>0</v>
      </c>
      <c r="CL39" s="54">
        <v>0</v>
      </c>
      <c r="CM39" s="26"/>
      <c r="CN39" s="26"/>
      <c r="CO39" s="26"/>
      <c r="CP39" s="26">
        <v>0</v>
      </c>
      <c r="CQ39" s="54">
        <v>0</v>
      </c>
      <c r="CR39" s="54">
        <v>0</v>
      </c>
      <c r="CS39" s="54">
        <v>0</v>
      </c>
      <c r="CT39" s="54">
        <v>0</v>
      </c>
      <c r="CU39" s="54">
        <v>0</v>
      </c>
      <c r="CV39" s="54">
        <v>0</v>
      </c>
      <c r="CW39" s="54">
        <v>0</v>
      </c>
      <c r="CX39" s="54">
        <v>0</v>
      </c>
      <c r="CY39" s="54">
        <v>0</v>
      </c>
      <c r="CZ39" s="54">
        <v>0</v>
      </c>
      <c r="DA39" s="54">
        <v>0</v>
      </c>
      <c r="DB39" s="54">
        <v>0</v>
      </c>
      <c r="DC39" s="54">
        <v>0</v>
      </c>
      <c r="DD39" s="54">
        <v>0</v>
      </c>
      <c r="DE39" s="54">
        <v>0</v>
      </c>
      <c r="DF39" s="54">
        <v>0</v>
      </c>
      <c r="DG39" s="54">
        <v>0</v>
      </c>
      <c r="DH39" s="54">
        <v>0</v>
      </c>
      <c r="DI39" s="54">
        <v>0</v>
      </c>
      <c r="DJ39" s="54">
        <v>0</v>
      </c>
      <c r="DK39" s="54">
        <v>0</v>
      </c>
      <c r="DL39" s="54">
        <v>0</v>
      </c>
      <c r="DM39" s="54">
        <v>0</v>
      </c>
      <c r="DN39" s="54">
        <v>0</v>
      </c>
      <c r="DO39" s="54">
        <v>0</v>
      </c>
      <c r="DP39" s="54">
        <v>0</v>
      </c>
      <c r="DQ39" s="54">
        <v>0</v>
      </c>
      <c r="DR39" s="54">
        <v>0</v>
      </c>
      <c r="DS39" s="54">
        <v>0</v>
      </c>
      <c r="DT39" s="54">
        <v>0</v>
      </c>
      <c r="DU39" s="54">
        <v>0</v>
      </c>
      <c r="DV39" s="54">
        <v>0</v>
      </c>
      <c r="DW39" s="54">
        <v>0</v>
      </c>
      <c r="DX39" s="54">
        <v>0</v>
      </c>
      <c r="DY39" s="26"/>
      <c r="DZ39" s="26"/>
      <c r="EA39" s="26"/>
      <c r="EB39" s="26">
        <v>0</v>
      </c>
      <c r="EC39" s="54">
        <v>0</v>
      </c>
      <c r="ED39" s="54">
        <v>0</v>
      </c>
      <c r="EE39" s="54">
        <v>0</v>
      </c>
      <c r="EF39" s="54">
        <v>0</v>
      </c>
      <c r="EG39" s="54">
        <v>0</v>
      </c>
      <c r="EH39" s="54">
        <v>0</v>
      </c>
      <c r="EI39" s="54">
        <v>0</v>
      </c>
      <c r="EJ39" s="54">
        <v>0</v>
      </c>
      <c r="EK39" s="54">
        <v>0</v>
      </c>
      <c r="EL39" s="54">
        <v>0</v>
      </c>
      <c r="EM39" s="54">
        <v>0</v>
      </c>
      <c r="EN39" s="54">
        <v>0</v>
      </c>
      <c r="EO39" s="54">
        <v>0</v>
      </c>
      <c r="EP39" s="54">
        <v>0</v>
      </c>
      <c r="EQ39" s="54">
        <v>0</v>
      </c>
      <c r="ER39" s="54">
        <v>0</v>
      </c>
      <c r="ES39" s="54">
        <v>0</v>
      </c>
      <c r="ET39" s="54">
        <v>0</v>
      </c>
      <c r="EU39" s="54">
        <v>0</v>
      </c>
      <c r="EV39" s="54">
        <v>0</v>
      </c>
      <c r="EW39" s="54">
        <v>0</v>
      </c>
      <c r="EX39" s="54">
        <v>0</v>
      </c>
      <c r="EY39" s="26"/>
      <c r="EZ39" s="54"/>
      <c r="FA39" s="54"/>
      <c r="FB39" s="26">
        <v>0</v>
      </c>
      <c r="FC39" s="55">
        <v>0</v>
      </c>
      <c r="FD39" s="56">
        <v>0</v>
      </c>
      <c r="FE39" s="56">
        <v>0</v>
      </c>
      <c r="FF39" s="56"/>
      <c r="FG39" s="56">
        <v>0</v>
      </c>
      <c r="FH39" s="9"/>
      <c r="FI39" s="17">
        <v>0</v>
      </c>
      <c r="FJ39" s="17"/>
      <c r="FK39" s="17"/>
      <c r="FL39" s="17"/>
      <c r="FM39" s="17"/>
      <c r="FN39" s="17">
        <v>0</v>
      </c>
      <c r="FO39" s="57">
        <v>0</v>
      </c>
      <c r="FP39" s="57"/>
      <c r="FQ39" s="57"/>
      <c r="FR39" s="26" t="s">
        <v>330</v>
      </c>
      <c r="FS39" s="59"/>
      <c r="FT39" s="60">
        <v>0</v>
      </c>
      <c r="FU39" s="60"/>
      <c r="FV39" s="61">
        <v>0</v>
      </c>
      <c r="FW39" s="61">
        <v>0</v>
      </c>
      <c r="FX39" s="61">
        <v>0</v>
      </c>
      <c r="FY39" s="61">
        <v>0</v>
      </c>
      <c r="FZ39" s="10"/>
      <c r="GA39" s="11">
        <v>0</v>
      </c>
    </row>
    <row r="40" spans="1:183" s="62" customFormat="1" ht="20.25" hidden="1" customHeight="1">
      <c r="A40" s="8" t="s">
        <v>37</v>
      </c>
      <c r="B40" s="54"/>
      <c r="C40" s="54"/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54">
        <v>0</v>
      </c>
      <c r="Q40" s="54">
        <v>0</v>
      </c>
      <c r="R40" s="54">
        <v>0</v>
      </c>
      <c r="S40" s="54">
        <v>0</v>
      </c>
      <c r="T40" s="54">
        <v>0</v>
      </c>
      <c r="U40" s="54">
        <v>0</v>
      </c>
      <c r="V40" s="54">
        <v>0</v>
      </c>
      <c r="W40" s="54">
        <v>0</v>
      </c>
      <c r="X40" s="54">
        <v>0</v>
      </c>
      <c r="Y40" s="54">
        <v>0</v>
      </c>
      <c r="Z40" s="54">
        <v>0</v>
      </c>
      <c r="AA40" s="54">
        <v>0</v>
      </c>
      <c r="AB40" s="54">
        <v>0</v>
      </c>
      <c r="AC40" s="54">
        <v>0</v>
      </c>
      <c r="AD40" s="54">
        <v>0</v>
      </c>
      <c r="AE40" s="54">
        <v>0</v>
      </c>
      <c r="AF40" s="54">
        <v>0</v>
      </c>
      <c r="AG40" s="54">
        <v>0</v>
      </c>
      <c r="AH40" s="54">
        <v>0</v>
      </c>
      <c r="AI40" s="54">
        <v>0</v>
      </c>
      <c r="AJ40" s="54">
        <v>0</v>
      </c>
      <c r="AK40" s="54">
        <v>0</v>
      </c>
      <c r="AL40" s="54">
        <v>0</v>
      </c>
      <c r="AM40" s="54">
        <v>0</v>
      </c>
      <c r="AN40" s="54">
        <v>0</v>
      </c>
      <c r="AO40" s="54">
        <v>0</v>
      </c>
      <c r="AP40" s="54">
        <v>0</v>
      </c>
      <c r="AQ40" s="54">
        <v>0</v>
      </c>
      <c r="AR40" s="54">
        <v>0</v>
      </c>
      <c r="AS40" s="54">
        <v>0</v>
      </c>
      <c r="AT40" s="54">
        <v>0</v>
      </c>
      <c r="AU40" s="54">
        <v>0</v>
      </c>
      <c r="AV40" s="54">
        <v>0</v>
      </c>
      <c r="AW40" s="54">
        <v>0</v>
      </c>
      <c r="AX40" s="54">
        <v>0</v>
      </c>
      <c r="AY40" s="54">
        <v>0</v>
      </c>
      <c r="AZ40" s="54">
        <v>0</v>
      </c>
      <c r="BA40" s="54">
        <v>0</v>
      </c>
      <c r="BB40" s="54">
        <v>0</v>
      </c>
      <c r="BC40" s="54">
        <v>0</v>
      </c>
      <c r="BD40" s="54">
        <v>0</v>
      </c>
      <c r="BE40" s="54">
        <v>0</v>
      </c>
      <c r="BF40" s="54">
        <v>0</v>
      </c>
      <c r="BG40" s="54">
        <v>0</v>
      </c>
      <c r="BH40" s="54">
        <v>0</v>
      </c>
      <c r="BI40" s="54">
        <v>0</v>
      </c>
      <c r="BJ40" s="54">
        <v>0</v>
      </c>
      <c r="BK40" s="54">
        <v>0</v>
      </c>
      <c r="BL40" s="54">
        <v>0</v>
      </c>
      <c r="BM40" s="54">
        <v>0</v>
      </c>
      <c r="BN40" s="54">
        <v>0</v>
      </c>
      <c r="BO40" s="54">
        <v>0</v>
      </c>
      <c r="BP40" s="54">
        <v>0</v>
      </c>
      <c r="BQ40" s="54">
        <v>0</v>
      </c>
      <c r="BR40" s="54">
        <v>0</v>
      </c>
      <c r="BS40" s="54">
        <v>0</v>
      </c>
      <c r="BT40" s="54">
        <v>2</v>
      </c>
      <c r="BU40" s="54">
        <v>2</v>
      </c>
      <c r="BV40" s="54">
        <v>0</v>
      </c>
      <c r="BW40" s="54">
        <v>0</v>
      </c>
      <c r="BX40" s="54">
        <v>0</v>
      </c>
      <c r="BY40" s="54">
        <v>0</v>
      </c>
      <c r="BZ40" s="54">
        <v>0</v>
      </c>
      <c r="CA40" s="54">
        <v>0</v>
      </c>
      <c r="CB40" s="54">
        <v>0</v>
      </c>
      <c r="CC40" s="54">
        <v>0</v>
      </c>
      <c r="CD40" s="54">
        <v>0</v>
      </c>
      <c r="CE40" s="54">
        <v>0</v>
      </c>
      <c r="CF40" s="54">
        <v>0</v>
      </c>
      <c r="CG40" s="54">
        <v>0</v>
      </c>
      <c r="CH40" s="54">
        <v>0</v>
      </c>
      <c r="CI40" s="54">
        <v>0</v>
      </c>
      <c r="CJ40" s="54">
        <v>0</v>
      </c>
      <c r="CK40" s="54">
        <v>0</v>
      </c>
      <c r="CL40" s="54">
        <v>2</v>
      </c>
      <c r="CM40" s="26"/>
      <c r="CN40" s="26"/>
      <c r="CO40" s="26"/>
      <c r="CP40" s="26">
        <v>0</v>
      </c>
      <c r="CQ40" s="54">
        <v>0</v>
      </c>
      <c r="CR40" s="54">
        <v>0</v>
      </c>
      <c r="CS40" s="54">
        <v>0</v>
      </c>
      <c r="CT40" s="54">
        <v>0</v>
      </c>
      <c r="CU40" s="54">
        <v>0</v>
      </c>
      <c r="CV40" s="54">
        <v>0</v>
      </c>
      <c r="CW40" s="54">
        <v>0</v>
      </c>
      <c r="CX40" s="54">
        <v>0</v>
      </c>
      <c r="CY40" s="54">
        <v>0</v>
      </c>
      <c r="CZ40" s="54">
        <v>0</v>
      </c>
      <c r="DA40" s="54">
        <v>0</v>
      </c>
      <c r="DB40" s="54">
        <v>0</v>
      </c>
      <c r="DC40" s="54">
        <v>0</v>
      </c>
      <c r="DD40" s="54">
        <v>0</v>
      </c>
      <c r="DE40" s="54">
        <v>0</v>
      </c>
      <c r="DF40" s="54">
        <v>0</v>
      </c>
      <c r="DG40" s="54">
        <v>0</v>
      </c>
      <c r="DH40" s="54">
        <v>0</v>
      </c>
      <c r="DI40" s="54">
        <v>0</v>
      </c>
      <c r="DJ40" s="54">
        <v>0</v>
      </c>
      <c r="DK40" s="54">
        <v>0</v>
      </c>
      <c r="DL40" s="54">
        <v>0</v>
      </c>
      <c r="DM40" s="54">
        <v>0</v>
      </c>
      <c r="DN40" s="54">
        <v>0</v>
      </c>
      <c r="DO40" s="54">
        <v>0</v>
      </c>
      <c r="DP40" s="54">
        <v>0</v>
      </c>
      <c r="DQ40" s="54">
        <v>0</v>
      </c>
      <c r="DR40" s="54">
        <v>0</v>
      </c>
      <c r="DS40" s="54">
        <v>0</v>
      </c>
      <c r="DT40" s="54">
        <v>0</v>
      </c>
      <c r="DU40" s="54">
        <v>0</v>
      </c>
      <c r="DV40" s="54">
        <v>0</v>
      </c>
      <c r="DW40" s="54">
        <v>0</v>
      </c>
      <c r="DX40" s="54">
        <v>0</v>
      </c>
      <c r="DY40" s="26"/>
      <c r="DZ40" s="26"/>
      <c r="EA40" s="26"/>
      <c r="EB40" s="26">
        <v>0</v>
      </c>
      <c r="EC40" s="54">
        <v>0</v>
      </c>
      <c r="ED40" s="54">
        <v>0</v>
      </c>
      <c r="EE40" s="54">
        <v>0</v>
      </c>
      <c r="EF40" s="54">
        <v>0</v>
      </c>
      <c r="EG40" s="54">
        <v>0</v>
      </c>
      <c r="EH40" s="54">
        <v>0</v>
      </c>
      <c r="EI40" s="54">
        <v>0</v>
      </c>
      <c r="EJ40" s="54">
        <v>0</v>
      </c>
      <c r="EK40" s="54">
        <v>0</v>
      </c>
      <c r="EL40" s="54">
        <v>0</v>
      </c>
      <c r="EM40" s="54">
        <v>0</v>
      </c>
      <c r="EN40" s="54">
        <v>0</v>
      </c>
      <c r="EO40" s="54">
        <v>0</v>
      </c>
      <c r="EP40" s="54">
        <v>0</v>
      </c>
      <c r="EQ40" s="54">
        <v>0</v>
      </c>
      <c r="ER40" s="54">
        <v>0</v>
      </c>
      <c r="ES40" s="54">
        <v>0</v>
      </c>
      <c r="ET40" s="54">
        <v>0</v>
      </c>
      <c r="EU40" s="54">
        <v>0</v>
      </c>
      <c r="EV40" s="54">
        <v>0</v>
      </c>
      <c r="EW40" s="54">
        <v>0</v>
      </c>
      <c r="EX40" s="54">
        <v>0</v>
      </c>
      <c r="EY40" s="26"/>
      <c r="EZ40" s="54"/>
      <c r="FA40" s="54"/>
      <c r="FB40" s="26">
        <v>0</v>
      </c>
      <c r="FC40" s="55">
        <v>2</v>
      </c>
      <c r="FD40" s="56">
        <v>2</v>
      </c>
      <c r="FE40" s="56">
        <v>0</v>
      </c>
      <c r="FF40" s="56"/>
      <c r="FG40" s="56">
        <v>-2</v>
      </c>
      <c r="FH40" s="9"/>
      <c r="FI40" s="17">
        <v>2</v>
      </c>
      <c r="FJ40" s="17"/>
      <c r="FK40" s="17">
        <v>2</v>
      </c>
      <c r="FL40" s="17"/>
      <c r="FM40" s="17"/>
      <c r="FN40" s="17">
        <v>2</v>
      </c>
      <c r="FO40" s="57">
        <v>0</v>
      </c>
      <c r="FP40" s="57">
        <v>30</v>
      </c>
      <c r="FQ40" s="57">
        <v>6.6666666666666666E-2</v>
      </c>
      <c r="FR40" s="26" t="s">
        <v>330</v>
      </c>
      <c r="FS40" s="59"/>
      <c r="FT40" s="60">
        <v>-2</v>
      </c>
      <c r="FU40" s="60"/>
      <c r="FV40" s="61">
        <v>2</v>
      </c>
      <c r="FW40" s="61">
        <v>-2</v>
      </c>
      <c r="FX40" s="61">
        <v>0</v>
      </c>
      <c r="FY40" s="61">
        <v>0</v>
      </c>
      <c r="FZ40" s="13"/>
      <c r="GA40" s="11"/>
    </row>
    <row r="41" spans="1:183" s="62" customFormat="1" ht="21.75" hidden="1" customHeight="1">
      <c r="A41" s="16" t="s">
        <v>38</v>
      </c>
      <c r="B41" s="54" t="s">
        <v>321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4">
        <v>0</v>
      </c>
      <c r="Q41" s="54">
        <v>0</v>
      </c>
      <c r="R41" s="54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4">
        <v>0</v>
      </c>
      <c r="AE41" s="54">
        <v>0</v>
      </c>
      <c r="AF41" s="54">
        <v>0</v>
      </c>
      <c r="AG41" s="54">
        <v>0</v>
      </c>
      <c r="AH41" s="54">
        <v>0</v>
      </c>
      <c r="AI41" s="54">
        <v>0</v>
      </c>
      <c r="AJ41" s="54">
        <v>0</v>
      </c>
      <c r="AK41" s="54">
        <v>0</v>
      </c>
      <c r="AL41" s="54">
        <v>0</v>
      </c>
      <c r="AM41" s="54">
        <v>0</v>
      </c>
      <c r="AN41" s="54">
        <v>0</v>
      </c>
      <c r="AO41" s="54">
        <v>0</v>
      </c>
      <c r="AP41" s="54">
        <v>0</v>
      </c>
      <c r="AQ41" s="54">
        <v>0</v>
      </c>
      <c r="AR41" s="54">
        <v>0</v>
      </c>
      <c r="AS41" s="54">
        <v>0</v>
      </c>
      <c r="AT41" s="54">
        <v>0</v>
      </c>
      <c r="AU41" s="54">
        <v>0</v>
      </c>
      <c r="AV41" s="54">
        <v>0</v>
      </c>
      <c r="AW41" s="54">
        <v>0</v>
      </c>
      <c r="AX41" s="54">
        <v>0</v>
      </c>
      <c r="AY41" s="54">
        <v>0</v>
      </c>
      <c r="AZ41" s="54">
        <v>0</v>
      </c>
      <c r="BA41" s="54">
        <v>0</v>
      </c>
      <c r="BB41" s="54">
        <v>0</v>
      </c>
      <c r="BC41" s="54">
        <v>0</v>
      </c>
      <c r="BD41" s="54">
        <v>0</v>
      </c>
      <c r="BE41" s="54">
        <v>0</v>
      </c>
      <c r="BF41" s="54">
        <v>0</v>
      </c>
      <c r="BG41" s="54">
        <v>0</v>
      </c>
      <c r="BH41" s="54">
        <v>0</v>
      </c>
      <c r="BI41" s="54">
        <v>0</v>
      </c>
      <c r="BJ41" s="54">
        <v>0</v>
      </c>
      <c r="BK41" s="54">
        <v>0</v>
      </c>
      <c r="BL41" s="54">
        <v>0</v>
      </c>
      <c r="BM41" s="54">
        <v>0</v>
      </c>
      <c r="BN41" s="54">
        <v>0</v>
      </c>
      <c r="BO41" s="54">
        <v>0</v>
      </c>
      <c r="BP41" s="54">
        <v>0</v>
      </c>
      <c r="BQ41" s="54">
        <v>0</v>
      </c>
      <c r="BR41" s="54">
        <v>0</v>
      </c>
      <c r="BS41" s="54">
        <v>0</v>
      </c>
      <c r="BT41" s="54">
        <v>0</v>
      </c>
      <c r="BU41" s="54">
        <v>0</v>
      </c>
      <c r="BV41" s="54">
        <v>0</v>
      </c>
      <c r="BW41" s="54">
        <v>0</v>
      </c>
      <c r="BX41" s="54">
        <v>0</v>
      </c>
      <c r="BY41" s="54">
        <v>0</v>
      </c>
      <c r="BZ41" s="54">
        <v>0</v>
      </c>
      <c r="CA41" s="54">
        <v>0</v>
      </c>
      <c r="CB41" s="54">
        <v>0</v>
      </c>
      <c r="CC41" s="54">
        <v>0</v>
      </c>
      <c r="CD41" s="54">
        <v>0</v>
      </c>
      <c r="CE41" s="54">
        <v>0</v>
      </c>
      <c r="CF41" s="54">
        <v>0</v>
      </c>
      <c r="CG41" s="54">
        <v>0</v>
      </c>
      <c r="CH41" s="54">
        <v>0</v>
      </c>
      <c r="CI41" s="54">
        <v>0</v>
      </c>
      <c r="CJ41" s="54">
        <v>0</v>
      </c>
      <c r="CK41" s="54">
        <v>0</v>
      </c>
      <c r="CL41" s="54">
        <v>0</v>
      </c>
      <c r="CM41" s="26"/>
      <c r="CN41" s="26"/>
      <c r="CO41" s="26"/>
      <c r="CP41" s="26">
        <v>0</v>
      </c>
      <c r="CQ41" s="54">
        <v>0</v>
      </c>
      <c r="CR41" s="54">
        <v>0</v>
      </c>
      <c r="CS41" s="54">
        <v>0</v>
      </c>
      <c r="CT41" s="54">
        <v>0</v>
      </c>
      <c r="CU41" s="54">
        <v>0</v>
      </c>
      <c r="CV41" s="54">
        <v>0</v>
      </c>
      <c r="CW41" s="54">
        <v>0</v>
      </c>
      <c r="CX41" s="54">
        <v>0</v>
      </c>
      <c r="CY41" s="54">
        <v>0</v>
      </c>
      <c r="CZ41" s="54">
        <v>0</v>
      </c>
      <c r="DA41" s="54">
        <v>0</v>
      </c>
      <c r="DB41" s="54">
        <v>0</v>
      </c>
      <c r="DC41" s="54">
        <v>0</v>
      </c>
      <c r="DD41" s="54">
        <v>0</v>
      </c>
      <c r="DE41" s="54">
        <v>0</v>
      </c>
      <c r="DF41" s="54">
        <v>0</v>
      </c>
      <c r="DG41" s="54">
        <v>0</v>
      </c>
      <c r="DH41" s="54">
        <v>0</v>
      </c>
      <c r="DI41" s="54">
        <v>0</v>
      </c>
      <c r="DJ41" s="54">
        <v>0</v>
      </c>
      <c r="DK41" s="54">
        <v>0</v>
      </c>
      <c r="DL41" s="54">
        <v>0</v>
      </c>
      <c r="DM41" s="54">
        <v>0</v>
      </c>
      <c r="DN41" s="54">
        <v>0</v>
      </c>
      <c r="DO41" s="54">
        <v>0</v>
      </c>
      <c r="DP41" s="54">
        <v>0</v>
      </c>
      <c r="DQ41" s="54">
        <v>0</v>
      </c>
      <c r="DR41" s="54">
        <v>0</v>
      </c>
      <c r="DS41" s="54">
        <v>0</v>
      </c>
      <c r="DT41" s="54">
        <v>0</v>
      </c>
      <c r="DU41" s="54">
        <v>0</v>
      </c>
      <c r="DV41" s="54">
        <v>0</v>
      </c>
      <c r="DW41" s="54">
        <v>0</v>
      </c>
      <c r="DX41" s="54">
        <v>0</v>
      </c>
      <c r="DY41" s="26"/>
      <c r="DZ41" s="26"/>
      <c r="EA41" s="26"/>
      <c r="EB41" s="26">
        <v>0</v>
      </c>
      <c r="EC41" s="54">
        <v>0</v>
      </c>
      <c r="ED41" s="54">
        <v>0</v>
      </c>
      <c r="EE41" s="54">
        <v>0</v>
      </c>
      <c r="EF41" s="54">
        <v>0</v>
      </c>
      <c r="EG41" s="54">
        <v>0</v>
      </c>
      <c r="EH41" s="54">
        <v>0</v>
      </c>
      <c r="EI41" s="54">
        <v>0</v>
      </c>
      <c r="EJ41" s="54">
        <v>0</v>
      </c>
      <c r="EK41" s="54">
        <v>0</v>
      </c>
      <c r="EL41" s="54">
        <v>0</v>
      </c>
      <c r="EM41" s="54">
        <v>0</v>
      </c>
      <c r="EN41" s="54">
        <v>0</v>
      </c>
      <c r="EO41" s="54">
        <v>0</v>
      </c>
      <c r="EP41" s="54">
        <v>0</v>
      </c>
      <c r="EQ41" s="54">
        <v>0</v>
      </c>
      <c r="ER41" s="54">
        <v>0</v>
      </c>
      <c r="ES41" s="54">
        <v>0</v>
      </c>
      <c r="ET41" s="54">
        <v>0</v>
      </c>
      <c r="EU41" s="54">
        <v>0</v>
      </c>
      <c r="EV41" s="54">
        <v>0</v>
      </c>
      <c r="EW41" s="54">
        <v>0</v>
      </c>
      <c r="EX41" s="54">
        <v>0</v>
      </c>
      <c r="EY41" s="26"/>
      <c r="EZ41" s="54"/>
      <c r="FA41" s="54"/>
      <c r="FB41" s="26">
        <v>0</v>
      </c>
      <c r="FC41" s="55">
        <v>0</v>
      </c>
      <c r="FD41" s="56">
        <v>0</v>
      </c>
      <c r="FE41" s="56">
        <v>0</v>
      </c>
      <c r="FF41" s="56"/>
      <c r="FG41" s="56">
        <v>0</v>
      </c>
      <c r="FH41" s="9"/>
      <c r="FI41" s="17">
        <v>0</v>
      </c>
      <c r="FJ41" s="17"/>
      <c r="FK41" s="17">
        <v>0</v>
      </c>
      <c r="FL41" s="17"/>
      <c r="FM41" s="17"/>
      <c r="FN41" s="17">
        <v>0</v>
      </c>
      <c r="FO41" s="57">
        <v>0</v>
      </c>
      <c r="FP41" s="57"/>
      <c r="FQ41" s="57"/>
      <c r="FR41" s="26" t="s">
        <v>330</v>
      </c>
      <c r="FS41" s="65"/>
      <c r="FT41" s="60">
        <v>0</v>
      </c>
      <c r="FU41" s="60"/>
      <c r="FV41" s="61">
        <v>0</v>
      </c>
      <c r="FW41" s="61">
        <v>0</v>
      </c>
      <c r="FX41" s="61">
        <v>0</v>
      </c>
      <c r="FY41" s="61">
        <v>0</v>
      </c>
      <c r="FZ41" s="10"/>
      <c r="GA41" s="11">
        <v>0</v>
      </c>
    </row>
    <row r="42" spans="1:183" s="62" customFormat="1" ht="20.25" hidden="1" customHeight="1">
      <c r="A42" s="8" t="s">
        <v>180</v>
      </c>
      <c r="B42" s="54" t="s">
        <v>321</v>
      </c>
      <c r="C42" s="54">
        <v>0</v>
      </c>
      <c r="D42" s="54">
        <v>0</v>
      </c>
      <c r="E42" s="54">
        <v>0</v>
      </c>
      <c r="F42" s="54">
        <v>5</v>
      </c>
      <c r="G42" s="54">
        <v>5</v>
      </c>
      <c r="H42" s="54">
        <v>0</v>
      </c>
      <c r="I42" s="54">
        <v>10</v>
      </c>
      <c r="J42" s="54">
        <v>10</v>
      </c>
      <c r="K42" s="54">
        <v>0</v>
      </c>
      <c r="L42" s="54">
        <v>0</v>
      </c>
      <c r="M42" s="54">
        <v>0</v>
      </c>
      <c r="N42" s="54">
        <v>0</v>
      </c>
      <c r="O42" s="54">
        <v>5</v>
      </c>
      <c r="P42" s="54">
        <v>5</v>
      </c>
      <c r="Q42" s="54">
        <v>0</v>
      </c>
      <c r="R42" s="54">
        <v>0</v>
      </c>
      <c r="S42" s="54">
        <v>0</v>
      </c>
      <c r="T42" s="54">
        <v>0</v>
      </c>
      <c r="U42" s="54">
        <v>2</v>
      </c>
      <c r="V42" s="54">
        <v>2</v>
      </c>
      <c r="W42" s="54">
        <v>0</v>
      </c>
      <c r="X42" s="54">
        <v>0</v>
      </c>
      <c r="Y42" s="54">
        <v>0</v>
      </c>
      <c r="Z42" s="54">
        <v>0</v>
      </c>
      <c r="AA42" s="54">
        <v>0</v>
      </c>
      <c r="AB42" s="54">
        <v>0</v>
      </c>
      <c r="AC42" s="54">
        <v>0</v>
      </c>
      <c r="AD42" s="54">
        <v>0</v>
      </c>
      <c r="AE42" s="54">
        <v>0</v>
      </c>
      <c r="AF42" s="54">
        <v>0</v>
      </c>
      <c r="AG42" s="54">
        <v>0</v>
      </c>
      <c r="AH42" s="54">
        <v>0</v>
      </c>
      <c r="AI42" s="54">
        <v>0</v>
      </c>
      <c r="AJ42" s="54">
        <v>0</v>
      </c>
      <c r="AK42" s="54">
        <v>0</v>
      </c>
      <c r="AL42" s="54">
        <v>0</v>
      </c>
      <c r="AM42" s="54">
        <v>2</v>
      </c>
      <c r="AN42" s="54">
        <v>2</v>
      </c>
      <c r="AO42" s="54">
        <v>0</v>
      </c>
      <c r="AP42" s="54">
        <v>3</v>
      </c>
      <c r="AQ42" s="54">
        <v>3</v>
      </c>
      <c r="AR42" s="54">
        <v>0</v>
      </c>
      <c r="AS42" s="54">
        <v>2</v>
      </c>
      <c r="AT42" s="54">
        <v>2</v>
      </c>
      <c r="AU42" s="54">
        <v>0</v>
      </c>
      <c r="AV42" s="54">
        <v>0</v>
      </c>
      <c r="AW42" s="54">
        <v>0</v>
      </c>
      <c r="AX42" s="54">
        <v>0</v>
      </c>
      <c r="AY42" s="54">
        <v>0</v>
      </c>
      <c r="AZ42" s="54">
        <v>0</v>
      </c>
      <c r="BA42" s="54">
        <v>0</v>
      </c>
      <c r="BB42" s="54">
        <v>0</v>
      </c>
      <c r="BC42" s="54">
        <v>0</v>
      </c>
      <c r="BD42" s="54">
        <v>0</v>
      </c>
      <c r="BE42" s="54">
        <v>1</v>
      </c>
      <c r="BF42" s="54">
        <v>1</v>
      </c>
      <c r="BG42" s="54">
        <v>0</v>
      </c>
      <c r="BH42" s="54">
        <v>0</v>
      </c>
      <c r="BI42" s="54">
        <v>0</v>
      </c>
      <c r="BJ42" s="54">
        <v>0</v>
      </c>
      <c r="BK42" s="54">
        <v>2</v>
      </c>
      <c r="BL42" s="54">
        <v>2</v>
      </c>
      <c r="BM42" s="54">
        <v>0</v>
      </c>
      <c r="BN42" s="54">
        <v>1</v>
      </c>
      <c r="BO42" s="54">
        <v>1</v>
      </c>
      <c r="BP42" s="54">
        <v>0</v>
      </c>
      <c r="BQ42" s="54">
        <v>1</v>
      </c>
      <c r="BR42" s="54">
        <v>1</v>
      </c>
      <c r="BS42" s="54">
        <v>0</v>
      </c>
      <c r="BT42" s="54">
        <v>0</v>
      </c>
      <c r="BU42" s="54">
        <v>0</v>
      </c>
      <c r="BV42" s="54">
        <v>0</v>
      </c>
      <c r="BW42" s="54">
        <v>0</v>
      </c>
      <c r="BX42" s="54">
        <v>0</v>
      </c>
      <c r="BY42" s="54">
        <v>0</v>
      </c>
      <c r="BZ42" s="54">
        <v>1</v>
      </c>
      <c r="CA42" s="54">
        <v>1</v>
      </c>
      <c r="CB42" s="54">
        <v>0</v>
      </c>
      <c r="CC42" s="54">
        <v>1</v>
      </c>
      <c r="CD42" s="54">
        <v>1</v>
      </c>
      <c r="CE42" s="54">
        <v>0</v>
      </c>
      <c r="CF42" s="54">
        <v>0</v>
      </c>
      <c r="CG42" s="54">
        <v>0</v>
      </c>
      <c r="CH42" s="54">
        <v>0</v>
      </c>
      <c r="CI42" s="54">
        <v>3</v>
      </c>
      <c r="CJ42" s="54">
        <v>3</v>
      </c>
      <c r="CK42" s="54">
        <v>0</v>
      </c>
      <c r="CL42" s="54">
        <v>39</v>
      </c>
      <c r="CM42" s="26"/>
      <c r="CN42" s="26"/>
      <c r="CO42" s="26"/>
      <c r="CP42" s="26">
        <v>0</v>
      </c>
      <c r="CQ42" s="54">
        <v>3</v>
      </c>
      <c r="CR42" s="54">
        <v>3</v>
      </c>
      <c r="CS42" s="54">
        <v>0</v>
      </c>
      <c r="CT42" s="54">
        <v>0</v>
      </c>
      <c r="CU42" s="54">
        <v>0</v>
      </c>
      <c r="CV42" s="54">
        <v>0</v>
      </c>
      <c r="CW42" s="54">
        <v>0</v>
      </c>
      <c r="CX42" s="54">
        <v>0</v>
      </c>
      <c r="CY42" s="54">
        <v>0</v>
      </c>
      <c r="CZ42" s="54">
        <v>0</v>
      </c>
      <c r="DA42" s="54">
        <v>0</v>
      </c>
      <c r="DB42" s="54">
        <v>0</v>
      </c>
      <c r="DC42" s="54">
        <v>2</v>
      </c>
      <c r="DD42" s="54">
        <v>2</v>
      </c>
      <c r="DE42" s="54">
        <v>0</v>
      </c>
      <c r="DF42" s="54">
        <v>4</v>
      </c>
      <c r="DG42" s="54">
        <v>4</v>
      </c>
      <c r="DH42" s="54">
        <v>0</v>
      </c>
      <c r="DI42" s="54">
        <v>5</v>
      </c>
      <c r="DJ42" s="54">
        <v>5</v>
      </c>
      <c r="DK42" s="54">
        <v>0</v>
      </c>
      <c r="DL42" s="54">
        <v>0</v>
      </c>
      <c r="DM42" s="54">
        <v>0</v>
      </c>
      <c r="DN42" s="54">
        <v>0</v>
      </c>
      <c r="DO42" s="54">
        <v>15</v>
      </c>
      <c r="DP42" s="54">
        <v>15</v>
      </c>
      <c r="DQ42" s="54">
        <v>0</v>
      </c>
      <c r="DR42" s="54">
        <v>5</v>
      </c>
      <c r="DS42" s="54">
        <v>5</v>
      </c>
      <c r="DT42" s="54">
        <v>0</v>
      </c>
      <c r="DU42" s="54">
        <v>20</v>
      </c>
      <c r="DV42" s="54">
        <v>20</v>
      </c>
      <c r="DW42" s="54">
        <v>0</v>
      </c>
      <c r="DX42" s="54">
        <v>54</v>
      </c>
      <c r="DY42" s="26"/>
      <c r="DZ42" s="26"/>
      <c r="EA42" s="26"/>
      <c r="EB42" s="26">
        <v>0</v>
      </c>
      <c r="EC42" s="54">
        <v>1</v>
      </c>
      <c r="ED42" s="54">
        <v>1</v>
      </c>
      <c r="EE42" s="54">
        <v>0</v>
      </c>
      <c r="EF42" s="54">
        <v>0</v>
      </c>
      <c r="EG42" s="54">
        <v>0</v>
      </c>
      <c r="EH42" s="54">
        <v>0</v>
      </c>
      <c r="EI42" s="54">
        <v>0</v>
      </c>
      <c r="EJ42" s="54">
        <v>0</v>
      </c>
      <c r="EK42" s="54">
        <v>0</v>
      </c>
      <c r="EL42" s="54">
        <v>0</v>
      </c>
      <c r="EM42" s="54">
        <v>0</v>
      </c>
      <c r="EN42" s="54">
        <v>0</v>
      </c>
      <c r="EO42" s="54">
        <v>0</v>
      </c>
      <c r="EP42" s="54">
        <v>0</v>
      </c>
      <c r="EQ42" s="54">
        <v>0</v>
      </c>
      <c r="ER42" s="54">
        <v>0</v>
      </c>
      <c r="ES42" s="54">
        <v>0</v>
      </c>
      <c r="ET42" s="54">
        <v>0</v>
      </c>
      <c r="EU42" s="54">
        <v>0</v>
      </c>
      <c r="EV42" s="54">
        <v>0</v>
      </c>
      <c r="EW42" s="54">
        <v>0</v>
      </c>
      <c r="EX42" s="54">
        <v>1</v>
      </c>
      <c r="EY42" s="26"/>
      <c r="EZ42" s="54"/>
      <c r="FA42" s="54"/>
      <c r="FB42" s="26">
        <v>0</v>
      </c>
      <c r="FC42" s="55">
        <v>94</v>
      </c>
      <c r="FD42" s="56">
        <v>94</v>
      </c>
      <c r="FE42" s="56">
        <v>0</v>
      </c>
      <c r="FF42" s="56"/>
      <c r="FG42" s="56">
        <v>-94</v>
      </c>
      <c r="FH42" s="9"/>
      <c r="FI42" s="17">
        <v>94</v>
      </c>
      <c r="FJ42" s="17"/>
      <c r="FK42" s="17"/>
      <c r="FL42" s="17"/>
      <c r="FM42" s="17"/>
      <c r="FN42" s="17">
        <v>0</v>
      </c>
      <c r="FO42" s="57">
        <v>1</v>
      </c>
      <c r="FP42" s="58">
        <v>10</v>
      </c>
      <c r="FQ42" s="57">
        <v>9.4</v>
      </c>
      <c r="FR42" s="26" t="s">
        <v>331</v>
      </c>
      <c r="FS42" s="59"/>
      <c r="FT42" s="60">
        <v>-93</v>
      </c>
      <c r="FU42" s="60"/>
      <c r="FV42" s="61">
        <v>93</v>
      </c>
      <c r="FW42" s="61">
        <v>-94</v>
      </c>
      <c r="FX42" s="61">
        <v>-3760000</v>
      </c>
      <c r="FY42" s="61">
        <v>-1</v>
      </c>
      <c r="FZ42" s="12">
        <v>40000</v>
      </c>
      <c r="GA42" s="11">
        <v>40000</v>
      </c>
    </row>
    <row r="43" spans="1:183" s="62" customFormat="1" ht="20.25" hidden="1" customHeight="1">
      <c r="A43" s="8" t="s">
        <v>181</v>
      </c>
      <c r="B43" s="54"/>
      <c r="C43" s="54"/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</v>
      </c>
      <c r="V43" s="54">
        <v>0</v>
      </c>
      <c r="W43" s="54">
        <v>0</v>
      </c>
      <c r="X43" s="54">
        <v>0</v>
      </c>
      <c r="Y43" s="54">
        <v>0</v>
      </c>
      <c r="Z43" s="54">
        <v>0</v>
      </c>
      <c r="AA43" s="54">
        <v>0</v>
      </c>
      <c r="AB43" s="54">
        <v>0</v>
      </c>
      <c r="AC43" s="54">
        <v>0</v>
      </c>
      <c r="AD43" s="54">
        <v>0</v>
      </c>
      <c r="AE43" s="54">
        <v>0</v>
      </c>
      <c r="AF43" s="54">
        <v>0</v>
      </c>
      <c r="AG43" s="54">
        <v>0</v>
      </c>
      <c r="AH43" s="54">
        <v>0</v>
      </c>
      <c r="AI43" s="54">
        <v>0</v>
      </c>
      <c r="AJ43" s="54">
        <v>0</v>
      </c>
      <c r="AK43" s="54">
        <v>0</v>
      </c>
      <c r="AL43" s="54">
        <v>0</v>
      </c>
      <c r="AM43" s="54">
        <v>0</v>
      </c>
      <c r="AN43" s="54">
        <v>0</v>
      </c>
      <c r="AO43" s="54">
        <v>0</v>
      </c>
      <c r="AP43" s="54">
        <v>0</v>
      </c>
      <c r="AQ43" s="54">
        <v>0</v>
      </c>
      <c r="AR43" s="54">
        <v>0</v>
      </c>
      <c r="AS43" s="54">
        <v>0</v>
      </c>
      <c r="AT43" s="54">
        <v>0</v>
      </c>
      <c r="AU43" s="54">
        <v>0</v>
      </c>
      <c r="AV43" s="54">
        <v>0</v>
      </c>
      <c r="AW43" s="54">
        <v>0</v>
      </c>
      <c r="AX43" s="54">
        <v>0</v>
      </c>
      <c r="AY43" s="54">
        <v>0</v>
      </c>
      <c r="AZ43" s="54">
        <v>0</v>
      </c>
      <c r="BA43" s="54">
        <v>0</v>
      </c>
      <c r="BB43" s="54">
        <v>0</v>
      </c>
      <c r="BC43" s="54">
        <v>0</v>
      </c>
      <c r="BD43" s="54">
        <v>0</v>
      </c>
      <c r="BE43" s="54">
        <v>0</v>
      </c>
      <c r="BF43" s="54">
        <v>0</v>
      </c>
      <c r="BG43" s="54">
        <v>0</v>
      </c>
      <c r="BH43" s="54">
        <v>0</v>
      </c>
      <c r="BI43" s="54">
        <v>0</v>
      </c>
      <c r="BJ43" s="54">
        <v>0</v>
      </c>
      <c r="BK43" s="54">
        <v>0</v>
      </c>
      <c r="BL43" s="54">
        <v>0</v>
      </c>
      <c r="BM43" s="54">
        <v>0</v>
      </c>
      <c r="BN43" s="54">
        <v>0</v>
      </c>
      <c r="BO43" s="54">
        <v>0</v>
      </c>
      <c r="BP43" s="54">
        <v>0</v>
      </c>
      <c r="BQ43" s="54">
        <v>0</v>
      </c>
      <c r="BR43" s="54">
        <v>0</v>
      </c>
      <c r="BS43" s="54">
        <v>0</v>
      </c>
      <c r="BT43" s="54">
        <v>0</v>
      </c>
      <c r="BU43" s="54">
        <v>0</v>
      </c>
      <c r="BV43" s="54">
        <v>0</v>
      </c>
      <c r="BW43" s="54">
        <v>0</v>
      </c>
      <c r="BX43" s="54">
        <v>0</v>
      </c>
      <c r="BY43" s="54">
        <v>0</v>
      </c>
      <c r="BZ43" s="54">
        <v>0</v>
      </c>
      <c r="CA43" s="54">
        <v>0</v>
      </c>
      <c r="CB43" s="54">
        <v>0</v>
      </c>
      <c r="CC43" s="54">
        <v>0</v>
      </c>
      <c r="CD43" s="54">
        <v>0</v>
      </c>
      <c r="CE43" s="54">
        <v>0</v>
      </c>
      <c r="CF43" s="54">
        <v>0</v>
      </c>
      <c r="CG43" s="54">
        <v>0</v>
      </c>
      <c r="CH43" s="54">
        <v>0</v>
      </c>
      <c r="CI43" s="54">
        <v>0</v>
      </c>
      <c r="CJ43" s="54">
        <v>0</v>
      </c>
      <c r="CK43" s="54">
        <v>0</v>
      </c>
      <c r="CL43" s="54">
        <v>0</v>
      </c>
      <c r="CM43" s="26"/>
      <c r="CN43" s="26"/>
      <c r="CO43" s="26"/>
      <c r="CP43" s="26">
        <v>0</v>
      </c>
      <c r="CQ43" s="54">
        <v>0</v>
      </c>
      <c r="CR43" s="54">
        <v>0</v>
      </c>
      <c r="CS43" s="54">
        <v>0</v>
      </c>
      <c r="CT43" s="54">
        <v>0</v>
      </c>
      <c r="CU43" s="54">
        <v>0</v>
      </c>
      <c r="CV43" s="54">
        <v>0</v>
      </c>
      <c r="CW43" s="54">
        <v>0</v>
      </c>
      <c r="CX43" s="54">
        <v>0</v>
      </c>
      <c r="CY43" s="54">
        <v>0</v>
      </c>
      <c r="CZ43" s="54">
        <v>0</v>
      </c>
      <c r="DA43" s="54">
        <v>0</v>
      </c>
      <c r="DB43" s="54">
        <v>0</v>
      </c>
      <c r="DC43" s="54">
        <v>0</v>
      </c>
      <c r="DD43" s="54">
        <v>0</v>
      </c>
      <c r="DE43" s="54">
        <v>0</v>
      </c>
      <c r="DF43" s="54">
        <v>0</v>
      </c>
      <c r="DG43" s="54">
        <v>0</v>
      </c>
      <c r="DH43" s="54">
        <v>0</v>
      </c>
      <c r="DI43" s="54">
        <v>0</v>
      </c>
      <c r="DJ43" s="54">
        <v>0</v>
      </c>
      <c r="DK43" s="54">
        <v>0</v>
      </c>
      <c r="DL43" s="54">
        <v>0</v>
      </c>
      <c r="DM43" s="54">
        <v>0</v>
      </c>
      <c r="DN43" s="54">
        <v>0</v>
      </c>
      <c r="DO43" s="54">
        <v>0</v>
      </c>
      <c r="DP43" s="54">
        <v>0</v>
      </c>
      <c r="DQ43" s="54">
        <v>0</v>
      </c>
      <c r="DR43" s="54">
        <v>0</v>
      </c>
      <c r="DS43" s="54">
        <v>0</v>
      </c>
      <c r="DT43" s="54">
        <v>0</v>
      </c>
      <c r="DU43" s="54">
        <v>0</v>
      </c>
      <c r="DV43" s="54">
        <v>0</v>
      </c>
      <c r="DW43" s="54">
        <v>0</v>
      </c>
      <c r="DX43" s="54">
        <v>0</v>
      </c>
      <c r="DY43" s="26"/>
      <c r="DZ43" s="26"/>
      <c r="EA43" s="26"/>
      <c r="EB43" s="26">
        <v>0</v>
      </c>
      <c r="EC43" s="54">
        <v>0</v>
      </c>
      <c r="ED43" s="54">
        <v>0</v>
      </c>
      <c r="EE43" s="54">
        <v>0</v>
      </c>
      <c r="EF43" s="54">
        <v>80</v>
      </c>
      <c r="EG43" s="54">
        <v>80</v>
      </c>
      <c r="EH43" s="54">
        <v>0</v>
      </c>
      <c r="EI43" s="54">
        <v>50</v>
      </c>
      <c r="EJ43" s="54">
        <v>50</v>
      </c>
      <c r="EK43" s="54">
        <v>0</v>
      </c>
      <c r="EL43" s="54">
        <v>40</v>
      </c>
      <c r="EM43" s="54">
        <v>40</v>
      </c>
      <c r="EN43" s="54">
        <v>0</v>
      </c>
      <c r="EO43" s="54">
        <v>0</v>
      </c>
      <c r="EP43" s="54">
        <v>0</v>
      </c>
      <c r="EQ43" s="54">
        <v>0</v>
      </c>
      <c r="ER43" s="54">
        <v>0</v>
      </c>
      <c r="ES43" s="54">
        <v>0</v>
      </c>
      <c r="ET43" s="54">
        <v>0</v>
      </c>
      <c r="EU43" s="54">
        <v>0</v>
      </c>
      <c r="EV43" s="54">
        <v>0</v>
      </c>
      <c r="EW43" s="54">
        <v>0</v>
      </c>
      <c r="EX43" s="54">
        <v>170</v>
      </c>
      <c r="EY43" s="26"/>
      <c r="EZ43" s="54"/>
      <c r="FA43" s="54"/>
      <c r="FB43" s="26">
        <v>0</v>
      </c>
      <c r="FC43" s="55">
        <v>170</v>
      </c>
      <c r="FD43" s="56">
        <v>170</v>
      </c>
      <c r="FE43" s="56">
        <v>0</v>
      </c>
      <c r="FF43" s="56"/>
      <c r="FG43" s="56"/>
      <c r="FH43" s="9"/>
      <c r="FI43" s="17">
        <v>170</v>
      </c>
      <c r="FJ43" s="17">
        <v>170</v>
      </c>
      <c r="FK43" s="17"/>
      <c r="FL43" s="17"/>
      <c r="FM43" s="17"/>
      <c r="FN43" s="17">
        <v>170</v>
      </c>
      <c r="FO43" s="57">
        <v>0</v>
      </c>
      <c r="FP43" s="57">
        <v>50</v>
      </c>
      <c r="FQ43" s="57">
        <v>3.4</v>
      </c>
      <c r="FR43" s="26" t="s">
        <v>331</v>
      </c>
      <c r="FS43" s="59"/>
      <c r="FT43" s="60">
        <v>-170</v>
      </c>
      <c r="FU43" s="60"/>
      <c r="FV43" s="61">
        <v>170</v>
      </c>
      <c r="FW43" s="61">
        <v>-170</v>
      </c>
      <c r="FX43" s="61">
        <v>0</v>
      </c>
      <c r="FY43" s="61">
        <v>0</v>
      </c>
      <c r="FZ43" s="12"/>
      <c r="GA43" s="11">
        <v>0</v>
      </c>
    </row>
    <row r="44" spans="1:183" s="62" customFormat="1" ht="20.25" hidden="1" customHeight="1">
      <c r="A44" s="8" t="s">
        <v>41</v>
      </c>
      <c r="B44" s="54" t="s">
        <v>321</v>
      </c>
      <c r="C44" s="54">
        <v>0</v>
      </c>
      <c r="D44" s="54">
        <v>0</v>
      </c>
      <c r="E44" s="54">
        <v>0</v>
      </c>
      <c r="F44" s="54">
        <v>0</v>
      </c>
      <c r="G44" s="54">
        <v>0</v>
      </c>
      <c r="H44" s="54">
        <v>0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>
        <v>0</v>
      </c>
      <c r="U44" s="54">
        <v>0</v>
      </c>
      <c r="V44" s="54">
        <v>0</v>
      </c>
      <c r="W44" s="54">
        <v>0</v>
      </c>
      <c r="X44" s="54">
        <v>0</v>
      </c>
      <c r="Y44" s="54">
        <v>0</v>
      </c>
      <c r="Z44" s="54">
        <v>0</v>
      </c>
      <c r="AA44" s="54">
        <v>0</v>
      </c>
      <c r="AB44" s="54">
        <v>0</v>
      </c>
      <c r="AC44" s="54">
        <v>0</v>
      </c>
      <c r="AD44" s="54">
        <v>0</v>
      </c>
      <c r="AE44" s="54">
        <v>0</v>
      </c>
      <c r="AF44" s="54">
        <v>0</v>
      </c>
      <c r="AG44" s="54">
        <v>0</v>
      </c>
      <c r="AH44" s="54">
        <v>0</v>
      </c>
      <c r="AI44" s="54">
        <v>0</v>
      </c>
      <c r="AJ44" s="54">
        <v>0</v>
      </c>
      <c r="AK44" s="54">
        <v>0</v>
      </c>
      <c r="AL44" s="54">
        <v>0</v>
      </c>
      <c r="AM44" s="54">
        <v>0</v>
      </c>
      <c r="AN44" s="54">
        <v>0</v>
      </c>
      <c r="AO44" s="54">
        <v>0</v>
      </c>
      <c r="AP44" s="54">
        <v>0</v>
      </c>
      <c r="AQ44" s="54">
        <v>0</v>
      </c>
      <c r="AR44" s="54">
        <v>0</v>
      </c>
      <c r="AS44" s="54">
        <v>0</v>
      </c>
      <c r="AT44" s="54">
        <v>0</v>
      </c>
      <c r="AU44" s="54">
        <v>0</v>
      </c>
      <c r="AV44" s="54">
        <v>0</v>
      </c>
      <c r="AW44" s="54">
        <v>0</v>
      </c>
      <c r="AX44" s="54">
        <v>0</v>
      </c>
      <c r="AY44" s="54">
        <v>0</v>
      </c>
      <c r="AZ44" s="54">
        <v>0</v>
      </c>
      <c r="BA44" s="54">
        <v>0</v>
      </c>
      <c r="BB44" s="54">
        <v>0</v>
      </c>
      <c r="BC44" s="54">
        <v>0</v>
      </c>
      <c r="BD44" s="54">
        <v>0</v>
      </c>
      <c r="BE44" s="54">
        <v>0</v>
      </c>
      <c r="BF44" s="54">
        <v>0</v>
      </c>
      <c r="BG44" s="54">
        <v>0</v>
      </c>
      <c r="BH44" s="54">
        <v>0</v>
      </c>
      <c r="BI44" s="54">
        <v>0</v>
      </c>
      <c r="BJ44" s="54">
        <v>0</v>
      </c>
      <c r="BK44" s="54">
        <v>0</v>
      </c>
      <c r="BL44" s="54">
        <v>0</v>
      </c>
      <c r="BM44" s="54">
        <v>0</v>
      </c>
      <c r="BN44" s="54">
        <v>0</v>
      </c>
      <c r="BO44" s="54">
        <v>0</v>
      </c>
      <c r="BP44" s="54">
        <v>0</v>
      </c>
      <c r="BQ44" s="54">
        <v>0</v>
      </c>
      <c r="BR44" s="54">
        <v>0</v>
      </c>
      <c r="BS44" s="54">
        <v>0</v>
      </c>
      <c r="BT44" s="54">
        <v>0</v>
      </c>
      <c r="BU44" s="54">
        <v>0</v>
      </c>
      <c r="BV44" s="54">
        <v>0</v>
      </c>
      <c r="BW44" s="54">
        <v>0</v>
      </c>
      <c r="BX44" s="54">
        <v>0</v>
      </c>
      <c r="BY44" s="54">
        <v>0</v>
      </c>
      <c r="BZ44" s="54">
        <v>0</v>
      </c>
      <c r="CA44" s="54">
        <v>0</v>
      </c>
      <c r="CB44" s="54">
        <v>0</v>
      </c>
      <c r="CC44" s="54">
        <v>0</v>
      </c>
      <c r="CD44" s="54">
        <v>0</v>
      </c>
      <c r="CE44" s="54">
        <v>0</v>
      </c>
      <c r="CF44" s="54">
        <v>0</v>
      </c>
      <c r="CG44" s="54">
        <v>0</v>
      </c>
      <c r="CH44" s="54">
        <v>0</v>
      </c>
      <c r="CI44" s="54">
        <v>0</v>
      </c>
      <c r="CJ44" s="54">
        <v>0</v>
      </c>
      <c r="CK44" s="54">
        <v>0</v>
      </c>
      <c r="CL44" s="54">
        <v>0</v>
      </c>
      <c r="CM44" s="26"/>
      <c r="CN44" s="26"/>
      <c r="CO44" s="26"/>
      <c r="CP44" s="26">
        <v>0</v>
      </c>
      <c r="CQ44" s="54">
        <v>0</v>
      </c>
      <c r="CR44" s="54">
        <v>0</v>
      </c>
      <c r="CS44" s="54">
        <v>0</v>
      </c>
      <c r="CT44" s="54">
        <v>0</v>
      </c>
      <c r="CU44" s="54">
        <v>0</v>
      </c>
      <c r="CV44" s="54">
        <v>0</v>
      </c>
      <c r="CW44" s="54">
        <v>0</v>
      </c>
      <c r="CX44" s="54">
        <v>0</v>
      </c>
      <c r="CY44" s="54">
        <v>0</v>
      </c>
      <c r="CZ44" s="54">
        <v>0</v>
      </c>
      <c r="DA44" s="54">
        <v>0</v>
      </c>
      <c r="DB44" s="54">
        <v>0</v>
      </c>
      <c r="DC44" s="54">
        <v>0</v>
      </c>
      <c r="DD44" s="54">
        <v>0</v>
      </c>
      <c r="DE44" s="54">
        <v>0</v>
      </c>
      <c r="DF44" s="54">
        <v>0</v>
      </c>
      <c r="DG44" s="54">
        <v>0</v>
      </c>
      <c r="DH44" s="54">
        <v>0</v>
      </c>
      <c r="DI44" s="54">
        <v>0</v>
      </c>
      <c r="DJ44" s="54">
        <v>0</v>
      </c>
      <c r="DK44" s="54">
        <v>0</v>
      </c>
      <c r="DL44" s="54">
        <v>0</v>
      </c>
      <c r="DM44" s="54">
        <v>0</v>
      </c>
      <c r="DN44" s="54">
        <v>0</v>
      </c>
      <c r="DO44" s="54">
        <v>0</v>
      </c>
      <c r="DP44" s="54">
        <v>0</v>
      </c>
      <c r="DQ44" s="54">
        <v>0</v>
      </c>
      <c r="DR44" s="54">
        <v>0</v>
      </c>
      <c r="DS44" s="54">
        <v>0</v>
      </c>
      <c r="DT44" s="54">
        <v>0</v>
      </c>
      <c r="DU44" s="54">
        <v>0</v>
      </c>
      <c r="DV44" s="54">
        <v>0</v>
      </c>
      <c r="DW44" s="54">
        <v>0</v>
      </c>
      <c r="DX44" s="54">
        <v>0</v>
      </c>
      <c r="DY44" s="26"/>
      <c r="DZ44" s="26"/>
      <c r="EA44" s="26"/>
      <c r="EB44" s="26">
        <v>0</v>
      </c>
      <c r="EC44" s="54">
        <v>0</v>
      </c>
      <c r="ED44" s="54">
        <v>0</v>
      </c>
      <c r="EE44" s="54">
        <v>0</v>
      </c>
      <c r="EF44" s="54">
        <v>0</v>
      </c>
      <c r="EG44" s="54">
        <v>0</v>
      </c>
      <c r="EH44" s="54">
        <v>0</v>
      </c>
      <c r="EI44" s="54">
        <v>0</v>
      </c>
      <c r="EJ44" s="54">
        <v>0</v>
      </c>
      <c r="EK44" s="54">
        <v>0</v>
      </c>
      <c r="EL44" s="54">
        <v>0</v>
      </c>
      <c r="EM44" s="54">
        <v>0</v>
      </c>
      <c r="EN44" s="54">
        <v>0</v>
      </c>
      <c r="EO44" s="54">
        <v>0</v>
      </c>
      <c r="EP44" s="54">
        <v>0</v>
      </c>
      <c r="EQ44" s="54">
        <v>0</v>
      </c>
      <c r="ER44" s="54">
        <v>0</v>
      </c>
      <c r="ES44" s="54">
        <v>0</v>
      </c>
      <c r="ET44" s="54">
        <v>0</v>
      </c>
      <c r="EU44" s="54">
        <v>0</v>
      </c>
      <c r="EV44" s="54">
        <v>0</v>
      </c>
      <c r="EW44" s="54">
        <v>0</v>
      </c>
      <c r="EX44" s="54">
        <v>0</v>
      </c>
      <c r="EY44" s="26"/>
      <c r="EZ44" s="54"/>
      <c r="FA44" s="54"/>
      <c r="FB44" s="26">
        <v>0</v>
      </c>
      <c r="FC44" s="55">
        <v>0</v>
      </c>
      <c r="FD44" s="56">
        <v>0</v>
      </c>
      <c r="FE44" s="56">
        <v>0</v>
      </c>
      <c r="FF44" s="56"/>
      <c r="FG44" s="56">
        <v>0</v>
      </c>
      <c r="FH44" s="9"/>
      <c r="FI44" s="17">
        <v>0</v>
      </c>
      <c r="FJ44" s="17"/>
      <c r="FK44" s="17"/>
      <c r="FL44" s="17"/>
      <c r="FM44" s="17"/>
      <c r="FN44" s="17">
        <v>0</v>
      </c>
      <c r="FO44" s="57">
        <v>0</v>
      </c>
      <c r="FP44" s="57"/>
      <c r="FQ44" s="57">
        <v>0</v>
      </c>
      <c r="FR44" s="26" t="s">
        <v>332</v>
      </c>
      <c r="FS44" s="59"/>
      <c r="FT44" s="60">
        <v>0</v>
      </c>
      <c r="FU44" s="60"/>
      <c r="FV44" s="61">
        <v>0</v>
      </c>
      <c r="FW44" s="61">
        <v>0</v>
      </c>
      <c r="FX44" s="61">
        <v>0</v>
      </c>
      <c r="FY44" s="61">
        <v>0</v>
      </c>
      <c r="FZ44" s="12"/>
      <c r="GA44" s="11">
        <v>0</v>
      </c>
    </row>
    <row r="45" spans="1:183" s="62" customFormat="1" ht="20.25" hidden="1" customHeight="1">
      <c r="A45" s="8" t="s">
        <v>43</v>
      </c>
      <c r="B45" s="54" t="s">
        <v>321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0</v>
      </c>
      <c r="O45" s="54">
        <v>0</v>
      </c>
      <c r="P45" s="54">
        <v>0</v>
      </c>
      <c r="Q45" s="54">
        <v>0</v>
      </c>
      <c r="R45" s="54">
        <v>0</v>
      </c>
      <c r="S45" s="54">
        <v>0</v>
      </c>
      <c r="T45" s="54">
        <v>0</v>
      </c>
      <c r="U45" s="54">
        <v>0</v>
      </c>
      <c r="V45" s="54">
        <v>0</v>
      </c>
      <c r="W45" s="54">
        <v>0</v>
      </c>
      <c r="X45" s="54">
        <v>0</v>
      </c>
      <c r="Y45" s="54">
        <v>0</v>
      </c>
      <c r="Z45" s="54">
        <v>0</v>
      </c>
      <c r="AA45" s="54">
        <v>0</v>
      </c>
      <c r="AB45" s="54">
        <v>0</v>
      </c>
      <c r="AC45" s="54">
        <v>0</v>
      </c>
      <c r="AD45" s="54">
        <v>0</v>
      </c>
      <c r="AE45" s="54">
        <v>0</v>
      </c>
      <c r="AF45" s="54">
        <v>0</v>
      </c>
      <c r="AG45" s="54">
        <v>0</v>
      </c>
      <c r="AH45" s="54">
        <v>0</v>
      </c>
      <c r="AI45" s="54">
        <v>0</v>
      </c>
      <c r="AJ45" s="54">
        <v>0</v>
      </c>
      <c r="AK45" s="54">
        <v>0</v>
      </c>
      <c r="AL45" s="54">
        <v>0</v>
      </c>
      <c r="AM45" s="54">
        <v>0</v>
      </c>
      <c r="AN45" s="54">
        <v>0</v>
      </c>
      <c r="AO45" s="54">
        <v>0</v>
      </c>
      <c r="AP45" s="54">
        <v>0</v>
      </c>
      <c r="AQ45" s="54">
        <v>0</v>
      </c>
      <c r="AR45" s="54">
        <v>0</v>
      </c>
      <c r="AS45" s="54">
        <v>0</v>
      </c>
      <c r="AT45" s="54">
        <v>0</v>
      </c>
      <c r="AU45" s="54">
        <v>0</v>
      </c>
      <c r="AV45" s="54">
        <v>0</v>
      </c>
      <c r="AW45" s="54">
        <v>0</v>
      </c>
      <c r="AX45" s="54">
        <v>0</v>
      </c>
      <c r="AY45" s="54">
        <v>0</v>
      </c>
      <c r="AZ45" s="54">
        <v>0</v>
      </c>
      <c r="BA45" s="54">
        <v>0</v>
      </c>
      <c r="BB45" s="54">
        <v>0</v>
      </c>
      <c r="BC45" s="54">
        <v>0</v>
      </c>
      <c r="BD45" s="54">
        <v>0</v>
      </c>
      <c r="BE45" s="54">
        <v>0</v>
      </c>
      <c r="BF45" s="54">
        <v>0</v>
      </c>
      <c r="BG45" s="54">
        <v>0</v>
      </c>
      <c r="BH45" s="54">
        <v>0</v>
      </c>
      <c r="BI45" s="54">
        <v>0</v>
      </c>
      <c r="BJ45" s="54">
        <v>0</v>
      </c>
      <c r="BK45" s="54">
        <v>0</v>
      </c>
      <c r="BL45" s="54">
        <v>0</v>
      </c>
      <c r="BM45" s="54">
        <v>0</v>
      </c>
      <c r="BN45" s="54">
        <v>0</v>
      </c>
      <c r="BO45" s="54">
        <v>0</v>
      </c>
      <c r="BP45" s="54">
        <v>0</v>
      </c>
      <c r="BQ45" s="54">
        <v>0</v>
      </c>
      <c r="BR45" s="54">
        <v>0</v>
      </c>
      <c r="BS45" s="54">
        <v>0</v>
      </c>
      <c r="BT45" s="54">
        <v>0</v>
      </c>
      <c r="BU45" s="54">
        <v>0</v>
      </c>
      <c r="BV45" s="54">
        <v>0</v>
      </c>
      <c r="BW45" s="54">
        <v>0</v>
      </c>
      <c r="BX45" s="54">
        <v>0</v>
      </c>
      <c r="BY45" s="54">
        <v>0</v>
      </c>
      <c r="BZ45" s="54">
        <v>0</v>
      </c>
      <c r="CA45" s="54">
        <v>0</v>
      </c>
      <c r="CB45" s="54">
        <v>0</v>
      </c>
      <c r="CC45" s="54">
        <v>0</v>
      </c>
      <c r="CD45" s="54">
        <v>0</v>
      </c>
      <c r="CE45" s="54">
        <v>0</v>
      </c>
      <c r="CF45" s="54">
        <v>0</v>
      </c>
      <c r="CG45" s="54">
        <v>0</v>
      </c>
      <c r="CH45" s="54">
        <v>0</v>
      </c>
      <c r="CI45" s="54">
        <v>0</v>
      </c>
      <c r="CJ45" s="54">
        <v>0</v>
      </c>
      <c r="CK45" s="54">
        <v>0</v>
      </c>
      <c r="CL45" s="54">
        <v>0</v>
      </c>
      <c r="CM45" s="26"/>
      <c r="CN45" s="26"/>
      <c r="CO45" s="26"/>
      <c r="CP45" s="26">
        <v>0</v>
      </c>
      <c r="CQ45" s="54">
        <v>0</v>
      </c>
      <c r="CR45" s="54">
        <v>0</v>
      </c>
      <c r="CS45" s="54">
        <v>0</v>
      </c>
      <c r="CT45" s="54">
        <v>0</v>
      </c>
      <c r="CU45" s="54">
        <v>0</v>
      </c>
      <c r="CV45" s="54">
        <v>0</v>
      </c>
      <c r="CW45" s="54">
        <v>0</v>
      </c>
      <c r="CX45" s="54">
        <v>0</v>
      </c>
      <c r="CY45" s="54">
        <v>0</v>
      </c>
      <c r="CZ45" s="54">
        <v>0</v>
      </c>
      <c r="DA45" s="54">
        <v>0</v>
      </c>
      <c r="DB45" s="54">
        <v>0</v>
      </c>
      <c r="DC45" s="54">
        <v>0</v>
      </c>
      <c r="DD45" s="54">
        <v>0</v>
      </c>
      <c r="DE45" s="54">
        <v>0</v>
      </c>
      <c r="DF45" s="54">
        <v>0</v>
      </c>
      <c r="DG45" s="54">
        <v>0</v>
      </c>
      <c r="DH45" s="54">
        <v>0</v>
      </c>
      <c r="DI45" s="54">
        <v>0</v>
      </c>
      <c r="DJ45" s="54">
        <v>0</v>
      </c>
      <c r="DK45" s="54">
        <v>0</v>
      </c>
      <c r="DL45" s="54">
        <v>0</v>
      </c>
      <c r="DM45" s="54">
        <v>0</v>
      </c>
      <c r="DN45" s="54">
        <v>0</v>
      </c>
      <c r="DO45" s="54">
        <v>0</v>
      </c>
      <c r="DP45" s="54">
        <v>0</v>
      </c>
      <c r="DQ45" s="54">
        <v>0</v>
      </c>
      <c r="DR45" s="54">
        <v>0</v>
      </c>
      <c r="DS45" s="54">
        <v>0</v>
      </c>
      <c r="DT45" s="54">
        <v>0</v>
      </c>
      <c r="DU45" s="54">
        <v>0</v>
      </c>
      <c r="DV45" s="54">
        <v>0</v>
      </c>
      <c r="DW45" s="54">
        <v>0</v>
      </c>
      <c r="DX45" s="54">
        <v>0</v>
      </c>
      <c r="DY45" s="26"/>
      <c r="DZ45" s="26"/>
      <c r="EA45" s="26"/>
      <c r="EB45" s="26">
        <v>0</v>
      </c>
      <c r="EC45" s="54">
        <v>0</v>
      </c>
      <c r="ED45" s="54">
        <v>0</v>
      </c>
      <c r="EE45" s="54">
        <v>0</v>
      </c>
      <c r="EF45" s="54">
        <v>0</v>
      </c>
      <c r="EG45" s="54">
        <v>0</v>
      </c>
      <c r="EH45" s="54">
        <v>0</v>
      </c>
      <c r="EI45" s="54">
        <v>0</v>
      </c>
      <c r="EJ45" s="54">
        <v>0</v>
      </c>
      <c r="EK45" s="54">
        <v>0</v>
      </c>
      <c r="EL45" s="54">
        <v>0</v>
      </c>
      <c r="EM45" s="54">
        <v>0</v>
      </c>
      <c r="EN45" s="54">
        <v>0</v>
      </c>
      <c r="EO45" s="54">
        <v>0</v>
      </c>
      <c r="EP45" s="54">
        <v>0</v>
      </c>
      <c r="EQ45" s="54">
        <v>0</v>
      </c>
      <c r="ER45" s="54">
        <v>0</v>
      </c>
      <c r="ES45" s="54">
        <v>0</v>
      </c>
      <c r="ET45" s="54">
        <v>0</v>
      </c>
      <c r="EU45" s="54">
        <v>0</v>
      </c>
      <c r="EV45" s="54">
        <v>0</v>
      </c>
      <c r="EW45" s="54">
        <v>0</v>
      </c>
      <c r="EX45" s="54">
        <v>0</v>
      </c>
      <c r="EY45" s="26"/>
      <c r="EZ45" s="54"/>
      <c r="FA45" s="54"/>
      <c r="FB45" s="26">
        <v>0</v>
      </c>
      <c r="FC45" s="55">
        <v>0</v>
      </c>
      <c r="FD45" s="56">
        <v>0</v>
      </c>
      <c r="FE45" s="56">
        <v>0</v>
      </c>
      <c r="FF45" s="56"/>
      <c r="FG45" s="56">
        <v>0</v>
      </c>
      <c r="FH45" s="9"/>
      <c r="FI45" s="17">
        <v>0</v>
      </c>
      <c r="FJ45" s="17"/>
      <c r="FK45" s="17"/>
      <c r="FL45" s="17"/>
      <c r="FM45" s="17"/>
      <c r="FN45" s="17">
        <v>0</v>
      </c>
      <c r="FO45" s="57">
        <v>0</v>
      </c>
      <c r="FP45" s="58">
        <v>18</v>
      </c>
      <c r="FQ45" s="57">
        <v>0</v>
      </c>
      <c r="FR45" s="26" t="s">
        <v>332</v>
      </c>
      <c r="FS45" s="59"/>
      <c r="FT45" s="60">
        <v>0</v>
      </c>
      <c r="FU45" s="60"/>
      <c r="FV45" s="61">
        <v>0</v>
      </c>
      <c r="FW45" s="61">
        <v>0</v>
      </c>
      <c r="FX45" s="61">
        <v>0</v>
      </c>
      <c r="FY45" s="61">
        <v>0</v>
      </c>
      <c r="FZ45" s="10"/>
      <c r="GA45" s="11">
        <v>0</v>
      </c>
    </row>
    <row r="46" spans="1:183" s="62" customFormat="1" ht="21.75" hidden="1" customHeight="1">
      <c r="A46" s="8" t="s">
        <v>44</v>
      </c>
      <c r="B46" s="54" t="s">
        <v>321</v>
      </c>
      <c r="C46" s="54">
        <v>0</v>
      </c>
      <c r="D46" s="54">
        <v>0</v>
      </c>
      <c r="E46" s="54">
        <v>0</v>
      </c>
      <c r="F46" s="54">
        <v>70</v>
      </c>
      <c r="G46" s="54">
        <v>70</v>
      </c>
      <c r="H46" s="54">
        <v>0</v>
      </c>
      <c r="I46" s="54">
        <v>80</v>
      </c>
      <c r="J46" s="54">
        <v>80</v>
      </c>
      <c r="K46" s="54">
        <v>0</v>
      </c>
      <c r="L46" s="54">
        <v>60</v>
      </c>
      <c r="M46" s="54">
        <v>60</v>
      </c>
      <c r="N46" s="54">
        <v>0</v>
      </c>
      <c r="O46" s="54">
        <v>60</v>
      </c>
      <c r="P46" s="54">
        <v>60</v>
      </c>
      <c r="Q46" s="54">
        <v>0</v>
      </c>
      <c r="R46" s="54">
        <v>5</v>
      </c>
      <c r="S46" s="54">
        <v>5</v>
      </c>
      <c r="T46" s="54">
        <v>0</v>
      </c>
      <c r="U46" s="54">
        <v>10</v>
      </c>
      <c r="V46" s="54">
        <v>10</v>
      </c>
      <c r="W46" s="54">
        <v>0</v>
      </c>
      <c r="X46" s="54">
        <v>0</v>
      </c>
      <c r="Y46" s="54">
        <v>0</v>
      </c>
      <c r="Z46" s="54">
        <v>0</v>
      </c>
      <c r="AA46" s="54">
        <v>0</v>
      </c>
      <c r="AB46" s="54">
        <v>0</v>
      </c>
      <c r="AC46" s="54">
        <v>0</v>
      </c>
      <c r="AD46" s="54">
        <v>0</v>
      </c>
      <c r="AE46" s="54">
        <v>0</v>
      </c>
      <c r="AF46" s="54">
        <v>0</v>
      </c>
      <c r="AG46" s="54">
        <v>0</v>
      </c>
      <c r="AH46" s="54">
        <v>0</v>
      </c>
      <c r="AI46" s="54">
        <v>0</v>
      </c>
      <c r="AJ46" s="54">
        <v>5</v>
      </c>
      <c r="AK46" s="54">
        <v>5</v>
      </c>
      <c r="AL46" s="54">
        <v>0</v>
      </c>
      <c r="AM46" s="54">
        <v>12</v>
      </c>
      <c r="AN46" s="54">
        <v>12</v>
      </c>
      <c r="AO46" s="54">
        <v>0</v>
      </c>
      <c r="AP46" s="54">
        <v>25</v>
      </c>
      <c r="AQ46" s="54">
        <v>25</v>
      </c>
      <c r="AR46" s="54">
        <v>0</v>
      </c>
      <c r="AS46" s="54">
        <v>10</v>
      </c>
      <c r="AT46" s="54">
        <v>10</v>
      </c>
      <c r="AU46" s="54">
        <v>0</v>
      </c>
      <c r="AV46" s="54">
        <v>0</v>
      </c>
      <c r="AW46" s="54">
        <v>0</v>
      </c>
      <c r="AX46" s="54">
        <v>0</v>
      </c>
      <c r="AY46" s="54">
        <v>0</v>
      </c>
      <c r="AZ46" s="54">
        <v>0</v>
      </c>
      <c r="BA46" s="54">
        <v>0</v>
      </c>
      <c r="BB46" s="54">
        <v>0</v>
      </c>
      <c r="BC46" s="54">
        <v>0</v>
      </c>
      <c r="BD46" s="54">
        <v>0</v>
      </c>
      <c r="BE46" s="54">
        <v>5</v>
      </c>
      <c r="BF46" s="54">
        <v>5</v>
      </c>
      <c r="BG46" s="54">
        <v>0</v>
      </c>
      <c r="BH46" s="54">
        <v>0</v>
      </c>
      <c r="BI46" s="54">
        <v>0</v>
      </c>
      <c r="BJ46" s="54">
        <v>0</v>
      </c>
      <c r="BK46" s="54">
        <v>7</v>
      </c>
      <c r="BL46" s="54">
        <v>7</v>
      </c>
      <c r="BM46" s="54">
        <v>0</v>
      </c>
      <c r="BN46" s="54">
        <v>5</v>
      </c>
      <c r="BO46" s="54">
        <v>5</v>
      </c>
      <c r="BP46" s="54">
        <v>0</v>
      </c>
      <c r="BQ46" s="54">
        <v>7</v>
      </c>
      <c r="BR46" s="54">
        <v>7</v>
      </c>
      <c r="BS46" s="54">
        <v>0</v>
      </c>
      <c r="BT46" s="54">
        <v>15</v>
      </c>
      <c r="BU46" s="54">
        <v>15</v>
      </c>
      <c r="BV46" s="54">
        <v>0</v>
      </c>
      <c r="BW46" s="54">
        <v>0</v>
      </c>
      <c r="BX46" s="54">
        <v>0</v>
      </c>
      <c r="BY46" s="54">
        <v>0</v>
      </c>
      <c r="BZ46" s="54">
        <v>3</v>
      </c>
      <c r="CA46" s="54">
        <v>3</v>
      </c>
      <c r="CB46" s="54">
        <v>0</v>
      </c>
      <c r="CC46" s="54">
        <v>3</v>
      </c>
      <c r="CD46" s="54">
        <v>3</v>
      </c>
      <c r="CE46" s="54">
        <v>0</v>
      </c>
      <c r="CF46" s="54">
        <v>0</v>
      </c>
      <c r="CG46" s="54">
        <v>0</v>
      </c>
      <c r="CH46" s="54">
        <v>0</v>
      </c>
      <c r="CI46" s="54">
        <v>40</v>
      </c>
      <c r="CJ46" s="54">
        <v>40</v>
      </c>
      <c r="CK46" s="54">
        <v>0</v>
      </c>
      <c r="CL46" s="54">
        <v>422</v>
      </c>
      <c r="CM46" s="26"/>
      <c r="CN46" s="26"/>
      <c r="CO46" s="26"/>
      <c r="CP46" s="26">
        <v>0</v>
      </c>
      <c r="CQ46" s="54">
        <v>0</v>
      </c>
      <c r="CR46" s="54">
        <v>0</v>
      </c>
      <c r="CS46" s="54">
        <v>0</v>
      </c>
      <c r="CT46" s="54">
        <v>60</v>
      </c>
      <c r="CU46" s="54">
        <v>0</v>
      </c>
      <c r="CV46" s="54">
        <v>0</v>
      </c>
      <c r="CW46" s="54">
        <v>100</v>
      </c>
      <c r="CX46" s="54">
        <v>0</v>
      </c>
      <c r="CY46" s="54">
        <v>0</v>
      </c>
      <c r="CZ46" s="54">
        <v>0</v>
      </c>
      <c r="DA46" s="54">
        <v>0</v>
      </c>
      <c r="DB46" s="54">
        <v>0</v>
      </c>
      <c r="DC46" s="54">
        <v>20</v>
      </c>
      <c r="DD46" s="54">
        <v>0</v>
      </c>
      <c r="DE46" s="54">
        <v>0</v>
      </c>
      <c r="DF46" s="54">
        <v>100</v>
      </c>
      <c r="DG46" s="54">
        <v>0</v>
      </c>
      <c r="DH46" s="54">
        <v>0</v>
      </c>
      <c r="DI46" s="54">
        <v>0</v>
      </c>
      <c r="DJ46" s="54">
        <v>0</v>
      </c>
      <c r="DK46" s="54">
        <v>0</v>
      </c>
      <c r="DL46" s="54">
        <v>0</v>
      </c>
      <c r="DM46" s="54">
        <v>0</v>
      </c>
      <c r="DN46" s="54">
        <v>0</v>
      </c>
      <c r="DO46" s="54">
        <v>50</v>
      </c>
      <c r="DP46" s="54">
        <v>0</v>
      </c>
      <c r="DQ46" s="54">
        <v>0</v>
      </c>
      <c r="DR46" s="54">
        <v>0</v>
      </c>
      <c r="DS46" s="54">
        <v>0</v>
      </c>
      <c r="DT46" s="54">
        <v>0</v>
      </c>
      <c r="DU46" s="54">
        <v>130</v>
      </c>
      <c r="DV46" s="54">
        <v>0</v>
      </c>
      <c r="DW46" s="54">
        <v>0</v>
      </c>
      <c r="DX46" s="54">
        <v>0</v>
      </c>
      <c r="DY46" s="26"/>
      <c r="DZ46" s="26"/>
      <c r="EA46" s="26"/>
      <c r="EB46" s="26">
        <v>0</v>
      </c>
      <c r="EC46" s="54">
        <v>3</v>
      </c>
      <c r="ED46" s="54">
        <v>3</v>
      </c>
      <c r="EE46" s="54">
        <v>0</v>
      </c>
      <c r="EF46" s="54">
        <v>120</v>
      </c>
      <c r="EG46" s="54">
        <v>120</v>
      </c>
      <c r="EH46" s="54">
        <v>0</v>
      </c>
      <c r="EI46" s="54">
        <v>150</v>
      </c>
      <c r="EJ46" s="54">
        <v>150</v>
      </c>
      <c r="EK46" s="54">
        <v>0</v>
      </c>
      <c r="EL46" s="54">
        <v>140</v>
      </c>
      <c r="EM46" s="54">
        <v>140</v>
      </c>
      <c r="EN46" s="54">
        <v>0</v>
      </c>
      <c r="EO46" s="54">
        <v>0</v>
      </c>
      <c r="EP46" s="54">
        <v>0</v>
      </c>
      <c r="EQ46" s="54">
        <v>0</v>
      </c>
      <c r="ER46" s="54">
        <v>0</v>
      </c>
      <c r="ES46" s="54">
        <v>0</v>
      </c>
      <c r="ET46" s="54">
        <v>0</v>
      </c>
      <c r="EU46" s="54">
        <v>0</v>
      </c>
      <c r="EV46" s="54">
        <v>0</v>
      </c>
      <c r="EW46" s="54">
        <v>0</v>
      </c>
      <c r="EX46" s="54">
        <v>413</v>
      </c>
      <c r="EY46" s="26"/>
      <c r="EZ46" s="54"/>
      <c r="FA46" s="54"/>
      <c r="FB46" s="26">
        <v>0</v>
      </c>
      <c r="FC46" s="55">
        <v>1295</v>
      </c>
      <c r="FD46" s="56">
        <v>835</v>
      </c>
      <c r="FE46" s="56">
        <v>0</v>
      </c>
      <c r="FF46" s="56"/>
      <c r="FG46" s="56">
        <v>-835</v>
      </c>
      <c r="FH46" s="9"/>
      <c r="FI46" s="17">
        <v>835</v>
      </c>
      <c r="FJ46" s="17"/>
      <c r="FK46" s="17"/>
      <c r="FL46" s="17"/>
      <c r="FM46" s="17"/>
      <c r="FN46" s="17">
        <v>0</v>
      </c>
      <c r="FO46" s="57">
        <v>3</v>
      </c>
      <c r="FP46" s="57">
        <v>20</v>
      </c>
      <c r="FQ46" s="57">
        <v>41.75</v>
      </c>
      <c r="FR46" s="26" t="s">
        <v>332</v>
      </c>
      <c r="FS46" s="59"/>
      <c r="FT46" s="60">
        <v>-832</v>
      </c>
      <c r="FU46" s="60"/>
      <c r="FV46" s="61">
        <v>832</v>
      </c>
      <c r="FW46" s="61">
        <v>-835</v>
      </c>
      <c r="FX46" s="61">
        <v>0</v>
      </c>
      <c r="FY46" s="61">
        <v>-3</v>
      </c>
      <c r="FZ46" s="10"/>
      <c r="GA46" s="11">
        <v>0</v>
      </c>
    </row>
    <row r="47" spans="1:183" s="62" customFormat="1" ht="21.75" hidden="1" customHeight="1">
      <c r="A47" s="8" t="s">
        <v>201</v>
      </c>
      <c r="B47" s="54" t="s">
        <v>321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0</v>
      </c>
      <c r="P47" s="54">
        <v>0</v>
      </c>
      <c r="Q47" s="54">
        <v>0</v>
      </c>
      <c r="R47" s="54">
        <v>0</v>
      </c>
      <c r="S47" s="54">
        <v>0</v>
      </c>
      <c r="T47" s="54">
        <v>0</v>
      </c>
      <c r="U47" s="54">
        <v>0</v>
      </c>
      <c r="V47" s="54">
        <v>0</v>
      </c>
      <c r="W47" s="54">
        <v>0</v>
      </c>
      <c r="X47" s="54">
        <v>0</v>
      </c>
      <c r="Y47" s="54">
        <v>0</v>
      </c>
      <c r="Z47" s="54">
        <v>0</v>
      </c>
      <c r="AA47" s="54">
        <v>0</v>
      </c>
      <c r="AB47" s="54">
        <v>0</v>
      </c>
      <c r="AC47" s="54">
        <v>0</v>
      </c>
      <c r="AD47" s="54">
        <v>0</v>
      </c>
      <c r="AE47" s="54">
        <v>0</v>
      </c>
      <c r="AF47" s="54">
        <v>0</v>
      </c>
      <c r="AG47" s="54">
        <v>0</v>
      </c>
      <c r="AH47" s="54">
        <v>0</v>
      </c>
      <c r="AI47" s="54">
        <v>0</v>
      </c>
      <c r="AJ47" s="54">
        <v>0</v>
      </c>
      <c r="AK47" s="54">
        <v>0</v>
      </c>
      <c r="AL47" s="54">
        <v>0</v>
      </c>
      <c r="AM47" s="54">
        <v>0</v>
      </c>
      <c r="AN47" s="54">
        <v>0</v>
      </c>
      <c r="AO47" s="54">
        <v>0</v>
      </c>
      <c r="AP47" s="54">
        <v>0</v>
      </c>
      <c r="AQ47" s="54">
        <v>0</v>
      </c>
      <c r="AR47" s="54">
        <v>0</v>
      </c>
      <c r="AS47" s="54">
        <v>0</v>
      </c>
      <c r="AT47" s="54">
        <v>0</v>
      </c>
      <c r="AU47" s="54">
        <v>0</v>
      </c>
      <c r="AV47" s="54">
        <v>0</v>
      </c>
      <c r="AW47" s="54">
        <v>0</v>
      </c>
      <c r="AX47" s="54">
        <v>0</v>
      </c>
      <c r="AY47" s="54">
        <v>0</v>
      </c>
      <c r="AZ47" s="54">
        <v>0</v>
      </c>
      <c r="BA47" s="54">
        <v>0</v>
      </c>
      <c r="BB47" s="54">
        <v>0</v>
      </c>
      <c r="BC47" s="54">
        <v>0</v>
      </c>
      <c r="BD47" s="54">
        <v>0</v>
      </c>
      <c r="BE47" s="54">
        <v>0</v>
      </c>
      <c r="BF47" s="54">
        <v>0</v>
      </c>
      <c r="BG47" s="54">
        <v>0</v>
      </c>
      <c r="BH47" s="54">
        <v>0</v>
      </c>
      <c r="BI47" s="54">
        <v>0</v>
      </c>
      <c r="BJ47" s="54">
        <v>0</v>
      </c>
      <c r="BK47" s="54">
        <v>0</v>
      </c>
      <c r="BL47" s="54">
        <v>0</v>
      </c>
      <c r="BM47" s="54">
        <v>0</v>
      </c>
      <c r="BN47" s="54">
        <v>0</v>
      </c>
      <c r="BO47" s="54">
        <v>0</v>
      </c>
      <c r="BP47" s="54">
        <v>0</v>
      </c>
      <c r="BQ47" s="54">
        <v>0</v>
      </c>
      <c r="BR47" s="54">
        <v>0</v>
      </c>
      <c r="BS47" s="54">
        <v>0</v>
      </c>
      <c r="BT47" s="54">
        <v>0</v>
      </c>
      <c r="BU47" s="54">
        <v>0</v>
      </c>
      <c r="BV47" s="54">
        <v>0</v>
      </c>
      <c r="BW47" s="54">
        <v>0</v>
      </c>
      <c r="BX47" s="54">
        <v>0</v>
      </c>
      <c r="BY47" s="54">
        <v>0</v>
      </c>
      <c r="BZ47" s="54">
        <v>0</v>
      </c>
      <c r="CA47" s="54">
        <v>0</v>
      </c>
      <c r="CB47" s="54">
        <v>0</v>
      </c>
      <c r="CC47" s="54">
        <v>0</v>
      </c>
      <c r="CD47" s="54">
        <v>0</v>
      </c>
      <c r="CE47" s="54">
        <v>0</v>
      </c>
      <c r="CF47" s="54">
        <v>0</v>
      </c>
      <c r="CG47" s="54">
        <v>0</v>
      </c>
      <c r="CH47" s="54">
        <v>0</v>
      </c>
      <c r="CI47" s="54">
        <v>0</v>
      </c>
      <c r="CJ47" s="54">
        <v>0</v>
      </c>
      <c r="CK47" s="54">
        <v>0</v>
      </c>
      <c r="CL47" s="54">
        <v>0</v>
      </c>
      <c r="CM47" s="26"/>
      <c r="CN47" s="26"/>
      <c r="CO47" s="26"/>
      <c r="CP47" s="26">
        <v>0</v>
      </c>
      <c r="CQ47" s="54">
        <v>0</v>
      </c>
      <c r="CR47" s="54">
        <v>0</v>
      </c>
      <c r="CS47" s="54">
        <v>0</v>
      </c>
      <c r="CT47" s="54">
        <v>0</v>
      </c>
      <c r="CU47" s="54">
        <v>0</v>
      </c>
      <c r="CV47" s="54">
        <v>0</v>
      </c>
      <c r="CW47" s="54">
        <v>0</v>
      </c>
      <c r="CX47" s="54">
        <v>0</v>
      </c>
      <c r="CY47" s="54">
        <v>0</v>
      </c>
      <c r="CZ47" s="54">
        <v>0</v>
      </c>
      <c r="DA47" s="54">
        <v>0</v>
      </c>
      <c r="DB47" s="54">
        <v>0</v>
      </c>
      <c r="DC47" s="54">
        <v>0</v>
      </c>
      <c r="DD47" s="54">
        <v>0</v>
      </c>
      <c r="DE47" s="54">
        <v>0</v>
      </c>
      <c r="DF47" s="54">
        <v>0</v>
      </c>
      <c r="DG47" s="54">
        <v>0</v>
      </c>
      <c r="DH47" s="54">
        <v>0</v>
      </c>
      <c r="DI47" s="54">
        <v>0</v>
      </c>
      <c r="DJ47" s="54">
        <v>0</v>
      </c>
      <c r="DK47" s="54">
        <v>0</v>
      </c>
      <c r="DL47" s="54">
        <v>0</v>
      </c>
      <c r="DM47" s="54">
        <v>0</v>
      </c>
      <c r="DN47" s="54">
        <v>0</v>
      </c>
      <c r="DO47" s="54">
        <v>0</v>
      </c>
      <c r="DP47" s="54">
        <v>0</v>
      </c>
      <c r="DQ47" s="54">
        <v>0</v>
      </c>
      <c r="DR47" s="54">
        <v>0</v>
      </c>
      <c r="DS47" s="54">
        <v>0</v>
      </c>
      <c r="DT47" s="54">
        <v>0</v>
      </c>
      <c r="DU47" s="54">
        <v>0</v>
      </c>
      <c r="DV47" s="54">
        <v>0</v>
      </c>
      <c r="DW47" s="54">
        <v>0</v>
      </c>
      <c r="DX47" s="54">
        <v>0</v>
      </c>
      <c r="DY47" s="26"/>
      <c r="DZ47" s="26"/>
      <c r="EA47" s="26"/>
      <c r="EB47" s="26">
        <v>0</v>
      </c>
      <c r="EC47" s="54">
        <v>0</v>
      </c>
      <c r="ED47" s="54">
        <v>0</v>
      </c>
      <c r="EE47" s="54">
        <v>0</v>
      </c>
      <c r="EF47" s="54">
        <v>0</v>
      </c>
      <c r="EG47" s="54">
        <v>0</v>
      </c>
      <c r="EH47" s="54">
        <v>0</v>
      </c>
      <c r="EI47" s="54">
        <v>0</v>
      </c>
      <c r="EJ47" s="54">
        <v>0</v>
      </c>
      <c r="EK47" s="54">
        <v>0</v>
      </c>
      <c r="EL47" s="54">
        <v>0</v>
      </c>
      <c r="EM47" s="54">
        <v>0</v>
      </c>
      <c r="EN47" s="54">
        <v>0</v>
      </c>
      <c r="EO47" s="54">
        <v>0</v>
      </c>
      <c r="EP47" s="54">
        <v>0</v>
      </c>
      <c r="EQ47" s="54">
        <v>0</v>
      </c>
      <c r="ER47" s="54">
        <v>0</v>
      </c>
      <c r="ES47" s="54">
        <v>0</v>
      </c>
      <c r="ET47" s="54">
        <v>0</v>
      </c>
      <c r="EU47" s="54">
        <v>0</v>
      </c>
      <c r="EV47" s="54">
        <v>0</v>
      </c>
      <c r="EW47" s="54">
        <v>0</v>
      </c>
      <c r="EX47" s="54">
        <v>0</v>
      </c>
      <c r="EY47" s="26"/>
      <c r="EZ47" s="54"/>
      <c r="FA47" s="54"/>
      <c r="FB47" s="26">
        <v>0</v>
      </c>
      <c r="FC47" s="55">
        <v>0</v>
      </c>
      <c r="FD47" s="56">
        <v>0</v>
      </c>
      <c r="FE47" s="56">
        <v>0</v>
      </c>
      <c r="FF47" s="56"/>
      <c r="FG47" s="56">
        <v>0</v>
      </c>
      <c r="FH47" s="9"/>
      <c r="FI47" s="17">
        <v>0</v>
      </c>
      <c r="FJ47" s="17"/>
      <c r="FK47" s="17"/>
      <c r="FL47" s="17"/>
      <c r="FM47" s="17">
        <v>0</v>
      </c>
      <c r="FN47" s="17">
        <v>0</v>
      </c>
      <c r="FO47" s="57">
        <v>0</v>
      </c>
      <c r="FP47" s="57">
        <v>18</v>
      </c>
      <c r="FQ47" s="57">
        <v>0</v>
      </c>
      <c r="FR47" s="26" t="s">
        <v>332</v>
      </c>
      <c r="FS47" s="59"/>
      <c r="FT47" s="60">
        <v>0</v>
      </c>
      <c r="FU47" s="60"/>
      <c r="FV47" s="61">
        <v>0</v>
      </c>
      <c r="FW47" s="61">
        <v>0</v>
      </c>
      <c r="FX47" s="61">
        <v>0</v>
      </c>
      <c r="FY47" s="61">
        <v>0</v>
      </c>
      <c r="FZ47" s="12"/>
      <c r="GA47" s="11">
        <v>0</v>
      </c>
    </row>
    <row r="48" spans="1:183" s="62" customFormat="1" ht="21.75" hidden="1" customHeight="1">
      <c r="A48" s="8" t="s">
        <v>45</v>
      </c>
      <c r="B48" s="54" t="s">
        <v>321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54">
        <v>0</v>
      </c>
      <c r="Q48" s="54">
        <v>0</v>
      </c>
      <c r="R48" s="54">
        <v>0</v>
      </c>
      <c r="S48" s="54">
        <v>0</v>
      </c>
      <c r="T48" s="54">
        <v>0</v>
      </c>
      <c r="U48" s="54">
        <v>0</v>
      </c>
      <c r="V48" s="54">
        <v>0</v>
      </c>
      <c r="W48" s="54">
        <v>0</v>
      </c>
      <c r="X48" s="54">
        <v>0</v>
      </c>
      <c r="Y48" s="54">
        <v>0</v>
      </c>
      <c r="Z48" s="54">
        <v>0</v>
      </c>
      <c r="AA48" s="54">
        <v>0</v>
      </c>
      <c r="AB48" s="54">
        <v>0</v>
      </c>
      <c r="AC48" s="54">
        <v>0</v>
      </c>
      <c r="AD48" s="54">
        <v>0</v>
      </c>
      <c r="AE48" s="54">
        <v>0</v>
      </c>
      <c r="AF48" s="54">
        <v>0</v>
      </c>
      <c r="AG48" s="54">
        <v>0</v>
      </c>
      <c r="AH48" s="54">
        <v>0</v>
      </c>
      <c r="AI48" s="54">
        <v>0</v>
      </c>
      <c r="AJ48" s="54">
        <v>0</v>
      </c>
      <c r="AK48" s="54">
        <v>0</v>
      </c>
      <c r="AL48" s="54">
        <v>0</v>
      </c>
      <c r="AM48" s="54">
        <v>0</v>
      </c>
      <c r="AN48" s="54">
        <v>0</v>
      </c>
      <c r="AO48" s="54">
        <v>0</v>
      </c>
      <c r="AP48" s="54">
        <v>0</v>
      </c>
      <c r="AQ48" s="54">
        <v>0</v>
      </c>
      <c r="AR48" s="54">
        <v>0</v>
      </c>
      <c r="AS48" s="54">
        <v>0</v>
      </c>
      <c r="AT48" s="54">
        <v>0</v>
      </c>
      <c r="AU48" s="54">
        <v>0</v>
      </c>
      <c r="AV48" s="54">
        <v>0</v>
      </c>
      <c r="AW48" s="54">
        <v>0</v>
      </c>
      <c r="AX48" s="54">
        <v>0</v>
      </c>
      <c r="AY48" s="54">
        <v>0</v>
      </c>
      <c r="AZ48" s="54">
        <v>0</v>
      </c>
      <c r="BA48" s="54">
        <v>0</v>
      </c>
      <c r="BB48" s="54">
        <v>0</v>
      </c>
      <c r="BC48" s="54">
        <v>0</v>
      </c>
      <c r="BD48" s="54">
        <v>0</v>
      </c>
      <c r="BE48" s="54">
        <v>0</v>
      </c>
      <c r="BF48" s="54">
        <v>0</v>
      </c>
      <c r="BG48" s="54">
        <v>0</v>
      </c>
      <c r="BH48" s="54">
        <v>0</v>
      </c>
      <c r="BI48" s="54">
        <v>0</v>
      </c>
      <c r="BJ48" s="54">
        <v>0</v>
      </c>
      <c r="BK48" s="54">
        <v>0</v>
      </c>
      <c r="BL48" s="54">
        <v>0</v>
      </c>
      <c r="BM48" s="54">
        <v>0</v>
      </c>
      <c r="BN48" s="54">
        <v>0</v>
      </c>
      <c r="BO48" s="54">
        <v>0</v>
      </c>
      <c r="BP48" s="54">
        <v>0</v>
      </c>
      <c r="BQ48" s="54">
        <v>0</v>
      </c>
      <c r="BR48" s="54">
        <v>0</v>
      </c>
      <c r="BS48" s="54">
        <v>0</v>
      </c>
      <c r="BT48" s="54">
        <v>0</v>
      </c>
      <c r="BU48" s="54">
        <v>0</v>
      </c>
      <c r="BV48" s="54">
        <v>0</v>
      </c>
      <c r="BW48" s="54">
        <v>0</v>
      </c>
      <c r="BX48" s="54">
        <v>0</v>
      </c>
      <c r="BY48" s="54">
        <v>0</v>
      </c>
      <c r="BZ48" s="54">
        <v>0</v>
      </c>
      <c r="CA48" s="54">
        <v>0</v>
      </c>
      <c r="CB48" s="54">
        <v>0</v>
      </c>
      <c r="CC48" s="54">
        <v>0</v>
      </c>
      <c r="CD48" s="54">
        <v>0</v>
      </c>
      <c r="CE48" s="54">
        <v>0</v>
      </c>
      <c r="CF48" s="54">
        <v>0</v>
      </c>
      <c r="CG48" s="54">
        <v>0</v>
      </c>
      <c r="CH48" s="54">
        <v>0</v>
      </c>
      <c r="CI48" s="54">
        <v>0</v>
      </c>
      <c r="CJ48" s="54">
        <v>0</v>
      </c>
      <c r="CK48" s="54">
        <v>0</v>
      </c>
      <c r="CL48" s="54">
        <v>0</v>
      </c>
      <c r="CM48" s="26"/>
      <c r="CN48" s="26"/>
      <c r="CO48" s="26"/>
      <c r="CP48" s="26">
        <v>0</v>
      </c>
      <c r="CQ48" s="54">
        <v>0</v>
      </c>
      <c r="CR48" s="54">
        <v>0</v>
      </c>
      <c r="CS48" s="54">
        <v>0</v>
      </c>
      <c r="CT48" s="54">
        <v>0</v>
      </c>
      <c r="CU48" s="54">
        <v>0</v>
      </c>
      <c r="CV48" s="54">
        <v>0</v>
      </c>
      <c r="CW48" s="54">
        <v>0</v>
      </c>
      <c r="CX48" s="54">
        <v>0</v>
      </c>
      <c r="CY48" s="54">
        <v>0</v>
      </c>
      <c r="CZ48" s="54">
        <v>0</v>
      </c>
      <c r="DA48" s="54">
        <v>0</v>
      </c>
      <c r="DB48" s="54">
        <v>0</v>
      </c>
      <c r="DC48" s="54">
        <v>0</v>
      </c>
      <c r="DD48" s="54">
        <v>0</v>
      </c>
      <c r="DE48" s="54">
        <v>0</v>
      </c>
      <c r="DF48" s="54">
        <v>0</v>
      </c>
      <c r="DG48" s="54">
        <v>0</v>
      </c>
      <c r="DH48" s="54">
        <v>0</v>
      </c>
      <c r="DI48" s="54">
        <v>0</v>
      </c>
      <c r="DJ48" s="54">
        <v>0</v>
      </c>
      <c r="DK48" s="54">
        <v>0</v>
      </c>
      <c r="DL48" s="54">
        <v>0</v>
      </c>
      <c r="DM48" s="54">
        <v>0</v>
      </c>
      <c r="DN48" s="54">
        <v>0</v>
      </c>
      <c r="DO48" s="54">
        <v>0</v>
      </c>
      <c r="DP48" s="54">
        <v>0</v>
      </c>
      <c r="DQ48" s="54">
        <v>0</v>
      </c>
      <c r="DR48" s="54">
        <v>0</v>
      </c>
      <c r="DS48" s="54">
        <v>0</v>
      </c>
      <c r="DT48" s="54">
        <v>0</v>
      </c>
      <c r="DU48" s="54">
        <v>0</v>
      </c>
      <c r="DV48" s="54">
        <v>0</v>
      </c>
      <c r="DW48" s="54">
        <v>0</v>
      </c>
      <c r="DX48" s="54">
        <v>0</v>
      </c>
      <c r="DY48" s="26"/>
      <c r="DZ48" s="26"/>
      <c r="EA48" s="26"/>
      <c r="EB48" s="26">
        <v>0</v>
      </c>
      <c r="EC48" s="54">
        <v>0</v>
      </c>
      <c r="ED48" s="54">
        <v>0</v>
      </c>
      <c r="EE48" s="54">
        <v>0</v>
      </c>
      <c r="EF48" s="54">
        <v>0</v>
      </c>
      <c r="EG48" s="54">
        <v>0</v>
      </c>
      <c r="EH48" s="54">
        <v>0</v>
      </c>
      <c r="EI48" s="54">
        <v>40</v>
      </c>
      <c r="EJ48" s="54">
        <v>40</v>
      </c>
      <c r="EK48" s="54">
        <v>0</v>
      </c>
      <c r="EL48" s="54">
        <v>0</v>
      </c>
      <c r="EM48" s="54">
        <v>0</v>
      </c>
      <c r="EN48" s="54">
        <v>0</v>
      </c>
      <c r="EO48" s="54">
        <v>0</v>
      </c>
      <c r="EP48" s="54">
        <v>0</v>
      </c>
      <c r="EQ48" s="54">
        <v>0</v>
      </c>
      <c r="ER48" s="54">
        <v>0</v>
      </c>
      <c r="ES48" s="54">
        <v>0</v>
      </c>
      <c r="ET48" s="54">
        <v>0</v>
      </c>
      <c r="EU48" s="54">
        <v>0</v>
      </c>
      <c r="EV48" s="54">
        <v>0</v>
      </c>
      <c r="EW48" s="54">
        <v>0</v>
      </c>
      <c r="EX48" s="54">
        <v>40</v>
      </c>
      <c r="EY48" s="26"/>
      <c r="EZ48" s="54"/>
      <c r="FA48" s="54"/>
      <c r="FB48" s="26">
        <v>0</v>
      </c>
      <c r="FC48" s="55">
        <v>40</v>
      </c>
      <c r="FD48" s="56">
        <v>40</v>
      </c>
      <c r="FE48" s="56">
        <v>0</v>
      </c>
      <c r="FF48" s="56"/>
      <c r="FG48" s="56">
        <v>-40</v>
      </c>
      <c r="FH48" s="9"/>
      <c r="FI48" s="17">
        <v>40</v>
      </c>
      <c r="FJ48" s="17"/>
      <c r="FK48" s="17">
        <v>40</v>
      </c>
      <c r="FL48" s="17"/>
      <c r="FM48" s="17"/>
      <c r="FN48" s="17">
        <v>40</v>
      </c>
      <c r="FO48" s="57">
        <v>0</v>
      </c>
      <c r="FP48" s="57">
        <v>40</v>
      </c>
      <c r="FQ48" s="57">
        <v>1</v>
      </c>
      <c r="FR48" s="26" t="s">
        <v>332</v>
      </c>
      <c r="FS48" s="59"/>
      <c r="FT48" s="60">
        <v>-40</v>
      </c>
      <c r="FU48" s="60"/>
      <c r="FV48" s="61">
        <v>40</v>
      </c>
      <c r="FW48" s="61">
        <v>-40</v>
      </c>
      <c r="FX48" s="61">
        <v>0</v>
      </c>
      <c r="FY48" s="61">
        <v>0</v>
      </c>
      <c r="FZ48" s="10"/>
      <c r="GA48" s="11">
        <v>0</v>
      </c>
    </row>
    <row r="49" spans="1:183" s="62" customFormat="1" ht="20.25" hidden="1" customHeight="1">
      <c r="A49" s="8" t="s">
        <v>46</v>
      </c>
      <c r="B49" s="54"/>
      <c r="C49" s="54"/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4">
        <v>0</v>
      </c>
      <c r="O49" s="54">
        <v>0</v>
      </c>
      <c r="P49" s="54">
        <v>0</v>
      </c>
      <c r="Q49" s="54">
        <v>0</v>
      </c>
      <c r="R49" s="54">
        <v>0</v>
      </c>
      <c r="S49" s="54">
        <v>0</v>
      </c>
      <c r="T49" s="54">
        <v>0</v>
      </c>
      <c r="U49" s="54">
        <v>0</v>
      </c>
      <c r="V49" s="54">
        <v>0</v>
      </c>
      <c r="W49" s="54">
        <v>0</v>
      </c>
      <c r="X49" s="54">
        <v>0</v>
      </c>
      <c r="Y49" s="54">
        <v>0</v>
      </c>
      <c r="Z49" s="54">
        <v>0</v>
      </c>
      <c r="AA49" s="54">
        <v>0</v>
      </c>
      <c r="AB49" s="54">
        <v>0</v>
      </c>
      <c r="AC49" s="54">
        <v>0</v>
      </c>
      <c r="AD49" s="54">
        <v>0</v>
      </c>
      <c r="AE49" s="54">
        <v>0</v>
      </c>
      <c r="AF49" s="54">
        <v>0</v>
      </c>
      <c r="AG49" s="54">
        <v>0</v>
      </c>
      <c r="AH49" s="54">
        <v>0</v>
      </c>
      <c r="AI49" s="54">
        <v>0</v>
      </c>
      <c r="AJ49" s="54">
        <v>0</v>
      </c>
      <c r="AK49" s="54">
        <v>0</v>
      </c>
      <c r="AL49" s="54">
        <v>0</v>
      </c>
      <c r="AM49" s="54">
        <v>0</v>
      </c>
      <c r="AN49" s="54">
        <v>0</v>
      </c>
      <c r="AO49" s="54">
        <v>0</v>
      </c>
      <c r="AP49" s="54">
        <v>0</v>
      </c>
      <c r="AQ49" s="54">
        <v>0</v>
      </c>
      <c r="AR49" s="54">
        <v>0</v>
      </c>
      <c r="AS49" s="54">
        <v>0</v>
      </c>
      <c r="AT49" s="54">
        <v>0</v>
      </c>
      <c r="AU49" s="54">
        <v>0</v>
      </c>
      <c r="AV49" s="54">
        <v>0</v>
      </c>
      <c r="AW49" s="54">
        <v>0</v>
      </c>
      <c r="AX49" s="54">
        <v>0</v>
      </c>
      <c r="AY49" s="54">
        <v>0</v>
      </c>
      <c r="AZ49" s="54">
        <v>0</v>
      </c>
      <c r="BA49" s="54">
        <v>0</v>
      </c>
      <c r="BB49" s="54">
        <v>0</v>
      </c>
      <c r="BC49" s="54">
        <v>0</v>
      </c>
      <c r="BD49" s="54">
        <v>0</v>
      </c>
      <c r="BE49" s="54">
        <v>0</v>
      </c>
      <c r="BF49" s="54">
        <v>0</v>
      </c>
      <c r="BG49" s="54">
        <v>0</v>
      </c>
      <c r="BH49" s="54">
        <v>0</v>
      </c>
      <c r="BI49" s="54">
        <v>0</v>
      </c>
      <c r="BJ49" s="54">
        <v>0</v>
      </c>
      <c r="BK49" s="54">
        <v>0</v>
      </c>
      <c r="BL49" s="54">
        <v>0</v>
      </c>
      <c r="BM49" s="54">
        <v>0</v>
      </c>
      <c r="BN49" s="54">
        <v>0</v>
      </c>
      <c r="BO49" s="54">
        <v>0</v>
      </c>
      <c r="BP49" s="54">
        <v>0</v>
      </c>
      <c r="BQ49" s="54">
        <v>0</v>
      </c>
      <c r="BR49" s="54">
        <v>0</v>
      </c>
      <c r="BS49" s="54">
        <v>0</v>
      </c>
      <c r="BT49" s="54">
        <v>0</v>
      </c>
      <c r="BU49" s="54">
        <v>0</v>
      </c>
      <c r="BV49" s="54">
        <v>0</v>
      </c>
      <c r="BW49" s="54">
        <v>0</v>
      </c>
      <c r="BX49" s="54">
        <v>0</v>
      </c>
      <c r="BY49" s="54">
        <v>0</v>
      </c>
      <c r="BZ49" s="54">
        <v>0</v>
      </c>
      <c r="CA49" s="54">
        <v>0</v>
      </c>
      <c r="CB49" s="54">
        <v>0</v>
      </c>
      <c r="CC49" s="54">
        <v>0</v>
      </c>
      <c r="CD49" s="54">
        <v>0</v>
      </c>
      <c r="CE49" s="54">
        <v>0</v>
      </c>
      <c r="CF49" s="54">
        <v>0</v>
      </c>
      <c r="CG49" s="54">
        <v>0</v>
      </c>
      <c r="CH49" s="54">
        <v>0</v>
      </c>
      <c r="CI49" s="54">
        <v>0</v>
      </c>
      <c r="CJ49" s="54">
        <v>0</v>
      </c>
      <c r="CK49" s="54">
        <v>0</v>
      </c>
      <c r="CL49" s="54">
        <v>0</v>
      </c>
      <c r="CM49" s="26"/>
      <c r="CN49" s="26"/>
      <c r="CO49" s="26"/>
      <c r="CP49" s="26">
        <v>0</v>
      </c>
      <c r="CQ49" s="54">
        <v>0</v>
      </c>
      <c r="CR49" s="54">
        <v>0</v>
      </c>
      <c r="CS49" s="54">
        <v>0</v>
      </c>
      <c r="CT49" s="54">
        <v>0</v>
      </c>
      <c r="CU49" s="54">
        <v>0</v>
      </c>
      <c r="CV49" s="54">
        <v>0</v>
      </c>
      <c r="CW49" s="54">
        <v>0</v>
      </c>
      <c r="CX49" s="54">
        <v>0</v>
      </c>
      <c r="CY49" s="54">
        <v>0</v>
      </c>
      <c r="CZ49" s="54">
        <v>0</v>
      </c>
      <c r="DA49" s="54">
        <v>0</v>
      </c>
      <c r="DB49" s="54">
        <v>0</v>
      </c>
      <c r="DC49" s="54">
        <v>0</v>
      </c>
      <c r="DD49" s="54">
        <v>0</v>
      </c>
      <c r="DE49" s="54">
        <v>0</v>
      </c>
      <c r="DF49" s="54">
        <v>0</v>
      </c>
      <c r="DG49" s="54">
        <v>0</v>
      </c>
      <c r="DH49" s="54">
        <v>0</v>
      </c>
      <c r="DI49" s="54">
        <v>0</v>
      </c>
      <c r="DJ49" s="54">
        <v>0</v>
      </c>
      <c r="DK49" s="54">
        <v>0</v>
      </c>
      <c r="DL49" s="54">
        <v>0</v>
      </c>
      <c r="DM49" s="54">
        <v>0</v>
      </c>
      <c r="DN49" s="54">
        <v>0</v>
      </c>
      <c r="DO49" s="54">
        <v>0</v>
      </c>
      <c r="DP49" s="54">
        <v>0</v>
      </c>
      <c r="DQ49" s="54">
        <v>0</v>
      </c>
      <c r="DR49" s="54">
        <v>0</v>
      </c>
      <c r="DS49" s="54">
        <v>0</v>
      </c>
      <c r="DT49" s="54">
        <v>0</v>
      </c>
      <c r="DU49" s="54">
        <v>0</v>
      </c>
      <c r="DV49" s="54">
        <v>0</v>
      </c>
      <c r="DW49" s="54">
        <v>0</v>
      </c>
      <c r="DX49" s="54">
        <v>0</v>
      </c>
      <c r="DY49" s="26"/>
      <c r="DZ49" s="26"/>
      <c r="EA49" s="26"/>
      <c r="EB49" s="26">
        <v>0</v>
      </c>
      <c r="EC49" s="54">
        <v>0</v>
      </c>
      <c r="ED49" s="54">
        <v>0</v>
      </c>
      <c r="EE49" s="54">
        <v>0</v>
      </c>
      <c r="EF49" s="54">
        <v>0</v>
      </c>
      <c r="EG49" s="54">
        <v>0</v>
      </c>
      <c r="EH49" s="54">
        <v>0</v>
      </c>
      <c r="EI49" s="54">
        <v>0</v>
      </c>
      <c r="EJ49" s="54">
        <v>0</v>
      </c>
      <c r="EK49" s="54">
        <v>0</v>
      </c>
      <c r="EL49" s="54">
        <v>0</v>
      </c>
      <c r="EM49" s="54">
        <v>0</v>
      </c>
      <c r="EN49" s="54">
        <v>0</v>
      </c>
      <c r="EO49" s="54">
        <v>0</v>
      </c>
      <c r="EP49" s="54">
        <v>0</v>
      </c>
      <c r="EQ49" s="54">
        <v>0</v>
      </c>
      <c r="ER49" s="54">
        <v>0</v>
      </c>
      <c r="ES49" s="54">
        <v>0</v>
      </c>
      <c r="ET49" s="54">
        <v>0</v>
      </c>
      <c r="EU49" s="54">
        <v>0</v>
      </c>
      <c r="EV49" s="54">
        <v>0</v>
      </c>
      <c r="EW49" s="54">
        <v>0</v>
      </c>
      <c r="EX49" s="54">
        <v>0</v>
      </c>
      <c r="EY49" s="26"/>
      <c r="EZ49" s="54"/>
      <c r="FA49" s="54"/>
      <c r="FB49" s="26">
        <v>0</v>
      </c>
      <c r="FC49" s="55">
        <v>0</v>
      </c>
      <c r="FD49" s="56">
        <v>0</v>
      </c>
      <c r="FE49" s="56">
        <v>0</v>
      </c>
      <c r="FF49" s="56"/>
      <c r="FG49" s="56"/>
      <c r="FH49" s="9"/>
      <c r="FI49" s="17">
        <v>0</v>
      </c>
      <c r="FJ49" s="17"/>
      <c r="FK49" s="17"/>
      <c r="FL49" s="17"/>
      <c r="FM49" s="17"/>
      <c r="FN49" s="17">
        <v>0</v>
      </c>
      <c r="FO49" s="57">
        <v>0</v>
      </c>
      <c r="FP49" s="57">
        <v>20</v>
      </c>
      <c r="FQ49" s="57">
        <v>0</v>
      </c>
      <c r="FR49" s="26" t="s">
        <v>332</v>
      </c>
      <c r="FS49" s="59"/>
      <c r="FT49" s="60">
        <v>0</v>
      </c>
      <c r="FU49" s="60"/>
      <c r="FV49" s="61">
        <v>0</v>
      </c>
      <c r="FW49" s="61">
        <v>0</v>
      </c>
      <c r="FX49" s="61">
        <v>0</v>
      </c>
      <c r="FY49" s="61">
        <v>0</v>
      </c>
      <c r="FZ49" s="10"/>
      <c r="GA49" s="11"/>
    </row>
    <row r="50" spans="1:183" s="62" customFormat="1" ht="20.25" hidden="1" customHeight="1">
      <c r="A50" s="8" t="s">
        <v>47</v>
      </c>
      <c r="B50" s="54"/>
      <c r="C50" s="54"/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0</v>
      </c>
      <c r="P50" s="54">
        <v>0</v>
      </c>
      <c r="Q50" s="54">
        <v>0</v>
      </c>
      <c r="R50" s="54">
        <v>0</v>
      </c>
      <c r="S50" s="54">
        <v>0</v>
      </c>
      <c r="T50" s="54">
        <v>0</v>
      </c>
      <c r="U50" s="54">
        <v>0</v>
      </c>
      <c r="V50" s="54">
        <v>0</v>
      </c>
      <c r="W50" s="54">
        <v>0</v>
      </c>
      <c r="X50" s="54">
        <v>0</v>
      </c>
      <c r="Y50" s="54">
        <v>0</v>
      </c>
      <c r="Z50" s="54">
        <v>0</v>
      </c>
      <c r="AA50" s="54">
        <v>0</v>
      </c>
      <c r="AB50" s="54">
        <v>0</v>
      </c>
      <c r="AC50" s="54">
        <v>0</v>
      </c>
      <c r="AD50" s="54">
        <v>0</v>
      </c>
      <c r="AE50" s="54">
        <v>0</v>
      </c>
      <c r="AF50" s="54">
        <v>0</v>
      </c>
      <c r="AG50" s="54">
        <v>0</v>
      </c>
      <c r="AH50" s="54">
        <v>0</v>
      </c>
      <c r="AI50" s="54">
        <v>0</v>
      </c>
      <c r="AJ50" s="54">
        <v>0</v>
      </c>
      <c r="AK50" s="54">
        <v>0</v>
      </c>
      <c r="AL50" s="54">
        <v>0</v>
      </c>
      <c r="AM50" s="54">
        <v>0</v>
      </c>
      <c r="AN50" s="54">
        <v>0</v>
      </c>
      <c r="AO50" s="54">
        <v>0</v>
      </c>
      <c r="AP50" s="54">
        <v>0</v>
      </c>
      <c r="AQ50" s="54">
        <v>0</v>
      </c>
      <c r="AR50" s="54">
        <v>0</v>
      </c>
      <c r="AS50" s="54">
        <v>0</v>
      </c>
      <c r="AT50" s="54">
        <v>0</v>
      </c>
      <c r="AU50" s="54">
        <v>0</v>
      </c>
      <c r="AV50" s="54">
        <v>0</v>
      </c>
      <c r="AW50" s="54">
        <v>0</v>
      </c>
      <c r="AX50" s="54">
        <v>0</v>
      </c>
      <c r="AY50" s="54">
        <v>0</v>
      </c>
      <c r="AZ50" s="54">
        <v>0</v>
      </c>
      <c r="BA50" s="54">
        <v>0</v>
      </c>
      <c r="BB50" s="54">
        <v>0</v>
      </c>
      <c r="BC50" s="54">
        <v>0</v>
      </c>
      <c r="BD50" s="54">
        <v>0</v>
      </c>
      <c r="BE50" s="54">
        <v>0</v>
      </c>
      <c r="BF50" s="54">
        <v>0</v>
      </c>
      <c r="BG50" s="54">
        <v>0</v>
      </c>
      <c r="BH50" s="54">
        <v>0</v>
      </c>
      <c r="BI50" s="54">
        <v>0</v>
      </c>
      <c r="BJ50" s="54">
        <v>0</v>
      </c>
      <c r="BK50" s="54">
        <v>0</v>
      </c>
      <c r="BL50" s="54">
        <v>0</v>
      </c>
      <c r="BM50" s="54">
        <v>0</v>
      </c>
      <c r="BN50" s="54">
        <v>0</v>
      </c>
      <c r="BO50" s="54">
        <v>0</v>
      </c>
      <c r="BP50" s="54">
        <v>0</v>
      </c>
      <c r="BQ50" s="54">
        <v>0</v>
      </c>
      <c r="BR50" s="54">
        <v>0</v>
      </c>
      <c r="BS50" s="54">
        <v>0</v>
      </c>
      <c r="BT50" s="54">
        <v>0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0</v>
      </c>
      <c r="CG50" s="54">
        <v>0</v>
      </c>
      <c r="CH50" s="54">
        <v>0</v>
      </c>
      <c r="CI50" s="54">
        <v>0</v>
      </c>
      <c r="CJ50" s="54">
        <v>0</v>
      </c>
      <c r="CK50" s="54">
        <v>0</v>
      </c>
      <c r="CL50" s="54">
        <v>0</v>
      </c>
      <c r="CM50" s="26"/>
      <c r="CN50" s="26"/>
      <c r="CO50" s="26"/>
      <c r="CP50" s="26">
        <v>0</v>
      </c>
      <c r="CQ50" s="54">
        <v>0</v>
      </c>
      <c r="CR50" s="54">
        <v>0</v>
      </c>
      <c r="CS50" s="54">
        <v>0</v>
      </c>
      <c r="CT50" s="54">
        <v>0</v>
      </c>
      <c r="CU50" s="54">
        <v>0</v>
      </c>
      <c r="CV50" s="54">
        <v>0</v>
      </c>
      <c r="CW50" s="54">
        <v>0</v>
      </c>
      <c r="CX50" s="54">
        <v>0</v>
      </c>
      <c r="CY50" s="54">
        <v>0</v>
      </c>
      <c r="CZ50" s="54">
        <v>0</v>
      </c>
      <c r="DA50" s="54">
        <v>0</v>
      </c>
      <c r="DB50" s="54">
        <v>0</v>
      </c>
      <c r="DC50" s="54">
        <v>0</v>
      </c>
      <c r="DD50" s="54">
        <v>0</v>
      </c>
      <c r="DE50" s="54">
        <v>0</v>
      </c>
      <c r="DF50" s="54">
        <v>0</v>
      </c>
      <c r="DG50" s="54">
        <v>0</v>
      </c>
      <c r="DH50" s="54">
        <v>0</v>
      </c>
      <c r="DI50" s="54">
        <v>0</v>
      </c>
      <c r="DJ50" s="54">
        <v>0</v>
      </c>
      <c r="DK50" s="54">
        <v>0</v>
      </c>
      <c r="DL50" s="54">
        <v>0</v>
      </c>
      <c r="DM50" s="54">
        <v>0</v>
      </c>
      <c r="DN50" s="54">
        <v>0</v>
      </c>
      <c r="DO50" s="54">
        <v>0</v>
      </c>
      <c r="DP50" s="54">
        <v>0</v>
      </c>
      <c r="DQ50" s="54">
        <v>0</v>
      </c>
      <c r="DR50" s="54">
        <v>0</v>
      </c>
      <c r="DS50" s="54">
        <v>0</v>
      </c>
      <c r="DT50" s="54">
        <v>0</v>
      </c>
      <c r="DU50" s="54">
        <v>0</v>
      </c>
      <c r="DV50" s="54">
        <v>0</v>
      </c>
      <c r="DW50" s="54">
        <v>0</v>
      </c>
      <c r="DX50" s="54">
        <v>0</v>
      </c>
      <c r="DY50" s="26"/>
      <c r="DZ50" s="26"/>
      <c r="EA50" s="26"/>
      <c r="EB50" s="26">
        <v>0</v>
      </c>
      <c r="EC50" s="54">
        <v>0</v>
      </c>
      <c r="ED50" s="54">
        <v>0</v>
      </c>
      <c r="EE50" s="54">
        <v>0</v>
      </c>
      <c r="EF50" s="54">
        <v>0</v>
      </c>
      <c r="EG50" s="54">
        <v>0</v>
      </c>
      <c r="EH50" s="54">
        <v>0</v>
      </c>
      <c r="EI50" s="54">
        <v>0</v>
      </c>
      <c r="EJ50" s="54">
        <v>0</v>
      </c>
      <c r="EK50" s="54">
        <v>0</v>
      </c>
      <c r="EL50" s="54">
        <v>0</v>
      </c>
      <c r="EM50" s="54">
        <v>0</v>
      </c>
      <c r="EN50" s="54">
        <v>0</v>
      </c>
      <c r="EO50" s="54">
        <v>0</v>
      </c>
      <c r="EP50" s="54">
        <v>0</v>
      </c>
      <c r="EQ50" s="54">
        <v>0</v>
      </c>
      <c r="ER50" s="54">
        <v>0</v>
      </c>
      <c r="ES50" s="54">
        <v>0</v>
      </c>
      <c r="ET50" s="54">
        <v>0</v>
      </c>
      <c r="EU50" s="54">
        <v>0</v>
      </c>
      <c r="EV50" s="54">
        <v>0</v>
      </c>
      <c r="EW50" s="54">
        <v>0</v>
      </c>
      <c r="EX50" s="54">
        <v>0</v>
      </c>
      <c r="EY50" s="26"/>
      <c r="EZ50" s="54"/>
      <c r="FA50" s="54"/>
      <c r="FB50" s="26">
        <v>0</v>
      </c>
      <c r="FC50" s="55">
        <v>0</v>
      </c>
      <c r="FD50" s="56">
        <v>0</v>
      </c>
      <c r="FE50" s="56">
        <v>0</v>
      </c>
      <c r="FF50" s="56"/>
      <c r="FG50" s="56"/>
      <c r="FH50" s="9"/>
      <c r="FI50" s="17">
        <v>0</v>
      </c>
      <c r="FJ50" s="17"/>
      <c r="FK50" s="17"/>
      <c r="FL50" s="17"/>
      <c r="FM50" s="17"/>
      <c r="FN50" s="17">
        <v>0</v>
      </c>
      <c r="FO50" s="57">
        <v>0</v>
      </c>
      <c r="FP50" s="57">
        <v>20</v>
      </c>
      <c r="FQ50" s="57">
        <v>0</v>
      </c>
      <c r="FR50" s="26" t="s">
        <v>332</v>
      </c>
      <c r="FS50" s="59"/>
      <c r="FT50" s="60">
        <v>0</v>
      </c>
      <c r="FU50" s="60"/>
      <c r="FV50" s="61">
        <v>0</v>
      </c>
      <c r="FW50" s="61">
        <v>0</v>
      </c>
      <c r="FX50" s="61">
        <v>0</v>
      </c>
      <c r="FY50" s="61">
        <v>0</v>
      </c>
      <c r="FZ50" s="10"/>
      <c r="GA50" s="11"/>
    </row>
    <row r="51" spans="1:183" s="62" customFormat="1" ht="20.25" hidden="1" customHeight="1">
      <c r="A51" s="8" t="s">
        <v>48</v>
      </c>
      <c r="B51" s="54"/>
      <c r="C51" s="54"/>
      <c r="D51" s="54">
        <v>0</v>
      </c>
      <c r="E51" s="54">
        <v>0</v>
      </c>
      <c r="F51" s="54">
        <v>3</v>
      </c>
      <c r="G51" s="54">
        <v>3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0</v>
      </c>
      <c r="P51" s="54">
        <v>0</v>
      </c>
      <c r="Q51" s="54">
        <v>0</v>
      </c>
      <c r="R51" s="54">
        <v>0</v>
      </c>
      <c r="S51" s="54">
        <v>0</v>
      </c>
      <c r="T51" s="54">
        <v>0</v>
      </c>
      <c r="U51" s="54">
        <v>1</v>
      </c>
      <c r="V51" s="54">
        <v>1</v>
      </c>
      <c r="W51" s="54">
        <v>0</v>
      </c>
      <c r="X51" s="54">
        <v>0</v>
      </c>
      <c r="Y51" s="54">
        <v>0</v>
      </c>
      <c r="Z51" s="54">
        <v>0</v>
      </c>
      <c r="AA51" s="54">
        <v>0</v>
      </c>
      <c r="AB51" s="54">
        <v>0</v>
      </c>
      <c r="AC51" s="54">
        <v>0</v>
      </c>
      <c r="AD51" s="54">
        <v>0</v>
      </c>
      <c r="AE51" s="54">
        <v>0</v>
      </c>
      <c r="AF51" s="54">
        <v>0</v>
      </c>
      <c r="AG51" s="54">
        <v>0</v>
      </c>
      <c r="AH51" s="54">
        <v>0</v>
      </c>
      <c r="AI51" s="54">
        <v>0</v>
      </c>
      <c r="AJ51" s="54">
        <v>0</v>
      </c>
      <c r="AK51" s="54">
        <v>0</v>
      </c>
      <c r="AL51" s="54">
        <v>0</v>
      </c>
      <c r="AM51" s="54">
        <v>2</v>
      </c>
      <c r="AN51" s="54">
        <v>2</v>
      </c>
      <c r="AO51" s="54">
        <v>0</v>
      </c>
      <c r="AP51" s="54">
        <v>5</v>
      </c>
      <c r="AQ51" s="54">
        <v>5</v>
      </c>
      <c r="AR51" s="54">
        <v>0</v>
      </c>
      <c r="AS51" s="54">
        <v>3</v>
      </c>
      <c r="AT51" s="54">
        <v>3</v>
      </c>
      <c r="AU51" s="54">
        <v>0</v>
      </c>
      <c r="AV51" s="54">
        <v>0</v>
      </c>
      <c r="AW51" s="54">
        <v>0</v>
      </c>
      <c r="AX51" s="54">
        <v>0</v>
      </c>
      <c r="AY51" s="54">
        <v>0</v>
      </c>
      <c r="AZ51" s="54">
        <v>0</v>
      </c>
      <c r="BA51" s="54">
        <v>0</v>
      </c>
      <c r="BB51" s="54">
        <v>0</v>
      </c>
      <c r="BC51" s="54">
        <v>0</v>
      </c>
      <c r="BD51" s="54">
        <v>0</v>
      </c>
      <c r="BE51" s="54">
        <v>1</v>
      </c>
      <c r="BF51" s="54">
        <v>1</v>
      </c>
      <c r="BG51" s="54">
        <v>0</v>
      </c>
      <c r="BH51" s="54">
        <v>0</v>
      </c>
      <c r="BI51" s="54">
        <v>0</v>
      </c>
      <c r="BJ51" s="54">
        <v>0</v>
      </c>
      <c r="BK51" s="54">
        <v>2</v>
      </c>
      <c r="BL51" s="54">
        <v>2</v>
      </c>
      <c r="BM51" s="54">
        <v>0</v>
      </c>
      <c r="BN51" s="54">
        <v>2</v>
      </c>
      <c r="BO51" s="54">
        <v>2</v>
      </c>
      <c r="BP51" s="54">
        <v>0</v>
      </c>
      <c r="BQ51" s="54">
        <v>0</v>
      </c>
      <c r="BR51" s="54">
        <v>0</v>
      </c>
      <c r="BS51" s="54">
        <v>0</v>
      </c>
      <c r="BT51" s="54">
        <v>0</v>
      </c>
      <c r="BU51" s="54">
        <v>0</v>
      </c>
      <c r="BV51" s="54">
        <v>0</v>
      </c>
      <c r="BW51" s="54">
        <v>0</v>
      </c>
      <c r="BX51" s="54">
        <v>0</v>
      </c>
      <c r="BY51" s="54">
        <v>0</v>
      </c>
      <c r="BZ51" s="54">
        <v>3</v>
      </c>
      <c r="CA51" s="54">
        <v>3</v>
      </c>
      <c r="CB51" s="54">
        <v>0</v>
      </c>
      <c r="CC51" s="54">
        <v>0</v>
      </c>
      <c r="CD51" s="54">
        <v>0</v>
      </c>
      <c r="CE51" s="54">
        <v>0</v>
      </c>
      <c r="CF51" s="54">
        <v>0</v>
      </c>
      <c r="CG51" s="54">
        <v>0</v>
      </c>
      <c r="CH51" s="54">
        <v>0</v>
      </c>
      <c r="CI51" s="54">
        <v>3</v>
      </c>
      <c r="CJ51" s="54">
        <v>3</v>
      </c>
      <c r="CK51" s="54">
        <v>0</v>
      </c>
      <c r="CL51" s="54">
        <v>25</v>
      </c>
      <c r="CM51" s="26"/>
      <c r="CN51" s="26"/>
      <c r="CO51" s="26"/>
      <c r="CP51" s="26">
        <v>0</v>
      </c>
      <c r="CQ51" s="54">
        <v>0</v>
      </c>
      <c r="CR51" s="54">
        <v>0</v>
      </c>
      <c r="CS51" s="54">
        <v>0</v>
      </c>
      <c r="CT51" s="54">
        <v>0</v>
      </c>
      <c r="CU51" s="54">
        <v>0</v>
      </c>
      <c r="CV51" s="54">
        <v>0</v>
      </c>
      <c r="CW51" s="54">
        <v>0</v>
      </c>
      <c r="CX51" s="54">
        <v>0</v>
      </c>
      <c r="CY51" s="54">
        <v>0</v>
      </c>
      <c r="CZ51" s="54">
        <v>0</v>
      </c>
      <c r="DA51" s="54">
        <v>0</v>
      </c>
      <c r="DB51" s="54">
        <v>0</v>
      </c>
      <c r="DC51" s="54">
        <v>0</v>
      </c>
      <c r="DD51" s="54">
        <v>0</v>
      </c>
      <c r="DE51" s="54">
        <v>0</v>
      </c>
      <c r="DF51" s="54">
        <v>0</v>
      </c>
      <c r="DG51" s="54">
        <v>0</v>
      </c>
      <c r="DH51" s="54">
        <v>0</v>
      </c>
      <c r="DI51" s="54">
        <v>0</v>
      </c>
      <c r="DJ51" s="54">
        <v>0</v>
      </c>
      <c r="DK51" s="54">
        <v>0</v>
      </c>
      <c r="DL51" s="54">
        <v>0</v>
      </c>
      <c r="DM51" s="54">
        <v>0</v>
      </c>
      <c r="DN51" s="54">
        <v>0</v>
      </c>
      <c r="DO51" s="54">
        <v>0</v>
      </c>
      <c r="DP51" s="54">
        <v>0</v>
      </c>
      <c r="DQ51" s="54">
        <v>0</v>
      </c>
      <c r="DR51" s="54">
        <v>0</v>
      </c>
      <c r="DS51" s="54">
        <v>0</v>
      </c>
      <c r="DT51" s="54">
        <v>0</v>
      </c>
      <c r="DU51" s="54">
        <v>0</v>
      </c>
      <c r="DV51" s="54">
        <v>0</v>
      </c>
      <c r="DW51" s="54">
        <v>0</v>
      </c>
      <c r="DX51" s="54">
        <v>0</v>
      </c>
      <c r="DY51" s="26"/>
      <c r="DZ51" s="26"/>
      <c r="EA51" s="26"/>
      <c r="EB51" s="26">
        <v>0</v>
      </c>
      <c r="EC51" s="54">
        <v>0</v>
      </c>
      <c r="ED51" s="54">
        <v>0</v>
      </c>
      <c r="EE51" s="54">
        <v>0</v>
      </c>
      <c r="EF51" s="54">
        <v>0</v>
      </c>
      <c r="EG51" s="54">
        <v>0</v>
      </c>
      <c r="EH51" s="54">
        <v>0</v>
      </c>
      <c r="EI51" s="54">
        <v>0</v>
      </c>
      <c r="EJ51" s="54">
        <v>0</v>
      </c>
      <c r="EK51" s="54">
        <v>0</v>
      </c>
      <c r="EL51" s="54">
        <v>0</v>
      </c>
      <c r="EM51" s="54">
        <v>0</v>
      </c>
      <c r="EN51" s="54">
        <v>0</v>
      </c>
      <c r="EO51" s="54">
        <v>0</v>
      </c>
      <c r="EP51" s="54">
        <v>0</v>
      </c>
      <c r="EQ51" s="54">
        <v>0</v>
      </c>
      <c r="ER51" s="54">
        <v>0</v>
      </c>
      <c r="ES51" s="54">
        <v>0</v>
      </c>
      <c r="ET51" s="54">
        <v>0</v>
      </c>
      <c r="EU51" s="54">
        <v>0</v>
      </c>
      <c r="EV51" s="54">
        <v>0</v>
      </c>
      <c r="EW51" s="54">
        <v>0</v>
      </c>
      <c r="EX51" s="54">
        <v>0</v>
      </c>
      <c r="EY51" s="26"/>
      <c r="EZ51" s="54"/>
      <c r="FA51" s="54"/>
      <c r="FB51" s="26">
        <v>0</v>
      </c>
      <c r="FC51" s="55">
        <v>25</v>
      </c>
      <c r="FD51" s="56">
        <v>25</v>
      </c>
      <c r="FE51" s="56">
        <v>0</v>
      </c>
      <c r="FF51" s="56"/>
      <c r="FG51" s="56"/>
      <c r="FH51" s="9"/>
      <c r="FI51" s="17">
        <v>25</v>
      </c>
      <c r="FJ51" s="17"/>
      <c r="FK51" s="17"/>
      <c r="FL51" s="17"/>
      <c r="FM51" s="17"/>
      <c r="FN51" s="17">
        <v>0</v>
      </c>
      <c r="FO51" s="57">
        <v>0</v>
      </c>
      <c r="FP51" s="57">
        <v>10</v>
      </c>
      <c r="FQ51" s="57">
        <v>2.5</v>
      </c>
      <c r="FR51" s="26" t="s">
        <v>332</v>
      </c>
      <c r="FS51" s="59"/>
      <c r="FT51" s="60">
        <v>-25</v>
      </c>
      <c r="FU51" s="60"/>
      <c r="FV51" s="61">
        <v>25</v>
      </c>
      <c r="FW51" s="61">
        <v>-25</v>
      </c>
      <c r="FX51" s="61">
        <v>0</v>
      </c>
      <c r="FY51" s="61">
        <v>0</v>
      </c>
      <c r="FZ51" s="10"/>
      <c r="GA51" s="11"/>
    </row>
    <row r="52" spans="1:183" s="62" customFormat="1" ht="20.25" hidden="1" customHeight="1">
      <c r="A52" s="8" t="s">
        <v>142</v>
      </c>
      <c r="B52" s="54" t="s">
        <v>321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4">
        <v>0</v>
      </c>
      <c r="Q52" s="54">
        <v>0</v>
      </c>
      <c r="R52" s="54">
        <v>0</v>
      </c>
      <c r="S52" s="54">
        <v>0</v>
      </c>
      <c r="T52" s="54">
        <v>0</v>
      </c>
      <c r="U52" s="54">
        <v>0</v>
      </c>
      <c r="V52" s="54">
        <v>0</v>
      </c>
      <c r="W52" s="54">
        <v>0</v>
      </c>
      <c r="X52" s="54">
        <v>0</v>
      </c>
      <c r="Y52" s="54">
        <v>0</v>
      </c>
      <c r="Z52" s="54">
        <v>0</v>
      </c>
      <c r="AA52" s="54">
        <v>0</v>
      </c>
      <c r="AB52" s="54">
        <v>0</v>
      </c>
      <c r="AC52" s="54">
        <v>0</v>
      </c>
      <c r="AD52" s="54">
        <v>0</v>
      </c>
      <c r="AE52" s="54">
        <v>0</v>
      </c>
      <c r="AF52" s="54">
        <v>0</v>
      </c>
      <c r="AG52" s="54">
        <v>0</v>
      </c>
      <c r="AH52" s="54">
        <v>0</v>
      </c>
      <c r="AI52" s="54">
        <v>0</v>
      </c>
      <c r="AJ52" s="54">
        <v>0</v>
      </c>
      <c r="AK52" s="54">
        <v>0</v>
      </c>
      <c r="AL52" s="54">
        <v>0</v>
      </c>
      <c r="AM52" s="54">
        <v>0</v>
      </c>
      <c r="AN52" s="54">
        <v>0</v>
      </c>
      <c r="AO52" s="54">
        <v>0</v>
      </c>
      <c r="AP52" s="54">
        <v>0</v>
      </c>
      <c r="AQ52" s="54">
        <v>0</v>
      </c>
      <c r="AR52" s="54">
        <v>0</v>
      </c>
      <c r="AS52" s="54">
        <v>0</v>
      </c>
      <c r="AT52" s="54">
        <v>0</v>
      </c>
      <c r="AU52" s="54">
        <v>0</v>
      </c>
      <c r="AV52" s="54">
        <v>0</v>
      </c>
      <c r="AW52" s="54">
        <v>0</v>
      </c>
      <c r="AX52" s="54">
        <v>0</v>
      </c>
      <c r="AY52" s="54">
        <v>0</v>
      </c>
      <c r="AZ52" s="54">
        <v>0</v>
      </c>
      <c r="BA52" s="54">
        <v>0</v>
      </c>
      <c r="BB52" s="54">
        <v>0</v>
      </c>
      <c r="BC52" s="54">
        <v>0</v>
      </c>
      <c r="BD52" s="54">
        <v>0</v>
      </c>
      <c r="BE52" s="54">
        <v>0</v>
      </c>
      <c r="BF52" s="54">
        <v>0</v>
      </c>
      <c r="BG52" s="54">
        <v>0</v>
      </c>
      <c r="BH52" s="54">
        <v>0</v>
      </c>
      <c r="BI52" s="54">
        <v>0</v>
      </c>
      <c r="BJ52" s="54">
        <v>0</v>
      </c>
      <c r="BK52" s="54">
        <v>1</v>
      </c>
      <c r="BL52" s="54">
        <v>1</v>
      </c>
      <c r="BM52" s="54">
        <v>0</v>
      </c>
      <c r="BN52" s="54">
        <v>0</v>
      </c>
      <c r="BO52" s="54">
        <v>0</v>
      </c>
      <c r="BP52" s="54">
        <v>0</v>
      </c>
      <c r="BQ52" s="54">
        <v>0</v>
      </c>
      <c r="BR52" s="54">
        <v>0</v>
      </c>
      <c r="BS52" s="54">
        <v>0</v>
      </c>
      <c r="BT52" s="54">
        <v>0</v>
      </c>
      <c r="BU52" s="54">
        <v>0</v>
      </c>
      <c r="BV52" s="54">
        <v>0</v>
      </c>
      <c r="BW52" s="54">
        <v>0</v>
      </c>
      <c r="BX52" s="54">
        <v>0</v>
      </c>
      <c r="BY52" s="54">
        <v>0</v>
      </c>
      <c r="BZ52" s="54">
        <v>2</v>
      </c>
      <c r="CA52" s="54">
        <v>2</v>
      </c>
      <c r="CB52" s="54">
        <v>0</v>
      </c>
      <c r="CC52" s="54">
        <v>0</v>
      </c>
      <c r="CD52" s="54">
        <v>0</v>
      </c>
      <c r="CE52" s="54">
        <v>0</v>
      </c>
      <c r="CF52" s="54">
        <v>0</v>
      </c>
      <c r="CG52" s="54">
        <v>0</v>
      </c>
      <c r="CH52" s="54">
        <v>0</v>
      </c>
      <c r="CI52" s="54">
        <v>0</v>
      </c>
      <c r="CJ52" s="54">
        <v>0</v>
      </c>
      <c r="CK52" s="54">
        <v>0</v>
      </c>
      <c r="CL52" s="54">
        <v>3</v>
      </c>
      <c r="CM52" s="26"/>
      <c r="CN52" s="26"/>
      <c r="CO52" s="26"/>
      <c r="CP52" s="26">
        <v>0</v>
      </c>
      <c r="CQ52" s="54">
        <v>0</v>
      </c>
      <c r="CR52" s="54">
        <v>0</v>
      </c>
      <c r="CS52" s="54">
        <v>0</v>
      </c>
      <c r="CT52" s="54">
        <v>0</v>
      </c>
      <c r="CU52" s="54">
        <v>0</v>
      </c>
      <c r="CV52" s="54">
        <v>0</v>
      </c>
      <c r="CW52" s="54">
        <v>0</v>
      </c>
      <c r="CX52" s="54">
        <v>0</v>
      </c>
      <c r="CY52" s="54">
        <v>0</v>
      </c>
      <c r="CZ52" s="54">
        <v>0</v>
      </c>
      <c r="DA52" s="54">
        <v>0</v>
      </c>
      <c r="DB52" s="54">
        <v>0</v>
      </c>
      <c r="DC52" s="54">
        <v>0</v>
      </c>
      <c r="DD52" s="54">
        <v>0</v>
      </c>
      <c r="DE52" s="54">
        <v>0</v>
      </c>
      <c r="DF52" s="54">
        <v>0</v>
      </c>
      <c r="DG52" s="54">
        <v>0</v>
      </c>
      <c r="DH52" s="54">
        <v>0</v>
      </c>
      <c r="DI52" s="54">
        <v>0</v>
      </c>
      <c r="DJ52" s="54">
        <v>0</v>
      </c>
      <c r="DK52" s="54">
        <v>0</v>
      </c>
      <c r="DL52" s="54">
        <v>0</v>
      </c>
      <c r="DM52" s="54">
        <v>0</v>
      </c>
      <c r="DN52" s="54">
        <v>0</v>
      </c>
      <c r="DO52" s="54">
        <v>0</v>
      </c>
      <c r="DP52" s="54">
        <v>0</v>
      </c>
      <c r="DQ52" s="54">
        <v>0</v>
      </c>
      <c r="DR52" s="54">
        <v>0</v>
      </c>
      <c r="DS52" s="54">
        <v>0</v>
      </c>
      <c r="DT52" s="54">
        <v>0</v>
      </c>
      <c r="DU52" s="54">
        <v>0</v>
      </c>
      <c r="DV52" s="54">
        <v>0</v>
      </c>
      <c r="DW52" s="54">
        <v>0</v>
      </c>
      <c r="DX52" s="54">
        <v>0</v>
      </c>
      <c r="DY52" s="26"/>
      <c r="DZ52" s="26"/>
      <c r="EA52" s="26"/>
      <c r="EB52" s="26">
        <v>0</v>
      </c>
      <c r="EC52" s="54">
        <v>0</v>
      </c>
      <c r="ED52" s="54">
        <v>0</v>
      </c>
      <c r="EE52" s="54">
        <v>0</v>
      </c>
      <c r="EF52" s="54">
        <v>0</v>
      </c>
      <c r="EG52" s="54">
        <v>0</v>
      </c>
      <c r="EH52" s="54">
        <v>0</v>
      </c>
      <c r="EI52" s="54">
        <v>0</v>
      </c>
      <c r="EJ52" s="54">
        <v>0</v>
      </c>
      <c r="EK52" s="54">
        <v>0</v>
      </c>
      <c r="EL52" s="54">
        <v>0</v>
      </c>
      <c r="EM52" s="54">
        <v>0</v>
      </c>
      <c r="EN52" s="54">
        <v>0</v>
      </c>
      <c r="EO52" s="54">
        <v>0</v>
      </c>
      <c r="EP52" s="54">
        <v>0</v>
      </c>
      <c r="EQ52" s="54">
        <v>0</v>
      </c>
      <c r="ER52" s="54">
        <v>0</v>
      </c>
      <c r="ES52" s="54">
        <v>0</v>
      </c>
      <c r="ET52" s="54">
        <v>0</v>
      </c>
      <c r="EU52" s="54">
        <v>0</v>
      </c>
      <c r="EV52" s="54">
        <v>0</v>
      </c>
      <c r="EW52" s="54">
        <v>0</v>
      </c>
      <c r="EX52" s="54">
        <v>0</v>
      </c>
      <c r="EY52" s="26"/>
      <c r="EZ52" s="54"/>
      <c r="FA52" s="54"/>
      <c r="FB52" s="26">
        <v>0</v>
      </c>
      <c r="FC52" s="55">
        <v>3</v>
      </c>
      <c r="FD52" s="56">
        <v>3</v>
      </c>
      <c r="FE52" s="56">
        <v>0</v>
      </c>
      <c r="FF52" s="56"/>
      <c r="FG52" s="56">
        <v>-3</v>
      </c>
      <c r="FH52" s="9"/>
      <c r="FI52" s="17">
        <v>3</v>
      </c>
      <c r="FJ52" s="17"/>
      <c r="FK52" s="17"/>
      <c r="FL52" s="17"/>
      <c r="FM52" s="17"/>
      <c r="FN52" s="17">
        <v>0</v>
      </c>
      <c r="FO52" s="57">
        <v>0</v>
      </c>
      <c r="FP52" s="57">
        <v>10</v>
      </c>
      <c r="FQ52" s="57">
        <v>0.3</v>
      </c>
      <c r="FR52" s="26" t="s">
        <v>332</v>
      </c>
      <c r="FS52" s="59"/>
      <c r="FT52" s="60">
        <v>-3</v>
      </c>
      <c r="FU52" s="60"/>
      <c r="FV52" s="61">
        <v>3</v>
      </c>
      <c r="FW52" s="61">
        <v>-3</v>
      </c>
      <c r="FX52" s="61">
        <v>0</v>
      </c>
      <c r="FY52" s="61">
        <v>0</v>
      </c>
      <c r="FZ52" s="10"/>
      <c r="GA52" s="11">
        <v>0</v>
      </c>
    </row>
    <row r="53" spans="1:183" s="62" customFormat="1" ht="21.75" hidden="1" customHeight="1">
      <c r="A53" s="8" t="s">
        <v>51</v>
      </c>
      <c r="B53" s="54"/>
      <c r="C53" s="54"/>
      <c r="D53" s="54">
        <v>0</v>
      </c>
      <c r="E53" s="54">
        <v>0</v>
      </c>
      <c r="F53" s="54">
        <v>0</v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0</v>
      </c>
      <c r="P53" s="54">
        <v>0</v>
      </c>
      <c r="Q53" s="54">
        <v>0</v>
      </c>
      <c r="R53" s="54">
        <v>0</v>
      </c>
      <c r="S53" s="54">
        <v>0</v>
      </c>
      <c r="T53" s="54">
        <v>0</v>
      </c>
      <c r="U53" s="54">
        <v>0</v>
      </c>
      <c r="V53" s="54">
        <v>0</v>
      </c>
      <c r="W53" s="54">
        <v>0</v>
      </c>
      <c r="X53" s="54">
        <v>0</v>
      </c>
      <c r="Y53" s="54">
        <v>0</v>
      </c>
      <c r="Z53" s="54">
        <v>0</v>
      </c>
      <c r="AA53" s="54">
        <v>0</v>
      </c>
      <c r="AB53" s="54">
        <v>0</v>
      </c>
      <c r="AC53" s="54">
        <v>0</v>
      </c>
      <c r="AD53" s="54">
        <v>0</v>
      </c>
      <c r="AE53" s="54">
        <v>0</v>
      </c>
      <c r="AF53" s="54">
        <v>0</v>
      </c>
      <c r="AG53" s="54">
        <v>0</v>
      </c>
      <c r="AH53" s="54">
        <v>0</v>
      </c>
      <c r="AI53" s="54">
        <v>0</v>
      </c>
      <c r="AJ53" s="54">
        <v>0</v>
      </c>
      <c r="AK53" s="54">
        <v>0</v>
      </c>
      <c r="AL53" s="54">
        <v>0</v>
      </c>
      <c r="AM53" s="54">
        <v>0</v>
      </c>
      <c r="AN53" s="54">
        <v>0</v>
      </c>
      <c r="AO53" s="54">
        <v>0</v>
      </c>
      <c r="AP53" s="54">
        <v>0</v>
      </c>
      <c r="AQ53" s="54">
        <v>0</v>
      </c>
      <c r="AR53" s="54">
        <v>0</v>
      </c>
      <c r="AS53" s="54">
        <v>0</v>
      </c>
      <c r="AT53" s="54">
        <v>0</v>
      </c>
      <c r="AU53" s="54">
        <v>0</v>
      </c>
      <c r="AV53" s="54">
        <v>0</v>
      </c>
      <c r="AW53" s="54">
        <v>0</v>
      </c>
      <c r="AX53" s="54">
        <v>0</v>
      </c>
      <c r="AY53" s="54">
        <v>0</v>
      </c>
      <c r="AZ53" s="54">
        <v>0</v>
      </c>
      <c r="BA53" s="54">
        <v>0</v>
      </c>
      <c r="BB53" s="54">
        <v>0</v>
      </c>
      <c r="BC53" s="54">
        <v>0</v>
      </c>
      <c r="BD53" s="54">
        <v>0</v>
      </c>
      <c r="BE53" s="54">
        <v>0</v>
      </c>
      <c r="BF53" s="54">
        <v>0</v>
      </c>
      <c r="BG53" s="54">
        <v>0</v>
      </c>
      <c r="BH53" s="54">
        <v>0</v>
      </c>
      <c r="BI53" s="54">
        <v>0</v>
      </c>
      <c r="BJ53" s="54">
        <v>0</v>
      </c>
      <c r="BK53" s="54">
        <v>0</v>
      </c>
      <c r="BL53" s="54">
        <v>0</v>
      </c>
      <c r="BM53" s="54">
        <v>0</v>
      </c>
      <c r="BN53" s="54">
        <v>0</v>
      </c>
      <c r="BO53" s="54">
        <v>0</v>
      </c>
      <c r="BP53" s="54">
        <v>0</v>
      </c>
      <c r="BQ53" s="54">
        <v>0</v>
      </c>
      <c r="BR53" s="54">
        <v>0</v>
      </c>
      <c r="BS53" s="54">
        <v>0</v>
      </c>
      <c r="BT53" s="54">
        <v>0</v>
      </c>
      <c r="BU53" s="54">
        <v>0</v>
      </c>
      <c r="BV53" s="54">
        <v>0</v>
      </c>
      <c r="BW53" s="54">
        <v>0</v>
      </c>
      <c r="BX53" s="54">
        <v>0</v>
      </c>
      <c r="BY53" s="54">
        <v>0</v>
      </c>
      <c r="BZ53" s="54">
        <v>0</v>
      </c>
      <c r="CA53" s="54">
        <v>0</v>
      </c>
      <c r="CB53" s="54">
        <v>0</v>
      </c>
      <c r="CC53" s="54">
        <v>0</v>
      </c>
      <c r="CD53" s="54">
        <v>0</v>
      </c>
      <c r="CE53" s="54">
        <v>0</v>
      </c>
      <c r="CF53" s="54">
        <v>0</v>
      </c>
      <c r="CG53" s="54">
        <v>0</v>
      </c>
      <c r="CH53" s="54">
        <v>0</v>
      </c>
      <c r="CI53" s="54">
        <v>0</v>
      </c>
      <c r="CJ53" s="54">
        <v>0</v>
      </c>
      <c r="CK53" s="54">
        <v>0</v>
      </c>
      <c r="CL53" s="54">
        <v>0</v>
      </c>
      <c r="CM53" s="26"/>
      <c r="CN53" s="26"/>
      <c r="CO53" s="26"/>
      <c r="CP53" s="26">
        <v>0</v>
      </c>
      <c r="CQ53" s="54">
        <v>0</v>
      </c>
      <c r="CR53" s="54">
        <v>0</v>
      </c>
      <c r="CS53" s="54">
        <v>0</v>
      </c>
      <c r="CT53" s="54">
        <v>0</v>
      </c>
      <c r="CU53" s="54">
        <v>0</v>
      </c>
      <c r="CV53" s="54">
        <v>0</v>
      </c>
      <c r="CW53" s="54">
        <v>0</v>
      </c>
      <c r="CX53" s="54">
        <v>0</v>
      </c>
      <c r="CY53" s="54">
        <v>0</v>
      </c>
      <c r="CZ53" s="54">
        <v>0</v>
      </c>
      <c r="DA53" s="54">
        <v>0</v>
      </c>
      <c r="DB53" s="54">
        <v>0</v>
      </c>
      <c r="DC53" s="54">
        <v>0</v>
      </c>
      <c r="DD53" s="54">
        <v>0</v>
      </c>
      <c r="DE53" s="54">
        <v>0</v>
      </c>
      <c r="DF53" s="54">
        <v>0</v>
      </c>
      <c r="DG53" s="54">
        <v>0</v>
      </c>
      <c r="DH53" s="54">
        <v>0</v>
      </c>
      <c r="DI53" s="54">
        <v>0</v>
      </c>
      <c r="DJ53" s="54">
        <v>0</v>
      </c>
      <c r="DK53" s="54">
        <v>0</v>
      </c>
      <c r="DL53" s="54">
        <v>0</v>
      </c>
      <c r="DM53" s="54">
        <v>0</v>
      </c>
      <c r="DN53" s="54">
        <v>0</v>
      </c>
      <c r="DO53" s="54">
        <v>0</v>
      </c>
      <c r="DP53" s="54">
        <v>0</v>
      </c>
      <c r="DQ53" s="54">
        <v>0</v>
      </c>
      <c r="DR53" s="54">
        <v>0</v>
      </c>
      <c r="DS53" s="54">
        <v>0</v>
      </c>
      <c r="DT53" s="54">
        <v>0</v>
      </c>
      <c r="DU53" s="54">
        <v>0</v>
      </c>
      <c r="DV53" s="54">
        <v>0</v>
      </c>
      <c r="DW53" s="54">
        <v>0</v>
      </c>
      <c r="DX53" s="54">
        <v>0</v>
      </c>
      <c r="DY53" s="26"/>
      <c r="DZ53" s="26"/>
      <c r="EA53" s="26"/>
      <c r="EB53" s="26">
        <v>0</v>
      </c>
      <c r="EC53" s="54">
        <v>0</v>
      </c>
      <c r="ED53" s="54">
        <v>0</v>
      </c>
      <c r="EE53" s="54">
        <v>0</v>
      </c>
      <c r="EF53" s="54">
        <v>0</v>
      </c>
      <c r="EG53" s="54">
        <v>0</v>
      </c>
      <c r="EH53" s="54">
        <v>0</v>
      </c>
      <c r="EI53" s="54">
        <v>0</v>
      </c>
      <c r="EJ53" s="54">
        <v>0</v>
      </c>
      <c r="EK53" s="54">
        <v>0</v>
      </c>
      <c r="EL53" s="54">
        <v>0</v>
      </c>
      <c r="EM53" s="54">
        <v>0</v>
      </c>
      <c r="EN53" s="54">
        <v>0</v>
      </c>
      <c r="EO53" s="54">
        <v>0</v>
      </c>
      <c r="EP53" s="54">
        <v>0</v>
      </c>
      <c r="EQ53" s="54">
        <v>0</v>
      </c>
      <c r="ER53" s="54">
        <v>0</v>
      </c>
      <c r="ES53" s="54">
        <v>0</v>
      </c>
      <c r="ET53" s="54">
        <v>0</v>
      </c>
      <c r="EU53" s="54">
        <v>0</v>
      </c>
      <c r="EV53" s="54">
        <v>0</v>
      </c>
      <c r="EW53" s="54">
        <v>0</v>
      </c>
      <c r="EX53" s="54">
        <v>0</v>
      </c>
      <c r="EY53" s="26"/>
      <c r="EZ53" s="54"/>
      <c r="FA53" s="54"/>
      <c r="FB53" s="26">
        <v>0</v>
      </c>
      <c r="FC53" s="55">
        <v>0</v>
      </c>
      <c r="FD53" s="56">
        <v>0</v>
      </c>
      <c r="FE53" s="56">
        <v>0</v>
      </c>
      <c r="FF53" s="56"/>
      <c r="FG53" s="56">
        <v>0</v>
      </c>
      <c r="FH53" s="9"/>
      <c r="FI53" s="17">
        <v>0</v>
      </c>
      <c r="FJ53" s="17"/>
      <c r="FK53" s="17"/>
      <c r="FL53" s="17"/>
      <c r="FM53" s="17"/>
      <c r="FN53" s="17">
        <v>0</v>
      </c>
      <c r="FO53" s="57">
        <v>0</v>
      </c>
      <c r="FP53" s="57">
        <v>20</v>
      </c>
      <c r="FQ53" s="57">
        <v>0</v>
      </c>
      <c r="FR53" s="26" t="s">
        <v>332</v>
      </c>
      <c r="FS53" s="59"/>
      <c r="FT53" s="60">
        <v>0</v>
      </c>
      <c r="FU53" s="60"/>
      <c r="FV53" s="61">
        <v>0</v>
      </c>
      <c r="FW53" s="61">
        <v>0</v>
      </c>
      <c r="FX53" s="61">
        <v>0</v>
      </c>
      <c r="FY53" s="61">
        <v>0</v>
      </c>
      <c r="FZ53" s="13"/>
      <c r="GA53" s="11"/>
    </row>
    <row r="54" spans="1:183" s="62" customFormat="1" ht="20.25" hidden="1" customHeight="1">
      <c r="A54" s="14" t="s">
        <v>52</v>
      </c>
      <c r="B54" s="54" t="s">
        <v>321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0</v>
      </c>
      <c r="Q54" s="54">
        <v>0</v>
      </c>
      <c r="R54" s="54">
        <v>0</v>
      </c>
      <c r="S54" s="54">
        <v>0</v>
      </c>
      <c r="T54" s="54">
        <v>0</v>
      </c>
      <c r="U54" s="54">
        <v>0</v>
      </c>
      <c r="V54" s="54">
        <v>0</v>
      </c>
      <c r="W54" s="54">
        <v>0</v>
      </c>
      <c r="X54" s="54">
        <v>0</v>
      </c>
      <c r="Y54" s="54">
        <v>0</v>
      </c>
      <c r="Z54" s="54">
        <v>0</v>
      </c>
      <c r="AA54" s="54">
        <v>0</v>
      </c>
      <c r="AB54" s="54">
        <v>0</v>
      </c>
      <c r="AC54" s="54">
        <v>0</v>
      </c>
      <c r="AD54" s="54">
        <v>0</v>
      </c>
      <c r="AE54" s="54">
        <v>0</v>
      </c>
      <c r="AF54" s="54">
        <v>0</v>
      </c>
      <c r="AG54" s="54">
        <v>0</v>
      </c>
      <c r="AH54" s="54">
        <v>0</v>
      </c>
      <c r="AI54" s="54">
        <v>0</v>
      </c>
      <c r="AJ54" s="54">
        <v>0</v>
      </c>
      <c r="AK54" s="54">
        <v>0</v>
      </c>
      <c r="AL54" s="54">
        <v>0</v>
      </c>
      <c r="AM54" s="54">
        <v>0</v>
      </c>
      <c r="AN54" s="54">
        <v>0</v>
      </c>
      <c r="AO54" s="54">
        <v>0</v>
      </c>
      <c r="AP54" s="54">
        <v>0</v>
      </c>
      <c r="AQ54" s="54">
        <v>0</v>
      </c>
      <c r="AR54" s="54">
        <v>0</v>
      </c>
      <c r="AS54" s="54">
        <v>0</v>
      </c>
      <c r="AT54" s="54">
        <v>0</v>
      </c>
      <c r="AU54" s="54">
        <v>0</v>
      </c>
      <c r="AV54" s="54">
        <v>0</v>
      </c>
      <c r="AW54" s="54">
        <v>0</v>
      </c>
      <c r="AX54" s="54">
        <v>0</v>
      </c>
      <c r="AY54" s="54">
        <v>0</v>
      </c>
      <c r="AZ54" s="54">
        <v>0</v>
      </c>
      <c r="BA54" s="54">
        <v>0</v>
      </c>
      <c r="BB54" s="54">
        <v>0</v>
      </c>
      <c r="BC54" s="54">
        <v>0</v>
      </c>
      <c r="BD54" s="54">
        <v>0</v>
      </c>
      <c r="BE54" s="54">
        <v>0</v>
      </c>
      <c r="BF54" s="54">
        <v>0</v>
      </c>
      <c r="BG54" s="54">
        <v>0</v>
      </c>
      <c r="BH54" s="54">
        <v>0</v>
      </c>
      <c r="BI54" s="54">
        <v>0</v>
      </c>
      <c r="BJ54" s="54">
        <v>0</v>
      </c>
      <c r="BK54" s="54">
        <v>0</v>
      </c>
      <c r="BL54" s="54">
        <v>0</v>
      </c>
      <c r="BM54" s="54">
        <v>0</v>
      </c>
      <c r="BN54" s="54">
        <v>0</v>
      </c>
      <c r="BO54" s="54">
        <v>0</v>
      </c>
      <c r="BP54" s="54">
        <v>0</v>
      </c>
      <c r="BQ54" s="54">
        <v>0</v>
      </c>
      <c r="BR54" s="54">
        <v>0</v>
      </c>
      <c r="BS54" s="54">
        <v>0</v>
      </c>
      <c r="BT54" s="54">
        <v>0</v>
      </c>
      <c r="BU54" s="54">
        <v>0</v>
      </c>
      <c r="BV54" s="54">
        <v>0</v>
      </c>
      <c r="BW54" s="54">
        <v>0</v>
      </c>
      <c r="BX54" s="54">
        <v>0</v>
      </c>
      <c r="BY54" s="54">
        <v>0</v>
      </c>
      <c r="BZ54" s="54">
        <v>0</v>
      </c>
      <c r="CA54" s="54">
        <v>0</v>
      </c>
      <c r="CB54" s="54">
        <v>0</v>
      </c>
      <c r="CC54" s="54">
        <v>0</v>
      </c>
      <c r="CD54" s="54">
        <v>0</v>
      </c>
      <c r="CE54" s="54">
        <v>0</v>
      </c>
      <c r="CF54" s="54">
        <v>0</v>
      </c>
      <c r="CG54" s="54">
        <v>0</v>
      </c>
      <c r="CH54" s="54">
        <v>0</v>
      </c>
      <c r="CI54" s="54">
        <v>0</v>
      </c>
      <c r="CJ54" s="54">
        <v>0</v>
      </c>
      <c r="CK54" s="54">
        <v>0</v>
      </c>
      <c r="CL54" s="54">
        <v>0</v>
      </c>
      <c r="CM54" s="26"/>
      <c r="CN54" s="26"/>
      <c r="CO54" s="26"/>
      <c r="CP54" s="26">
        <v>0</v>
      </c>
      <c r="CQ54" s="54">
        <v>0</v>
      </c>
      <c r="CR54" s="54">
        <v>0</v>
      </c>
      <c r="CS54" s="54">
        <v>0</v>
      </c>
      <c r="CT54" s="54">
        <v>0</v>
      </c>
      <c r="CU54" s="54">
        <v>0</v>
      </c>
      <c r="CV54" s="54">
        <v>0</v>
      </c>
      <c r="CW54" s="54">
        <v>0</v>
      </c>
      <c r="CX54" s="54">
        <v>0</v>
      </c>
      <c r="CY54" s="54">
        <v>0</v>
      </c>
      <c r="CZ54" s="54">
        <v>0</v>
      </c>
      <c r="DA54" s="54">
        <v>0</v>
      </c>
      <c r="DB54" s="54">
        <v>0</v>
      </c>
      <c r="DC54" s="54">
        <v>0</v>
      </c>
      <c r="DD54" s="54">
        <v>0</v>
      </c>
      <c r="DE54" s="54">
        <v>0</v>
      </c>
      <c r="DF54" s="54">
        <v>0</v>
      </c>
      <c r="DG54" s="54">
        <v>0</v>
      </c>
      <c r="DH54" s="54">
        <v>0</v>
      </c>
      <c r="DI54" s="54">
        <v>0</v>
      </c>
      <c r="DJ54" s="54">
        <v>0</v>
      </c>
      <c r="DK54" s="54">
        <v>0</v>
      </c>
      <c r="DL54" s="54">
        <v>0</v>
      </c>
      <c r="DM54" s="54">
        <v>0</v>
      </c>
      <c r="DN54" s="54">
        <v>0</v>
      </c>
      <c r="DO54" s="54">
        <v>0</v>
      </c>
      <c r="DP54" s="54">
        <v>0</v>
      </c>
      <c r="DQ54" s="54">
        <v>0</v>
      </c>
      <c r="DR54" s="54">
        <v>0</v>
      </c>
      <c r="DS54" s="54">
        <v>0</v>
      </c>
      <c r="DT54" s="54">
        <v>0</v>
      </c>
      <c r="DU54" s="54">
        <v>0</v>
      </c>
      <c r="DV54" s="54">
        <v>0</v>
      </c>
      <c r="DW54" s="54">
        <v>0</v>
      </c>
      <c r="DX54" s="54">
        <v>0</v>
      </c>
      <c r="DY54" s="26"/>
      <c r="DZ54" s="26"/>
      <c r="EA54" s="26"/>
      <c r="EB54" s="26">
        <v>0</v>
      </c>
      <c r="EC54" s="54">
        <v>0</v>
      </c>
      <c r="ED54" s="54">
        <v>0</v>
      </c>
      <c r="EE54" s="54">
        <v>0</v>
      </c>
      <c r="EF54" s="54">
        <v>0</v>
      </c>
      <c r="EG54" s="54">
        <v>0</v>
      </c>
      <c r="EH54" s="54">
        <v>0</v>
      </c>
      <c r="EI54" s="54">
        <v>0</v>
      </c>
      <c r="EJ54" s="54">
        <v>0</v>
      </c>
      <c r="EK54" s="54">
        <v>0</v>
      </c>
      <c r="EL54" s="54">
        <v>0</v>
      </c>
      <c r="EM54" s="54">
        <v>0</v>
      </c>
      <c r="EN54" s="54">
        <v>0</v>
      </c>
      <c r="EO54" s="54">
        <v>0</v>
      </c>
      <c r="EP54" s="54">
        <v>0</v>
      </c>
      <c r="EQ54" s="54">
        <v>0</v>
      </c>
      <c r="ER54" s="54">
        <v>0</v>
      </c>
      <c r="ES54" s="54">
        <v>0</v>
      </c>
      <c r="ET54" s="54">
        <v>0</v>
      </c>
      <c r="EU54" s="54">
        <v>0</v>
      </c>
      <c r="EV54" s="54">
        <v>0</v>
      </c>
      <c r="EW54" s="54">
        <v>0</v>
      </c>
      <c r="EX54" s="54">
        <v>0</v>
      </c>
      <c r="EY54" s="26"/>
      <c r="EZ54" s="54"/>
      <c r="FA54" s="54"/>
      <c r="FB54" s="26">
        <v>0</v>
      </c>
      <c r="FC54" s="55">
        <v>0</v>
      </c>
      <c r="FD54" s="56">
        <v>0</v>
      </c>
      <c r="FE54" s="56">
        <v>0</v>
      </c>
      <c r="FF54" s="56"/>
      <c r="FG54" s="56">
        <v>0</v>
      </c>
      <c r="FH54" s="9"/>
      <c r="FI54" s="17">
        <v>0</v>
      </c>
      <c r="FJ54" s="17"/>
      <c r="FK54" s="17"/>
      <c r="FL54" s="17"/>
      <c r="FM54" s="17"/>
      <c r="FN54" s="17">
        <v>0</v>
      </c>
      <c r="FO54" s="57">
        <v>0</v>
      </c>
      <c r="FP54" s="57">
        <v>5</v>
      </c>
      <c r="FQ54" s="57">
        <v>0</v>
      </c>
      <c r="FR54" s="26" t="s">
        <v>332</v>
      </c>
      <c r="FS54" s="59"/>
      <c r="FT54" s="60">
        <v>0</v>
      </c>
      <c r="FU54" s="60"/>
      <c r="FV54" s="61">
        <v>0</v>
      </c>
      <c r="FW54" s="61">
        <v>0</v>
      </c>
      <c r="FX54" s="61">
        <v>0</v>
      </c>
      <c r="FY54" s="61">
        <v>0</v>
      </c>
      <c r="FZ54" s="10"/>
      <c r="GA54" s="11">
        <v>0</v>
      </c>
    </row>
    <row r="55" spans="1:183" s="62" customFormat="1" ht="20.25" hidden="1" customHeight="1">
      <c r="A55" s="8" t="s">
        <v>53</v>
      </c>
      <c r="B55" s="54" t="s">
        <v>321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54">
        <v>0</v>
      </c>
      <c r="Q55" s="54">
        <v>0</v>
      </c>
      <c r="R55" s="54">
        <v>0</v>
      </c>
      <c r="S55" s="54">
        <v>0</v>
      </c>
      <c r="T55" s="54">
        <v>0</v>
      </c>
      <c r="U55" s="54">
        <v>0</v>
      </c>
      <c r="V55" s="54">
        <v>0</v>
      </c>
      <c r="W55" s="54">
        <v>0</v>
      </c>
      <c r="X55" s="54">
        <v>0</v>
      </c>
      <c r="Y55" s="54">
        <v>0</v>
      </c>
      <c r="Z55" s="54">
        <v>0</v>
      </c>
      <c r="AA55" s="54">
        <v>0</v>
      </c>
      <c r="AB55" s="54">
        <v>0</v>
      </c>
      <c r="AC55" s="54">
        <v>0</v>
      </c>
      <c r="AD55" s="54">
        <v>0</v>
      </c>
      <c r="AE55" s="54">
        <v>0</v>
      </c>
      <c r="AF55" s="54">
        <v>0</v>
      </c>
      <c r="AG55" s="54">
        <v>0</v>
      </c>
      <c r="AH55" s="54">
        <v>0</v>
      </c>
      <c r="AI55" s="54">
        <v>0</v>
      </c>
      <c r="AJ55" s="54">
        <v>0</v>
      </c>
      <c r="AK55" s="54">
        <v>0</v>
      </c>
      <c r="AL55" s="54">
        <v>0</v>
      </c>
      <c r="AM55" s="54">
        <v>0</v>
      </c>
      <c r="AN55" s="54">
        <v>0</v>
      </c>
      <c r="AO55" s="54">
        <v>0</v>
      </c>
      <c r="AP55" s="54">
        <v>0</v>
      </c>
      <c r="AQ55" s="54">
        <v>0</v>
      </c>
      <c r="AR55" s="54">
        <v>0</v>
      </c>
      <c r="AS55" s="54">
        <v>0</v>
      </c>
      <c r="AT55" s="54">
        <v>0</v>
      </c>
      <c r="AU55" s="54">
        <v>0</v>
      </c>
      <c r="AV55" s="54">
        <v>0</v>
      </c>
      <c r="AW55" s="54">
        <v>0</v>
      </c>
      <c r="AX55" s="54">
        <v>0</v>
      </c>
      <c r="AY55" s="54">
        <v>0</v>
      </c>
      <c r="AZ55" s="54">
        <v>0</v>
      </c>
      <c r="BA55" s="54">
        <v>0</v>
      </c>
      <c r="BB55" s="54">
        <v>0</v>
      </c>
      <c r="BC55" s="54">
        <v>0</v>
      </c>
      <c r="BD55" s="54">
        <v>0</v>
      </c>
      <c r="BE55" s="54">
        <v>0</v>
      </c>
      <c r="BF55" s="54">
        <v>0</v>
      </c>
      <c r="BG55" s="54">
        <v>0</v>
      </c>
      <c r="BH55" s="54">
        <v>0</v>
      </c>
      <c r="BI55" s="54">
        <v>0</v>
      </c>
      <c r="BJ55" s="54">
        <v>0</v>
      </c>
      <c r="BK55" s="54">
        <v>0</v>
      </c>
      <c r="BL55" s="54">
        <v>0</v>
      </c>
      <c r="BM55" s="54">
        <v>0</v>
      </c>
      <c r="BN55" s="54">
        <v>0</v>
      </c>
      <c r="BO55" s="54">
        <v>0</v>
      </c>
      <c r="BP55" s="54">
        <v>0</v>
      </c>
      <c r="BQ55" s="54">
        <v>0</v>
      </c>
      <c r="BR55" s="54">
        <v>0</v>
      </c>
      <c r="BS55" s="54">
        <v>0</v>
      </c>
      <c r="BT55" s="54">
        <v>0</v>
      </c>
      <c r="BU55" s="54">
        <v>0</v>
      </c>
      <c r="BV55" s="54">
        <v>0</v>
      </c>
      <c r="BW55" s="54">
        <v>0</v>
      </c>
      <c r="BX55" s="54">
        <v>0</v>
      </c>
      <c r="BY55" s="54">
        <v>0</v>
      </c>
      <c r="BZ55" s="54">
        <v>0</v>
      </c>
      <c r="CA55" s="54">
        <v>0</v>
      </c>
      <c r="CB55" s="54">
        <v>0</v>
      </c>
      <c r="CC55" s="54">
        <v>0</v>
      </c>
      <c r="CD55" s="54">
        <v>0</v>
      </c>
      <c r="CE55" s="54">
        <v>0</v>
      </c>
      <c r="CF55" s="54">
        <v>0</v>
      </c>
      <c r="CG55" s="54">
        <v>0</v>
      </c>
      <c r="CH55" s="54">
        <v>0</v>
      </c>
      <c r="CI55" s="54">
        <v>0</v>
      </c>
      <c r="CJ55" s="54">
        <v>0</v>
      </c>
      <c r="CK55" s="54">
        <v>0</v>
      </c>
      <c r="CL55" s="54">
        <v>0</v>
      </c>
      <c r="CM55" s="26"/>
      <c r="CN55" s="26"/>
      <c r="CO55" s="26"/>
      <c r="CP55" s="26">
        <v>0</v>
      </c>
      <c r="CQ55" s="54">
        <v>0</v>
      </c>
      <c r="CR55" s="54">
        <v>0</v>
      </c>
      <c r="CS55" s="54">
        <v>0</v>
      </c>
      <c r="CT55" s="54">
        <v>0</v>
      </c>
      <c r="CU55" s="54">
        <v>0</v>
      </c>
      <c r="CV55" s="54">
        <v>0</v>
      </c>
      <c r="CW55" s="54">
        <v>0</v>
      </c>
      <c r="CX55" s="54">
        <v>0</v>
      </c>
      <c r="CY55" s="54">
        <v>0</v>
      </c>
      <c r="CZ55" s="54">
        <v>0</v>
      </c>
      <c r="DA55" s="54">
        <v>0</v>
      </c>
      <c r="DB55" s="54">
        <v>0</v>
      </c>
      <c r="DC55" s="54">
        <v>0</v>
      </c>
      <c r="DD55" s="54">
        <v>0</v>
      </c>
      <c r="DE55" s="54">
        <v>0</v>
      </c>
      <c r="DF55" s="54">
        <v>0</v>
      </c>
      <c r="DG55" s="54">
        <v>0</v>
      </c>
      <c r="DH55" s="54">
        <v>0</v>
      </c>
      <c r="DI55" s="54">
        <v>0</v>
      </c>
      <c r="DJ55" s="54">
        <v>0</v>
      </c>
      <c r="DK55" s="54">
        <v>0</v>
      </c>
      <c r="DL55" s="54">
        <v>0</v>
      </c>
      <c r="DM55" s="54">
        <v>0</v>
      </c>
      <c r="DN55" s="54">
        <v>0</v>
      </c>
      <c r="DO55" s="54">
        <v>0</v>
      </c>
      <c r="DP55" s="54">
        <v>0</v>
      </c>
      <c r="DQ55" s="54">
        <v>0</v>
      </c>
      <c r="DR55" s="54">
        <v>0</v>
      </c>
      <c r="DS55" s="54">
        <v>0</v>
      </c>
      <c r="DT55" s="54">
        <v>0</v>
      </c>
      <c r="DU55" s="54">
        <v>0</v>
      </c>
      <c r="DV55" s="54">
        <v>0</v>
      </c>
      <c r="DW55" s="54">
        <v>0</v>
      </c>
      <c r="DX55" s="54">
        <v>0</v>
      </c>
      <c r="DY55" s="26"/>
      <c r="DZ55" s="26"/>
      <c r="EA55" s="26"/>
      <c r="EB55" s="26">
        <v>0</v>
      </c>
      <c r="EC55" s="54">
        <v>0</v>
      </c>
      <c r="ED55" s="54">
        <v>0</v>
      </c>
      <c r="EE55" s="54">
        <v>0</v>
      </c>
      <c r="EF55" s="54">
        <v>0</v>
      </c>
      <c r="EG55" s="54">
        <v>0</v>
      </c>
      <c r="EH55" s="54">
        <v>0</v>
      </c>
      <c r="EI55" s="54">
        <v>0</v>
      </c>
      <c r="EJ55" s="54">
        <v>0</v>
      </c>
      <c r="EK55" s="54">
        <v>0</v>
      </c>
      <c r="EL55" s="54">
        <v>0</v>
      </c>
      <c r="EM55" s="54">
        <v>0</v>
      </c>
      <c r="EN55" s="54">
        <v>0</v>
      </c>
      <c r="EO55" s="54">
        <v>0</v>
      </c>
      <c r="EP55" s="54">
        <v>0</v>
      </c>
      <c r="EQ55" s="54">
        <v>0</v>
      </c>
      <c r="ER55" s="54">
        <v>0</v>
      </c>
      <c r="ES55" s="54">
        <v>0</v>
      </c>
      <c r="ET55" s="54">
        <v>0</v>
      </c>
      <c r="EU55" s="54">
        <v>0</v>
      </c>
      <c r="EV55" s="54">
        <v>0</v>
      </c>
      <c r="EW55" s="54">
        <v>0</v>
      </c>
      <c r="EX55" s="54">
        <v>0</v>
      </c>
      <c r="EY55" s="26"/>
      <c r="EZ55" s="54"/>
      <c r="FA55" s="54"/>
      <c r="FB55" s="26">
        <v>0</v>
      </c>
      <c r="FC55" s="55">
        <v>0</v>
      </c>
      <c r="FD55" s="56">
        <v>0</v>
      </c>
      <c r="FE55" s="56">
        <v>0</v>
      </c>
      <c r="FF55" s="56"/>
      <c r="FG55" s="56">
        <v>0</v>
      </c>
      <c r="FH55" s="9"/>
      <c r="FI55" s="17">
        <v>0</v>
      </c>
      <c r="FJ55" s="17"/>
      <c r="FK55" s="17"/>
      <c r="FL55" s="17"/>
      <c r="FM55" s="17"/>
      <c r="FN55" s="17">
        <v>0</v>
      </c>
      <c r="FO55" s="57">
        <v>0</v>
      </c>
      <c r="FP55" s="57">
        <v>7</v>
      </c>
      <c r="FQ55" s="57">
        <v>0</v>
      </c>
      <c r="FR55" s="26" t="s">
        <v>332</v>
      </c>
      <c r="FS55" s="59"/>
      <c r="FT55" s="60">
        <v>0</v>
      </c>
      <c r="FU55" s="60"/>
      <c r="FV55" s="61">
        <v>0</v>
      </c>
      <c r="FW55" s="61">
        <v>0</v>
      </c>
      <c r="FX55" s="61">
        <v>0</v>
      </c>
      <c r="FY55" s="61">
        <v>0</v>
      </c>
      <c r="FZ55" s="12">
        <v>15000</v>
      </c>
      <c r="GA55" s="11">
        <v>0</v>
      </c>
    </row>
    <row r="56" spans="1:183" s="62" customFormat="1" ht="21.75" hidden="1" customHeight="1">
      <c r="A56" s="8" t="s">
        <v>54</v>
      </c>
      <c r="B56" s="54" t="s">
        <v>321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0</v>
      </c>
      <c r="P56" s="54">
        <v>0</v>
      </c>
      <c r="Q56" s="54">
        <v>0</v>
      </c>
      <c r="R56" s="54">
        <v>0</v>
      </c>
      <c r="S56" s="54">
        <v>0</v>
      </c>
      <c r="T56" s="54">
        <v>0</v>
      </c>
      <c r="U56" s="54">
        <v>0</v>
      </c>
      <c r="V56" s="54">
        <v>0</v>
      </c>
      <c r="W56" s="54">
        <v>0</v>
      </c>
      <c r="X56" s="54">
        <v>0</v>
      </c>
      <c r="Y56" s="54">
        <v>0</v>
      </c>
      <c r="Z56" s="54">
        <v>0</v>
      </c>
      <c r="AA56" s="54">
        <v>0</v>
      </c>
      <c r="AB56" s="54">
        <v>0</v>
      </c>
      <c r="AC56" s="54">
        <v>0</v>
      </c>
      <c r="AD56" s="54">
        <v>0</v>
      </c>
      <c r="AE56" s="54">
        <v>0</v>
      </c>
      <c r="AF56" s="54">
        <v>0</v>
      </c>
      <c r="AG56" s="54">
        <v>0</v>
      </c>
      <c r="AH56" s="54">
        <v>0</v>
      </c>
      <c r="AI56" s="54">
        <v>0</v>
      </c>
      <c r="AJ56" s="54">
        <v>0</v>
      </c>
      <c r="AK56" s="54">
        <v>0</v>
      </c>
      <c r="AL56" s="54">
        <v>0</v>
      </c>
      <c r="AM56" s="54">
        <v>0</v>
      </c>
      <c r="AN56" s="54">
        <v>0</v>
      </c>
      <c r="AO56" s="54">
        <v>0</v>
      </c>
      <c r="AP56" s="54">
        <v>0</v>
      </c>
      <c r="AQ56" s="54">
        <v>0</v>
      </c>
      <c r="AR56" s="54">
        <v>0</v>
      </c>
      <c r="AS56" s="54">
        <v>0</v>
      </c>
      <c r="AT56" s="54">
        <v>0</v>
      </c>
      <c r="AU56" s="54">
        <v>0</v>
      </c>
      <c r="AV56" s="54">
        <v>0</v>
      </c>
      <c r="AW56" s="54">
        <v>0</v>
      </c>
      <c r="AX56" s="54">
        <v>0</v>
      </c>
      <c r="AY56" s="54">
        <v>0</v>
      </c>
      <c r="AZ56" s="54">
        <v>0</v>
      </c>
      <c r="BA56" s="54">
        <v>0</v>
      </c>
      <c r="BB56" s="54">
        <v>0</v>
      </c>
      <c r="BC56" s="54">
        <v>0</v>
      </c>
      <c r="BD56" s="54">
        <v>0</v>
      </c>
      <c r="BE56" s="54">
        <v>0</v>
      </c>
      <c r="BF56" s="54">
        <v>0</v>
      </c>
      <c r="BG56" s="54">
        <v>0</v>
      </c>
      <c r="BH56" s="54">
        <v>0</v>
      </c>
      <c r="BI56" s="54">
        <v>0</v>
      </c>
      <c r="BJ56" s="54">
        <v>0</v>
      </c>
      <c r="BK56" s="54">
        <v>0</v>
      </c>
      <c r="BL56" s="54">
        <v>0</v>
      </c>
      <c r="BM56" s="54">
        <v>0</v>
      </c>
      <c r="BN56" s="54">
        <v>0</v>
      </c>
      <c r="BO56" s="54">
        <v>0</v>
      </c>
      <c r="BP56" s="54">
        <v>0</v>
      </c>
      <c r="BQ56" s="54">
        <v>0</v>
      </c>
      <c r="BR56" s="54">
        <v>0</v>
      </c>
      <c r="BS56" s="54">
        <v>0</v>
      </c>
      <c r="BT56" s="54">
        <v>0</v>
      </c>
      <c r="BU56" s="54">
        <v>0</v>
      </c>
      <c r="BV56" s="54">
        <v>0</v>
      </c>
      <c r="BW56" s="54">
        <v>0</v>
      </c>
      <c r="BX56" s="54">
        <v>0</v>
      </c>
      <c r="BY56" s="54">
        <v>0</v>
      </c>
      <c r="BZ56" s="54">
        <v>0</v>
      </c>
      <c r="CA56" s="54">
        <v>0</v>
      </c>
      <c r="CB56" s="54">
        <v>0</v>
      </c>
      <c r="CC56" s="54">
        <v>0</v>
      </c>
      <c r="CD56" s="54">
        <v>0</v>
      </c>
      <c r="CE56" s="54">
        <v>0</v>
      </c>
      <c r="CF56" s="54">
        <v>0</v>
      </c>
      <c r="CG56" s="54">
        <v>0</v>
      </c>
      <c r="CH56" s="54">
        <v>0</v>
      </c>
      <c r="CI56" s="54">
        <v>0</v>
      </c>
      <c r="CJ56" s="54">
        <v>0</v>
      </c>
      <c r="CK56" s="54">
        <v>0</v>
      </c>
      <c r="CL56" s="54">
        <v>0</v>
      </c>
      <c r="CM56" s="26"/>
      <c r="CN56" s="26"/>
      <c r="CO56" s="26"/>
      <c r="CP56" s="26">
        <v>0</v>
      </c>
      <c r="CQ56" s="54">
        <v>0</v>
      </c>
      <c r="CR56" s="54">
        <v>0</v>
      </c>
      <c r="CS56" s="54">
        <v>0</v>
      </c>
      <c r="CT56" s="54">
        <v>0</v>
      </c>
      <c r="CU56" s="54">
        <v>0</v>
      </c>
      <c r="CV56" s="54">
        <v>0</v>
      </c>
      <c r="CW56" s="54">
        <v>0</v>
      </c>
      <c r="CX56" s="54">
        <v>0</v>
      </c>
      <c r="CY56" s="54">
        <v>0</v>
      </c>
      <c r="CZ56" s="54">
        <v>0</v>
      </c>
      <c r="DA56" s="54">
        <v>0</v>
      </c>
      <c r="DB56" s="54">
        <v>0</v>
      </c>
      <c r="DC56" s="54">
        <v>0</v>
      </c>
      <c r="DD56" s="54">
        <v>0</v>
      </c>
      <c r="DE56" s="54">
        <v>0</v>
      </c>
      <c r="DF56" s="54">
        <v>0</v>
      </c>
      <c r="DG56" s="54">
        <v>0</v>
      </c>
      <c r="DH56" s="54">
        <v>0</v>
      </c>
      <c r="DI56" s="54">
        <v>0</v>
      </c>
      <c r="DJ56" s="54">
        <v>0</v>
      </c>
      <c r="DK56" s="54">
        <v>0</v>
      </c>
      <c r="DL56" s="54">
        <v>0</v>
      </c>
      <c r="DM56" s="54">
        <v>0</v>
      </c>
      <c r="DN56" s="54">
        <v>0</v>
      </c>
      <c r="DO56" s="54">
        <v>0</v>
      </c>
      <c r="DP56" s="54">
        <v>0</v>
      </c>
      <c r="DQ56" s="54">
        <v>0</v>
      </c>
      <c r="DR56" s="54">
        <v>0</v>
      </c>
      <c r="DS56" s="54">
        <v>0</v>
      </c>
      <c r="DT56" s="54">
        <v>0</v>
      </c>
      <c r="DU56" s="54">
        <v>0</v>
      </c>
      <c r="DV56" s="54">
        <v>0</v>
      </c>
      <c r="DW56" s="54">
        <v>0</v>
      </c>
      <c r="DX56" s="54">
        <v>0</v>
      </c>
      <c r="DY56" s="26"/>
      <c r="DZ56" s="26"/>
      <c r="EA56" s="26"/>
      <c r="EB56" s="26">
        <v>0</v>
      </c>
      <c r="EC56" s="54">
        <v>0</v>
      </c>
      <c r="ED56" s="54">
        <v>0</v>
      </c>
      <c r="EE56" s="54">
        <v>0</v>
      </c>
      <c r="EF56" s="54">
        <v>0</v>
      </c>
      <c r="EG56" s="54">
        <v>0</v>
      </c>
      <c r="EH56" s="54">
        <v>0</v>
      </c>
      <c r="EI56" s="54">
        <v>0</v>
      </c>
      <c r="EJ56" s="54">
        <v>0</v>
      </c>
      <c r="EK56" s="54">
        <v>0</v>
      </c>
      <c r="EL56" s="54">
        <v>0</v>
      </c>
      <c r="EM56" s="54">
        <v>0</v>
      </c>
      <c r="EN56" s="54">
        <v>0</v>
      </c>
      <c r="EO56" s="54">
        <v>0</v>
      </c>
      <c r="EP56" s="54">
        <v>0</v>
      </c>
      <c r="EQ56" s="54">
        <v>0</v>
      </c>
      <c r="ER56" s="54">
        <v>0</v>
      </c>
      <c r="ES56" s="54">
        <v>0</v>
      </c>
      <c r="ET56" s="54">
        <v>0</v>
      </c>
      <c r="EU56" s="54">
        <v>0</v>
      </c>
      <c r="EV56" s="54">
        <v>0</v>
      </c>
      <c r="EW56" s="54">
        <v>0</v>
      </c>
      <c r="EX56" s="54">
        <v>0</v>
      </c>
      <c r="EY56" s="26"/>
      <c r="EZ56" s="54"/>
      <c r="FA56" s="54"/>
      <c r="FB56" s="26">
        <v>0</v>
      </c>
      <c r="FC56" s="55">
        <v>0</v>
      </c>
      <c r="FD56" s="56">
        <v>0</v>
      </c>
      <c r="FE56" s="56">
        <v>0</v>
      </c>
      <c r="FF56" s="56"/>
      <c r="FG56" s="56">
        <v>0</v>
      </c>
      <c r="FH56" s="17"/>
      <c r="FI56" s="17">
        <v>0</v>
      </c>
      <c r="FJ56" s="17"/>
      <c r="FK56" s="17"/>
      <c r="FL56" s="17"/>
      <c r="FM56" s="17"/>
      <c r="FN56" s="17">
        <v>0</v>
      </c>
      <c r="FO56" s="57">
        <v>0</v>
      </c>
      <c r="FP56" s="57">
        <v>5</v>
      </c>
      <c r="FQ56" s="57">
        <v>0</v>
      </c>
      <c r="FR56" s="26" t="s">
        <v>332</v>
      </c>
      <c r="FS56" s="59"/>
      <c r="FT56" s="60">
        <v>0</v>
      </c>
      <c r="FU56" s="60"/>
      <c r="FV56" s="61">
        <v>0</v>
      </c>
      <c r="FW56" s="61">
        <v>0</v>
      </c>
      <c r="FX56" s="61">
        <v>0</v>
      </c>
      <c r="FY56" s="61">
        <v>0</v>
      </c>
      <c r="FZ56" s="10"/>
      <c r="GA56" s="11">
        <v>0</v>
      </c>
    </row>
    <row r="57" spans="1:183" s="62" customFormat="1" ht="20.25" hidden="1" customHeight="1">
      <c r="A57" s="14" t="s">
        <v>59</v>
      </c>
      <c r="B57" s="54" t="s">
        <v>321</v>
      </c>
      <c r="C57" s="54">
        <v>0</v>
      </c>
      <c r="D57" s="54">
        <v>0</v>
      </c>
      <c r="E57" s="54">
        <v>0</v>
      </c>
      <c r="F57" s="54">
        <v>50</v>
      </c>
      <c r="G57" s="54">
        <v>50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</v>
      </c>
      <c r="P57" s="54">
        <v>0</v>
      </c>
      <c r="Q57" s="54">
        <v>0</v>
      </c>
      <c r="R57" s="54">
        <v>0</v>
      </c>
      <c r="S57" s="54">
        <v>0</v>
      </c>
      <c r="T57" s="54">
        <v>0</v>
      </c>
      <c r="U57" s="54">
        <v>0</v>
      </c>
      <c r="V57" s="54">
        <v>0</v>
      </c>
      <c r="W57" s="54">
        <v>0</v>
      </c>
      <c r="X57" s="54">
        <v>0</v>
      </c>
      <c r="Y57" s="54">
        <v>0</v>
      </c>
      <c r="Z57" s="54">
        <v>0</v>
      </c>
      <c r="AA57" s="54">
        <v>0</v>
      </c>
      <c r="AB57" s="54">
        <v>0</v>
      </c>
      <c r="AC57" s="54">
        <v>0</v>
      </c>
      <c r="AD57" s="54">
        <v>0</v>
      </c>
      <c r="AE57" s="54">
        <v>0</v>
      </c>
      <c r="AF57" s="54">
        <v>0</v>
      </c>
      <c r="AG57" s="54">
        <v>0</v>
      </c>
      <c r="AH57" s="54">
        <v>0</v>
      </c>
      <c r="AI57" s="54">
        <v>0</v>
      </c>
      <c r="AJ57" s="54">
        <v>0</v>
      </c>
      <c r="AK57" s="54">
        <v>0</v>
      </c>
      <c r="AL57" s="54">
        <v>0</v>
      </c>
      <c r="AM57" s="54">
        <v>0</v>
      </c>
      <c r="AN57" s="54">
        <v>0</v>
      </c>
      <c r="AO57" s="54">
        <v>0</v>
      </c>
      <c r="AP57" s="54">
        <v>0</v>
      </c>
      <c r="AQ57" s="54">
        <v>0</v>
      </c>
      <c r="AR57" s="54">
        <v>0</v>
      </c>
      <c r="AS57" s="54">
        <v>0</v>
      </c>
      <c r="AT57" s="54">
        <v>0</v>
      </c>
      <c r="AU57" s="54">
        <v>0</v>
      </c>
      <c r="AV57" s="54">
        <v>0</v>
      </c>
      <c r="AW57" s="54">
        <v>0</v>
      </c>
      <c r="AX57" s="54">
        <v>0</v>
      </c>
      <c r="AY57" s="54">
        <v>0</v>
      </c>
      <c r="AZ57" s="54">
        <v>0</v>
      </c>
      <c r="BA57" s="54">
        <v>0</v>
      </c>
      <c r="BB57" s="54">
        <v>0</v>
      </c>
      <c r="BC57" s="54">
        <v>0</v>
      </c>
      <c r="BD57" s="54">
        <v>0</v>
      </c>
      <c r="BE57" s="54">
        <v>0</v>
      </c>
      <c r="BF57" s="54">
        <v>0</v>
      </c>
      <c r="BG57" s="54">
        <v>0</v>
      </c>
      <c r="BH57" s="54">
        <v>0</v>
      </c>
      <c r="BI57" s="54">
        <v>0</v>
      </c>
      <c r="BJ57" s="54">
        <v>0</v>
      </c>
      <c r="BK57" s="54">
        <v>0</v>
      </c>
      <c r="BL57" s="54">
        <v>0</v>
      </c>
      <c r="BM57" s="54">
        <v>0</v>
      </c>
      <c r="BN57" s="54">
        <v>0</v>
      </c>
      <c r="BO57" s="54">
        <v>0</v>
      </c>
      <c r="BP57" s="54">
        <v>0</v>
      </c>
      <c r="BQ57" s="54">
        <v>0</v>
      </c>
      <c r="BR57" s="54">
        <v>0</v>
      </c>
      <c r="BS57" s="54">
        <v>0</v>
      </c>
      <c r="BT57" s="54">
        <v>0</v>
      </c>
      <c r="BU57" s="54">
        <v>0</v>
      </c>
      <c r="BV57" s="54">
        <v>0</v>
      </c>
      <c r="BW57" s="54">
        <v>0</v>
      </c>
      <c r="BX57" s="54">
        <v>0</v>
      </c>
      <c r="BY57" s="54">
        <v>0</v>
      </c>
      <c r="BZ57" s="54">
        <v>0</v>
      </c>
      <c r="CA57" s="54">
        <v>0</v>
      </c>
      <c r="CB57" s="54">
        <v>0</v>
      </c>
      <c r="CC57" s="54">
        <v>0</v>
      </c>
      <c r="CD57" s="54">
        <v>0</v>
      </c>
      <c r="CE57" s="54">
        <v>0</v>
      </c>
      <c r="CF57" s="54">
        <v>0</v>
      </c>
      <c r="CG57" s="54">
        <v>0</v>
      </c>
      <c r="CH57" s="54">
        <v>0</v>
      </c>
      <c r="CI57" s="54">
        <v>0</v>
      </c>
      <c r="CJ57" s="54">
        <v>0</v>
      </c>
      <c r="CK57" s="54">
        <v>0</v>
      </c>
      <c r="CL57" s="54">
        <v>50</v>
      </c>
      <c r="CM57" s="26"/>
      <c r="CN57" s="26"/>
      <c r="CO57" s="26"/>
      <c r="CP57" s="26">
        <v>0</v>
      </c>
      <c r="CQ57" s="54">
        <v>0</v>
      </c>
      <c r="CR57" s="54">
        <v>0</v>
      </c>
      <c r="CS57" s="54">
        <v>0</v>
      </c>
      <c r="CT57" s="54">
        <v>0</v>
      </c>
      <c r="CU57" s="54">
        <v>0</v>
      </c>
      <c r="CV57" s="54">
        <v>0</v>
      </c>
      <c r="CW57" s="54">
        <v>0</v>
      </c>
      <c r="CX57" s="54">
        <v>0</v>
      </c>
      <c r="CY57" s="54">
        <v>0</v>
      </c>
      <c r="CZ57" s="54">
        <v>0</v>
      </c>
      <c r="DA57" s="54">
        <v>0</v>
      </c>
      <c r="DB57" s="54">
        <v>0</v>
      </c>
      <c r="DC57" s="54">
        <v>0</v>
      </c>
      <c r="DD57" s="54">
        <v>0</v>
      </c>
      <c r="DE57" s="54">
        <v>0</v>
      </c>
      <c r="DF57" s="54">
        <v>0</v>
      </c>
      <c r="DG57" s="54">
        <v>0</v>
      </c>
      <c r="DH57" s="54">
        <v>0</v>
      </c>
      <c r="DI57" s="54">
        <v>0</v>
      </c>
      <c r="DJ57" s="54">
        <v>0</v>
      </c>
      <c r="DK57" s="54">
        <v>0</v>
      </c>
      <c r="DL57" s="54">
        <v>0</v>
      </c>
      <c r="DM57" s="54">
        <v>0</v>
      </c>
      <c r="DN57" s="54">
        <v>0</v>
      </c>
      <c r="DO57" s="54">
        <v>0</v>
      </c>
      <c r="DP57" s="54">
        <v>0</v>
      </c>
      <c r="DQ57" s="54">
        <v>0</v>
      </c>
      <c r="DR57" s="54">
        <v>0</v>
      </c>
      <c r="DS57" s="54">
        <v>0</v>
      </c>
      <c r="DT57" s="54">
        <v>0</v>
      </c>
      <c r="DU57" s="54">
        <v>0</v>
      </c>
      <c r="DV57" s="54">
        <v>0</v>
      </c>
      <c r="DW57" s="54">
        <v>0</v>
      </c>
      <c r="DX57" s="54">
        <v>0</v>
      </c>
      <c r="DY57" s="26"/>
      <c r="DZ57" s="26"/>
      <c r="EA57" s="26"/>
      <c r="EB57" s="26">
        <v>0</v>
      </c>
      <c r="EC57" s="54">
        <v>0</v>
      </c>
      <c r="ED57" s="54">
        <v>0</v>
      </c>
      <c r="EE57" s="54">
        <v>0</v>
      </c>
      <c r="EF57" s="54">
        <v>0</v>
      </c>
      <c r="EG57" s="54">
        <v>0</v>
      </c>
      <c r="EH57" s="54">
        <v>0</v>
      </c>
      <c r="EI57" s="54">
        <v>0</v>
      </c>
      <c r="EJ57" s="54">
        <v>0</v>
      </c>
      <c r="EK57" s="54">
        <v>0</v>
      </c>
      <c r="EL57" s="54">
        <v>0</v>
      </c>
      <c r="EM57" s="54">
        <v>0</v>
      </c>
      <c r="EN57" s="54">
        <v>0</v>
      </c>
      <c r="EO57" s="54">
        <v>0</v>
      </c>
      <c r="EP57" s="54">
        <v>0</v>
      </c>
      <c r="EQ57" s="54">
        <v>0</v>
      </c>
      <c r="ER57" s="54">
        <v>0</v>
      </c>
      <c r="ES57" s="54">
        <v>0</v>
      </c>
      <c r="ET57" s="54">
        <v>0</v>
      </c>
      <c r="EU57" s="54">
        <v>0</v>
      </c>
      <c r="EV57" s="54">
        <v>0</v>
      </c>
      <c r="EW57" s="54">
        <v>0</v>
      </c>
      <c r="EX57" s="54">
        <v>0</v>
      </c>
      <c r="EY57" s="26"/>
      <c r="EZ57" s="54"/>
      <c r="FA57" s="54"/>
      <c r="FB57" s="26">
        <v>0</v>
      </c>
      <c r="FC57" s="55">
        <v>50</v>
      </c>
      <c r="FD57" s="56">
        <v>50</v>
      </c>
      <c r="FE57" s="56">
        <v>0</v>
      </c>
      <c r="FF57" s="56"/>
      <c r="FG57" s="56">
        <v>-50</v>
      </c>
      <c r="FH57" s="9"/>
      <c r="FI57" s="17">
        <v>50</v>
      </c>
      <c r="FJ57" s="17"/>
      <c r="FK57" s="17"/>
      <c r="FL57" s="17"/>
      <c r="FM57" s="17"/>
      <c r="FN57" s="17">
        <v>0</v>
      </c>
      <c r="FO57" s="57">
        <v>0</v>
      </c>
      <c r="FP57" s="57">
        <v>20</v>
      </c>
      <c r="FQ57" s="57">
        <v>2.5</v>
      </c>
      <c r="FR57" s="26" t="s">
        <v>333</v>
      </c>
      <c r="FS57" s="59"/>
      <c r="FT57" s="60">
        <v>-50</v>
      </c>
      <c r="FU57" s="60"/>
      <c r="FV57" s="61">
        <v>50</v>
      </c>
      <c r="FW57" s="61">
        <v>-50</v>
      </c>
      <c r="FX57" s="61">
        <v>0</v>
      </c>
      <c r="FY57" s="61">
        <v>0</v>
      </c>
      <c r="FZ57" s="10"/>
      <c r="GA57" s="11">
        <v>0</v>
      </c>
    </row>
    <row r="58" spans="1:183" s="62" customFormat="1" ht="20.25" hidden="1" customHeight="1">
      <c r="A58" s="8" t="s">
        <v>60</v>
      </c>
      <c r="B58" s="54" t="s">
        <v>321</v>
      </c>
      <c r="C58" s="54">
        <v>0</v>
      </c>
      <c r="D58" s="54">
        <v>0</v>
      </c>
      <c r="E58" s="54">
        <v>0</v>
      </c>
      <c r="F58" s="54">
        <v>0</v>
      </c>
      <c r="G58" s="54">
        <v>0</v>
      </c>
      <c r="H58" s="54">
        <v>0</v>
      </c>
      <c r="I58" s="54">
        <v>10</v>
      </c>
      <c r="J58" s="54">
        <v>10</v>
      </c>
      <c r="K58" s="54">
        <v>0</v>
      </c>
      <c r="L58" s="54">
        <v>0</v>
      </c>
      <c r="M58" s="54">
        <v>0</v>
      </c>
      <c r="N58" s="54">
        <v>0</v>
      </c>
      <c r="O58" s="54">
        <v>0</v>
      </c>
      <c r="P58" s="54">
        <v>0</v>
      </c>
      <c r="Q58" s="54">
        <v>0</v>
      </c>
      <c r="R58" s="54">
        <v>0</v>
      </c>
      <c r="S58" s="54">
        <v>0</v>
      </c>
      <c r="T58" s="54">
        <v>0</v>
      </c>
      <c r="U58" s="54">
        <v>10</v>
      </c>
      <c r="V58" s="54">
        <v>10</v>
      </c>
      <c r="W58" s="54">
        <v>0</v>
      </c>
      <c r="X58" s="54">
        <v>0</v>
      </c>
      <c r="Y58" s="54">
        <v>0</v>
      </c>
      <c r="Z58" s="54">
        <v>0</v>
      </c>
      <c r="AA58" s="54">
        <v>0</v>
      </c>
      <c r="AB58" s="54">
        <v>0</v>
      </c>
      <c r="AC58" s="54">
        <v>0</v>
      </c>
      <c r="AD58" s="54">
        <v>0</v>
      </c>
      <c r="AE58" s="54">
        <v>0</v>
      </c>
      <c r="AF58" s="54">
        <v>0</v>
      </c>
      <c r="AG58" s="54">
        <v>0</v>
      </c>
      <c r="AH58" s="54">
        <v>0</v>
      </c>
      <c r="AI58" s="54">
        <v>0</v>
      </c>
      <c r="AJ58" s="54">
        <v>0</v>
      </c>
      <c r="AK58" s="54">
        <v>0</v>
      </c>
      <c r="AL58" s="54">
        <v>0</v>
      </c>
      <c r="AM58" s="54">
        <v>5</v>
      </c>
      <c r="AN58" s="54">
        <v>5</v>
      </c>
      <c r="AO58" s="54">
        <v>0</v>
      </c>
      <c r="AP58" s="54">
        <v>5</v>
      </c>
      <c r="AQ58" s="54">
        <v>5</v>
      </c>
      <c r="AR58" s="54">
        <v>0</v>
      </c>
      <c r="AS58" s="54">
        <v>5</v>
      </c>
      <c r="AT58" s="54">
        <v>5</v>
      </c>
      <c r="AU58" s="54">
        <v>0</v>
      </c>
      <c r="AV58" s="54">
        <v>0</v>
      </c>
      <c r="AW58" s="54">
        <v>0</v>
      </c>
      <c r="AX58" s="54">
        <v>0</v>
      </c>
      <c r="AY58" s="54">
        <v>0</v>
      </c>
      <c r="AZ58" s="54">
        <v>0</v>
      </c>
      <c r="BA58" s="54">
        <v>0</v>
      </c>
      <c r="BB58" s="54">
        <v>0</v>
      </c>
      <c r="BC58" s="54">
        <v>0</v>
      </c>
      <c r="BD58" s="54">
        <v>0</v>
      </c>
      <c r="BE58" s="54">
        <v>5</v>
      </c>
      <c r="BF58" s="54">
        <v>5</v>
      </c>
      <c r="BG58" s="54">
        <v>0</v>
      </c>
      <c r="BH58" s="54">
        <v>0</v>
      </c>
      <c r="BI58" s="54">
        <v>0</v>
      </c>
      <c r="BJ58" s="54">
        <v>0</v>
      </c>
      <c r="BK58" s="54">
        <v>5</v>
      </c>
      <c r="BL58" s="54">
        <v>5</v>
      </c>
      <c r="BM58" s="54">
        <v>0</v>
      </c>
      <c r="BN58" s="54">
        <v>0</v>
      </c>
      <c r="BO58" s="54">
        <v>0</v>
      </c>
      <c r="BP58" s="54">
        <v>0</v>
      </c>
      <c r="BQ58" s="54">
        <v>0</v>
      </c>
      <c r="BR58" s="54">
        <v>0</v>
      </c>
      <c r="BS58" s="54">
        <v>0</v>
      </c>
      <c r="BT58" s="54">
        <v>10</v>
      </c>
      <c r="BU58" s="54">
        <v>10</v>
      </c>
      <c r="BV58" s="54">
        <v>0</v>
      </c>
      <c r="BW58" s="54">
        <v>0</v>
      </c>
      <c r="BX58" s="54">
        <v>0</v>
      </c>
      <c r="BY58" s="54">
        <v>0</v>
      </c>
      <c r="BZ58" s="54">
        <v>0</v>
      </c>
      <c r="CA58" s="54">
        <v>0</v>
      </c>
      <c r="CB58" s="54">
        <v>0</v>
      </c>
      <c r="CC58" s="54">
        <v>6</v>
      </c>
      <c r="CD58" s="54">
        <v>6</v>
      </c>
      <c r="CE58" s="54">
        <v>0</v>
      </c>
      <c r="CF58" s="54">
        <v>0</v>
      </c>
      <c r="CG58" s="54">
        <v>0</v>
      </c>
      <c r="CH58" s="54">
        <v>0</v>
      </c>
      <c r="CI58" s="54">
        <v>0</v>
      </c>
      <c r="CJ58" s="54">
        <v>0</v>
      </c>
      <c r="CK58" s="54">
        <v>0</v>
      </c>
      <c r="CL58" s="54">
        <v>61</v>
      </c>
      <c r="CM58" s="26"/>
      <c r="CN58" s="26"/>
      <c r="CO58" s="26"/>
      <c r="CP58" s="26">
        <v>0</v>
      </c>
      <c r="CQ58" s="54">
        <v>0</v>
      </c>
      <c r="CR58" s="54">
        <v>0</v>
      </c>
      <c r="CS58" s="54">
        <v>0</v>
      </c>
      <c r="CT58" s="54">
        <v>20</v>
      </c>
      <c r="CU58" s="54">
        <v>20</v>
      </c>
      <c r="CV58" s="54">
        <v>0</v>
      </c>
      <c r="CW58" s="54">
        <v>20</v>
      </c>
      <c r="CX58" s="54">
        <v>20</v>
      </c>
      <c r="CY58" s="54">
        <v>0</v>
      </c>
      <c r="CZ58" s="54">
        <v>0</v>
      </c>
      <c r="DA58" s="54">
        <v>0</v>
      </c>
      <c r="DB58" s="54">
        <v>0</v>
      </c>
      <c r="DC58" s="54">
        <v>5</v>
      </c>
      <c r="DD58" s="54">
        <v>5</v>
      </c>
      <c r="DE58" s="54">
        <v>0</v>
      </c>
      <c r="DF58" s="54">
        <v>0</v>
      </c>
      <c r="DG58" s="54">
        <v>0</v>
      </c>
      <c r="DH58" s="54">
        <v>0</v>
      </c>
      <c r="DI58" s="54">
        <v>10</v>
      </c>
      <c r="DJ58" s="54">
        <v>10</v>
      </c>
      <c r="DK58" s="54">
        <v>0</v>
      </c>
      <c r="DL58" s="54">
        <v>0</v>
      </c>
      <c r="DM58" s="54">
        <v>0</v>
      </c>
      <c r="DN58" s="54">
        <v>0</v>
      </c>
      <c r="DO58" s="54">
        <v>10</v>
      </c>
      <c r="DP58" s="54">
        <v>10</v>
      </c>
      <c r="DQ58" s="54">
        <v>0</v>
      </c>
      <c r="DR58" s="54">
        <v>50</v>
      </c>
      <c r="DS58" s="54">
        <v>50</v>
      </c>
      <c r="DT58" s="54">
        <v>0</v>
      </c>
      <c r="DU58" s="54">
        <v>30</v>
      </c>
      <c r="DV58" s="54">
        <v>30</v>
      </c>
      <c r="DW58" s="54">
        <v>0</v>
      </c>
      <c r="DX58" s="54">
        <v>145</v>
      </c>
      <c r="DY58" s="26"/>
      <c r="DZ58" s="26"/>
      <c r="EA58" s="26"/>
      <c r="EB58" s="26">
        <v>0</v>
      </c>
      <c r="EC58" s="54">
        <v>0</v>
      </c>
      <c r="ED58" s="54">
        <v>0</v>
      </c>
      <c r="EE58" s="54">
        <v>0</v>
      </c>
      <c r="EF58" s="54">
        <v>0</v>
      </c>
      <c r="EG58" s="54">
        <v>0</v>
      </c>
      <c r="EH58" s="54">
        <v>0</v>
      </c>
      <c r="EI58" s="54">
        <v>0</v>
      </c>
      <c r="EJ58" s="54">
        <v>0</v>
      </c>
      <c r="EK58" s="54">
        <v>0</v>
      </c>
      <c r="EL58" s="54">
        <v>0</v>
      </c>
      <c r="EM58" s="54">
        <v>0</v>
      </c>
      <c r="EN58" s="54">
        <v>0</v>
      </c>
      <c r="EO58" s="54">
        <v>0</v>
      </c>
      <c r="EP58" s="54">
        <v>0</v>
      </c>
      <c r="EQ58" s="54">
        <v>0</v>
      </c>
      <c r="ER58" s="54">
        <v>0</v>
      </c>
      <c r="ES58" s="54">
        <v>0</v>
      </c>
      <c r="ET58" s="54">
        <v>0</v>
      </c>
      <c r="EU58" s="54">
        <v>0</v>
      </c>
      <c r="EV58" s="54">
        <v>0</v>
      </c>
      <c r="EW58" s="54">
        <v>0</v>
      </c>
      <c r="EX58" s="54">
        <v>0</v>
      </c>
      <c r="EY58" s="26"/>
      <c r="EZ58" s="54"/>
      <c r="FA58" s="54"/>
      <c r="FB58" s="26">
        <v>0</v>
      </c>
      <c r="FC58" s="55">
        <v>206</v>
      </c>
      <c r="FD58" s="56">
        <v>206</v>
      </c>
      <c r="FE58" s="56">
        <v>0</v>
      </c>
      <c r="FF58" s="56"/>
      <c r="FG58" s="56">
        <v>-206</v>
      </c>
      <c r="FH58" s="9"/>
      <c r="FI58" s="17">
        <v>206</v>
      </c>
      <c r="FJ58" s="17"/>
      <c r="FK58" s="17"/>
      <c r="FL58" s="17"/>
      <c r="FM58" s="17"/>
      <c r="FN58" s="17">
        <v>0</v>
      </c>
      <c r="FO58" s="57">
        <v>0</v>
      </c>
      <c r="FP58" s="58">
        <v>10</v>
      </c>
      <c r="FQ58" s="57">
        <v>20.6</v>
      </c>
      <c r="FR58" s="26" t="s">
        <v>334</v>
      </c>
      <c r="FS58" s="59"/>
      <c r="FT58" s="60">
        <v>-206</v>
      </c>
      <c r="FU58" s="60"/>
      <c r="FV58" s="61">
        <v>206</v>
      </c>
      <c r="FW58" s="61">
        <v>-206</v>
      </c>
      <c r="FX58" s="61">
        <v>0</v>
      </c>
      <c r="FY58" s="61">
        <v>0</v>
      </c>
      <c r="FZ58" s="10"/>
      <c r="GA58" s="11">
        <v>0</v>
      </c>
    </row>
    <row r="59" spans="1:183" s="62" customFormat="1" ht="21.75" hidden="1" customHeight="1">
      <c r="A59" s="14" t="s">
        <v>61</v>
      </c>
      <c r="B59" s="54" t="s">
        <v>321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54">
        <v>0</v>
      </c>
      <c r="Q59" s="54">
        <v>0</v>
      </c>
      <c r="R59" s="54">
        <v>0</v>
      </c>
      <c r="S59" s="54">
        <v>0</v>
      </c>
      <c r="T59" s="54">
        <v>0</v>
      </c>
      <c r="U59" s="54">
        <v>0</v>
      </c>
      <c r="V59" s="54">
        <v>0</v>
      </c>
      <c r="W59" s="54">
        <v>0</v>
      </c>
      <c r="X59" s="54">
        <v>0</v>
      </c>
      <c r="Y59" s="54">
        <v>0</v>
      </c>
      <c r="Z59" s="54">
        <v>0</v>
      </c>
      <c r="AA59" s="54">
        <v>0</v>
      </c>
      <c r="AB59" s="54">
        <v>0</v>
      </c>
      <c r="AC59" s="54">
        <v>0</v>
      </c>
      <c r="AD59" s="54">
        <v>0</v>
      </c>
      <c r="AE59" s="54">
        <v>0</v>
      </c>
      <c r="AF59" s="54">
        <v>0</v>
      </c>
      <c r="AG59" s="54">
        <v>0</v>
      </c>
      <c r="AH59" s="54">
        <v>0</v>
      </c>
      <c r="AI59" s="54">
        <v>0</v>
      </c>
      <c r="AJ59" s="54">
        <v>0</v>
      </c>
      <c r="AK59" s="54">
        <v>0</v>
      </c>
      <c r="AL59" s="54">
        <v>0</v>
      </c>
      <c r="AM59" s="54">
        <v>0</v>
      </c>
      <c r="AN59" s="54">
        <v>0</v>
      </c>
      <c r="AO59" s="54">
        <v>0</v>
      </c>
      <c r="AP59" s="54">
        <v>0</v>
      </c>
      <c r="AQ59" s="54">
        <v>0</v>
      </c>
      <c r="AR59" s="54">
        <v>0</v>
      </c>
      <c r="AS59" s="54">
        <v>0</v>
      </c>
      <c r="AT59" s="54">
        <v>0</v>
      </c>
      <c r="AU59" s="54">
        <v>0</v>
      </c>
      <c r="AV59" s="54">
        <v>0</v>
      </c>
      <c r="AW59" s="54">
        <v>0</v>
      </c>
      <c r="AX59" s="54">
        <v>0</v>
      </c>
      <c r="AY59" s="54">
        <v>0</v>
      </c>
      <c r="AZ59" s="54">
        <v>0</v>
      </c>
      <c r="BA59" s="54">
        <v>0</v>
      </c>
      <c r="BB59" s="54">
        <v>0</v>
      </c>
      <c r="BC59" s="54">
        <v>0</v>
      </c>
      <c r="BD59" s="54">
        <v>0</v>
      </c>
      <c r="BE59" s="54">
        <v>0</v>
      </c>
      <c r="BF59" s="54">
        <v>0</v>
      </c>
      <c r="BG59" s="54">
        <v>0</v>
      </c>
      <c r="BH59" s="54">
        <v>0</v>
      </c>
      <c r="BI59" s="54">
        <v>0</v>
      </c>
      <c r="BJ59" s="54">
        <v>0</v>
      </c>
      <c r="BK59" s="54">
        <v>0</v>
      </c>
      <c r="BL59" s="54">
        <v>0</v>
      </c>
      <c r="BM59" s="54">
        <v>0</v>
      </c>
      <c r="BN59" s="54">
        <v>0</v>
      </c>
      <c r="BO59" s="54">
        <v>0</v>
      </c>
      <c r="BP59" s="54">
        <v>0</v>
      </c>
      <c r="BQ59" s="54">
        <v>0</v>
      </c>
      <c r="BR59" s="54">
        <v>0</v>
      </c>
      <c r="BS59" s="54">
        <v>0</v>
      </c>
      <c r="BT59" s="54">
        <v>0</v>
      </c>
      <c r="BU59" s="54">
        <v>0</v>
      </c>
      <c r="BV59" s="54">
        <v>0</v>
      </c>
      <c r="BW59" s="54">
        <v>0</v>
      </c>
      <c r="BX59" s="54">
        <v>0</v>
      </c>
      <c r="BY59" s="54">
        <v>0</v>
      </c>
      <c r="BZ59" s="54">
        <v>0</v>
      </c>
      <c r="CA59" s="54">
        <v>0</v>
      </c>
      <c r="CB59" s="54">
        <v>0</v>
      </c>
      <c r="CC59" s="54">
        <v>0</v>
      </c>
      <c r="CD59" s="54">
        <v>0</v>
      </c>
      <c r="CE59" s="54">
        <v>0</v>
      </c>
      <c r="CF59" s="54">
        <v>0</v>
      </c>
      <c r="CG59" s="54">
        <v>0</v>
      </c>
      <c r="CH59" s="54">
        <v>0</v>
      </c>
      <c r="CI59" s="54">
        <v>0</v>
      </c>
      <c r="CJ59" s="54">
        <v>0</v>
      </c>
      <c r="CK59" s="54">
        <v>0</v>
      </c>
      <c r="CL59" s="54">
        <v>0</v>
      </c>
      <c r="CM59" s="26"/>
      <c r="CN59" s="26"/>
      <c r="CO59" s="26"/>
      <c r="CP59" s="26">
        <v>0</v>
      </c>
      <c r="CQ59" s="54">
        <v>0</v>
      </c>
      <c r="CR59" s="54">
        <v>0</v>
      </c>
      <c r="CS59" s="54">
        <v>0</v>
      </c>
      <c r="CT59" s="54">
        <v>0</v>
      </c>
      <c r="CU59" s="54">
        <v>0</v>
      </c>
      <c r="CV59" s="54">
        <v>0</v>
      </c>
      <c r="CW59" s="54">
        <v>0</v>
      </c>
      <c r="CX59" s="54">
        <v>0</v>
      </c>
      <c r="CY59" s="54">
        <v>0</v>
      </c>
      <c r="CZ59" s="54">
        <v>0</v>
      </c>
      <c r="DA59" s="54">
        <v>0</v>
      </c>
      <c r="DB59" s="54">
        <v>0</v>
      </c>
      <c r="DC59" s="54">
        <v>0</v>
      </c>
      <c r="DD59" s="54">
        <v>0</v>
      </c>
      <c r="DE59" s="54">
        <v>0</v>
      </c>
      <c r="DF59" s="54">
        <v>0</v>
      </c>
      <c r="DG59" s="54">
        <v>0</v>
      </c>
      <c r="DH59" s="54">
        <v>0</v>
      </c>
      <c r="DI59" s="54">
        <v>0</v>
      </c>
      <c r="DJ59" s="54">
        <v>0</v>
      </c>
      <c r="DK59" s="54">
        <v>0</v>
      </c>
      <c r="DL59" s="54">
        <v>0</v>
      </c>
      <c r="DM59" s="54">
        <v>0</v>
      </c>
      <c r="DN59" s="54">
        <v>0</v>
      </c>
      <c r="DO59" s="54">
        <v>0</v>
      </c>
      <c r="DP59" s="54">
        <v>0</v>
      </c>
      <c r="DQ59" s="54">
        <v>0</v>
      </c>
      <c r="DR59" s="54">
        <v>0</v>
      </c>
      <c r="DS59" s="54">
        <v>0</v>
      </c>
      <c r="DT59" s="54">
        <v>0</v>
      </c>
      <c r="DU59" s="54">
        <v>0</v>
      </c>
      <c r="DV59" s="54">
        <v>0</v>
      </c>
      <c r="DW59" s="54">
        <v>0</v>
      </c>
      <c r="DX59" s="54">
        <v>0</v>
      </c>
      <c r="DY59" s="26"/>
      <c r="DZ59" s="26"/>
      <c r="EA59" s="26"/>
      <c r="EB59" s="26">
        <v>0</v>
      </c>
      <c r="EC59" s="54">
        <v>0</v>
      </c>
      <c r="ED59" s="54">
        <v>0</v>
      </c>
      <c r="EE59" s="54">
        <v>0</v>
      </c>
      <c r="EF59" s="54">
        <v>100</v>
      </c>
      <c r="EG59" s="54">
        <v>100</v>
      </c>
      <c r="EH59" s="54">
        <v>0</v>
      </c>
      <c r="EI59" s="54">
        <v>150</v>
      </c>
      <c r="EJ59" s="54">
        <v>150</v>
      </c>
      <c r="EK59" s="54">
        <v>0</v>
      </c>
      <c r="EL59" s="54">
        <v>50</v>
      </c>
      <c r="EM59" s="54">
        <v>50</v>
      </c>
      <c r="EN59" s="54">
        <v>0</v>
      </c>
      <c r="EO59" s="54">
        <v>0</v>
      </c>
      <c r="EP59" s="54">
        <v>0</v>
      </c>
      <c r="EQ59" s="54">
        <v>0</v>
      </c>
      <c r="ER59" s="54">
        <v>0</v>
      </c>
      <c r="ES59" s="54">
        <v>0</v>
      </c>
      <c r="ET59" s="54">
        <v>0</v>
      </c>
      <c r="EU59" s="54">
        <v>0</v>
      </c>
      <c r="EV59" s="54">
        <v>0</v>
      </c>
      <c r="EW59" s="54">
        <v>0</v>
      </c>
      <c r="EX59" s="54">
        <v>300</v>
      </c>
      <c r="EY59" s="26"/>
      <c r="EZ59" s="54"/>
      <c r="FA59" s="54"/>
      <c r="FB59" s="26">
        <v>0</v>
      </c>
      <c r="FC59" s="55">
        <v>300</v>
      </c>
      <c r="FD59" s="56">
        <v>300</v>
      </c>
      <c r="FE59" s="56">
        <v>0</v>
      </c>
      <c r="FF59" s="56"/>
      <c r="FG59" s="56">
        <v>-300</v>
      </c>
      <c r="FH59" s="9"/>
      <c r="FI59" s="17">
        <v>300</v>
      </c>
      <c r="FJ59" s="17">
        <v>300</v>
      </c>
      <c r="FK59" s="17"/>
      <c r="FL59" s="17"/>
      <c r="FM59" s="17"/>
      <c r="FN59" s="17">
        <v>300</v>
      </c>
      <c r="FO59" s="57">
        <v>0</v>
      </c>
      <c r="FP59" s="57">
        <v>30</v>
      </c>
      <c r="FQ59" s="57">
        <v>10</v>
      </c>
      <c r="FR59" s="26" t="s">
        <v>335</v>
      </c>
      <c r="FS59" s="59"/>
      <c r="FT59" s="60">
        <v>-300</v>
      </c>
      <c r="FU59" s="60"/>
      <c r="FV59" s="61">
        <v>300</v>
      </c>
      <c r="FW59" s="61">
        <v>-300</v>
      </c>
      <c r="FX59" s="61">
        <v>-11400000</v>
      </c>
      <c r="FY59" s="61">
        <v>0</v>
      </c>
      <c r="FZ59" s="15">
        <v>38000</v>
      </c>
      <c r="GA59" s="11">
        <v>0</v>
      </c>
    </row>
    <row r="60" spans="1:183" s="62" customFormat="1" ht="20.25" hidden="1" customHeight="1">
      <c r="A60" s="14" t="s">
        <v>62</v>
      </c>
      <c r="B60" s="54"/>
      <c r="C60" s="54"/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54">
        <v>0</v>
      </c>
      <c r="AH60" s="54">
        <v>0</v>
      </c>
      <c r="AI60" s="54">
        <v>0</v>
      </c>
      <c r="AJ60" s="54">
        <v>0</v>
      </c>
      <c r="AK60" s="54">
        <v>0</v>
      </c>
      <c r="AL60" s="54">
        <v>0</v>
      </c>
      <c r="AM60" s="54">
        <v>0</v>
      </c>
      <c r="AN60" s="54">
        <v>0</v>
      </c>
      <c r="AO60" s="54">
        <v>0</v>
      </c>
      <c r="AP60" s="54">
        <v>0</v>
      </c>
      <c r="AQ60" s="54">
        <v>0</v>
      </c>
      <c r="AR60" s="54">
        <v>0</v>
      </c>
      <c r="AS60" s="54">
        <v>0</v>
      </c>
      <c r="AT60" s="54">
        <v>0</v>
      </c>
      <c r="AU60" s="54">
        <v>0</v>
      </c>
      <c r="AV60" s="54">
        <v>0</v>
      </c>
      <c r="AW60" s="54">
        <v>0</v>
      </c>
      <c r="AX60" s="54">
        <v>0</v>
      </c>
      <c r="AY60" s="54">
        <v>0</v>
      </c>
      <c r="AZ60" s="54">
        <v>0</v>
      </c>
      <c r="BA60" s="54">
        <v>0</v>
      </c>
      <c r="BB60" s="54">
        <v>0</v>
      </c>
      <c r="BC60" s="54">
        <v>0</v>
      </c>
      <c r="BD60" s="54">
        <v>0</v>
      </c>
      <c r="BE60" s="54">
        <v>0</v>
      </c>
      <c r="BF60" s="54">
        <v>0</v>
      </c>
      <c r="BG60" s="54">
        <v>0</v>
      </c>
      <c r="BH60" s="54">
        <v>0</v>
      </c>
      <c r="BI60" s="54">
        <v>0</v>
      </c>
      <c r="BJ60" s="54">
        <v>0</v>
      </c>
      <c r="BK60" s="54">
        <v>0</v>
      </c>
      <c r="BL60" s="54">
        <v>0</v>
      </c>
      <c r="BM60" s="54">
        <v>0</v>
      </c>
      <c r="BN60" s="54">
        <v>0</v>
      </c>
      <c r="BO60" s="54">
        <v>0</v>
      </c>
      <c r="BP60" s="54">
        <v>0</v>
      </c>
      <c r="BQ60" s="54">
        <v>0</v>
      </c>
      <c r="BR60" s="54">
        <v>0</v>
      </c>
      <c r="BS60" s="54">
        <v>0</v>
      </c>
      <c r="BT60" s="54">
        <v>0</v>
      </c>
      <c r="BU60" s="54">
        <v>0</v>
      </c>
      <c r="BV60" s="54">
        <v>0</v>
      </c>
      <c r="BW60" s="54">
        <v>0</v>
      </c>
      <c r="BX60" s="54">
        <v>0</v>
      </c>
      <c r="BY60" s="54">
        <v>0</v>
      </c>
      <c r="BZ60" s="54">
        <v>0</v>
      </c>
      <c r="CA60" s="54">
        <v>0</v>
      </c>
      <c r="CB60" s="54">
        <v>0</v>
      </c>
      <c r="CC60" s="54">
        <v>0</v>
      </c>
      <c r="CD60" s="54">
        <v>0</v>
      </c>
      <c r="CE60" s="54">
        <v>0</v>
      </c>
      <c r="CF60" s="54">
        <v>0</v>
      </c>
      <c r="CG60" s="54">
        <v>0</v>
      </c>
      <c r="CH60" s="54">
        <v>0</v>
      </c>
      <c r="CI60" s="54">
        <v>8</v>
      </c>
      <c r="CJ60" s="54">
        <v>8</v>
      </c>
      <c r="CK60" s="54">
        <v>0</v>
      </c>
      <c r="CL60" s="54">
        <v>8</v>
      </c>
      <c r="CM60" s="26"/>
      <c r="CN60" s="26"/>
      <c r="CO60" s="26"/>
      <c r="CP60" s="26">
        <v>0</v>
      </c>
      <c r="CQ60" s="54">
        <v>0</v>
      </c>
      <c r="CR60" s="54">
        <v>0</v>
      </c>
      <c r="CS60" s="54">
        <v>0</v>
      </c>
      <c r="CT60" s="54">
        <v>0</v>
      </c>
      <c r="CU60" s="54">
        <v>0</v>
      </c>
      <c r="CV60" s="54">
        <v>0</v>
      </c>
      <c r="CW60" s="54">
        <v>0</v>
      </c>
      <c r="CX60" s="54">
        <v>0</v>
      </c>
      <c r="CY60" s="54">
        <v>0</v>
      </c>
      <c r="CZ60" s="54">
        <v>0</v>
      </c>
      <c r="DA60" s="54">
        <v>0</v>
      </c>
      <c r="DB60" s="54">
        <v>0</v>
      </c>
      <c r="DC60" s="54">
        <v>0</v>
      </c>
      <c r="DD60" s="54">
        <v>0</v>
      </c>
      <c r="DE60" s="54">
        <v>0</v>
      </c>
      <c r="DF60" s="54">
        <v>0</v>
      </c>
      <c r="DG60" s="54">
        <v>0</v>
      </c>
      <c r="DH60" s="54">
        <v>0</v>
      </c>
      <c r="DI60" s="54">
        <v>0</v>
      </c>
      <c r="DJ60" s="54">
        <v>0</v>
      </c>
      <c r="DK60" s="54">
        <v>0</v>
      </c>
      <c r="DL60" s="54">
        <v>0</v>
      </c>
      <c r="DM60" s="54">
        <v>0</v>
      </c>
      <c r="DN60" s="54">
        <v>0</v>
      </c>
      <c r="DO60" s="54">
        <v>0</v>
      </c>
      <c r="DP60" s="54">
        <v>0</v>
      </c>
      <c r="DQ60" s="54">
        <v>0</v>
      </c>
      <c r="DR60" s="54">
        <v>0</v>
      </c>
      <c r="DS60" s="54">
        <v>0</v>
      </c>
      <c r="DT60" s="54">
        <v>0</v>
      </c>
      <c r="DU60" s="54">
        <v>0</v>
      </c>
      <c r="DV60" s="54">
        <v>0</v>
      </c>
      <c r="DW60" s="54">
        <v>0</v>
      </c>
      <c r="DX60" s="54">
        <v>0</v>
      </c>
      <c r="DY60" s="26"/>
      <c r="DZ60" s="26"/>
      <c r="EA60" s="26"/>
      <c r="EB60" s="26">
        <v>0</v>
      </c>
      <c r="EC60" s="54">
        <v>0</v>
      </c>
      <c r="ED60" s="54">
        <v>0</v>
      </c>
      <c r="EE60" s="54">
        <v>0</v>
      </c>
      <c r="EF60" s="54">
        <v>0</v>
      </c>
      <c r="EG60" s="54">
        <v>0</v>
      </c>
      <c r="EH60" s="54">
        <v>0</v>
      </c>
      <c r="EI60" s="54">
        <v>0</v>
      </c>
      <c r="EJ60" s="54">
        <v>0</v>
      </c>
      <c r="EK60" s="54">
        <v>0</v>
      </c>
      <c r="EL60" s="54">
        <v>0</v>
      </c>
      <c r="EM60" s="54">
        <v>0</v>
      </c>
      <c r="EN60" s="54">
        <v>0</v>
      </c>
      <c r="EO60" s="54">
        <v>0</v>
      </c>
      <c r="EP60" s="54">
        <v>0</v>
      </c>
      <c r="EQ60" s="54">
        <v>0</v>
      </c>
      <c r="ER60" s="54">
        <v>0</v>
      </c>
      <c r="ES60" s="54">
        <v>0</v>
      </c>
      <c r="ET60" s="54">
        <v>0</v>
      </c>
      <c r="EU60" s="54">
        <v>0</v>
      </c>
      <c r="EV60" s="54">
        <v>0</v>
      </c>
      <c r="EW60" s="54">
        <v>0</v>
      </c>
      <c r="EX60" s="54">
        <v>0</v>
      </c>
      <c r="EY60" s="26"/>
      <c r="EZ60" s="54"/>
      <c r="FA60" s="54"/>
      <c r="FB60" s="26">
        <v>0</v>
      </c>
      <c r="FC60" s="55">
        <v>8</v>
      </c>
      <c r="FD60" s="56">
        <v>8</v>
      </c>
      <c r="FE60" s="56">
        <v>0</v>
      </c>
      <c r="FF60" s="56"/>
      <c r="FG60" s="56"/>
      <c r="FH60" s="9"/>
      <c r="FI60" s="17">
        <v>8</v>
      </c>
      <c r="FJ60" s="17"/>
      <c r="FK60" s="17"/>
      <c r="FL60" s="17">
        <v>8</v>
      </c>
      <c r="FM60" s="17"/>
      <c r="FN60" s="17">
        <v>8</v>
      </c>
      <c r="FO60" s="57">
        <v>0</v>
      </c>
      <c r="FP60" s="57">
        <v>30</v>
      </c>
      <c r="FQ60" s="57">
        <v>0.26666666666666666</v>
      </c>
      <c r="FR60" s="26" t="s">
        <v>335</v>
      </c>
      <c r="FS60" s="59"/>
      <c r="FT60" s="60">
        <v>-8</v>
      </c>
      <c r="FU60" s="60"/>
      <c r="FV60" s="61">
        <v>8</v>
      </c>
      <c r="FW60" s="61">
        <v>-8</v>
      </c>
      <c r="FX60" s="61">
        <v>0</v>
      </c>
      <c r="FY60" s="61">
        <v>0</v>
      </c>
      <c r="FZ60" s="15"/>
      <c r="GA60" s="11">
        <v>0</v>
      </c>
    </row>
    <row r="61" spans="1:183" s="62" customFormat="1" ht="21.75" hidden="1" customHeight="1">
      <c r="A61" s="14" t="s">
        <v>63</v>
      </c>
      <c r="B61" s="54" t="s">
        <v>321</v>
      </c>
      <c r="C61" s="54">
        <v>0</v>
      </c>
      <c r="D61" s="54">
        <v>0</v>
      </c>
      <c r="E61" s="54">
        <v>0</v>
      </c>
      <c r="F61" s="54">
        <v>2</v>
      </c>
      <c r="G61" s="54">
        <v>2</v>
      </c>
      <c r="H61" s="54">
        <v>0</v>
      </c>
      <c r="I61" s="54">
        <v>5</v>
      </c>
      <c r="J61" s="54">
        <v>5</v>
      </c>
      <c r="K61" s="54">
        <v>0</v>
      </c>
      <c r="L61" s="54">
        <v>5</v>
      </c>
      <c r="M61" s="54">
        <v>5</v>
      </c>
      <c r="N61" s="54">
        <v>0</v>
      </c>
      <c r="O61" s="54">
        <v>5</v>
      </c>
      <c r="P61" s="54">
        <v>5</v>
      </c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4">
        <v>0</v>
      </c>
      <c r="Z61" s="54">
        <v>0</v>
      </c>
      <c r="AA61" s="54">
        <v>0</v>
      </c>
      <c r="AB61" s="54">
        <v>0</v>
      </c>
      <c r="AC61" s="54">
        <v>0</v>
      </c>
      <c r="AD61" s="54">
        <v>0</v>
      </c>
      <c r="AE61" s="54">
        <v>0</v>
      </c>
      <c r="AF61" s="54">
        <v>0</v>
      </c>
      <c r="AG61" s="54">
        <v>0</v>
      </c>
      <c r="AH61" s="54">
        <v>0</v>
      </c>
      <c r="AI61" s="54">
        <v>0</v>
      </c>
      <c r="AJ61" s="54">
        <v>0</v>
      </c>
      <c r="AK61" s="54">
        <v>0</v>
      </c>
      <c r="AL61" s="54">
        <v>0</v>
      </c>
      <c r="AM61" s="54">
        <v>0</v>
      </c>
      <c r="AN61" s="54">
        <v>0</v>
      </c>
      <c r="AO61" s="54">
        <v>0</v>
      </c>
      <c r="AP61" s="54">
        <v>0</v>
      </c>
      <c r="AQ61" s="54">
        <v>0</v>
      </c>
      <c r="AR61" s="54">
        <v>0</v>
      </c>
      <c r="AS61" s="54">
        <v>0</v>
      </c>
      <c r="AT61" s="54">
        <v>0</v>
      </c>
      <c r="AU61" s="54">
        <v>0</v>
      </c>
      <c r="AV61" s="54">
        <v>0</v>
      </c>
      <c r="AW61" s="54">
        <v>0</v>
      </c>
      <c r="AX61" s="54">
        <v>0</v>
      </c>
      <c r="AY61" s="54">
        <v>0</v>
      </c>
      <c r="AZ61" s="54">
        <v>0</v>
      </c>
      <c r="BA61" s="54">
        <v>0</v>
      </c>
      <c r="BB61" s="54">
        <v>0</v>
      </c>
      <c r="BC61" s="54">
        <v>0</v>
      </c>
      <c r="BD61" s="54">
        <v>0</v>
      </c>
      <c r="BE61" s="54">
        <v>0</v>
      </c>
      <c r="BF61" s="54">
        <v>0</v>
      </c>
      <c r="BG61" s="54">
        <v>0</v>
      </c>
      <c r="BH61" s="54">
        <v>0</v>
      </c>
      <c r="BI61" s="54">
        <v>0</v>
      </c>
      <c r="BJ61" s="54">
        <v>0</v>
      </c>
      <c r="BK61" s="54">
        <v>0</v>
      </c>
      <c r="BL61" s="54">
        <v>0</v>
      </c>
      <c r="BM61" s="54">
        <v>0</v>
      </c>
      <c r="BN61" s="54">
        <v>1</v>
      </c>
      <c r="BO61" s="54">
        <v>1</v>
      </c>
      <c r="BP61" s="54">
        <v>0</v>
      </c>
      <c r="BQ61" s="54">
        <v>0</v>
      </c>
      <c r="BR61" s="54">
        <v>0</v>
      </c>
      <c r="BS61" s="54">
        <v>0</v>
      </c>
      <c r="BT61" s="54">
        <v>2</v>
      </c>
      <c r="BU61" s="54">
        <v>2</v>
      </c>
      <c r="BV61" s="54">
        <v>0</v>
      </c>
      <c r="BW61" s="54">
        <v>0</v>
      </c>
      <c r="BX61" s="54">
        <v>0</v>
      </c>
      <c r="BY61" s="54">
        <v>0</v>
      </c>
      <c r="BZ61" s="54">
        <v>0</v>
      </c>
      <c r="CA61" s="54">
        <v>0</v>
      </c>
      <c r="CB61" s="54">
        <v>0</v>
      </c>
      <c r="CC61" s="54">
        <v>0</v>
      </c>
      <c r="CD61" s="54">
        <v>0</v>
      </c>
      <c r="CE61" s="54">
        <v>0</v>
      </c>
      <c r="CF61" s="54">
        <v>0</v>
      </c>
      <c r="CG61" s="54">
        <v>0</v>
      </c>
      <c r="CH61" s="54">
        <v>0</v>
      </c>
      <c r="CI61" s="54">
        <v>0</v>
      </c>
      <c r="CJ61" s="54">
        <v>0</v>
      </c>
      <c r="CK61" s="54">
        <v>0</v>
      </c>
      <c r="CL61" s="54">
        <v>20</v>
      </c>
      <c r="CM61" s="26"/>
      <c r="CN61" s="26"/>
      <c r="CO61" s="26"/>
      <c r="CP61" s="26">
        <v>0</v>
      </c>
      <c r="CQ61" s="54">
        <v>0</v>
      </c>
      <c r="CR61" s="54">
        <v>0</v>
      </c>
      <c r="CS61" s="54">
        <v>0</v>
      </c>
      <c r="CT61" s="54">
        <v>0</v>
      </c>
      <c r="CU61" s="54">
        <v>0</v>
      </c>
      <c r="CV61" s="54">
        <v>0</v>
      </c>
      <c r="CW61" s="54">
        <v>0</v>
      </c>
      <c r="CX61" s="54">
        <v>0</v>
      </c>
      <c r="CY61" s="54">
        <v>0</v>
      </c>
      <c r="CZ61" s="54">
        <v>0</v>
      </c>
      <c r="DA61" s="54">
        <v>0</v>
      </c>
      <c r="DB61" s="54">
        <v>0</v>
      </c>
      <c r="DC61" s="54">
        <v>0</v>
      </c>
      <c r="DD61" s="54">
        <v>0</v>
      </c>
      <c r="DE61" s="54">
        <v>0</v>
      </c>
      <c r="DF61" s="54">
        <v>0</v>
      </c>
      <c r="DG61" s="54">
        <v>0</v>
      </c>
      <c r="DH61" s="54">
        <v>0</v>
      </c>
      <c r="DI61" s="54">
        <v>0</v>
      </c>
      <c r="DJ61" s="54">
        <v>0</v>
      </c>
      <c r="DK61" s="54">
        <v>0</v>
      </c>
      <c r="DL61" s="54">
        <v>0</v>
      </c>
      <c r="DM61" s="54">
        <v>0</v>
      </c>
      <c r="DN61" s="54">
        <v>0</v>
      </c>
      <c r="DO61" s="54">
        <v>0</v>
      </c>
      <c r="DP61" s="54">
        <v>0</v>
      </c>
      <c r="DQ61" s="54">
        <v>0</v>
      </c>
      <c r="DR61" s="54">
        <v>0</v>
      </c>
      <c r="DS61" s="54">
        <v>0</v>
      </c>
      <c r="DT61" s="54">
        <v>0</v>
      </c>
      <c r="DU61" s="54">
        <v>0</v>
      </c>
      <c r="DV61" s="54">
        <v>0</v>
      </c>
      <c r="DW61" s="54">
        <v>0</v>
      </c>
      <c r="DX61" s="54">
        <v>0</v>
      </c>
      <c r="DY61" s="26"/>
      <c r="DZ61" s="26"/>
      <c r="EA61" s="26"/>
      <c r="EB61" s="26">
        <v>0</v>
      </c>
      <c r="EC61" s="54">
        <v>3</v>
      </c>
      <c r="ED61" s="54">
        <v>3</v>
      </c>
      <c r="EE61" s="54">
        <v>0</v>
      </c>
      <c r="EF61" s="54">
        <v>0</v>
      </c>
      <c r="EG61" s="54">
        <v>0</v>
      </c>
      <c r="EH61" s="54">
        <v>0</v>
      </c>
      <c r="EI61" s="54">
        <v>0</v>
      </c>
      <c r="EJ61" s="54">
        <v>0</v>
      </c>
      <c r="EK61" s="54">
        <v>0</v>
      </c>
      <c r="EL61" s="54">
        <v>0</v>
      </c>
      <c r="EM61" s="54">
        <v>0</v>
      </c>
      <c r="EN61" s="54">
        <v>0</v>
      </c>
      <c r="EO61" s="54">
        <v>0</v>
      </c>
      <c r="EP61" s="54">
        <v>0</v>
      </c>
      <c r="EQ61" s="54">
        <v>0</v>
      </c>
      <c r="ER61" s="54">
        <v>0</v>
      </c>
      <c r="ES61" s="54">
        <v>0</v>
      </c>
      <c r="ET61" s="54">
        <v>0</v>
      </c>
      <c r="EU61" s="54">
        <v>0</v>
      </c>
      <c r="EV61" s="54">
        <v>0</v>
      </c>
      <c r="EW61" s="54">
        <v>0</v>
      </c>
      <c r="EX61" s="54">
        <v>3</v>
      </c>
      <c r="EY61" s="26"/>
      <c r="EZ61" s="54"/>
      <c r="FA61" s="54"/>
      <c r="FB61" s="26">
        <v>0</v>
      </c>
      <c r="FC61" s="55">
        <v>23</v>
      </c>
      <c r="FD61" s="56">
        <v>23</v>
      </c>
      <c r="FE61" s="56">
        <v>0</v>
      </c>
      <c r="FF61" s="56"/>
      <c r="FG61" s="56">
        <v>-23</v>
      </c>
      <c r="FH61" s="9"/>
      <c r="FI61" s="17">
        <v>23</v>
      </c>
      <c r="FJ61" s="17"/>
      <c r="FK61" s="17"/>
      <c r="FL61" s="17"/>
      <c r="FM61" s="17"/>
      <c r="FN61" s="17">
        <v>0</v>
      </c>
      <c r="FO61" s="57">
        <v>3</v>
      </c>
      <c r="FP61" s="57">
        <v>8</v>
      </c>
      <c r="FQ61" s="57">
        <v>2.875</v>
      </c>
      <c r="FR61" s="26" t="s">
        <v>335</v>
      </c>
      <c r="FS61" s="59"/>
      <c r="FT61" s="60">
        <v>-20</v>
      </c>
      <c r="FU61" s="60"/>
      <c r="FV61" s="61">
        <v>20</v>
      </c>
      <c r="FW61" s="61">
        <v>-23</v>
      </c>
      <c r="FX61" s="61">
        <v>0</v>
      </c>
      <c r="FY61" s="61">
        <v>-3</v>
      </c>
      <c r="FZ61" s="10"/>
      <c r="GA61" s="11">
        <v>0</v>
      </c>
    </row>
    <row r="62" spans="1:183" s="62" customFormat="1" ht="20.25" hidden="1" customHeight="1">
      <c r="A62" s="8" t="s">
        <v>64</v>
      </c>
      <c r="B62" s="54"/>
      <c r="C62" s="54"/>
      <c r="D62" s="54">
        <v>0</v>
      </c>
      <c r="E62" s="54">
        <v>0</v>
      </c>
      <c r="F62" s="54">
        <v>10</v>
      </c>
      <c r="G62" s="54">
        <v>10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54">
        <v>0</v>
      </c>
      <c r="U62" s="54">
        <v>2</v>
      </c>
      <c r="V62" s="54">
        <v>2</v>
      </c>
      <c r="W62" s="54">
        <v>0</v>
      </c>
      <c r="X62" s="54">
        <v>0</v>
      </c>
      <c r="Y62" s="54">
        <v>0</v>
      </c>
      <c r="Z62" s="54">
        <v>0</v>
      </c>
      <c r="AA62" s="54">
        <v>0</v>
      </c>
      <c r="AB62" s="54">
        <v>0</v>
      </c>
      <c r="AC62" s="54">
        <v>0</v>
      </c>
      <c r="AD62" s="54">
        <v>0</v>
      </c>
      <c r="AE62" s="54">
        <v>0</v>
      </c>
      <c r="AF62" s="54">
        <v>0</v>
      </c>
      <c r="AG62" s="54">
        <v>0</v>
      </c>
      <c r="AH62" s="54">
        <v>0</v>
      </c>
      <c r="AI62" s="54">
        <v>0</v>
      </c>
      <c r="AJ62" s="54">
        <v>2</v>
      </c>
      <c r="AK62" s="54">
        <v>2</v>
      </c>
      <c r="AL62" s="54">
        <v>0</v>
      </c>
      <c r="AM62" s="54">
        <v>1</v>
      </c>
      <c r="AN62" s="54">
        <v>1</v>
      </c>
      <c r="AO62" s="54">
        <v>0</v>
      </c>
      <c r="AP62" s="54">
        <v>5</v>
      </c>
      <c r="AQ62" s="54">
        <v>5</v>
      </c>
      <c r="AR62" s="54">
        <v>0</v>
      </c>
      <c r="AS62" s="54">
        <v>2</v>
      </c>
      <c r="AT62" s="54">
        <v>2</v>
      </c>
      <c r="AU62" s="54">
        <v>0</v>
      </c>
      <c r="AV62" s="54">
        <v>0</v>
      </c>
      <c r="AW62" s="54">
        <v>0</v>
      </c>
      <c r="AX62" s="54">
        <v>0</v>
      </c>
      <c r="AY62" s="54">
        <v>0</v>
      </c>
      <c r="AZ62" s="54">
        <v>0</v>
      </c>
      <c r="BA62" s="54">
        <v>0</v>
      </c>
      <c r="BB62" s="54">
        <v>0</v>
      </c>
      <c r="BC62" s="54">
        <v>0</v>
      </c>
      <c r="BD62" s="54">
        <v>0</v>
      </c>
      <c r="BE62" s="54">
        <v>0</v>
      </c>
      <c r="BF62" s="54">
        <v>0</v>
      </c>
      <c r="BG62" s="54">
        <v>0</v>
      </c>
      <c r="BH62" s="54">
        <v>0</v>
      </c>
      <c r="BI62" s="54">
        <v>0</v>
      </c>
      <c r="BJ62" s="54">
        <v>0</v>
      </c>
      <c r="BK62" s="54">
        <v>0</v>
      </c>
      <c r="BL62" s="54">
        <v>0</v>
      </c>
      <c r="BM62" s="54">
        <v>0</v>
      </c>
      <c r="BN62" s="54">
        <v>2</v>
      </c>
      <c r="BO62" s="54">
        <v>2</v>
      </c>
      <c r="BP62" s="54">
        <v>0</v>
      </c>
      <c r="BQ62" s="54">
        <v>3</v>
      </c>
      <c r="BR62" s="54">
        <v>3</v>
      </c>
      <c r="BS62" s="54">
        <v>0</v>
      </c>
      <c r="BT62" s="54">
        <v>0</v>
      </c>
      <c r="BU62" s="54">
        <v>0</v>
      </c>
      <c r="BV62" s="54">
        <v>0</v>
      </c>
      <c r="BW62" s="54">
        <v>0</v>
      </c>
      <c r="BX62" s="54">
        <v>0</v>
      </c>
      <c r="BY62" s="54">
        <v>0</v>
      </c>
      <c r="BZ62" s="54">
        <v>0</v>
      </c>
      <c r="CA62" s="54">
        <v>0</v>
      </c>
      <c r="CB62" s="54">
        <v>0</v>
      </c>
      <c r="CC62" s="54">
        <v>0</v>
      </c>
      <c r="CD62" s="54">
        <v>0</v>
      </c>
      <c r="CE62" s="54">
        <v>0</v>
      </c>
      <c r="CF62" s="54">
        <v>0</v>
      </c>
      <c r="CG62" s="54">
        <v>0</v>
      </c>
      <c r="CH62" s="54">
        <v>0</v>
      </c>
      <c r="CI62" s="54">
        <v>10</v>
      </c>
      <c r="CJ62" s="54">
        <v>10</v>
      </c>
      <c r="CK62" s="54">
        <v>0</v>
      </c>
      <c r="CL62" s="54">
        <v>37</v>
      </c>
      <c r="CM62" s="26"/>
      <c r="CN62" s="26"/>
      <c r="CO62" s="26"/>
      <c r="CP62" s="26">
        <v>0</v>
      </c>
      <c r="CQ62" s="54">
        <v>0</v>
      </c>
      <c r="CR62" s="54">
        <v>0</v>
      </c>
      <c r="CS62" s="54">
        <v>0</v>
      </c>
      <c r="CT62" s="54">
        <v>5</v>
      </c>
      <c r="CU62" s="54">
        <v>5</v>
      </c>
      <c r="CV62" s="54">
        <v>0</v>
      </c>
      <c r="CW62" s="54">
        <v>5</v>
      </c>
      <c r="CX62" s="54">
        <v>5</v>
      </c>
      <c r="CY62" s="54">
        <v>0</v>
      </c>
      <c r="CZ62" s="54">
        <v>0</v>
      </c>
      <c r="DA62" s="54">
        <v>0</v>
      </c>
      <c r="DB62" s="54">
        <v>0</v>
      </c>
      <c r="DC62" s="54">
        <v>3</v>
      </c>
      <c r="DD62" s="54">
        <v>3</v>
      </c>
      <c r="DE62" s="54">
        <v>0</v>
      </c>
      <c r="DF62" s="54">
        <v>0</v>
      </c>
      <c r="DG62" s="54">
        <v>0</v>
      </c>
      <c r="DH62" s="54">
        <v>0</v>
      </c>
      <c r="DI62" s="54">
        <v>5</v>
      </c>
      <c r="DJ62" s="54">
        <v>5</v>
      </c>
      <c r="DK62" s="54">
        <v>0</v>
      </c>
      <c r="DL62" s="54">
        <v>0</v>
      </c>
      <c r="DM62" s="54">
        <v>0</v>
      </c>
      <c r="DN62" s="54">
        <v>0</v>
      </c>
      <c r="DO62" s="54">
        <v>20</v>
      </c>
      <c r="DP62" s="54">
        <v>20</v>
      </c>
      <c r="DQ62" s="54">
        <v>0</v>
      </c>
      <c r="DR62" s="54">
        <v>3</v>
      </c>
      <c r="DS62" s="54">
        <v>3</v>
      </c>
      <c r="DT62" s="54">
        <v>0</v>
      </c>
      <c r="DU62" s="54">
        <v>3</v>
      </c>
      <c r="DV62" s="54">
        <v>3</v>
      </c>
      <c r="DW62" s="54">
        <v>0</v>
      </c>
      <c r="DX62" s="54">
        <v>44</v>
      </c>
      <c r="DY62" s="26"/>
      <c r="DZ62" s="26"/>
      <c r="EA62" s="26"/>
      <c r="EB62" s="26">
        <v>0</v>
      </c>
      <c r="EC62" s="54">
        <v>0</v>
      </c>
      <c r="ED62" s="54">
        <v>0</v>
      </c>
      <c r="EE62" s="54">
        <v>0</v>
      </c>
      <c r="EF62" s="54">
        <v>12</v>
      </c>
      <c r="EG62" s="54">
        <v>12</v>
      </c>
      <c r="EH62" s="54">
        <v>0</v>
      </c>
      <c r="EI62" s="54">
        <v>0</v>
      </c>
      <c r="EJ62" s="54">
        <v>0</v>
      </c>
      <c r="EK62" s="54">
        <v>0</v>
      </c>
      <c r="EL62" s="54">
        <v>10</v>
      </c>
      <c r="EM62" s="54">
        <v>10</v>
      </c>
      <c r="EN62" s="54">
        <v>0</v>
      </c>
      <c r="EO62" s="54">
        <v>0</v>
      </c>
      <c r="EP62" s="54">
        <v>0</v>
      </c>
      <c r="EQ62" s="54">
        <v>0</v>
      </c>
      <c r="ER62" s="54">
        <v>0</v>
      </c>
      <c r="ES62" s="54">
        <v>0</v>
      </c>
      <c r="ET62" s="54">
        <v>0</v>
      </c>
      <c r="EU62" s="54">
        <v>0</v>
      </c>
      <c r="EV62" s="54">
        <v>0</v>
      </c>
      <c r="EW62" s="54">
        <v>0</v>
      </c>
      <c r="EX62" s="54">
        <v>22</v>
      </c>
      <c r="EY62" s="26"/>
      <c r="EZ62" s="54"/>
      <c r="FA62" s="54"/>
      <c r="FB62" s="26">
        <v>0</v>
      </c>
      <c r="FC62" s="55">
        <v>103</v>
      </c>
      <c r="FD62" s="56">
        <v>103</v>
      </c>
      <c r="FE62" s="56">
        <v>0</v>
      </c>
      <c r="FF62" s="56"/>
      <c r="FG62" s="56"/>
      <c r="FH62" s="9"/>
      <c r="FI62" s="17">
        <v>103</v>
      </c>
      <c r="FJ62" s="17">
        <v>177</v>
      </c>
      <c r="FK62" s="17"/>
      <c r="FL62" s="17">
        <v>132</v>
      </c>
      <c r="FM62" s="17"/>
      <c r="FN62" s="17"/>
      <c r="FO62" s="57">
        <v>0</v>
      </c>
      <c r="FP62" s="66">
        <v>8</v>
      </c>
      <c r="FQ62" s="57">
        <v>12.875</v>
      </c>
      <c r="FR62" s="26" t="s">
        <v>336</v>
      </c>
      <c r="FS62" s="59"/>
      <c r="FT62" s="60">
        <v>-103</v>
      </c>
      <c r="FU62" s="60"/>
      <c r="FV62" s="61">
        <v>103</v>
      </c>
      <c r="FW62" s="61">
        <v>-103</v>
      </c>
      <c r="FX62" s="61">
        <v>0</v>
      </c>
      <c r="FY62" s="61">
        <v>0</v>
      </c>
      <c r="FZ62" s="12"/>
      <c r="GA62" s="11"/>
    </row>
    <row r="63" spans="1:183" s="62" customFormat="1" ht="20.25" hidden="1" customHeight="1">
      <c r="A63" s="8" t="s">
        <v>65</v>
      </c>
      <c r="B63" s="54" t="s">
        <v>321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>
        <v>0</v>
      </c>
      <c r="Z63" s="54">
        <v>0</v>
      </c>
      <c r="AA63" s="54">
        <v>0</v>
      </c>
      <c r="AB63" s="54">
        <v>0</v>
      </c>
      <c r="AC63" s="54">
        <v>0</v>
      </c>
      <c r="AD63" s="54">
        <v>0</v>
      </c>
      <c r="AE63" s="54">
        <v>0</v>
      </c>
      <c r="AF63" s="54">
        <v>0</v>
      </c>
      <c r="AG63" s="54">
        <v>0</v>
      </c>
      <c r="AH63" s="54">
        <v>0</v>
      </c>
      <c r="AI63" s="54">
        <v>0</v>
      </c>
      <c r="AJ63" s="54">
        <v>0</v>
      </c>
      <c r="AK63" s="54">
        <v>0</v>
      </c>
      <c r="AL63" s="54">
        <v>0</v>
      </c>
      <c r="AM63" s="54">
        <v>0</v>
      </c>
      <c r="AN63" s="54">
        <v>0</v>
      </c>
      <c r="AO63" s="54">
        <v>0</v>
      </c>
      <c r="AP63" s="54">
        <v>0</v>
      </c>
      <c r="AQ63" s="54">
        <v>0</v>
      </c>
      <c r="AR63" s="54">
        <v>0</v>
      </c>
      <c r="AS63" s="54">
        <v>0</v>
      </c>
      <c r="AT63" s="54">
        <v>0</v>
      </c>
      <c r="AU63" s="54">
        <v>0</v>
      </c>
      <c r="AV63" s="54">
        <v>0</v>
      </c>
      <c r="AW63" s="54">
        <v>0</v>
      </c>
      <c r="AX63" s="54">
        <v>0</v>
      </c>
      <c r="AY63" s="54">
        <v>0</v>
      </c>
      <c r="AZ63" s="54">
        <v>0</v>
      </c>
      <c r="BA63" s="54">
        <v>0</v>
      </c>
      <c r="BB63" s="54">
        <v>0</v>
      </c>
      <c r="BC63" s="54">
        <v>0</v>
      </c>
      <c r="BD63" s="54">
        <v>0</v>
      </c>
      <c r="BE63" s="54">
        <v>0</v>
      </c>
      <c r="BF63" s="54">
        <v>0</v>
      </c>
      <c r="BG63" s="54">
        <v>0</v>
      </c>
      <c r="BH63" s="54">
        <v>0</v>
      </c>
      <c r="BI63" s="54">
        <v>0</v>
      </c>
      <c r="BJ63" s="54">
        <v>0</v>
      </c>
      <c r="BK63" s="54">
        <v>0</v>
      </c>
      <c r="BL63" s="54">
        <v>0</v>
      </c>
      <c r="BM63" s="54">
        <v>0</v>
      </c>
      <c r="BN63" s="54">
        <v>0</v>
      </c>
      <c r="BO63" s="54">
        <v>0</v>
      </c>
      <c r="BP63" s="54">
        <v>0</v>
      </c>
      <c r="BQ63" s="54">
        <v>0</v>
      </c>
      <c r="BR63" s="54">
        <v>0</v>
      </c>
      <c r="BS63" s="54">
        <v>0</v>
      </c>
      <c r="BT63" s="54">
        <v>0</v>
      </c>
      <c r="BU63" s="54">
        <v>0</v>
      </c>
      <c r="BV63" s="54">
        <v>0</v>
      </c>
      <c r="BW63" s="54">
        <v>0</v>
      </c>
      <c r="BX63" s="54">
        <v>0</v>
      </c>
      <c r="BY63" s="54">
        <v>0</v>
      </c>
      <c r="BZ63" s="54">
        <v>0</v>
      </c>
      <c r="CA63" s="54">
        <v>0</v>
      </c>
      <c r="CB63" s="54">
        <v>0</v>
      </c>
      <c r="CC63" s="54">
        <v>0</v>
      </c>
      <c r="CD63" s="54">
        <v>0</v>
      </c>
      <c r="CE63" s="54">
        <v>0</v>
      </c>
      <c r="CF63" s="54">
        <v>0</v>
      </c>
      <c r="CG63" s="54">
        <v>0</v>
      </c>
      <c r="CH63" s="54">
        <v>0</v>
      </c>
      <c r="CI63" s="54">
        <v>0</v>
      </c>
      <c r="CJ63" s="54">
        <v>0</v>
      </c>
      <c r="CK63" s="54">
        <v>0</v>
      </c>
      <c r="CL63" s="54">
        <v>0</v>
      </c>
      <c r="CM63" s="26"/>
      <c r="CN63" s="26"/>
      <c r="CO63" s="26"/>
      <c r="CP63" s="26">
        <v>0</v>
      </c>
      <c r="CQ63" s="54">
        <v>0</v>
      </c>
      <c r="CR63" s="54">
        <v>0</v>
      </c>
      <c r="CS63" s="54">
        <v>0</v>
      </c>
      <c r="CT63" s="54">
        <v>0</v>
      </c>
      <c r="CU63" s="54">
        <v>0</v>
      </c>
      <c r="CV63" s="54">
        <v>0</v>
      </c>
      <c r="CW63" s="54">
        <v>0</v>
      </c>
      <c r="CX63" s="54">
        <v>0</v>
      </c>
      <c r="CY63" s="54">
        <v>0</v>
      </c>
      <c r="CZ63" s="54">
        <v>0</v>
      </c>
      <c r="DA63" s="54">
        <v>0</v>
      </c>
      <c r="DB63" s="54">
        <v>0</v>
      </c>
      <c r="DC63" s="54">
        <v>0</v>
      </c>
      <c r="DD63" s="54">
        <v>0</v>
      </c>
      <c r="DE63" s="54">
        <v>0</v>
      </c>
      <c r="DF63" s="54">
        <v>0</v>
      </c>
      <c r="DG63" s="54">
        <v>0</v>
      </c>
      <c r="DH63" s="54">
        <v>0</v>
      </c>
      <c r="DI63" s="54">
        <v>0</v>
      </c>
      <c r="DJ63" s="54">
        <v>0</v>
      </c>
      <c r="DK63" s="54">
        <v>0</v>
      </c>
      <c r="DL63" s="54">
        <v>0</v>
      </c>
      <c r="DM63" s="54">
        <v>0</v>
      </c>
      <c r="DN63" s="54">
        <v>0</v>
      </c>
      <c r="DO63" s="54">
        <v>0</v>
      </c>
      <c r="DP63" s="54">
        <v>0</v>
      </c>
      <c r="DQ63" s="54">
        <v>0</v>
      </c>
      <c r="DR63" s="54">
        <v>0</v>
      </c>
      <c r="DS63" s="54">
        <v>0</v>
      </c>
      <c r="DT63" s="54">
        <v>0</v>
      </c>
      <c r="DU63" s="54">
        <v>0</v>
      </c>
      <c r="DV63" s="54">
        <v>0</v>
      </c>
      <c r="DW63" s="54">
        <v>0</v>
      </c>
      <c r="DX63" s="54">
        <v>0</v>
      </c>
      <c r="DY63" s="26"/>
      <c r="DZ63" s="26"/>
      <c r="EA63" s="26"/>
      <c r="EB63" s="26">
        <v>0</v>
      </c>
      <c r="EC63" s="54">
        <v>0</v>
      </c>
      <c r="ED63" s="54">
        <v>0</v>
      </c>
      <c r="EE63" s="54">
        <v>0</v>
      </c>
      <c r="EF63" s="54">
        <v>0</v>
      </c>
      <c r="EG63" s="54">
        <v>0</v>
      </c>
      <c r="EH63" s="54">
        <v>0</v>
      </c>
      <c r="EI63" s="54">
        <v>0</v>
      </c>
      <c r="EJ63" s="54">
        <v>0</v>
      </c>
      <c r="EK63" s="54">
        <v>0</v>
      </c>
      <c r="EL63" s="54">
        <v>0</v>
      </c>
      <c r="EM63" s="54">
        <v>0</v>
      </c>
      <c r="EN63" s="54">
        <v>0</v>
      </c>
      <c r="EO63" s="54">
        <v>0</v>
      </c>
      <c r="EP63" s="54">
        <v>0</v>
      </c>
      <c r="EQ63" s="54">
        <v>0</v>
      </c>
      <c r="ER63" s="54">
        <v>0</v>
      </c>
      <c r="ES63" s="54">
        <v>0</v>
      </c>
      <c r="ET63" s="54">
        <v>0</v>
      </c>
      <c r="EU63" s="54">
        <v>0</v>
      </c>
      <c r="EV63" s="54">
        <v>0</v>
      </c>
      <c r="EW63" s="54">
        <v>0</v>
      </c>
      <c r="EX63" s="54">
        <v>0</v>
      </c>
      <c r="EY63" s="26"/>
      <c r="EZ63" s="54"/>
      <c r="FA63" s="54"/>
      <c r="FB63" s="26">
        <v>0</v>
      </c>
      <c r="FC63" s="55">
        <v>0</v>
      </c>
      <c r="FD63" s="56">
        <v>0</v>
      </c>
      <c r="FE63" s="56">
        <v>0</v>
      </c>
      <c r="FF63" s="56"/>
      <c r="FG63" s="56">
        <v>0</v>
      </c>
      <c r="FH63" s="9"/>
      <c r="FI63" s="17">
        <v>0</v>
      </c>
      <c r="FJ63" s="17"/>
      <c r="FK63" s="17"/>
      <c r="FL63" s="17"/>
      <c r="FM63" s="17"/>
      <c r="FN63" s="17">
        <v>0</v>
      </c>
      <c r="FO63" s="57">
        <v>0</v>
      </c>
      <c r="FP63" s="57">
        <v>10</v>
      </c>
      <c r="FQ63" s="57">
        <v>0</v>
      </c>
      <c r="FR63" s="26" t="s">
        <v>336</v>
      </c>
      <c r="FS63" s="59"/>
      <c r="FT63" s="60">
        <v>0</v>
      </c>
      <c r="FU63" s="60"/>
      <c r="FV63" s="61">
        <v>0</v>
      </c>
      <c r="FW63" s="61">
        <v>0</v>
      </c>
      <c r="FX63" s="61">
        <v>0</v>
      </c>
      <c r="FY63" s="61">
        <v>0</v>
      </c>
      <c r="FZ63" s="12">
        <v>25000</v>
      </c>
      <c r="GA63" s="11">
        <v>0</v>
      </c>
    </row>
    <row r="64" spans="1:183" s="62" customFormat="1" ht="20.25" hidden="1" customHeight="1">
      <c r="A64" s="8" t="s">
        <v>66</v>
      </c>
      <c r="B64" s="54"/>
      <c r="C64" s="54"/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54">
        <v>0</v>
      </c>
      <c r="AH64" s="54">
        <v>0</v>
      </c>
      <c r="AI64" s="54">
        <v>0</v>
      </c>
      <c r="AJ64" s="54">
        <v>0</v>
      </c>
      <c r="AK64" s="54">
        <v>0</v>
      </c>
      <c r="AL64" s="54">
        <v>0</v>
      </c>
      <c r="AM64" s="54">
        <v>0</v>
      </c>
      <c r="AN64" s="54">
        <v>0</v>
      </c>
      <c r="AO64" s="54">
        <v>0</v>
      </c>
      <c r="AP64" s="54">
        <v>0</v>
      </c>
      <c r="AQ64" s="54">
        <v>0</v>
      </c>
      <c r="AR64" s="54">
        <v>0</v>
      </c>
      <c r="AS64" s="54">
        <v>0</v>
      </c>
      <c r="AT64" s="54">
        <v>0</v>
      </c>
      <c r="AU64" s="54">
        <v>0</v>
      </c>
      <c r="AV64" s="54">
        <v>0</v>
      </c>
      <c r="AW64" s="54">
        <v>0</v>
      </c>
      <c r="AX64" s="54">
        <v>0</v>
      </c>
      <c r="AY64" s="54">
        <v>0</v>
      </c>
      <c r="AZ64" s="54">
        <v>0</v>
      </c>
      <c r="BA64" s="54">
        <v>0</v>
      </c>
      <c r="BB64" s="54">
        <v>0</v>
      </c>
      <c r="BC64" s="54">
        <v>0</v>
      </c>
      <c r="BD64" s="54">
        <v>0</v>
      </c>
      <c r="BE64" s="54">
        <v>0</v>
      </c>
      <c r="BF64" s="54">
        <v>0</v>
      </c>
      <c r="BG64" s="54">
        <v>0</v>
      </c>
      <c r="BH64" s="54">
        <v>0</v>
      </c>
      <c r="BI64" s="54">
        <v>0</v>
      </c>
      <c r="BJ64" s="54">
        <v>0</v>
      </c>
      <c r="BK64" s="54">
        <v>0</v>
      </c>
      <c r="BL64" s="54">
        <v>0</v>
      </c>
      <c r="BM64" s="54">
        <v>0</v>
      </c>
      <c r="BN64" s="54">
        <v>0</v>
      </c>
      <c r="BO64" s="54">
        <v>0</v>
      </c>
      <c r="BP64" s="54">
        <v>0</v>
      </c>
      <c r="BQ64" s="54">
        <v>0</v>
      </c>
      <c r="BR64" s="54">
        <v>0</v>
      </c>
      <c r="BS64" s="54">
        <v>0</v>
      </c>
      <c r="BT64" s="54">
        <v>0</v>
      </c>
      <c r="BU64" s="54">
        <v>0</v>
      </c>
      <c r="BV64" s="54">
        <v>0</v>
      </c>
      <c r="BW64" s="54">
        <v>0</v>
      </c>
      <c r="BX64" s="54">
        <v>0</v>
      </c>
      <c r="BY64" s="54">
        <v>0</v>
      </c>
      <c r="BZ64" s="54">
        <v>0</v>
      </c>
      <c r="CA64" s="54">
        <v>0</v>
      </c>
      <c r="CB64" s="54">
        <v>0</v>
      </c>
      <c r="CC64" s="54">
        <v>0</v>
      </c>
      <c r="CD64" s="54">
        <v>0</v>
      </c>
      <c r="CE64" s="54">
        <v>0</v>
      </c>
      <c r="CF64" s="54">
        <v>0</v>
      </c>
      <c r="CG64" s="54">
        <v>0</v>
      </c>
      <c r="CH64" s="54">
        <v>0</v>
      </c>
      <c r="CI64" s="54">
        <v>0</v>
      </c>
      <c r="CJ64" s="54">
        <v>0</v>
      </c>
      <c r="CK64" s="54">
        <v>0</v>
      </c>
      <c r="CL64" s="54">
        <v>0</v>
      </c>
      <c r="CM64" s="26"/>
      <c r="CN64" s="26"/>
      <c r="CO64" s="26"/>
      <c r="CP64" s="26">
        <v>0</v>
      </c>
      <c r="CQ64" s="54">
        <v>0</v>
      </c>
      <c r="CR64" s="54">
        <v>0</v>
      </c>
      <c r="CS64" s="54">
        <v>0</v>
      </c>
      <c r="CT64" s="54">
        <v>0</v>
      </c>
      <c r="CU64" s="54">
        <v>0</v>
      </c>
      <c r="CV64" s="54">
        <v>0</v>
      </c>
      <c r="CW64" s="54">
        <v>0</v>
      </c>
      <c r="CX64" s="54">
        <v>0</v>
      </c>
      <c r="CY64" s="54">
        <v>0</v>
      </c>
      <c r="CZ64" s="54">
        <v>0</v>
      </c>
      <c r="DA64" s="54">
        <v>0</v>
      </c>
      <c r="DB64" s="54">
        <v>0</v>
      </c>
      <c r="DC64" s="54">
        <v>0</v>
      </c>
      <c r="DD64" s="54">
        <v>0</v>
      </c>
      <c r="DE64" s="54">
        <v>0</v>
      </c>
      <c r="DF64" s="54">
        <v>0</v>
      </c>
      <c r="DG64" s="54">
        <v>0</v>
      </c>
      <c r="DH64" s="54">
        <v>0</v>
      </c>
      <c r="DI64" s="54">
        <v>0</v>
      </c>
      <c r="DJ64" s="54">
        <v>0</v>
      </c>
      <c r="DK64" s="54">
        <v>0</v>
      </c>
      <c r="DL64" s="54">
        <v>0</v>
      </c>
      <c r="DM64" s="54">
        <v>0</v>
      </c>
      <c r="DN64" s="54">
        <v>0</v>
      </c>
      <c r="DO64" s="54">
        <v>0</v>
      </c>
      <c r="DP64" s="54">
        <v>0</v>
      </c>
      <c r="DQ64" s="54">
        <v>0</v>
      </c>
      <c r="DR64" s="54">
        <v>0</v>
      </c>
      <c r="DS64" s="54">
        <v>0</v>
      </c>
      <c r="DT64" s="54">
        <v>0</v>
      </c>
      <c r="DU64" s="54">
        <v>0</v>
      </c>
      <c r="DV64" s="54">
        <v>0</v>
      </c>
      <c r="DW64" s="54">
        <v>0</v>
      </c>
      <c r="DX64" s="54">
        <v>0</v>
      </c>
      <c r="DY64" s="26"/>
      <c r="DZ64" s="26"/>
      <c r="EA64" s="26"/>
      <c r="EB64" s="26">
        <v>0</v>
      </c>
      <c r="EC64" s="54">
        <v>0</v>
      </c>
      <c r="ED64" s="54">
        <v>0</v>
      </c>
      <c r="EE64" s="54">
        <v>0</v>
      </c>
      <c r="EF64" s="54">
        <v>0</v>
      </c>
      <c r="EG64" s="54">
        <v>0</v>
      </c>
      <c r="EH64" s="54">
        <v>0</v>
      </c>
      <c r="EI64" s="54">
        <v>0</v>
      </c>
      <c r="EJ64" s="54">
        <v>0</v>
      </c>
      <c r="EK64" s="54">
        <v>0</v>
      </c>
      <c r="EL64" s="54">
        <v>0</v>
      </c>
      <c r="EM64" s="54">
        <v>0</v>
      </c>
      <c r="EN64" s="54">
        <v>0</v>
      </c>
      <c r="EO64" s="54">
        <v>0</v>
      </c>
      <c r="EP64" s="54">
        <v>0</v>
      </c>
      <c r="EQ64" s="54">
        <v>0</v>
      </c>
      <c r="ER64" s="54">
        <v>0</v>
      </c>
      <c r="ES64" s="54">
        <v>0</v>
      </c>
      <c r="ET64" s="54">
        <v>0</v>
      </c>
      <c r="EU64" s="54">
        <v>0</v>
      </c>
      <c r="EV64" s="54">
        <v>0</v>
      </c>
      <c r="EW64" s="54">
        <v>0</v>
      </c>
      <c r="EX64" s="54">
        <v>0</v>
      </c>
      <c r="EY64" s="26"/>
      <c r="EZ64" s="54"/>
      <c r="FA64" s="54"/>
      <c r="FB64" s="26">
        <v>0</v>
      </c>
      <c r="FC64" s="55">
        <v>0</v>
      </c>
      <c r="FD64" s="56">
        <v>0</v>
      </c>
      <c r="FE64" s="56">
        <v>0</v>
      </c>
      <c r="FF64" s="56"/>
      <c r="FG64" s="56">
        <v>0</v>
      </c>
      <c r="FH64" s="9"/>
      <c r="FI64" s="17">
        <v>0</v>
      </c>
      <c r="FJ64" s="17">
        <v>0</v>
      </c>
      <c r="FK64" s="17"/>
      <c r="FL64" s="17"/>
      <c r="FM64" s="17"/>
      <c r="FN64" s="17">
        <v>0</v>
      </c>
      <c r="FO64" s="57">
        <v>0</v>
      </c>
      <c r="FP64" s="57">
        <v>15</v>
      </c>
      <c r="FQ64" s="57">
        <v>0</v>
      </c>
      <c r="FR64" s="26" t="s">
        <v>337</v>
      </c>
      <c r="FS64" s="59"/>
      <c r="FT64" s="60">
        <v>0</v>
      </c>
      <c r="FU64" s="60"/>
      <c r="FV64" s="61">
        <v>0</v>
      </c>
      <c r="FW64" s="61">
        <v>0</v>
      </c>
      <c r="FX64" s="61">
        <v>0</v>
      </c>
      <c r="FY64" s="61">
        <v>0</v>
      </c>
      <c r="FZ64" s="13"/>
      <c r="GA64" s="11"/>
    </row>
    <row r="65" spans="1:183" s="62" customFormat="1" ht="20.25" hidden="1" customHeight="1">
      <c r="A65" s="8" t="s">
        <v>67</v>
      </c>
      <c r="B65" s="54"/>
      <c r="C65" s="54"/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54">
        <v>0</v>
      </c>
      <c r="AH65" s="54">
        <v>0</v>
      </c>
      <c r="AI65" s="54">
        <v>0</v>
      </c>
      <c r="AJ65" s="54">
        <v>0</v>
      </c>
      <c r="AK65" s="54">
        <v>0</v>
      </c>
      <c r="AL65" s="54">
        <v>0</v>
      </c>
      <c r="AM65" s="54">
        <v>0</v>
      </c>
      <c r="AN65" s="54">
        <v>0</v>
      </c>
      <c r="AO65" s="54">
        <v>0</v>
      </c>
      <c r="AP65" s="54">
        <v>0</v>
      </c>
      <c r="AQ65" s="54">
        <v>0</v>
      </c>
      <c r="AR65" s="54">
        <v>0</v>
      </c>
      <c r="AS65" s="54">
        <v>0</v>
      </c>
      <c r="AT65" s="54">
        <v>0</v>
      </c>
      <c r="AU65" s="54">
        <v>0</v>
      </c>
      <c r="AV65" s="54">
        <v>0</v>
      </c>
      <c r="AW65" s="54">
        <v>0</v>
      </c>
      <c r="AX65" s="54">
        <v>0</v>
      </c>
      <c r="AY65" s="54">
        <v>0</v>
      </c>
      <c r="AZ65" s="54">
        <v>0</v>
      </c>
      <c r="BA65" s="54">
        <v>0</v>
      </c>
      <c r="BB65" s="54">
        <v>0</v>
      </c>
      <c r="BC65" s="54">
        <v>0</v>
      </c>
      <c r="BD65" s="54">
        <v>0</v>
      </c>
      <c r="BE65" s="54">
        <v>0</v>
      </c>
      <c r="BF65" s="54">
        <v>0</v>
      </c>
      <c r="BG65" s="54">
        <v>0</v>
      </c>
      <c r="BH65" s="54">
        <v>0</v>
      </c>
      <c r="BI65" s="54">
        <v>0</v>
      </c>
      <c r="BJ65" s="54">
        <v>0</v>
      </c>
      <c r="BK65" s="54">
        <v>0</v>
      </c>
      <c r="BL65" s="54">
        <v>0</v>
      </c>
      <c r="BM65" s="54">
        <v>0</v>
      </c>
      <c r="BN65" s="54">
        <v>0</v>
      </c>
      <c r="BO65" s="54">
        <v>0</v>
      </c>
      <c r="BP65" s="54">
        <v>0</v>
      </c>
      <c r="BQ65" s="54">
        <v>0</v>
      </c>
      <c r="BR65" s="54">
        <v>0</v>
      </c>
      <c r="BS65" s="54">
        <v>0</v>
      </c>
      <c r="BT65" s="54">
        <v>0</v>
      </c>
      <c r="BU65" s="54">
        <v>0</v>
      </c>
      <c r="BV65" s="54">
        <v>0</v>
      </c>
      <c r="BW65" s="54">
        <v>0</v>
      </c>
      <c r="BX65" s="54">
        <v>0</v>
      </c>
      <c r="BY65" s="54">
        <v>0</v>
      </c>
      <c r="BZ65" s="54">
        <v>0</v>
      </c>
      <c r="CA65" s="54">
        <v>0</v>
      </c>
      <c r="CB65" s="54">
        <v>0</v>
      </c>
      <c r="CC65" s="54">
        <v>0</v>
      </c>
      <c r="CD65" s="54">
        <v>0</v>
      </c>
      <c r="CE65" s="54">
        <v>0</v>
      </c>
      <c r="CF65" s="54">
        <v>0</v>
      </c>
      <c r="CG65" s="54">
        <v>0</v>
      </c>
      <c r="CH65" s="54">
        <v>0</v>
      </c>
      <c r="CI65" s="54">
        <v>0</v>
      </c>
      <c r="CJ65" s="54">
        <v>0</v>
      </c>
      <c r="CK65" s="54">
        <v>0</v>
      </c>
      <c r="CL65" s="54">
        <v>0</v>
      </c>
      <c r="CM65" s="26"/>
      <c r="CN65" s="26"/>
      <c r="CO65" s="26"/>
      <c r="CP65" s="26">
        <v>0</v>
      </c>
      <c r="CQ65" s="54">
        <v>0</v>
      </c>
      <c r="CR65" s="54">
        <v>0</v>
      </c>
      <c r="CS65" s="54">
        <v>0</v>
      </c>
      <c r="CT65" s="54">
        <v>0</v>
      </c>
      <c r="CU65" s="54">
        <v>0</v>
      </c>
      <c r="CV65" s="54">
        <v>0</v>
      </c>
      <c r="CW65" s="54">
        <v>0</v>
      </c>
      <c r="CX65" s="54">
        <v>0</v>
      </c>
      <c r="CY65" s="54">
        <v>0</v>
      </c>
      <c r="CZ65" s="54">
        <v>0</v>
      </c>
      <c r="DA65" s="54">
        <v>0</v>
      </c>
      <c r="DB65" s="54">
        <v>0</v>
      </c>
      <c r="DC65" s="54">
        <v>0</v>
      </c>
      <c r="DD65" s="54">
        <v>0</v>
      </c>
      <c r="DE65" s="54">
        <v>0</v>
      </c>
      <c r="DF65" s="54">
        <v>0</v>
      </c>
      <c r="DG65" s="54">
        <v>0</v>
      </c>
      <c r="DH65" s="54">
        <v>0</v>
      </c>
      <c r="DI65" s="54">
        <v>0</v>
      </c>
      <c r="DJ65" s="54">
        <v>0</v>
      </c>
      <c r="DK65" s="54">
        <v>0</v>
      </c>
      <c r="DL65" s="54">
        <v>0</v>
      </c>
      <c r="DM65" s="54">
        <v>0</v>
      </c>
      <c r="DN65" s="54">
        <v>0</v>
      </c>
      <c r="DO65" s="54">
        <v>0</v>
      </c>
      <c r="DP65" s="54">
        <v>0</v>
      </c>
      <c r="DQ65" s="54">
        <v>0</v>
      </c>
      <c r="DR65" s="54">
        <v>0</v>
      </c>
      <c r="DS65" s="54">
        <v>0</v>
      </c>
      <c r="DT65" s="54">
        <v>0</v>
      </c>
      <c r="DU65" s="54">
        <v>0</v>
      </c>
      <c r="DV65" s="54">
        <v>0</v>
      </c>
      <c r="DW65" s="54">
        <v>0</v>
      </c>
      <c r="DX65" s="54">
        <v>0</v>
      </c>
      <c r="DY65" s="26"/>
      <c r="DZ65" s="26"/>
      <c r="EA65" s="26"/>
      <c r="EB65" s="26">
        <v>0</v>
      </c>
      <c r="EC65" s="54">
        <v>0</v>
      </c>
      <c r="ED65" s="54">
        <v>0</v>
      </c>
      <c r="EE65" s="54">
        <v>0</v>
      </c>
      <c r="EF65" s="54">
        <v>0</v>
      </c>
      <c r="EG65" s="54">
        <v>0</v>
      </c>
      <c r="EH65" s="54">
        <v>0</v>
      </c>
      <c r="EI65" s="54">
        <v>0</v>
      </c>
      <c r="EJ65" s="54">
        <v>0</v>
      </c>
      <c r="EK65" s="54">
        <v>0</v>
      </c>
      <c r="EL65" s="54">
        <v>0</v>
      </c>
      <c r="EM65" s="54">
        <v>0</v>
      </c>
      <c r="EN65" s="54">
        <v>0</v>
      </c>
      <c r="EO65" s="54">
        <v>0</v>
      </c>
      <c r="EP65" s="54">
        <v>0</v>
      </c>
      <c r="EQ65" s="54">
        <v>0</v>
      </c>
      <c r="ER65" s="54">
        <v>0</v>
      </c>
      <c r="ES65" s="54">
        <v>0</v>
      </c>
      <c r="ET65" s="54">
        <v>0</v>
      </c>
      <c r="EU65" s="54">
        <v>0</v>
      </c>
      <c r="EV65" s="54">
        <v>0</v>
      </c>
      <c r="EW65" s="54">
        <v>0</v>
      </c>
      <c r="EX65" s="54">
        <v>0</v>
      </c>
      <c r="EY65" s="26"/>
      <c r="EZ65" s="54"/>
      <c r="FA65" s="54"/>
      <c r="FB65" s="26">
        <v>0</v>
      </c>
      <c r="FC65" s="55">
        <v>0</v>
      </c>
      <c r="FD65" s="56">
        <v>0</v>
      </c>
      <c r="FE65" s="56">
        <v>0</v>
      </c>
      <c r="FF65" s="56"/>
      <c r="FG65" s="56"/>
      <c r="FH65" s="9"/>
      <c r="FI65" s="17">
        <v>0</v>
      </c>
      <c r="FJ65" s="17"/>
      <c r="FK65" s="17"/>
      <c r="FL65" s="17"/>
      <c r="FM65" s="17"/>
      <c r="FN65" s="17">
        <v>0</v>
      </c>
      <c r="FO65" s="57">
        <v>0</v>
      </c>
      <c r="FP65" s="57">
        <v>20</v>
      </c>
      <c r="FQ65" s="57">
        <v>0</v>
      </c>
      <c r="FR65" s="26" t="s">
        <v>337</v>
      </c>
      <c r="FS65" s="59"/>
      <c r="FT65" s="60">
        <v>0</v>
      </c>
      <c r="FU65" s="60"/>
      <c r="FV65" s="61">
        <v>0</v>
      </c>
      <c r="FW65" s="61">
        <v>0</v>
      </c>
      <c r="FX65" s="61">
        <v>0</v>
      </c>
      <c r="FY65" s="61">
        <v>0</v>
      </c>
      <c r="FZ65" s="15"/>
      <c r="GA65" s="11"/>
    </row>
    <row r="66" spans="1:183" s="62" customFormat="1" ht="20.25" hidden="1" customHeight="1">
      <c r="A66" s="8" t="s">
        <v>68</v>
      </c>
      <c r="B66" s="54" t="s">
        <v>321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0</v>
      </c>
      <c r="O66" s="54">
        <v>0</v>
      </c>
      <c r="P66" s="54">
        <v>0</v>
      </c>
      <c r="Q66" s="54">
        <v>0</v>
      </c>
      <c r="R66" s="54">
        <v>0</v>
      </c>
      <c r="S66" s="54">
        <v>0</v>
      </c>
      <c r="T66" s="54">
        <v>0</v>
      </c>
      <c r="U66" s="54">
        <v>0</v>
      </c>
      <c r="V66" s="54">
        <v>0</v>
      </c>
      <c r="W66" s="54">
        <v>0</v>
      </c>
      <c r="X66" s="54">
        <v>0</v>
      </c>
      <c r="Y66" s="54">
        <v>0</v>
      </c>
      <c r="Z66" s="54">
        <v>0</v>
      </c>
      <c r="AA66" s="54">
        <v>0</v>
      </c>
      <c r="AB66" s="54">
        <v>0</v>
      </c>
      <c r="AC66" s="54">
        <v>0</v>
      </c>
      <c r="AD66" s="54">
        <v>0</v>
      </c>
      <c r="AE66" s="54">
        <v>0</v>
      </c>
      <c r="AF66" s="54">
        <v>0</v>
      </c>
      <c r="AG66" s="54">
        <v>0</v>
      </c>
      <c r="AH66" s="54">
        <v>0</v>
      </c>
      <c r="AI66" s="54">
        <v>0</v>
      </c>
      <c r="AJ66" s="54">
        <v>0</v>
      </c>
      <c r="AK66" s="54">
        <v>0</v>
      </c>
      <c r="AL66" s="54">
        <v>0</v>
      </c>
      <c r="AM66" s="54">
        <v>0</v>
      </c>
      <c r="AN66" s="54">
        <v>0</v>
      </c>
      <c r="AO66" s="54">
        <v>0</v>
      </c>
      <c r="AP66" s="54">
        <v>0</v>
      </c>
      <c r="AQ66" s="54">
        <v>0</v>
      </c>
      <c r="AR66" s="54">
        <v>0</v>
      </c>
      <c r="AS66" s="54">
        <v>0</v>
      </c>
      <c r="AT66" s="54">
        <v>0</v>
      </c>
      <c r="AU66" s="54">
        <v>0</v>
      </c>
      <c r="AV66" s="54">
        <v>0</v>
      </c>
      <c r="AW66" s="54">
        <v>0</v>
      </c>
      <c r="AX66" s="54">
        <v>0</v>
      </c>
      <c r="AY66" s="54">
        <v>0</v>
      </c>
      <c r="AZ66" s="54">
        <v>0</v>
      </c>
      <c r="BA66" s="54">
        <v>0</v>
      </c>
      <c r="BB66" s="54">
        <v>0</v>
      </c>
      <c r="BC66" s="54">
        <v>0</v>
      </c>
      <c r="BD66" s="54">
        <v>0</v>
      </c>
      <c r="BE66" s="54">
        <v>0</v>
      </c>
      <c r="BF66" s="54">
        <v>0</v>
      </c>
      <c r="BG66" s="54">
        <v>0</v>
      </c>
      <c r="BH66" s="54">
        <v>0</v>
      </c>
      <c r="BI66" s="54">
        <v>0</v>
      </c>
      <c r="BJ66" s="54">
        <v>0</v>
      </c>
      <c r="BK66" s="54">
        <v>0</v>
      </c>
      <c r="BL66" s="54">
        <v>0</v>
      </c>
      <c r="BM66" s="54">
        <v>0</v>
      </c>
      <c r="BN66" s="54">
        <v>0</v>
      </c>
      <c r="BO66" s="54">
        <v>0</v>
      </c>
      <c r="BP66" s="54">
        <v>0</v>
      </c>
      <c r="BQ66" s="54">
        <v>0</v>
      </c>
      <c r="BR66" s="54">
        <v>0</v>
      </c>
      <c r="BS66" s="54">
        <v>0</v>
      </c>
      <c r="BT66" s="54">
        <v>0</v>
      </c>
      <c r="BU66" s="54">
        <v>0</v>
      </c>
      <c r="BV66" s="54">
        <v>0</v>
      </c>
      <c r="BW66" s="54">
        <v>0</v>
      </c>
      <c r="BX66" s="54">
        <v>0</v>
      </c>
      <c r="BY66" s="54">
        <v>0</v>
      </c>
      <c r="BZ66" s="54">
        <v>0</v>
      </c>
      <c r="CA66" s="54">
        <v>0</v>
      </c>
      <c r="CB66" s="54">
        <v>0</v>
      </c>
      <c r="CC66" s="54">
        <v>0</v>
      </c>
      <c r="CD66" s="54">
        <v>0</v>
      </c>
      <c r="CE66" s="54">
        <v>0</v>
      </c>
      <c r="CF66" s="54">
        <v>0</v>
      </c>
      <c r="CG66" s="54">
        <v>0</v>
      </c>
      <c r="CH66" s="54">
        <v>0</v>
      </c>
      <c r="CI66" s="54">
        <v>0</v>
      </c>
      <c r="CJ66" s="54">
        <v>0</v>
      </c>
      <c r="CK66" s="54">
        <v>0</v>
      </c>
      <c r="CL66" s="54">
        <v>0</v>
      </c>
      <c r="CM66" s="26"/>
      <c r="CN66" s="26"/>
      <c r="CO66" s="26"/>
      <c r="CP66" s="26">
        <v>0</v>
      </c>
      <c r="CQ66" s="54">
        <v>0</v>
      </c>
      <c r="CR66" s="54">
        <v>0</v>
      </c>
      <c r="CS66" s="54">
        <v>0</v>
      </c>
      <c r="CT66" s="54">
        <v>0</v>
      </c>
      <c r="CU66" s="54">
        <v>0</v>
      </c>
      <c r="CV66" s="54">
        <v>0</v>
      </c>
      <c r="CW66" s="54">
        <v>0</v>
      </c>
      <c r="CX66" s="54">
        <v>0</v>
      </c>
      <c r="CY66" s="54">
        <v>0</v>
      </c>
      <c r="CZ66" s="54">
        <v>0</v>
      </c>
      <c r="DA66" s="54">
        <v>0</v>
      </c>
      <c r="DB66" s="54">
        <v>0</v>
      </c>
      <c r="DC66" s="54">
        <v>0</v>
      </c>
      <c r="DD66" s="54">
        <v>0</v>
      </c>
      <c r="DE66" s="54">
        <v>0</v>
      </c>
      <c r="DF66" s="54">
        <v>0</v>
      </c>
      <c r="DG66" s="54">
        <v>0</v>
      </c>
      <c r="DH66" s="54">
        <v>0</v>
      </c>
      <c r="DI66" s="54">
        <v>0</v>
      </c>
      <c r="DJ66" s="54">
        <v>0</v>
      </c>
      <c r="DK66" s="54">
        <v>0</v>
      </c>
      <c r="DL66" s="54">
        <v>0</v>
      </c>
      <c r="DM66" s="54">
        <v>0</v>
      </c>
      <c r="DN66" s="54">
        <v>0</v>
      </c>
      <c r="DO66" s="54">
        <v>0</v>
      </c>
      <c r="DP66" s="54">
        <v>0</v>
      </c>
      <c r="DQ66" s="54">
        <v>0</v>
      </c>
      <c r="DR66" s="54">
        <v>0</v>
      </c>
      <c r="DS66" s="54">
        <v>0</v>
      </c>
      <c r="DT66" s="54">
        <v>0</v>
      </c>
      <c r="DU66" s="54">
        <v>0</v>
      </c>
      <c r="DV66" s="54">
        <v>0</v>
      </c>
      <c r="DW66" s="54">
        <v>0</v>
      </c>
      <c r="DX66" s="54">
        <v>0</v>
      </c>
      <c r="DY66" s="26"/>
      <c r="DZ66" s="26"/>
      <c r="EA66" s="26"/>
      <c r="EB66" s="26">
        <v>0</v>
      </c>
      <c r="EC66" s="54">
        <v>0</v>
      </c>
      <c r="ED66" s="54">
        <v>0</v>
      </c>
      <c r="EE66" s="54">
        <v>0</v>
      </c>
      <c r="EF66" s="54">
        <v>0</v>
      </c>
      <c r="EG66" s="54">
        <v>0</v>
      </c>
      <c r="EH66" s="54">
        <v>0</v>
      </c>
      <c r="EI66" s="54">
        <v>0</v>
      </c>
      <c r="EJ66" s="54">
        <v>0</v>
      </c>
      <c r="EK66" s="54">
        <v>0</v>
      </c>
      <c r="EL66" s="54">
        <v>0</v>
      </c>
      <c r="EM66" s="54">
        <v>0</v>
      </c>
      <c r="EN66" s="54">
        <v>0</v>
      </c>
      <c r="EO66" s="54">
        <v>0</v>
      </c>
      <c r="EP66" s="54">
        <v>0</v>
      </c>
      <c r="EQ66" s="54">
        <v>0</v>
      </c>
      <c r="ER66" s="54">
        <v>0</v>
      </c>
      <c r="ES66" s="54">
        <v>0</v>
      </c>
      <c r="ET66" s="54">
        <v>0</v>
      </c>
      <c r="EU66" s="54">
        <v>0</v>
      </c>
      <c r="EV66" s="54">
        <v>0</v>
      </c>
      <c r="EW66" s="54">
        <v>0</v>
      </c>
      <c r="EX66" s="54">
        <v>0</v>
      </c>
      <c r="EY66" s="26"/>
      <c r="EZ66" s="54"/>
      <c r="FA66" s="54"/>
      <c r="FB66" s="26">
        <v>0</v>
      </c>
      <c r="FC66" s="55">
        <v>0</v>
      </c>
      <c r="FD66" s="56">
        <v>0</v>
      </c>
      <c r="FE66" s="56">
        <v>0</v>
      </c>
      <c r="FF66" s="56"/>
      <c r="FG66" s="56">
        <v>0</v>
      </c>
      <c r="FH66" s="9"/>
      <c r="FI66" s="17">
        <v>0</v>
      </c>
      <c r="FJ66" s="17"/>
      <c r="FK66" s="17"/>
      <c r="FL66" s="17"/>
      <c r="FM66" s="17"/>
      <c r="FN66" s="17">
        <v>0</v>
      </c>
      <c r="FO66" s="57">
        <v>0</v>
      </c>
      <c r="FP66" s="57">
        <v>20</v>
      </c>
      <c r="FQ66" s="57">
        <v>0</v>
      </c>
      <c r="FR66" s="26" t="s">
        <v>337</v>
      </c>
      <c r="FS66" s="59"/>
      <c r="FT66" s="60">
        <v>0</v>
      </c>
      <c r="FU66" s="60"/>
      <c r="FV66" s="61">
        <v>0</v>
      </c>
      <c r="FW66" s="61">
        <v>0</v>
      </c>
      <c r="FX66" s="61">
        <v>0</v>
      </c>
      <c r="FY66" s="61">
        <v>0</v>
      </c>
      <c r="FZ66" s="10"/>
      <c r="GA66" s="11">
        <v>0</v>
      </c>
    </row>
    <row r="67" spans="1:183" s="62" customFormat="1" ht="20.25" hidden="1" customHeight="1">
      <c r="A67" s="8" t="s">
        <v>69</v>
      </c>
      <c r="B67" s="54" t="s">
        <v>321</v>
      </c>
      <c r="C67" s="54">
        <v>0</v>
      </c>
      <c r="D67" s="54">
        <v>0</v>
      </c>
      <c r="E67" s="54">
        <v>0</v>
      </c>
      <c r="F67" s="54">
        <v>70</v>
      </c>
      <c r="G67" s="54">
        <v>70</v>
      </c>
      <c r="H67" s="54">
        <v>0</v>
      </c>
      <c r="I67" s="54">
        <v>50</v>
      </c>
      <c r="J67" s="54">
        <v>50</v>
      </c>
      <c r="K67" s="54">
        <v>0</v>
      </c>
      <c r="L67" s="54">
        <v>60</v>
      </c>
      <c r="M67" s="54">
        <v>60</v>
      </c>
      <c r="N67" s="54">
        <v>0</v>
      </c>
      <c r="O67" s="54">
        <v>70</v>
      </c>
      <c r="P67" s="54">
        <v>70</v>
      </c>
      <c r="Q67" s="54">
        <v>0</v>
      </c>
      <c r="R67" s="54">
        <v>4</v>
      </c>
      <c r="S67" s="54">
        <v>4</v>
      </c>
      <c r="T67" s="54">
        <v>0</v>
      </c>
      <c r="U67" s="54">
        <v>0</v>
      </c>
      <c r="V67" s="54">
        <v>0</v>
      </c>
      <c r="W67" s="54">
        <v>0</v>
      </c>
      <c r="X67" s="54">
        <v>0</v>
      </c>
      <c r="Y67" s="54">
        <v>0</v>
      </c>
      <c r="Z67" s="54">
        <v>0</v>
      </c>
      <c r="AA67" s="54">
        <v>0</v>
      </c>
      <c r="AB67" s="54">
        <v>0</v>
      </c>
      <c r="AC67" s="54">
        <v>0</v>
      </c>
      <c r="AD67" s="54">
        <v>0</v>
      </c>
      <c r="AE67" s="54">
        <v>0</v>
      </c>
      <c r="AF67" s="54">
        <v>0</v>
      </c>
      <c r="AG67" s="54">
        <v>0</v>
      </c>
      <c r="AH67" s="54">
        <v>0</v>
      </c>
      <c r="AI67" s="54">
        <v>0</v>
      </c>
      <c r="AJ67" s="54">
        <v>0</v>
      </c>
      <c r="AK67" s="54">
        <v>0</v>
      </c>
      <c r="AL67" s="54">
        <v>0</v>
      </c>
      <c r="AM67" s="54">
        <v>3</v>
      </c>
      <c r="AN67" s="54">
        <v>3</v>
      </c>
      <c r="AO67" s="54">
        <v>0</v>
      </c>
      <c r="AP67" s="54">
        <v>8</v>
      </c>
      <c r="AQ67" s="54">
        <v>8</v>
      </c>
      <c r="AR67" s="54">
        <v>0</v>
      </c>
      <c r="AS67" s="54">
        <v>10</v>
      </c>
      <c r="AT67" s="54">
        <v>10</v>
      </c>
      <c r="AU67" s="54">
        <v>0</v>
      </c>
      <c r="AV67" s="54">
        <v>0</v>
      </c>
      <c r="AW67" s="54">
        <v>0</v>
      </c>
      <c r="AX67" s="54">
        <v>0</v>
      </c>
      <c r="AY67" s="54">
        <v>0</v>
      </c>
      <c r="AZ67" s="54">
        <v>0</v>
      </c>
      <c r="BA67" s="54">
        <v>0</v>
      </c>
      <c r="BB67" s="54">
        <v>0</v>
      </c>
      <c r="BC67" s="54">
        <v>0</v>
      </c>
      <c r="BD67" s="54">
        <v>0</v>
      </c>
      <c r="BE67" s="54">
        <v>0</v>
      </c>
      <c r="BF67" s="54">
        <v>0</v>
      </c>
      <c r="BG67" s="54">
        <v>0</v>
      </c>
      <c r="BH67" s="54">
        <v>0</v>
      </c>
      <c r="BI67" s="54">
        <v>0</v>
      </c>
      <c r="BJ67" s="54">
        <v>0</v>
      </c>
      <c r="BK67" s="54">
        <v>7</v>
      </c>
      <c r="BL67" s="54">
        <v>7</v>
      </c>
      <c r="BM67" s="54">
        <v>0</v>
      </c>
      <c r="BN67" s="54">
        <v>3</v>
      </c>
      <c r="BO67" s="54">
        <v>3</v>
      </c>
      <c r="BP67" s="54">
        <v>0</v>
      </c>
      <c r="BQ67" s="54">
        <v>5</v>
      </c>
      <c r="BR67" s="54">
        <v>5</v>
      </c>
      <c r="BS67" s="54">
        <v>0</v>
      </c>
      <c r="BT67" s="54">
        <v>3</v>
      </c>
      <c r="BU67" s="54">
        <v>3</v>
      </c>
      <c r="BV67" s="54">
        <v>0</v>
      </c>
      <c r="BW67" s="54">
        <v>0</v>
      </c>
      <c r="BX67" s="54">
        <v>0</v>
      </c>
      <c r="BY67" s="54">
        <v>0</v>
      </c>
      <c r="BZ67" s="54">
        <v>0</v>
      </c>
      <c r="CA67" s="54">
        <v>0</v>
      </c>
      <c r="CB67" s="54">
        <v>0</v>
      </c>
      <c r="CC67" s="54">
        <v>0</v>
      </c>
      <c r="CD67" s="54">
        <v>0</v>
      </c>
      <c r="CE67" s="54">
        <v>0</v>
      </c>
      <c r="CF67" s="54">
        <v>0</v>
      </c>
      <c r="CG67" s="54">
        <v>0</v>
      </c>
      <c r="CH67" s="54">
        <v>0</v>
      </c>
      <c r="CI67" s="54">
        <v>30</v>
      </c>
      <c r="CJ67" s="54">
        <v>30</v>
      </c>
      <c r="CK67" s="54">
        <v>0</v>
      </c>
      <c r="CL67" s="54">
        <v>323</v>
      </c>
      <c r="CM67" s="26"/>
      <c r="CN67" s="26"/>
      <c r="CO67" s="26"/>
      <c r="CP67" s="26">
        <v>0</v>
      </c>
      <c r="CQ67" s="54">
        <v>0</v>
      </c>
      <c r="CR67" s="54">
        <v>0</v>
      </c>
      <c r="CS67" s="54">
        <v>0</v>
      </c>
      <c r="CT67" s="54">
        <v>40</v>
      </c>
      <c r="CU67" s="54">
        <v>40</v>
      </c>
      <c r="CV67" s="54">
        <v>0</v>
      </c>
      <c r="CW67" s="54">
        <v>100</v>
      </c>
      <c r="CX67" s="54">
        <v>100</v>
      </c>
      <c r="CY67" s="54">
        <v>0</v>
      </c>
      <c r="CZ67" s="54">
        <v>50</v>
      </c>
      <c r="DA67" s="54">
        <v>50</v>
      </c>
      <c r="DB67" s="54">
        <v>0</v>
      </c>
      <c r="DC67" s="54">
        <v>20</v>
      </c>
      <c r="DD67" s="54">
        <v>20</v>
      </c>
      <c r="DE67" s="54">
        <v>0</v>
      </c>
      <c r="DF67" s="54">
        <v>120</v>
      </c>
      <c r="DG67" s="54">
        <v>120</v>
      </c>
      <c r="DH67" s="54">
        <v>0</v>
      </c>
      <c r="DI67" s="54">
        <v>60</v>
      </c>
      <c r="DJ67" s="54">
        <v>60</v>
      </c>
      <c r="DK67" s="54">
        <v>0</v>
      </c>
      <c r="DL67" s="54">
        <v>0</v>
      </c>
      <c r="DM67" s="54">
        <v>0</v>
      </c>
      <c r="DN67" s="54">
        <v>0</v>
      </c>
      <c r="DO67" s="54">
        <v>20</v>
      </c>
      <c r="DP67" s="54">
        <v>20</v>
      </c>
      <c r="DQ67" s="54">
        <v>0</v>
      </c>
      <c r="DR67" s="54">
        <v>160</v>
      </c>
      <c r="DS67" s="54">
        <v>160</v>
      </c>
      <c r="DT67" s="54">
        <v>0</v>
      </c>
      <c r="DU67" s="54">
        <v>120</v>
      </c>
      <c r="DV67" s="54">
        <v>120</v>
      </c>
      <c r="DW67" s="54">
        <v>0</v>
      </c>
      <c r="DX67" s="54">
        <v>690</v>
      </c>
      <c r="DY67" s="26"/>
      <c r="DZ67" s="26"/>
      <c r="EA67" s="26"/>
      <c r="EB67" s="26">
        <v>0</v>
      </c>
      <c r="EC67" s="54">
        <v>0</v>
      </c>
      <c r="ED67" s="54">
        <v>0</v>
      </c>
      <c r="EE67" s="54">
        <v>0</v>
      </c>
      <c r="EF67" s="54">
        <v>120</v>
      </c>
      <c r="EG67" s="54">
        <v>120</v>
      </c>
      <c r="EH67" s="54">
        <v>0</v>
      </c>
      <c r="EI67" s="54">
        <v>40</v>
      </c>
      <c r="EJ67" s="54">
        <v>40</v>
      </c>
      <c r="EK67" s="54">
        <v>0</v>
      </c>
      <c r="EL67" s="54">
        <v>40</v>
      </c>
      <c r="EM67" s="54">
        <v>40</v>
      </c>
      <c r="EN67" s="54">
        <v>0</v>
      </c>
      <c r="EO67" s="54">
        <v>0</v>
      </c>
      <c r="EP67" s="54">
        <v>0</v>
      </c>
      <c r="EQ67" s="54">
        <v>0</v>
      </c>
      <c r="ER67" s="54">
        <v>0</v>
      </c>
      <c r="ES67" s="54">
        <v>0</v>
      </c>
      <c r="ET67" s="54">
        <v>0</v>
      </c>
      <c r="EU67" s="54">
        <v>0</v>
      </c>
      <c r="EV67" s="54">
        <v>0</v>
      </c>
      <c r="EW67" s="54">
        <v>0</v>
      </c>
      <c r="EX67" s="54">
        <v>200</v>
      </c>
      <c r="EY67" s="26"/>
      <c r="EZ67" s="54"/>
      <c r="FA67" s="54"/>
      <c r="FB67" s="26">
        <v>0</v>
      </c>
      <c r="FC67" s="55">
        <v>1213</v>
      </c>
      <c r="FD67" s="56">
        <v>1213</v>
      </c>
      <c r="FE67" s="56">
        <v>0</v>
      </c>
      <c r="FF67" s="56"/>
      <c r="FG67" s="56">
        <v>-1213</v>
      </c>
      <c r="FH67" s="9"/>
      <c r="FI67" s="17">
        <v>1213</v>
      </c>
      <c r="FJ67" s="17"/>
      <c r="FK67" s="17"/>
      <c r="FL67" s="17"/>
      <c r="FM67" s="17"/>
      <c r="FN67" s="17">
        <v>0</v>
      </c>
      <c r="FO67" s="57">
        <v>0</v>
      </c>
      <c r="FP67" s="58">
        <v>10</v>
      </c>
      <c r="FQ67" s="57">
        <v>121.3</v>
      </c>
      <c r="FR67" s="26" t="s">
        <v>338</v>
      </c>
      <c r="FS67" s="59"/>
      <c r="FT67" s="60">
        <v>-1213</v>
      </c>
      <c r="FU67" s="60"/>
      <c r="FV67" s="61">
        <v>1213</v>
      </c>
      <c r="FW67" s="61">
        <v>-1213</v>
      </c>
      <c r="FX67" s="61">
        <v>0</v>
      </c>
      <c r="FY67" s="61">
        <v>0</v>
      </c>
      <c r="FZ67" s="12"/>
      <c r="GA67" s="11">
        <v>0</v>
      </c>
    </row>
    <row r="68" spans="1:183" s="62" customFormat="1" ht="21.75" hidden="1" customHeight="1">
      <c r="A68" s="8" t="s">
        <v>204</v>
      </c>
      <c r="B68" s="54" t="s">
        <v>321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>
        <v>0</v>
      </c>
      <c r="Z68" s="54">
        <v>0</v>
      </c>
      <c r="AA68" s="54">
        <v>0</v>
      </c>
      <c r="AB68" s="54">
        <v>0</v>
      </c>
      <c r="AC68" s="54">
        <v>0</v>
      </c>
      <c r="AD68" s="54">
        <v>0</v>
      </c>
      <c r="AE68" s="54">
        <v>0</v>
      </c>
      <c r="AF68" s="54">
        <v>0</v>
      </c>
      <c r="AG68" s="54">
        <v>0</v>
      </c>
      <c r="AH68" s="54">
        <v>0</v>
      </c>
      <c r="AI68" s="54">
        <v>0</v>
      </c>
      <c r="AJ68" s="54">
        <v>0</v>
      </c>
      <c r="AK68" s="54">
        <v>0</v>
      </c>
      <c r="AL68" s="54">
        <v>0</v>
      </c>
      <c r="AM68" s="54">
        <v>0</v>
      </c>
      <c r="AN68" s="54">
        <v>0</v>
      </c>
      <c r="AO68" s="54">
        <v>0</v>
      </c>
      <c r="AP68" s="54">
        <v>0</v>
      </c>
      <c r="AQ68" s="54">
        <v>0</v>
      </c>
      <c r="AR68" s="54">
        <v>0</v>
      </c>
      <c r="AS68" s="54">
        <v>0</v>
      </c>
      <c r="AT68" s="54">
        <v>0</v>
      </c>
      <c r="AU68" s="54">
        <v>0</v>
      </c>
      <c r="AV68" s="54">
        <v>0</v>
      </c>
      <c r="AW68" s="54">
        <v>0</v>
      </c>
      <c r="AX68" s="54">
        <v>0</v>
      </c>
      <c r="AY68" s="54">
        <v>0</v>
      </c>
      <c r="AZ68" s="54">
        <v>0</v>
      </c>
      <c r="BA68" s="54">
        <v>0</v>
      </c>
      <c r="BB68" s="54">
        <v>0</v>
      </c>
      <c r="BC68" s="54">
        <v>0</v>
      </c>
      <c r="BD68" s="54">
        <v>0</v>
      </c>
      <c r="BE68" s="54">
        <v>0</v>
      </c>
      <c r="BF68" s="54">
        <v>0</v>
      </c>
      <c r="BG68" s="54">
        <v>0</v>
      </c>
      <c r="BH68" s="54">
        <v>0</v>
      </c>
      <c r="BI68" s="54">
        <v>0</v>
      </c>
      <c r="BJ68" s="54">
        <v>0</v>
      </c>
      <c r="BK68" s="54">
        <v>0</v>
      </c>
      <c r="BL68" s="54">
        <v>0</v>
      </c>
      <c r="BM68" s="54">
        <v>0</v>
      </c>
      <c r="BN68" s="54">
        <v>0</v>
      </c>
      <c r="BO68" s="54">
        <v>0</v>
      </c>
      <c r="BP68" s="54">
        <v>0</v>
      </c>
      <c r="BQ68" s="54">
        <v>0</v>
      </c>
      <c r="BR68" s="54">
        <v>0</v>
      </c>
      <c r="BS68" s="54">
        <v>0</v>
      </c>
      <c r="BT68" s="54">
        <v>0</v>
      </c>
      <c r="BU68" s="54">
        <v>0</v>
      </c>
      <c r="BV68" s="54">
        <v>0</v>
      </c>
      <c r="BW68" s="54">
        <v>0</v>
      </c>
      <c r="BX68" s="54">
        <v>0</v>
      </c>
      <c r="BY68" s="54">
        <v>0</v>
      </c>
      <c r="BZ68" s="54">
        <v>0</v>
      </c>
      <c r="CA68" s="54">
        <v>0</v>
      </c>
      <c r="CB68" s="54">
        <v>0</v>
      </c>
      <c r="CC68" s="54">
        <v>0</v>
      </c>
      <c r="CD68" s="54">
        <v>0</v>
      </c>
      <c r="CE68" s="54">
        <v>0</v>
      </c>
      <c r="CF68" s="54">
        <v>0</v>
      </c>
      <c r="CG68" s="54">
        <v>0</v>
      </c>
      <c r="CH68" s="54">
        <v>0</v>
      </c>
      <c r="CI68" s="54">
        <v>0</v>
      </c>
      <c r="CJ68" s="54">
        <v>0</v>
      </c>
      <c r="CK68" s="54">
        <v>0</v>
      </c>
      <c r="CL68" s="54">
        <v>0</v>
      </c>
      <c r="CM68" s="26"/>
      <c r="CN68" s="26"/>
      <c r="CO68" s="26"/>
      <c r="CP68" s="26">
        <v>0</v>
      </c>
      <c r="CQ68" s="54">
        <v>0</v>
      </c>
      <c r="CR68" s="54">
        <v>0</v>
      </c>
      <c r="CS68" s="54">
        <v>0</v>
      </c>
      <c r="CT68" s="54">
        <v>0</v>
      </c>
      <c r="CU68" s="54">
        <v>0</v>
      </c>
      <c r="CV68" s="54">
        <v>0</v>
      </c>
      <c r="CW68" s="54">
        <v>0</v>
      </c>
      <c r="CX68" s="54">
        <v>0</v>
      </c>
      <c r="CY68" s="54">
        <v>0</v>
      </c>
      <c r="CZ68" s="54">
        <v>0</v>
      </c>
      <c r="DA68" s="54">
        <v>0</v>
      </c>
      <c r="DB68" s="54">
        <v>0</v>
      </c>
      <c r="DC68" s="54">
        <v>0</v>
      </c>
      <c r="DD68" s="54">
        <v>0</v>
      </c>
      <c r="DE68" s="54">
        <v>0</v>
      </c>
      <c r="DF68" s="54">
        <v>0</v>
      </c>
      <c r="DG68" s="54">
        <v>0</v>
      </c>
      <c r="DH68" s="54">
        <v>0</v>
      </c>
      <c r="DI68" s="54">
        <v>0</v>
      </c>
      <c r="DJ68" s="54">
        <v>0</v>
      </c>
      <c r="DK68" s="54">
        <v>0</v>
      </c>
      <c r="DL68" s="54">
        <v>0</v>
      </c>
      <c r="DM68" s="54">
        <v>0</v>
      </c>
      <c r="DN68" s="54">
        <v>0</v>
      </c>
      <c r="DO68" s="54">
        <v>0</v>
      </c>
      <c r="DP68" s="54">
        <v>0</v>
      </c>
      <c r="DQ68" s="54">
        <v>0</v>
      </c>
      <c r="DR68" s="54">
        <v>0</v>
      </c>
      <c r="DS68" s="54">
        <v>0</v>
      </c>
      <c r="DT68" s="54">
        <v>0</v>
      </c>
      <c r="DU68" s="54">
        <v>0</v>
      </c>
      <c r="DV68" s="54">
        <v>0</v>
      </c>
      <c r="DW68" s="54">
        <v>0</v>
      </c>
      <c r="DX68" s="54">
        <v>0</v>
      </c>
      <c r="DY68" s="26"/>
      <c r="DZ68" s="26"/>
      <c r="EA68" s="26"/>
      <c r="EB68" s="26">
        <v>0</v>
      </c>
      <c r="EC68" s="54">
        <v>0</v>
      </c>
      <c r="ED68" s="54">
        <v>0</v>
      </c>
      <c r="EE68" s="54">
        <v>0</v>
      </c>
      <c r="EF68" s="54">
        <v>0</v>
      </c>
      <c r="EG68" s="54">
        <v>0</v>
      </c>
      <c r="EH68" s="54">
        <v>0</v>
      </c>
      <c r="EI68" s="54">
        <v>0</v>
      </c>
      <c r="EJ68" s="54">
        <v>0</v>
      </c>
      <c r="EK68" s="54">
        <v>0</v>
      </c>
      <c r="EL68" s="54">
        <v>0</v>
      </c>
      <c r="EM68" s="54">
        <v>0</v>
      </c>
      <c r="EN68" s="54">
        <v>0</v>
      </c>
      <c r="EO68" s="54">
        <v>0</v>
      </c>
      <c r="EP68" s="54">
        <v>0</v>
      </c>
      <c r="EQ68" s="54">
        <v>0</v>
      </c>
      <c r="ER68" s="54">
        <v>0</v>
      </c>
      <c r="ES68" s="54">
        <v>0</v>
      </c>
      <c r="ET68" s="54">
        <v>0</v>
      </c>
      <c r="EU68" s="54">
        <v>0</v>
      </c>
      <c r="EV68" s="54">
        <v>0</v>
      </c>
      <c r="EW68" s="54">
        <v>0</v>
      </c>
      <c r="EX68" s="54">
        <v>0</v>
      </c>
      <c r="EY68" s="26"/>
      <c r="EZ68" s="54"/>
      <c r="FA68" s="54"/>
      <c r="FB68" s="26">
        <v>0</v>
      </c>
      <c r="FC68" s="55">
        <v>0</v>
      </c>
      <c r="FD68" s="56">
        <v>0</v>
      </c>
      <c r="FE68" s="56">
        <v>0</v>
      </c>
      <c r="FF68" s="56"/>
      <c r="FG68" s="56">
        <v>0</v>
      </c>
      <c r="FH68" s="9"/>
      <c r="FI68" s="17">
        <v>0</v>
      </c>
      <c r="FJ68" s="17"/>
      <c r="FK68" s="17"/>
      <c r="FL68" s="17"/>
      <c r="FM68" s="17"/>
      <c r="FN68" s="17">
        <v>0</v>
      </c>
      <c r="FO68" s="57">
        <v>0</v>
      </c>
      <c r="FP68" s="57">
        <v>10</v>
      </c>
      <c r="FQ68" s="57">
        <v>0</v>
      </c>
      <c r="FR68" s="26" t="s">
        <v>338</v>
      </c>
      <c r="FS68" s="59"/>
      <c r="FT68" s="60">
        <v>0</v>
      </c>
      <c r="FU68" s="60"/>
      <c r="FV68" s="61">
        <v>0</v>
      </c>
      <c r="FW68" s="61">
        <v>0</v>
      </c>
      <c r="FX68" s="61">
        <v>0</v>
      </c>
      <c r="FY68" s="61">
        <v>0</v>
      </c>
      <c r="FZ68" s="12">
        <v>10000</v>
      </c>
      <c r="GA68" s="11">
        <v>0</v>
      </c>
    </row>
    <row r="69" spans="1:183" s="62" customFormat="1" ht="20.25" hidden="1" customHeight="1">
      <c r="A69" s="8" t="s">
        <v>70</v>
      </c>
      <c r="B69" s="54"/>
      <c r="C69" s="54"/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54">
        <v>0</v>
      </c>
      <c r="AH69" s="54">
        <v>0</v>
      </c>
      <c r="AI69" s="54">
        <v>0</v>
      </c>
      <c r="AJ69" s="54">
        <v>0</v>
      </c>
      <c r="AK69" s="54">
        <v>0</v>
      </c>
      <c r="AL69" s="54">
        <v>0</v>
      </c>
      <c r="AM69" s="54">
        <v>0</v>
      </c>
      <c r="AN69" s="54">
        <v>0</v>
      </c>
      <c r="AO69" s="54">
        <v>0</v>
      </c>
      <c r="AP69" s="54">
        <v>0</v>
      </c>
      <c r="AQ69" s="54">
        <v>0</v>
      </c>
      <c r="AR69" s="54">
        <v>0</v>
      </c>
      <c r="AS69" s="54">
        <v>0</v>
      </c>
      <c r="AT69" s="54">
        <v>0</v>
      </c>
      <c r="AU69" s="54">
        <v>0</v>
      </c>
      <c r="AV69" s="54">
        <v>0</v>
      </c>
      <c r="AW69" s="54">
        <v>0</v>
      </c>
      <c r="AX69" s="54">
        <v>0</v>
      </c>
      <c r="AY69" s="54">
        <v>0</v>
      </c>
      <c r="AZ69" s="54">
        <v>0</v>
      </c>
      <c r="BA69" s="54">
        <v>0</v>
      </c>
      <c r="BB69" s="54">
        <v>0</v>
      </c>
      <c r="BC69" s="54">
        <v>0</v>
      </c>
      <c r="BD69" s="54">
        <v>0</v>
      </c>
      <c r="BE69" s="54">
        <v>0</v>
      </c>
      <c r="BF69" s="54">
        <v>0</v>
      </c>
      <c r="BG69" s="54">
        <v>0</v>
      </c>
      <c r="BH69" s="54">
        <v>0</v>
      </c>
      <c r="BI69" s="54">
        <v>0</v>
      </c>
      <c r="BJ69" s="54">
        <v>0</v>
      </c>
      <c r="BK69" s="54">
        <v>0</v>
      </c>
      <c r="BL69" s="54">
        <v>0</v>
      </c>
      <c r="BM69" s="54">
        <v>0</v>
      </c>
      <c r="BN69" s="54">
        <v>0</v>
      </c>
      <c r="BO69" s="54">
        <v>0</v>
      </c>
      <c r="BP69" s="54">
        <v>0</v>
      </c>
      <c r="BQ69" s="54">
        <v>0</v>
      </c>
      <c r="BR69" s="54">
        <v>0</v>
      </c>
      <c r="BS69" s="54">
        <v>0</v>
      </c>
      <c r="BT69" s="54">
        <v>0</v>
      </c>
      <c r="BU69" s="54">
        <v>0</v>
      </c>
      <c r="BV69" s="54">
        <v>0</v>
      </c>
      <c r="BW69" s="54">
        <v>0</v>
      </c>
      <c r="BX69" s="54">
        <v>0</v>
      </c>
      <c r="BY69" s="54">
        <v>0</v>
      </c>
      <c r="BZ69" s="54">
        <v>0</v>
      </c>
      <c r="CA69" s="54">
        <v>0</v>
      </c>
      <c r="CB69" s="54">
        <v>0</v>
      </c>
      <c r="CC69" s="54">
        <v>0</v>
      </c>
      <c r="CD69" s="54">
        <v>0</v>
      </c>
      <c r="CE69" s="54">
        <v>0</v>
      </c>
      <c r="CF69" s="54">
        <v>0</v>
      </c>
      <c r="CG69" s="54">
        <v>0</v>
      </c>
      <c r="CH69" s="54">
        <v>0</v>
      </c>
      <c r="CI69" s="54">
        <v>0</v>
      </c>
      <c r="CJ69" s="54">
        <v>0</v>
      </c>
      <c r="CK69" s="54">
        <v>0</v>
      </c>
      <c r="CL69" s="54">
        <v>0</v>
      </c>
      <c r="CM69" s="26"/>
      <c r="CN69" s="26"/>
      <c r="CO69" s="26"/>
      <c r="CP69" s="26">
        <v>0</v>
      </c>
      <c r="CQ69" s="54">
        <v>0</v>
      </c>
      <c r="CR69" s="54">
        <v>0</v>
      </c>
      <c r="CS69" s="54">
        <v>0</v>
      </c>
      <c r="CT69" s="54">
        <v>0</v>
      </c>
      <c r="CU69" s="54">
        <v>0</v>
      </c>
      <c r="CV69" s="54">
        <v>0</v>
      </c>
      <c r="CW69" s="54">
        <v>0</v>
      </c>
      <c r="CX69" s="54">
        <v>0</v>
      </c>
      <c r="CY69" s="54">
        <v>0</v>
      </c>
      <c r="CZ69" s="54">
        <v>0</v>
      </c>
      <c r="DA69" s="54">
        <v>0</v>
      </c>
      <c r="DB69" s="54">
        <v>0</v>
      </c>
      <c r="DC69" s="54">
        <v>0</v>
      </c>
      <c r="DD69" s="54">
        <v>0</v>
      </c>
      <c r="DE69" s="54">
        <v>0</v>
      </c>
      <c r="DF69" s="54">
        <v>0</v>
      </c>
      <c r="DG69" s="54">
        <v>0</v>
      </c>
      <c r="DH69" s="54">
        <v>0</v>
      </c>
      <c r="DI69" s="54">
        <v>0</v>
      </c>
      <c r="DJ69" s="54">
        <v>0</v>
      </c>
      <c r="DK69" s="54">
        <v>0</v>
      </c>
      <c r="DL69" s="54">
        <v>0</v>
      </c>
      <c r="DM69" s="54">
        <v>0</v>
      </c>
      <c r="DN69" s="54">
        <v>0</v>
      </c>
      <c r="DO69" s="54">
        <v>0</v>
      </c>
      <c r="DP69" s="54">
        <v>0</v>
      </c>
      <c r="DQ69" s="54">
        <v>0</v>
      </c>
      <c r="DR69" s="54">
        <v>0</v>
      </c>
      <c r="DS69" s="54">
        <v>0</v>
      </c>
      <c r="DT69" s="54">
        <v>0</v>
      </c>
      <c r="DU69" s="54">
        <v>0</v>
      </c>
      <c r="DV69" s="54">
        <v>0</v>
      </c>
      <c r="DW69" s="54">
        <v>0</v>
      </c>
      <c r="DX69" s="54">
        <v>0</v>
      </c>
      <c r="DY69" s="26"/>
      <c r="DZ69" s="26"/>
      <c r="EA69" s="26"/>
      <c r="EB69" s="26">
        <v>0</v>
      </c>
      <c r="EC69" s="54">
        <v>0</v>
      </c>
      <c r="ED69" s="54">
        <v>0</v>
      </c>
      <c r="EE69" s="54">
        <v>0</v>
      </c>
      <c r="EF69" s="54">
        <v>0</v>
      </c>
      <c r="EG69" s="54">
        <v>0</v>
      </c>
      <c r="EH69" s="54">
        <v>0</v>
      </c>
      <c r="EI69" s="54">
        <v>0</v>
      </c>
      <c r="EJ69" s="54">
        <v>0</v>
      </c>
      <c r="EK69" s="54">
        <v>0</v>
      </c>
      <c r="EL69" s="54">
        <v>0</v>
      </c>
      <c r="EM69" s="54">
        <v>0</v>
      </c>
      <c r="EN69" s="54">
        <v>0</v>
      </c>
      <c r="EO69" s="54">
        <v>0</v>
      </c>
      <c r="EP69" s="54">
        <v>0</v>
      </c>
      <c r="EQ69" s="54">
        <v>0</v>
      </c>
      <c r="ER69" s="54">
        <v>0</v>
      </c>
      <c r="ES69" s="54">
        <v>0</v>
      </c>
      <c r="ET69" s="54">
        <v>0</v>
      </c>
      <c r="EU69" s="54">
        <v>0</v>
      </c>
      <c r="EV69" s="54">
        <v>0</v>
      </c>
      <c r="EW69" s="54">
        <v>0</v>
      </c>
      <c r="EX69" s="54">
        <v>0</v>
      </c>
      <c r="EY69" s="26"/>
      <c r="EZ69" s="54"/>
      <c r="FA69" s="54"/>
      <c r="FB69" s="26">
        <v>0</v>
      </c>
      <c r="FC69" s="55">
        <v>0</v>
      </c>
      <c r="FD69" s="56">
        <v>0</v>
      </c>
      <c r="FE69" s="56">
        <v>0</v>
      </c>
      <c r="FF69" s="56"/>
      <c r="FG69" s="56">
        <v>0</v>
      </c>
      <c r="FH69" s="9"/>
      <c r="FI69" s="17">
        <v>0</v>
      </c>
      <c r="FJ69" s="17"/>
      <c r="FK69" s="17"/>
      <c r="FL69" s="17"/>
      <c r="FM69" s="17"/>
      <c r="FN69" s="17">
        <v>0</v>
      </c>
      <c r="FO69" s="57">
        <v>0</v>
      </c>
      <c r="FP69" s="57">
        <v>10</v>
      </c>
      <c r="FQ69" s="57">
        <v>0</v>
      </c>
      <c r="FR69" s="26" t="s">
        <v>338</v>
      </c>
      <c r="FS69" s="59"/>
      <c r="FT69" s="60">
        <v>0</v>
      </c>
      <c r="FU69" s="60"/>
      <c r="FV69" s="61">
        <v>0</v>
      </c>
      <c r="FW69" s="61">
        <v>0</v>
      </c>
      <c r="FX69" s="61">
        <v>0</v>
      </c>
      <c r="FY69" s="61">
        <v>0</v>
      </c>
      <c r="FZ69" s="13"/>
      <c r="GA69" s="11"/>
    </row>
    <row r="70" spans="1:183" s="62" customFormat="1" ht="20.25" hidden="1" customHeight="1">
      <c r="A70" s="8" t="s">
        <v>71</v>
      </c>
      <c r="B70" s="54" t="s">
        <v>321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>
        <v>0</v>
      </c>
      <c r="Z70" s="54">
        <v>0</v>
      </c>
      <c r="AA70" s="54">
        <v>0</v>
      </c>
      <c r="AB70" s="54">
        <v>0</v>
      </c>
      <c r="AC70" s="54">
        <v>0</v>
      </c>
      <c r="AD70" s="54">
        <v>0</v>
      </c>
      <c r="AE70" s="54">
        <v>0</v>
      </c>
      <c r="AF70" s="54">
        <v>0</v>
      </c>
      <c r="AG70" s="54">
        <v>0</v>
      </c>
      <c r="AH70" s="54">
        <v>0</v>
      </c>
      <c r="AI70" s="54">
        <v>0</v>
      </c>
      <c r="AJ70" s="54">
        <v>0</v>
      </c>
      <c r="AK70" s="54">
        <v>0</v>
      </c>
      <c r="AL70" s="54">
        <v>0</v>
      </c>
      <c r="AM70" s="54">
        <v>0</v>
      </c>
      <c r="AN70" s="54">
        <v>0</v>
      </c>
      <c r="AO70" s="54">
        <v>0</v>
      </c>
      <c r="AP70" s="54">
        <v>0</v>
      </c>
      <c r="AQ70" s="54">
        <v>0</v>
      </c>
      <c r="AR70" s="54">
        <v>0</v>
      </c>
      <c r="AS70" s="54">
        <v>0</v>
      </c>
      <c r="AT70" s="54">
        <v>0</v>
      </c>
      <c r="AU70" s="54">
        <v>0</v>
      </c>
      <c r="AV70" s="54">
        <v>0</v>
      </c>
      <c r="AW70" s="54">
        <v>0</v>
      </c>
      <c r="AX70" s="54">
        <v>0</v>
      </c>
      <c r="AY70" s="54">
        <v>0</v>
      </c>
      <c r="AZ70" s="54">
        <v>0</v>
      </c>
      <c r="BA70" s="54">
        <v>0</v>
      </c>
      <c r="BB70" s="54">
        <v>0</v>
      </c>
      <c r="BC70" s="54">
        <v>0</v>
      </c>
      <c r="BD70" s="54">
        <v>0</v>
      </c>
      <c r="BE70" s="54">
        <v>0</v>
      </c>
      <c r="BF70" s="54">
        <v>0</v>
      </c>
      <c r="BG70" s="54">
        <v>0</v>
      </c>
      <c r="BH70" s="54">
        <v>0</v>
      </c>
      <c r="BI70" s="54">
        <v>0</v>
      </c>
      <c r="BJ70" s="54">
        <v>0</v>
      </c>
      <c r="BK70" s="54">
        <v>0</v>
      </c>
      <c r="BL70" s="54">
        <v>0</v>
      </c>
      <c r="BM70" s="54">
        <v>0</v>
      </c>
      <c r="BN70" s="54">
        <v>0</v>
      </c>
      <c r="BO70" s="54">
        <v>0</v>
      </c>
      <c r="BP70" s="54">
        <v>0</v>
      </c>
      <c r="BQ70" s="54">
        <v>0</v>
      </c>
      <c r="BR70" s="54">
        <v>0</v>
      </c>
      <c r="BS70" s="54">
        <v>0</v>
      </c>
      <c r="BT70" s="54">
        <v>0</v>
      </c>
      <c r="BU70" s="54">
        <v>0</v>
      </c>
      <c r="BV70" s="54">
        <v>0</v>
      </c>
      <c r="BW70" s="54">
        <v>0</v>
      </c>
      <c r="BX70" s="54">
        <v>0</v>
      </c>
      <c r="BY70" s="54">
        <v>0</v>
      </c>
      <c r="BZ70" s="54">
        <v>0</v>
      </c>
      <c r="CA70" s="54">
        <v>0</v>
      </c>
      <c r="CB70" s="54">
        <v>0</v>
      </c>
      <c r="CC70" s="54">
        <v>0</v>
      </c>
      <c r="CD70" s="54">
        <v>0</v>
      </c>
      <c r="CE70" s="54">
        <v>0</v>
      </c>
      <c r="CF70" s="54">
        <v>0</v>
      </c>
      <c r="CG70" s="54">
        <v>0</v>
      </c>
      <c r="CH70" s="54">
        <v>0</v>
      </c>
      <c r="CI70" s="54">
        <v>0</v>
      </c>
      <c r="CJ70" s="54">
        <v>0</v>
      </c>
      <c r="CK70" s="54">
        <v>0</v>
      </c>
      <c r="CL70" s="54">
        <v>0</v>
      </c>
      <c r="CM70" s="26"/>
      <c r="CN70" s="26"/>
      <c r="CO70" s="26"/>
      <c r="CP70" s="26">
        <v>0</v>
      </c>
      <c r="CQ70" s="54">
        <v>0</v>
      </c>
      <c r="CR70" s="54">
        <v>0</v>
      </c>
      <c r="CS70" s="54">
        <v>0</v>
      </c>
      <c r="CT70" s="54">
        <v>0</v>
      </c>
      <c r="CU70" s="54">
        <v>0</v>
      </c>
      <c r="CV70" s="54">
        <v>0</v>
      </c>
      <c r="CW70" s="54">
        <v>0</v>
      </c>
      <c r="CX70" s="54">
        <v>0</v>
      </c>
      <c r="CY70" s="54">
        <v>0</v>
      </c>
      <c r="CZ70" s="54">
        <v>0</v>
      </c>
      <c r="DA70" s="54">
        <v>0</v>
      </c>
      <c r="DB70" s="54">
        <v>0</v>
      </c>
      <c r="DC70" s="54">
        <v>0</v>
      </c>
      <c r="DD70" s="54">
        <v>0</v>
      </c>
      <c r="DE70" s="54">
        <v>0</v>
      </c>
      <c r="DF70" s="54">
        <v>0</v>
      </c>
      <c r="DG70" s="54">
        <v>0</v>
      </c>
      <c r="DH70" s="54">
        <v>0</v>
      </c>
      <c r="DI70" s="54">
        <v>0</v>
      </c>
      <c r="DJ70" s="54">
        <v>0</v>
      </c>
      <c r="DK70" s="54">
        <v>0</v>
      </c>
      <c r="DL70" s="54">
        <v>0</v>
      </c>
      <c r="DM70" s="54">
        <v>0</v>
      </c>
      <c r="DN70" s="54">
        <v>0</v>
      </c>
      <c r="DO70" s="54">
        <v>0</v>
      </c>
      <c r="DP70" s="54">
        <v>0</v>
      </c>
      <c r="DQ70" s="54">
        <v>0</v>
      </c>
      <c r="DR70" s="54">
        <v>0</v>
      </c>
      <c r="DS70" s="54">
        <v>0</v>
      </c>
      <c r="DT70" s="54">
        <v>0</v>
      </c>
      <c r="DU70" s="54">
        <v>0</v>
      </c>
      <c r="DV70" s="54">
        <v>0</v>
      </c>
      <c r="DW70" s="54">
        <v>0</v>
      </c>
      <c r="DX70" s="54">
        <v>0</v>
      </c>
      <c r="DY70" s="26"/>
      <c r="DZ70" s="26"/>
      <c r="EA70" s="26"/>
      <c r="EB70" s="26">
        <v>0</v>
      </c>
      <c r="EC70" s="54">
        <v>0</v>
      </c>
      <c r="ED70" s="54">
        <v>0</v>
      </c>
      <c r="EE70" s="54">
        <v>0</v>
      </c>
      <c r="EF70" s="54">
        <v>0</v>
      </c>
      <c r="EG70" s="54">
        <v>0</v>
      </c>
      <c r="EH70" s="54">
        <v>0</v>
      </c>
      <c r="EI70" s="54">
        <v>0</v>
      </c>
      <c r="EJ70" s="54">
        <v>0</v>
      </c>
      <c r="EK70" s="54">
        <v>0</v>
      </c>
      <c r="EL70" s="54">
        <v>0</v>
      </c>
      <c r="EM70" s="54">
        <v>0</v>
      </c>
      <c r="EN70" s="54">
        <v>0</v>
      </c>
      <c r="EO70" s="54">
        <v>0</v>
      </c>
      <c r="EP70" s="54">
        <v>0</v>
      </c>
      <c r="EQ70" s="54">
        <v>0</v>
      </c>
      <c r="ER70" s="54">
        <v>0</v>
      </c>
      <c r="ES70" s="54">
        <v>0</v>
      </c>
      <c r="ET70" s="54">
        <v>0</v>
      </c>
      <c r="EU70" s="54">
        <v>0</v>
      </c>
      <c r="EV70" s="54">
        <v>0</v>
      </c>
      <c r="EW70" s="54">
        <v>0</v>
      </c>
      <c r="EX70" s="54">
        <v>0</v>
      </c>
      <c r="EY70" s="26"/>
      <c r="EZ70" s="54"/>
      <c r="FA70" s="54"/>
      <c r="FB70" s="26">
        <v>0</v>
      </c>
      <c r="FC70" s="55">
        <v>0</v>
      </c>
      <c r="FD70" s="56">
        <v>0</v>
      </c>
      <c r="FE70" s="56">
        <v>0</v>
      </c>
      <c r="FF70" s="56"/>
      <c r="FG70" s="56">
        <v>0</v>
      </c>
      <c r="FH70" s="9"/>
      <c r="FI70" s="17">
        <v>0</v>
      </c>
      <c r="FJ70" s="17"/>
      <c r="FK70" s="17"/>
      <c r="FL70" s="17"/>
      <c r="FM70" s="17"/>
      <c r="FN70" s="17">
        <v>0</v>
      </c>
      <c r="FO70" s="57">
        <v>0</v>
      </c>
      <c r="FP70" s="57"/>
      <c r="FQ70" s="57">
        <v>0</v>
      </c>
      <c r="FR70" s="26" t="s">
        <v>339</v>
      </c>
      <c r="FS70" s="59"/>
      <c r="FT70" s="60">
        <v>0</v>
      </c>
      <c r="FU70" s="60"/>
      <c r="FV70" s="61">
        <v>0</v>
      </c>
      <c r="FW70" s="61">
        <v>0</v>
      </c>
      <c r="FX70" s="61">
        <v>0</v>
      </c>
      <c r="FY70" s="61">
        <v>0</v>
      </c>
      <c r="FZ70" s="10"/>
      <c r="GA70" s="11">
        <v>0</v>
      </c>
    </row>
    <row r="71" spans="1:183" s="62" customFormat="1" ht="21.75" customHeight="1">
      <c r="A71" s="23" t="s">
        <v>72</v>
      </c>
      <c r="B71" s="54"/>
      <c r="C71" s="54"/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0</v>
      </c>
      <c r="Q71" s="54">
        <v>0</v>
      </c>
      <c r="R71" s="54">
        <v>0</v>
      </c>
      <c r="S71" s="54">
        <v>0</v>
      </c>
      <c r="T71" s="54">
        <v>0</v>
      </c>
      <c r="U71" s="54">
        <v>0</v>
      </c>
      <c r="V71" s="54">
        <v>0</v>
      </c>
      <c r="W71" s="54">
        <v>0</v>
      </c>
      <c r="X71" s="54">
        <v>0</v>
      </c>
      <c r="Y71" s="54">
        <v>0</v>
      </c>
      <c r="Z71" s="54">
        <v>0</v>
      </c>
      <c r="AA71" s="54">
        <v>0</v>
      </c>
      <c r="AB71" s="54">
        <v>0</v>
      </c>
      <c r="AC71" s="54">
        <v>0</v>
      </c>
      <c r="AD71" s="54">
        <v>0</v>
      </c>
      <c r="AE71" s="54">
        <v>0</v>
      </c>
      <c r="AF71" s="54">
        <v>0</v>
      </c>
      <c r="AG71" s="54">
        <v>0</v>
      </c>
      <c r="AH71" s="54">
        <v>0</v>
      </c>
      <c r="AI71" s="54">
        <v>0</v>
      </c>
      <c r="AJ71" s="54">
        <v>0</v>
      </c>
      <c r="AK71" s="54">
        <v>0</v>
      </c>
      <c r="AL71" s="54">
        <v>0</v>
      </c>
      <c r="AM71" s="54">
        <v>0</v>
      </c>
      <c r="AN71" s="54">
        <v>0</v>
      </c>
      <c r="AO71" s="54">
        <v>0</v>
      </c>
      <c r="AP71" s="54">
        <v>0</v>
      </c>
      <c r="AQ71" s="54">
        <v>0</v>
      </c>
      <c r="AR71" s="54">
        <v>0</v>
      </c>
      <c r="AS71" s="54">
        <v>0</v>
      </c>
      <c r="AT71" s="54">
        <v>0</v>
      </c>
      <c r="AU71" s="54">
        <v>0</v>
      </c>
      <c r="AV71" s="54">
        <v>0</v>
      </c>
      <c r="AW71" s="54">
        <v>0</v>
      </c>
      <c r="AX71" s="54">
        <v>0</v>
      </c>
      <c r="AY71" s="54">
        <v>0</v>
      </c>
      <c r="AZ71" s="54">
        <v>0</v>
      </c>
      <c r="BA71" s="54">
        <v>0</v>
      </c>
      <c r="BB71" s="54">
        <v>0</v>
      </c>
      <c r="BC71" s="54">
        <v>0</v>
      </c>
      <c r="BD71" s="54">
        <v>0</v>
      </c>
      <c r="BE71" s="54">
        <v>0</v>
      </c>
      <c r="BF71" s="54">
        <v>0</v>
      </c>
      <c r="BG71" s="54">
        <v>0</v>
      </c>
      <c r="BH71" s="54">
        <v>0</v>
      </c>
      <c r="BI71" s="54">
        <v>0</v>
      </c>
      <c r="BJ71" s="54">
        <v>0</v>
      </c>
      <c r="BK71" s="54">
        <v>0</v>
      </c>
      <c r="BL71" s="54">
        <v>0</v>
      </c>
      <c r="BM71" s="54">
        <v>0</v>
      </c>
      <c r="BN71" s="54">
        <v>0</v>
      </c>
      <c r="BO71" s="54">
        <v>0</v>
      </c>
      <c r="BP71" s="54">
        <v>0</v>
      </c>
      <c r="BQ71" s="54">
        <v>0</v>
      </c>
      <c r="BR71" s="54">
        <v>0</v>
      </c>
      <c r="BS71" s="54">
        <v>0</v>
      </c>
      <c r="BT71" s="54">
        <v>0</v>
      </c>
      <c r="BU71" s="54">
        <v>0</v>
      </c>
      <c r="BV71" s="54">
        <v>0</v>
      </c>
      <c r="BW71" s="54">
        <v>0</v>
      </c>
      <c r="BX71" s="54">
        <v>0</v>
      </c>
      <c r="BY71" s="54">
        <v>0</v>
      </c>
      <c r="BZ71" s="54">
        <v>0</v>
      </c>
      <c r="CA71" s="54">
        <v>0</v>
      </c>
      <c r="CB71" s="54">
        <v>0</v>
      </c>
      <c r="CC71" s="54">
        <v>0</v>
      </c>
      <c r="CD71" s="54">
        <v>0</v>
      </c>
      <c r="CE71" s="54">
        <v>0</v>
      </c>
      <c r="CF71" s="54">
        <v>0</v>
      </c>
      <c r="CG71" s="54">
        <v>0</v>
      </c>
      <c r="CH71" s="54">
        <v>0</v>
      </c>
      <c r="CI71" s="54">
        <v>0</v>
      </c>
      <c r="CJ71" s="54">
        <v>0</v>
      </c>
      <c r="CK71" s="54">
        <v>0</v>
      </c>
      <c r="CL71" s="54">
        <v>0</v>
      </c>
      <c r="CM71" s="26"/>
      <c r="CN71" s="26"/>
      <c r="CO71" s="26"/>
      <c r="CP71" s="26">
        <v>0</v>
      </c>
      <c r="CQ71" s="54">
        <v>0</v>
      </c>
      <c r="CR71" s="54">
        <v>0</v>
      </c>
      <c r="CS71" s="54">
        <v>0</v>
      </c>
      <c r="CT71" s="54">
        <v>0</v>
      </c>
      <c r="CU71" s="54">
        <v>0</v>
      </c>
      <c r="CV71" s="54">
        <v>0</v>
      </c>
      <c r="CW71" s="54">
        <v>0</v>
      </c>
      <c r="CX71" s="54">
        <v>0</v>
      </c>
      <c r="CY71" s="54">
        <v>0</v>
      </c>
      <c r="CZ71" s="54">
        <v>0</v>
      </c>
      <c r="DA71" s="54">
        <v>0</v>
      </c>
      <c r="DB71" s="54">
        <v>0</v>
      </c>
      <c r="DC71" s="54">
        <v>0</v>
      </c>
      <c r="DD71" s="54">
        <v>0</v>
      </c>
      <c r="DE71" s="54">
        <v>0</v>
      </c>
      <c r="DF71" s="54">
        <v>0</v>
      </c>
      <c r="DG71" s="54">
        <v>0</v>
      </c>
      <c r="DH71" s="54">
        <v>0</v>
      </c>
      <c r="DI71" s="54">
        <v>0</v>
      </c>
      <c r="DJ71" s="54">
        <v>0</v>
      </c>
      <c r="DK71" s="54">
        <v>0</v>
      </c>
      <c r="DL71" s="54">
        <v>0</v>
      </c>
      <c r="DM71" s="54">
        <v>0</v>
      </c>
      <c r="DN71" s="54">
        <v>0</v>
      </c>
      <c r="DO71" s="54">
        <v>0</v>
      </c>
      <c r="DP71" s="54">
        <v>0</v>
      </c>
      <c r="DQ71" s="54">
        <v>0</v>
      </c>
      <c r="DR71" s="54">
        <v>0</v>
      </c>
      <c r="DS71" s="54">
        <v>0</v>
      </c>
      <c r="DT71" s="54">
        <v>0</v>
      </c>
      <c r="DU71" s="54">
        <v>0</v>
      </c>
      <c r="DV71" s="54">
        <v>0</v>
      </c>
      <c r="DW71" s="54">
        <v>0</v>
      </c>
      <c r="DX71" s="54">
        <v>0</v>
      </c>
      <c r="DY71" s="26"/>
      <c r="DZ71" s="26"/>
      <c r="EA71" s="26"/>
      <c r="EB71" s="26">
        <v>0</v>
      </c>
      <c r="EC71" s="54">
        <v>0</v>
      </c>
      <c r="ED71" s="54">
        <v>0</v>
      </c>
      <c r="EE71" s="54">
        <v>0</v>
      </c>
      <c r="EF71" s="54">
        <v>0</v>
      </c>
      <c r="EG71" s="54">
        <v>0</v>
      </c>
      <c r="EH71" s="54">
        <v>0</v>
      </c>
      <c r="EI71" s="54">
        <v>0</v>
      </c>
      <c r="EJ71" s="54">
        <v>0</v>
      </c>
      <c r="EK71" s="54">
        <v>0</v>
      </c>
      <c r="EL71" s="54">
        <v>0</v>
      </c>
      <c r="EM71" s="54">
        <v>0</v>
      </c>
      <c r="EN71" s="54">
        <v>0</v>
      </c>
      <c r="EO71" s="54">
        <v>0</v>
      </c>
      <c r="EP71" s="54">
        <v>0</v>
      </c>
      <c r="EQ71" s="54">
        <v>0</v>
      </c>
      <c r="ER71" s="54">
        <v>0</v>
      </c>
      <c r="ES71" s="54">
        <v>0</v>
      </c>
      <c r="ET71" s="54">
        <v>0</v>
      </c>
      <c r="EU71" s="54">
        <v>0</v>
      </c>
      <c r="EV71" s="54">
        <v>0</v>
      </c>
      <c r="EW71" s="54">
        <v>0</v>
      </c>
      <c r="EX71" s="54">
        <v>0</v>
      </c>
      <c r="EY71" s="26"/>
      <c r="EZ71" s="54"/>
      <c r="FA71" s="54"/>
      <c r="FB71" s="26">
        <v>0</v>
      </c>
      <c r="FC71" s="55">
        <v>0</v>
      </c>
      <c r="FD71" s="56">
        <v>0.1</v>
      </c>
      <c r="FE71" s="56">
        <v>0</v>
      </c>
      <c r="FF71" s="56"/>
      <c r="FG71" s="56">
        <v>-0.1</v>
      </c>
      <c r="FH71" s="98">
        <v>0.5</v>
      </c>
      <c r="FI71" s="17">
        <v>-0.4</v>
      </c>
      <c r="FJ71" s="17">
        <v>0.1</v>
      </c>
      <c r="FK71" s="17"/>
      <c r="FL71" s="17"/>
      <c r="FM71" s="17"/>
      <c r="FN71" s="17">
        <v>0.1</v>
      </c>
      <c r="FO71" s="57">
        <v>0</v>
      </c>
      <c r="FP71" s="57">
        <v>25</v>
      </c>
      <c r="FQ71" s="57">
        <v>4.0000000000000001E-3</v>
      </c>
      <c r="FR71" s="26" t="s">
        <v>339</v>
      </c>
      <c r="FS71" s="59"/>
      <c r="FT71" s="60">
        <v>0.4</v>
      </c>
      <c r="FU71" s="60"/>
      <c r="FV71" s="61">
        <v>-0.4</v>
      </c>
      <c r="FW71" s="61">
        <v>-0.1</v>
      </c>
      <c r="FX71" s="61">
        <v>0</v>
      </c>
      <c r="FY71" s="61">
        <v>-0.5</v>
      </c>
      <c r="FZ71" s="102">
        <v>250000</v>
      </c>
      <c r="GA71" s="100">
        <f>+FZ71*FH71</f>
        <v>125000</v>
      </c>
    </row>
    <row r="72" spans="1:183" s="62" customFormat="1" ht="20.25" hidden="1" customHeight="1">
      <c r="A72" s="8" t="s">
        <v>73</v>
      </c>
      <c r="B72" s="54" t="s">
        <v>321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0</v>
      </c>
      <c r="Q72" s="54">
        <v>0</v>
      </c>
      <c r="R72" s="54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>
        <v>0</v>
      </c>
      <c r="Y72" s="54">
        <v>0</v>
      </c>
      <c r="Z72" s="54">
        <v>0</v>
      </c>
      <c r="AA72" s="54">
        <v>0</v>
      </c>
      <c r="AB72" s="54">
        <v>0</v>
      </c>
      <c r="AC72" s="54">
        <v>0</v>
      </c>
      <c r="AD72" s="54">
        <v>0</v>
      </c>
      <c r="AE72" s="54">
        <v>0</v>
      </c>
      <c r="AF72" s="54">
        <v>0</v>
      </c>
      <c r="AG72" s="54">
        <v>0</v>
      </c>
      <c r="AH72" s="54">
        <v>0</v>
      </c>
      <c r="AI72" s="54">
        <v>0</v>
      </c>
      <c r="AJ72" s="54">
        <v>0</v>
      </c>
      <c r="AK72" s="54">
        <v>0</v>
      </c>
      <c r="AL72" s="54">
        <v>0</v>
      </c>
      <c r="AM72" s="54">
        <v>0</v>
      </c>
      <c r="AN72" s="54">
        <v>0</v>
      </c>
      <c r="AO72" s="54">
        <v>0</v>
      </c>
      <c r="AP72" s="54">
        <v>0</v>
      </c>
      <c r="AQ72" s="54">
        <v>0</v>
      </c>
      <c r="AR72" s="54">
        <v>0</v>
      </c>
      <c r="AS72" s="54">
        <v>0</v>
      </c>
      <c r="AT72" s="54">
        <v>0</v>
      </c>
      <c r="AU72" s="54">
        <v>0</v>
      </c>
      <c r="AV72" s="54">
        <v>0</v>
      </c>
      <c r="AW72" s="54">
        <v>0</v>
      </c>
      <c r="AX72" s="54">
        <v>0</v>
      </c>
      <c r="AY72" s="54">
        <v>0</v>
      </c>
      <c r="AZ72" s="54">
        <v>0</v>
      </c>
      <c r="BA72" s="54">
        <v>0</v>
      </c>
      <c r="BB72" s="54">
        <v>0</v>
      </c>
      <c r="BC72" s="54">
        <v>0</v>
      </c>
      <c r="BD72" s="54">
        <v>0</v>
      </c>
      <c r="BE72" s="54">
        <v>0</v>
      </c>
      <c r="BF72" s="54">
        <v>0</v>
      </c>
      <c r="BG72" s="54">
        <v>0</v>
      </c>
      <c r="BH72" s="54">
        <v>0</v>
      </c>
      <c r="BI72" s="54">
        <v>0</v>
      </c>
      <c r="BJ72" s="54">
        <v>0</v>
      </c>
      <c r="BK72" s="54">
        <v>0</v>
      </c>
      <c r="BL72" s="54">
        <v>0</v>
      </c>
      <c r="BM72" s="54">
        <v>0</v>
      </c>
      <c r="BN72" s="54">
        <v>0</v>
      </c>
      <c r="BO72" s="54">
        <v>0</v>
      </c>
      <c r="BP72" s="54">
        <v>0</v>
      </c>
      <c r="BQ72" s="54">
        <v>0</v>
      </c>
      <c r="BR72" s="54">
        <v>0</v>
      </c>
      <c r="BS72" s="54">
        <v>0</v>
      </c>
      <c r="BT72" s="54">
        <v>0</v>
      </c>
      <c r="BU72" s="54">
        <v>0</v>
      </c>
      <c r="BV72" s="54">
        <v>0</v>
      </c>
      <c r="BW72" s="54">
        <v>0</v>
      </c>
      <c r="BX72" s="54">
        <v>0</v>
      </c>
      <c r="BY72" s="54">
        <v>0</v>
      </c>
      <c r="BZ72" s="54">
        <v>0</v>
      </c>
      <c r="CA72" s="54">
        <v>0</v>
      </c>
      <c r="CB72" s="54">
        <v>0</v>
      </c>
      <c r="CC72" s="54">
        <v>0</v>
      </c>
      <c r="CD72" s="54">
        <v>0</v>
      </c>
      <c r="CE72" s="54">
        <v>0</v>
      </c>
      <c r="CF72" s="54">
        <v>0</v>
      </c>
      <c r="CG72" s="54">
        <v>0</v>
      </c>
      <c r="CH72" s="54">
        <v>0</v>
      </c>
      <c r="CI72" s="54">
        <v>0</v>
      </c>
      <c r="CJ72" s="54">
        <v>0</v>
      </c>
      <c r="CK72" s="54">
        <v>0</v>
      </c>
      <c r="CL72" s="54">
        <v>0</v>
      </c>
      <c r="CM72" s="26"/>
      <c r="CN72" s="26"/>
      <c r="CO72" s="26"/>
      <c r="CP72" s="26">
        <v>0</v>
      </c>
      <c r="CQ72" s="54">
        <v>0</v>
      </c>
      <c r="CR72" s="54">
        <v>0</v>
      </c>
      <c r="CS72" s="54">
        <v>0</v>
      </c>
      <c r="CT72" s="54">
        <v>0</v>
      </c>
      <c r="CU72" s="54">
        <v>0</v>
      </c>
      <c r="CV72" s="54">
        <v>0</v>
      </c>
      <c r="CW72" s="54">
        <v>0</v>
      </c>
      <c r="CX72" s="54">
        <v>0</v>
      </c>
      <c r="CY72" s="54">
        <v>0</v>
      </c>
      <c r="CZ72" s="54">
        <v>0</v>
      </c>
      <c r="DA72" s="54">
        <v>0</v>
      </c>
      <c r="DB72" s="54">
        <v>0</v>
      </c>
      <c r="DC72" s="54">
        <v>0</v>
      </c>
      <c r="DD72" s="54">
        <v>0</v>
      </c>
      <c r="DE72" s="54">
        <v>0</v>
      </c>
      <c r="DF72" s="54">
        <v>0</v>
      </c>
      <c r="DG72" s="54">
        <v>0</v>
      </c>
      <c r="DH72" s="54">
        <v>0</v>
      </c>
      <c r="DI72" s="54">
        <v>0</v>
      </c>
      <c r="DJ72" s="54">
        <v>0</v>
      </c>
      <c r="DK72" s="54">
        <v>0</v>
      </c>
      <c r="DL72" s="54">
        <v>0</v>
      </c>
      <c r="DM72" s="54">
        <v>0</v>
      </c>
      <c r="DN72" s="54">
        <v>0</v>
      </c>
      <c r="DO72" s="54">
        <v>0</v>
      </c>
      <c r="DP72" s="54">
        <v>0</v>
      </c>
      <c r="DQ72" s="54">
        <v>0</v>
      </c>
      <c r="DR72" s="54">
        <v>0</v>
      </c>
      <c r="DS72" s="54">
        <v>0</v>
      </c>
      <c r="DT72" s="54">
        <v>0</v>
      </c>
      <c r="DU72" s="54">
        <v>0</v>
      </c>
      <c r="DV72" s="54">
        <v>0</v>
      </c>
      <c r="DW72" s="54">
        <v>0</v>
      </c>
      <c r="DX72" s="54">
        <v>0</v>
      </c>
      <c r="DY72" s="26"/>
      <c r="DZ72" s="26"/>
      <c r="EA72" s="26"/>
      <c r="EB72" s="26">
        <v>0</v>
      </c>
      <c r="EC72" s="54">
        <v>0</v>
      </c>
      <c r="ED72" s="54">
        <v>0</v>
      </c>
      <c r="EE72" s="54">
        <v>0</v>
      </c>
      <c r="EF72" s="54">
        <v>0</v>
      </c>
      <c r="EG72" s="54">
        <v>0</v>
      </c>
      <c r="EH72" s="54">
        <v>0</v>
      </c>
      <c r="EI72" s="54">
        <v>0</v>
      </c>
      <c r="EJ72" s="54">
        <v>0</v>
      </c>
      <c r="EK72" s="54">
        <v>0</v>
      </c>
      <c r="EL72" s="54">
        <v>0</v>
      </c>
      <c r="EM72" s="54">
        <v>0</v>
      </c>
      <c r="EN72" s="54">
        <v>0</v>
      </c>
      <c r="EO72" s="54">
        <v>0</v>
      </c>
      <c r="EP72" s="54">
        <v>0</v>
      </c>
      <c r="EQ72" s="54">
        <v>0</v>
      </c>
      <c r="ER72" s="54">
        <v>0</v>
      </c>
      <c r="ES72" s="54">
        <v>0</v>
      </c>
      <c r="ET72" s="54">
        <v>0</v>
      </c>
      <c r="EU72" s="54">
        <v>0</v>
      </c>
      <c r="EV72" s="54">
        <v>0</v>
      </c>
      <c r="EW72" s="54">
        <v>0</v>
      </c>
      <c r="EX72" s="54">
        <v>0</v>
      </c>
      <c r="EY72" s="26"/>
      <c r="EZ72" s="54"/>
      <c r="FA72" s="54"/>
      <c r="FB72" s="26">
        <v>0</v>
      </c>
      <c r="FC72" s="55">
        <v>0</v>
      </c>
      <c r="FD72" s="56">
        <v>0</v>
      </c>
      <c r="FE72" s="56">
        <v>0</v>
      </c>
      <c r="FF72" s="56"/>
      <c r="FG72" s="56">
        <v>0</v>
      </c>
      <c r="FH72" s="9"/>
      <c r="FI72" s="17">
        <v>0</v>
      </c>
      <c r="FJ72" s="17">
        <v>0</v>
      </c>
      <c r="FK72" s="17"/>
      <c r="FL72" s="17"/>
      <c r="FM72" s="17"/>
      <c r="FN72" s="17">
        <v>0</v>
      </c>
      <c r="FO72" s="57">
        <v>0</v>
      </c>
      <c r="FP72" s="57"/>
      <c r="FQ72" s="57">
        <v>0</v>
      </c>
      <c r="FR72" s="26" t="s">
        <v>339</v>
      </c>
      <c r="FS72" s="59"/>
      <c r="FT72" s="60">
        <v>0</v>
      </c>
      <c r="FU72" s="60"/>
      <c r="FV72" s="61">
        <v>0</v>
      </c>
      <c r="FW72" s="61">
        <v>0</v>
      </c>
      <c r="FX72" s="61">
        <v>0</v>
      </c>
      <c r="FY72" s="61">
        <v>0</v>
      </c>
      <c r="FZ72" s="10">
        <v>150000</v>
      </c>
      <c r="GA72" s="11">
        <v>0</v>
      </c>
    </row>
    <row r="73" spans="1:183" s="62" customFormat="1" ht="20.25" customHeight="1">
      <c r="A73" s="105" t="s">
        <v>74</v>
      </c>
      <c r="B73" s="54"/>
      <c r="C73" s="54"/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1</v>
      </c>
      <c r="P73" s="54">
        <v>1</v>
      </c>
      <c r="Q73" s="54">
        <v>0</v>
      </c>
      <c r="R73" s="54">
        <v>0</v>
      </c>
      <c r="S73" s="54">
        <v>0</v>
      </c>
      <c r="T73" s="54">
        <v>0</v>
      </c>
      <c r="U73" s="54">
        <v>0</v>
      </c>
      <c r="V73" s="54">
        <v>0</v>
      </c>
      <c r="W73" s="54">
        <v>0</v>
      </c>
      <c r="X73" s="54">
        <v>0</v>
      </c>
      <c r="Y73" s="54">
        <v>0</v>
      </c>
      <c r="Z73" s="54">
        <v>0</v>
      </c>
      <c r="AA73" s="54">
        <v>0</v>
      </c>
      <c r="AB73" s="54">
        <v>0</v>
      </c>
      <c r="AC73" s="54">
        <v>0</v>
      </c>
      <c r="AD73" s="54">
        <v>0</v>
      </c>
      <c r="AE73" s="54">
        <v>0</v>
      </c>
      <c r="AF73" s="54">
        <v>0</v>
      </c>
      <c r="AG73" s="54">
        <v>0</v>
      </c>
      <c r="AH73" s="54">
        <v>0</v>
      </c>
      <c r="AI73" s="54">
        <v>0</v>
      </c>
      <c r="AJ73" s="54">
        <v>0</v>
      </c>
      <c r="AK73" s="54">
        <v>0</v>
      </c>
      <c r="AL73" s="54">
        <v>0</v>
      </c>
      <c r="AM73" s="54">
        <v>0</v>
      </c>
      <c r="AN73" s="54">
        <v>0</v>
      </c>
      <c r="AO73" s="54">
        <v>0</v>
      </c>
      <c r="AP73" s="54">
        <v>0</v>
      </c>
      <c r="AQ73" s="54">
        <v>0</v>
      </c>
      <c r="AR73" s="54">
        <v>0</v>
      </c>
      <c r="AS73" s="54">
        <v>0</v>
      </c>
      <c r="AT73" s="54">
        <v>0</v>
      </c>
      <c r="AU73" s="54">
        <v>0</v>
      </c>
      <c r="AV73" s="54">
        <v>0</v>
      </c>
      <c r="AW73" s="54">
        <v>0</v>
      </c>
      <c r="AX73" s="54">
        <v>0</v>
      </c>
      <c r="AY73" s="54">
        <v>0</v>
      </c>
      <c r="AZ73" s="54">
        <v>0</v>
      </c>
      <c r="BA73" s="54">
        <v>0</v>
      </c>
      <c r="BB73" s="54">
        <v>0</v>
      </c>
      <c r="BC73" s="54">
        <v>0</v>
      </c>
      <c r="BD73" s="54">
        <v>0</v>
      </c>
      <c r="BE73" s="54">
        <v>0</v>
      </c>
      <c r="BF73" s="54">
        <v>0</v>
      </c>
      <c r="BG73" s="54">
        <v>0</v>
      </c>
      <c r="BH73" s="54">
        <v>0</v>
      </c>
      <c r="BI73" s="54">
        <v>0</v>
      </c>
      <c r="BJ73" s="54">
        <v>0</v>
      </c>
      <c r="BK73" s="54">
        <v>4</v>
      </c>
      <c r="BL73" s="54">
        <v>4</v>
      </c>
      <c r="BM73" s="54">
        <v>0</v>
      </c>
      <c r="BN73" s="54">
        <v>0</v>
      </c>
      <c r="BO73" s="54">
        <v>0</v>
      </c>
      <c r="BP73" s="54">
        <v>0</v>
      </c>
      <c r="BQ73" s="54">
        <v>0</v>
      </c>
      <c r="BR73" s="54">
        <v>0</v>
      </c>
      <c r="BS73" s="54">
        <v>0</v>
      </c>
      <c r="BT73" s="54">
        <v>0</v>
      </c>
      <c r="BU73" s="54">
        <v>0</v>
      </c>
      <c r="BV73" s="54">
        <v>0</v>
      </c>
      <c r="BW73" s="54">
        <v>0</v>
      </c>
      <c r="BX73" s="54">
        <v>0</v>
      </c>
      <c r="BY73" s="54">
        <v>0</v>
      </c>
      <c r="BZ73" s="54">
        <v>0</v>
      </c>
      <c r="CA73" s="54">
        <v>0</v>
      </c>
      <c r="CB73" s="54">
        <v>0</v>
      </c>
      <c r="CC73" s="54">
        <v>0</v>
      </c>
      <c r="CD73" s="54">
        <v>0</v>
      </c>
      <c r="CE73" s="54">
        <v>0</v>
      </c>
      <c r="CF73" s="54">
        <v>0</v>
      </c>
      <c r="CG73" s="54">
        <v>0</v>
      </c>
      <c r="CH73" s="54">
        <v>0</v>
      </c>
      <c r="CI73" s="54">
        <v>0</v>
      </c>
      <c r="CJ73" s="54">
        <v>0</v>
      </c>
      <c r="CK73" s="54">
        <v>0</v>
      </c>
      <c r="CL73" s="54">
        <v>5</v>
      </c>
      <c r="CM73" s="26"/>
      <c r="CN73" s="26"/>
      <c r="CO73" s="26"/>
      <c r="CP73" s="26">
        <v>0</v>
      </c>
      <c r="CQ73" s="54">
        <v>0</v>
      </c>
      <c r="CR73" s="54">
        <v>0</v>
      </c>
      <c r="CS73" s="54">
        <v>0</v>
      </c>
      <c r="CT73" s="54">
        <v>0</v>
      </c>
      <c r="CU73" s="54">
        <v>0</v>
      </c>
      <c r="CV73" s="54">
        <v>0</v>
      </c>
      <c r="CW73" s="54">
        <v>0</v>
      </c>
      <c r="CX73" s="54">
        <v>0</v>
      </c>
      <c r="CY73" s="54">
        <v>0</v>
      </c>
      <c r="CZ73" s="54">
        <v>0</v>
      </c>
      <c r="DA73" s="54">
        <v>0</v>
      </c>
      <c r="DB73" s="54">
        <v>0</v>
      </c>
      <c r="DC73" s="54">
        <v>0</v>
      </c>
      <c r="DD73" s="54">
        <v>0</v>
      </c>
      <c r="DE73" s="54">
        <v>0</v>
      </c>
      <c r="DF73" s="54">
        <v>0</v>
      </c>
      <c r="DG73" s="54">
        <v>0</v>
      </c>
      <c r="DH73" s="54">
        <v>0</v>
      </c>
      <c r="DI73" s="54">
        <v>0</v>
      </c>
      <c r="DJ73" s="54">
        <v>0</v>
      </c>
      <c r="DK73" s="54">
        <v>0</v>
      </c>
      <c r="DL73" s="54">
        <v>0</v>
      </c>
      <c r="DM73" s="54">
        <v>0</v>
      </c>
      <c r="DN73" s="54">
        <v>0</v>
      </c>
      <c r="DO73" s="54">
        <v>0</v>
      </c>
      <c r="DP73" s="54">
        <v>0</v>
      </c>
      <c r="DQ73" s="54">
        <v>0</v>
      </c>
      <c r="DR73" s="54">
        <v>0</v>
      </c>
      <c r="DS73" s="54">
        <v>0</v>
      </c>
      <c r="DT73" s="54">
        <v>0</v>
      </c>
      <c r="DU73" s="54">
        <v>0</v>
      </c>
      <c r="DV73" s="54">
        <v>0</v>
      </c>
      <c r="DW73" s="54">
        <v>0</v>
      </c>
      <c r="DX73" s="54">
        <v>0</v>
      </c>
      <c r="DY73" s="26"/>
      <c r="DZ73" s="26"/>
      <c r="EA73" s="26"/>
      <c r="EB73" s="26">
        <v>0</v>
      </c>
      <c r="EC73" s="54">
        <v>0</v>
      </c>
      <c r="ED73" s="54">
        <v>0</v>
      </c>
      <c r="EE73" s="54">
        <v>0</v>
      </c>
      <c r="EF73" s="54">
        <v>0</v>
      </c>
      <c r="EG73" s="54">
        <v>0</v>
      </c>
      <c r="EH73" s="54">
        <v>0</v>
      </c>
      <c r="EI73" s="54">
        <v>0</v>
      </c>
      <c r="EJ73" s="54">
        <v>0</v>
      </c>
      <c r="EK73" s="54">
        <v>0</v>
      </c>
      <c r="EL73" s="54">
        <v>0</v>
      </c>
      <c r="EM73" s="54">
        <v>0</v>
      </c>
      <c r="EN73" s="54">
        <v>0</v>
      </c>
      <c r="EO73" s="54">
        <v>0</v>
      </c>
      <c r="EP73" s="54">
        <v>0</v>
      </c>
      <c r="EQ73" s="54">
        <v>0</v>
      </c>
      <c r="ER73" s="54">
        <v>0</v>
      </c>
      <c r="ES73" s="54">
        <v>0</v>
      </c>
      <c r="ET73" s="54">
        <v>0</v>
      </c>
      <c r="EU73" s="54">
        <v>0</v>
      </c>
      <c r="EV73" s="54">
        <v>0</v>
      </c>
      <c r="EW73" s="54">
        <v>0</v>
      </c>
      <c r="EX73" s="54">
        <v>0</v>
      </c>
      <c r="EY73" s="26"/>
      <c r="EZ73" s="54"/>
      <c r="FA73" s="54"/>
      <c r="FB73" s="26">
        <v>0</v>
      </c>
      <c r="FC73" s="55">
        <v>5</v>
      </c>
      <c r="FD73" s="56">
        <v>5</v>
      </c>
      <c r="FE73" s="56">
        <v>0</v>
      </c>
      <c r="FF73" s="56"/>
      <c r="FG73" s="56"/>
      <c r="FH73" s="98">
        <v>0.75</v>
      </c>
      <c r="FI73" s="17">
        <v>4.25</v>
      </c>
      <c r="FJ73" s="17">
        <v>5</v>
      </c>
      <c r="FK73" s="17"/>
      <c r="FL73" s="17"/>
      <c r="FM73" s="17"/>
      <c r="FN73" s="17">
        <v>5</v>
      </c>
      <c r="FO73" s="57">
        <v>0</v>
      </c>
      <c r="FP73" s="57">
        <v>25</v>
      </c>
      <c r="FQ73" s="57">
        <v>0.2</v>
      </c>
      <c r="FR73" s="26" t="s">
        <v>339</v>
      </c>
      <c r="FS73" s="59"/>
      <c r="FT73" s="60">
        <v>-4.25</v>
      </c>
      <c r="FU73" s="60"/>
      <c r="FV73" s="61">
        <v>4.25</v>
      </c>
      <c r="FW73" s="61">
        <v>-5</v>
      </c>
      <c r="FX73" s="61">
        <v>0</v>
      </c>
      <c r="FY73" s="61">
        <v>-0.75</v>
      </c>
      <c r="FZ73" s="99">
        <v>110000</v>
      </c>
      <c r="GA73" s="100">
        <f>+FZ73*FH73</f>
        <v>82500</v>
      </c>
    </row>
    <row r="74" spans="1:183" s="62" customFormat="1" ht="20.25" hidden="1" customHeight="1">
      <c r="A74" s="20" t="s">
        <v>75</v>
      </c>
      <c r="B74" s="54" t="s">
        <v>321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0</v>
      </c>
      <c r="Q74" s="54">
        <v>0</v>
      </c>
      <c r="R74" s="54">
        <v>0</v>
      </c>
      <c r="S74" s="54">
        <v>0</v>
      </c>
      <c r="T74" s="54">
        <v>0</v>
      </c>
      <c r="U74" s="54">
        <v>0</v>
      </c>
      <c r="V74" s="54">
        <v>0</v>
      </c>
      <c r="W74" s="54">
        <v>0</v>
      </c>
      <c r="X74" s="54">
        <v>0</v>
      </c>
      <c r="Y74" s="54">
        <v>0</v>
      </c>
      <c r="Z74" s="54">
        <v>0</v>
      </c>
      <c r="AA74" s="54">
        <v>0</v>
      </c>
      <c r="AB74" s="54">
        <v>0</v>
      </c>
      <c r="AC74" s="54">
        <v>0</v>
      </c>
      <c r="AD74" s="54">
        <v>0</v>
      </c>
      <c r="AE74" s="54">
        <v>0</v>
      </c>
      <c r="AF74" s="54">
        <v>0</v>
      </c>
      <c r="AG74" s="54">
        <v>0</v>
      </c>
      <c r="AH74" s="54">
        <v>0</v>
      </c>
      <c r="AI74" s="54">
        <v>0</v>
      </c>
      <c r="AJ74" s="54">
        <v>0</v>
      </c>
      <c r="AK74" s="54">
        <v>0</v>
      </c>
      <c r="AL74" s="54">
        <v>0</v>
      </c>
      <c r="AM74" s="54">
        <v>0</v>
      </c>
      <c r="AN74" s="54">
        <v>0</v>
      </c>
      <c r="AO74" s="54">
        <v>0</v>
      </c>
      <c r="AP74" s="54">
        <v>0</v>
      </c>
      <c r="AQ74" s="54">
        <v>0</v>
      </c>
      <c r="AR74" s="54">
        <v>0</v>
      </c>
      <c r="AS74" s="54">
        <v>0</v>
      </c>
      <c r="AT74" s="54">
        <v>0</v>
      </c>
      <c r="AU74" s="54">
        <v>0</v>
      </c>
      <c r="AV74" s="54">
        <v>0</v>
      </c>
      <c r="AW74" s="54">
        <v>0</v>
      </c>
      <c r="AX74" s="54">
        <v>0</v>
      </c>
      <c r="AY74" s="54">
        <v>0</v>
      </c>
      <c r="AZ74" s="54">
        <v>0</v>
      </c>
      <c r="BA74" s="54">
        <v>0</v>
      </c>
      <c r="BB74" s="54">
        <v>0</v>
      </c>
      <c r="BC74" s="54">
        <v>0</v>
      </c>
      <c r="BD74" s="54">
        <v>0</v>
      </c>
      <c r="BE74" s="54">
        <v>0</v>
      </c>
      <c r="BF74" s="54">
        <v>0</v>
      </c>
      <c r="BG74" s="54">
        <v>0</v>
      </c>
      <c r="BH74" s="54">
        <v>0</v>
      </c>
      <c r="BI74" s="54">
        <v>0</v>
      </c>
      <c r="BJ74" s="54">
        <v>0</v>
      </c>
      <c r="BK74" s="54">
        <v>0</v>
      </c>
      <c r="BL74" s="54">
        <v>0</v>
      </c>
      <c r="BM74" s="54">
        <v>0</v>
      </c>
      <c r="BN74" s="54">
        <v>0</v>
      </c>
      <c r="BO74" s="54">
        <v>0</v>
      </c>
      <c r="BP74" s="54">
        <v>0</v>
      </c>
      <c r="BQ74" s="54">
        <v>0</v>
      </c>
      <c r="BR74" s="54">
        <v>0</v>
      </c>
      <c r="BS74" s="54">
        <v>0</v>
      </c>
      <c r="BT74" s="54">
        <v>0</v>
      </c>
      <c r="BU74" s="54">
        <v>0</v>
      </c>
      <c r="BV74" s="54">
        <v>0</v>
      </c>
      <c r="BW74" s="54">
        <v>0</v>
      </c>
      <c r="BX74" s="54">
        <v>0</v>
      </c>
      <c r="BY74" s="54">
        <v>0</v>
      </c>
      <c r="BZ74" s="54">
        <v>0</v>
      </c>
      <c r="CA74" s="54">
        <v>0</v>
      </c>
      <c r="CB74" s="54">
        <v>0</v>
      </c>
      <c r="CC74" s="54">
        <v>0</v>
      </c>
      <c r="CD74" s="54">
        <v>0</v>
      </c>
      <c r="CE74" s="54">
        <v>0</v>
      </c>
      <c r="CF74" s="54">
        <v>0</v>
      </c>
      <c r="CG74" s="54">
        <v>0</v>
      </c>
      <c r="CH74" s="54">
        <v>0</v>
      </c>
      <c r="CI74" s="54">
        <v>0</v>
      </c>
      <c r="CJ74" s="54">
        <v>0</v>
      </c>
      <c r="CK74" s="54">
        <v>0</v>
      </c>
      <c r="CL74" s="54">
        <v>0</v>
      </c>
      <c r="CM74" s="26"/>
      <c r="CN74" s="26"/>
      <c r="CO74" s="26"/>
      <c r="CP74" s="26">
        <v>0</v>
      </c>
      <c r="CQ74" s="54">
        <v>0</v>
      </c>
      <c r="CR74" s="54">
        <v>0</v>
      </c>
      <c r="CS74" s="54">
        <v>0</v>
      </c>
      <c r="CT74" s="54">
        <v>0</v>
      </c>
      <c r="CU74" s="54">
        <v>0</v>
      </c>
      <c r="CV74" s="54">
        <v>0</v>
      </c>
      <c r="CW74" s="54">
        <v>0</v>
      </c>
      <c r="CX74" s="54">
        <v>0</v>
      </c>
      <c r="CY74" s="54">
        <v>0</v>
      </c>
      <c r="CZ74" s="54">
        <v>0</v>
      </c>
      <c r="DA74" s="54">
        <v>0</v>
      </c>
      <c r="DB74" s="54">
        <v>0</v>
      </c>
      <c r="DC74" s="54">
        <v>0</v>
      </c>
      <c r="DD74" s="54">
        <v>0</v>
      </c>
      <c r="DE74" s="54">
        <v>0</v>
      </c>
      <c r="DF74" s="54">
        <v>0</v>
      </c>
      <c r="DG74" s="54">
        <v>0</v>
      </c>
      <c r="DH74" s="54">
        <v>0</v>
      </c>
      <c r="DI74" s="54">
        <v>0</v>
      </c>
      <c r="DJ74" s="54">
        <v>0</v>
      </c>
      <c r="DK74" s="54">
        <v>0</v>
      </c>
      <c r="DL74" s="54">
        <v>0</v>
      </c>
      <c r="DM74" s="54">
        <v>0</v>
      </c>
      <c r="DN74" s="54">
        <v>0</v>
      </c>
      <c r="DO74" s="54">
        <v>0</v>
      </c>
      <c r="DP74" s="54">
        <v>0</v>
      </c>
      <c r="DQ74" s="54">
        <v>0</v>
      </c>
      <c r="DR74" s="54">
        <v>0</v>
      </c>
      <c r="DS74" s="54">
        <v>0</v>
      </c>
      <c r="DT74" s="54">
        <v>0</v>
      </c>
      <c r="DU74" s="54">
        <v>0</v>
      </c>
      <c r="DV74" s="54">
        <v>0</v>
      </c>
      <c r="DW74" s="54">
        <v>0</v>
      </c>
      <c r="DX74" s="54">
        <v>0</v>
      </c>
      <c r="DY74" s="26"/>
      <c r="DZ74" s="26"/>
      <c r="EA74" s="26"/>
      <c r="EB74" s="26">
        <v>0</v>
      </c>
      <c r="EC74" s="54">
        <v>0</v>
      </c>
      <c r="ED74" s="54">
        <v>0</v>
      </c>
      <c r="EE74" s="54">
        <v>0</v>
      </c>
      <c r="EF74" s="54">
        <v>0</v>
      </c>
      <c r="EG74" s="54">
        <v>0</v>
      </c>
      <c r="EH74" s="54">
        <v>0</v>
      </c>
      <c r="EI74" s="54">
        <v>0</v>
      </c>
      <c r="EJ74" s="54">
        <v>0</v>
      </c>
      <c r="EK74" s="54">
        <v>0</v>
      </c>
      <c r="EL74" s="54">
        <v>0</v>
      </c>
      <c r="EM74" s="54">
        <v>0</v>
      </c>
      <c r="EN74" s="54">
        <v>0</v>
      </c>
      <c r="EO74" s="54">
        <v>0</v>
      </c>
      <c r="EP74" s="54">
        <v>0</v>
      </c>
      <c r="EQ74" s="54">
        <v>0</v>
      </c>
      <c r="ER74" s="54">
        <v>0</v>
      </c>
      <c r="ES74" s="54">
        <v>0</v>
      </c>
      <c r="ET74" s="54">
        <v>0</v>
      </c>
      <c r="EU74" s="54">
        <v>0</v>
      </c>
      <c r="EV74" s="54">
        <v>0</v>
      </c>
      <c r="EW74" s="54">
        <v>0</v>
      </c>
      <c r="EX74" s="54">
        <v>0</v>
      </c>
      <c r="EY74" s="26"/>
      <c r="EZ74" s="54"/>
      <c r="FA74" s="54"/>
      <c r="FB74" s="26">
        <v>0</v>
      </c>
      <c r="FC74" s="55">
        <v>0</v>
      </c>
      <c r="FD74" s="56">
        <v>0</v>
      </c>
      <c r="FE74" s="56">
        <v>0</v>
      </c>
      <c r="FF74" s="56"/>
      <c r="FG74" s="56">
        <v>0</v>
      </c>
      <c r="FH74" s="9"/>
      <c r="FI74" s="17">
        <v>0</v>
      </c>
      <c r="FJ74" s="17">
        <v>0</v>
      </c>
      <c r="FK74" s="17"/>
      <c r="FL74" s="17"/>
      <c r="FM74" s="17"/>
      <c r="FN74" s="17">
        <v>0</v>
      </c>
      <c r="FO74" s="57">
        <v>0</v>
      </c>
      <c r="FP74" s="57"/>
      <c r="FQ74" s="57">
        <v>0</v>
      </c>
      <c r="FR74" s="26" t="s">
        <v>339</v>
      </c>
      <c r="FS74" s="59"/>
      <c r="FT74" s="60">
        <v>0</v>
      </c>
      <c r="FU74" s="60"/>
      <c r="FV74" s="61">
        <v>0</v>
      </c>
      <c r="FW74" s="61">
        <v>0</v>
      </c>
      <c r="FX74" s="61">
        <v>0</v>
      </c>
      <c r="FY74" s="61">
        <v>0</v>
      </c>
      <c r="FZ74" s="10">
        <v>50000</v>
      </c>
      <c r="GA74" s="11">
        <v>0</v>
      </c>
    </row>
    <row r="75" spans="1:183" s="62" customFormat="1" ht="21.75" hidden="1" customHeight="1">
      <c r="A75" s="20" t="s">
        <v>76</v>
      </c>
      <c r="B75" s="54"/>
      <c r="C75" s="54"/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1</v>
      </c>
      <c r="M75" s="54">
        <v>1</v>
      </c>
      <c r="N75" s="54">
        <v>0</v>
      </c>
      <c r="O75" s="54">
        <v>1</v>
      </c>
      <c r="P75" s="54">
        <v>1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>
        <v>0</v>
      </c>
      <c r="Z75" s="54">
        <v>0</v>
      </c>
      <c r="AA75" s="54">
        <v>0</v>
      </c>
      <c r="AB75" s="54">
        <v>0</v>
      </c>
      <c r="AC75" s="54">
        <v>0</v>
      </c>
      <c r="AD75" s="54">
        <v>0</v>
      </c>
      <c r="AE75" s="54">
        <v>0</v>
      </c>
      <c r="AF75" s="54">
        <v>0</v>
      </c>
      <c r="AG75" s="54">
        <v>0</v>
      </c>
      <c r="AH75" s="54">
        <v>0</v>
      </c>
      <c r="AI75" s="54">
        <v>0</v>
      </c>
      <c r="AJ75" s="54">
        <v>3</v>
      </c>
      <c r="AK75" s="54">
        <v>3</v>
      </c>
      <c r="AL75" s="54">
        <v>0</v>
      </c>
      <c r="AM75" s="54">
        <v>0</v>
      </c>
      <c r="AN75" s="54">
        <v>0</v>
      </c>
      <c r="AO75" s="54">
        <v>0</v>
      </c>
      <c r="AP75" s="54">
        <v>0</v>
      </c>
      <c r="AQ75" s="54">
        <v>0</v>
      </c>
      <c r="AR75" s="54">
        <v>0</v>
      </c>
      <c r="AS75" s="54">
        <v>0</v>
      </c>
      <c r="AT75" s="54">
        <v>0</v>
      </c>
      <c r="AU75" s="54">
        <v>0</v>
      </c>
      <c r="AV75" s="54">
        <v>0</v>
      </c>
      <c r="AW75" s="54">
        <v>0</v>
      </c>
      <c r="AX75" s="54">
        <v>0</v>
      </c>
      <c r="AY75" s="54">
        <v>0</v>
      </c>
      <c r="AZ75" s="54">
        <v>0</v>
      </c>
      <c r="BA75" s="54">
        <v>0</v>
      </c>
      <c r="BB75" s="54">
        <v>0</v>
      </c>
      <c r="BC75" s="54">
        <v>0</v>
      </c>
      <c r="BD75" s="54">
        <v>0</v>
      </c>
      <c r="BE75" s="54">
        <v>0</v>
      </c>
      <c r="BF75" s="54">
        <v>0</v>
      </c>
      <c r="BG75" s="54">
        <v>0</v>
      </c>
      <c r="BH75" s="54">
        <v>0</v>
      </c>
      <c r="BI75" s="54">
        <v>0</v>
      </c>
      <c r="BJ75" s="54">
        <v>0</v>
      </c>
      <c r="BK75" s="54">
        <v>4</v>
      </c>
      <c r="BL75" s="54">
        <v>4</v>
      </c>
      <c r="BM75" s="54">
        <v>0</v>
      </c>
      <c r="BN75" s="54">
        <v>0</v>
      </c>
      <c r="BO75" s="54">
        <v>0</v>
      </c>
      <c r="BP75" s="54">
        <v>0</v>
      </c>
      <c r="BQ75" s="54">
        <v>0</v>
      </c>
      <c r="BR75" s="54">
        <v>0</v>
      </c>
      <c r="BS75" s="54">
        <v>0</v>
      </c>
      <c r="BT75" s="54">
        <v>0</v>
      </c>
      <c r="BU75" s="54">
        <v>0</v>
      </c>
      <c r="BV75" s="54">
        <v>0</v>
      </c>
      <c r="BW75" s="54">
        <v>0</v>
      </c>
      <c r="BX75" s="54">
        <v>0</v>
      </c>
      <c r="BY75" s="54">
        <v>0</v>
      </c>
      <c r="BZ75" s="54">
        <v>4</v>
      </c>
      <c r="CA75" s="54">
        <v>4</v>
      </c>
      <c r="CB75" s="54">
        <v>0</v>
      </c>
      <c r="CC75" s="54">
        <v>0</v>
      </c>
      <c r="CD75" s="54">
        <v>0</v>
      </c>
      <c r="CE75" s="54">
        <v>0</v>
      </c>
      <c r="CF75" s="54">
        <v>0</v>
      </c>
      <c r="CG75" s="54">
        <v>0</v>
      </c>
      <c r="CH75" s="54">
        <v>0</v>
      </c>
      <c r="CI75" s="54">
        <v>1</v>
      </c>
      <c r="CJ75" s="54">
        <v>1</v>
      </c>
      <c r="CK75" s="54">
        <v>0</v>
      </c>
      <c r="CL75" s="54">
        <v>14</v>
      </c>
      <c r="CM75" s="26"/>
      <c r="CN75" s="26"/>
      <c r="CO75" s="26"/>
      <c r="CP75" s="26">
        <v>0</v>
      </c>
      <c r="CQ75" s="54">
        <v>0</v>
      </c>
      <c r="CR75" s="54">
        <v>0</v>
      </c>
      <c r="CS75" s="54">
        <v>0</v>
      </c>
      <c r="CT75" s="54">
        <v>0</v>
      </c>
      <c r="CU75" s="54">
        <v>0</v>
      </c>
      <c r="CV75" s="54">
        <v>0</v>
      </c>
      <c r="CW75" s="54">
        <v>0</v>
      </c>
      <c r="CX75" s="54">
        <v>0</v>
      </c>
      <c r="CY75" s="54">
        <v>0</v>
      </c>
      <c r="CZ75" s="54">
        <v>0</v>
      </c>
      <c r="DA75" s="54">
        <v>0</v>
      </c>
      <c r="DB75" s="54">
        <v>0</v>
      </c>
      <c r="DC75" s="54">
        <v>0</v>
      </c>
      <c r="DD75" s="54">
        <v>0</v>
      </c>
      <c r="DE75" s="54">
        <v>0</v>
      </c>
      <c r="DF75" s="54">
        <v>0</v>
      </c>
      <c r="DG75" s="54">
        <v>0</v>
      </c>
      <c r="DH75" s="54">
        <v>0</v>
      </c>
      <c r="DI75" s="54">
        <v>0</v>
      </c>
      <c r="DJ75" s="54">
        <v>0</v>
      </c>
      <c r="DK75" s="54">
        <v>0</v>
      </c>
      <c r="DL75" s="54">
        <v>0</v>
      </c>
      <c r="DM75" s="54">
        <v>0</v>
      </c>
      <c r="DN75" s="54">
        <v>0</v>
      </c>
      <c r="DO75" s="54">
        <v>0</v>
      </c>
      <c r="DP75" s="54">
        <v>0</v>
      </c>
      <c r="DQ75" s="54">
        <v>0</v>
      </c>
      <c r="DR75" s="54">
        <v>0</v>
      </c>
      <c r="DS75" s="54">
        <v>0</v>
      </c>
      <c r="DT75" s="54">
        <v>0</v>
      </c>
      <c r="DU75" s="54">
        <v>0</v>
      </c>
      <c r="DV75" s="54">
        <v>0</v>
      </c>
      <c r="DW75" s="54">
        <v>0</v>
      </c>
      <c r="DX75" s="54">
        <v>0</v>
      </c>
      <c r="DY75" s="26"/>
      <c r="DZ75" s="26"/>
      <c r="EA75" s="26"/>
      <c r="EB75" s="26">
        <v>0</v>
      </c>
      <c r="EC75" s="54">
        <v>0</v>
      </c>
      <c r="ED75" s="54">
        <v>0</v>
      </c>
      <c r="EE75" s="54">
        <v>0</v>
      </c>
      <c r="EF75" s="54">
        <v>0</v>
      </c>
      <c r="EG75" s="54">
        <v>0</v>
      </c>
      <c r="EH75" s="54">
        <v>0</v>
      </c>
      <c r="EI75" s="54">
        <v>0</v>
      </c>
      <c r="EJ75" s="54">
        <v>0</v>
      </c>
      <c r="EK75" s="54">
        <v>0</v>
      </c>
      <c r="EL75" s="54">
        <v>0</v>
      </c>
      <c r="EM75" s="54">
        <v>0</v>
      </c>
      <c r="EN75" s="54">
        <v>0</v>
      </c>
      <c r="EO75" s="54">
        <v>0</v>
      </c>
      <c r="EP75" s="54">
        <v>0</v>
      </c>
      <c r="EQ75" s="54">
        <v>0</v>
      </c>
      <c r="ER75" s="54">
        <v>0</v>
      </c>
      <c r="ES75" s="54">
        <v>0</v>
      </c>
      <c r="ET75" s="54">
        <v>0</v>
      </c>
      <c r="EU75" s="54">
        <v>0</v>
      </c>
      <c r="EV75" s="54">
        <v>0</v>
      </c>
      <c r="EW75" s="54">
        <v>0</v>
      </c>
      <c r="EX75" s="54">
        <v>0</v>
      </c>
      <c r="EY75" s="26"/>
      <c r="EZ75" s="54"/>
      <c r="FA75" s="54"/>
      <c r="FB75" s="26">
        <v>0</v>
      </c>
      <c r="FC75" s="55">
        <v>14</v>
      </c>
      <c r="FD75" s="56">
        <v>14</v>
      </c>
      <c r="FE75" s="56">
        <v>0</v>
      </c>
      <c r="FF75" s="56"/>
      <c r="FG75" s="56"/>
      <c r="FH75" s="9"/>
      <c r="FI75" s="17">
        <v>14</v>
      </c>
      <c r="FJ75" s="17">
        <v>14</v>
      </c>
      <c r="FK75" s="17"/>
      <c r="FL75" s="17"/>
      <c r="FM75" s="17"/>
      <c r="FN75" s="17">
        <v>14</v>
      </c>
      <c r="FO75" s="57">
        <v>0</v>
      </c>
      <c r="FP75" s="57">
        <v>25</v>
      </c>
      <c r="FQ75" s="57">
        <v>0.56000000000000005</v>
      </c>
      <c r="FR75" s="26" t="s">
        <v>339</v>
      </c>
      <c r="FS75" s="59"/>
      <c r="FT75" s="60">
        <v>-14</v>
      </c>
      <c r="FU75" s="60"/>
      <c r="FV75" s="61">
        <v>14</v>
      </c>
      <c r="FW75" s="61">
        <v>-14</v>
      </c>
      <c r="FX75" s="61">
        <v>0</v>
      </c>
      <c r="FY75" s="61">
        <v>0</v>
      </c>
      <c r="FZ75" s="10"/>
      <c r="GA75" s="11"/>
    </row>
    <row r="76" spans="1:183" s="62" customFormat="1" ht="20.25" hidden="1" customHeight="1">
      <c r="A76" s="8" t="s">
        <v>77</v>
      </c>
      <c r="B76" s="54" t="s">
        <v>321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4">
        <v>0</v>
      </c>
      <c r="AH76" s="54">
        <v>0</v>
      </c>
      <c r="AI76" s="54">
        <v>0</v>
      </c>
      <c r="AJ76" s="54">
        <v>0</v>
      </c>
      <c r="AK76" s="54">
        <v>0</v>
      </c>
      <c r="AL76" s="54">
        <v>0</v>
      </c>
      <c r="AM76" s="54">
        <v>0</v>
      </c>
      <c r="AN76" s="54">
        <v>0</v>
      </c>
      <c r="AO76" s="54">
        <v>0</v>
      </c>
      <c r="AP76" s="54">
        <v>0</v>
      </c>
      <c r="AQ76" s="54">
        <v>0</v>
      </c>
      <c r="AR76" s="54">
        <v>0</v>
      </c>
      <c r="AS76" s="54">
        <v>0</v>
      </c>
      <c r="AT76" s="54">
        <v>0</v>
      </c>
      <c r="AU76" s="54">
        <v>0</v>
      </c>
      <c r="AV76" s="54">
        <v>0</v>
      </c>
      <c r="AW76" s="54">
        <v>0</v>
      </c>
      <c r="AX76" s="54">
        <v>0</v>
      </c>
      <c r="AY76" s="54">
        <v>0</v>
      </c>
      <c r="AZ76" s="54">
        <v>0</v>
      </c>
      <c r="BA76" s="54">
        <v>0</v>
      </c>
      <c r="BB76" s="54">
        <v>0</v>
      </c>
      <c r="BC76" s="54">
        <v>0</v>
      </c>
      <c r="BD76" s="54">
        <v>0</v>
      </c>
      <c r="BE76" s="54">
        <v>0</v>
      </c>
      <c r="BF76" s="54">
        <v>0</v>
      </c>
      <c r="BG76" s="54">
        <v>0</v>
      </c>
      <c r="BH76" s="54">
        <v>0</v>
      </c>
      <c r="BI76" s="54">
        <v>0</v>
      </c>
      <c r="BJ76" s="54">
        <v>0</v>
      </c>
      <c r="BK76" s="54">
        <v>0</v>
      </c>
      <c r="BL76" s="54">
        <v>0</v>
      </c>
      <c r="BM76" s="54">
        <v>0</v>
      </c>
      <c r="BN76" s="54">
        <v>0</v>
      </c>
      <c r="BO76" s="54">
        <v>0</v>
      </c>
      <c r="BP76" s="54">
        <v>0</v>
      </c>
      <c r="BQ76" s="54">
        <v>0</v>
      </c>
      <c r="BR76" s="54">
        <v>0</v>
      </c>
      <c r="BS76" s="54">
        <v>0</v>
      </c>
      <c r="BT76" s="54">
        <v>0</v>
      </c>
      <c r="BU76" s="54">
        <v>0</v>
      </c>
      <c r="BV76" s="54">
        <v>0</v>
      </c>
      <c r="BW76" s="54">
        <v>0</v>
      </c>
      <c r="BX76" s="54">
        <v>0</v>
      </c>
      <c r="BY76" s="54">
        <v>0</v>
      </c>
      <c r="BZ76" s="54">
        <v>0</v>
      </c>
      <c r="CA76" s="54">
        <v>0</v>
      </c>
      <c r="CB76" s="54">
        <v>0</v>
      </c>
      <c r="CC76" s="54">
        <v>0</v>
      </c>
      <c r="CD76" s="54">
        <v>0</v>
      </c>
      <c r="CE76" s="54">
        <v>0</v>
      </c>
      <c r="CF76" s="54">
        <v>0</v>
      </c>
      <c r="CG76" s="54">
        <v>0</v>
      </c>
      <c r="CH76" s="54">
        <v>0</v>
      </c>
      <c r="CI76" s="54">
        <v>0</v>
      </c>
      <c r="CJ76" s="54">
        <v>0</v>
      </c>
      <c r="CK76" s="54">
        <v>0</v>
      </c>
      <c r="CL76" s="54">
        <v>0</v>
      </c>
      <c r="CM76" s="26"/>
      <c r="CN76" s="26"/>
      <c r="CO76" s="26"/>
      <c r="CP76" s="26">
        <v>0</v>
      </c>
      <c r="CQ76" s="54">
        <v>0</v>
      </c>
      <c r="CR76" s="54">
        <v>0</v>
      </c>
      <c r="CS76" s="54">
        <v>0</v>
      </c>
      <c r="CT76" s="54">
        <v>0</v>
      </c>
      <c r="CU76" s="54">
        <v>0</v>
      </c>
      <c r="CV76" s="54">
        <v>0</v>
      </c>
      <c r="CW76" s="54">
        <v>0</v>
      </c>
      <c r="CX76" s="54">
        <v>0</v>
      </c>
      <c r="CY76" s="54">
        <v>0</v>
      </c>
      <c r="CZ76" s="54">
        <v>0</v>
      </c>
      <c r="DA76" s="54">
        <v>0</v>
      </c>
      <c r="DB76" s="54">
        <v>0</v>
      </c>
      <c r="DC76" s="54">
        <v>0</v>
      </c>
      <c r="DD76" s="54">
        <v>0</v>
      </c>
      <c r="DE76" s="54">
        <v>0</v>
      </c>
      <c r="DF76" s="54">
        <v>0</v>
      </c>
      <c r="DG76" s="54">
        <v>0</v>
      </c>
      <c r="DH76" s="54">
        <v>0</v>
      </c>
      <c r="DI76" s="54">
        <v>0</v>
      </c>
      <c r="DJ76" s="54">
        <v>0</v>
      </c>
      <c r="DK76" s="54">
        <v>0</v>
      </c>
      <c r="DL76" s="54">
        <v>0</v>
      </c>
      <c r="DM76" s="54">
        <v>0</v>
      </c>
      <c r="DN76" s="54">
        <v>0</v>
      </c>
      <c r="DO76" s="54">
        <v>0</v>
      </c>
      <c r="DP76" s="54">
        <v>0</v>
      </c>
      <c r="DQ76" s="54">
        <v>0</v>
      </c>
      <c r="DR76" s="54">
        <v>0</v>
      </c>
      <c r="DS76" s="54">
        <v>0</v>
      </c>
      <c r="DT76" s="54">
        <v>0</v>
      </c>
      <c r="DU76" s="54">
        <v>0</v>
      </c>
      <c r="DV76" s="54">
        <v>0</v>
      </c>
      <c r="DW76" s="54">
        <v>0</v>
      </c>
      <c r="DX76" s="54">
        <v>0</v>
      </c>
      <c r="DY76" s="26"/>
      <c r="DZ76" s="26"/>
      <c r="EA76" s="26"/>
      <c r="EB76" s="26">
        <v>0</v>
      </c>
      <c r="EC76" s="54">
        <v>0</v>
      </c>
      <c r="ED76" s="54">
        <v>0</v>
      </c>
      <c r="EE76" s="54">
        <v>0</v>
      </c>
      <c r="EF76" s="54">
        <v>0</v>
      </c>
      <c r="EG76" s="54">
        <v>0</v>
      </c>
      <c r="EH76" s="54">
        <v>0</v>
      </c>
      <c r="EI76" s="54">
        <v>0</v>
      </c>
      <c r="EJ76" s="54">
        <v>0</v>
      </c>
      <c r="EK76" s="54">
        <v>0</v>
      </c>
      <c r="EL76" s="54">
        <v>0</v>
      </c>
      <c r="EM76" s="54">
        <v>0</v>
      </c>
      <c r="EN76" s="54">
        <v>0</v>
      </c>
      <c r="EO76" s="54">
        <v>0</v>
      </c>
      <c r="EP76" s="54">
        <v>0</v>
      </c>
      <c r="EQ76" s="54">
        <v>0</v>
      </c>
      <c r="ER76" s="54">
        <v>0</v>
      </c>
      <c r="ES76" s="54">
        <v>0</v>
      </c>
      <c r="ET76" s="54">
        <v>0</v>
      </c>
      <c r="EU76" s="54">
        <v>0</v>
      </c>
      <c r="EV76" s="54">
        <v>0</v>
      </c>
      <c r="EW76" s="54">
        <v>0</v>
      </c>
      <c r="EX76" s="54">
        <v>0</v>
      </c>
      <c r="EY76" s="26"/>
      <c r="EZ76" s="54"/>
      <c r="FA76" s="54"/>
      <c r="FB76" s="26">
        <v>0</v>
      </c>
      <c r="FC76" s="55">
        <v>0</v>
      </c>
      <c r="FD76" s="56">
        <v>0</v>
      </c>
      <c r="FE76" s="56">
        <v>0</v>
      </c>
      <c r="FF76" s="56"/>
      <c r="FG76" s="56">
        <v>0</v>
      </c>
      <c r="FH76" s="9"/>
      <c r="FI76" s="17">
        <v>0</v>
      </c>
      <c r="FJ76" s="17">
        <v>0</v>
      </c>
      <c r="FK76" s="17"/>
      <c r="FL76" s="17"/>
      <c r="FM76" s="17"/>
      <c r="FN76" s="17">
        <v>0</v>
      </c>
      <c r="FO76" s="57">
        <v>0</v>
      </c>
      <c r="FP76" s="57"/>
      <c r="FQ76" s="57">
        <v>0</v>
      </c>
      <c r="FR76" s="26" t="s">
        <v>339</v>
      </c>
      <c r="FS76" s="59"/>
      <c r="FT76" s="60">
        <v>0</v>
      </c>
      <c r="FU76" s="60"/>
      <c r="FV76" s="61">
        <v>0</v>
      </c>
      <c r="FW76" s="61">
        <v>0</v>
      </c>
      <c r="FX76" s="61">
        <v>0</v>
      </c>
      <c r="FY76" s="61">
        <v>0</v>
      </c>
      <c r="FZ76" s="10">
        <v>50000</v>
      </c>
      <c r="GA76" s="11">
        <v>0</v>
      </c>
    </row>
    <row r="77" spans="1:183" s="62" customFormat="1" ht="21.75" customHeight="1">
      <c r="A77" s="23" t="s">
        <v>78</v>
      </c>
      <c r="B77" s="54" t="s">
        <v>321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1</v>
      </c>
      <c r="M77" s="54">
        <v>1</v>
      </c>
      <c r="N77" s="54">
        <v>0</v>
      </c>
      <c r="O77" s="54">
        <v>1</v>
      </c>
      <c r="P77" s="54">
        <v>1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4">
        <v>0</v>
      </c>
      <c r="AH77" s="54">
        <v>0</v>
      </c>
      <c r="AI77" s="54">
        <v>0</v>
      </c>
      <c r="AJ77" s="54">
        <v>0</v>
      </c>
      <c r="AK77" s="54">
        <v>0</v>
      </c>
      <c r="AL77" s="54">
        <v>0</v>
      </c>
      <c r="AM77" s="54">
        <v>0</v>
      </c>
      <c r="AN77" s="54">
        <v>0</v>
      </c>
      <c r="AO77" s="54">
        <v>0</v>
      </c>
      <c r="AP77" s="54">
        <v>0</v>
      </c>
      <c r="AQ77" s="54">
        <v>0</v>
      </c>
      <c r="AR77" s="54">
        <v>0</v>
      </c>
      <c r="AS77" s="54">
        <v>0</v>
      </c>
      <c r="AT77" s="54">
        <v>0</v>
      </c>
      <c r="AU77" s="54">
        <v>0</v>
      </c>
      <c r="AV77" s="54">
        <v>0</v>
      </c>
      <c r="AW77" s="54">
        <v>0</v>
      </c>
      <c r="AX77" s="54">
        <v>0</v>
      </c>
      <c r="AY77" s="54">
        <v>0</v>
      </c>
      <c r="AZ77" s="54">
        <v>0</v>
      </c>
      <c r="BA77" s="54">
        <v>0</v>
      </c>
      <c r="BB77" s="54">
        <v>0</v>
      </c>
      <c r="BC77" s="54">
        <v>0</v>
      </c>
      <c r="BD77" s="54">
        <v>0</v>
      </c>
      <c r="BE77" s="54">
        <v>0</v>
      </c>
      <c r="BF77" s="54">
        <v>0</v>
      </c>
      <c r="BG77" s="54">
        <v>0</v>
      </c>
      <c r="BH77" s="54">
        <v>0</v>
      </c>
      <c r="BI77" s="54">
        <v>0</v>
      </c>
      <c r="BJ77" s="54">
        <v>0</v>
      </c>
      <c r="BK77" s="54">
        <v>0</v>
      </c>
      <c r="BL77" s="54">
        <v>0</v>
      </c>
      <c r="BM77" s="54">
        <v>0</v>
      </c>
      <c r="BN77" s="54">
        <v>0</v>
      </c>
      <c r="BO77" s="54">
        <v>0</v>
      </c>
      <c r="BP77" s="54">
        <v>0</v>
      </c>
      <c r="BQ77" s="54">
        <v>0</v>
      </c>
      <c r="BR77" s="54">
        <v>0</v>
      </c>
      <c r="BS77" s="54">
        <v>0</v>
      </c>
      <c r="BT77" s="54">
        <v>0</v>
      </c>
      <c r="BU77" s="54">
        <v>0</v>
      </c>
      <c r="BV77" s="54">
        <v>0</v>
      </c>
      <c r="BW77" s="54">
        <v>0</v>
      </c>
      <c r="BX77" s="54">
        <v>0</v>
      </c>
      <c r="BY77" s="54">
        <v>0</v>
      </c>
      <c r="BZ77" s="54">
        <v>4</v>
      </c>
      <c r="CA77" s="54">
        <v>4</v>
      </c>
      <c r="CB77" s="54">
        <v>0</v>
      </c>
      <c r="CC77" s="54">
        <v>0</v>
      </c>
      <c r="CD77" s="54">
        <v>0</v>
      </c>
      <c r="CE77" s="54">
        <v>0</v>
      </c>
      <c r="CF77" s="54">
        <v>0</v>
      </c>
      <c r="CG77" s="54">
        <v>0</v>
      </c>
      <c r="CH77" s="54">
        <v>0</v>
      </c>
      <c r="CI77" s="54">
        <v>1</v>
      </c>
      <c r="CJ77" s="54">
        <v>1</v>
      </c>
      <c r="CK77" s="54">
        <v>0</v>
      </c>
      <c r="CL77" s="54">
        <v>7</v>
      </c>
      <c r="CM77" s="26"/>
      <c r="CN77" s="26"/>
      <c r="CO77" s="26"/>
      <c r="CP77" s="26">
        <v>0</v>
      </c>
      <c r="CQ77" s="54">
        <v>0</v>
      </c>
      <c r="CR77" s="54">
        <v>0</v>
      </c>
      <c r="CS77" s="54">
        <v>0</v>
      </c>
      <c r="CT77" s="54">
        <v>0</v>
      </c>
      <c r="CU77" s="54">
        <v>0</v>
      </c>
      <c r="CV77" s="54">
        <v>0</v>
      </c>
      <c r="CW77" s="54">
        <v>0</v>
      </c>
      <c r="CX77" s="54">
        <v>0</v>
      </c>
      <c r="CY77" s="54">
        <v>0</v>
      </c>
      <c r="CZ77" s="54">
        <v>0</v>
      </c>
      <c r="DA77" s="54">
        <v>0</v>
      </c>
      <c r="DB77" s="54">
        <v>0</v>
      </c>
      <c r="DC77" s="54">
        <v>0</v>
      </c>
      <c r="DD77" s="54">
        <v>0</v>
      </c>
      <c r="DE77" s="54">
        <v>0</v>
      </c>
      <c r="DF77" s="54">
        <v>0</v>
      </c>
      <c r="DG77" s="54">
        <v>0</v>
      </c>
      <c r="DH77" s="54">
        <v>0</v>
      </c>
      <c r="DI77" s="54">
        <v>0</v>
      </c>
      <c r="DJ77" s="54">
        <v>0</v>
      </c>
      <c r="DK77" s="54">
        <v>0</v>
      </c>
      <c r="DL77" s="54">
        <v>0</v>
      </c>
      <c r="DM77" s="54">
        <v>0</v>
      </c>
      <c r="DN77" s="54">
        <v>0</v>
      </c>
      <c r="DO77" s="54">
        <v>0</v>
      </c>
      <c r="DP77" s="54">
        <v>0</v>
      </c>
      <c r="DQ77" s="54">
        <v>0</v>
      </c>
      <c r="DR77" s="54">
        <v>0</v>
      </c>
      <c r="DS77" s="54">
        <v>0</v>
      </c>
      <c r="DT77" s="54">
        <v>0</v>
      </c>
      <c r="DU77" s="54">
        <v>0</v>
      </c>
      <c r="DV77" s="54">
        <v>0</v>
      </c>
      <c r="DW77" s="54">
        <v>0</v>
      </c>
      <c r="DX77" s="54">
        <v>0</v>
      </c>
      <c r="DY77" s="26"/>
      <c r="DZ77" s="26"/>
      <c r="EA77" s="26"/>
      <c r="EB77" s="26">
        <v>0</v>
      </c>
      <c r="EC77" s="54">
        <v>0</v>
      </c>
      <c r="ED77" s="54">
        <v>0</v>
      </c>
      <c r="EE77" s="54">
        <v>0</v>
      </c>
      <c r="EF77" s="54">
        <v>0</v>
      </c>
      <c r="EG77" s="54">
        <v>0</v>
      </c>
      <c r="EH77" s="54">
        <v>0</v>
      </c>
      <c r="EI77" s="54">
        <v>0</v>
      </c>
      <c r="EJ77" s="54">
        <v>0</v>
      </c>
      <c r="EK77" s="54">
        <v>0</v>
      </c>
      <c r="EL77" s="54">
        <v>0</v>
      </c>
      <c r="EM77" s="54">
        <v>0</v>
      </c>
      <c r="EN77" s="54">
        <v>0</v>
      </c>
      <c r="EO77" s="54">
        <v>0</v>
      </c>
      <c r="EP77" s="54">
        <v>0</v>
      </c>
      <c r="EQ77" s="54">
        <v>0</v>
      </c>
      <c r="ER77" s="54">
        <v>0</v>
      </c>
      <c r="ES77" s="54">
        <v>0</v>
      </c>
      <c r="ET77" s="54">
        <v>0</v>
      </c>
      <c r="EU77" s="54">
        <v>0</v>
      </c>
      <c r="EV77" s="54">
        <v>0</v>
      </c>
      <c r="EW77" s="54">
        <v>0</v>
      </c>
      <c r="EX77" s="54">
        <v>0</v>
      </c>
      <c r="EY77" s="26"/>
      <c r="EZ77" s="54"/>
      <c r="FA77" s="54"/>
      <c r="FB77" s="26">
        <v>0</v>
      </c>
      <c r="FC77" s="55">
        <v>7</v>
      </c>
      <c r="FD77" s="56">
        <v>7</v>
      </c>
      <c r="FE77" s="56">
        <v>0</v>
      </c>
      <c r="FF77" s="56"/>
      <c r="FG77" s="56">
        <v>-7</v>
      </c>
      <c r="FH77" s="98">
        <v>0.5</v>
      </c>
      <c r="FI77" s="17">
        <v>6.5</v>
      </c>
      <c r="FJ77" s="17">
        <v>7</v>
      </c>
      <c r="FK77" s="17"/>
      <c r="FL77" s="17"/>
      <c r="FM77" s="17"/>
      <c r="FN77" s="17">
        <v>7</v>
      </c>
      <c r="FO77" s="57">
        <v>0</v>
      </c>
      <c r="FP77" s="57">
        <v>25</v>
      </c>
      <c r="FQ77" s="57">
        <v>0.28000000000000003</v>
      </c>
      <c r="FR77" s="26" t="s">
        <v>339</v>
      </c>
      <c r="FS77" s="59"/>
      <c r="FT77" s="60">
        <v>-6.5</v>
      </c>
      <c r="FU77" s="60"/>
      <c r="FV77" s="61">
        <v>6.5</v>
      </c>
      <c r="FW77" s="61">
        <v>-7</v>
      </c>
      <c r="FX77" s="61">
        <v>0</v>
      </c>
      <c r="FY77" s="61">
        <v>-0.5</v>
      </c>
      <c r="FZ77" s="101">
        <v>70000</v>
      </c>
      <c r="GA77" s="100">
        <f>+FZ77*FH77</f>
        <v>35000</v>
      </c>
    </row>
    <row r="78" spans="1:183" s="62" customFormat="1" ht="20.25" hidden="1" customHeight="1">
      <c r="A78" s="8" t="s">
        <v>79</v>
      </c>
      <c r="B78" s="54" t="s">
        <v>321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54">
        <v>0</v>
      </c>
      <c r="AH78" s="54">
        <v>0</v>
      </c>
      <c r="AI78" s="54">
        <v>0</v>
      </c>
      <c r="AJ78" s="54">
        <v>0</v>
      </c>
      <c r="AK78" s="54">
        <v>0</v>
      </c>
      <c r="AL78" s="54">
        <v>0</v>
      </c>
      <c r="AM78" s="54">
        <v>0</v>
      </c>
      <c r="AN78" s="54">
        <v>0</v>
      </c>
      <c r="AO78" s="54">
        <v>0</v>
      </c>
      <c r="AP78" s="54">
        <v>0</v>
      </c>
      <c r="AQ78" s="54">
        <v>0</v>
      </c>
      <c r="AR78" s="54">
        <v>0</v>
      </c>
      <c r="AS78" s="54">
        <v>0</v>
      </c>
      <c r="AT78" s="54">
        <v>0</v>
      </c>
      <c r="AU78" s="54">
        <v>0</v>
      </c>
      <c r="AV78" s="54">
        <v>0</v>
      </c>
      <c r="AW78" s="54">
        <v>0</v>
      </c>
      <c r="AX78" s="54">
        <v>0</v>
      </c>
      <c r="AY78" s="54">
        <v>0</v>
      </c>
      <c r="AZ78" s="54">
        <v>0</v>
      </c>
      <c r="BA78" s="54">
        <v>0</v>
      </c>
      <c r="BB78" s="54">
        <v>0</v>
      </c>
      <c r="BC78" s="54">
        <v>0</v>
      </c>
      <c r="BD78" s="54">
        <v>0</v>
      </c>
      <c r="BE78" s="54">
        <v>0</v>
      </c>
      <c r="BF78" s="54">
        <v>0</v>
      </c>
      <c r="BG78" s="54">
        <v>0</v>
      </c>
      <c r="BH78" s="54">
        <v>0</v>
      </c>
      <c r="BI78" s="54">
        <v>0</v>
      </c>
      <c r="BJ78" s="54">
        <v>0</v>
      </c>
      <c r="BK78" s="54">
        <v>0</v>
      </c>
      <c r="BL78" s="54">
        <v>0</v>
      </c>
      <c r="BM78" s="54">
        <v>0</v>
      </c>
      <c r="BN78" s="54">
        <v>0</v>
      </c>
      <c r="BO78" s="54">
        <v>0</v>
      </c>
      <c r="BP78" s="54">
        <v>0</v>
      </c>
      <c r="BQ78" s="54">
        <v>0</v>
      </c>
      <c r="BR78" s="54">
        <v>0</v>
      </c>
      <c r="BS78" s="54">
        <v>0</v>
      </c>
      <c r="BT78" s="54">
        <v>0</v>
      </c>
      <c r="BU78" s="54">
        <v>0</v>
      </c>
      <c r="BV78" s="54">
        <v>0</v>
      </c>
      <c r="BW78" s="54">
        <v>0</v>
      </c>
      <c r="BX78" s="54">
        <v>0</v>
      </c>
      <c r="BY78" s="54">
        <v>0</v>
      </c>
      <c r="BZ78" s="54">
        <v>0</v>
      </c>
      <c r="CA78" s="54">
        <v>0</v>
      </c>
      <c r="CB78" s="54">
        <v>0</v>
      </c>
      <c r="CC78" s="54">
        <v>0</v>
      </c>
      <c r="CD78" s="54">
        <v>0</v>
      </c>
      <c r="CE78" s="54">
        <v>0</v>
      </c>
      <c r="CF78" s="54">
        <v>0</v>
      </c>
      <c r="CG78" s="54">
        <v>0</v>
      </c>
      <c r="CH78" s="54">
        <v>0</v>
      </c>
      <c r="CI78" s="54">
        <v>0</v>
      </c>
      <c r="CJ78" s="54">
        <v>0</v>
      </c>
      <c r="CK78" s="54">
        <v>0</v>
      </c>
      <c r="CL78" s="54">
        <v>0</v>
      </c>
      <c r="CM78" s="26"/>
      <c r="CN78" s="26"/>
      <c r="CO78" s="26"/>
      <c r="CP78" s="26">
        <v>0</v>
      </c>
      <c r="CQ78" s="54">
        <v>0</v>
      </c>
      <c r="CR78" s="54">
        <v>0</v>
      </c>
      <c r="CS78" s="54">
        <v>0</v>
      </c>
      <c r="CT78" s="54">
        <v>0</v>
      </c>
      <c r="CU78" s="54">
        <v>0</v>
      </c>
      <c r="CV78" s="54">
        <v>0</v>
      </c>
      <c r="CW78" s="54">
        <v>0</v>
      </c>
      <c r="CX78" s="54">
        <v>0</v>
      </c>
      <c r="CY78" s="54">
        <v>0</v>
      </c>
      <c r="CZ78" s="54">
        <v>0</v>
      </c>
      <c r="DA78" s="54">
        <v>0</v>
      </c>
      <c r="DB78" s="54">
        <v>0</v>
      </c>
      <c r="DC78" s="54">
        <v>0</v>
      </c>
      <c r="DD78" s="54">
        <v>0</v>
      </c>
      <c r="DE78" s="54">
        <v>0</v>
      </c>
      <c r="DF78" s="54">
        <v>0</v>
      </c>
      <c r="DG78" s="54">
        <v>0</v>
      </c>
      <c r="DH78" s="54">
        <v>0</v>
      </c>
      <c r="DI78" s="54">
        <v>0</v>
      </c>
      <c r="DJ78" s="54">
        <v>0</v>
      </c>
      <c r="DK78" s="54">
        <v>0</v>
      </c>
      <c r="DL78" s="54">
        <v>0</v>
      </c>
      <c r="DM78" s="54">
        <v>0</v>
      </c>
      <c r="DN78" s="54">
        <v>0</v>
      </c>
      <c r="DO78" s="54">
        <v>0</v>
      </c>
      <c r="DP78" s="54">
        <v>0</v>
      </c>
      <c r="DQ78" s="54">
        <v>0</v>
      </c>
      <c r="DR78" s="54">
        <v>0</v>
      </c>
      <c r="DS78" s="54">
        <v>0</v>
      </c>
      <c r="DT78" s="54">
        <v>0</v>
      </c>
      <c r="DU78" s="54">
        <v>0</v>
      </c>
      <c r="DV78" s="54">
        <v>0</v>
      </c>
      <c r="DW78" s="54">
        <v>0</v>
      </c>
      <c r="DX78" s="54">
        <v>0</v>
      </c>
      <c r="DY78" s="26"/>
      <c r="DZ78" s="26"/>
      <c r="EA78" s="26"/>
      <c r="EB78" s="26">
        <v>0</v>
      </c>
      <c r="EC78" s="54">
        <v>0</v>
      </c>
      <c r="ED78" s="54">
        <v>0</v>
      </c>
      <c r="EE78" s="54">
        <v>0</v>
      </c>
      <c r="EF78" s="54">
        <v>0</v>
      </c>
      <c r="EG78" s="54">
        <v>0</v>
      </c>
      <c r="EH78" s="54">
        <v>0</v>
      </c>
      <c r="EI78" s="54">
        <v>0</v>
      </c>
      <c r="EJ78" s="54">
        <v>0</v>
      </c>
      <c r="EK78" s="54">
        <v>0</v>
      </c>
      <c r="EL78" s="54">
        <v>0</v>
      </c>
      <c r="EM78" s="54">
        <v>0</v>
      </c>
      <c r="EN78" s="54">
        <v>0</v>
      </c>
      <c r="EO78" s="54">
        <v>0</v>
      </c>
      <c r="EP78" s="54">
        <v>0</v>
      </c>
      <c r="EQ78" s="54">
        <v>0</v>
      </c>
      <c r="ER78" s="54">
        <v>0</v>
      </c>
      <c r="ES78" s="54">
        <v>0</v>
      </c>
      <c r="ET78" s="54">
        <v>0</v>
      </c>
      <c r="EU78" s="54">
        <v>0</v>
      </c>
      <c r="EV78" s="54">
        <v>0</v>
      </c>
      <c r="EW78" s="54">
        <v>0</v>
      </c>
      <c r="EX78" s="54">
        <v>0</v>
      </c>
      <c r="EY78" s="26"/>
      <c r="EZ78" s="54"/>
      <c r="FA78" s="54"/>
      <c r="FB78" s="26">
        <v>0</v>
      </c>
      <c r="FC78" s="55">
        <v>0</v>
      </c>
      <c r="FD78" s="56">
        <v>0</v>
      </c>
      <c r="FE78" s="56">
        <v>0</v>
      </c>
      <c r="FF78" s="56"/>
      <c r="FG78" s="56">
        <v>0</v>
      </c>
      <c r="FH78" s="9"/>
      <c r="FI78" s="17">
        <v>0</v>
      </c>
      <c r="FJ78" s="17">
        <v>0</v>
      </c>
      <c r="FK78" s="17"/>
      <c r="FL78" s="17"/>
      <c r="FM78" s="17"/>
      <c r="FN78" s="17">
        <v>0</v>
      </c>
      <c r="FO78" s="57">
        <v>0</v>
      </c>
      <c r="FP78" s="57"/>
      <c r="FQ78" s="57">
        <v>0</v>
      </c>
      <c r="FR78" s="26" t="s">
        <v>339</v>
      </c>
      <c r="FS78" s="59"/>
      <c r="FT78" s="60">
        <v>0</v>
      </c>
      <c r="FU78" s="60"/>
      <c r="FV78" s="61">
        <v>0</v>
      </c>
      <c r="FW78" s="61">
        <v>0</v>
      </c>
      <c r="FX78" s="61">
        <v>0</v>
      </c>
      <c r="FY78" s="61">
        <v>0</v>
      </c>
      <c r="FZ78" s="10">
        <v>45000</v>
      </c>
      <c r="GA78" s="11">
        <v>0</v>
      </c>
    </row>
    <row r="79" spans="1:183" s="62" customFormat="1" ht="21.75" customHeight="1">
      <c r="A79" s="23" t="s">
        <v>80</v>
      </c>
      <c r="B79" s="54"/>
      <c r="C79" s="54"/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1</v>
      </c>
      <c r="P79" s="54">
        <v>1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54">
        <v>0</v>
      </c>
      <c r="AH79" s="54">
        <v>0</v>
      </c>
      <c r="AI79" s="54">
        <v>0</v>
      </c>
      <c r="AJ79" s="54">
        <v>0</v>
      </c>
      <c r="AK79" s="54">
        <v>0</v>
      </c>
      <c r="AL79" s="54">
        <v>0</v>
      </c>
      <c r="AM79" s="54">
        <v>0</v>
      </c>
      <c r="AN79" s="54">
        <v>0</v>
      </c>
      <c r="AO79" s="54">
        <v>0</v>
      </c>
      <c r="AP79" s="54">
        <v>0</v>
      </c>
      <c r="AQ79" s="54">
        <v>0</v>
      </c>
      <c r="AR79" s="54">
        <v>0</v>
      </c>
      <c r="AS79" s="54">
        <v>0</v>
      </c>
      <c r="AT79" s="54">
        <v>0</v>
      </c>
      <c r="AU79" s="54">
        <v>0</v>
      </c>
      <c r="AV79" s="54">
        <v>0</v>
      </c>
      <c r="AW79" s="54">
        <v>0</v>
      </c>
      <c r="AX79" s="54">
        <v>0</v>
      </c>
      <c r="AY79" s="54">
        <v>0</v>
      </c>
      <c r="AZ79" s="54">
        <v>0</v>
      </c>
      <c r="BA79" s="54">
        <v>0</v>
      </c>
      <c r="BB79" s="54">
        <v>0</v>
      </c>
      <c r="BC79" s="54">
        <v>0</v>
      </c>
      <c r="BD79" s="54">
        <v>0</v>
      </c>
      <c r="BE79" s="54">
        <v>0</v>
      </c>
      <c r="BF79" s="54">
        <v>0</v>
      </c>
      <c r="BG79" s="54">
        <v>0</v>
      </c>
      <c r="BH79" s="54">
        <v>0</v>
      </c>
      <c r="BI79" s="54">
        <v>0</v>
      </c>
      <c r="BJ79" s="54">
        <v>0</v>
      </c>
      <c r="BK79" s="54">
        <v>4</v>
      </c>
      <c r="BL79" s="54">
        <v>4</v>
      </c>
      <c r="BM79" s="54">
        <v>0</v>
      </c>
      <c r="BN79" s="54">
        <v>0</v>
      </c>
      <c r="BO79" s="54">
        <v>0</v>
      </c>
      <c r="BP79" s="54">
        <v>0</v>
      </c>
      <c r="BQ79" s="54">
        <v>0</v>
      </c>
      <c r="BR79" s="54">
        <v>0</v>
      </c>
      <c r="BS79" s="54">
        <v>0</v>
      </c>
      <c r="BT79" s="54">
        <v>0</v>
      </c>
      <c r="BU79" s="54">
        <v>0</v>
      </c>
      <c r="BV79" s="54">
        <v>0</v>
      </c>
      <c r="BW79" s="54">
        <v>0</v>
      </c>
      <c r="BX79" s="54">
        <v>0</v>
      </c>
      <c r="BY79" s="54">
        <v>0</v>
      </c>
      <c r="BZ79" s="54">
        <v>0</v>
      </c>
      <c r="CA79" s="54">
        <v>0</v>
      </c>
      <c r="CB79" s="54">
        <v>0</v>
      </c>
      <c r="CC79" s="54">
        <v>0</v>
      </c>
      <c r="CD79" s="54">
        <v>0</v>
      </c>
      <c r="CE79" s="54">
        <v>0</v>
      </c>
      <c r="CF79" s="54">
        <v>0</v>
      </c>
      <c r="CG79" s="54">
        <v>0</v>
      </c>
      <c r="CH79" s="54">
        <v>0</v>
      </c>
      <c r="CI79" s="54">
        <v>1</v>
      </c>
      <c r="CJ79" s="54">
        <v>1</v>
      </c>
      <c r="CK79" s="54">
        <v>0</v>
      </c>
      <c r="CL79" s="54">
        <v>6</v>
      </c>
      <c r="CM79" s="26"/>
      <c r="CN79" s="26"/>
      <c r="CO79" s="26"/>
      <c r="CP79" s="26">
        <v>0</v>
      </c>
      <c r="CQ79" s="54">
        <v>0</v>
      </c>
      <c r="CR79" s="54">
        <v>0</v>
      </c>
      <c r="CS79" s="54">
        <v>0</v>
      </c>
      <c r="CT79" s="54">
        <v>0</v>
      </c>
      <c r="CU79" s="54">
        <v>0</v>
      </c>
      <c r="CV79" s="54">
        <v>0</v>
      </c>
      <c r="CW79" s="54">
        <v>0</v>
      </c>
      <c r="CX79" s="54">
        <v>0</v>
      </c>
      <c r="CY79" s="54">
        <v>0</v>
      </c>
      <c r="CZ79" s="54">
        <v>0</v>
      </c>
      <c r="DA79" s="54">
        <v>0</v>
      </c>
      <c r="DB79" s="54">
        <v>0</v>
      </c>
      <c r="DC79" s="54">
        <v>0</v>
      </c>
      <c r="DD79" s="54">
        <v>0</v>
      </c>
      <c r="DE79" s="54">
        <v>0</v>
      </c>
      <c r="DF79" s="54">
        <v>0</v>
      </c>
      <c r="DG79" s="54">
        <v>0</v>
      </c>
      <c r="DH79" s="54">
        <v>0</v>
      </c>
      <c r="DI79" s="54">
        <v>0</v>
      </c>
      <c r="DJ79" s="54">
        <v>0</v>
      </c>
      <c r="DK79" s="54">
        <v>0</v>
      </c>
      <c r="DL79" s="54">
        <v>0</v>
      </c>
      <c r="DM79" s="54">
        <v>0</v>
      </c>
      <c r="DN79" s="54">
        <v>0</v>
      </c>
      <c r="DO79" s="54">
        <v>0</v>
      </c>
      <c r="DP79" s="54">
        <v>0</v>
      </c>
      <c r="DQ79" s="54">
        <v>0</v>
      </c>
      <c r="DR79" s="54">
        <v>0</v>
      </c>
      <c r="DS79" s="54">
        <v>0</v>
      </c>
      <c r="DT79" s="54">
        <v>0</v>
      </c>
      <c r="DU79" s="54">
        <v>0</v>
      </c>
      <c r="DV79" s="54">
        <v>0</v>
      </c>
      <c r="DW79" s="54">
        <v>0</v>
      </c>
      <c r="DX79" s="54">
        <v>0</v>
      </c>
      <c r="DY79" s="26"/>
      <c r="DZ79" s="26"/>
      <c r="EA79" s="26"/>
      <c r="EB79" s="26">
        <v>0</v>
      </c>
      <c r="EC79" s="54">
        <v>0</v>
      </c>
      <c r="ED79" s="54">
        <v>0</v>
      </c>
      <c r="EE79" s="54">
        <v>0</v>
      </c>
      <c r="EF79" s="54">
        <v>0</v>
      </c>
      <c r="EG79" s="54">
        <v>0</v>
      </c>
      <c r="EH79" s="54">
        <v>0</v>
      </c>
      <c r="EI79" s="54">
        <v>0</v>
      </c>
      <c r="EJ79" s="54">
        <v>0</v>
      </c>
      <c r="EK79" s="54">
        <v>0</v>
      </c>
      <c r="EL79" s="54">
        <v>0</v>
      </c>
      <c r="EM79" s="54">
        <v>0</v>
      </c>
      <c r="EN79" s="54">
        <v>0</v>
      </c>
      <c r="EO79" s="54">
        <v>0</v>
      </c>
      <c r="EP79" s="54">
        <v>0</v>
      </c>
      <c r="EQ79" s="54">
        <v>0</v>
      </c>
      <c r="ER79" s="54">
        <v>0</v>
      </c>
      <c r="ES79" s="54">
        <v>0</v>
      </c>
      <c r="ET79" s="54">
        <v>0</v>
      </c>
      <c r="EU79" s="54">
        <v>0</v>
      </c>
      <c r="EV79" s="54">
        <v>0</v>
      </c>
      <c r="EW79" s="54">
        <v>0</v>
      </c>
      <c r="EX79" s="54">
        <v>0</v>
      </c>
      <c r="EY79" s="26"/>
      <c r="EZ79" s="54"/>
      <c r="FA79" s="54"/>
      <c r="FB79" s="26">
        <v>0</v>
      </c>
      <c r="FC79" s="55">
        <v>6</v>
      </c>
      <c r="FD79" s="56">
        <v>6</v>
      </c>
      <c r="FE79" s="56">
        <v>0</v>
      </c>
      <c r="FF79" s="56"/>
      <c r="FG79" s="56"/>
      <c r="FH79" s="98">
        <v>0.5</v>
      </c>
      <c r="FI79" s="17">
        <v>5.5</v>
      </c>
      <c r="FJ79" s="17">
        <v>6</v>
      </c>
      <c r="FK79" s="17"/>
      <c r="FL79" s="17"/>
      <c r="FM79" s="17"/>
      <c r="FN79" s="17">
        <v>6</v>
      </c>
      <c r="FO79" s="57">
        <v>0</v>
      </c>
      <c r="FP79" s="57">
        <v>25</v>
      </c>
      <c r="FQ79" s="57">
        <v>0.24</v>
      </c>
      <c r="FR79" s="26" t="s">
        <v>339</v>
      </c>
      <c r="FS79" s="59"/>
      <c r="FT79" s="60">
        <v>-5.5</v>
      </c>
      <c r="FU79" s="60"/>
      <c r="FV79" s="61">
        <v>5.5</v>
      </c>
      <c r="FW79" s="61">
        <v>-6</v>
      </c>
      <c r="FX79" s="61">
        <v>0</v>
      </c>
      <c r="FY79" s="61">
        <v>-0.5</v>
      </c>
      <c r="FZ79" s="101">
        <v>80000</v>
      </c>
      <c r="GA79" s="100">
        <f>+FZ79*FH79</f>
        <v>40000</v>
      </c>
    </row>
    <row r="80" spans="1:183" s="62" customFormat="1" ht="20.25" hidden="1" customHeight="1">
      <c r="A80" s="8" t="s">
        <v>81</v>
      </c>
      <c r="B80" s="54" t="s">
        <v>321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54">
        <v>0</v>
      </c>
      <c r="AH80" s="54">
        <v>0</v>
      </c>
      <c r="AI80" s="54">
        <v>0</v>
      </c>
      <c r="AJ80" s="54">
        <v>0</v>
      </c>
      <c r="AK80" s="54">
        <v>0</v>
      </c>
      <c r="AL80" s="54">
        <v>0</v>
      </c>
      <c r="AM80" s="54">
        <v>0</v>
      </c>
      <c r="AN80" s="54">
        <v>0</v>
      </c>
      <c r="AO80" s="54">
        <v>0</v>
      </c>
      <c r="AP80" s="54">
        <v>0</v>
      </c>
      <c r="AQ80" s="54">
        <v>0</v>
      </c>
      <c r="AR80" s="54">
        <v>0</v>
      </c>
      <c r="AS80" s="54">
        <v>0</v>
      </c>
      <c r="AT80" s="54">
        <v>0</v>
      </c>
      <c r="AU80" s="54">
        <v>0</v>
      </c>
      <c r="AV80" s="54">
        <v>0</v>
      </c>
      <c r="AW80" s="54">
        <v>0</v>
      </c>
      <c r="AX80" s="54">
        <v>0</v>
      </c>
      <c r="AY80" s="54">
        <v>0</v>
      </c>
      <c r="AZ80" s="54">
        <v>0</v>
      </c>
      <c r="BA80" s="54">
        <v>0</v>
      </c>
      <c r="BB80" s="54">
        <v>0</v>
      </c>
      <c r="BC80" s="54">
        <v>0</v>
      </c>
      <c r="BD80" s="54">
        <v>0</v>
      </c>
      <c r="BE80" s="54">
        <v>0</v>
      </c>
      <c r="BF80" s="54">
        <v>0</v>
      </c>
      <c r="BG80" s="54">
        <v>0</v>
      </c>
      <c r="BH80" s="54">
        <v>0</v>
      </c>
      <c r="BI80" s="54">
        <v>0</v>
      </c>
      <c r="BJ80" s="54">
        <v>0</v>
      </c>
      <c r="BK80" s="54">
        <v>0</v>
      </c>
      <c r="BL80" s="54">
        <v>0</v>
      </c>
      <c r="BM80" s="54">
        <v>0</v>
      </c>
      <c r="BN80" s="54">
        <v>0</v>
      </c>
      <c r="BO80" s="54">
        <v>0</v>
      </c>
      <c r="BP80" s="54">
        <v>0</v>
      </c>
      <c r="BQ80" s="54">
        <v>0</v>
      </c>
      <c r="BR80" s="54">
        <v>0</v>
      </c>
      <c r="BS80" s="54">
        <v>0</v>
      </c>
      <c r="BT80" s="54">
        <v>0</v>
      </c>
      <c r="BU80" s="54">
        <v>0</v>
      </c>
      <c r="BV80" s="54">
        <v>0</v>
      </c>
      <c r="BW80" s="54">
        <v>0</v>
      </c>
      <c r="BX80" s="54">
        <v>0</v>
      </c>
      <c r="BY80" s="54">
        <v>0</v>
      </c>
      <c r="BZ80" s="54">
        <v>0</v>
      </c>
      <c r="CA80" s="54">
        <v>0</v>
      </c>
      <c r="CB80" s="54">
        <v>0</v>
      </c>
      <c r="CC80" s="54">
        <v>0</v>
      </c>
      <c r="CD80" s="54">
        <v>0</v>
      </c>
      <c r="CE80" s="54">
        <v>0</v>
      </c>
      <c r="CF80" s="54">
        <v>0</v>
      </c>
      <c r="CG80" s="54">
        <v>0</v>
      </c>
      <c r="CH80" s="54">
        <v>0</v>
      </c>
      <c r="CI80" s="54">
        <v>0</v>
      </c>
      <c r="CJ80" s="54">
        <v>0</v>
      </c>
      <c r="CK80" s="54">
        <v>0</v>
      </c>
      <c r="CL80" s="54">
        <v>0</v>
      </c>
      <c r="CM80" s="26"/>
      <c r="CN80" s="26"/>
      <c r="CO80" s="26"/>
      <c r="CP80" s="26">
        <v>0</v>
      </c>
      <c r="CQ80" s="54">
        <v>0</v>
      </c>
      <c r="CR80" s="54">
        <v>0</v>
      </c>
      <c r="CS80" s="54">
        <v>0</v>
      </c>
      <c r="CT80" s="54">
        <v>0</v>
      </c>
      <c r="CU80" s="54">
        <v>0</v>
      </c>
      <c r="CV80" s="54">
        <v>0</v>
      </c>
      <c r="CW80" s="54">
        <v>0</v>
      </c>
      <c r="CX80" s="54">
        <v>0</v>
      </c>
      <c r="CY80" s="54">
        <v>0</v>
      </c>
      <c r="CZ80" s="54">
        <v>0</v>
      </c>
      <c r="DA80" s="54">
        <v>0</v>
      </c>
      <c r="DB80" s="54">
        <v>0</v>
      </c>
      <c r="DC80" s="54">
        <v>0</v>
      </c>
      <c r="DD80" s="54">
        <v>0</v>
      </c>
      <c r="DE80" s="54">
        <v>0</v>
      </c>
      <c r="DF80" s="54">
        <v>0</v>
      </c>
      <c r="DG80" s="54">
        <v>0</v>
      </c>
      <c r="DH80" s="54">
        <v>0</v>
      </c>
      <c r="DI80" s="54">
        <v>0</v>
      </c>
      <c r="DJ80" s="54">
        <v>0</v>
      </c>
      <c r="DK80" s="54">
        <v>0</v>
      </c>
      <c r="DL80" s="54">
        <v>0</v>
      </c>
      <c r="DM80" s="54">
        <v>0</v>
      </c>
      <c r="DN80" s="54">
        <v>0</v>
      </c>
      <c r="DO80" s="54">
        <v>0</v>
      </c>
      <c r="DP80" s="54">
        <v>0</v>
      </c>
      <c r="DQ80" s="54">
        <v>0</v>
      </c>
      <c r="DR80" s="54">
        <v>0</v>
      </c>
      <c r="DS80" s="54">
        <v>0</v>
      </c>
      <c r="DT80" s="54">
        <v>0</v>
      </c>
      <c r="DU80" s="54">
        <v>0</v>
      </c>
      <c r="DV80" s="54">
        <v>0</v>
      </c>
      <c r="DW80" s="54">
        <v>0</v>
      </c>
      <c r="DX80" s="54">
        <v>0</v>
      </c>
      <c r="DY80" s="26"/>
      <c r="DZ80" s="26"/>
      <c r="EA80" s="26"/>
      <c r="EB80" s="26">
        <v>0</v>
      </c>
      <c r="EC80" s="54">
        <v>0</v>
      </c>
      <c r="ED80" s="54">
        <v>0</v>
      </c>
      <c r="EE80" s="54">
        <v>0</v>
      </c>
      <c r="EF80" s="54">
        <v>0</v>
      </c>
      <c r="EG80" s="54">
        <v>0</v>
      </c>
      <c r="EH80" s="54">
        <v>0</v>
      </c>
      <c r="EI80" s="54">
        <v>0</v>
      </c>
      <c r="EJ80" s="54">
        <v>0</v>
      </c>
      <c r="EK80" s="54">
        <v>0</v>
      </c>
      <c r="EL80" s="54">
        <v>0</v>
      </c>
      <c r="EM80" s="54">
        <v>0</v>
      </c>
      <c r="EN80" s="54">
        <v>0</v>
      </c>
      <c r="EO80" s="54">
        <v>0</v>
      </c>
      <c r="EP80" s="54">
        <v>0</v>
      </c>
      <c r="EQ80" s="54">
        <v>0</v>
      </c>
      <c r="ER80" s="54">
        <v>0</v>
      </c>
      <c r="ES80" s="54">
        <v>0</v>
      </c>
      <c r="ET80" s="54">
        <v>0</v>
      </c>
      <c r="EU80" s="54">
        <v>0</v>
      </c>
      <c r="EV80" s="54">
        <v>0</v>
      </c>
      <c r="EW80" s="54">
        <v>0</v>
      </c>
      <c r="EX80" s="54">
        <v>0</v>
      </c>
      <c r="EY80" s="26"/>
      <c r="EZ80" s="54"/>
      <c r="FA80" s="54"/>
      <c r="FB80" s="26">
        <v>0</v>
      </c>
      <c r="FC80" s="55">
        <v>0</v>
      </c>
      <c r="FD80" s="56">
        <v>0</v>
      </c>
      <c r="FE80" s="56">
        <v>0</v>
      </c>
      <c r="FF80" s="56"/>
      <c r="FG80" s="56">
        <v>0</v>
      </c>
      <c r="FH80" s="9"/>
      <c r="FI80" s="17">
        <v>0</v>
      </c>
      <c r="FJ80" s="17">
        <v>0</v>
      </c>
      <c r="FK80" s="17"/>
      <c r="FL80" s="17"/>
      <c r="FM80" s="17"/>
      <c r="FN80" s="17">
        <v>0</v>
      </c>
      <c r="FO80" s="57">
        <v>0</v>
      </c>
      <c r="FP80" s="57"/>
      <c r="FQ80" s="57">
        <v>0</v>
      </c>
      <c r="FR80" s="26" t="s">
        <v>339</v>
      </c>
      <c r="FS80" s="59"/>
      <c r="FT80" s="60">
        <v>0</v>
      </c>
      <c r="FU80" s="60"/>
      <c r="FV80" s="61">
        <v>0</v>
      </c>
      <c r="FW80" s="61">
        <v>0</v>
      </c>
      <c r="FX80" s="61">
        <v>0</v>
      </c>
      <c r="FY80" s="61">
        <v>0</v>
      </c>
      <c r="FZ80" s="10">
        <v>50000</v>
      </c>
      <c r="GA80" s="11">
        <v>0</v>
      </c>
    </row>
    <row r="81" spans="1:183" s="62" customFormat="1" ht="21.75" customHeight="1">
      <c r="A81" s="24" t="s">
        <v>57</v>
      </c>
      <c r="B81" s="54" t="s">
        <v>321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50</v>
      </c>
      <c r="J81" s="54">
        <v>50</v>
      </c>
      <c r="K81" s="54">
        <v>0</v>
      </c>
      <c r="L81" s="54">
        <v>100</v>
      </c>
      <c r="M81" s="54">
        <v>100</v>
      </c>
      <c r="N81" s="54">
        <v>0</v>
      </c>
      <c r="O81" s="54">
        <v>40</v>
      </c>
      <c r="P81" s="54">
        <v>40</v>
      </c>
      <c r="Q81" s="54">
        <v>0</v>
      </c>
      <c r="R81" s="54">
        <v>5</v>
      </c>
      <c r="S81" s="54">
        <v>5</v>
      </c>
      <c r="T81" s="54">
        <v>0</v>
      </c>
      <c r="U81" s="54">
        <v>10</v>
      </c>
      <c r="V81" s="54">
        <v>10</v>
      </c>
      <c r="W81" s="54">
        <v>0</v>
      </c>
      <c r="X81" s="54">
        <v>0</v>
      </c>
      <c r="Y81" s="54">
        <v>0</v>
      </c>
      <c r="Z81" s="54">
        <v>0</v>
      </c>
      <c r="AA81" s="54">
        <v>0</v>
      </c>
      <c r="AB81" s="54">
        <v>0</v>
      </c>
      <c r="AC81" s="54">
        <v>0</v>
      </c>
      <c r="AD81" s="54">
        <v>0</v>
      </c>
      <c r="AE81" s="54">
        <v>0</v>
      </c>
      <c r="AF81" s="54">
        <v>0</v>
      </c>
      <c r="AG81" s="54">
        <v>0</v>
      </c>
      <c r="AH81" s="54">
        <v>0</v>
      </c>
      <c r="AI81" s="54">
        <v>0</v>
      </c>
      <c r="AJ81" s="54">
        <v>3</v>
      </c>
      <c r="AK81" s="54">
        <v>3</v>
      </c>
      <c r="AL81" s="54">
        <v>0</v>
      </c>
      <c r="AM81" s="54">
        <v>12</v>
      </c>
      <c r="AN81" s="54">
        <v>12</v>
      </c>
      <c r="AO81" s="54">
        <v>0</v>
      </c>
      <c r="AP81" s="54">
        <v>15</v>
      </c>
      <c r="AQ81" s="54">
        <v>15</v>
      </c>
      <c r="AR81" s="54">
        <v>0</v>
      </c>
      <c r="AS81" s="54">
        <v>15</v>
      </c>
      <c r="AT81" s="54">
        <v>15</v>
      </c>
      <c r="AU81" s="54">
        <v>0</v>
      </c>
      <c r="AV81" s="54">
        <v>0</v>
      </c>
      <c r="AW81" s="54">
        <v>0</v>
      </c>
      <c r="AX81" s="54">
        <v>0</v>
      </c>
      <c r="AY81" s="54">
        <v>0</v>
      </c>
      <c r="AZ81" s="54">
        <v>0</v>
      </c>
      <c r="BA81" s="54">
        <v>0</v>
      </c>
      <c r="BB81" s="54">
        <v>0</v>
      </c>
      <c r="BC81" s="54">
        <v>0</v>
      </c>
      <c r="BD81" s="54">
        <v>0</v>
      </c>
      <c r="BE81" s="54">
        <v>7</v>
      </c>
      <c r="BF81" s="54">
        <v>7</v>
      </c>
      <c r="BG81" s="54">
        <v>0</v>
      </c>
      <c r="BH81" s="54">
        <v>0</v>
      </c>
      <c r="BI81" s="54">
        <v>0</v>
      </c>
      <c r="BJ81" s="54">
        <v>0</v>
      </c>
      <c r="BK81" s="54">
        <v>15</v>
      </c>
      <c r="BL81" s="54">
        <v>15</v>
      </c>
      <c r="BM81" s="54">
        <v>0</v>
      </c>
      <c r="BN81" s="54">
        <v>5</v>
      </c>
      <c r="BO81" s="54">
        <v>5</v>
      </c>
      <c r="BP81" s="54">
        <v>0</v>
      </c>
      <c r="BQ81" s="54">
        <v>5</v>
      </c>
      <c r="BR81" s="54">
        <v>5</v>
      </c>
      <c r="BS81" s="54">
        <v>0</v>
      </c>
      <c r="BT81" s="54">
        <v>5</v>
      </c>
      <c r="BU81" s="54">
        <v>5</v>
      </c>
      <c r="BV81" s="54">
        <v>0</v>
      </c>
      <c r="BW81" s="54">
        <v>0</v>
      </c>
      <c r="BX81" s="54">
        <v>0</v>
      </c>
      <c r="BY81" s="54">
        <v>0</v>
      </c>
      <c r="BZ81" s="54">
        <v>5</v>
      </c>
      <c r="CA81" s="54">
        <v>5</v>
      </c>
      <c r="CB81" s="54">
        <v>0</v>
      </c>
      <c r="CC81" s="54">
        <v>0</v>
      </c>
      <c r="CD81" s="54">
        <v>0</v>
      </c>
      <c r="CE81" s="54">
        <v>0</v>
      </c>
      <c r="CF81" s="54">
        <v>0</v>
      </c>
      <c r="CG81" s="54">
        <v>0</v>
      </c>
      <c r="CH81" s="54">
        <v>0</v>
      </c>
      <c r="CI81" s="54">
        <v>15</v>
      </c>
      <c r="CJ81" s="54">
        <v>15</v>
      </c>
      <c r="CK81" s="54">
        <v>0</v>
      </c>
      <c r="CL81" s="54">
        <v>307</v>
      </c>
      <c r="CM81" s="67"/>
      <c r="CN81" s="67"/>
      <c r="CO81" s="67"/>
      <c r="CP81" s="26">
        <v>0</v>
      </c>
      <c r="CQ81" s="54">
        <v>0</v>
      </c>
      <c r="CR81" s="54">
        <v>0</v>
      </c>
      <c r="CS81" s="54">
        <v>0</v>
      </c>
      <c r="CT81" s="54">
        <v>60</v>
      </c>
      <c r="CU81" s="54">
        <v>60</v>
      </c>
      <c r="CV81" s="54">
        <v>0</v>
      </c>
      <c r="CW81" s="54">
        <v>120</v>
      </c>
      <c r="CX81" s="54">
        <v>120</v>
      </c>
      <c r="CY81" s="54">
        <v>0</v>
      </c>
      <c r="CZ81" s="54">
        <v>60</v>
      </c>
      <c r="DA81" s="54">
        <v>60</v>
      </c>
      <c r="DB81" s="54">
        <v>0</v>
      </c>
      <c r="DC81" s="54">
        <v>30</v>
      </c>
      <c r="DD81" s="54">
        <v>30</v>
      </c>
      <c r="DE81" s="54">
        <v>0</v>
      </c>
      <c r="DF81" s="54">
        <v>140</v>
      </c>
      <c r="DG81" s="54">
        <v>140</v>
      </c>
      <c r="DH81" s="54">
        <v>0</v>
      </c>
      <c r="DI81" s="54">
        <v>60</v>
      </c>
      <c r="DJ81" s="54">
        <v>60</v>
      </c>
      <c r="DK81" s="54">
        <v>0</v>
      </c>
      <c r="DL81" s="54">
        <v>0</v>
      </c>
      <c r="DM81" s="54">
        <v>0</v>
      </c>
      <c r="DN81" s="54">
        <v>0</v>
      </c>
      <c r="DO81" s="54">
        <v>80</v>
      </c>
      <c r="DP81" s="54">
        <v>80</v>
      </c>
      <c r="DQ81" s="54">
        <v>0</v>
      </c>
      <c r="DR81" s="54">
        <v>100</v>
      </c>
      <c r="DS81" s="54">
        <v>100</v>
      </c>
      <c r="DT81" s="54">
        <v>0</v>
      </c>
      <c r="DU81" s="54">
        <v>140</v>
      </c>
      <c r="DV81" s="54">
        <v>140</v>
      </c>
      <c r="DW81" s="54">
        <v>0</v>
      </c>
      <c r="DX81" s="54">
        <v>790</v>
      </c>
      <c r="DY81" s="67"/>
      <c r="DZ81" s="67"/>
      <c r="EA81" s="67"/>
      <c r="EB81" s="26">
        <v>0</v>
      </c>
      <c r="EC81" s="54">
        <v>5</v>
      </c>
      <c r="ED81" s="54">
        <v>5</v>
      </c>
      <c r="EE81" s="54">
        <v>0</v>
      </c>
      <c r="EF81" s="54">
        <v>0</v>
      </c>
      <c r="EG81" s="54">
        <v>0</v>
      </c>
      <c r="EH81" s="54">
        <v>0</v>
      </c>
      <c r="EI81" s="54">
        <v>0</v>
      </c>
      <c r="EJ81" s="54">
        <v>0</v>
      </c>
      <c r="EK81" s="54">
        <v>0</v>
      </c>
      <c r="EL81" s="54">
        <v>0</v>
      </c>
      <c r="EM81" s="54">
        <v>0</v>
      </c>
      <c r="EN81" s="54">
        <v>0</v>
      </c>
      <c r="EO81" s="54">
        <v>0</v>
      </c>
      <c r="EP81" s="54">
        <v>0</v>
      </c>
      <c r="EQ81" s="54">
        <v>0</v>
      </c>
      <c r="ER81" s="54">
        <v>0</v>
      </c>
      <c r="ES81" s="54">
        <v>0</v>
      </c>
      <c r="ET81" s="54">
        <v>0</v>
      </c>
      <c r="EU81" s="54">
        <v>0</v>
      </c>
      <c r="EV81" s="54">
        <v>0</v>
      </c>
      <c r="EW81" s="54">
        <v>0</v>
      </c>
      <c r="EX81" s="54">
        <v>5</v>
      </c>
      <c r="EY81" s="67"/>
      <c r="EZ81" s="54"/>
      <c r="FA81" s="54"/>
      <c r="FB81" s="26">
        <v>0</v>
      </c>
      <c r="FC81" s="55">
        <v>1102</v>
      </c>
      <c r="FD81" s="56">
        <v>1102</v>
      </c>
      <c r="FE81" s="56">
        <v>0</v>
      </c>
      <c r="FF81" s="56"/>
      <c r="FG81" s="56">
        <v>-1102</v>
      </c>
      <c r="FH81" s="98">
        <v>160</v>
      </c>
      <c r="FI81" s="17">
        <v>942</v>
      </c>
      <c r="FJ81" s="17"/>
      <c r="FK81" s="17"/>
      <c r="FL81" s="17"/>
      <c r="FM81" s="17"/>
      <c r="FN81" s="17">
        <v>0</v>
      </c>
      <c r="FO81" s="57">
        <v>5</v>
      </c>
      <c r="FP81" s="66">
        <v>20</v>
      </c>
      <c r="FQ81" s="57">
        <v>55.1</v>
      </c>
      <c r="FR81" s="67" t="s">
        <v>340</v>
      </c>
      <c r="FS81" s="59"/>
      <c r="FT81" s="60">
        <v>-937</v>
      </c>
      <c r="FU81" s="60"/>
      <c r="FV81" s="61">
        <v>937</v>
      </c>
      <c r="FW81" s="61">
        <v>-1102</v>
      </c>
      <c r="FX81" s="61">
        <v>0</v>
      </c>
      <c r="FY81" s="61">
        <v>-165</v>
      </c>
      <c r="FZ81" s="99">
        <v>20500</v>
      </c>
      <c r="GA81" s="100">
        <f>+FZ81*FH81</f>
        <v>3280000</v>
      </c>
    </row>
    <row r="82" spans="1:183" s="62" customFormat="1" ht="20.25" hidden="1" customHeight="1">
      <c r="A82" s="8" t="s">
        <v>58</v>
      </c>
      <c r="B82" s="54"/>
      <c r="C82" s="54"/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4">
        <v>0</v>
      </c>
      <c r="O82" s="54">
        <v>0</v>
      </c>
      <c r="P82" s="54">
        <v>0</v>
      </c>
      <c r="Q82" s="54">
        <v>0</v>
      </c>
      <c r="R82" s="54">
        <v>0</v>
      </c>
      <c r="S82" s="54">
        <v>0</v>
      </c>
      <c r="T82" s="54">
        <v>0</v>
      </c>
      <c r="U82" s="54">
        <v>0</v>
      </c>
      <c r="V82" s="54">
        <v>0</v>
      </c>
      <c r="W82" s="54">
        <v>0</v>
      </c>
      <c r="X82" s="54">
        <v>0</v>
      </c>
      <c r="Y82" s="54">
        <v>0</v>
      </c>
      <c r="Z82" s="54">
        <v>0</v>
      </c>
      <c r="AA82" s="54">
        <v>0</v>
      </c>
      <c r="AB82" s="54">
        <v>0</v>
      </c>
      <c r="AC82" s="54">
        <v>0</v>
      </c>
      <c r="AD82" s="54">
        <v>0</v>
      </c>
      <c r="AE82" s="54">
        <v>0</v>
      </c>
      <c r="AF82" s="54">
        <v>0</v>
      </c>
      <c r="AG82" s="54">
        <v>0</v>
      </c>
      <c r="AH82" s="54">
        <v>0</v>
      </c>
      <c r="AI82" s="54">
        <v>0</v>
      </c>
      <c r="AJ82" s="54">
        <v>0</v>
      </c>
      <c r="AK82" s="54">
        <v>0</v>
      </c>
      <c r="AL82" s="54">
        <v>0</v>
      </c>
      <c r="AM82" s="54">
        <v>0</v>
      </c>
      <c r="AN82" s="54">
        <v>0</v>
      </c>
      <c r="AO82" s="54">
        <v>0</v>
      </c>
      <c r="AP82" s="54">
        <v>0</v>
      </c>
      <c r="AQ82" s="54">
        <v>0</v>
      </c>
      <c r="AR82" s="54">
        <v>0</v>
      </c>
      <c r="AS82" s="54">
        <v>0</v>
      </c>
      <c r="AT82" s="54">
        <v>0</v>
      </c>
      <c r="AU82" s="54">
        <v>0</v>
      </c>
      <c r="AV82" s="54">
        <v>0</v>
      </c>
      <c r="AW82" s="54">
        <v>0</v>
      </c>
      <c r="AX82" s="54">
        <v>0</v>
      </c>
      <c r="AY82" s="54">
        <v>0</v>
      </c>
      <c r="AZ82" s="54">
        <v>0</v>
      </c>
      <c r="BA82" s="54">
        <v>0</v>
      </c>
      <c r="BB82" s="54">
        <v>0</v>
      </c>
      <c r="BC82" s="54">
        <v>0</v>
      </c>
      <c r="BD82" s="54">
        <v>0</v>
      </c>
      <c r="BE82" s="54">
        <v>0</v>
      </c>
      <c r="BF82" s="54">
        <v>0</v>
      </c>
      <c r="BG82" s="54">
        <v>0</v>
      </c>
      <c r="BH82" s="54">
        <v>0</v>
      </c>
      <c r="BI82" s="54">
        <v>0</v>
      </c>
      <c r="BJ82" s="54">
        <v>0</v>
      </c>
      <c r="BK82" s="54">
        <v>0</v>
      </c>
      <c r="BL82" s="54">
        <v>0</v>
      </c>
      <c r="BM82" s="54">
        <v>0</v>
      </c>
      <c r="BN82" s="54">
        <v>0</v>
      </c>
      <c r="BO82" s="54">
        <v>0</v>
      </c>
      <c r="BP82" s="54">
        <v>0</v>
      </c>
      <c r="BQ82" s="54">
        <v>0</v>
      </c>
      <c r="BR82" s="54">
        <v>0</v>
      </c>
      <c r="BS82" s="54">
        <v>0</v>
      </c>
      <c r="BT82" s="54">
        <v>0</v>
      </c>
      <c r="BU82" s="54">
        <v>0</v>
      </c>
      <c r="BV82" s="54">
        <v>0</v>
      </c>
      <c r="BW82" s="54">
        <v>0</v>
      </c>
      <c r="BX82" s="54">
        <v>0</v>
      </c>
      <c r="BY82" s="54">
        <v>0</v>
      </c>
      <c r="BZ82" s="54">
        <v>0</v>
      </c>
      <c r="CA82" s="54">
        <v>0</v>
      </c>
      <c r="CB82" s="54">
        <v>0</v>
      </c>
      <c r="CC82" s="54">
        <v>0</v>
      </c>
      <c r="CD82" s="54">
        <v>0</v>
      </c>
      <c r="CE82" s="54">
        <v>0</v>
      </c>
      <c r="CF82" s="54">
        <v>0</v>
      </c>
      <c r="CG82" s="54">
        <v>0</v>
      </c>
      <c r="CH82" s="54">
        <v>0</v>
      </c>
      <c r="CI82" s="54">
        <v>0</v>
      </c>
      <c r="CJ82" s="54">
        <v>0</v>
      </c>
      <c r="CK82" s="54">
        <v>0</v>
      </c>
      <c r="CL82" s="54">
        <v>0</v>
      </c>
      <c r="CM82" s="26"/>
      <c r="CN82" s="26"/>
      <c r="CO82" s="26"/>
      <c r="CP82" s="26">
        <v>0</v>
      </c>
      <c r="CQ82" s="54">
        <v>0</v>
      </c>
      <c r="CR82" s="54">
        <v>0</v>
      </c>
      <c r="CS82" s="54">
        <v>0</v>
      </c>
      <c r="CT82" s="54">
        <v>0</v>
      </c>
      <c r="CU82" s="54">
        <v>0</v>
      </c>
      <c r="CV82" s="54">
        <v>0</v>
      </c>
      <c r="CW82" s="54">
        <v>0</v>
      </c>
      <c r="CX82" s="54">
        <v>0</v>
      </c>
      <c r="CY82" s="54">
        <v>0</v>
      </c>
      <c r="CZ82" s="54">
        <v>0</v>
      </c>
      <c r="DA82" s="54">
        <v>0</v>
      </c>
      <c r="DB82" s="54">
        <v>0</v>
      </c>
      <c r="DC82" s="54">
        <v>0</v>
      </c>
      <c r="DD82" s="54">
        <v>0</v>
      </c>
      <c r="DE82" s="54">
        <v>0</v>
      </c>
      <c r="DF82" s="54">
        <v>0</v>
      </c>
      <c r="DG82" s="54">
        <v>0</v>
      </c>
      <c r="DH82" s="54">
        <v>0</v>
      </c>
      <c r="DI82" s="54">
        <v>0</v>
      </c>
      <c r="DJ82" s="54">
        <v>0</v>
      </c>
      <c r="DK82" s="54">
        <v>0</v>
      </c>
      <c r="DL82" s="54">
        <v>0</v>
      </c>
      <c r="DM82" s="54">
        <v>0</v>
      </c>
      <c r="DN82" s="54">
        <v>0</v>
      </c>
      <c r="DO82" s="54">
        <v>0</v>
      </c>
      <c r="DP82" s="54">
        <v>0</v>
      </c>
      <c r="DQ82" s="54">
        <v>0</v>
      </c>
      <c r="DR82" s="54">
        <v>0</v>
      </c>
      <c r="DS82" s="54">
        <v>0</v>
      </c>
      <c r="DT82" s="54">
        <v>0</v>
      </c>
      <c r="DU82" s="54">
        <v>0</v>
      </c>
      <c r="DV82" s="54">
        <v>0</v>
      </c>
      <c r="DW82" s="54">
        <v>0</v>
      </c>
      <c r="DX82" s="54">
        <v>0</v>
      </c>
      <c r="DY82" s="26"/>
      <c r="DZ82" s="26"/>
      <c r="EA82" s="26"/>
      <c r="EB82" s="26">
        <v>0</v>
      </c>
      <c r="EC82" s="54">
        <v>0</v>
      </c>
      <c r="ED82" s="54">
        <v>0</v>
      </c>
      <c r="EE82" s="54">
        <v>0</v>
      </c>
      <c r="EF82" s="54">
        <v>50</v>
      </c>
      <c r="EG82" s="54">
        <v>50</v>
      </c>
      <c r="EH82" s="54">
        <v>0</v>
      </c>
      <c r="EI82" s="54">
        <v>100</v>
      </c>
      <c r="EJ82" s="54">
        <v>100</v>
      </c>
      <c r="EK82" s="54">
        <v>0</v>
      </c>
      <c r="EL82" s="54">
        <v>0</v>
      </c>
      <c r="EM82" s="54">
        <v>0</v>
      </c>
      <c r="EN82" s="54">
        <v>0</v>
      </c>
      <c r="EO82" s="54">
        <v>0</v>
      </c>
      <c r="EP82" s="54">
        <v>0</v>
      </c>
      <c r="EQ82" s="54">
        <v>0</v>
      </c>
      <c r="ER82" s="54">
        <v>0</v>
      </c>
      <c r="ES82" s="54">
        <v>0</v>
      </c>
      <c r="ET82" s="54">
        <v>0</v>
      </c>
      <c r="EU82" s="54">
        <v>0</v>
      </c>
      <c r="EV82" s="54">
        <v>0</v>
      </c>
      <c r="EW82" s="54">
        <v>0</v>
      </c>
      <c r="EX82" s="54">
        <v>150</v>
      </c>
      <c r="EY82" s="26"/>
      <c r="EZ82" s="54"/>
      <c r="FA82" s="54"/>
      <c r="FB82" s="26">
        <v>0</v>
      </c>
      <c r="FC82" s="55">
        <v>150</v>
      </c>
      <c r="FD82" s="56">
        <v>150</v>
      </c>
      <c r="FE82" s="56">
        <v>0</v>
      </c>
      <c r="FF82" s="56"/>
      <c r="FG82" s="56"/>
      <c r="FH82" s="9"/>
      <c r="FI82" s="17">
        <v>150</v>
      </c>
      <c r="FJ82" s="17"/>
      <c r="FK82" s="17">
        <v>150</v>
      </c>
      <c r="FL82" s="17"/>
      <c r="FM82" s="17"/>
      <c r="FN82" s="17">
        <v>150</v>
      </c>
      <c r="FO82" s="57">
        <v>0</v>
      </c>
      <c r="FP82" s="57">
        <v>17</v>
      </c>
      <c r="FQ82" s="57">
        <v>8.8235294117647065</v>
      </c>
      <c r="FR82" s="67" t="s">
        <v>340</v>
      </c>
      <c r="FS82" s="59"/>
      <c r="FT82" s="60">
        <v>-150</v>
      </c>
      <c r="FU82" s="60"/>
      <c r="FV82" s="61">
        <v>150</v>
      </c>
      <c r="FW82" s="61">
        <v>-150</v>
      </c>
      <c r="FX82" s="61">
        <v>0</v>
      </c>
      <c r="FY82" s="61">
        <v>0</v>
      </c>
      <c r="FZ82" s="12"/>
      <c r="GA82" s="11"/>
    </row>
    <row r="83" spans="1:183" s="62" customFormat="1" ht="21.75" hidden="1" customHeight="1">
      <c r="A83" s="8" t="s">
        <v>50</v>
      </c>
      <c r="B83" s="54" t="s">
        <v>321</v>
      </c>
      <c r="C83" s="54">
        <v>0</v>
      </c>
      <c r="D83" s="54">
        <v>0</v>
      </c>
      <c r="E83" s="54">
        <v>0</v>
      </c>
      <c r="F83" s="54">
        <v>15</v>
      </c>
      <c r="G83" s="54">
        <v>15</v>
      </c>
      <c r="H83" s="54">
        <v>0</v>
      </c>
      <c r="I83" s="54">
        <v>20</v>
      </c>
      <c r="J83" s="54">
        <v>20</v>
      </c>
      <c r="K83" s="54">
        <v>0</v>
      </c>
      <c r="L83" s="54">
        <v>15</v>
      </c>
      <c r="M83" s="54">
        <v>15</v>
      </c>
      <c r="N83" s="54">
        <v>0</v>
      </c>
      <c r="O83" s="54">
        <v>20</v>
      </c>
      <c r="P83" s="54">
        <v>20</v>
      </c>
      <c r="Q83" s="54">
        <v>0</v>
      </c>
      <c r="R83" s="54">
        <v>2</v>
      </c>
      <c r="S83" s="54">
        <v>2</v>
      </c>
      <c r="T83" s="54">
        <v>0</v>
      </c>
      <c r="U83" s="54">
        <v>3</v>
      </c>
      <c r="V83" s="54">
        <v>3</v>
      </c>
      <c r="W83" s="54">
        <v>0</v>
      </c>
      <c r="X83" s="54">
        <v>0</v>
      </c>
      <c r="Y83" s="54">
        <v>0</v>
      </c>
      <c r="Z83" s="54">
        <v>0</v>
      </c>
      <c r="AA83" s="54">
        <v>0</v>
      </c>
      <c r="AB83" s="54">
        <v>0</v>
      </c>
      <c r="AC83" s="54">
        <v>0</v>
      </c>
      <c r="AD83" s="54">
        <v>0</v>
      </c>
      <c r="AE83" s="54">
        <v>0</v>
      </c>
      <c r="AF83" s="54">
        <v>0</v>
      </c>
      <c r="AG83" s="54">
        <v>0</v>
      </c>
      <c r="AH83" s="54">
        <v>0</v>
      </c>
      <c r="AI83" s="54">
        <v>0</v>
      </c>
      <c r="AJ83" s="54">
        <v>2</v>
      </c>
      <c r="AK83" s="54">
        <v>2</v>
      </c>
      <c r="AL83" s="54">
        <v>0</v>
      </c>
      <c r="AM83" s="54">
        <v>2</v>
      </c>
      <c r="AN83" s="54">
        <v>2</v>
      </c>
      <c r="AO83" s="54">
        <v>0</v>
      </c>
      <c r="AP83" s="54">
        <v>5</v>
      </c>
      <c r="AQ83" s="54">
        <v>5</v>
      </c>
      <c r="AR83" s="54">
        <v>0</v>
      </c>
      <c r="AS83" s="54">
        <v>2</v>
      </c>
      <c r="AT83" s="54">
        <v>2</v>
      </c>
      <c r="AU83" s="54">
        <v>0</v>
      </c>
      <c r="AV83" s="54">
        <v>0</v>
      </c>
      <c r="AW83" s="54">
        <v>0</v>
      </c>
      <c r="AX83" s="54">
        <v>0</v>
      </c>
      <c r="AY83" s="54">
        <v>0</v>
      </c>
      <c r="AZ83" s="54">
        <v>0</v>
      </c>
      <c r="BA83" s="54">
        <v>0</v>
      </c>
      <c r="BB83" s="54">
        <v>0</v>
      </c>
      <c r="BC83" s="54">
        <v>0</v>
      </c>
      <c r="BD83" s="54">
        <v>0</v>
      </c>
      <c r="BE83" s="54">
        <v>2</v>
      </c>
      <c r="BF83" s="54">
        <v>2</v>
      </c>
      <c r="BG83" s="54">
        <v>0</v>
      </c>
      <c r="BH83" s="54">
        <v>0</v>
      </c>
      <c r="BI83" s="54">
        <v>0</v>
      </c>
      <c r="BJ83" s="54">
        <v>0</v>
      </c>
      <c r="BK83" s="54">
        <v>3</v>
      </c>
      <c r="BL83" s="54">
        <v>3</v>
      </c>
      <c r="BM83" s="54">
        <v>0</v>
      </c>
      <c r="BN83" s="54">
        <v>1.5</v>
      </c>
      <c r="BO83" s="54">
        <v>1.5</v>
      </c>
      <c r="BP83" s="54">
        <v>0</v>
      </c>
      <c r="BQ83" s="54">
        <v>2</v>
      </c>
      <c r="BR83" s="54">
        <v>2</v>
      </c>
      <c r="BS83" s="54">
        <v>0</v>
      </c>
      <c r="BT83" s="54">
        <v>3</v>
      </c>
      <c r="BU83" s="54">
        <v>3</v>
      </c>
      <c r="BV83" s="54">
        <v>0</v>
      </c>
      <c r="BW83" s="54">
        <v>0</v>
      </c>
      <c r="BX83" s="54">
        <v>0</v>
      </c>
      <c r="BY83" s="54">
        <v>0</v>
      </c>
      <c r="BZ83" s="54">
        <v>3</v>
      </c>
      <c r="CA83" s="54">
        <v>3</v>
      </c>
      <c r="CB83" s="54">
        <v>0</v>
      </c>
      <c r="CC83" s="54">
        <v>0</v>
      </c>
      <c r="CD83" s="54">
        <v>0</v>
      </c>
      <c r="CE83" s="54">
        <v>0</v>
      </c>
      <c r="CF83" s="54">
        <v>0</v>
      </c>
      <c r="CG83" s="54">
        <v>0</v>
      </c>
      <c r="CH83" s="54">
        <v>0</v>
      </c>
      <c r="CI83" s="54">
        <v>10</v>
      </c>
      <c r="CJ83" s="54">
        <v>10</v>
      </c>
      <c r="CK83" s="54">
        <v>0</v>
      </c>
      <c r="CL83" s="54">
        <v>110.5</v>
      </c>
      <c r="CM83" s="26"/>
      <c r="CN83" s="26"/>
      <c r="CO83" s="26"/>
      <c r="CP83" s="26">
        <v>0</v>
      </c>
      <c r="CQ83" s="54">
        <v>70</v>
      </c>
      <c r="CR83" s="54">
        <v>70</v>
      </c>
      <c r="CS83" s="54">
        <v>0</v>
      </c>
      <c r="CT83" s="54">
        <v>20</v>
      </c>
      <c r="CU83" s="54">
        <v>20</v>
      </c>
      <c r="CV83" s="54">
        <v>0</v>
      </c>
      <c r="CW83" s="54">
        <v>20</v>
      </c>
      <c r="CX83" s="54">
        <v>20</v>
      </c>
      <c r="CY83" s="54">
        <v>0</v>
      </c>
      <c r="CZ83" s="54">
        <v>20</v>
      </c>
      <c r="DA83" s="54">
        <v>20</v>
      </c>
      <c r="DB83" s="54">
        <v>0</v>
      </c>
      <c r="DC83" s="54">
        <v>5</v>
      </c>
      <c r="DD83" s="54">
        <v>5</v>
      </c>
      <c r="DE83" s="54">
        <v>0</v>
      </c>
      <c r="DF83" s="54">
        <v>10</v>
      </c>
      <c r="DG83" s="54">
        <v>10</v>
      </c>
      <c r="DH83" s="54">
        <v>0</v>
      </c>
      <c r="DI83" s="54">
        <v>20</v>
      </c>
      <c r="DJ83" s="54">
        <v>20</v>
      </c>
      <c r="DK83" s="54">
        <v>0</v>
      </c>
      <c r="DL83" s="54">
        <v>0</v>
      </c>
      <c r="DM83" s="54">
        <v>0</v>
      </c>
      <c r="DN83" s="54">
        <v>0</v>
      </c>
      <c r="DO83" s="54">
        <v>15</v>
      </c>
      <c r="DP83" s="54">
        <v>15</v>
      </c>
      <c r="DQ83" s="54">
        <v>0</v>
      </c>
      <c r="DR83" s="54">
        <v>50</v>
      </c>
      <c r="DS83" s="54">
        <v>50</v>
      </c>
      <c r="DT83" s="54">
        <v>0</v>
      </c>
      <c r="DU83" s="54">
        <v>50</v>
      </c>
      <c r="DV83" s="54">
        <v>50</v>
      </c>
      <c r="DW83" s="54">
        <v>0</v>
      </c>
      <c r="DX83" s="54">
        <v>280</v>
      </c>
      <c r="DY83" s="26"/>
      <c r="DZ83" s="26"/>
      <c r="EA83" s="26"/>
      <c r="EB83" s="26">
        <v>0</v>
      </c>
      <c r="EC83" s="54">
        <v>0</v>
      </c>
      <c r="ED83" s="54">
        <v>0</v>
      </c>
      <c r="EE83" s="54">
        <v>0</v>
      </c>
      <c r="EF83" s="54">
        <v>25</v>
      </c>
      <c r="EG83" s="54">
        <v>25</v>
      </c>
      <c r="EH83" s="54">
        <v>0</v>
      </c>
      <c r="EI83" s="54">
        <v>20</v>
      </c>
      <c r="EJ83" s="54">
        <v>20</v>
      </c>
      <c r="EK83" s="54">
        <v>0</v>
      </c>
      <c r="EL83" s="54">
        <v>20</v>
      </c>
      <c r="EM83" s="54">
        <v>20</v>
      </c>
      <c r="EN83" s="54">
        <v>0</v>
      </c>
      <c r="EO83" s="54">
        <v>0</v>
      </c>
      <c r="EP83" s="54">
        <v>0</v>
      </c>
      <c r="EQ83" s="54">
        <v>0</v>
      </c>
      <c r="ER83" s="54">
        <v>0</v>
      </c>
      <c r="ES83" s="54">
        <v>0</v>
      </c>
      <c r="ET83" s="54">
        <v>0</v>
      </c>
      <c r="EU83" s="54">
        <v>0</v>
      </c>
      <c r="EV83" s="54">
        <v>0</v>
      </c>
      <c r="EW83" s="54">
        <v>0</v>
      </c>
      <c r="EX83" s="54">
        <v>65</v>
      </c>
      <c r="EY83" s="26"/>
      <c r="EZ83" s="54"/>
      <c r="FA83" s="54"/>
      <c r="FB83" s="26">
        <v>0</v>
      </c>
      <c r="FC83" s="55">
        <v>455.5</v>
      </c>
      <c r="FD83" s="56">
        <v>455.5</v>
      </c>
      <c r="FE83" s="56">
        <v>0</v>
      </c>
      <c r="FF83" s="56"/>
      <c r="FG83" s="56">
        <v>-455.5</v>
      </c>
      <c r="FH83" s="9"/>
      <c r="FI83" s="17">
        <v>455.5</v>
      </c>
      <c r="FJ83" s="17"/>
      <c r="FK83" s="17"/>
      <c r="FL83" s="17"/>
      <c r="FM83" s="17"/>
      <c r="FN83" s="17">
        <v>0</v>
      </c>
      <c r="FO83" s="57">
        <v>0</v>
      </c>
      <c r="FP83" s="58">
        <v>20</v>
      </c>
      <c r="FQ83" s="57">
        <v>22.774999999999999</v>
      </c>
      <c r="FR83" s="26" t="s">
        <v>340</v>
      </c>
      <c r="FS83" s="59"/>
      <c r="FT83" s="60">
        <v>-455.5</v>
      </c>
      <c r="FU83" s="60"/>
      <c r="FV83" s="61">
        <v>455.5</v>
      </c>
      <c r="FW83" s="61">
        <v>-455.5</v>
      </c>
      <c r="FX83" s="61">
        <v>0</v>
      </c>
      <c r="FY83" s="61">
        <v>0</v>
      </c>
      <c r="FZ83" s="10"/>
      <c r="GA83" s="11">
        <v>0</v>
      </c>
    </row>
    <row r="84" spans="1:183" s="62" customFormat="1" ht="20.25" hidden="1" customHeight="1">
      <c r="A84" s="8" t="s">
        <v>82</v>
      </c>
      <c r="B84" s="54"/>
      <c r="C84" s="54"/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4">
        <v>0</v>
      </c>
      <c r="O84" s="54">
        <v>0</v>
      </c>
      <c r="P84" s="54">
        <v>0</v>
      </c>
      <c r="Q84" s="54">
        <v>0</v>
      </c>
      <c r="R84" s="54">
        <v>0</v>
      </c>
      <c r="S84" s="54">
        <v>0</v>
      </c>
      <c r="T84" s="54">
        <v>0</v>
      </c>
      <c r="U84" s="54">
        <v>0</v>
      </c>
      <c r="V84" s="54">
        <v>0</v>
      </c>
      <c r="W84" s="54">
        <v>0</v>
      </c>
      <c r="X84" s="54">
        <v>0</v>
      </c>
      <c r="Y84" s="54">
        <v>0</v>
      </c>
      <c r="Z84" s="54">
        <v>0</v>
      </c>
      <c r="AA84" s="54">
        <v>0</v>
      </c>
      <c r="AB84" s="54">
        <v>0</v>
      </c>
      <c r="AC84" s="54">
        <v>0</v>
      </c>
      <c r="AD84" s="54">
        <v>0</v>
      </c>
      <c r="AE84" s="54">
        <v>0</v>
      </c>
      <c r="AF84" s="54">
        <v>0</v>
      </c>
      <c r="AG84" s="54">
        <v>0</v>
      </c>
      <c r="AH84" s="54">
        <v>0</v>
      </c>
      <c r="AI84" s="54">
        <v>0</v>
      </c>
      <c r="AJ84" s="54">
        <v>0</v>
      </c>
      <c r="AK84" s="54">
        <v>0</v>
      </c>
      <c r="AL84" s="54">
        <v>0</v>
      </c>
      <c r="AM84" s="54">
        <v>0</v>
      </c>
      <c r="AN84" s="54">
        <v>0</v>
      </c>
      <c r="AO84" s="54">
        <v>0</v>
      </c>
      <c r="AP84" s="54">
        <v>0</v>
      </c>
      <c r="AQ84" s="54">
        <v>0</v>
      </c>
      <c r="AR84" s="54">
        <v>0</v>
      </c>
      <c r="AS84" s="54">
        <v>0</v>
      </c>
      <c r="AT84" s="54">
        <v>0</v>
      </c>
      <c r="AU84" s="54">
        <v>0</v>
      </c>
      <c r="AV84" s="54">
        <v>0</v>
      </c>
      <c r="AW84" s="54">
        <v>0</v>
      </c>
      <c r="AX84" s="54">
        <v>0</v>
      </c>
      <c r="AY84" s="54">
        <v>0</v>
      </c>
      <c r="AZ84" s="54">
        <v>0</v>
      </c>
      <c r="BA84" s="54">
        <v>0</v>
      </c>
      <c r="BB84" s="54">
        <v>0</v>
      </c>
      <c r="BC84" s="54">
        <v>0</v>
      </c>
      <c r="BD84" s="54">
        <v>0</v>
      </c>
      <c r="BE84" s="54">
        <v>0</v>
      </c>
      <c r="BF84" s="54">
        <v>0</v>
      </c>
      <c r="BG84" s="54">
        <v>0</v>
      </c>
      <c r="BH84" s="54">
        <v>0</v>
      </c>
      <c r="BI84" s="54">
        <v>0</v>
      </c>
      <c r="BJ84" s="54">
        <v>0</v>
      </c>
      <c r="BK84" s="54">
        <v>0</v>
      </c>
      <c r="BL84" s="54">
        <v>0</v>
      </c>
      <c r="BM84" s="54">
        <v>0</v>
      </c>
      <c r="BN84" s="54">
        <v>0</v>
      </c>
      <c r="BO84" s="54">
        <v>0</v>
      </c>
      <c r="BP84" s="54">
        <v>0</v>
      </c>
      <c r="BQ84" s="54">
        <v>0</v>
      </c>
      <c r="BR84" s="54">
        <v>0</v>
      </c>
      <c r="BS84" s="54">
        <v>0</v>
      </c>
      <c r="BT84" s="54">
        <v>0</v>
      </c>
      <c r="BU84" s="54">
        <v>0</v>
      </c>
      <c r="BV84" s="54">
        <v>0</v>
      </c>
      <c r="BW84" s="54">
        <v>0</v>
      </c>
      <c r="BX84" s="54">
        <v>0</v>
      </c>
      <c r="BY84" s="54">
        <v>0</v>
      </c>
      <c r="BZ84" s="54">
        <v>0</v>
      </c>
      <c r="CA84" s="54">
        <v>0</v>
      </c>
      <c r="CB84" s="54">
        <v>0</v>
      </c>
      <c r="CC84" s="54">
        <v>0</v>
      </c>
      <c r="CD84" s="54">
        <v>0</v>
      </c>
      <c r="CE84" s="54">
        <v>0</v>
      </c>
      <c r="CF84" s="54">
        <v>0</v>
      </c>
      <c r="CG84" s="54">
        <v>0</v>
      </c>
      <c r="CH84" s="54">
        <v>0</v>
      </c>
      <c r="CI84" s="54">
        <v>0</v>
      </c>
      <c r="CJ84" s="54">
        <v>0</v>
      </c>
      <c r="CK84" s="54">
        <v>0</v>
      </c>
      <c r="CL84" s="54">
        <v>0</v>
      </c>
      <c r="CM84" s="26"/>
      <c r="CN84" s="26"/>
      <c r="CO84" s="26"/>
      <c r="CP84" s="26">
        <v>0</v>
      </c>
      <c r="CQ84" s="54">
        <v>0</v>
      </c>
      <c r="CR84" s="54">
        <v>0</v>
      </c>
      <c r="CS84" s="54">
        <v>0</v>
      </c>
      <c r="CT84" s="54">
        <v>0</v>
      </c>
      <c r="CU84" s="54">
        <v>0</v>
      </c>
      <c r="CV84" s="54">
        <v>0</v>
      </c>
      <c r="CW84" s="54">
        <v>0</v>
      </c>
      <c r="CX84" s="54">
        <v>0</v>
      </c>
      <c r="CY84" s="54">
        <v>0</v>
      </c>
      <c r="CZ84" s="54">
        <v>0</v>
      </c>
      <c r="DA84" s="54">
        <v>0</v>
      </c>
      <c r="DB84" s="54">
        <v>0</v>
      </c>
      <c r="DC84" s="54">
        <v>0</v>
      </c>
      <c r="DD84" s="54">
        <v>0</v>
      </c>
      <c r="DE84" s="54">
        <v>0</v>
      </c>
      <c r="DF84" s="54">
        <v>0</v>
      </c>
      <c r="DG84" s="54">
        <v>0</v>
      </c>
      <c r="DH84" s="54">
        <v>0</v>
      </c>
      <c r="DI84" s="54">
        <v>0</v>
      </c>
      <c r="DJ84" s="54">
        <v>0</v>
      </c>
      <c r="DK84" s="54">
        <v>0</v>
      </c>
      <c r="DL84" s="54">
        <v>0</v>
      </c>
      <c r="DM84" s="54">
        <v>0</v>
      </c>
      <c r="DN84" s="54">
        <v>0</v>
      </c>
      <c r="DO84" s="54">
        <v>0</v>
      </c>
      <c r="DP84" s="54">
        <v>0</v>
      </c>
      <c r="DQ84" s="54">
        <v>0</v>
      </c>
      <c r="DR84" s="54">
        <v>0</v>
      </c>
      <c r="DS84" s="54">
        <v>0</v>
      </c>
      <c r="DT84" s="54">
        <v>0</v>
      </c>
      <c r="DU84" s="54">
        <v>0</v>
      </c>
      <c r="DV84" s="54">
        <v>0</v>
      </c>
      <c r="DW84" s="54">
        <v>0</v>
      </c>
      <c r="DX84" s="54">
        <v>0</v>
      </c>
      <c r="DY84" s="26"/>
      <c r="DZ84" s="26"/>
      <c r="EA84" s="26"/>
      <c r="EB84" s="26">
        <v>0</v>
      </c>
      <c r="EC84" s="54">
        <v>0</v>
      </c>
      <c r="ED84" s="54">
        <v>0</v>
      </c>
      <c r="EE84" s="54">
        <v>0</v>
      </c>
      <c r="EF84" s="54">
        <v>0</v>
      </c>
      <c r="EG84" s="54">
        <v>0</v>
      </c>
      <c r="EH84" s="54">
        <v>0</v>
      </c>
      <c r="EI84" s="54">
        <v>0</v>
      </c>
      <c r="EJ84" s="54">
        <v>0</v>
      </c>
      <c r="EK84" s="54">
        <v>0</v>
      </c>
      <c r="EL84" s="54">
        <v>0</v>
      </c>
      <c r="EM84" s="54">
        <v>0</v>
      </c>
      <c r="EN84" s="54">
        <v>0</v>
      </c>
      <c r="EO84" s="54">
        <v>0</v>
      </c>
      <c r="EP84" s="54">
        <v>0</v>
      </c>
      <c r="EQ84" s="54">
        <v>0</v>
      </c>
      <c r="ER84" s="54">
        <v>0</v>
      </c>
      <c r="ES84" s="54">
        <v>0</v>
      </c>
      <c r="ET84" s="54">
        <v>0</v>
      </c>
      <c r="EU84" s="54">
        <v>0</v>
      </c>
      <c r="EV84" s="54">
        <v>0</v>
      </c>
      <c r="EW84" s="54">
        <v>0</v>
      </c>
      <c r="EX84" s="54">
        <v>0</v>
      </c>
      <c r="EY84" s="26"/>
      <c r="EZ84" s="54"/>
      <c r="FA84" s="54"/>
      <c r="FB84" s="26">
        <v>0</v>
      </c>
      <c r="FC84" s="55">
        <v>0</v>
      </c>
      <c r="FD84" s="56">
        <v>0</v>
      </c>
      <c r="FE84" s="56">
        <v>0</v>
      </c>
      <c r="FF84" s="56"/>
      <c r="FG84" s="56"/>
      <c r="FH84" s="9"/>
      <c r="FI84" s="17">
        <v>0</v>
      </c>
      <c r="FJ84" s="17"/>
      <c r="FK84" s="17"/>
      <c r="FL84" s="17"/>
      <c r="FM84" s="17"/>
      <c r="FN84" s="17">
        <v>0</v>
      </c>
      <c r="FO84" s="57">
        <v>0</v>
      </c>
      <c r="FP84" s="57"/>
      <c r="FQ84" s="57">
        <v>0</v>
      </c>
      <c r="FR84" s="26" t="s">
        <v>341</v>
      </c>
      <c r="FS84" s="59"/>
      <c r="FT84" s="60">
        <v>0</v>
      </c>
      <c r="FU84" s="60"/>
      <c r="FV84" s="61">
        <v>0</v>
      </c>
      <c r="FW84" s="61">
        <v>0</v>
      </c>
      <c r="FX84" s="61">
        <v>0</v>
      </c>
      <c r="FY84" s="61">
        <v>0</v>
      </c>
      <c r="FZ84" s="10"/>
      <c r="GA84" s="11"/>
    </row>
    <row r="85" spans="1:183" s="62" customFormat="1" ht="21.75" hidden="1" customHeight="1">
      <c r="A85" s="8" t="s">
        <v>3</v>
      </c>
      <c r="B85" s="54" t="s">
        <v>321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4">
        <v>0</v>
      </c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54">
        <v>0</v>
      </c>
      <c r="Z85" s="54">
        <v>0</v>
      </c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54">
        <v>0</v>
      </c>
      <c r="AG85" s="54">
        <v>0</v>
      </c>
      <c r="AH85" s="54">
        <v>0</v>
      </c>
      <c r="AI85" s="54">
        <v>0</v>
      </c>
      <c r="AJ85" s="54">
        <v>0</v>
      </c>
      <c r="AK85" s="54">
        <v>0</v>
      </c>
      <c r="AL85" s="54">
        <v>0</v>
      </c>
      <c r="AM85" s="54">
        <v>0</v>
      </c>
      <c r="AN85" s="54">
        <v>0</v>
      </c>
      <c r="AO85" s="54">
        <v>0</v>
      </c>
      <c r="AP85" s="54">
        <v>0</v>
      </c>
      <c r="AQ85" s="54">
        <v>0</v>
      </c>
      <c r="AR85" s="54">
        <v>0</v>
      </c>
      <c r="AS85" s="54">
        <v>0</v>
      </c>
      <c r="AT85" s="54">
        <v>0</v>
      </c>
      <c r="AU85" s="54">
        <v>0</v>
      </c>
      <c r="AV85" s="54">
        <v>0</v>
      </c>
      <c r="AW85" s="54">
        <v>0</v>
      </c>
      <c r="AX85" s="54">
        <v>0</v>
      </c>
      <c r="AY85" s="54">
        <v>0</v>
      </c>
      <c r="AZ85" s="54">
        <v>0</v>
      </c>
      <c r="BA85" s="54">
        <v>0</v>
      </c>
      <c r="BB85" s="54">
        <v>0</v>
      </c>
      <c r="BC85" s="54">
        <v>0</v>
      </c>
      <c r="BD85" s="54">
        <v>0</v>
      </c>
      <c r="BE85" s="54">
        <v>0</v>
      </c>
      <c r="BF85" s="54">
        <v>0</v>
      </c>
      <c r="BG85" s="54">
        <v>0</v>
      </c>
      <c r="BH85" s="54">
        <v>0</v>
      </c>
      <c r="BI85" s="54">
        <v>0</v>
      </c>
      <c r="BJ85" s="54">
        <v>0</v>
      </c>
      <c r="BK85" s="54">
        <v>0</v>
      </c>
      <c r="BL85" s="54">
        <v>0</v>
      </c>
      <c r="BM85" s="54">
        <v>0</v>
      </c>
      <c r="BN85" s="54">
        <v>1</v>
      </c>
      <c r="BO85" s="54">
        <v>1</v>
      </c>
      <c r="BP85" s="54">
        <v>0</v>
      </c>
      <c r="BQ85" s="54">
        <v>0</v>
      </c>
      <c r="BR85" s="54">
        <v>0</v>
      </c>
      <c r="BS85" s="54">
        <v>0</v>
      </c>
      <c r="BT85" s="54">
        <v>0</v>
      </c>
      <c r="BU85" s="54">
        <v>0</v>
      </c>
      <c r="BV85" s="54">
        <v>0</v>
      </c>
      <c r="BW85" s="54">
        <v>0</v>
      </c>
      <c r="BX85" s="54">
        <v>0</v>
      </c>
      <c r="BY85" s="54">
        <v>0</v>
      </c>
      <c r="BZ85" s="54">
        <v>0</v>
      </c>
      <c r="CA85" s="54">
        <v>0</v>
      </c>
      <c r="CB85" s="54">
        <v>0</v>
      </c>
      <c r="CC85" s="54">
        <v>0</v>
      </c>
      <c r="CD85" s="54">
        <v>0</v>
      </c>
      <c r="CE85" s="54">
        <v>0</v>
      </c>
      <c r="CF85" s="54">
        <v>0</v>
      </c>
      <c r="CG85" s="54">
        <v>0</v>
      </c>
      <c r="CH85" s="54">
        <v>0</v>
      </c>
      <c r="CI85" s="54">
        <v>0</v>
      </c>
      <c r="CJ85" s="54">
        <v>0</v>
      </c>
      <c r="CK85" s="54">
        <v>0</v>
      </c>
      <c r="CL85" s="54">
        <v>1</v>
      </c>
      <c r="CM85" s="26"/>
      <c r="CN85" s="26"/>
      <c r="CO85" s="26"/>
      <c r="CP85" s="26">
        <v>0</v>
      </c>
      <c r="CQ85" s="54">
        <v>3</v>
      </c>
      <c r="CR85" s="54">
        <v>3</v>
      </c>
      <c r="CS85" s="54">
        <v>0</v>
      </c>
      <c r="CT85" s="54">
        <v>0</v>
      </c>
      <c r="CU85" s="54">
        <v>0</v>
      </c>
      <c r="CV85" s="54">
        <v>0</v>
      </c>
      <c r="CW85" s="54">
        <v>0</v>
      </c>
      <c r="CX85" s="54">
        <v>0</v>
      </c>
      <c r="CY85" s="54">
        <v>0</v>
      </c>
      <c r="CZ85" s="54">
        <v>0</v>
      </c>
      <c r="DA85" s="54">
        <v>0</v>
      </c>
      <c r="DB85" s="54">
        <v>0</v>
      </c>
      <c r="DC85" s="54">
        <v>0</v>
      </c>
      <c r="DD85" s="54">
        <v>0</v>
      </c>
      <c r="DE85" s="54">
        <v>0</v>
      </c>
      <c r="DF85" s="54">
        <v>0</v>
      </c>
      <c r="DG85" s="54">
        <v>0</v>
      </c>
      <c r="DH85" s="54">
        <v>0</v>
      </c>
      <c r="DI85" s="54">
        <v>0</v>
      </c>
      <c r="DJ85" s="54">
        <v>0</v>
      </c>
      <c r="DK85" s="54">
        <v>0</v>
      </c>
      <c r="DL85" s="54">
        <v>0</v>
      </c>
      <c r="DM85" s="54">
        <v>0</v>
      </c>
      <c r="DN85" s="54">
        <v>0</v>
      </c>
      <c r="DO85" s="54">
        <v>0</v>
      </c>
      <c r="DP85" s="54">
        <v>0</v>
      </c>
      <c r="DQ85" s="54">
        <v>0</v>
      </c>
      <c r="DR85" s="54">
        <v>0</v>
      </c>
      <c r="DS85" s="54">
        <v>0</v>
      </c>
      <c r="DT85" s="54">
        <v>0</v>
      </c>
      <c r="DU85" s="54">
        <v>0</v>
      </c>
      <c r="DV85" s="54">
        <v>0</v>
      </c>
      <c r="DW85" s="54">
        <v>0</v>
      </c>
      <c r="DX85" s="54">
        <v>3</v>
      </c>
      <c r="DY85" s="26"/>
      <c r="DZ85" s="26"/>
      <c r="EA85" s="26"/>
      <c r="EB85" s="26">
        <v>0</v>
      </c>
      <c r="EC85" s="54">
        <v>0</v>
      </c>
      <c r="ED85" s="54">
        <v>0</v>
      </c>
      <c r="EE85" s="54">
        <v>0</v>
      </c>
      <c r="EF85" s="54">
        <v>0</v>
      </c>
      <c r="EG85" s="54">
        <v>0</v>
      </c>
      <c r="EH85" s="54">
        <v>0</v>
      </c>
      <c r="EI85" s="54">
        <v>0</v>
      </c>
      <c r="EJ85" s="54">
        <v>0</v>
      </c>
      <c r="EK85" s="54">
        <v>0</v>
      </c>
      <c r="EL85" s="54">
        <v>0</v>
      </c>
      <c r="EM85" s="54">
        <v>0</v>
      </c>
      <c r="EN85" s="54">
        <v>0</v>
      </c>
      <c r="EO85" s="54">
        <v>0</v>
      </c>
      <c r="EP85" s="54">
        <v>0</v>
      </c>
      <c r="EQ85" s="54">
        <v>0</v>
      </c>
      <c r="ER85" s="54">
        <v>0</v>
      </c>
      <c r="ES85" s="54">
        <v>0</v>
      </c>
      <c r="ET85" s="54">
        <v>0</v>
      </c>
      <c r="EU85" s="54">
        <v>0</v>
      </c>
      <c r="EV85" s="54">
        <v>0</v>
      </c>
      <c r="EW85" s="54">
        <v>0</v>
      </c>
      <c r="EX85" s="54">
        <v>0</v>
      </c>
      <c r="EY85" s="26"/>
      <c r="EZ85" s="54"/>
      <c r="FA85" s="54"/>
      <c r="FB85" s="26">
        <v>0</v>
      </c>
      <c r="FC85" s="55">
        <v>4</v>
      </c>
      <c r="FD85" s="56">
        <v>4</v>
      </c>
      <c r="FE85" s="56">
        <v>0</v>
      </c>
      <c r="FF85" s="56"/>
      <c r="FG85" s="56">
        <v>-4</v>
      </c>
      <c r="FH85" s="9"/>
      <c r="FI85" s="17">
        <v>4</v>
      </c>
      <c r="FJ85" s="17"/>
      <c r="FK85" s="17"/>
      <c r="FL85" s="17"/>
      <c r="FM85" s="17"/>
      <c r="FN85" s="17">
        <v>0</v>
      </c>
      <c r="FO85" s="57">
        <v>0</v>
      </c>
      <c r="FP85" s="58">
        <v>20</v>
      </c>
      <c r="FQ85" s="57">
        <v>0.2</v>
      </c>
      <c r="FR85" s="26" t="s">
        <v>342</v>
      </c>
      <c r="FS85" s="59"/>
      <c r="FT85" s="60">
        <v>-4</v>
      </c>
      <c r="FU85" s="60"/>
      <c r="FV85" s="61">
        <v>4</v>
      </c>
      <c r="FW85" s="61">
        <v>-4</v>
      </c>
      <c r="FX85" s="61">
        <v>-40000</v>
      </c>
      <c r="FY85" s="61">
        <v>0</v>
      </c>
      <c r="FZ85" s="10">
        <v>10000</v>
      </c>
      <c r="GA85" s="11">
        <v>0</v>
      </c>
    </row>
    <row r="86" spans="1:183" s="62" customFormat="1" ht="21.75" customHeight="1">
      <c r="A86" s="23" t="s">
        <v>4</v>
      </c>
      <c r="B86" s="54" t="s">
        <v>321</v>
      </c>
      <c r="C86" s="54">
        <v>0</v>
      </c>
      <c r="D86" s="54">
        <v>0</v>
      </c>
      <c r="E86" s="54">
        <v>0</v>
      </c>
      <c r="F86" s="54">
        <v>10</v>
      </c>
      <c r="G86" s="54">
        <v>10</v>
      </c>
      <c r="H86" s="54">
        <v>0</v>
      </c>
      <c r="I86" s="54">
        <v>10</v>
      </c>
      <c r="J86" s="54">
        <v>10</v>
      </c>
      <c r="K86" s="54">
        <v>0</v>
      </c>
      <c r="L86" s="54">
        <v>0</v>
      </c>
      <c r="M86" s="54">
        <v>0</v>
      </c>
      <c r="N86" s="54">
        <v>0</v>
      </c>
      <c r="O86" s="54">
        <v>0</v>
      </c>
      <c r="P86" s="54">
        <v>0</v>
      </c>
      <c r="Q86" s="54">
        <v>0</v>
      </c>
      <c r="R86" s="54">
        <v>0</v>
      </c>
      <c r="S86" s="54">
        <v>0</v>
      </c>
      <c r="T86" s="54">
        <v>0</v>
      </c>
      <c r="U86" s="54">
        <v>2</v>
      </c>
      <c r="V86" s="54">
        <v>2</v>
      </c>
      <c r="W86" s="54">
        <v>0</v>
      </c>
      <c r="X86" s="54">
        <v>0</v>
      </c>
      <c r="Y86" s="54">
        <v>0</v>
      </c>
      <c r="Z86" s="54">
        <v>0</v>
      </c>
      <c r="AA86" s="54">
        <v>0</v>
      </c>
      <c r="AB86" s="54">
        <v>0</v>
      </c>
      <c r="AC86" s="54">
        <v>0</v>
      </c>
      <c r="AD86" s="54">
        <v>0</v>
      </c>
      <c r="AE86" s="54">
        <v>0</v>
      </c>
      <c r="AF86" s="54">
        <v>0</v>
      </c>
      <c r="AG86" s="54">
        <v>0</v>
      </c>
      <c r="AH86" s="54">
        <v>0</v>
      </c>
      <c r="AI86" s="54">
        <v>0</v>
      </c>
      <c r="AJ86" s="54">
        <v>0</v>
      </c>
      <c r="AK86" s="54">
        <v>0</v>
      </c>
      <c r="AL86" s="54">
        <v>0</v>
      </c>
      <c r="AM86" s="54">
        <v>2</v>
      </c>
      <c r="AN86" s="54">
        <v>2</v>
      </c>
      <c r="AO86" s="54">
        <v>0</v>
      </c>
      <c r="AP86" s="54">
        <v>3</v>
      </c>
      <c r="AQ86" s="54">
        <v>3</v>
      </c>
      <c r="AR86" s="54">
        <v>0</v>
      </c>
      <c r="AS86" s="54">
        <v>0</v>
      </c>
      <c r="AT86" s="54">
        <v>0</v>
      </c>
      <c r="AU86" s="54">
        <v>0</v>
      </c>
      <c r="AV86" s="54">
        <v>0</v>
      </c>
      <c r="AW86" s="54">
        <v>0</v>
      </c>
      <c r="AX86" s="54">
        <v>0</v>
      </c>
      <c r="AY86" s="54">
        <v>0</v>
      </c>
      <c r="AZ86" s="54">
        <v>0</v>
      </c>
      <c r="BA86" s="54">
        <v>0</v>
      </c>
      <c r="BB86" s="54">
        <v>0</v>
      </c>
      <c r="BC86" s="54">
        <v>0</v>
      </c>
      <c r="BD86" s="54">
        <v>0</v>
      </c>
      <c r="BE86" s="54">
        <v>0</v>
      </c>
      <c r="BF86" s="54">
        <v>0</v>
      </c>
      <c r="BG86" s="54">
        <v>0</v>
      </c>
      <c r="BH86" s="54">
        <v>0</v>
      </c>
      <c r="BI86" s="54">
        <v>0</v>
      </c>
      <c r="BJ86" s="54">
        <v>0</v>
      </c>
      <c r="BK86" s="54">
        <v>0</v>
      </c>
      <c r="BL86" s="54">
        <v>0</v>
      </c>
      <c r="BM86" s="54">
        <v>0</v>
      </c>
      <c r="BN86" s="54">
        <v>2</v>
      </c>
      <c r="BO86" s="54">
        <v>2</v>
      </c>
      <c r="BP86" s="54">
        <v>0</v>
      </c>
      <c r="BQ86" s="54">
        <v>1</v>
      </c>
      <c r="BR86" s="54">
        <v>1</v>
      </c>
      <c r="BS86" s="54">
        <v>0</v>
      </c>
      <c r="BT86" s="54">
        <v>5</v>
      </c>
      <c r="BU86" s="54">
        <v>5</v>
      </c>
      <c r="BV86" s="54">
        <v>0</v>
      </c>
      <c r="BW86" s="54">
        <v>0</v>
      </c>
      <c r="BX86" s="54">
        <v>0</v>
      </c>
      <c r="BY86" s="54">
        <v>0</v>
      </c>
      <c r="BZ86" s="54">
        <v>1</v>
      </c>
      <c r="CA86" s="54">
        <v>1</v>
      </c>
      <c r="CB86" s="54">
        <v>0</v>
      </c>
      <c r="CC86" s="54">
        <v>0</v>
      </c>
      <c r="CD86" s="54">
        <v>0</v>
      </c>
      <c r="CE86" s="54">
        <v>0</v>
      </c>
      <c r="CF86" s="54">
        <v>0</v>
      </c>
      <c r="CG86" s="54">
        <v>0</v>
      </c>
      <c r="CH86" s="54">
        <v>0</v>
      </c>
      <c r="CI86" s="54">
        <v>10</v>
      </c>
      <c r="CJ86" s="54">
        <v>10</v>
      </c>
      <c r="CK86" s="54">
        <v>0</v>
      </c>
      <c r="CL86" s="54">
        <v>46</v>
      </c>
      <c r="CM86" s="26"/>
      <c r="CN86" s="26"/>
      <c r="CO86" s="26"/>
      <c r="CP86" s="26">
        <v>0</v>
      </c>
      <c r="CQ86" s="54">
        <v>30</v>
      </c>
      <c r="CR86" s="54">
        <v>30</v>
      </c>
      <c r="CS86" s="54">
        <v>0</v>
      </c>
      <c r="CT86" s="54">
        <v>10</v>
      </c>
      <c r="CU86" s="54">
        <v>10</v>
      </c>
      <c r="CV86" s="54">
        <v>0</v>
      </c>
      <c r="CW86" s="54">
        <v>10</v>
      </c>
      <c r="CX86" s="54">
        <v>10</v>
      </c>
      <c r="CY86" s="54">
        <v>0</v>
      </c>
      <c r="CZ86" s="54">
        <v>0</v>
      </c>
      <c r="DA86" s="54">
        <v>0</v>
      </c>
      <c r="DB86" s="54">
        <v>0</v>
      </c>
      <c r="DC86" s="54">
        <v>5</v>
      </c>
      <c r="DD86" s="54">
        <v>5</v>
      </c>
      <c r="DE86" s="54">
        <v>0</v>
      </c>
      <c r="DF86" s="54">
        <v>15</v>
      </c>
      <c r="DG86" s="54">
        <v>15</v>
      </c>
      <c r="DH86" s="54">
        <v>0</v>
      </c>
      <c r="DI86" s="54">
        <v>15</v>
      </c>
      <c r="DJ86" s="54">
        <v>15</v>
      </c>
      <c r="DK86" s="54">
        <v>0</v>
      </c>
      <c r="DL86" s="54">
        <v>0</v>
      </c>
      <c r="DM86" s="54">
        <v>0</v>
      </c>
      <c r="DN86" s="54">
        <v>0</v>
      </c>
      <c r="DO86" s="54">
        <v>20</v>
      </c>
      <c r="DP86" s="54">
        <v>20</v>
      </c>
      <c r="DQ86" s="54">
        <v>0</v>
      </c>
      <c r="DR86" s="54">
        <v>10</v>
      </c>
      <c r="DS86" s="54">
        <v>10</v>
      </c>
      <c r="DT86" s="54">
        <v>0</v>
      </c>
      <c r="DU86" s="54">
        <v>10</v>
      </c>
      <c r="DV86" s="54">
        <v>10</v>
      </c>
      <c r="DW86" s="54">
        <v>0</v>
      </c>
      <c r="DX86" s="54">
        <v>125</v>
      </c>
      <c r="DY86" s="26"/>
      <c r="DZ86" s="26"/>
      <c r="EA86" s="26"/>
      <c r="EB86" s="26">
        <v>0</v>
      </c>
      <c r="EC86" s="54">
        <v>0</v>
      </c>
      <c r="ED86" s="54">
        <v>0</v>
      </c>
      <c r="EE86" s="54">
        <v>0</v>
      </c>
      <c r="EF86" s="54">
        <v>0</v>
      </c>
      <c r="EG86" s="54">
        <v>0</v>
      </c>
      <c r="EH86" s="54">
        <v>0</v>
      </c>
      <c r="EI86" s="54">
        <v>0</v>
      </c>
      <c r="EJ86" s="54">
        <v>0</v>
      </c>
      <c r="EK86" s="54">
        <v>0</v>
      </c>
      <c r="EL86" s="54">
        <v>0</v>
      </c>
      <c r="EM86" s="54">
        <v>0</v>
      </c>
      <c r="EN86" s="54">
        <v>0</v>
      </c>
      <c r="EO86" s="54">
        <v>0</v>
      </c>
      <c r="EP86" s="54">
        <v>0</v>
      </c>
      <c r="EQ86" s="54">
        <v>0</v>
      </c>
      <c r="ER86" s="54">
        <v>0</v>
      </c>
      <c r="ES86" s="54">
        <v>0</v>
      </c>
      <c r="ET86" s="54">
        <v>0</v>
      </c>
      <c r="EU86" s="54">
        <v>0</v>
      </c>
      <c r="EV86" s="54">
        <v>0</v>
      </c>
      <c r="EW86" s="54">
        <v>0</v>
      </c>
      <c r="EX86" s="54">
        <v>0</v>
      </c>
      <c r="EY86" s="26"/>
      <c r="EZ86" s="54"/>
      <c r="FA86" s="54"/>
      <c r="FB86" s="26">
        <v>0</v>
      </c>
      <c r="FC86" s="55">
        <v>171</v>
      </c>
      <c r="FD86" s="56">
        <v>171</v>
      </c>
      <c r="FE86" s="56">
        <v>0</v>
      </c>
      <c r="FF86" s="56"/>
      <c r="FG86" s="56">
        <v>-171</v>
      </c>
      <c r="FH86" s="98">
        <v>33</v>
      </c>
      <c r="FI86" s="17">
        <v>138</v>
      </c>
      <c r="FJ86" s="17"/>
      <c r="FK86" s="17"/>
      <c r="FL86" s="17"/>
      <c r="FM86" s="17"/>
      <c r="FN86" s="17">
        <v>0</v>
      </c>
      <c r="FO86" s="57">
        <v>0</v>
      </c>
      <c r="FP86" s="57">
        <v>20</v>
      </c>
      <c r="FQ86" s="57">
        <v>8.5500000000000007</v>
      </c>
      <c r="FR86" s="26" t="s">
        <v>342</v>
      </c>
      <c r="FS86" s="59"/>
      <c r="FT86" s="60">
        <v>-138</v>
      </c>
      <c r="FU86" s="60"/>
      <c r="FV86" s="61">
        <v>138</v>
      </c>
      <c r="FW86" s="61">
        <v>-171</v>
      </c>
      <c r="FX86" s="61">
        <v>-1197000</v>
      </c>
      <c r="FY86" s="61">
        <v>-33</v>
      </c>
      <c r="FZ86" s="99">
        <v>7000</v>
      </c>
      <c r="GA86" s="100">
        <f>+FZ86*FH86</f>
        <v>231000</v>
      </c>
    </row>
    <row r="87" spans="1:183" s="62" customFormat="1" ht="20.25" hidden="1" customHeight="1">
      <c r="A87" s="8" t="s">
        <v>5</v>
      </c>
      <c r="B87" s="54"/>
      <c r="C87" s="54"/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4">
        <v>0</v>
      </c>
      <c r="O87" s="54">
        <v>0</v>
      </c>
      <c r="P87" s="54">
        <v>0</v>
      </c>
      <c r="Q87" s="54">
        <v>0</v>
      </c>
      <c r="R87" s="54">
        <v>0</v>
      </c>
      <c r="S87" s="54">
        <v>0</v>
      </c>
      <c r="T87" s="54">
        <v>0</v>
      </c>
      <c r="U87" s="54">
        <v>0</v>
      </c>
      <c r="V87" s="54">
        <v>0</v>
      </c>
      <c r="W87" s="54">
        <v>0</v>
      </c>
      <c r="X87" s="54">
        <v>0</v>
      </c>
      <c r="Y87" s="54">
        <v>0</v>
      </c>
      <c r="Z87" s="54">
        <v>0</v>
      </c>
      <c r="AA87" s="54">
        <v>0</v>
      </c>
      <c r="AB87" s="54">
        <v>0</v>
      </c>
      <c r="AC87" s="54">
        <v>0</v>
      </c>
      <c r="AD87" s="54">
        <v>0</v>
      </c>
      <c r="AE87" s="54">
        <v>0</v>
      </c>
      <c r="AF87" s="54">
        <v>0</v>
      </c>
      <c r="AG87" s="54">
        <v>0</v>
      </c>
      <c r="AH87" s="54">
        <v>0</v>
      </c>
      <c r="AI87" s="54">
        <v>0</v>
      </c>
      <c r="AJ87" s="54">
        <v>0</v>
      </c>
      <c r="AK87" s="54">
        <v>0</v>
      </c>
      <c r="AL87" s="54">
        <v>0</v>
      </c>
      <c r="AM87" s="54">
        <v>0</v>
      </c>
      <c r="AN87" s="54">
        <v>0</v>
      </c>
      <c r="AO87" s="54">
        <v>0</v>
      </c>
      <c r="AP87" s="54">
        <v>0</v>
      </c>
      <c r="AQ87" s="54">
        <v>0</v>
      </c>
      <c r="AR87" s="54">
        <v>0</v>
      </c>
      <c r="AS87" s="54">
        <v>0</v>
      </c>
      <c r="AT87" s="54">
        <v>0</v>
      </c>
      <c r="AU87" s="54">
        <v>0</v>
      </c>
      <c r="AV87" s="54">
        <v>0</v>
      </c>
      <c r="AW87" s="54">
        <v>0</v>
      </c>
      <c r="AX87" s="54">
        <v>0</v>
      </c>
      <c r="AY87" s="54">
        <v>0</v>
      </c>
      <c r="AZ87" s="54">
        <v>0</v>
      </c>
      <c r="BA87" s="54">
        <v>0</v>
      </c>
      <c r="BB87" s="54">
        <v>0</v>
      </c>
      <c r="BC87" s="54">
        <v>0</v>
      </c>
      <c r="BD87" s="54">
        <v>0</v>
      </c>
      <c r="BE87" s="54">
        <v>0</v>
      </c>
      <c r="BF87" s="54">
        <v>0</v>
      </c>
      <c r="BG87" s="54">
        <v>0</v>
      </c>
      <c r="BH87" s="54">
        <v>0</v>
      </c>
      <c r="BI87" s="54">
        <v>0</v>
      </c>
      <c r="BJ87" s="54">
        <v>0</v>
      </c>
      <c r="BK87" s="54">
        <v>0</v>
      </c>
      <c r="BL87" s="54">
        <v>0</v>
      </c>
      <c r="BM87" s="54">
        <v>0</v>
      </c>
      <c r="BN87" s="54">
        <v>0</v>
      </c>
      <c r="BO87" s="54">
        <v>0</v>
      </c>
      <c r="BP87" s="54">
        <v>0</v>
      </c>
      <c r="BQ87" s="54">
        <v>0</v>
      </c>
      <c r="BR87" s="54">
        <v>0</v>
      </c>
      <c r="BS87" s="54">
        <v>0</v>
      </c>
      <c r="BT87" s="54">
        <v>0</v>
      </c>
      <c r="BU87" s="54">
        <v>0</v>
      </c>
      <c r="BV87" s="54">
        <v>0</v>
      </c>
      <c r="BW87" s="54">
        <v>0</v>
      </c>
      <c r="BX87" s="54">
        <v>0</v>
      </c>
      <c r="BY87" s="54">
        <v>0</v>
      </c>
      <c r="BZ87" s="54">
        <v>0</v>
      </c>
      <c r="CA87" s="54">
        <v>0</v>
      </c>
      <c r="CB87" s="54">
        <v>0</v>
      </c>
      <c r="CC87" s="54">
        <v>0</v>
      </c>
      <c r="CD87" s="54">
        <v>0</v>
      </c>
      <c r="CE87" s="54">
        <v>0</v>
      </c>
      <c r="CF87" s="54">
        <v>0</v>
      </c>
      <c r="CG87" s="54">
        <v>0</v>
      </c>
      <c r="CH87" s="54">
        <v>0</v>
      </c>
      <c r="CI87" s="54">
        <v>0</v>
      </c>
      <c r="CJ87" s="54">
        <v>0</v>
      </c>
      <c r="CK87" s="54">
        <v>0</v>
      </c>
      <c r="CL87" s="54">
        <v>0</v>
      </c>
      <c r="CM87" s="54">
        <v>0</v>
      </c>
      <c r="CN87" s="54">
        <v>0</v>
      </c>
      <c r="CO87" s="54">
        <v>0</v>
      </c>
      <c r="CP87" s="54">
        <v>0</v>
      </c>
      <c r="CQ87" s="54">
        <v>0</v>
      </c>
      <c r="CR87" s="54">
        <v>0</v>
      </c>
      <c r="CS87" s="54">
        <v>0</v>
      </c>
      <c r="CT87" s="54">
        <v>0</v>
      </c>
      <c r="CU87" s="54">
        <v>0</v>
      </c>
      <c r="CV87" s="54">
        <v>0</v>
      </c>
      <c r="CW87" s="54">
        <v>0</v>
      </c>
      <c r="CX87" s="54">
        <v>0</v>
      </c>
      <c r="CY87" s="54">
        <v>0</v>
      </c>
      <c r="CZ87" s="54">
        <v>0</v>
      </c>
      <c r="DA87" s="54">
        <v>0</v>
      </c>
      <c r="DB87" s="54">
        <v>0</v>
      </c>
      <c r="DC87" s="54">
        <v>0</v>
      </c>
      <c r="DD87" s="54">
        <v>0</v>
      </c>
      <c r="DE87" s="54">
        <v>0</v>
      </c>
      <c r="DF87" s="54">
        <v>0</v>
      </c>
      <c r="DG87" s="54">
        <v>0</v>
      </c>
      <c r="DH87" s="54">
        <v>0</v>
      </c>
      <c r="DI87" s="54">
        <v>0</v>
      </c>
      <c r="DJ87" s="54">
        <v>0</v>
      </c>
      <c r="DK87" s="54">
        <v>0</v>
      </c>
      <c r="DL87" s="54">
        <v>0</v>
      </c>
      <c r="DM87" s="54">
        <v>0</v>
      </c>
      <c r="DN87" s="54">
        <v>0</v>
      </c>
      <c r="DO87" s="54">
        <v>0</v>
      </c>
      <c r="DP87" s="54">
        <v>0</v>
      </c>
      <c r="DQ87" s="54">
        <v>0</v>
      </c>
      <c r="DR87" s="54">
        <v>0</v>
      </c>
      <c r="DS87" s="54">
        <v>0</v>
      </c>
      <c r="DT87" s="54">
        <v>0</v>
      </c>
      <c r="DU87" s="54">
        <v>0</v>
      </c>
      <c r="DV87" s="54">
        <v>0</v>
      </c>
      <c r="DW87" s="54">
        <v>0</v>
      </c>
      <c r="DX87" s="54">
        <v>0</v>
      </c>
      <c r="DY87" s="26"/>
      <c r="DZ87" s="26"/>
      <c r="EA87" s="26"/>
      <c r="EB87" s="26">
        <v>0</v>
      </c>
      <c r="EC87" s="54">
        <v>0</v>
      </c>
      <c r="ED87" s="54">
        <v>0</v>
      </c>
      <c r="EE87" s="54">
        <v>0</v>
      </c>
      <c r="EF87" s="54">
        <v>100</v>
      </c>
      <c r="EG87" s="54">
        <v>100</v>
      </c>
      <c r="EH87" s="54">
        <v>0</v>
      </c>
      <c r="EI87" s="54">
        <v>40</v>
      </c>
      <c r="EJ87" s="54">
        <v>40</v>
      </c>
      <c r="EK87" s="54">
        <v>0</v>
      </c>
      <c r="EL87" s="54">
        <v>60</v>
      </c>
      <c r="EM87" s="54">
        <v>60</v>
      </c>
      <c r="EN87" s="54">
        <v>0</v>
      </c>
      <c r="EO87" s="54">
        <v>0</v>
      </c>
      <c r="EP87" s="54">
        <v>0</v>
      </c>
      <c r="EQ87" s="54">
        <v>0</v>
      </c>
      <c r="ER87" s="54">
        <v>0</v>
      </c>
      <c r="ES87" s="54">
        <v>0</v>
      </c>
      <c r="ET87" s="54">
        <v>0</v>
      </c>
      <c r="EU87" s="54">
        <v>0</v>
      </c>
      <c r="EV87" s="54">
        <v>0</v>
      </c>
      <c r="EW87" s="54">
        <v>0</v>
      </c>
      <c r="EX87" s="54">
        <v>200</v>
      </c>
      <c r="EY87" s="26"/>
      <c r="EZ87" s="54"/>
      <c r="FA87" s="54"/>
      <c r="FB87" s="26">
        <v>0</v>
      </c>
      <c r="FC87" s="55">
        <v>200</v>
      </c>
      <c r="FD87" s="56">
        <v>200</v>
      </c>
      <c r="FE87" s="56">
        <v>0</v>
      </c>
      <c r="FF87" s="56"/>
      <c r="FG87" s="56"/>
      <c r="FH87" s="9"/>
      <c r="FI87" s="17">
        <v>200</v>
      </c>
      <c r="FJ87" s="17">
        <v>200</v>
      </c>
      <c r="FK87" s="17"/>
      <c r="FL87" s="17"/>
      <c r="FM87" s="17"/>
      <c r="FN87" s="17">
        <v>200</v>
      </c>
      <c r="FO87" s="57">
        <v>0</v>
      </c>
      <c r="FP87" s="57">
        <v>40</v>
      </c>
      <c r="FQ87" s="57">
        <v>5</v>
      </c>
      <c r="FR87" s="26" t="s">
        <v>342</v>
      </c>
      <c r="FS87" s="59"/>
      <c r="FT87" s="60">
        <v>-200</v>
      </c>
      <c r="FU87" s="60"/>
      <c r="FV87" s="61">
        <v>200</v>
      </c>
      <c r="FW87" s="61">
        <v>-200</v>
      </c>
      <c r="FX87" s="61">
        <v>0</v>
      </c>
      <c r="FY87" s="61">
        <v>0</v>
      </c>
      <c r="FZ87" s="10"/>
      <c r="GA87" s="11">
        <v>0</v>
      </c>
    </row>
    <row r="88" spans="1:183" s="62" customFormat="1" ht="20.25" hidden="1" customHeight="1">
      <c r="A88" s="8" t="s">
        <v>83</v>
      </c>
      <c r="B88" s="54"/>
      <c r="C88" s="54"/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54">
        <v>0</v>
      </c>
      <c r="P88" s="54">
        <v>0</v>
      </c>
      <c r="Q88" s="54">
        <v>0</v>
      </c>
      <c r="R88" s="54">
        <v>0</v>
      </c>
      <c r="S88" s="54">
        <v>0</v>
      </c>
      <c r="T88" s="54">
        <v>0</v>
      </c>
      <c r="U88" s="54">
        <v>0</v>
      </c>
      <c r="V88" s="54">
        <v>0</v>
      </c>
      <c r="W88" s="54">
        <v>0</v>
      </c>
      <c r="X88" s="54">
        <v>0</v>
      </c>
      <c r="Y88" s="54">
        <v>0</v>
      </c>
      <c r="Z88" s="54">
        <v>0</v>
      </c>
      <c r="AA88" s="54">
        <v>0</v>
      </c>
      <c r="AB88" s="54">
        <v>0</v>
      </c>
      <c r="AC88" s="54">
        <v>0</v>
      </c>
      <c r="AD88" s="54">
        <v>0</v>
      </c>
      <c r="AE88" s="54">
        <v>0</v>
      </c>
      <c r="AF88" s="54">
        <v>0</v>
      </c>
      <c r="AG88" s="54">
        <v>0</v>
      </c>
      <c r="AH88" s="54">
        <v>0</v>
      </c>
      <c r="AI88" s="54">
        <v>0</v>
      </c>
      <c r="AJ88" s="54">
        <v>0</v>
      </c>
      <c r="AK88" s="54">
        <v>0</v>
      </c>
      <c r="AL88" s="54">
        <v>0</v>
      </c>
      <c r="AM88" s="54">
        <v>0</v>
      </c>
      <c r="AN88" s="54">
        <v>0</v>
      </c>
      <c r="AO88" s="54">
        <v>0</v>
      </c>
      <c r="AP88" s="54">
        <v>0</v>
      </c>
      <c r="AQ88" s="54">
        <v>0</v>
      </c>
      <c r="AR88" s="54">
        <v>0</v>
      </c>
      <c r="AS88" s="54">
        <v>0</v>
      </c>
      <c r="AT88" s="54">
        <v>0</v>
      </c>
      <c r="AU88" s="54">
        <v>0</v>
      </c>
      <c r="AV88" s="54">
        <v>0</v>
      </c>
      <c r="AW88" s="54">
        <v>0</v>
      </c>
      <c r="AX88" s="54">
        <v>0</v>
      </c>
      <c r="AY88" s="54">
        <v>0</v>
      </c>
      <c r="AZ88" s="54">
        <v>0</v>
      </c>
      <c r="BA88" s="54">
        <v>0</v>
      </c>
      <c r="BB88" s="54">
        <v>0</v>
      </c>
      <c r="BC88" s="54">
        <v>0</v>
      </c>
      <c r="BD88" s="54">
        <v>0</v>
      </c>
      <c r="BE88" s="54">
        <v>0</v>
      </c>
      <c r="BF88" s="54">
        <v>0</v>
      </c>
      <c r="BG88" s="54">
        <v>0</v>
      </c>
      <c r="BH88" s="54">
        <v>0</v>
      </c>
      <c r="BI88" s="54">
        <v>0</v>
      </c>
      <c r="BJ88" s="54">
        <v>0</v>
      </c>
      <c r="BK88" s="54">
        <v>0</v>
      </c>
      <c r="BL88" s="54">
        <v>0</v>
      </c>
      <c r="BM88" s="54">
        <v>0</v>
      </c>
      <c r="BN88" s="54">
        <v>0</v>
      </c>
      <c r="BO88" s="54">
        <v>0</v>
      </c>
      <c r="BP88" s="54">
        <v>0</v>
      </c>
      <c r="BQ88" s="54">
        <v>0</v>
      </c>
      <c r="BR88" s="54">
        <v>0</v>
      </c>
      <c r="BS88" s="54">
        <v>0</v>
      </c>
      <c r="BT88" s="54">
        <v>0</v>
      </c>
      <c r="BU88" s="54">
        <v>0</v>
      </c>
      <c r="BV88" s="54">
        <v>0</v>
      </c>
      <c r="BW88" s="54">
        <v>0</v>
      </c>
      <c r="BX88" s="54">
        <v>0</v>
      </c>
      <c r="BY88" s="54">
        <v>0</v>
      </c>
      <c r="BZ88" s="54">
        <v>0</v>
      </c>
      <c r="CA88" s="54">
        <v>0</v>
      </c>
      <c r="CB88" s="54">
        <v>0</v>
      </c>
      <c r="CC88" s="54">
        <v>0</v>
      </c>
      <c r="CD88" s="54">
        <v>0</v>
      </c>
      <c r="CE88" s="54">
        <v>0</v>
      </c>
      <c r="CF88" s="54">
        <v>0</v>
      </c>
      <c r="CG88" s="54">
        <v>0</v>
      </c>
      <c r="CH88" s="54">
        <v>0</v>
      </c>
      <c r="CI88" s="54">
        <v>0</v>
      </c>
      <c r="CJ88" s="54">
        <v>0</v>
      </c>
      <c r="CK88" s="54">
        <v>0</v>
      </c>
      <c r="CL88" s="54">
        <v>0</v>
      </c>
      <c r="CM88" s="26"/>
      <c r="CN88" s="26"/>
      <c r="CO88" s="26"/>
      <c r="CP88" s="26">
        <v>0</v>
      </c>
      <c r="CQ88" s="54">
        <v>0</v>
      </c>
      <c r="CR88" s="54">
        <v>0</v>
      </c>
      <c r="CS88" s="54">
        <v>0</v>
      </c>
      <c r="CT88" s="54">
        <v>0</v>
      </c>
      <c r="CU88" s="54">
        <v>0</v>
      </c>
      <c r="CV88" s="54">
        <v>0</v>
      </c>
      <c r="CW88" s="54">
        <v>0</v>
      </c>
      <c r="CX88" s="54">
        <v>0</v>
      </c>
      <c r="CY88" s="54">
        <v>0</v>
      </c>
      <c r="CZ88" s="54">
        <v>0</v>
      </c>
      <c r="DA88" s="54">
        <v>0</v>
      </c>
      <c r="DB88" s="54">
        <v>0</v>
      </c>
      <c r="DC88" s="54">
        <v>0</v>
      </c>
      <c r="DD88" s="54">
        <v>0</v>
      </c>
      <c r="DE88" s="54">
        <v>0</v>
      </c>
      <c r="DF88" s="54">
        <v>0</v>
      </c>
      <c r="DG88" s="54">
        <v>0</v>
      </c>
      <c r="DH88" s="54">
        <v>0</v>
      </c>
      <c r="DI88" s="54">
        <v>0</v>
      </c>
      <c r="DJ88" s="54">
        <v>0</v>
      </c>
      <c r="DK88" s="54">
        <v>0</v>
      </c>
      <c r="DL88" s="54">
        <v>0</v>
      </c>
      <c r="DM88" s="54">
        <v>0</v>
      </c>
      <c r="DN88" s="54">
        <v>0</v>
      </c>
      <c r="DO88" s="54">
        <v>0</v>
      </c>
      <c r="DP88" s="54">
        <v>0</v>
      </c>
      <c r="DQ88" s="54">
        <v>0</v>
      </c>
      <c r="DR88" s="54">
        <v>0</v>
      </c>
      <c r="DS88" s="54">
        <v>0</v>
      </c>
      <c r="DT88" s="54">
        <v>0</v>
      </c>
      <c r="DU88" s="54">
        <v>0</v>
      </c>
      <c r="DV88" s="54">
        <v>0</v>
      </c>
      <c r="DW88" s="54">
        <v>0</v>
      </c>
      <c r="DX88" s="54">
        <v>0</v>
      </c>
      <c r="DY88" s="26"/>
      <c r="DZ88" s="26"/>
      <c r="EA88" s="26"/>
      <c r="EB88" s="26">
        <v>0</v>
      </c>
      <c r="EC88" s="54">
        <v>0</v>
      </c>
      <c r="ED88" s="54">
        <v>0</v>
      </c>
      <c r="EE88" s="54">
        <v>0</v>
      </c>
      <c r="EF88" s="54">
        <v>0</v>
      </c>
      <c r="EG88" s="54">
        <v>0</v>
      </c>
      <c r="EH88" s="54">
        <v>0</v>
      </c>
      <c r="EI88" s="54">
        <v>0</v>
      </c>
      <c r="EJ88" s="54">
        <v>0</v>
      </c>
      <c r="EK88" s="54">
        <v>0</v>
      </c>
      <c r="EL88" s="54">
        <v>0</v>
      </c>
      <c r="EM88" s="54">
        <v>0</v>
      </c>
      <c r="EN88" s="54">
        <v>0</v>
      </c>
      <c r="EO88" s="54">
        <v>0</v>
      </c>
      <c r="EP88" s="54">
        <v>0</v>
      </c>
      <c r="EQ88" s="54">
        <v>0</v>
      </c>
      <c r="ER88" s="54">
        <v>0</v>
      </c>
      <c r="ES88" s="54">
        <v>0</v>
      </c>
      <c r="ET88" s="54">
        <v>0</v>
      </c>
      <c r="EU88" s="54">
        <v>0</v>
      </c>
      <c r="EV88" s="54">
        <v>0</v>
      </c>
      <c r="EW88" s="54">
        <v>0</v>
      </c>
      <c r="EX88" s="54">
        <v>0</v>
      </c>
      <c r="EY88" s="26"/>
      <c r="EZ88" s="54"/>
      <c r="FA88" s="54"/>
      <c r="FB88" s="26">
        <v>0</v>
      </c>
      <c r="FC88" s="55">
        <v>0</v>
      </c>
      <c r="FD88" s="56">
        <v>0</v>
      </c>
      <c r="FE88" s="56">
        <v>0</v>
      </c>
      <c r="FF88" s="56"/>
      <c r="FG88" s="56"/>
      <c r="FH88" s="9"/>
      <c r="FI88" s="17">
        <v>0</v>
      </c>
      <c r="FJ88" s="17"/>
      <c r="FK88" s="17"/>
      <c r="FL88" s="17"/>
      <c r="FM88" s="17"/>
      <c r="FN88" s="17">
        <v>0</v>
      </c>
      <c r="FO88" s="57">
        <v>0</v>
      </c>
      <c r="FP88" s="57"/>
      <c r="FQ88" s="57">
        <v>0</v>
      </c>
      <c r="FR88" s="26" t="s">
        <v>343</v>
      </c>
      <c r="FS88" s="59"/>
      <c r="FT88" s="60">
        <v>0</v>
      </c>
      <c r="FU88" s="60"/>
      <c r="FV88" s="61">
        <v>0</v>
      </c>
      <c r="FW88" s="61">
        <v>0</v>
      </c>
      <c r="FX88" s="61">
        <v>0</v>
      </c>
      <c r="FY88" s="61">
        <v>0</v>
      </c>
      <c r="FZ88" s="10"/>
      <c r="GA88" s="11"/>
    </row>
    <row r="89" spans="1:183" s="62" customFormat="1" ht="21.75" hidden="1" customHeight="1">
      <c r="A89" s="8" t="s">
        <v>84</v>
      </c>
      <c r="B89" s="54"/>
      <c r="C89" s="54"/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4">
        <v>0</v>
      </c>
      <c r="O89" s="54">
        <v>0</v>
      </c>
      <c r="P89" s="54">
        <v>0</v>
      </c>
      <c r="Q89" s="54">
        <v>0</v>
      </c>
      <c r="R89" s="54">
        <v>0</v>
      </c>
      <c r="S89" s="54">
        <v>0</v>
      </c>
      <c r="T89" s="54">
        <v>0</v>
      </c>
      <c r="U89" s="54">
        <v>0</v>
      </c>
      <c r="V89" s="54">
        <v>0</v>
      </c>
      <c r="W89" s="54">
        <v>0</v>
      </c>
      <c r="X89" s="54">
        <v>0</v>
      </c>
      <c r="Y89" s="54">
        <v>0</v>
      </c>
      <c r="Z89" s="54">
        <v>0</v>
      </c>
      <c r="AA89" s="54">
        <v>0</v>
      </c>
      <c r="AB89" s="54">
        <v>0</v>
      </c>
      <c r="AC89" s="54">
        <v>0</v>
      </c>
      <c r="AD89" s="54">
        <v>0</v>
      </c>
      <c r="AE89" s="54">
        <v>0</v>
      </c>
      <c r="AF89" s="54">
        <v>0</v>
      </c>
      <c r="AG89" s="54">
        <v>0</v>
      </c>
      <c r="AH89" s="54">
        <v>0</v>
      </c>
      <c r="AI89" s="54">
        <v>0</v>
      </c>
      <c r="AJ89" s="54">
        <v>0</v>
      </c>
      <c r="AK89" s="54">
        <v>0</v>
      </c>
      <c r="AL89" s="54">
        <v>0</v>
      </c>
      <c r="AM89" s="54">
        <v>0</v>
      </c>
      <c r="AN89" s="54">
        <v>0</v>
      </c>
      <c r="AO89" s="54">
        <v>0</v>
      </c>
      <c r="AP89" s="54">
        <v>0</v>
      </c>
      <c r="AQ89" s="54">
        <v>0</v>
      </c>
      <c r="AR89" s="54">
        <v>0</v>
      </c>
      <c r="AS89" s="54">
        <v>0</v>
      </c>
      <c r="AT89" s="54">
        <v>0</v>
      </c>
      <c r="AU89" s="54">
        <v>0</v>
      </c>
      <c r="AV89" s="54">
        <v>0</v>
      </c>
      <c r="AW89" s="54">
        <v>0</v>
      </c>
      <c r="AX89" s="54">
        <v>0</v>
      </c>
      <c r="AY89" s="54">
        <v>0</v>
      </c>
      <c r="AZ89" s="54">
        <v>0</v>
      </c>
      <c r="BA89" s="54">
        <v>0</v>
      </c>
      <c r="BB89" s="54">
        <v>0</v>
      </c>
      <c r="BC89" s="54">
        <v>0</v>
      </c>
      <c r="BD89" s="54">
        <v>0</v>
      </c>
      <c r="BE89" s="54">
        <v>0</v>
      </c>
      <c r="BF89" s="54">
        <v>0</v>
      </c>
      <c r="BG89" s="54">
        <v>0</v>
      </c>
      <c r="BH89" s="54">
        <v>0</v>
      </c>
      <c r="BI89" s="54">
        <v>0</v>
      </c>
      <c r="BJ89" s="54">
        <v>0</v>
      </c>
      <c r="BK89" s="54">
        <v>0</v>
      </c>
      <c r="BL89" s="54">
        <v>0</v>
      </c>
      <c r="BM89" s="54">
        <v>0</v>
      </c>
      <c r="BN89" s="54">
        <v>0</v>
      </c>
      <c r="BO89" s="54">
        <v>0</v>
      </c>
      <c r="BP89" s="54">
        <v>0</v>
      </c>
      <c r="BQ89" s="54">
        <v>0</v>
      </c>
      <c r="BR89" s="54">
        <v>0</v>
      </c>
      <c r="BS89" s="54">
        <v>0</v>
      </c>
      <c r="BT89" s="54">
        <v>0</v>
      </c>
      <c r="BU89" s="54">
        <v>0</v>
      </c>
      <c r="BV89" s="54">
        <v>0</v>
      </c>
      <c r="BW89" s="54">
        <v>0</v>
      </c>
      <c r="BX89" s="54">
        <v>0</v>
      </c>
      <c r="BY89" s="54">
        <v>0</v>
      </c>
      <c r="BZ89" s="54">
        <v>0</v>
      </c>
      <c r="CA89" s="54">
        <v>0</v>
      </c>
      <c r="CB89" s="54">
        <v>0</v>
      </c>
      <c r="CC89" s="54">
        <v>0</v>
      </c>
      <c r="CD89" s="54">
        <v>0</v>
      </c>
      <c r="CE89" s="54">
        <v>0</v>
      </c>
      <c r="CF89" s="54">
        <v>0</v>
      </c>
      <c r="CG89" s="54">
        <v>0</v>
      </c>
      <c r="CH89" s="54">
        <v>0</v>
      </c>
      <c r="CI89" s="54">
        <v>0</v>
      </c>
      <c r="CJ89" s="54">
        <v>0</v>
      </c>
      <c r="CK89" s="54">
        <v>0</v>
      </c>
      <c r="CL89" s="54">
        <v>0</v>
      </c>
      <c r="CM89" s="26"/>
      <c r="CN89" s="26"/>
      <c r="CO89" s="26"/>
      <c r="CP89" s="26">
        <v>0</v>
      </c>
      <c r="CQ89" s="54">
        <v>0</v>
      </c>
      <c r="CR89" s="54">
        <v>0</v>
      </c>
      <c r="CS89" s="54">
        <v>0</v>
      </c>
      <c r="CT89" s="54">
        <v>0</v>
      </c>
      <c r="CU89" s="54">
        <v>0</v>
      </c>
      <c r="CV89" s="54">
        <v>0</v>
      </c>
      <c r="CW89" s="54">
        <v>0</v>
      </c>
      <c r="CX89" s="54">
        <v>0</v>
      </c>
      <c r="CY89" s="54">
        <v>0</v>
      </c>
      <c r="CZ89" s="54">
        <v>0</v>
      </c>
      <c r="DA89" s="54">
        <v>0</v>
      </c>
      <c r="DB89" s="54">
        <v>0</v>
      </c>
      <c r="DC89" s="54">
        <v>0</v>
      </c>
      <c r="DD89" s="54">
        <v>0</v>
      </c>
      <c r="DE89" s="54">
        <v>0</v>
      </c>
      <c r="DF89" s="54">
        <v>0</v>
      </c>
      <c r="DG89" s="54">
        <v>0</v>
      </c>
      <c r="DH89" s="54">
        <v>0</v>
      </c>
      <c r="DI89" s="54">
        <v>0</v>
      </c>
      <c r="DJ89" s="54">
        <v>0</v>
      </c>
      <c r="DK89" s="54">
        <v>0</v>
      </c>
      <c r="DL89" s="54">
        <v>0</v>
      </c>
      <c r="DM89" s="54">
        <v>0</v>
      </c>
      <c r="DN89" s="54">
        <v>0</v>
      </c>
      <c r="DO89" s="54">
        <v>0</v>
      </c>
      <c r="DP89" s="54">
        <v>0</v>
      </c>
      <c r="DQ89" s="54">
        <v>0</v>
      </c>
      <c r="DR89" s="54">
        <v>0</v>
      </c>
      <c r="DS89" s="54">
        <v>0</v>
      </c>
      <c r="DT89" s="54">
        <v>0</v>
      </c>
      <c r="DU89" s="54">
        <v>0</v>
      </c>
      <c r="DV89" s="54">
        <v>0</v>
      </c>
      <c r="DW89" s="54">
        <v>0</v>
      </c>
      <c r="DX89" s="54">
        <v>0</v>
      </c>
      <c r="DY89" s="26"/>
      <c r="DZ89" s="26"/>
      <c r="EA89" s="26"/>
      <c r="EB89" s="26">
        <v>0</v>
      </c>
      <c r="EC89" s="54">
        <v>0</v>
      </c>
      <c r="ED89" s="54">
        <v>0</v>
      </c>
      <c r="EE89" s="54">
        <v>0</v>
      </c>
      <c r="EF89" s="54">
        <v>0</v>
      </c>
      <c r="EG89" s="54">
        <v>0</v>
      </c>
      <c r="EH89" s="54">
        <v>0</v>
      </c>
      <c r="EI89" s="54">
        <v>0</v>
      </c>
      <c r="EJ89" s="54">
        <v>0</v>
      </c>
      <c r="EK89" s="54">
        <v>0</v>
      </c>
      <c r="EL89" s="54">
        <v>0</v>
      </c>
      <c r="EM89" s="54">
        <v>0</v>
      </c>
      <c r="EN89" s="54">
        <v>0</v>
      </c>
      <c r="EO89" s="54">
        <v>0</v>
      </c>
      <c r="EP89" s="54">
        <v>0</v>
      </c>
      <c r="EQ89" s="54">
        <v>0</v>
      </c>
      <c r="ER89" s="54">
        <v>0</v>
      </c>
      <c r="ES89" s="54">
        <v>0</v>
      </c>
      <c r="ET89" s="54">
        <v>0</v>
      </c>
      <c r="EU89" s="54">
        <v>0</v>
      </c>
      <c r="EV89" s="54">
        <v>0</v>
      </c>
      <c r="EW89" s="54">
        <v>0</v>
      </c>
      <c r="EX89" s="54">
        <v>0</v>
      </c>
      <c r="EY89" s="26"/>
      <c r="EZ89" s="54"/>
      <c r="FA89" s="54"/>
      <c r="FB89" s="26">
        <v>0</v>
      </c>
      <c r="FC89" s="55">
        <v>0</v>
      </c>
      <c r="FD89" s="56">
        <v>0</v>
      </c>
      <c r="FE89" s="56">
        <v>0</v>
      </c>
      <c r="FF89" s="56"/>
      <c r="FG89" s="56"/>
      <c r="FH89" s="9"/>
      <c r="FI89" s="17">
        <v>0</v>
      </c>
      <c r="FJ89" s="17"/>
      <c r="FK89" s="17"/>
      <c r="FL89" s="17"/>
      <c r="FM89" s="17"/>
      <c r="FN89" s="17">
        <v>0</v>
      </c>
      <c r="FO89" s="57">
        <v>0</v>
      </c>
      <c r="FP89" s="57"/>
      <c r="FQ89" s="57">
        <v>0</v>
      </c>
      <c r="FR89" s="26" t="s">
        <v>343</v>
      </c>
      <c r="FS89" s="59"/>
      <c r="FT89" s="60">
        <v>0</v>
      </c>
      <c r="FU89" s="60"/>
      <c r="FV89" s="61">
        <v>0</v>
      </c>
      <c r="FW89" s="61">
        <v>0</v>
      </c>
      <c r="FX89" s="61">
        <v>0</v>
      </c>
      <c r="FY89" s="61">
        <v>0</v>
      </c>
      <c r="FZ89" s="10"/>
      <c r="GA89" s="11"/>
    </row>
    <row r="90" spans="1:183" s="62" customFormat="1" ht="20.25" hidden="1" customHeight="1">
      <c r="A90" s="8" t="s">
        <v>85</v>
      </c>
      <c r="B90" s="54"/>
      <c r="C90" s="54"/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4">
        <v>0</v>
      </c>
      <c r="O90" s="54">
        <v>0</v>
      </c>
      <c r="P90" s="54">
        <v>0</v>
      </c>
      <c r="Q90" s="54">
        <v>0</v>
      </c>
      <c r="R90" s="54">
        <v>0</v>
      </c>
      <c r="S90" s="54">
        <v>0</v>
      </c>
      <c r="T90" s="54">
        <v>0</v>
      </c>
      <c r="U90" s="54">
        <v>0</v>
      </c>
      <c r="V90" s="54">
        <v>0</v>
      </c>
      <c r="W90" s="54">
        <v>0</v>
      </c>
      <c r="X90" s="54">
        <v>0</v>
      </c>
      <c r="Y90" s="54">
        <v>0</v>
      </c>
      <c r="Z90" s="54">
        <v>0</v>
      </c>
      <c r="AA90" s="54">
        <v>0</v>
      </c>
      <c r="AB90" s="54">
        <v>0</v>
      </c>
      <c r="AC90" s="54">
        <v>0</v>
      </c>
      <c r="AD90" s="54">
        <v>0</v>
      </c>
      <c r="AE90" s="54">
        <v>0</v>
      </c>
      <c r="AF90" s="54">
        <v>0</v>
      </c>
      <c r="AG90" s="54">
        <v>0</v>
      </c>
      <c r="AH90" s="54">
        <v>0</v>
      </c>
      <c r="AI90" s="54">
        <v>0</v>
      </c>
      <c r="AJ90" s="54">
        <v>0</v>
      </c>
      <c r="AK90" s="54">
        <v>0</v>
      </c>
      <c r="AL90" s="54">
        <v>0</v>
      </c>
      <c r="AM90" s="54">
        <v>0</v>
      </c>
      <c r="AN90" s="54">
        <v>0</v>
      </c>
      <c r="AO90" s="54">
        <v>0</v>
      </c>
      <c r="AP90" s="54">
        <v>0</v>
      </c>
      <c r="AQ90" s="54">
        <v>0</v>
      </c>
      <c r="AR90" s="54">
        <v>0</v>
      </c>
      <c r="AS90" s="54">
        <v>0</v>
      </c>
      <c r="AT90" s="54">
        <v>0</v>
      </c>
      <c r="AU90" s="54">
        <v>0</v>
      </c>
      <c r="AV90" s="54">
        <v>0</v>
      </c>
      <c r="AW90" s="54">
        <v>0</v>
      </c>
      <c r="AX90" s="54">
        <v>0</v>
      </c>
      <c r="AY90" s="54">
        <v>0</v>
      </c>
      <c r="AZ90" s="54">
        <v>0</v>
      </c>
      <c r="BA90" s="54">
        <v>0</v>
      </c>
      <c r="BB90" s="54">
        <v>0</v>
      </c>
      <c r="BC90" s="54">
        <v>0</v>
      </c>
      <c r="BD90" s="54">
        <v>0</v>
      </c>
      <c r="BE90" s="54">
        <v>0</v>
      </c>
      <c r="BF90" s="54">
        <v>0</v>
      </c>
      <c r="BG90" s="54">
        <v>0</v>
      </c>
      <c r="BH90" s="54">
        <v>0</v>
      </c>
      <c r="BI90" s="54">
        <v>0</v>
      </c>
      <c r="BJ90" s="54">
        <v>0</v>
      </c>
      <c r="BK90" s="54">
        <v>0</v>
      </c>
      <c r="BL90" s="54">
        <v>0</v>
      </c>
      <c r="BM90" s="54">
        <v>0</v>
      </c>
      <c r="BN90" s="54">
        <v>0</v>
      </c>
      <c r="BO90" s="54">
        <v>0</v>
      </c>
      <c r="BP90" s="54">
        <v>0</v>
      </c>
      <c r="BQ90" s="54">
        <v>0</v>
      </c>
      <c r="BR90" s="54">
        <v>0</v>
      </c>
      <c r="BS90" s="54">
        <v>0</v>
      </c>
      <c r="BT90" s="54">
        <v>0</v>
      </c>
      <c r="BU90" s="54">
        <v>0</v>
      </c>
      <c r="BV90" s="54">
        <v>0</v>
      </c>
      <c r="BW90" s="54">
        <v>0</v>
      </c>
      <c r="BX90" s="54">
        <v>0</v>
      </c>
      <c r="BY90" s="54">
        <v>0</v>
      </c>
      <c r="BZ90" s="54">
        <v>0</v>
      </c>
      <c r="CA90" s="54">
        <v>0</v>
      </c>
      <c r="CB90" s="54">
        <v>0</v>
      </c>
      <c r="CC90" s="54">
        <v>0</v>
      </c>
      <c r="CD90" s="54">
        <v>0</v>
      </c>
      <c r="CE90" s="54">
        <v>0</v>
      </c>
      <c r="CF90" s="54">
        <v>0</v>
      </c>
      <c r="CG90" s="54">
        <v>0</v>
      </c>
      <c r="CH90" s="54">
        <v>0</v>
      </c>
      <c r="CI90" s="54">
        <v>0</v>
      </c>
      <c r="CJ90" s="54">
        <v>0</v>
      </c>
      <c r="CK90" s="54">
        <v>0</v>
      </c>
      <c r="CL90" s="54">
        <v>0</v>
      </c>
      <c r="CM90" s="26"/>
      <c r="CN90" s="26"/>
      <c r="CO90" s="26"/>
      <c r="CP90" s="26">
        <v>0</v>
      </c>
      <c r="CQ90" s="54">
        <v>0</v>
      </c>
      <c r="CR90" s="54">
        <v>0</v>
      </c>
      <c r="CS90" s="54">
        <v>0</v>
      </c>
      <c r="CT90" s="54">
        <v>0</v>
      </c>
      <c r="CU90" s="54">
        <v>0</v>
      </c>
      <c r="CV90" s="54">
        <v>0</v>
      </c>
      <c r="CW90" s="54">
        <v>0</v>
      </c>
      <c r="CX90" s="54">
        <v>0</v>
      </c>
      <c r="CY90" s="54">
        <v>0</v>
      </c>
      <c r="CZ90" s="54">
        <v>0</v>
      </c>
      <c r="DA90" s="54">
        <v>0</v>
      </c>
      <c r="DB90" s="54">
        <v>0</v>
      </c>
      <c r="DC90" s="54">
        <v>0</v>
      </c>
      <c r="DD90" s="54">
        <v>0</v>
      </c>
      <c r="DE90" s="54">
        <v>0</v>
      </c>
      <c r="DF90" s="54">
        <v>0</v>
      </c>
      <c r="DG90" s="54">
        <v>0</v>
      </c>
      <c r="DH90" s="54">
        <v>0</v>
      </c>
      <c r="DI90" s="54">
        <v>0</v>
      </c>
      <c r="DJ90" s="54">
        <v>0</v>
      </c>
      <c r="DK90" s="54">
        <v>0</v>
      </c>
      <c r="DL90" s="54">
        <v>0</v>
      </c>
      <c r="DM90" s="54">
        <v>0</v>
      </c>
      <c r="DN90" s="54">
        <v>0</v>
      </c>
      <c r="DO90" s="54">
        <v>0</v>
      </c>
      <c r="DP90" s="54">
        <v>0</v>
      </c>
      <c r="DQ90" s="54">
        <v>0</v>
      </c>
      <c r="DR90" s="54">
        <v>0</v>
      </c>
      <c r="DS90" s="54">
        <v>0</v>
      </c>
      <c r="DT90" s="54">
        <v>0</v>
      </c>
      <c r="DU90" s="54">
        <v>0</v>
      </c>
      <c r="DV90" s="54">
        <v>0</v>
      </c>
      <c r="DW90" s="54">
        <v>0</v>
      </c>
      <c r="DX90" s="54">
        <v>0</v>
      </c>
      <c r="DY90" s="26"/>
      <c r="DZ90" s="26"/>
      <c r="EA90" s="26"/>
      <c r="EB90" s="26">
        <v>0</v>
      </c>
      <c r="EC90" s="54">
        <v>0</v>
      </c>
      <c r="ED90" s="54">
        <v>0</v>
      </c>
      <c r="EE90" s="54">
        <v>0</v>
      </c>
      <c r="EF90" s="54">
        <v>0</v>
      </c>
      <c r="EG90" s="54">
        <v>0</v>
      </c>
      <c r="EH90" s="54">
        <v>0</v>
      </c>
      <c r="EI90" s="54">
        <v>0</v>
      </c>
      <c r="EJ90" s="54">
        <v>0</v>
      </c>
      <c r="EK90" s="54">
        <v>0</v>
      </c>
      <c r="EL90" s="54">
        <v>0</v>
      </c>
      <c r="EM90" s="54">
        <v>0</v>
      </c>
      <c r="EN90" s="54">
        <v>0</v>
      </c>
      <c r="EO90" s="54">
        <v>0</v>
      </c>
      <c r="EP90" s="54">
        <v>0</v>
      </c>
      <c r="EQ90" s="54">
        <v>0</v>
      </c>
      <c r="ER90" s="54">
        <v>0</v>
      </c>
      <c r="ES90" s="54">
        <v>0</v>
      </c>
      <c r="ET90" s="54">
        <v>0</v>
      </c>
      <c r="EU90" s="54">
        <v>0</v>
      </c>
      <c r="EV90" s="54">
        <v>0</v>
      </c>
      <c r="EW90" s="54">
        <v>0</v>
      </c>
      <c r="EX90" s="54">
        <v>0</v>
      </c>
      <c r="EY90" s="26"/>
      <c r="EZ90" s="54"/>
      <c r="FA90" s="54"/>
      <c r="FB90" s="26">
        <v>0</v>
      </c>
      <c r="FC90" s="55">
        <v>0</v>
      </c>
      <c r="FD90" s="56">
        <v>0</v>
      </c>
      <c r="FE90" s="56">
        <v>0</v>
      </c>
      <c r="FF90" s="56"/>
      <c r="FG90" s="56">
        <v>0</v>
      </c>
      <c r="FH90" s="9"/>
      <c r="FI90" s="17">
        <v>0</v>
      </c>
      <c r="FJ90" s="17"/>
      <c r="FK90" s="17"/>
      <c r="FL90" s="17"/>
      <c r="FM90" s="17"/>
      <c r="FN90" s="17">
        <v>0</v>
      </c>
      <c r="FO90" s="57">
        <v>0</v>
      </c>
      <c r="FP90" s="57">
        <v>20</v>
      </c>
      <c r="FQ90" s="57">
        <v>0</v>
      </c>
      <c r="FR90" s="26" t="s">
        <v>343</v>
      </c>
      <c r="FS90" s="59"/>
      <c r="FT90" s="60">
        <v>0</v>
      </c>
      <c r="FU90" s="60"/>
      <c r="FV90" s="61">
        <v>0</v>
      </c>
      <c r="FW90" s="61">
        <v>0</v>
      </c>
      <c r="FX90" s="61">
        <v>0</v>
      </c>
      <c r="FY90" s="61">
        <v>0</v>
      </c>
      <c r="FZ90" s="10"/>
      <c r="GA90" s="11">
        <v>0</v>
      </c>
    </row>
    <row r="91" spans="1:183" s="62" customFormat="1" ht="20.25" hidden="1" customHeight="1">
      <c r="A91" s="8" t="s">
        <v>86</v>
      </c>
      <c r="B91" s="54" t="s">
        <v>321</v>
      </c>
      <c r="C91" s="54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4">
        <v>0</v>
      </c>
      <c r="O91" s="54">
        <v>0</v>
      </c>
      <c r="P91" s="54">
        <v>0</v>
      </c>
      <c r="Q91" s="54">
        <v>0</v>
      </c>
      <c r="R91" s="54">
        <v>0</v>
      </c>
      <c r="S91" s="54">
        <v>0</v>
      </c>
      <c r="T91" s="54">
        <v>0</v>
      </c>
      <c r="U91" s="54">
        <v>0</v>
      </c>
      <c r="V91" s="54">
        <v>0</v>
      </c>
      <c r="W91" s="54">
        <v>0</v>
      </c>
      <c r="X91" s="54">
        <v>0</v>
      </c>
      <c r="Y91" s="54">
        <v>0</v>
      </c>
      <c r="Z91" s="54">
        <v>0</v>
      </c>
      <c r="AA91" s="54">
        <v>0</v>
      </c>
      <c r="AB91" s="54">
        <v>0</v>
      </c>
      <c r="AC91" s="54">
        <v>0</v>
      </c>
      <c r="AD91" s="54">
        <v>0</v>
      </c>
      <c r="AE91" s="54">
        <v>0</v>
      </c>
      <c r="AF91" s="54">
        <v>0</v>
      </c>
      <c r="AG91" s="54">
        <v>0</v>
      </c>
      <c r="AH91" s="54">
        <v>0</v>
      </c>
      <c r="AI91" s="54">
        <v>0</v>
      </c>
      <c r="AJ91" s="54">
        <v>0</v>
      </c>
      <c r="AK91" s="54">
        <v>0</v>
      </c>
      <c r="AL91" s="54">
        <v>0</v>
      </c>
      <c r="AM91" s="54">
        <v>0</v>
      </c>
      <c r="AN91" s="54">
        <v>0</v>
      </c>
      <c r="AO91" s="54">
        <v>0</v>
      </c>
      <c r="AP91" s="54">
        <v>0</v>
      </c>
      <c r="AQ91" s="54">
        <v>0</v>
      </c>
      <c r="AR91" s="54">
        <v>0</v>
      </c>
      <c r="AS91" s="54">
        <v>0</v>
      </c>
      <c r="AT91" s="54">
        <v>0</v>
      </c>
      <c r="AU91" s="54">
        <v>0</v>
      </c>
      <c r="AV91" s="54">
        <v>0</v>
      </c>
      <c r="AW91" s="54">
        <v>0</v>
      </c>
      <c r="AX91" s="54">
        <v>0</v>
      </c>
      <c r="AY91" s="54">
        <v>0</v>
      </c>
      <c r="AZ91" s="54">
        <v>0</v>
      </c>
      <c r="BA91" s="54">
        <v>0</v>
      </c>
      <c r="BB91" s="54">
        <v>0</v>
      </c>
      <c r="BC91" s="54">
        <v>0</v>
      </c>
      <c r="BD91" s="54">
        <v>0</v>
      </c>
      <c r="BE91" s="54">
        <v>0</v>
      </c>
      <c r="BF91" s="54">
        <v>0</v>
      </c>
      <c r="BG91" s="54">
        <v>0</v>
      </c>
      <c r="BH91" s="54">
        <v>0</v>
      </c>
      <c r="BI91" s="54">
        <v>0</v>
      </c>
      <c r="BJ91" s="54">
        <v>0</v>
      </c>
      <c r="BK91" s="54">
        <v>0</v>
      </c>
      <c r="BL91" s="54">
        <v>0</v>
      </c>
      <c r="BM91" s="54">
        <v>0</v>
      </c>
      <c r="BN91" s="54">
        <v>0</v>
      </c>
      <c r="BO91" s="54">
        <v>0</v>
      </c>
      <c r="BP91" s="54">
        <v>0</v>
      </c>
      <c r="BQ91" s="54">
        <v>0</v>
      </c>
      <c r="BR91" s="54">
        <v>0</v>
      </c>
      <c r="BS91" s="54">
        <v>0</v>
      </c>
      <c r="BT91" s="54">
        <v>0</v>
      </c>
      <c r="BU91" s="54">
        <v>0</v>
      </c>
      <c r="BV91" s="54">
        <v>0</v>
      </c>
      <c r="BW91" s="54">
        <v>0</v>
      </c>
      <c r="BX91" s="54">
        <v>0</v>
      </c>
      <c r="BY91" s="54">
        <v>0</v>
      </c>
      <c r="BZ91" s="54">
        <v>0</v>
      </c>
      <c r="CA91" s="54">
        <v>0</v>
      </c>
      <c r="CB91" s="54">
        <v>0</v>
      </c>
      <c r="CC91" s="54">
        <v>0</v>
      </c>
      <c r="CD91" s="54">
        <v>0</v>
      </c>
      <c r="CE91" s="54">
        <v>0</v>
      </c>
      <c r="CF91" s="54">
        <v>0</v>
      </c>
      <c r="CG91" s="54">
        <v>0</v>
      </c>
      <c r="CH91" s="54">
        <v>0</v>
      </c>
      <c r="CI91" s="54">
        <v>0</v>
      </c>
      <c r="CJ91" s="54">
        <v>0</v>
      </c>
      <c r="CK91" s="54">
        <v>0</v>
      </c>
      <c r="CL91" s="54">
        <v>0</v>
      </c>
      <c r="CM91" s="26"/>
      <c r="CN91" s="26"/>
      <c r="CO91" s="26"/>
      <c r="CP91" s="26">
        <v>0</v>
      </c>
      <c r="CQ91" s="54">
        <v>0</v>
      </c>
      <c r="CR91" s="54">
        <v>0</v>
      </c>
      <c r="CS91" s="54">
        <v>0</v>
      </c>
      <c r="CT91" s="54">
        <v>0</v>
      </c>
      <c r="CU91" s="54">
        <v>0</v>
      </c>
      <c r="CV91" s="54">
        <v>0</v>
      </c>
      <c r="CW91" s="54">
        <v>0</v>
      </c>
      <c r="CX91" s="54">
        <v>0</v>
      </c>
      <c r="CY91" s="54">
        <v>0</v>
      </c>
      <c r="CZ91" s="54">
        <v>0</v>
      </c>
      <c r="DA91" s="54">
        <v>0</v>
      </c>
      <c r="DB91" s="54">
        <v>0</v>
      </c>
      <c r="DC91" s="54">
        <v>0</v>
      </c>
      <c r="DD91" s="54">
        <v>0</v>
      </c>
      <c r="DE91" s="54">
        <v>0</v>
      </c>
      <c r="DF91" s="54">
        <v>0</v>
      </c>
      <c r="DG91" s="54">
        <v>0</v>
      </c>
      <c r="DH91" s="54">
        <v>0</v>
      </c>
      <c r="DI91" s="54">
        <v>0</v>
      </c>
      <c r="DJ91" s="54">
        <v>0</v>
      </c>
      <c r="DK91" s="54">
        <v>0</v>
      </c>
      <c r="DL91" s="54">
        <v>0</v>
      </c>
      <c r="DM91" s="54">
        <v>0</v>
      </c>
      <c r="DN91" s="54">
        <v>0</v>
      </c>
      <c r="DO91" s="54">
        <v>0</v>
      </c>
      <c r="DP91" s="54">
        <v>0</v>
      </c>
      <c r="DQ91" s="54">
        <v>0</v>
      </c>
      <c r="DR91" s="54">
        <v>0</v>
      </c>
      <c r="DS91" s="54">
        <v>0</v>
      </c>
      <c r="DT91" s="54">
        <v>0</v>
      </c>
      <c r="DU91" s="54">
        <v>0</v>
      </c>
      <c r="DV91" s="54">
        <v>0</v>
      </c>
      <c r="DW91" s="54">
        <v>0</v>
      </c>
      <c r="DX91" s="54">
        <v>0</v>
      </c>
      <c r="DY91" s="26"/>
      <c r="DZ91" s="26"/>
      <c r="EA91" s="26"/>
      <c r="EB91" s="26">
        <v>0</v>
      </c>
      <c r="EC91" s="54">
        <v>0</v>
      </c>
      <c r="ED91" s="54">
        <v>0</v>
      </c>
      <c r="EE91" s="54">
        <v>0</v>
      </c>
      <c r="EF91" s="54">
        <v>0</v>
      </c>
      <c r="EG91" s="54">
        <v>0</v>
      </c>
      <c r="EH91" s="54">
        <v>0</v>
      </c>
      <c r="EI91" s="54">
        <v>0</v>
      </c>
      <c r="EJ91" s="54">
        <v>0</v>
      </c>
      <c r="EK91" s="54">
        <v>0</v>
      </c>
      <c r="EL91" s="54">
        <v>0</v>
      </c>
      <c r="EM91" s="54">
        <v>0</v>
      </c>
      <c r="EN91" s="54">
        <v>0</v>
      </c>
      <c r="EO91" s="54">
        <v>0</v>
      </c>
      <c r="EP91" s="54">
        <v>0</v>
      </c>
      <c r="EQ91" s="54">
        <v>0</v>
      </c>
      <c r="ER91" s="54">
        <v>0</v>
      </c>
      <c r="ES91" s="54">
        <v>0</v>
      </c>
      <c r="ET91" s="54">
        <v>0</v>
      </c>
      <c r="EU91" s="54">
        <v>0</v>
      </c>
      <c r="EV91" s="54">
        <v>0</v>
      </c>
      <c r="EW91" s="54">
        <v>0</v>
      </c>
      <c r="EX91" s="54">
        <v>0</v>
      </c>
      <c r="EY91" s="26"/>
      <c r="EZ91" s="54"/>
      <c r="FA91" s="54"/>
      <c r="FB91" s="26">
        <v>0</v>
      </c>
      <c r="FC91" s="55">
        <v>0</v>
      </c>
      <c r="FD91" s="56">
        <v>0</v>
      </c>
      <c r="FE91" s="56">
        <v>0</v>
      </c>
      <c r="FF91" s="56"/>
      <c r="FG91" s="56">
        <v>0</v>
      </c>
      <c r="FH91" s="9"/>
      <c r="FI91" s="17">
        <v>0</v>
      </c>
      <c r="FJ91" s="17"/>
      <c r="FK91" s="17"/>
      <c r="FL91" s="17"/>
      <c r="FM91" s="17"/>
      <c r="FN91" s="17">
        <v>0</v>
      </c>
      <c r="FO91" s="57">
        <v>0</v>
      </c>
      <c r="FP91" s="57"/>
      <c r="FQ91" s="57">
        <v>0</v>
      </c>
      <c r="FR91" s="26" t="s">
        <v>344</v>
      </c>
      <c r="FS91" s="59"/>
      <c r="FT91" s="60">
        <v>0</v>
      </c>
      <c r="FU91" s="60"/>
      <c r="FV91" s="61">
        <v>0</v>
      </c>
      <c r="FW91" s="61">
        <v>0</v>
      </c>
      <c r="FX91" s="61">
        <v>0</v>
      </c>
      <c r="FY91" s="61">
        <v>0</v>
      </c>
      <c r="FZ91" s="12">
        <v>12000</v>
      </c>
      <c r="GA91" s="11">
        <v>0</v>
      </c>
    </row>
    <row r="92" spans="1:183" s="62" customFormat="1" ht="21.75" hidden="1" customHeight="1">
      <c r="A92" s="8" t="s">
        <v>87</v>
      </c>
      <c r="B92" s="54"/>
      <c r="C92" s="54"/>
      <c r="D92" s="54">
        <v>0</v>
      </c>
      <c r="E92" s="54">
        <v>0</v>
      </c>
      <c r="F92" s="54">
        <v>15</v>
      </c>
      <c r="G92" s="54">
        <v>15</v>
      </c>
      <c r="H92" s="54">
        <v>0</v>
      </c>
      <c r="I92" s="54">
        <v>30</v>
      </c>
      <c r="J92" s="54">
        <v>30</v>
      </c>
      <c r="K92" s="54">
        <v>0</v>
      </c>
      <c r="L92" s="54">
        <v>0</v>
      </c>
      <c r="M92" s="54">
        <v>0</v>
      </c>
      <c r="N92" s="54">
        <v>0</v>
      </c>
      <c r="O92" s="54">
        <v>0</v>
      </c>
      <c r="P92" s="54">
        <v>0</v>
      </c>
      <c r="Q92" s="54">
        <v>0</v>
      </c>
      <c r="R92" s="54">
        <v>0</v>
      </c>
      <c r="S92" s="54">
        <v>0</v>
      </c>
      <c r="T92" s="54">
        <v>0</v>
      </c>
      <c r="U92" s="54">
        <v>0</v>
      </c>
      <c r="V92" s="54">
        <v>0</v>
      </c>
      <c r="W92" s="54">
        <v>0</v>
      </c>
      <c r="X92" s="54">
        <v>0</v>
      </c>
      <c r="Y92" s="54">
        <v>0</v>
      </c>
      <c r="Z92" s="54">
        <v>0</v>
      </c>
      <c r="AA92" s="54">
        <v>0</v>
      </c>
      <c r="AB92" s="54">
        <v>0</v>
      </c>
      <c r="AC92" s="54">
        <v>0</v>
      </c>
      <c r="AD92" s="54">
        <v>0</v>
      </c>
      <c r="AE92" s="54">
        <v>0</v>
      </c>
      <c r="AF92" s="54">
        <v>0</v>
      </c>
      <c r="AG92" s="54">
        <v>0</v>
      </c>
      <c r="AH92" s="54">
        <v>0</v>
      </c>
      <c r="AI92" s="54">
        <v>0</v>
      </c>
      <c r="AJ92" s="54">
        <v>0</v>
      </c>
      <c r="AK92" s="54">
        <v>0</v>
      </c>
      <c r="AL92" s="54">
        <v>0</v>
      </c>
      <c r="AM92" s="54">
        <v>0</v>
      </c>
      <c r="AN92" s="54">
        <v>0</v>
      </c>
      <c r="AO92" s="54">
        <v>0</v>
      </c>
      <c r="AP92" s="54">
        <v>0</v>
      </c>
      <c r="AQ92" s="54">
        <v>0</v>
      </c>
      <c r="AR92" s="54">
        <v>0</v>
      </c>
      <c r="AS92" s="54">
        <v>0</v>
      </c>
      <c r="AT92" s="54">
        <v>0</v>
      </c>
      <c r="AU92" s="54">
        <v>0</v>
      </c>
      <c r="AV92" s="54">
        <v>0</v>
      </c>
      <c r="AW92" s="54">
        <v>0</v>
      </c>
      <c r="AX92" s="54">
        <v>0</v>
      </c>
      <c r="AY92" s="54">
        <v>0</v>
      </c>
      <c r="AZ92" s="54">
        <v>0</v>
      </c>
      <c r="BA92" s="54">
        <v>0</v>
      </c>
      <c r="BB92" s="54">
        <v>0</v>
      </c>
      <c r="BC92" s="54">
        <v>0</v>
      </c>
      <c r="BD92" s="54">
        <v>0</v>
      </c>
      <c r="BE92" s="54">
        <v>0</v>
      </c>
      <c r="BF92" s="54">
        <v>0</v>
      </c>
      <c r="BG92" s="54">
        <v>0</v>
      </c>
      <c r="BH92" s="54">
        <v>0</v>
      </c>
      <c r="BI92" s="54">
        <v>0</v>
      </c>
      <c r="BJ92" s="54">
        <v>0</v>
      </c>
      <c r="BK92" s="54">
        <v>0</v>
      </c>
      <c r="BL92" s="54">
        <v>0</v>
      </c>
      <c r="BM92" s="54">
        <v>0</v>
      </c>
      <c r="BN92" s="54">
        <v>0</v>
      </c>
      <c r="BO92" s="54">
        <v>0</v>
      </c>
      <c r="BP92" s="54">
        <v>0</v>
      </c>
      <c r="BQ92" s="54">
        <v>0</v>
      </c>
      <c r="BR92" s="54">
        <v>0</v>
      </c>
      <c r="BS92" s="54">
        <v>0</v>
      </c>
      <c r="BT92" s="54">
        <v>0</v>
      </c>
      <c r="BU92" s="54">
        <v>0</v>
      </c>
      <c r="BV92" s="54">
        <v>0</v>
      </c>
      <c r="BW92" s="54">
        <v>0</v>
      </c>
      <c r="BX92" s="54">
        <v>0</v>
      </c>
      <c r="BY92" s="54">
        <v>0</v>
      </c>
      <c r="BZ92" s="54">
        <v>0</v>
      </c>
      <c r="CA92" s="54">
        <v>0</v>
      </c>
      <c r="CB92" s="54">
        <v>0</v>
      </c>
      <c r="CC92" s="54">
        <v>0</v>
      </c>
      <c r="CD92" s="54">
        <v>0</v>
      </c>
      <c r="CE92" s="54">
        <v>0</v>
      </c>
      <c r="CF92" s="54">
        <v>0</v>
      </c>
      <c r="CG92" s="54">
        <v>0</v>
      </c>
      <c r="CH92" s="54">
        <v>0</v>
      </c>
      <c r="CI92" s="54">
        <v>0</v>
      </c>
      <c r="CJ92" s="54">
        <v>0</v>
      </c>
      <c r="CK92" s="54">
        <v>0</v>
      </c>
      <c r="CL92" s="54">
        <v>45</v>
      </c>
      <c r="CM92" s="26"/>
      <c r="CN92" s="26"/>
      <c r="CO92" s="26"/>
      <c r="CP92" s="26">
        <v>0</v>
      </c>
      <c r="CQ92" s="54">
        <v>0</v>
      </c>
      <c r="CR92" s="54">
        <v>0</v>
      </c>
      <c r="CS92" s="54">
        <v>0</v>
      </c>
      <c r="CT92" s="54">
        <v>0</v>
      </c>
      <c r="CU92" s="54">
        <v>0</v>
      </c>
      <c r="CV92" s="54">
        <v>0</v>
      </c>
      <c r="CW92" s="54">
        <v>0</v>
      </c>
      <c r="CX92" s="54">
        <v>0</v>
      </c>
      <c r="CY92" s="54">
        <v>0</v>
      </c>
      <c r="CZ92" s="54">
        <v>0</v>
      </c>
      <c r="DA92" s="54">
        <v>0</v>
      </c>
      <c r="DB92" s="54">
        <v>0</v>
      </c>
      <c r="DC92" s="54">
        <v>0</v>
      </c>
      <c r="DD92" s="54">
        <v>0</v>
      </c>
      <c r="DE92" s="54">
        <v>0</v>
      </c>
      <c r="DF92" s="54">
        <v>0</v>
      </c>
      <c r="DG92" s="54">
        <v>0</v>
      </c>
      <c r="DH92" s="54">
        <v>0</v>
      </c>
      <c r="DI92" s="54">
        <v>0</v>
      </c>
      <c r="DJ92" s="54">
        <v>0</v>
      </c>
      <c r="DK92" s="54">
        <v>0</v>
      </c>
      <c r="DL92" s="54">
        <v>0</v>
      </c>
      <c r="DM92" s="54">
        <v>0</v>
      </c>
      <c r="DN92" s="54">
        <v>0</v>
      </c>
      <c r="DO92" s="54">
        <v>0</v>
      </c>
      <c r="DP92" s="54">
        <v>0</v>
      </c>
      <c r="DQ92" s="54">
        <v>0</v>
      </c>
      <c r="DR92" s="54">
        <v>0</v>
      </c>
      <c r="DS92" s="54">
        <v>0</v>
      </c>
      <c r="DT92" s="54">
        <v>0</v>
      </c>
      <c r="DU92" s="54">
        <v>0</v>
      </c>
      <c r="DV92" s="54">
        <v>0</v>
      </c>
      <c r="DW92" s="54">
        <v>0</v>
      </c>
      <c r="DX92" s="54">
        <v>0</v>
      </c>
      <c r="DY92" s="26"/>
      <c r="DZ92" s="26"/>
      <c r="EA92" s="26"/>
      <c r="EB92" s="26">
        <v>0</v>
      </c>
      <c r="EC92" s="54">
        <v>0</v>
      </c>
      <c r="ED92" s="54">
        <v>0</v>
      </c>
      <c r="EE92" s="54">
        <v>0</v>
      </c>
      <c r="EF92" s="54">
        <v>0</v>
      </c>
      <c r="EG92" s="54">
        <v>0</v>
      </c>
      <c r="EH92" s="54">
        <v>0</v>
      </c>
      <c r="EI92" s="54">
        <v>0</v>
      </c>
      <c r="EJ92" s="54">
        <v>0</v>
      </c>
      <c r="EK92" s="54">
        <v>0</v>
      </c>
      <c r="EL92" s="54">
        <v>0</v>
      </c>
      <c r="EM92" s="54">
        <v>0</v>
      </c>
      <c r="EN92" s="54">
        <v>0</v>
      </c>
      <c r="EO92" s="54">
        <v>0</v>
      </c>
      <c r="EP92" s="54">
        <v>0</v>
      </c>
      <c r="EQ92" s="54">
        <v>0</v>
      </c>
      <c r="ER92" s="54">
        <v>0</v>
      </c>
      <c r="ES92" s="54">
        <v>0</v>
      </c>
      <c r="ET92" s="54">
        <v>0</v>
      </c>
      <c r="EU92" s="54">
        <v>0</v>
      </c>
      <c r="EV92" s="54">
        <v>0</v>
      </c>
      <c r="EW92" s="54">
        <v>0</v>
      </c>
      <c r="EX92" s="54">
        <v>0</v>
      </c>
      <c r="EY92" s="26"/>
      <c r="EZ92" s="54"/>
      <c r="FA92" s="54"/>
      <c r="FB92" s="26">
        <v>0</v>
      </c>
      <c r="FC92" s="55">
        <v>45</v>
      </c>
      <c r="FD92" s="56">
        <v>45</v>
      </c>
      <c r="FE92" s="56">
        <v>0</v>
      </c>
      <c r="FF92" s="56"/>
      <c r="FG92" s="56">
        <v>-45</v>
      </c>
      <c r="FH92" s="9"/>
      <c r="FI92" s="17">
        <v>45</v>
      </c>
      <c r="FJ92" s="17">
        <v>135</v>
      </c>
      <c r="FK92" s="17"/>
      <c r="FL92" s="17"/>
      <c r="FM92" s="17"/>
      <c r="FN92" s="17"/>
      <c r="FO92" s="57">
        <v>0</v>
      </c>
      <c r="FP92" s="57">
        <v>5</v>
      </c>
      <c r="FQ92" s="57">
        <v>9</v>
      </c>
      <c r="FR92" s="26" t="s">
        <v>345</v>
      </c>
      <c r="FS92" s="59"/>
      <c r="FT92" s="60">
        <v>-45</v>
      </c>
      <c r="FU92" s="60"/>
      <c r="FV92" s="61">
        <v>45</v>
      </c>
      <c r="FW92" s="61">
        <v>-45</v>
      </c>
      <c r="FX92" s="61">
        <v>0</v>
      </c>
      <c r="FY92" s="61">
        <v>0</v>
      </c>
      <c r="FZ92" s="10"/>
      <c r="GA92" s="11">
        <v>0</v>
      </c>
    </row>
    <row r="93" spans="1:183" s="62" customFormat="1" ht="21.75" hidden="1" customHeight="1">
      <c r="A93" s="8" t="s">
        <v>88</v>
      </c>
      <c r="B93" s="54"/>
      <c r="C93" s="54"/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4">
        <v>0</v>
      </c>
      <c r="O93" s="54">
        <v>0</v>
      </c>
      <c r="P93" s="54">
        <v>0</v>
      </c>
      <c r="Q93" s="54">
        <v>0</v>
      </c>
      <c r="R93" s="54">
        <v>0</v>
      </c>
      <c r="S93" s="54">
        <v>0</v>
      </c>
      <c r="T93" s="54">
        <v>0</v>
      </c>
      <c r="U93" s="54">
        <v>0</v>
      </c>
      <c r="V93" s="54">
        <v>0</v>
      </c>
      <c r="W93" s="54">
        <v>0</v>
      </c>
      <c r="X93" s="54">
        <v>0</v>
      </c>
      <c r="Y93" s="54">
        <v>0</v>
      </c>
      <c r="Z93" s="54">
        <v>0</v>
      </c>
      <c r="AA93" s="54">
        <v>0</v>
      </c>
      <c r="AB93" s="54">
        <v>0</v>
      </c>
      <c r="AC93" s="54">
        <v>0</v>
      </c>
      <c r="AD93" s="54">
        <v>0</v>
      </c>
      <c r="AE93" s="54">
        <v>0</v>
      </c>
      <c r="AF93" s="54">
        <v>0</v>
      </c>
      <c r="AG93" s="54">
        <v>0</v>
      </c>
      <c r="AH93" s="54">
        <v>0</v>
      </c>
      <c r="AI93" s="54">
        <v>0</v>
      </c>
      <c r="AJ93" s="54">
        <v>0</v>
      </c>
      <c r="AK93" s="54">
        <v>0</v>
      </c>
      <c r="AL93" s="54">
        <v>0</v>
      </c>
      <c r="AM93" s="54">
        <v>0</v>
      </c>
      <c r="AN93" s="54">
        <v>0</v>
      </c>
      <c r="AO93" s="54">
        <v>0</v>
      </c>
      <c r="AP93" s="54">
        <v>0</v>
      </c>
      <c r="AQ93" s="54">
        <v>0</v>
      </c>
      <c r="AR93" s="54">
        <v>0</v>
      </c>
      <c r="AS93" s="54">
        <v>0</v>
      </c>
      <c r="AT93" s="54">
        <v>0</v>
      </c>
      <c r="AU93" s="54">
        <v>0</v>
      </c>
      <c r="AV93" s="54">
        <v>0</v>
      </c>
      <c r="AW93" s="54">
        <v>0</v>
      </c>
      <c r="AX93" s="54">
        <v>0</v>
      </c>
      <c r="AY93" s="54">
        <v>0</v>
      </c>
      <c r="AZ93" s="54">
        <v>0</v>
      </c>
      <c r="BA93" s="54">
        <v>0</v>
      </c>
      <c r="BB93" s="54">
        <v>0</v>
      </c>
      <c r="BC93" s="54">
        <v>0</v>
      </c>
      <c r="BD93" s="54">
        <v>0</v>
      </c>
      <c r="BE93" s="54">
        <v>0</v>
      </c>
      <c r="BF93" s="54">
        <v>0</v>
      </c>
      <c r="BG93" s="54">
        <v>0</v>
      </c>
      <c r="BH93" s="54">
        <v>0</v>
      </c>
      <c r="BI93" s="54">
        <v>0</v>
      </c>
      <c r="BJ93" s="54">
        <v>0</v>
      </c>
      <c r="BK93" s="54">
        <v>0</v>
      </c>
      <c r="BL93" s="54">
        <v>0</v>
      </c>
      <c r="BM93" s="54">
        <v>0</v>
      </c>
      <c r="BN93" s="54">
        <v>0</v>
      </c>
      <c r="BO93" s="54">
        <v>0</v>
      </c>
      <c r="BP93" s="54">
        <v>0</v>
      </c>
      <c r="BQ93" s="54">
        <v>0</v>
      </c>
      <c r="BR93" s="54">
        <v>0</v>
      </c>
      <c r="BS93" s="54">
        <v>0</v>
      </c>
      <c r="BT93" s="54">
        <v>0</v>
      </c>
      <c r="BU93" s="54">
        <v>0</v>
      </c>
      <c r="BV93" s="54">
        <v>0</v>
      </c>
      <c r="BW93" s="54">
        <v>0</v>
      </c>
      <c r="BX93" s="54">
        <v>0</v>
      </c>
      <c r="BY93" s="54">
        <v>0</v>
      </c>
      <c r="BZ93" s="54">
        <v>0</v>
      </c>
      <c r="CA93" s="54">
        <v>0</v>
      </c>
      <c r="CB93" s="54">
        <v>0</v>
      </c>
      <c r="CC93" s="54">
        <v>0</v>
      </c>
      <c r="CD93" s="54">
        <v>0</v>
      </c>
      <c r="CE93" s="54">
        <v>0</v>
      </c>
      <c r="CF93" s="54">
        <v>0</v>
      </c>
      <c r="CG93" s="54">
        <v>0</v>
      </c>
      <c r="CH93" s="54">
        <v>0</v>
      </c>
      <c r="CI93" s="54">
        <v>0</v>
      </c>
      <c r="CJ93" s="54">
        <v>0</v>
      </c>
      <c r="CK93" s="54">
        <v>0</v>
      </c>
      <c r="CL93" s="54">
        <v>0</v>
      </c>
      <c r="CM93" s="26"/>
      <c r="CN93" s="26"/>
      <c r="CO93" s="26"/>
      <c r="CP93" s="26">
        <v>0</v>
      </c>
      <c r="CQ93" s="54">
        <v>0</v>
      </c>
      <c r="CR93" s="54">
        <v>0</v>
      </c>
      <c r="CS93" s="54">
        <v>0</v>
      </c>
      <c r="CT93" s="54">
        <v>0</v>
      </c>
      <c r="CU93" s="54">
        <v>0</v>
      </c>
      <c r="CV93" s="54">
        <v>0</v>
      </c>
      <c r="CW93" s="54">
        <v>0</v>
      </c>
      <c r="CX93" s="54">
        <v>0</v>
      </c>
      <c r="CY93" s="54">
        <v>0</v>
      </c>
      <c r="CZ93" s="54">
        <v>0</v>
      </c>
      <c r="DA93" s="54">
        <v>0</v>
      </c>
      <c r="DB93" s="54">
        <v>0</v>
      </c>
      <c r="DC93" s="54">
        <v>0</v>
      </c>
      <c r="DD93" s="54">
        <v>0</v>
      </c>
      <c r="DE93" s="54">
        <v>0</v>
      </c>
      <c r="DF93" s="54">
        <v>0</v>
      </c>
      <c r="DG93" s="54">
        <v>0</v>
      </c>
      <c r="DH93" s="54">
        <v>0</v>
      </c>
      <c r="DI93" s="54">
        <v>0</v>
      </c>
      <c r="DJ93" s="54">
        <v>0</v>
      </c>
      <c r="DK93" s="54">
        <v>0</v>
      </c>
      <c r="DL93" s="54">
        <v>0</v>
      </c>
      <c r="DM93" s="54">
        <v>0</v>
      </c>
      <c r="DN93" s="54">
        <v>0</v>
      </c>
      <c r="DO93" s="54">
        <v>0</v>
      </c>
      <c r="DP93" s="54">
        <v>0</v>
      </c>
      <c r="DQ93" s="54">
        <v>0</v>
      </c>
      <c r="DR93" s="54">
        <v>0</v>
      </c>
      <c r="DS93" s="54">
        <v>0</v>
      </c>
      <c r="DT93" s="54">
        <v>0</v>
      </c>
      <c r="DU93" s="54">
        <v>0</v>
      </c>
      <c r="DV93" s="54">
        <v>0</v>
      </c>
      <c r="DW93" s="54">
        <v>0</v>
      </c>
      <c r="DX93" s="54">
        <v>0</v>
      </c>
      <c r="DY93" s="26"/>
      <c r="DZ93" s="26"/>
      <c r="EA93" s="26"/>
      <c r="EB93" s="26">
        <v>0</v>
      </c>
      <c r="EC93" s="54">
        <v>0</v>
      </c>
      <c r="ED93" s="54">
        <v>0</v>
      </c>
      <c r="EE93" s="54">
        <v>0</v>
      </c>
      <c r="EF93" s="54">
        <v>20</v>
      </c>
      <c r="EG93" s="54">
        <v>20</v>
      </c>
      <c r="EH93" s="54">
        <v>0</v>
      </c>
      <c r="EI93" s="54">
        <v>10</v>
      </c>
      <c r="EJ93" s="54">
        <v>10</v>
      </c>
      <c r="EK93" s="54">
        <v>0</v>
      </c>
      <c r="EL93" s="54">
        <v>60</v>
      </c>
      <c r="EM93" s="54">
        <v>60</v>
      </c>
      <c r="EN93" s="54">
        <v>0</v>
      </c>
      <c r="EO93" s="54">
        <v>0</v>
      </c>
      <c r="EP93" s="54">
        <v>0</v>
      </c>
      <c r="EQ93" s="54">
        <v>0</v>
      </c>
      <c r="ER93" s="54">
        <v>0</v>
      </c>
      <c r="ES93" s="54">
        <v>0</v>
      </c>
      <c r="ET93" s="54">
        <v>0</v>
      </c>
      <c r="EU93" s="54">
        <v>0</v>
      </c>
      <c r="EV93" s="54">
        <v>0</v>
      </c>
      <c r="EW93" s="54">
        <v>0</v>
      </c>
      <c r="EX93" s="54">
        <v>90</v>
      </c>
      <c r="EY93" s="26"/>
      <c r="EZ93" s="54"/>
      <c r="FA93" s="54"/>
      <c r="FB93" s="26">
        <v>0</v>
      </c>
      <c r="FC93" s="55">
        <v>90</v>
      </c>
      <c r="FD93" s="56">
        <v>90</v>
      </c>
      <c r="FE93" s="56">
        <v>0</v>
      </c>
      <c r="FF93" s="56"/>
      <c r="FG93" s="56"/>
      <c r="FH93" s="9"/>
      <c r="FI93" s="17">
        <v>90</v>
      </c>
      <c r="FJ93" s="17">
        <v>90</v>
      </c>
      <c r="FK93" s="17"/>
      <c r="FL93" s="17"/>
      <c r="FM93" s="17"/>
      <c r="FN93" s="17">
        <v>90</v>
      </c>
      <c r="FO93" s="57">
        <v>0</v>
      </c>
      <c r="FP93" s="58">
        <v>20</v>
      </c>
      <c r="FQ93" s="57">
        <v>4.5</v>
      </c>
      <c r="FR93" s="26" t="s">
        <v>345</v>
      </c>
      <c r="FS93" s="59"/>
      <c r="FT93" s="60">
        <v>-90</v>
      </c>
      <c r="FU93" s="60"/>
      <c r="FV93" s="61">
        <v>90</v>
      </c>
      <c r="FW93" s="61">
        <v>-90</v>
      </c>
      <c r="FX93" s="61">
        <v>0</v>
      </c>
      <c r="FY93" s="61">
        <v>0</v>
      </c>
      <c r="FZ93" s="10"/>
      <c r="GA93" s="11">
        <v>0</v>
      </c>
    </row>
    <row r="94" spans="1:183" s="62" customFormat="1" ht="21.75" hidden="1" customHeight="1">
      <c r="A94" s="8" t="s">
        <v>89</v>
      </c>
      <c r="B94" s="54" t="s">
        <v>321</v>
      </c>
      <c r="C94" s="54">
        <v>0</v>
      </c>
      <c r="D94" s="54">
        <v>0</v>
      </c>
      <c r="E94" s="54">
        <v>0</v>
      </c>
      <c r="F94" s="54">
        <v>0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4">
        <v>0</v>
      </c>
      <c r="O94" s="54">
        <v>0</v>
      </c>
      <c r="P94" s="54">
        <v>0</v>
      </c>
      <c r="Q94" s="54">
        <v>0</v>
      </c>
      <c r="R94" s="54">
        <v>0</v>
      </c>
      <c r="S94" s="54">
        <v>0</v>
      </c>
      <c r="T94" s="54">
        <v>0</v>
      </c>
      <c r="U94" s="54">
        <v>0</v>
      </c>
      <c r="V94" s="54">
        <v>0</v>
      </c>
      <c r="W94" s="54">
        <v>0</v>
      </c>
      <c r="X94" s="54">
        <v>0</v>
      </c>
      <c r="Y94" s="54">
        <v>0</v>
      </c>
      <c r="Z94" s="54">
        <v>0</v>
      </c>
      <c r="AA94" s="54">
        <v>0</v>
      </c>
      <c r="AB94" s="54">
        <v>0</v>
      </c>
      <c r="AC94" s="54">
        <v>0</v>
      </c>
      <c r="AD94" s="54">
        <v>0</v>
      </c>
      <c r="AE94" s="54">
        <v>0</v>
      </c>
      <c r="AF94" s="54">
        <v>0</v>
      </c>
      <c r="AG94" s="54">
        <v>0</v>
      </c>
      <c r="AH94" s="54">
        <v>0</v>
      </c>
      <c r="AI94" s="54">
        <v>0</v>
      </c>
      <c r="AJ94" s="54">
        <v>0</v>
      </c>
      <c r="AK94" s="54">
        <v>0</v>
      </c>
      <c r="AL94" s="54">
        <v>0</v>
      </c>
      <c r="AM94" s="54">
        <v>0</v>
      </c>
      <c r="AN94" s="54">
        <v>0</v>
      </c>
      <c r="AO94" s="54">
        <v>0</v>
      </c>
      <c r="AP94" s="54">
        <v>0</v>
      </c>
      <c r="AQ94" s="54">
        <v>0</v>
      </c>
      <c r="AR94" s="54">
        <v>0</v>
      </c>
      <c r="AS94" s="54">
        <v>0</v>
      </c>
      <c r="AT94" s="54">
        <v>0</v>
      </c>
      <c r="AU94" s="54">
        <v>0</v>
      </c>
      <c r="AV94" s="54">
        <v>0</v>
      </c>
      <c r="AW94" s="54">
        <v>0</v>
      </c>
      <c r="AX94" s="54">
        <v>0</v>
      </c>
      <c r="AY94" s="54">
        <v>0</v>
      </c>
      <c r="AZ94" s="54">
        <v>0</v>
      </c>
      <c r="BA94" s="54">
        <v>0</v>
      </c>
      <c r="BB94" s="54">
        <v>0</v>
      </c>
      <c r="BC94" s="54">
        <v>0</v>
      </c>
      <c r="BD94" s="54">
        <v>0</v>
      </c>
      <c r="BE94" s="54">
        <v>0</v>
      </c>
      <c r="BF94" s="54">
        <v>0</v>
      </c>
      <c r="BG94" s="54">
        <v>0</v>
      </c>
      <c r="BH94" s="54">
        <v>0</v>
      </c>
      <c r="BI94" s="54">
        <v>0</v>
      </c>
      <c r="BJ94" s="54">
        <v>0</v>
      </c>
      <c r="BK94" s="54">
        <v>0</v>
      </c>
      <c r="BL94" s="54">
        <v>0</v>
      </c>
      <c r="BM94" s="54">
        <v>0</v>
      </c>
      <c r="BN94" s="54">
        <v>0</v>
      </c>
      <c r="BO94" s="54">
        <v>0</v>
      </c>
      <c r="BP94" s="54">
        <v>0</v>
      </c>
      <c r="BQ94" s="54">
        <v>0</v>
      </c>
      <c r="BR94" s="54">
        <v>0</v>
      </c>
      <c r="BS94" s="54">
        <v>0</v>
      </c>
      <c r="BT94" s="54">
        <v>0</v>
      </c>
      <c r="BU94" s="54">
        <v>0</v>
      </c>
      <c r="BV94" s="54">
        <v>0</v>
      </c>
      <c r="BW94" s="54">
        <v>0</v>
      </c>
      <c r="BX94" s="54">
        <v>0</v>
      </c>
      <c r="BY94" s="54">
        <v>0</v>
      </c>
      <c r="BZ94" s="54">
        <v>0</v>
      </c>
      <c r="CA94" s="54">
        <v>0</v>
      </c>
      <c r="CB94" s="54">
        <v>0</v>
      </c>
      <c r="CC94" s="54">
        <v>0</v>
      </c>
      <c r="CD94" s="54">
        <v>0</v>
      </c>
      <c r="CE94" s="54">
        <v>0</v>
      </c>
      <c r="CF94" s="54">
        <v>0</v>
      </c>
      <c r="CG94" s="54">
        <v>0</v>
      </c>
      <c r="CH94" s="54">
        <v>0</v>
      </c>
      <c r="CI94" s="54">
        <v>0</v>
      </c>
      <c r="CJ94" s="54">
        <v>0</v>
      </c>
      <c r="CK94" s="54">
        <v>0</v>
      </c>
      <c r="CL94" s="54">
        <v>0</v>
      </c>
      <c r="CM94" s="26"/>
      <c r="CN94" s="26"/>
      <c r="CO94" s="26"/>
      <c r="CP94" s="26">
        <v>0</v>
      </c>
      <c r="CQ94" s="54">
        <v>0</v>
      </c>
      <c r="CR94" s="54">
        <v>0</v>
      </c>
      <c r="CS94" s="54">
        <v>0</v>
      </c>
      <c r="CT94" s="54">
        <v>0</v>
      </c>
      <c r="CU94" s="54">
        <v>0</v>
      </c>
      <c r="CV94" s="54">
        <v>0</v>
      </c>
      <c r="CW94" s="54">
        <v>0</v>
      </c>
      <c r="CX94" s="54">
        <v>0</v>
      </c>
      <c r="CY94" s="54">
        <v>0</v>
      </c>
      <c r="CZ94" s="54">
        <v>0</v>
      </c>
      <c r="DA94" s="54">
        <v>0</v>
      </c>
      <c r="DB94" s="54">
        <v>0</v>
      </c>
      <c r="DC94" s="54">
        <v>0</v>
      </c>
      <c r="DD94" s="54">
        <v>0</v>
      </c>
      <c r="DE94" s="54">
        <v>0</v>
      </c>
      <c r="DF94" s="54">
        <v>0</v>
      </c>
      <c r="DG94" s="54">
        <v>0</v>
      </c>
      <c r="DH94" s="54">
        <v>0</v>
      </c>
      <c r="DI94" s="54">
        <v>0</v>
      </c>
      <c r="DJ94" s="54">
        <v>0</v>
      </c>
      <c r="DK94" s="54">
        <v>0</v>
      </c>
      <c r="DL94" s="54">
        <v>0</v>
      </c>
      <c r="DM94" s="54">
        <v>0</v>
      </c>
      <c r="DN94" s="54">
        <v>0</v>
      </c>
      <c r="DO94" s="54">
        <v>0</v>
      </c>
      <c r="DP94" s="54">
        <v>0</v>
      </c>
      <c r="DQ94" s="54">
        <v>0</v>
      </c>
      <c r="DR94" s="54">
        <v>0</v>
      </c>
      <c r="DS94" s="54">
        <v>0</v>
      </c>
      <c r="DT94" s="54">
        <v>0</v>
      </c>
      <c r="DU94" s="54">
        <v>0</v>
      </c>
      <c r="DV94" s="54">
        <v>0</v>
      </c>
      <c r="DW94" s="54">
        <v>0</v>
      </c>
      <c r="DX94" s="54">
        <v>0</v>
      </c>
      <c r="DY94" s="26"/>
      <c r="DZ94" s="26"/>
      <c r="EA94" s="26"/>
      <c r="EB94" s="26">
        <v>0</v>
      </c>
      <c r="EC94" s="54">
        <v>0</v>
      </c>
      <c r="ED94" s="54">
        <v>0</v>
      </c>
      <c r="EE94" s="54">
        <v>0</v>
      </c>
      <c r="EF94" s="54">
        <v>0</v>
      </c>
      <c r="EG94" s="54">
        <v>0</v>
      </c>
      <c r="EH94" s="54">
        <v>0</v>
      </c>
      <c r="EI94" s="54">
        <v>0</v>
      </c>
      <c r="EJ94" s="54">
        <v>0</v>
      </c>
      <c r="EK94" s="54">
        <v>0</v>
      </c>
      <c r="EL94" s="54">
        <v>0</v>
      </c>
      <c r="EM94" s="54">
        <v>0</v>
      </c>
      <c r="EN94" s="54">
        <v>0</v>
      </c>
      <c r="EO94" s="54">
        <v>0</v>
      </c>
      <c r="EP94" s="54">
        <v>0</v>
      </c>
      <c r="EQ94" s="54">
        <v>0</v>
      </c>
      <c r="ER94" s="54">
        <v>0</v>
      </c>
      <c r="ES94" s="54">
        <v>0</v>
      </c>
      <c r="ET94" s="54">
        <v>0</v>
      </c>
      <c r="EU94" s="54">
        <v>0</v>
      </c>
      <c r="EV94" s="54">
        <v>0</v>
      </c>
      <c r="EW94" s="54">
        <v>0</v>
      </c>
      <c r="EX94" s="54">
        <v>0</v>
      </c>
      <c r="EY94" s="26"/>
      <c r="EZ94" s="54"/>
      <c r="FA94" s="54"/>
      <c r="FB94" s="26">
        <v>0</v>
      </c>
      <c r="FC94" s="55">
        <v>0</v>
      </c>
      <c r="FD94" s="56">
        <v>0</v>
      </c>
      <c r="FE94" s="56">
        <v>0</v>
      </c>
      <c r="FF94" s="56"/>
      <c r="FG94" s="56">
        <v>0</v>
      </c>
      <c r="FH94" s="9"/>
      <c r="FI94" s="17">
        <v>0</v>
      </c>
      <c r="FJ94" s="17"/>
      <c r="FK94" s="17"/>
      <c r="FL94" s="17"/>
      <c r="FM94" s="17"/>
      <c r="FN94" s="17">
        <v>0</v>
      </c>
      <c r="FO94" s="57">
        <v>0</v>
      </c>
      <c r="FP94" s="57">
        <v>20</v>
      </c>
      <c r="FQ94" s="57">
        <v>0</v>
      </c>
      <c r="FR94" s="26" t="s">
        <v>346</v>
      </c>
      <c r="FS94" s="59"/>
      <c r="FT94" s="60">
        <v>0</v>
      </c>
      <c r="FU94" s="60"/>
      <c r="FV94" s="61">
        <v>0</v>
      </c>
      <c r="FW94" s="61">
        <v>0</v>
      </c>
      <c r="FX94" s="61">
        <v>0</v>
      </c>
      <c r="FY94" s="61">
        <v>0</v>
      </c>
      <c r="FZ94" s="10"/>
      <c r="GA94" s="11">
        <v>0</v>
      </c>
    </row>
    <row r="95" spans="1:183" s="62" customFormat="1" ht="21.75" hidden="1" customHeight="1">
      <c r="A95" s="8" t="s">
        <v>90</v>
      </c>
      <c r="B95" s="54"/>
      <c r="C95" s="54"/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0</v>
      </c>
      <c r="Z95" s="54">
        <v>0</v>
      </c>
      <c r="AA95" s="54">
        <v>0</v>
      </c>
      <c r="AB95" s="54">
        <v>0</v>
      </c>
      <c r="AC95" s="54">
        <v>0</v>
      </c>
      <c r="AD95" s="54">
        <v>0</v>
      </c>
      <c r="AE95" s="54">
        <v>0</v>
      </c>
      <c r="AF95" s="54">
        <v>0</v>
      </c>
      <c r="AG95" s="54">
        <v>0</v>
      </c>
      <c r="AH95" s="54">
        <v>0</v>
      </c>
      <c r="AI95" s="54">
        <v>0</v>
      </c>
      <c r="AJ95" s="54">
        <v>0</v>
      </c>
      <c r="AK95" s="54">
        <v>0</v>
      </c>
      <c r="AL95" s="54">
        <v>0</v>
      </c>
      <c r="AM95" s="54">
        <v>0</v>
      </c>
      <c r="AN95" s="54">
        <v>0</v>
      </c>
      <c r="AO95" s="54">
        <v>0</v>
      </c>
      <c r="AP95" s="54">
        <v>0</v>
      </c>
      <c r="AQ95" s="54">
        <v>0</v>
      </c>
      <c r="AR95" s="54">
        <v>0</v>
      </c>
      <c r="AS95" s="54">
        <v>0</v>
      </c>
      <c r="AT95" s="54">
        <v>0</v>
      </c>
      <c r="AU95" s="54">
        <v>0</v>
      </c>
      <c r="AV95" s="54">
        <v>0</v>
      </c>
      <c r="AW95" s="54">
        <v>0</v>
      </c>
      <c r="AX95" s="54">
        <v>0</v>
      </c>
      <c r="AY95" s="54">
        <v>0</v>
      </c>
      <c r="AZ95" s="54">
        <v>0</v>
      </c>
      <c r="BA95" s="54">
        <v>0</v>
      </c>
      <c r="BB95" s="54">
        <v>0</v>
      </c>
      <c r="BC95" s="54">
        <v>0</v>
      </c>
      <c r="BD95" s="54">
        <v>0</v>
      </c>
      <c r="BE95" s="54">
        <v>0</v>
      </c>
      <c r="BF95" s="54">
        <v>0</v>
      </c>
      <c r="BG95" s="54">
        <v>0</v>
      </c>
      <c r="BH95" s="54">
        <v>0</v>
      </c>
      <c r="BI95" s="54">
        <v>0</v>
      </c>
      <c r="BJ95" s="54">
        <v>0</v>
      </c>
      <c r="BK95" s="54">
        <v>0</v>
      </c>
      <c r="BL95" s="54">
        <v>0</v>
      </c>
      <c r="BM95" s="54">
        <v>0</v>
      </c>
      <c r="BN95" s="54">
        <v>0</v>
      </c>
      <c r="BO95" s="54">
        <v>0</v>
      </c>
      <c r="BP95" s="54">
        <v>0</v>
      </c>
      <c r="BQ95" s="54">
        <v>0</v>
      </c>
      <c r="BR95" s="54">
        <v>0</v>
      </c>
      <c r="BS95" s="54">
        <v>0</v>
      </c>
      <c r="BT95" s="54">
        <v>0</v>
      </c>
      <c r="BU95" s="54">
        <v>0</v>
      </c>
      <c r="BV95" s="54">
        <v>0</v>
      </c>
      <c r="BW95" s="54">
        <v>0</v>
      </c>
      <c r="BX95" s="54">
        <v>0</v>
      </c>
      <c r="BY95" s="54">
        <v>0</v>
      </c>
      <c r="BZ95" s="54">
        <v>0</v>
      </c>
      <c r="CA95" s="54">
        <v>0</v>
      </c>
      <c r="CB95" s="54">
        <v>0</v>
      </c>
      <c r="CC95" s="54">
        <v>0</v>
      </c>
      <c r="CD95" s="54">
        <v>0</v>
      </c>
      <c r="CE95" s="54">
        <v>0</v>
      </c>
      <c r="CF95" s="54">
        <v>0</v>
      </c>
      <c r="CG95" s="54">
        <v>0</v>
      </c>
      <c r="CH95" s="54">
        <v>0</v>
      </c>
      <c r="CI95" s="54">
        <v>0</v>
      </c>
      <c r="CJ95" s="54">
        <v>0</v>
      </c>
      <c r="CK95" s="54">
        <v>0</v>
      </c>
      <c r="CL95" s="54">
        <v>0</v>
      </c>
      <c r="CM95" s="26"/>
      <c r="CN95" s="26"/>
      <c r="CO95" s="26"/>
      <c r="CP95" s="26">
        <v>0</v>
      </c>
      <c r="CQ95" s="54">
        <v>0</v>
      </c>
      <c r="CR95" s="54">
        <v>0</v>
      </c>
      <c r="CS95" s="54">
        <v>0</v>
      </c>
      <c r="CT95" s="54">
        <v>0</v>
      </c>
      <c r="CU95" s="54">
        <v>0</v>
      </c>
      <c r="CV95" s="54">
        <v>0</v>
      </c>
      <c r="CW95" s="54">
        <v>0</v>
      </c>
      <c r="CX95" s="54">
        <v>0</v>
      </c>
      <c r="CY95" s="54">
        <v>0</v>
      </c>
      <c r="CZ95" s="54">
        <v>0</v>
      </c>
      <c r="DA95" s="54">
        <v>0</v>
      </c>
      <c r="DB95" s="54">
        <v>0</v>
      </c>
      <c r="DC95" s="54">
        <v>0</v>
      </c>
      <c r="DD95" s="54">
        <v>0</v>
      </c>
      <c r="DE95" s="54">
        <v>0</v>
      </c>
      <c r="DF95" s="54">
        <v>0</v>
      </c>
      <c r="DG95" s="54">
        <v>0</v>
      </c>
      <c r="DH95" s="54">
        <v>0</v>
      </c>
      <c r="DI95" s="54">
        <v>0</v>
      </c>
      <c r="DJ95" s="54">
        <v>0</v>
      </c>
      <c r="DK95" s="54">
        <v>0</v>
      </c>
      <c r="DL95" s="54">
        <v>0</v>
      </c>
      <c r="DM95" s="54">
        <v>0</v>
      </c>
      <c r="DN95" s="54">
        <v>0</v>
      </c>
      <c r="DO95" s="54">
        <v>0</v>
      </c>
      <c r="DP95" s="54">
        <v>0</v>
      </c>
      <c r="DQ95" s="54">
        <v>0</v>
      </c>
      <c r="DR95" s="54">
        <v>0</v>
      </c>
      <c r="DS95" s="54">
        <v>0</v>
      </c>
      <c r="DT95" s="54">
        <v>0</v>
      </c>
      <c r="DU95" s="54">
        <v>0</v>
      </c>
      <c r="DV95" s="54">
        <v>0</v>
      </c>
      <c r="DW95" s="54">
        <v>0</v>
      </c>
      <c r="DX95" s="54">
        <v>0</v>
      </c>
      <c r="DY95" s="26"/>
      <c r="DZ95" s="26"/>
      <c r="EA95" s="26"/>
      <c r="EB95" s="26">
        <v>0</v>
      </c>
      <c r="EC95" s="54">
        <v>0</v>
      </c>
      <c r="ED95" s="54">
        <v>0</v>
      </c>
      <c r="EE95" s="54">
        <v>0</v>
      </c>
      <c r="EF95" s="54">
        <v>0</v>
      </c>
      <c r="EG95" s="54">
        <v>0</v>
      </c>
      <c r="EH95" s="54">
        <v>0</v>
      </c>
      <c r="EI95" s="54">
        <v>0</v>
      </c>
      <c r="EJ95" s="54">
        <v>0</v>
      </c>
      <c r="EK95" s="54">
        <v>0</v>
      </c>
      <c r="EL95" s="54">
        <v>0</v>
      </c>
      <c r="EM95" s="54">
        <v>0</v>
      </c>
      <c r="EN95" s="54">
        <v>0</v>
      </c>
      <c r="EO95" s="54">
        <v>0</v>
      </c>
      <c r="EP95" s="54">
        <v>0</v>
      </c>
      <c r="EQ95" s="54">
        <v>0</v>
      </c>
      <c r="ER95" s="54">
        <v>0</v>
      </c>
      <c r="ES95" s="54">
        <v>0</v>
      </c>
      <c r="ET95" s="54">
        <v>0</v>
      </c>
      <c r="EU95" s="54">
        <v>0</v>
      </c>
      <c r="EV95" s="54">
        <v>0</v>
      </c>
      <c r="EW95" s="54">
        <v>0</v>
      </c>
      <c r="EX95" s="54">
        <v>0</v>
      </c>
      <c r="EY95" s="26"/>
      <c r="EZ95" s="54"/>
      <c r="FA95" s="54"/>
      <c r="FB95" s="26">
        <v>0</v>
      </c>
      <c r="FC95" s="55">
        <v>0</v>
      </c>
      <c r="FD95" s="56">
        <v>0</v>
      </c>
      <c r="FE95" s="56">
        <v>0</v>
      </c>
      <c r="FF95" s="56"/>
      <c r="FG95" s="56"/>
      <c r="FH95" s="9"/>
      <c r="FI95" s="17">
        <v>0</v>
      </c>
      <c r="FJ95" s="17"/>
      <c r="FK95" s="17"/>
      <c r="FL95" s="17"/>
      <c r="FM95" s="17"/>
      <c r="FN95" s="17">
        <v>0</v>
      </c>
      <c r="FO95" s="57">
        <v>0</v>
      </c>
      <c r="FP95" s="57"/>
      <c r="FQ95" s="57">
        <v>0</v>
      </c>
      <c r="FR95" s="26" t="s">
        <v>347</v>
      </c>
      <c r="FS95" s="59"/>
      <c r="FT95" s="60">
        <v>0</v>
      </c>
      <c r="FU95" s="60"/>
      <c r="FV95" s="61">
        <v>0</v>
      </c>
      <c r="FW95" s="61">
        <v>0</v>
      </c>
      <c r="FX95" s="61">
        <v>0</v>
      </c>
      <c r="FY95" s="61">
        <v>0</v>
      </c>
      <c r="FZ95" s="12"/>
      <c r="GA95" s="11">
        <v>0</v>
      </c>
    </row>
    <row r="96" spans="1:183" s="62" customFormat="1" ht="20.25" hidden="1" customHeight="1">
      <c r="A96" s="14" t="s">
        <v>91</v>
      </c>
      <c r="B96" s="54"/>
      <c r="C96" s="54"/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54">
        <v>0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>
        <v>0</v>
      </c>
      <c r="Z96" s="54">
        <v>0</v>
      </c>
      <c r="AA96" s="54">
        <v>0</v>
      </c>
      <c r="AB96" s="54">
        <v>0</v>
      </c>
      <c r="AC96" s="54">
        <v>0</v>
      </c>
      <c r="AD96" s="54">
        <v>0</v>
      </c>
      <c r="AE96" s="54">
        <v>0</v>
      </c>
      <c r="AF96" s="54">
        <v>0</v>
      </c>
      <c r="AG96" s="54">
        <v>0</v>
      </c>
      <c r="AH96" s="54">
        <v>0</v>
      </c>
      <c r="AI96" s="54">
        <v>0</v>
      </c>
      <c r="AJ96" s="54">
        <v>0</v>
      </c>
      <c r="AK96" s="54">
        <v>0</v>
      </c>
      <c r="AL96" s="54">
        <v>0</v>
      </c>
      <c r="AM96" s="54">
        <v>0</v>
      </c>
      <c r="AN96" s="54">
        <v>0</v>
      </c>
      <c r="AO96" s="54">
        <v>0</v>
      </c>
      <c r="AP96" s="54">
        <v>0</v>
      </c>
      <c r="AQ96" s="54">
        <v>0</v>
      </c>
      <c r="AR96" s="54">
        <v>0</v>
      </c>
      <c r="AS96" s="54">
        <v>0</v>
      </c>
      <c r="AT96" s="54">
        <v>0</v>
      </c>
      <c r="AU96" s="54">
        <v>0</v>
      </c>
      <c r="AV96" s="54">
        <v>0</v>
      </c>
      <c r="AW96" s="54">
        <v>0</v>
      </c>
      <c r="AX96" s="54">
        <v>0</v>
      </c>
      <c r="AY96" s="54">
        <v>0</v>
      </c>
      <c r="AZ96" s="54">
        <v>0</v>
      </c>
      <c r="BA96" s="54">
        <v>0</v>
      </c>
      <c r="BB96" s="54">
        <v>0</v>
      </c>
      <c r="BC96" s="54">
        <v>0</v>
      </c>
      <c r="BD96" s="54">
        <v>0</v>
      </c>
      <c r="BE96" s="54">
        <v>0</v>
      </c>
      <c r="BF96" s="54">
        <v>0</v>
      </c>
      <c r="BG96" s="54">
        <v>0</v>
      </c>
      <c r="BH96" s="54">
        <v>0</v>
      </c>
      <c r="BI96" s="54">
        <v>0</v>
      </c>
      <c r="BJ96" s="54">
        <v>0</v>
      </c>
      <c r="BK96" s="54">
        <v>0</v>
      </c>
      <c r="BL96" s="54">
        <v>0</v>
      </c>
      <c r="BM96" s="54">
        <v>0</v>
      </c>
      <c r="BN96" s="54">
        <v>0</v>
      </c>
      <c r="BO96" s="54">
        <v>0</v>
      </c>
      <c r="BP96" s="54">
        <v>0</v>
      </c>
      <c r="BQ96" s="54">
        <v>0</v>
      </c>
      <c r="BR96" s="54">
        <v>0</v>
      </c>
      <c r="BS96" s="54">
        <v>0</v>
      </c>
      <c r="BT96" s="54">
        <v>0</v>
      </c>
      <c r="BU96" s="54">
        <v>0</v>
      </c>
      <c r="BV96" s="54">
        <v>0</v>
      </c>
      <c r="BW96" s="54">
        <v>0</v>
      </c>
      <c r="BX96" s="54">
        <v>0</v>
      </c>
      <c r="BY96" s="54">
        <v>0</v>
      </c>
      <c r="BZ96" s="54">
        <v>0</v>
      </c>
      <c r="CA96" s="54">
        <v>0</v>
      </c>
      <c r="CB96" s="54">
        <v>0</v>
      </c>
      <c r="CC96" s="54">
        <v>0</v>
      </c>
      <c r="CD96" s="54">
        <v>0</v>
      </c>
      <c r="CE96" s="54">
        <v>0</v>
      </c>
      <c r="CF96" s="54">
        <v>0</v>
      </c>
      <c r="CG96" s="54">
        <v>0</v>
      </c>
      <c r="CH96" s="54">
        <v>0</v>
      </c>
      <c r="CI96" s="54">
        <v>0</v>
      </c>
      <c r="CJ96" s="54">
        <v>0</v>
      </c>
      <c r="CK96" s="54">
        <v>0</v>
      </c>
      <c r="CL96" s="54">
        <v>0</v>
      </c>
      <c r="CM96" s="26"/>
      <c r="CN96" s="26"/>
      <c r="CO96" s="26"/>
      <c r="CP96" s="26">
        <v>0</v>
      </c>
      <c r="CQ96" s="54">
        <v>0</v>
      </c>
      <c r="CR96" s="54">
        <v>0</v>
      </c>
      <c r="CS96" s="54">
        <v>0</v>
      </c>
      <c r="CT96" s="54">
        <v>0</v>
      </c>
      <c r="CU96" s="54">
        <v>0</v>
      </c>
      <c r="CV96" s="54">
        <v>0</v>
      </c>
      <c r="CW96" s="54">
        <v>0</v>
      </c>
      <c r="CX96" s="54">
        <v>0</v>
      </c>
      <c r="CY96" s="54">
        <v>0</v>
      </c>
      <c r="CZ96" s="54">
        <v>0</v>
      </c>
      <c r="DA96" s="54">
        <v>0</v>
      </c>
      <c r="DB96" s="54">
        <v>0</v>
      </c>
      <c r="DC96" s="54">
        <v>0</v>
      </c>
      <c r="DD96" s="54">
        <v>0</v>
      </c>
      <c r="DE96" s="54">
        <v>0</v>
      </c>
      <c r="DF96" s="54">
        <v>0</v>
      </c>
      <c r="DG96" s="54">
        <v>0</v>
      </c>
      <c r="DH96" s="54">
        <v>0</v>
      </c>
      <c r="DI96" s="54">
        <v>0</v>
      </c>
      <c r="DJ96" s="54">
        <v>0</v>
      </c>
      <c r="DK96" s="54">
        <v>0</v>
      </c>
      <c r="DL96" s="54">
        <v>0</v>
      </c>
      <c r="DM96" s="54">
        <v>0</v>
      </c>
      <c r="DN96" s="54">
        <v>0</v>
      </c>
      <c r="DO96" s="54">
        <v>0</v>
      </c>
      <c r="DP96" s="54">
        <v>0</v>
      </c>
      <c r="DQ96" s="54">
        <v>0</v>
      </c>
      <c r="DR96" s="54">
        <v>0</v>
      </c>
      <c r="DS96" s="54">
        <v>0</v>
      </c>
      <c r="DT96" s="54">
        <v>0</v>
      </c>
      <c r="DU96" s="54">
        <v>0</v>
      </c>
      <c r="DV96" s="54">
        <v>0</v>
      </c>
      <c r="DW96" s="54">
        <v>0</v>
      </c>
      <c r="DX96" s="54">
        <v>0</v>
      </c>
      <c r="DY96" s="26"/>
      <c r="DZ96" s="26"/>
      <c r="EA96" s="26"/>
      <c r="EB96" s="26">
        <v>0</v>
      </c>
      <c r="EC96" s="54">
        <v>0</v>
      </c>
      <c r="ED96" s="54">
        <v>0</v>
      </c>
      <c r="EE96" s="54">
        <v>0</v>
      </c>
      <c r="EF96" s="54">
        <v>0</v>
      </c>
      <c r="EG96" s="54">
        <v>0</v>
      </c>
      <c r="EH96" s="54">
        <v>0</v>
      </c>
      <c r="EI96" s="54">
        <v>0</v>
      </c>
      <c r="EJ96" s="54">
        <v>0</v>
      </c>
      <c r="EK96" s="54">
        <v>0</v>
      </c>
      <c r="EL96" s="54">
        <v>0</v>
      </c>
      <c r="EM96" s="54">
        <v>0</v>
      </c>
      <c r="EN96" s="54">
        <v>0</v>
      </c>
      <c r="EO96" s="54">
        <v>0</v>
      </c>
      <c r="EP96" s="54">
        <v>0</v>
      </c>
      <c r="EQ96" s="54">
        <v>0</v>
      </c>
      <c r="ER96" s="54">
        <v>0</v>
      </c>
      <c r="ES96" s="54">
        <v>0</v>
      </c>
      <c r="ET96" s="54">
        <v>0</v>
      </c>
      <c r="EU96" s="54">
        <v>0</v>
      </c>
      <c r="EV96" s="54">
        <v>0</v>
      </c>
      <c r="EW96" s="54">
        <v>0</v>
      </c>
      <c r="EX96" s="54">
        <v>0</v>
      </c>
      <c r="EY96" s="26"/>
      <c r="EZ96" s="54"/>
      <c r="FA96" s="54"/>
      <c r="FB96" s="26">
        <v>0</v>
      </c>
      <c r="FC96" s="55">
        <v>0</v>
      </c>
      <c r="FD96" s="56">
        <v>0</v>
      </c>
      <c r="FE96" s="56">
        <v>0</v>
      </c>
      <c r="FF96" s="56"/>
      <c r="FG96" s="56">
        <v>0</v>
      </c>
      <c r="FH96" s="9"/>
      <c r="FI96" s="17">
        <v>0</v>
      </c>
      <c r="FJ96" s="17">
        <v>0</v>
      </c>
      <c r="FK96" s="17"/>
      <c r="FL96" s="17"/>
      <c r="FM96" s="17"/>
      <c r="FN96" s="17">
        <v>0</v>
      </c>
      <c r="FO96" s="57">
        <v>0</v>
      </c>
      <c r="FP96" s="57">
        <v>15</v>
      </c>
      <c r="FQ96" s="57">
        <v>0</v>
      </c>
      <c r="FR96" s="26" t="s">
        <v>347</v>
      </c>
      <c r="FS96" s="59"/>
      <c r="FT96" s="60">
        <v>0</v>
      </c>
      <c r="FU96" s="60"/>
      <c r="FV96" s="61">
        <v>0</v>
      </c>
      <c r="FW96" s="61">
        <v>0</v>
      </c>
      <c r="FX96" s="61">
        <v>0</v>
      </c>
      <c r="FY96" s="61">
        <v>0</v>
      </c>
      <c r="FZ96" s="10"/>
      <c r="GA96" s="11">
        <v>0</v>
      </c>
    </row>
    <row r="97" spans="1:183" s="62" customFormat="1" ht="20.25" hidden="1" customHeight="1">
      <c r="A97" s="14" t="s">
        <v>92</v>
      </c>
      <c r="B97" s="54" t="s">
        <v>321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4">
        <v>0</v>
      </c>
      <c r="O97" s="54">
        <v>0</v>
      </c>
      <c r="P97" s="54">
        <v>0</v>
      </c>
      <c r="Q97" s="54">
        <v>0</v>
      </c>
      <c r="R97" s="54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>
        <v>0</v>
      </c>
      <c r="Z97" s="54">
        <v>0</v>
      </c>
      <c r="AA97" s="54">
        <v>0</v>
      </c>
      <c r="AB97" s="54">
        <v>0</v>
      </c>
      <c r="AC97" s="54">
        <v>0</v>
      </c>
      <c r="AD97" s="54">
        <v>0</v>
      </c>
      <c r="AE97" s="54">
        <v>0</v>
      </c>
      <c r="AF97" s="54">
        <v>0</v>
      </c>
      <c r="AG97" s="54">
        <v>0</v>
      </c>
      <c r="AH97" s="54">
        <v>0</v>
      </c>
      <c r="AI97" s="54">
        <v>0</v>
      </c>
      <c r="AJ97" s="54">
        <v>0</v>
      </c>
      <c r="AK97" s="54">
        <v>0</v>
      </c>
      <c r="AL97" s="54">
        <v>0</v>
      </c>
      <c r="AM97" s="54">
        <v>0</v>
      </c>
      <c r="AN97" s="54">
        <v>0</v>
      </c>
      <c r="AO97" s="54">
        <v>0</v>
      </c>
      <c r="AP97" s="54">
        <v>0</v>
      </c>
      <c r="AQ97" s="54">
        <v>0</v>
      </c>
      <c r="AR97" s="54">
        <v>0</v>
      </c>
      <c r="AS97" s="54">
        <v>0</v>
      </c>
      <c r="AT97" s="54">
        <v>0</v>
      </c>
      <c r="AU97" s="54">
        <v>0</v>
      </c>
      <c r="AV97" s="54">
        <v>0</v>
      </c>
      <c r="AW97" s="54">
        <v>0</v>
      </c>
      <c r="AX97" s="54">
        <v>0</v>
      </c>
      <c r="AY97" s="54">
        <v>0</v>
      </c>
      <c r="AZ97" s="54">
        <v>0</v>
      </c>
      <c r="BA97" s="54">
        <v>0</v>
      </c>
      <c r="BB97" s="54">
        <v>0</v>
      </c>
      <c r="BC97" s="54">
        <v>0</v>
      </c>
      <c r="BD97" s="54">
        <v>0</v>
      </c>
      <c r="BE97" s="54">
        <v>0</v>
      </c>
      <c r="BF97" s="54">
        <v>0</v>
      </c>
      <c r="BG97" s="54">
        <v>0</v>
      </c>
      <c r="BH97" s="54">
        <v>0</v>
      </c>
      <c r="BI97" s="54">
        <v>0</v>
      </c>
      <c r="BJ97" s="54">
        <v>0</v>
      </c>
      <c r="BK97" s="54">
        <v>0</v>
      </c>
      <c r="BL97" s="54">
        <v>0</v>
      </c>
      <c r="BM97" s="54">
        <v>0</v>
      </c>
      <c r="BN97" s="54">
        <v>0</v>
      </c>
      <c r="BO97" s="54">
        <v>0</v>
      </c>
      <c r="BP97" s="54">
        <v>0</v>
      </c>
      <c r="BQ97" s="54">
        <v>0</v>
      </c>
      <c r="BR97" s="54">
        <v>0</v>
      </c>
      <c r="BS97" s="54">
        <v>0</v>
      </c>
      <c r="BT97" s="54">
        <v>0</v>
      </c>
      <c r="BU97" s="54">
        <v>0</v>
      </c>
      <c r="BV97" s="54">
        <v>0</v>
      </c>
      <c r="BW97" s="54">
        <v>0</v>
      </c>
      <c r="BX97" s="54">
        <v>0</v>
      </c>
      <c r="BY97" s="54">
        <v>0</v>
      </c>
      <c r="BZ97" s="54">
        <v>0</v>
      </c>
      <c r="CA97" s="54">
        <v>0</v>
      </c>
      <c r="CB97" s="54">
        <v>0</v>
      </c>
      <c r="CC97" s="54">
        <v>0</v>
      </c>
      <c r="CD97" s="54">
        <v>0</v>
      </c>
      <c r="CE97" s="54">
        <v>0</v>
      </c>
      <c r="CF97" s="54">
        <v>0</v>
      </c>
      <c r="CG97" s="54">
        <v>0</v>
      </c>
      <c r="CH97" s="54">
        <v>0</v>
      </c>
      <c r="CI97" s="54">
        <v>0</v>
      </c>
      <c r="CJ97" s="54">
        <v>0</v>
      </c>
      <c r="CK97" s="54">
        <v>0</v>
      </c>
      <c r="CL97" s="54">
        <v>0</v>
      </c>
      <c r="CM97" s="26"/>
      <c r="CN97" s="26"/>
      <c r="CO97" s="26"/>
      <c r="CP97" s="26">
        <v>0</v>
      </c>
      <c r="CQ97" s="54">
        <v>0</v>
      </c>
      <c r="CR97" s="54">
        <v>0</v>
      </c>
      <c r="CS97" s="54">
        <v>0</v>
      </c>
      <c r="CT97" s="54">
        <v>0</v>
      </c>
      <c r="CU97" s="54">
        <v>0</v>
      </c>
      <c r="CV97" s="54">
        <v>0</v>
      </c>
      <c r="CW97" s="54">
        <v>0</v>
      </c>
      <c r="CX97" s="54">
        <v>0</v>
      </c>
      <c r="CY97" s="54">
        <v>0</v>
      </c>
      <c r="CZ97" s="54">
        <v>0</v>
      </c>
      <c r="DA97" s="54">
        <v>0</v>
      </c>
      <c r="DB97" s="54">
        <v>0</v>
      </c>
      <c r="DC97" s="54">
        <v>0</v>
      </c>
      <c r="DD97" s="54">
        <v>0</v>
      </c>
      <c r="DE97" s="54">
        <v>0</v>
      </c>
      <c r="DF97" s="54">
        <v>0</v>
      </c>
      <c r="DG97" s="54">
        <v>0</v>
      </c>
      <c r="DH97" s="54">
        <v>0</v>
      </c>
      <c r="DI97" s="54">
        <v>0</v>
      </c>
      <c r="DJ97" s="54">
        <v>0</v>
      </c>
      <c r="DK97" s="54">
        <v>0</v>
      </c>
      <c r="DL97" s="54">
        <v>0</v>
      </c>
      <c r="DM97" s="54">
        <v>0</v>
      </c>
      <c r="DN97" s="54">
        <v>0</v>
      </c>
      <c r="DO97" s="54">
        <v>0</v>
      </c>
      <c r="DP97" s="54">
        <v>0</v>
      </c>
      <c r="DQ97" s="54">
        <v>0</v>
      </c>
      <c r="DR97" s="54">
        <v>0</v>
      </c>
      <c r="DS97" s="54">
        <v>0</v>
      </c>
      <c r="DT97" s="54">
        <v>0</v>
      </c>
      <c r="DU97" s="54">
        <v>0</v>
      </c>
      <c r="DV97" s="54">
        <v>0</v>
      </c>
      <c r="DW97" s="54">
        <v>0</v>
      </c>
      <c r="DX97" s="54">
        <v>0</v>
      </c>
      <c r="DY97" s="26"/>
      <c r="DZ97" s="26"/>
      <c r="EA97" s="26"/>
      <c r="EB97" s="26">
        <v>0</v>
      </c>
      <c r="EC97" s="54">
        <v>0</v>
      </c>
      <c r="ED97" s="54">
        <v>0</v>
      </c>
      <c r="EE97" s="54">
        <v>0</v>
      </c>
      <c r="EF97" s="54">
        <v>0</v>
      </c>
      <c r="EG97" s="54">
        <v>0</v>
      </c>
      <c r="EH97" s="54">
        <v>0</v>
      </c>
      <c r="EI97" s="54">
        <v>0</v>
      </c>
      <c r="EJ97" s="54">
        <v>0</v>
      </c>
      <c r="EK97" s="54">
        <v>0</v>
      </c>
      <c r="EL97" s="54">
        <v>0</v>
      </c>
      <c r="EM97" s="54">
        <v>0</v>
      </c>
      <c r="EN97" s="54">
        <v>0</v>
      </c>
      <c r="EO97" s="54">
        <v>0</v>
      </c>
      <c r="EP97" s="54">
        <v>0</v>
      </c>
      <c r="EQ97" s="54">
        <v>0</v>
      </c>
      <c r="ER97" s="54">
        <v>0</v>
      </c>
      <c r="ES97" s="54">
        <v>0</v>
      </c>
      <c r="ET97" s="54">
        <v>0</v>
      </c>
      <c r="EU97" s="54">
        <v>0</v>
      </c>
      <c r="EV97" s="54">
        <v>0</v>
      </c>
      <c r="EW97" s="54">
        <v>0</v>
      </c>
      <c r="EX97" s="54">
        <v>0</v>
      </c>
      <c r="EY97" s="26"/>
      <c r="EZ97" s="54"/>
      <c r="FA97" s="54"/>
      <c r="FB97" s="26">
        <v>0</v>
      </c>
      <c r="FC97" s="55">
        <v>0</v>
      </c>
      <c r="FD97" s="56">
        <v>0</v>
      </c>
      <c r="FE97" s="56">
        <v>0</v>
      </c>
      <c r="FF97" s="56"/>
      <c r="FG97" s="56">
        <v>0</v>
      </c>
      <c r="FH97" s="9"/>
      <c r="FI97" s="17">
        <v>0</v>
      </c>
      <c r="FJ97" s="17">
        <v>0</v>
      </c>
      <c r="FK97" s="17"/>
      <c r="FL97" s="17"/>
      <c r="FM97" s="17"/>
      <c r="FN97" s="17">
        <v>0</v>
      </c>
      <c r="FO97" s="57">
        <v>0</v>
      </c>
      <c r="FP97" s="57">
        <v>15</v>
      </c>
      <c r="FQ97" s="57">
        <v>0</v>
      </c>
      <c r="FR97" s="26" t="s">
        <v>347</v>
      </c>
      <c r="FS97" s="59"/>
      <c r="FT97" s="60">
        <v>0</v>
      </c>
      <c r="FU97" s="60"/>
      <c r="FV97" s="61">
        <v>0</v>
      </c>
      <c r="FW97" s="61">
        <v>0</v>
      </c>
      <c r="FX97" s="61">
        <v>0</v>
      </c>
      <c r="FY97" s="61">
        <v>0</v>
      </c>
      <c r="FZ97" s="10"/>
      <c r="GA97" s="11">
        <v>0</v>
      </c>
    </row>
    <row r="98" spans="1:183" s="62" customFormat="1" ht="21.75" hidden="1" customHeight="1">
      <c r="A98" s="14" t="s">
        <v>93</v>
      </c>
      <c r="B98" s="54" t="s">
        <v>321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>
        <v>0</v>
      </c>
      <c r="Z98" s="54">
        <v>0</v>
      </c>
      <c r="AA98" s="54">
        <v>0</v>
      </c>
      <c r="AB98" s="54">
        <v>0</v>
      </c>
      <c r="AC98" s="54">
        <v>0</v>
      </c>
      <c r="AD98" s="54">
        <v>0</v>
      </c>
      <c r="AE98" s="54">
        <v>0</v>
      </c>
      <c r="AF98" s="54">
        <v>0</v>
      </c>
      <c r="AG98" s="54">
        <v>0</v>
      </c>
      <c r="AH98" s="54">
        <v>0</v>
      </c>
      <c r="AI98" s="54">
        <v>0</v>
      </c>
      <c r="AJ98" s="54">
        <v>0</v>
      </c>
      <c r="AK98" s="54">
        <v>0</v>
      </c>
      <c r="AL98" s="54">
        <v>0</v>
      </c>
      <c r="AM98" s="54">
        <v>0</v>
      </c>
      <c r="AN98" s="54">
        <v>0</v>
      </c>
      <c r="AO98" s="54">
        <v>0</v>
      </c>
      <c r="AP98" s="54">
        <v>0</v>
      </c>
      <c r="AQ98" s="54">
        <v>0</v>
      </c>
      <c r="AR98" s="54">
        <v>0</v>
      </c>
      <c r="AS98" s="54">
        <v>0</v>
      </c>
      <c r="AT98" s="54">
        <v>0</v>
      </c>
      <c r="AU98" s="54">
        <v>0</v>
      </c>
      <c r="AV98" s="54">
        <v>0</v>
      </c>
      <c r="AW98" s="54">
        <v>0</v>
      </c>
      <c r="AX98" s="54">
        <v>0</v>
      </c>
      <c r="AY98" s="54">
        <v>0</v>
      </c>
      <c r="AZ98" s="54">
        <v>0</v>
      </c>
      <c r="BA98" s="54">
        <v>0</v>
      </c>
      <c r="BB98" s="54">
        <v>0</v>
      </c>
      <c r="BC98" s="54">
        <v>0</v>
      </c>
      <c r="BD98" s="54">
        <v>0</v>
      </c>
      <c r="BE98" s="54">
        <v>0</v>
      </c>
      <c r="BF98" s="54">
        <v>0</v>
      </c>
      <c r="BG98" s="54">
        <v>0</v>
      </c>
      <c r="BH98" s="54">
        <v>0</v>
      </c>
      <c r="BI98" s="54">
        <v>0</v>
      </c>
      <c r="BJ98" s="54">
        <v>0</v>
      </c>
      <c r="BK98" s="54">
        <v>0</v>
      </c>
      <c r="BL98" s="54">
        <v>0</v>
      </c>
      <c r="BM98" s="54">
        <v>0</v>
      </c>
      <c r="BN98" s="54">
        <v>0</v>
      </c>
      <c r="BO98" s="54">
        <v>0</v>
      </c>
      <c r="BP98" s="54">
        <v>0</v>
      </c>
      <c r="BQ98" s="54">
        <v>0</v>
      </c>
      <c r="BR98" s="54">
        <v>0</v>
      </c>
      <c r="BS98" s="54">
        <v>0</v>
      </c>
      <c r="BT98" s="54">
        <v>0</v>
      </c>
      <c r="BU98" s="54">
        <v>0</v>
      </c>
      <c r="BV98" s="54">
        <v>0</v>
      </c>
      <c r="BW98" s="54">
        <v>0</v>
      </c>
      <c r="BX98" s="54">
        <v>0</v>
      </c>
      <c r="BY98" s="54">
        <v>0</v>
      </c>
      <c r="BZ98" s="54">
        <v>0</v>
      </c>
      <c r="CA98" s="54">
        <v>0</v>
      </c>
      <c r="CB98" s="54">
        <v>0</v>
      </c>
      <c r="CC98" s="54">
        <v>0</v>
      </c>
      <c r="CD98" s="54">
        <v>0</v>
      </c>
      <c r="CE98" s="54">
        <v>0</v>
      </c>
      <c r="CF98" s="54">
        <v>0</v>
      </c>
      <c r="CG98" s="54">
        <v>0</v>
      </c>
      <c r="CH98" s="54">
        <v>0</v>
      </c>
      <c r="CI98" s="54">
        <v>0</v>
      </c>
      <c r="CJ98" s="54">
        <v>0</v>
      </c>
      <c r="CK98" s="54">
        <v>0</v>
      </c>
      <c r="CL98" s="54">
        <v>0</v>
      </c>
      <c r="CM98" s="26"/>
      <c r="CN98" s="26"/>
      <c r="CO98" s="26"/>
      <c r="CP98" s="26">
        <v>0</v>
      </c>
      <c r="CQ98" s="54">
        <v>0</v>
      </c>
      <c r="CR98" s="54">
        <v>0</v>
      </c>
      <c r="CS98" s="54">
        <v>0</v>
      </c>
      <c r="CT98" s="54">
        <v>0</v>
      </c>
      <c r="CU98" s="54">
        <v>0</v>
      </c>
      <c r="CV98" s="54">
        <v>0</v>
      </c>
      <c r="CW98" s="54">
        <v>0</v>
      </c>
      <c r="CX98" s="54">
        <v>0</v>
      </c>
      <c r="CY98" s="54">
        <v>0</v>
      </c>
      <c r="CZ98" s="54">
        <v>0</v>
      </c>
      <c r="DA98" s="54">
        <v>0</v>
      </c>
      <c r="DB98" s="54">
        <v>0</v>
      </c>
      <c r="DC98" s="54">
        <v>0</v>
      </c>
      <c r="DD98" s="54">
        <v>0</v>
      </c>
      <c r="DE98" s="54">
        <v>0</v>
      </c>
      <c r="DF98" s="54">
        <v>0</v>
      </c>
      <c r="DG98" s="54">
        <v>0</v>
      </c>
      <c r="DH98" s="54">
        <v>0</v>
      </c>
      <c r="DI98" s="54">
        <v>0</v>
      </c>
      <c r="DJ98" s="54">
        <v>0</v>
      </c>
      <c r="DK98" s="54">
        <v>0</v>
      </c>
      <c r="DL98" s="54">
        <v>0</v>
      </c>
      <c r="DM98" s="54">
        <v>0</v>
      </c>
      <c r="DN98" s="54">
        <v>0</v>
      </c>
      <c r="DO98" s="54">
        <v>0</v>
      </c>
      <c r="DP98" s="54">
        <v>0</v>
      </c>
      <c r="DQ98" s="54">
        <v>0</v>
      </c>
      <c r="DR98" s="54">
        <v>0</v>
      </c>
      <c r="DS98" s="54">
        <v>0</v>
      </c>
      <c r="DT98" s="54">
        <v>0</v>
      </c>
      <c r="DU98" s="54">
        <v>0</v>
      </c>
      <c r="DV98" s="54">
        <v>0</v>
      </c>
      <c r="DW98" s="54">
        <v>0</v>
      </c>
      <c r="DX98" s="54">
        <v>0</v>
      </c>
      <c r="DY98" s="26"/>
      <c r="DZ98" s="26"/>
      <c r="EA98" s="26"/>
      <c r="EB98" s="26">
        <v>0</v>
      </c>
      <c r="EC98" s="54">
        <v>0</v>
      </c>
      <c r="ED98" s="54">
        <v>0</v>
      </c>
      <c r="EE98" s="54">
        <v>0</v>
      </c>
      <c r="EF98" s="54">
        <v>0</v>
      </c>
      <c r="EG98" s="54">
        <v>0</v>
      </c>
      <c r="EH98" s="54">
        <v>0</v>
      </c>
      <c r="EI98" s="54">
        <v>0</v>
      </c>
      <c r="EJ98" s="54">
        <v>0</v>
      </c>
      <c r="EK98" s="54">
        <v>0</v>
      </c>
      <c r="EL98" s="54">
        <v>0</v>
      </c>
      <c r="EM98" s="54">
        <v>0</v>
      </c>
      <c r="EN98" s="54">
        <v>0</v>
      </c>
      <c r="EO98" s="54">
        <v>0</v>
      </c>
      <c r="EP98" s="54">
        <v>0</v>
      </c>
      <c r="EQ98" s="54">
        <v>0</v>
      </c>
      <c r="ER98" s="54">
        <v>0</v>
      </c>
      <c r="ES98" s="54">
        <v>0</v>
      </c>
      <c r="ET98" s="54">
        <v>0</v>
      </c>
      <c r="EU98" s="54">
        <v>0</v>
      </c>
      <c r="EV98" s="54">
        <v>0</v>
      </c>
      <c r="EW98" s="54">
        <v>0</v>
      </c>
      <c r="EX98" s="54">
        <v>0</v>
      </c>
      <c r="EY98" s="26"/>
      <c r="EZ98" s="54"/>
      <c r="FA98" s="54"/>
      <c r="FB98" s="26">
        <v>0</v>
      </c>
      <c r="FC98" s="55">
        <v>0</v>
      </c>
      <c r="FD98" s="56">
        <v>0</v>
      </c>
      <c r="FE98" s="56">
        <v>0</v>
      </c>
      <c r="FF98" s="56"/>
      <c r="FG98" s="56">
        <v>0</v>
      </c>
      <c r="FH98" s="21"/>
      <c r="FI98" s="17">
        <v>0</v>
      </c>
      <c r="FJ98" s="17"/>
      <c r="FK98" s="17"/>
      <c r="FL98" s="17"/>
      <c r="FM98" s="17"/>
      <c r="FN98" s="17">
        <v>0</v>
      </c>
      <c r="FO98" s="57">
        <v>0</v>
      </c>
      <c r="FP98" s="57">
        <v>15</v>
      </c>
      <c r="FQ98" s="57">
        <v>0</v>
      </c>
      <c r="FR98" s="26" t="s">
        <v>347</v>
      </c>
      <c r="FS98" s="65"/>
      <c r="FT98" s="60">
        <v>0</v>
      </c>
      <c r="FU98" s="60"/>
      <c r="FV98" s="61">
        <v>0</v>
      </c>
      <c r="FW98" s="61">
        <v>0</v>
      </c>
      <c r="FX98" s="61">
        <v>0</v>
      </c>
      <c r="FY98" s="61">
        <v>0</v>
      </c>
      <c r="FZ98" s="10"/>
      <c r="GA98" s="11">
        <v>0</v>
      </c>
    </row>
    <row r="99" spans="1:183" s="62" customFormat="1" ht="21.75" hidden="1" customHeight="1">
      <c r="A99" s="8" t="s">
        <v>94</v>
      </c>
      <c r="B99" s="54"/>
      <c r="C99" s="54"/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4">
        <v>0</v>
      </c>
      <c r="O99" s="54">
        <v>0</v>
      </c>
      <c r="P99" s="54">
        <v>0</v>
      </c>
      <c r="Q99" s="54">
        <v>0</v>
      </c>
      <c r="R99" s="54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>
        <v>0</v>
      </c>
      <c r="Z99" s="54">
        <v>0</v>
      </c>
      <c r="AA99" s="54">
        <v>0</v>
      </c>
      <c r="AB99" s="54">
        <v>0</v>
      </c>
      <c r="AC99" s="54">
        <v>0</v>
      </c>
      <c r="AD99" s="54">
        <v>0</v>
      </c>
      <c r="AE99" s="54">
        <v>0</v>
      </c>
      <c r="AF99" s="54">
        <v>0</v>
      </c>
      <c r="AG99" s="54">
        <v>0</v>
      </c>
      <c r="AH99" s="54">
        <v>0</v>
      </c>
      <c r="AI99" s="54">
        <v>0</v>
      </c>
      <c r="AJ99" s="54">
        <v>0</v>
      </c>
      <c r="AK99" s="54">
        <v>0</v>
      </c>
      <c r="AL99" s="54">
        <v>0</v>
      </c>
      <c r="AM99" s="54">
        <v>0</v>
      </c>
      <c r="AN99" s="54">
        <v>0</v>
      </c>
      <c r="AO99" s="54">
        <v>0</v>
      </c>
      <c r="AP99" s="54">
        <v>0</v>
      </c>
      <c r="AQ99" s="54">
        <v>0</v>
      </c>
      <c r="AR99" s="54">
        <v>0</v>
      </c>
      <c r="AS99" s="54">
        <v>0</v>
      </c>
      <c r="AT99" s="54">
        <v>0</v>
      </c>
      <c r="AU99" s="54">
        <v>0</v>
      </c>
      <c r="AV99" s="54">
        <v>0</v>
      </c>
      <c r="AW99" s="54">
        <v>0</v>
      </c>
      <c r="AX99" s="54">
        <v>0</v>
      </c>
      <c r="AY99" s="54">
        <v>0</v>
      </c>
      <c r="AZ99" s="54">
        <v>0</v>
      </c>
      <c r="BA99" s="54">
        <v>0</v>
      </c>
      <c r="BB99" s="54">
        <v>0</v>
      </c>
      <c r="BC99" s="54">
        <v>0</v>
      </c>
      <c r="BD99" s="54">
        <v>0</v>
      </c>
      <c r="BE99" s="54">
        <v>0</v>
      </c>
      <c r="BF99" s="54">
        <v>0</v>
      </c>
      <c r="BG99" s="54">
        <v>0</v>
      </c>
      <c r="BH99" s="54">
        <v>0</v>
      </c>
      <c r="BI99" s="54">
        <v>0</v>
      </c>
      <c r="BJ99" s="54">
        <v>0</v>
      </c>
      <c r="BK99" s="54">
        <v>0</v>
      </c>
      <c r="BL99" s="54">
        <v>0</v>
      </c>
      <c r="BM99" s="54">
        <v>0</v>
      </c>
      <c r="BN99" s="54">
        <v>0</v>
      </c>
      <c r="BO99" s="54">
        <v>0</v>
      </c>
      <c r="BP99" s="54">
        <v>0</v>
      </c>
      <c r="BQ99" s="54">
        <v>0</v>
      </c>
      <c r="BR99" s="54">
        <v>0</v>
      </c>
      <c r="BS99" s="54">
        <v>0</v>
      </c>
      <c r="BT99" s="54">
        <v>0</v>
      </c>
      <c r="BU99" s="54">
        <v>0</v>
      </c>
      <c r="BV99" s="54">
        <v>0</v>
      </c>
      <c r="BW99" s="54">
        <v>0</v>
      </c>
      <c r="BX99" s="54">
        <v>0</v>
      </c>
      <c r="BY99" s="54">
        <v>0</v>
      </c>
      <c r="BZ99" s="54">
        <v>0</v>
      </c>
      <c r="CA99" s="54">
        <v>0</v>
      </c>
      <c r="CB99" s="54">
        <v>0</v>
      </c>
      <c r="CC99" s="54">
        <v>0</v>
      </c>
      <c r="CD99" s="54">
        <v>0</v>
      </c>
      <c r="CE99" s="54">
        <v>0</v>
      </c>
      <c r="CF99" s="54">
        <v>0</v>
      </c>
      <c r="CG99" s="54">
        <v>0</v>
      </c>
      <c r="CH99" s="54">
        <v>0</v>
      </c>
      <c r="CI99" s="54">
        <v>0</v>
      </c>
      <c r="CJ99" s="54">
        <v>0</v>
      </c>
      <c r="CK99" s="54">
        <v>0</v>
      </c>
      <c r="CL99" s="54">
        <v>0</v>
      </c>
      <c r="CM99" s="26"/>
      <c r="CN99" s="26"/>
      <c r="CO99" s="26"/>
      <c r="CP99" s="26">
        <v>0</v>
      </c>
      <c r="CQ99" s="54">
        <v>0</v>
      </c>
      <c r="CR99" s="54">
        <v>0</v>
      </c>
      <c r="CS99" s="54">
        <v>0</v>
      </c>
      <c r="CT99" s="54">
        <v>0</v>
      </c>
      <c r="CU99" s="54">
        <v>0</v>
      </c>
      <c r="CV99" s="54">
        <v>0</v>
      </c>
      <c r="CW99" s="54">
        <v>0</v>
      </c>
      <c r="CX99" s="54">
        <v>0</v>
      </c>
      <c r="CY99" s="54">
        <v>0</v>
      </c>
      <c r="CZ99" s="54">
        <v>0</v>
      </c>
      <c r="DA99" s="54">
        <v>0</v>
      </c>
      <c r="DB99" s="54">
        <v>0</v>
      </c>
      <c r="DC99" s="54">
        <v>0</v>
      </c>
      <c r="DD99" s="54">
        <v>0</v>
      </c>
      <c r="DE99" s="54">
        <v>0</v>
      </c>
      <c r="DF99" s="54">
        <v>0</v>
      </c>
      <c r="DG99" s="54">
        <v>0</v>
      </c>
      <c r="DH99" s="54">
        <v>0</v>
      </c>
      <c r="DI99" s="54">
        <v>0</v>
      </c>
      <c r="DJ99" s="54">
        <v>0</v>
      </c>
      <c r="DK99" s="54">
        <v>0</v>
      </c>
      <c r="DL99" s="54">
        <v>0</v>
      </c>
      <c r="DM99" s="54">
        <v>0</v>
      </c>
      <c r="DN99" s="54">
        <v>0</v>
      </c>
      <c r="DO99" s="54">
        <v>0</v>
      </c>
      <c r="DP99" s="54">
        <v>0</v>
      </c>
      <c r="DQ99" s="54">
        <v>0</v>
      </c>
      <c r="DR99" s="54">
        <v>0</v>
      </c>
      <c r="DS99" s="54">
        <v>0</v>
      </c>
      <c r="DT99" s="54">
        <v>0</v>
      </c>
      <c r="DU99" s="54">
        <v>0</v>
      </c>
      <c r="DV99" s="54">
        <v>0</v>
      </c>
      <c r="DW99" s="54">
        <v>0</v>
      </c>
      <c r="DX99" s="54">
        <v>0</v>
      </c>
      <c r="DY99" s="26"/>
      <c r="DZ99" s="26"/>
      <c r="EA99" s="26"/>
      <c r="EB99" s="26">
        <v>0</v>
      </c>
      <c r="EC99" s="54">
        <v>0</v>
      </c>
      <c r="ED99" s="54">
        <v>0</v>
      </c>
      <c r="EE99" s="54">
        <v>0</v>
      </c>
      <c r="EF99" s="54">
        <v>0</v>
      </c>
      <c r="EG99" s="54">
        <v>0</v>
      </c>
      <c r="EH99" s="54">
        <v>0</v>
      </c>
      <c r="EI99" s="54">
        <v>0</v>
      </c>
      <c r="EJ99" s="54">
        <v>0</v>
      </c>
      <c r="EK99" s="54">
        <v>0</v>
      </c>
      <c r="EL99" s="54">
        <v>0</v>
      </c>
      <c r="EM99" s="54">
        <v>0</v>
      </c>
      <c r="EN99" s="54">
        <v>0</v>
      </c>
      <c r="EO99" s="54">
        <v>0</v>
      </c>
      <c r="EP99" s="54">
        <v>0</v>
      </c>
      <c r="EQ99" s="54">
        <v>0</v>
      </c>
      <c r="ER99" s="54">
        <v>0</v>
      </c>
      <c r="ES99" s="54">
        <v>0</v>
      </c>
      <c r="ET99" s="54">
        <v>0</v>
      </c>
      <c r="EU99" s="54">
        <v>0</v>
      </c>
      <c r="EV99" s="54">
        <v>0</v>
      </c>
      <c r="EW99" s="54">
        <v>0</v>
      </c>
      <c r="EX99" s="54">
        <v>0</v>
      </c>
      <c r="EY99" s="26"/>
      <c r="EZ99" s="54"/>
      <c r="FA99" s="54"/>
      <c r="FB99" s="26">
        <v>0</v>
      </c>
      <c r="FC99" s="55">
        <v>0</v>
      </c>
      <c r="FD99" s="56">
        <v>0</v>
      </c>
      <c r="FE99" s="56">
        <v>0</v>
      </c>
      <c r="FF99" s="56"/>
      <c r="FG99" s="56"/>
      <c r="FH99" s="9"/>
      <c r="FI99" s="17">
        <v>0</v>
      </c>
      <c r="FJ99" s="17">
        <v>0</v>
      </c>
      <c r="FK99" s="17"/>
      <c r="FL99" s="17"/>
      <c r="FM99" s="17"/>
      <c r="FN99" s="17">
        <v>0</v>
      </c>
      <c r="FO99" s="57">
        <v>0</v>
      </c>
      <c r="FP99" s="57"/>
      <c r="FQ99" s="57">
        <v>0</v>
      </c>
      <c r="FR99" s="26" t="s">
        <v>347</v>
      </c>
      <c r="FS99" s="59"/>
      <c r="FT99" s="60">
        <v>0</v>
      </c>
      <c r="FU99" s="60"/>
      <c r="FV99" s="61">
        <v>0</v>
      </c>
      <c r="FW99" s="61">
        <v>0</v>
      </c>
      <c r="FX99" s="61">
        <v>0</v>
      </c>
      <c r="FY99" s="61">
        <v>0</v>
      </c>
      <c r="FZ99" s="10"/>
      <c r="GA99" s="11"/>
    </row>
    <row r="100" spans="1:183" s="62" customFormat="1" ht="20.25" hidden="1" customHeight="1">
      <c r="A100" s="8" t="s">
        <v>95</v>
      </c>
      <c r="B100" s="54" t="s">
        <v>321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0</v>
      </c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>
        <v>0</v>
      </c>
      <c r="Z100" s="54">
        <v>0</v>
      </c>
      <c r="AA100" s="54">
        <v>0</v>
      </c>
      <c r="AB100" s="54">
        <v>0</v>
      </c>
      <c r="AC100" s="54">
        <v>0</v>
      </c>
      <c r="AD100" s="54">
        <v>0</v>
      </c>
      <c r="AE100" s="54">
        <v>0</v>
      </c>
      <c r="AF100" s="54">
        <v>0</v>
      </c>
      <c r="AG100" s="54">
        <v>0</v>
      </c>
      <c r="AH100" s="54">
        <v>0</v>
      </c>
      <c r="AI100" s="54">
        <v>0</v>
      </c>
      <c r="AJ100" s="54">
        <v>0</v>
      </c>
      <c r="AK100" s="54">
        <v>0</v>
      </c>
      <c r="AL100" s="54">
        <v>0</v>
      </c>
      <c r="AM100" s="54">
        <v>0</v>
      </c>
      <c r="AN100" s="54">
        <v>0</v>
      </c>
      <c r="AO100" s="54">
        <v>0</v>
      </c>
      <c r="AP100" s="54">
        <v>0</v>
      </c>
      <c r="AQ100" s="54">
        <v>0</v>
      </c>
      <c r="AR100" s="54">
        <v>0</v>
      </c>
      <c r="AS100" s="54">
        <v>0</v>
      </c>
      <c r="AT100" s="54">
        <v>0</v>
      </c>
      <c r="AU100" s="54">
        <v>0</v>
      </c>
      <c r="AV100" s="54">
        <v>0</v>
      </c>
      <c r="AW100" s="54">
        <v>0</v>
      </c>
      <c r="AX100" s="54">
        <v>0</v>
      </c>
      <c r="AY100" s="54">
        <v>0</v>
      </c>
      <c r="AZ100" s="54">
        <v>0</v>
      </c>
      <c r="BA100" s="54">
        <v>0</v>
      </c>
      <c r="BB100" s="54">
        <v>0</v>
      </c>
      <c r="BC100" s="54">
        <v>0</v>
      </c>
      <c r="BD100" s="54">
        <v>0</v>
      </c>
      <c r="BE100" s="54">
        <v>0</v>
      </c>
      <c r="BF100" s="54">
        <v>0</v>
      </c>
      <c r="BG100" s="54">
        <v>0</v>
      </c>
      <c r="BH100" s="54">
        <v>0</v>
      </c>
      <c r="BI100" s="54">
        <v>0</v>
      </c>
      <c r="BJ100" s="54">
        <v>0</v>
      </c>
      <c r="BK100" s="54">
        <v>0</v>
      </c>
      <c r="BL100" s="54">
        <v>0</v>
      </c>
      <c r="BM100" s="54">
        <v>0</v>
      </c>
      <c r="BN100" s="54">
        <v>0</v>
      </c>
      <c r="BO100" s="54">
        <v>0</v>
      </c>
      <c r="BP100" s="54">
        <v>0</v>
      </c>
      <c r="BQ100" s="54">
        <v>0</v>
      </c>
      <c r="BR100" s="54">
        <v>0</v>
      </c>
      <c r="BS100" s="54">
        <v>0</v>
      </c>
      <c r="BT100" s="54">
        <v>0</v>
      </c>
      <c r="BU100" s="54">
        <v>0</v>
      </c>
      <c r="BV100" s="54">
        <v>0</v>
      </c>
      <c r="BW100" s="54">
        <v>0</v>
      </c>
      <c r="BX100" s="54">
        <v>0</v>
      </c>
      <c r="BY100" s="54">
        <v>0</v>
      </c>
      <c r="BZ100" s="54">
        <v>0</v>
      </c>
      <c r="CA100" s="54">
        <v>0</v>
      </c>
      <c r="CB100" s="54">
        <v>0</v>
      </c>
      <c r="CC100" s="54">
        <v>0</v>
      </c>
      <c r="CD100" s="54">
        <v>0</v>
      </c>
      <c r="CE100" s="54">
        <v>0</v>
      </c>
      <c r="CF100" s="54">
        <v>0</v>
      </c>
      <c r="CG100" s="54">
        <v>0</v>
      </c>
      <c r="CH100" s="54">
        <v>0</v>
      </c>
      <c r="CI100" s="54">
        <v>0</v>
      </c>
      <c r="CJ100" s="54">
        <v>0</v>
      </c>
      <c r="CK100" s="54">
        <v>0</v>
      </c>
      <c r="CL100" s="54">
        <v>0</v>
      </c>
      <c r="CM100" s="26"/>
      <c r="CN100" s="26"/>
      <c r="CO100" s="26"/>
      <c r="CP100" s="26">
        <v>0</v>
      </c>
      <c r="CQ100" s="54">
        <v>0</v>
      </c>
      <c r="CR100" s="54">
        <v>0</v>
      </c>
      <c r="CS100" s="54">
        <v>0</v>
      </c>
      <c r="CT100" s="54">
        <v>0</v>
      </c>
      <c r="CU100" s="54">
        <v>0</v>
      </c>
      <c r="CV100" s="54">
        <v>0</v>
      </c>
      <c r="CW100" s="54">
        <v>0</v>
      </c>
      <c r="CX100" s="54">
        <v>0</v>
      </c>
      <c r="CY100" s="54">
        <v>0</v>
      </c>
      <c r="CZ100" s="54">
        <v>0</v>
      </c>
      <c r="DA100" s="54">
        <v>0</v>
      </c>
      <c r="DB100" s="54">
        <v>0</v>
      </c>
      <c r="DC100" s="54">
        <v>0</v>
      </c>
      <c r="DD100" s="54">
        <v>0</v>
      </c>
      <c r="DE100" s="54">
        <v>0</v>
      </c>
      <c r="DF100" s="54">
        <v>0</v>
      </c>
      <c r="DG100" s="54">
        <v>0</v>
      </c>
      <c r="DH100" s="54">
        <v>0</v>
      </c>
      <c r="DI100" s="54">
        <v>0</v>
      </c>
      <c r="DJ100" s="54">
        <v>0</v>
      </c>
      <c r="DK100" s="54">
        <v>0</v>
      </c>
      <c r="DL100" s="54">
        <v>0</v>
      </c>
      <c r="DM100" s="54">
        <v>0</v>
      </c>
      <c r="DN100" s="54">
        <v>0</v>
      </c>
      <c r="DO100" s="54">
        <v>0</v>
      </c>
      <c r="DP100" s="54">
        <v>0</v>
      </c>
      <c r="DQ100" s="54">
        <v>0</v>
      </c>
      <c r="DR100" s="54">
        <v>0</v>
      </c>
      <c r="DS100" s="54">
        <v>0</v>
      </c>
      <c r="DT100" s="54">
        <v>0</v>
      </c>
      <c r="DU100" s="54">
        <v>0</v>
      </c>
      <c r="DV100" s="54">
        <v>0</v>
      </c>
      <c r="DW100" s="54">
        <v>0</v>
      </c>
      <c r="DX100" s="54">
        <v>0</v>
      </c>
      <c r="DY100" s="26"/>
      <c r="DZ100" s="26"/>
      <c r="EA100" s="26"/>
      <c r="EB100" s="26">
        <v>0</v>
      </c>
      <c r="EC100" s="54">
        <v>0</v>
      </c>
      <c r="ED100" s="54">
        <v>0</v>
      </c>
      <c r="EE100" s="54">
        <v>0</v>
      </c>
      <c r="EF100" s="54">
        <v>0</v>
      </c>
      <c r="EG100" s="54">
        <v>0</v>
      </c>
      <c r="EH100" s="54">
        <v>0</v>
      </c>
      <c r="EI100" s="54">
        <v>0</v>
      </c>
      <c r="EJ100" s="54">
        <v>0</v>
      </c>
      <c r="EK100" s="54">
        <v>0</v>
      </c>
      <c r="EL100" s="54">
        <v>0</v>
      </c>
      <c r="EM100" s="54">
        <v>0</v>
      </c>
      <c r="EN100" s="54">
        <v>0</v>
      </c>
      <c r="EO100" s="54">
        <v>0</v>
      </c>
      <c r="EP100" s="54">
        <v>0</v>
      </c>
      <c r="EQ100" s="54">
        <v>0</v>
      </c>
      <c r="ER100" s="54">
        <v>0</v>
      </c>
      <c r="ES100" s="54">
        <v>0</v>
      </c>
      <c r="ET100" s="54">
        <v>0</v>
      </c>
      <c r="EU100" s="54">
        <v>0</v>
      </c>
      <c r="EV100" s="54">
        <v>0</v>
      </c>
      <c r="EW100" s="54">
        <v>0</v>
      </c>
      <c r="EX100" s="54">
        <v>0</v>
      </c>
      <c r="EY100" s="26"/>
      <c r="EZ100" s="54"/>
      <c r="FA100" s="54"/>
      <c r="FB100" s="26">
        <v>0</v>
      </c>
      <c r="FC100" s="55">
        <v>0</v>
      </c>
      <c r="FD100" s="56">
        <v>0</v>
      </c>
      <c r="FE100" s="56">
        <v>0</v>
      </c>
      <c r="FF100" s="56"/>
      <c r="FG100" s="56">
        <v>0</v>
      </c>
      <c r="FH100" s="9"/>
      <c r="FI100" s="17">
        <v>0</v>
      </c>
      <c r="FJ100" s="17">
        <v>0</v>
      </c>
      <c r="FK100" s="17"/>
      <c r="FL100" s="17"/>
      <c r="FM100" s="17"/>
      <c r="FN100" s="17">
        <v>0</v>
      </c>
      <c r="FO100" s="57">
        <v>0</v>
      </c>
      <c r="FP100" s="57"/>
      <c r="FQ100" s="57">
        <v>0</v>
      </c>
      <c r="FR100" s="26" t="s">
        <v>347</v>
      </c>
      <c r="FS100" s="59"/>
      <c r="FT100" s="60">
        <v>0</v>
      </c>
      <c r="FU100" s="60"/>
      <c r="FV100" s="61">
        <v>0</v>
      </c>
      <c r="FW100" s="61">
        <v>0</v>
      </c>
      <c r="FX100" s="61">
        <v>0</v>
      </c>
      <c r="FY100" s="61">
        <v>0</v>
      </c>
      <c r="FZ100" s="12"/>
      <c r="GA100" s="11">
        <v>0</v>
      </c>
    </row>
    <row r="101" spans="1:183" s="62" customFormat="1" ht="20.25" hidden="1" customHeight="1">
      <c r="A101" s="8" t="s">
        <v>96</v>
      </c>
      <c r="B101" s="54"/>
      <c r="C101" s="54"/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0</v>
      </c>
      <c r="P101" s="54">
        <v>0</v>
      </c>
      <c r="Q101" s="54">
        <v>0</v>
      </c>
      <c r="R101" s="54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>
        <v>0</v>
      </c>
      <c r="Z101" s="54">
        <v>0</v>
      </c>
      <c r="AA101" s="54">
        <v>0</v>
      </c>
      <c r="AB101" s="54">
        <v>0</v>
      </c>
      <c r="AC101" s="54">
        <v>0</v>
      </c>
      <c r="AD101" s="54">
        <v>0</v>
      </c>
      <c r="AE101" s="54">
        <v>0</v>
      </c>
      <c r="AF101" s="54">
        <v>0</v>
      </c>
      <c r="AG101" s="54">
        <v>0</v>
      </c>
      <c r="AH101" s="54">
        <v>0</v>
      </c>
      <c r="AI101" s="54">
        <v>0</v>
      </c>
      <c r="AJ101" s="54">
        <v>0</v>
      </c>
      <c r="AK101" s="54">
        <v>0</v>
      </c>
      <c r="AL101" s="54">
        <v>0</v>
      </c>
      <c r="AM101" s="54">
        <v>0</v>
      </c>
      <c r="AN101" s="54">
        <v>0</v>
      </c>
      <c r="AO101" s="54">
        <v>0</v>
      </c>
      <c r="AP101" s="54">
        <v>0</v>
      </c>
      <c r="AQ101" s="54">
        <v>0</v>
      </c>
      <c r="AR101" s="54">
        <v>0</v>
      </c>
      <c r="AS101" s="54">
        <v>0</v>
      </c>
      <c r="AT101" s="54">
        <v>0</v>
      </c>
      <c r="AU101" s="54">
        <v>0</v>
      </c>
      <c r="AV101" s="54">
        <v>0</v>
      </c>
      <c r="AW101" s="54">
        <v>0</v>
      </c>
      <c r="AX101" s="54">
        <v>0</v>
      </c>
      <c r="AY101" s="54">
        <v>0</v>
      </c>
      <c r="AZ101" s="54">
        <v>0</v>
      </c>
      <c r="BA101" s="54">
        <v>0</v>
      </c>
      <c r="BB101" s="54">
        <v>0</v>
      </c>
      <c r="BC101" s="54">
        <v>0</v>
      </c>
      <c r="BD101" s="54">
        <v>0</v>
      </c>
      <c r="BE101" s="54">
        <v>0</v>
      </c>
      <c r="BF101" s="54">
        <v>0</v>
      </c>
      <c r="BG101" s="54">
        <v>0</v>
      </c>
      <c r="BH101" s="54">
        <v>0</v>
      </c>
      <c r="BI101" s="54">
        <v>0</v>
      </c>
      <c r="BJ101" s="54">
        <v>0</v>
      </c>
      <c r="BK101" s="54">
        <v>0</v>
      </c>
      <c r="BL101" s="54">
        <v>0</v>
      </c>
      <c r="BM101" s="54">
        <v>0</v>
      </c>
      <c r="BN101" s="54">
        <v>0</v>
      </c>
      <c r="BO101" s="54">
        <v>0</v>
      </c>
      <c r="BP101" s="54">
        <v>0</v>
      </c>
      <c r="BQ101" s="54">
        <v>0</v>
      </c>
      <c r="BR101" s="54">
        <v>0</v>
      </c>
      <c r="BS101" s="54">
        <v>0</v>
      </c>
      <c r="BT101" s="54">
        <v>0</v>
      </c>
      <c r="BU101" s="54">
        <v>0</v>
      </c>
      <c r="BV101" s="54">
        <v>0</v>
      </c>
      <c r="BW101" s="54">
        <v>0</v>
      </c>
      <c r="BX101" s="54">
        <v>0</v>
      </c>
      <c r="BY101" s="54">
        <v>0</v>
      </c>
      <c r="BZ101" s="54">
        <v>0</v>
      </c>
      <c r="CA101" s="54">
        <v>0</v>
      </c>
      <c r="CB101" s="54">
        <v>0</v>
      </c>
      <c r="CC101" s="54">
        <v>0</v>
      </c>
      <c r="CD101" s="54">
        <v>0</v>
      </c>
      <c r="CE101" s="54">
        <v>0</v>
      </c>
      <c r="CF101" s="54">
        <v>0</v>
      </c>
      <c r="CG101" s="54">
        <v>0</v>
      </c>
      <c r="CH101" s="54">
        <v>0</v>
      </c>
      <c r="CI101" s="54">
        <v>0</v>
      </c>
      <c r="CJ101" s="54">
        <v>0</v>
      </c>
      <c r="CK101" s="54">
        <v>0</v>
      </c>
      <c r="CL101" s="54">
        <v>0</v>
      </c>
      <c r="CM101" s="26"/>
      <c r="CN101" s="26"/>
      <c r="CO101" s="26"/>
      <c r="CP101" s="26">
        <v>0</v>
      </c>
      <c r="CQ101" s="54">
        <v>0</v>
      </c>
      <c r="CR101" s="54">
        <v>0</v>
      </c>
      <c r="CS101" s="54">
        <v>0</v>
      </c>
      <c r="CT101" s="54">
        <v>0</v>
      </c>
      <c r="CU101" s="54">
        <v>0</v>
      </c>
      <c r="CV101" s="54">
        <v>0</v>
      </c>
      <c r="CW101" s="54">
        <v>0</v>
      </c>
      <c r="CX101" s="54">
        <v>0</v>
      </c>
      <c r="CY101" s="54">
        <v>0</v>
      </c>
      <c r="CZ101" s="54">
        <v>0</v>
      </c>
      <c r="DA101" s="54">
        <v>0</v>
      </c>
      <c r="DB101" s="54">
        <v>0</v>
      </c>
      <c r="DC101" s="54">
        <v>0</v>
      </c>
      <c r="DD101" s="54">
        <v>0</v>
      </c>
      <c r="DE101" s="54">
        <v>0</v>
      </c>
      <c r="DF101" s="54">
        <v>0</v>
      </c>
      <c r="DG101" s="54">
        <v>0</v>
      </c>
      <c r="DH101" s="54">
        <v>0</v>
      </c>
      <c r="DI101" s="54">
        <v>0</v>
      </c>
      <c r="DJ101" s="54">
        <v>0</v>
      </c>
      <c r="DK101" s="54">
        <v>0</v>
      </c>
      <c r="DL101" s="54">
        <v>0</v>
      </c>
      <c r="DM101" s="54">
        <v>0</v>
      </c>
      <c r="DN101" s="54">
        <v>0</v>
      </c>
      <c r="DO101" s="54">
        <v>0</v>
      </c>
      <c r="DP101" s="54">
        <v>0</v>
      </c>
      <c r="DQ101" s="54">
        <v>0</v>
      </c>
      <c r="DR101" s="54">
        <v>0</v>
      </c>
      <c r="DS101" s="54">
        <v>0</v>
      </c>
      <c r="DT101" s="54">
        <v>0</v>
      </c>
      <c r="DU101" s="54">
        <v>0</v>
      </c>
      <c r="DV101" s="54">
        <v>0</v>
      </c>
      <c r="DW101" s="54">
        <v>0</v>
      </c>
      <c r="DX101" s="54">
        <v>0</v>
      </c>
      <c r="DY101" s="26"/>
      <c r="DZ101" s="26"/>
      <c r="EA101" s="26"/>
      <c r="EB101" s="26">
        <v>0</v>
      </c>
      <c r="EC101" s="54">
        <v>0</v>
      </c>
      <c r="ED101" s="54">
        <v>0</v>
      </c>
      <c r="EE101" s="54">
        <v>0</v>
      </c>
      <c r="EF101" s="54">
        <v>0</v>
      </c>
      <c r="EG101" s="54">
        <v>0</v>
      </c>
      <c r="EH101" s="54">
        <v>0</v>
      </c>
      <c r="EI101" s="54">
        <v>0</v>
      </c>
      <c r="EJ101" s="54">
        <v>0</v>
      </c>
      <c r="EK101" s="54">
        <v>0</v>
      </c>
      <c r="EL101" s="54">
        <v>0</v>
      </c>
      <c r="EM101" s="54">
        <v>0</v>
      </c>
      <c r="EN101" s="54">
        <v>0</v>
      </c>
      <c r="EO101" s="54">
        <v>0</v>
      </c>
      <c r="EP101" s="54">
        <v>0</v>
      </c>
      <c r="EQ101" s="54">
        <v>0</v>
      </c>
      <c r="ER101" s="54">
        <v>0</v>
      </c>
      <c r="ES101" s="54">
        <v>0</v>
      </c>
      <c r="ET101" s="54">
        <v>0</v>
      </c>
      <c r="EU101" s="54">
        <v>0</v>
      </c>
      <c r="EV101" s="54">
        <v>0</v>
      </c>
      <c r="EW101" s="54">
        <v>0</v>
      </c>
      <c r="EX101" s="54">
        <v>0</v>
      </c>
      <c r="EY101" s="26"/>
      <c r="EZ101" s="54"/>
      <c r="FA101" s="54"/>
      <c r="FB101" s="26">
        <v>0</v>
      </c>
      <c r="FC101" s="55">
        <v>0</v>
      </c>
      <c r="FD101" s="56">
        <v>0</v>
      </c>
      <c r="FE101" s="56">
        <v>0</v>
      </c>
      <c r="FF101" s="56"/>
      <c r="FG101" s="56"/>
      <c r="FH101" s="9"/>
      <c r="FI101" s="17">
        <v>0</v>
      </c>
      <c r="FJ101" s="17"/>
      <c r="FK101" s="17"/>
      <c r="FL101" s="17"/>
      <c r="FM101" s="17"/>
      <c r="FN101" s="17">
        <v>0</v>
      </c>
      <c r="FO101" s="57">
        <v>0</v>
      </c>
      <c r="FP101" s="57"/>
      <c r="FQ101" s="57">
        <v>0</v>
      </c>
      <c r="FR101" s="26" t="s">
        <v>347</v>
      </c>
      <c r="FS101" s="59"/>
      <c r="FT101" s="60">
        <v>0</v>
      </c>
      <c r="FU101" s="60"/>
      <c r="FV101" s="61">
        <v>0</v>
      </c>
      <c r="FW101" s="61">
        <v>0</v>
      </c>
      <c r="FX101" s="61">
        <v>0</v>
      </c>
      <c r="FY101" s="61">
        <v>0</v>
      </c>
      <c r="FZ101" s="10"/>
      <c r="GA101" s="11"/>
    </row>
    <row r="102" spans="1:183" s="62" customFormat="1" ht="21.75" hidden="1" customHeight="1">
      <c r="A102" s="8" t="s">
        <v>97</v>
      </c>
      <c r="B102" s="54" t="s">
        <v>321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0</v>
      </c>
      <c r="Z102" s="54">
        <v>0</v>
      </c>
      <c r="AA102" s="54">
        <v>0</v>
      </c>
      <c r="AB102" s="54">
        <v>0</v>
      </c>
      <c r="AC102" s="54">
        <v>0</v>
      </c>
      <c r="AD102" s="54">
        <v>0</v>
      </c>
      <c r="AE102" s="54">
        <v>0</v>
      </c>
      <c r="AF102" s="54">
        <v>0</v>
      </c>
      <c r="AG102" s="54">
        <v>0</v>
      </c>
      <c r="AH102" s="54">
        <v>0</v>
      </c>
      <c r="AI102" s="54">
        <v>0</v>
      </c>
      <c r="AJ102" s="54">
        <v>0</v>
      </c>
      <c r="AK102" s="54">
        <v>0</v>
      </c>
      <c r="AL102" s="54">
        <v>0</v>
      </c>
      <c r="AM102" s="54">
        <v>0</v>
      </c>
      <c r="AN102" s="54">
        <v>0</v>
      </c>
      <c r="AO102" s="54">
        <v>0</v>
      </c>
      <c r="AP102" s="54">
        <v>0</v>
      </c>
      <c r="AQ102" s="54">
        <v>0</v>
      </c>
      <c r="AR102" s="54">
        <v>0</v>
      </c>
      <c r="AS102" s="54">
        <v>0</v>
      </c>
      <c r="AT102" s="54">
        <v>0</v>
      </c>
      <c r="AU102" s="54">
        <v>0</v>
      </c>
      <c r="AV102" s="54">
        <v>0</v>
      </c>
      <c r="AW102" s="54">
        <v>0</v>
      </c>
      <c r="AX102" s="54">
        <v>0</v>
      </c>
      <c r="AY102" s="54">
        <v>0</v>
      </c>
      <c r="AZ102" s="54">
        <v>0</v>
      </c>
      <c r="BA102" s="54">
        <v>0</v>
      </c>
      <c r="BB102" s="54">
        <v>0</v>
      </c>
      <c r="BC102" s="54">
        <v>0</v>
      </c>
      <c r="BD102" s="54">
        <v>0</v>
      </c>
      <c r="BE102" s="54">
        <v>0</v>
      </c>
      <c r="BF102" s="54">
        <v>0</v>
      </c>
      <c r="BG102" s="54">
        <v>0</v>
      </c>
      <c r="BH102" s="54">
        <v>0</v>
      </c>
      <c r="BI102" s="54">
        <v>0</v>
      </c>
      <c r="BJ102" s="54">
        <v>0</v>
      </c>
      <c r="BK102" s="54">
        <v>0</v>
      </c>
      <c r="BL102" s="54">
        <v>0</v>
      </c>
      <c r="BM102" s="54">
        <v>0</v>
      </c>
      <c r="BN102" s="54">
        <v>0</v>
      </c>
      <c r="BO102" s="54">
        <v>0</v>
      </c>
      <c r="BP102" s="54">
        <v>0</v>
      </c>
      <c r="BQ102" s="54">
        <v>0</v>
      </c>
      <c r="BR102" s="54">
        <v>0</v>
      </c>
      <c r="BS102" s="54">
        <v>0</v>
      </c>
      <c r="BT102" s="54">
        <v>0</v>
      </c>
      <c r="BU102" s="54">
        <v>0</v>
      </c>
      <c r="BV102" s="54">
        <v>0</v>
      </c>
      <c r="BW102" s="54">
        <v>0</v>
      </c>
      <c r="BX102" s="54">
        <v>0</v>
      </c>
      <c r="BY102" s="54">
        <v>0</v>
      </c>
      <c r="BZ102" s="54">
        <v>0</v>
      </c>
      <c r="CA102" s="54">
        <v>0</v>
      </c>
      <c r="CB102" s="54">
        <v>0</v>
      </c>
      <c r="CC102" s="54">
        <v>0</v>
      </c>
      <c r="CD102" s="54">
        <v>0</v>
      </c>
      <c r="CE102" s="54">
        <v>0</v>
      </c>
      <c r="CF102" s="54">
        <v>0</v>
      </c>
      <c r="CG102" s="54">
        <v>0</v>
      </c>
      <c r="CH102" s="54">
        <v>0</v>
      </c>
      <c r="CI102" s="54">
        <v>0</v>
      </c>
      <c r="CJ102" s="54">
        <v>0</v>
      </c>
      <c r="CK102" s="54">
        <v>0</v>
      </c>
      <c r="CL102" s="54">
        <v>0</v>
      </c>
      <c r="CM102" s="26"/>
      <c r="CN102" s="26"/>
      <c r="CO102" s="26"/>
      <c r="CP102" s="26">
        <v>0</v>
      </c>
      <c r="CQ102" s="54">
        <v>0</v>
      </c>
      <c r="CR102" s="54">
        <v>0</v>
      </c>
      <c r="CS102" s="54">
        <v>0</v>
      </c>
      <c r="CT102" s="54">
        <v>0</v>
      </c>
      <c r="CU102" s="54">
        <v>0</v>
      </c>
      <c r="CV102" s="54">
        <v>0</v>
      </c>
      <c r="CW102" s="54">
        <v>0</v>
      </c>
      <c r="CX102" s="54">
        <v>0</v>
      </c>
      <c r="CY102" s="54">
        <v>0</v>
      </c>
      <c r="CZ102" s="54">
        <v>0</v>
      </c>
      <c r="DA102" s="54">
        <v>0</v>
      </c>
      <c r="DB102" s="54">
        <v>0</v>
      </c>
      <c r="DC102" s="54">
        <v>0</v>
      </c>
      <c r="DD102" s="54">
        <v>0</v>
      </c>
      <c r="DE102" s="54">
        <v>0</v>
      </c>
      <c r="DF102" s="54">
        <v>0</v>
      </c>
      <c r="DG102" s="54">
        <v>0</v>
      </c>
      <c r="DH102" s="54">
        <v>0</v>
      </c>
      <c r="DI102" s="54">
        <v>0</v>
      </c>
      <c r="DJ102" s="54">
        <v>0</v>
      </c>
      <c r="DK102" s="54">
        <v>0</v>
      </c>
      <c r="DL102" s="54">
        <v>0</v>
      </c>
      <c r="DM102" s="54">
        <v>0</v>
      </c>
      <c r="DN102" s="54">
        <v>0</v>
      </c>
      <c r="DO102" s="54">
        <v>0</v>
      </c>
      <c r="DP102" s="54">
        <v>0</v>
      </c>
      <c r="DQ102" s="54">
        <v>0</v>
      </c>
      <c r="DR102" s="54">
        <v>0</v>
      </c>
      <c r="DS102" s="54">
        <v>0</v>
      </c>
      <c r="DT102" s="54">
        <v>0</v>
      </c>
      <c r="DU102" s="54">
        <v>0</v>
      </c>
      <c r="DV102" s="54">
        <v>0</v>
      </c>
      <c r="DW102" s="54">
        <v>0</v>
      </c>
      <c r="DX102" s="54">
        <v>0</v>
      </c>
      <c r="DY102" s="26"/>
      <c r="DZ102" s="26"/>
      <c r="EA102" s="26"/>
      <c r="EB102" s="26">
        <v>0</v>
      </c>
      <c r="EC102" s="54">
        <v>0</v>
      </c>
      <c r="ED102" s="54">
        <v>0</v>
      </c>
      <c r="EE102" s="54">
        <v>0</v>
      </c>
      <c r="EF102" s="54">
        <v>0</v>
      </c>
      <c r="EG102" s="54">
        <v>0</v>
      </c>
      <c r="EH102" s="54">
        <v>0</v>
      </c>
      <c r="EI102" s="54">
        <v>0</v>
      </c>
      <c r="EJ102" s="54">
        <v>0</v>
      </c>
      <c r="EK102" s="54">
        <v>0</v>
      </c>
      <c r="EL102" s="54">
        <v>0</v>
      </c>
      <c r="EM102" s="54">
        <v>0</v>
      </c>
      <c r="EN102" s="54">
        <v>0</v>
      </c>
      <c r="EO102" s="54">
        <v>0</v>
      </c>
      <c r="EP102" s="54">
        <v>0</v>
      </c>
      <c r="EQ102" s="54">
        <v>0</v>
      </c>
      <c r="ER102" s="54">
        <v>0</v>
      </c>
      <c r="ES102" s="54">
        <v>0</v>
      </c>
      <c r="ET102" s="54">
        <v>0</v>
      </c>
      <c r="EU102" s="54">
        <v>0</v>
      </c>
      <c r="EV102" s="54">
        <v>0</v>
      </c>
      <c r="EW102" s="54">
        <v>0</v>
      </c>
      <c r="EX102" s="54">
        <v>0</v>
      </c>
      <c r="EY102" s="26"/>
      <c r="EZ102" s="54"/>
      <c r="FA102" s="54"/>
      <c r="FB102" s="26">
        <v>0</v>
      </c>
      <c r="FC102" s="55">
        <v>0</v>
      </c>
      <c r="FD102" s="56">
        <v>0</v>
      </c>
      <c r="FE102" s="56">
        <v>0</v>
      </c>
      <c r="FF102" s="56"/>
      <c r="FG102" s="56">
        <v>0</v>
      </c>
      <c r="FH102" s="9"/>
      <c r="FI102" s="17">
        <v>0</v>
      </c>
      <c r="FJ102" s="17"/>
      <c r="FK102" s="17"/>
      <c r="FL102" s="17"/>
      <c r="FM102" s="17"/>
      <c r="FN102" s="17">
        <v>0</v>
      </c>
      <c r="FO102" s="57">
        <v>0</v>
      </c>
      <c r="FP102" s="57">
        <v>8</v>
      </c>
      <c r="FQ102" s="57">
        <v>0</v>
      </c>
      <c r="FR102" s="26" t="s">
        <v>347</v>
      </c>
      <c r="FS102" s="59"/>
      <c r="FT102" s="60">
        <v>0</v>
      </c>
      <c r="FU102" s="60"/>
      <c r="FV102" s="61">
        <v>0</v>
      </c>
      <c r="FW102" s="61">
        <v>0</v>
      </c>
      <c r="FX102" s="61">
        <v>0</v>
      </c>
      <c r="FY102" s="61">
        <v>0</v>
      </c>
      <c r="FZ102" s="10"/>
      <c r="GA102" s="11">
        <v>0</v>
      </c>
    </row>
    <row r="103" spans="1:183" s="62" customFormat="1" ht="20.25" hidden="1" customHeight="1">
      <c r="A103" s="8" t="s">
        <v>39</v>
      </c>
      <c r="B103" s="54" t="s">
        <v>321</v>
      </c>
      <c r="C103" s="54">
        <v>0</v>
      </c>
      <c r="D103" s="54">
        <v>0</v>
      </c>
      <c r="E103" s="54">
        <v>0</v>
      </c>
      <c r="F103" s="54">
        <v>20</v>
      </c>
      <c r="G103" s="54">
        <v>20</v>
      </c>
      <c r="H103" s="54">
        <v>0</v>
      </c>
      <c r="I103" s="54">
        <v>30</v>
      </c>
      <c r="J103" s="54">
        <v>30</v>
      </c>
      <c r="K103" s="54">
        <v>0</v>
      </c>
      <c r="L103" s="54">
        <v>10</v>
      </c>
      <c r="M103" s="54">
        <v>10</v>
      </c>
      <c r="N103" s="54">
        <v>0</v>
      </c>
      <c r="O103" s="54">
        <v>20</v>
      </c>
      <c r="P103" s="54">
        <v>20</v>
      </c>
      <c r="Q103" s="54">
        <v>0</v>
      </c>
      <c r="R103" s="54">
        <v>2</v>
      </c>
      <c r="S103" s="54">
        <v>2</v>
      </c>
      <c r="T103" s="54">
        <v>0</v>
      </c>
      <c r="U103" s="54">
        <v>3</v>
      </c>
      <c r="V103" s="54">
        <v>3</v>
      </c>
      <c r="W103" s="54">
        <v>0</v>
      </c>
      <c r="X103" s="54">
        <v>0</v>
      </c>
      <c r="Y103" s="54">
        <v>0</v>
      </c>
      <c r="Z103" s="54">
        <v>0</v>
      </c>
      <c r="AA103" s="54">
        <v>0</v>
      </c>
      <c r="AB103" s="54">
        <v>0</v>
      </c>
      <c r="AC103" s="54">
        <v>0</v>
      </c>
      <c r="AD103" s="54">
        <v>0</v>
      </c>
      <c r="AE103" s="54">
        <v>0</v>
      </c>
      <c r="AF103" s="54">
        <v>0</v>
      </c>
      <c r="AG103" s="54">
        <v>0</v>
      </c>
      <c r="AH103" s="54">
        <v>0</v>
      </c>
      <c r="AI103" s="54">
        <v>0</v>
      </c>
      <c r="AJ103" s="54">
        <v>5</v>
      </c>
      <c r="AK103" s="54">
        <v>5</v>
      </c>
      <c r="AL103" s="54">
        <v>0</v>
      </c>
      <c r="AM103" s="54">
        <v>7</v>
      </c>
      <c r="AN103" s="54">
        <v>7</v>
      </c>
      <c r="AO103" s="54">
        <v>0</v>
      </c>
      <c r="AP103" s="54">
        <v>25</v>
      </c>
      <c r="AQ103" s="54">
        <v>25</v>
      </c>
      <c r="AR103" s="54">
        <v>0</v>
      </c>
      <c r="AS103" s="54">
        <v>0</v>
      </c>
      <c r="AT103" s="54">
        <v>0</v>
      </c>
      <c r="AU103" s="54">
        <v>0</v>
      </c>
      <c r="AV103" s="54">
        <v>0</v>
      </c>
      <c r="AW103" s="54">
        <v>0</v>
      </c>
      <c r="AX103" s="54">
        <v>0</v>
      </c>
      <c r="AY103" s="54">
        <v>0</v>
      </c>
      <c r="AZ103" s="54">
        <v>0</v>
      </c>
      <c r="BA103" s="54">
        <v>0</v>
      </c>
      <c r="BB103" s="54">
        <v>0</v>
      </c>
      <c r="BC103" s="54">
        <v>0</v>
      </c>
      <c r="BD103" s="54">
        <v>0</v>
      </c>
      <c r="BE103" s="54">
        <v>5</v>
      </c>
      <c r="BF103" s="54">
        <v>5</v>
      </c>
      <c r="BG103" s="54">
        <v>0</v>
      </c>
      <c r="BH103" s="54">
        <v>0</v>
      </c>
      <c r="BI103" s="54">
        <v>0</v>
      </c>
      <c r="BJ103" s="54">
        <v>0</v>
      </c>
      <c r="BK103" s="54">
        <v>7</v>
      </c>
      <c r="BL103" s="54">
        <v>7</v>
      </c>
      <c r="BM103" s="54">
        <v>0</v>
      </c>
      <c r="BN103" s="54">
        <v>4</v>
      </c>
      <c r="BO103" s="54">
        <v>4</v>
      </c>
      <c r="BP103" s="54">
        <v>0</v>
      </c>
      <c r="BQ103" s="54">
        <v>7</v>
      </c>
      <c r="BR103" s="54">
        <v>7</v>
      </c>
      <c r="BS103" s="54">
        <v>0</v>
      </c>
      <c r="BT103" s="54">
        <v>3</v>
      </c>
      <c r="BU103" s="54">
        <v>3</v>
      </c>
      <c r="BV103" s="54">
        <v>0</v>
      </c>
      <c r="BW103" s="54">
        <v>0</v>
      </c>
      <c r="BX103" s="54">
        <v>0</v>
      </c>
      <c r="BY103" s="54">
        <v>0</v>
      </c>
      <c r="BZ103" s="54">
        <v>3</v>
      </c>
      <c r="CA103" s="54">
        <v>3</v>
      </c>
      <c r="CB103" s="54">
        <v>0</v>
      </c>
      <c r="CC103" s="54">
        <v>3</v>
      </c>
      <c r="CD103" s="54">
        <v>3</v>
      </c>
      <c r="CE103" s="54">
        <v>0</v>
      </c>
      <c r="CF103" s="54">
        <v>0</v>
      </c>
      <c r="CG103" s="54">
        <v>0</v>
      </c>
      <c r="CH103" s="54">
        <v>0</v>
      </c>
      <c r="CI103" s="54">
        <v>10</v>
      </c>
      <c r="CJ103" s="54">
        <v>10</v>
      </c>
      <c r="CK103" s="54">
        <v>0</v>
      </c>
      <c r="CL103" s="54">
        <v>164</v>
      </c>
      <c r="CM103" s="26"/>
      <c r="CN103" s="26"/>
      <c r="CO103" s="26"/>
      <c r="CP103" s="26">
        <v>0</v>
      </c>
      <c r="CQ103" s="54">
        <v>20</v>
      </c>
      <c r="CR103" s="54">
        <v>20</v>
      </c>
      <c r="CS103" s="54">
        <v>0</v>
      </c>
      <c r="CT103" s="54">
        <v>50</v>
      </c>
      <c r="CU103" s="54">
        <v>50</v>
      </c>
      <c r="CV103" s="54">
        <v>0</v>
      </c>
      <c r="CW103" s="54">
        <v>10</v>
      </c>
      <c r="CX103" s="54">
        <v>10</v>
      </c>
      <c r="CY103" s="54">
        <v>0</v>
      </c>
      <c r="CZ103" s="54">
        <v>10</v>
      </c>
      <c r="DA103" s="54">
        <v>10</v>
      </c>
      <c r="DB103" s="54">
        <v>0</v>
      </c>
      <c r="DC103" s="54">
        <v>0</v>
      </c>
      <c r="DD103" s="54">
        <v>0</v>
      </c>
      <c r="DE103" s="54">
        <v>0</v>
      </c>
      <c r="DF103" s="54">
        <v>10</v>
      </c>
      <c r="DG103" s="54">
        <v>10</v>
      </c>
      <c r="DH103" s="54">
        <v>0</v>
      </c>
      <c r="DI103" s="54">
        <v>10</v>
      </c>
      <c r="DJ103" s="54">
        <v>10</v>
      </c>
      <c r="DK103" s="54">
        <v>0</v>
      </c>
      <c r="DL103" s="54">
        <v>0</v>
      </c>
      <c r="DM103" s="54">
        <v>0</v>
      </c>
      <c r="DN103" s="54">
        <v>0</v>
      </c>
      <c r="DO103" s="54">
        <v>20</v>
      </c>
      <c r="DP103" s="54">
        <v>20</v>
      </c>
      <c r="DQ103" s="54">
        <v>0</v>
      </c>
      <c r="DR103" s="54">
        <v>0</v>
      </c>
      <c r="DS103" s="54">
        <v>0</v>
      </c>
      <c r="DT103" s="54">
        <v>0</v>
      </c>
      <c r="DU103" s="54">
        <v>25</v>
      </c>
      <c r="DV103" s="54">
        <v>25</v>
      </c>
      <c r="DW103" s="54">
        <v>0</v>
      </c>
      <c r="DX103" s="54">
        <v>155</v>
      </c>
      <c r="DY103" s="26"/>
      <c r="DZ103" s="26"/>
      <c r="EA103" s="26"/>
      <c r="EB103" s="26">
        <v>0</v>
      </c>
      <c r="EC103" s="54">
        <v>0</v>
      </c>
      <c r="ED103" s="54">
        <v>0</v>
      </c>
      <c r="EE103" s="54">
        <v>0</v>
      </c>
      <c r="EF103" s="54">
        <v>30</v>
      </c>
      <c r="EG103" s="54">
        <v>30</v>
      </c>
      <c r="EH103" s="54">
        <v>0</v>
      </c>
      <c r="EI103" s="54">
        <v>20</v>
      </c>
      <c r="EJ103" s="54">
        <v>20</v>
      </c>
      <c r="EK103" s="54">
        <v>0</v>
      </c>
      <c r="EL103" s="54">
        <v>20</v>
      </c>
      <c r="EM103" s="54">
        <v>20</v>
      </c>
      <c r="EN103" s="54">
        <v>0</v>
      </c>
      <c r="EO103" s="54">
        <v>0</v>
      </c>
      <c r="EP103" s="54">
        <v>0</v>
      </c>
      <c r="EQ103" s="54">
        <v>0</v>
      </c>
      <c r="ER103" s="54">
        <v>0</v>
      </c>
      <c r="ES103" s="54">
        <v>0</v>
      </c>
      <c r="ET103" s="54">
        <v>0</v>
      </c>
      <c r="EU103" s="54">
        <v>0</v>
      </c>
      <c r="EV103" s="54">
        <v>0</v>
      </c>
      <c r="EW103" s="54">
        <v>0</v>
      </c>
      <c r="EX103" s="54">
        <v>70</v>
      </c>
      <c r="EY103" s="26"/>
      <c r="EZ103" s="54"/>
      <c r="FA103" s="54"/>
      <c r="FB103" s="26">
        <v>0</v>
      </c>
      <c r="FC103" s="55">
        <v>389</v>
      </c>
      <c r="FD103" s="56">
        <v>389</v>
      </c>
      <c r="FE103" s="56">
        <v>0</v>
      </c>
      <c r="FF103" s="56"/>
      <c r="FG103" s="56">
        <v>-389</v>
      </c>
      <c r="FH103" s="9"/>
      <c r="FI103" s="17">
        <v>389</v>
      </c>
      <c r="FJ103" s="17"/>
      <c r="FK103" s="17"/>
      <c r="FL103" s="17"/>
      <c r="FM103" s="17"/>
      <c r="FN103" s="17">
        <v>0</v>
      </c>
      <c r="FO103" s="57">
        <v>0</v>
      </c>
      <c r="FP103" s="58">
        <v>10</v>
      </c>
      <c r="FQ103" s="57">
        <v>38.9</v>
      </c>
      <c r="FR103" s="26" t="s">
        <v>347</v>
      </c>
      <c r="FS103" s="59"/>
      <c r="FT103" s="60">
        <v>-389</v>
      </c>
      <c r="FU103" s="60"/>
      <c r="FV103" s="61">
        <v>389</v>
      </c>
      <c r="FW103" s="61">
        <v>-389</v>
      </c>
      <c r="FX103" s="61">
        <v>-5835000</v>
      </c>
      <c r="FY103" s="61">
        <v>0</v>
      </c>
      <c r="FZ103" s="10">
        <v>15000</v>
      </c>
      <c r="GA103" s="11">
        <v>0</v>
      </c>
    </row>
    <row r="104" spans="1:183" s="62" customFormat="1" ht="21.75" hidden="1" customHeight="1">
      <c r="A104" s="8" t="s">
        <v>200</v>
      </c>
      <c r="B104" s="54"/>
      <c r="C104" s="54"/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4">
        <v>0</v>
      </c>
      <c r="AJ104" s="54">
        <v>0</v>
      </c>
      <c r="AK104" s="54">
        <v>0</v>
      </c>
      <c r="AL104" s="54">
        <v>0</v>
      </c>
      <c r="AM104" s="54">
        <v>0</v>
      </c>
      <c r="AN104" s="54">
        <v>0</v>
      </c>
      <c r="AO104" s="54">
        <v>0</v>
      </c>
      <c r="AP104" s="54">
        <v>0</v>
      </c>
      <c r="AQ104" s="54">
        <v>0</v>
      </c>
      <c r="AR104" s="54">
        <v>0</v>
      </c>
      <c r="AS104" s="54">
        <v>0</v>
      </c>
      <c r="AT104" s="54">
        <v>0</v>
      </c>
      <c r="AU104" s="54">
        <v>0</v>
      </c>
      <c r="AV104" s="54">
        <v>0</v>
      </c>
      <c r="AW104" s="54">
        <v>0</v>
      </c>
      <c r="AX104" s="54">
        <v>0</v>
      </c>
      <c r="AY104" s="54">
        <v>0</v>
      </c>
      <c r="AZ104" s="54">
        <v>0</v>
      </c>
      <c r="BA104" s="54">
        <v>0</v>
      </c>
      <c r="BB104" s="54">
        <v>0</v>
      </c>
      <c r="BC104" s="54">
        <v>0</v>
      </c>
      <c r="BD104" s="54">
        <v>0</v>
      </c>
      <c r="BE104" s="54">
        <v>0</v>
      </c>
      <c r="BF104" s="54">
        <v>0</v>
      </c>
      <c r="BG104" s="54">
        <v>0</v>
      </c>
      <c r="BH104" s="54">
        <v>0</v>
      </c>
      <c r="BI104" s="54">
        <v>0</v>
      </c>
      <c r="BJ104" s="54">
        <v>0</v>
      </c>
      <c r="BK104" s="54">
        <v>0</v>
      </c>
      <c r="BL104" s="54">
        <v>0</v>
      </c>
      <c r="BM104" s="54">
        <v>0</v>
      </c>
      <c r="BN104" s="54">
        <v>0</v>
      </c>
      <c r="BO104" s="54">
        <v>0</v>
      </c>
      <c r="BP104" s="54">
        <v>0</v>
      </c>
      <c r="BQ104" s="54">
        <v>0</v>
      </c>
      <c r="BR104" s="54">
        <v>0</v>
      </c>
      <c r="BS104" s="54">
        <v>0</v>
      </c>
      <c r="BT104" s="54">
        <v>0</v>
      </c>
      <c r="BU104" s="54">
        <v>0</v>
      </c>
      <c r="BV104" s="54">
        <v>0</v>
      </c>
      <c r="BW104" s="54">
        <v>0</v>
      </c>
      <c r="BX104" s="54">
        <v>0</v>
      </c>
      <c r="BY104" s="54">
        <v>0</v>
      </c>
      <c r="BZ104" s="54">
        <v>0</v>
      </c>
      <c r="CA104" s="54">
        <v>0</v>
      </c>
      <c r="CB104" s="54">
        <v>0</v>
      </c>
      <c r="CC104" s="54">
        <v>0</v>
      </c>
      <c r="CD104" s="54">
        <v>0</v>
      </c>
      <c r="CE104" s="54">
        <v>0</v>
      </c>
      <c r="CF104" s="54">
        <v>0</v>
      </c>
      <c r="CG104" s="54">
        <v>0</v>
      </c>
      <c r="CH104" s="54">
        <v>0</v>
      </c>
      <c r="CI104" s="54">
        <v>0</v>
      </c>
      <c r="CJ104" s="54">
        <v>0</v>
      </c>
      <c r="CK104" s="54">
        <v>0</v>
      </c>
      <c r="CL104" s="54">
        <v>0</v>
      </c>
      <c r="CM104" s="26"/>
      <c r="CN104" s="26"/>
      <c r="CO104" s="26"/>
      <c r="CP104" s="26">
        <v>0</v>
      </c>
      <c r="CQ104" s="54">
        <v>0</v>
      </c>
      <c r="CR104" s="54">
        <v>0</v>
      </c>
      <c r="CS104" s="54">
        <v>0</v>
      </c>
      <c r="CT104" s="54">
        <v>0</v>
      </c>
      <c r="CU104" s="54">
        <v>0</v>
      </c>
      <c r="CV104" s="54">
        <v>0</v>
      </c>
      <c r="CW104" s="54">
        <v>0</v>
      </c>
      <c r="CX104" s="54">
        <v>0</v>
      </c>
      <c r="CY104" s="54">
        <v>0</v>
      </c>
      <c r="CZ104" s="54">
        <v>0</v>
      </c>
      <c r="DA104" s="54">
        <v>0</v>
      </c>
      <c r="DB104" s="54">
        <v>0</v>
      </c>
      <c r="DC104" s="54">
        <v>0</v>
      </c>
      <c r="DD104" s="54">
        <v>0</v>
      </c>
      <c r="DE104" s="54">
        <v>0</v>
      </c>
      <c r="DF104" s="54">
        <v>0</v>
      </c>
      <c r="DG104" s="54">
        <v>0</v>
      </c>
      <c r="DH104" s="54">
        <v>0</v>
      </c>
      <c r="DI104" s="54">
        <v>0</v>
      </c>
      <c r="DJ104" s="54">
        <v>0</v>
      </c>
      <c r="DK104" s="54">
        <v>0</v>
      </c>
      <c r="DL104" s="54">
        <v>0</v>
      </c>
      <c r="DM104" s="54">
        <v>0</v>
      </c>
      <c r="DN104" s="54">
        <v>0</v>
      </c>
      <c r="DO104" s="54">
        <v>0</v>
      </c>
      <c r="DP104" s="54">
        <v>0</v>
      </c>
      <c r="DQ104" s="54">
        <v>0</v>
      </c>
      <c r="DR104" s="54">
        <v>0</v>
      </c>
      <c r="DS104" s="54">
        <v>0</v>
      </c>
      <c r="DT104" s="54">
        <v>0</v>
      </c>
      <c r="DU104" s="54">
        <v>0</v>
      </c>
      <c r="DV104" s="54">
        <v>0</v>
      </c>
      <c r="DW104" s="54">
        <v>0</v>
      </c>
      <c r="DX104" s="54">
        <v>0</v>
      </c>
      <c r="DY104" s="26"/>
      <c r="DZ104" s="26"/>
      <c r="EA104" s="26"/>
      <c r="EB104" s="26">
        <v>0</v>
      </c>
      <c r="EC104" s="54">
        <v>0</v>
      </c>
      <c r="ED104" s="54">
        <v>0</v>
      </c>
      <c r="EE104" s="54">
        <v>0</v>
      </c>
      <c r="EF104" s="54">
        <v>0</v>
      </c>
      <c r="EG104" s="54">
        <v>0</v>
      </c>
      <c r="EH104" s="54">
        <v>0</v>
      </c>
      <c r="EI104" s="54">
        <v>0</v>
      </c>
      <c r="EJ104" s="54">
        <v>0</v>
      </c>
      <c r="EK104" s="54">
        <v>0</v>
      </c>
      <c r="EL104" s="54">
        <v>0</v>
      </c>
      <c r="EM104" s="54">
        <v>0</v>
      </c>
      <c r="EN104" s="54">
        <v>0</v>
      </c>
      <c r="EO104" s="54">
        <v>0</v>
      </c>
      <c r="EP104" s="54">
        <v>0</v>
      </c>
      <c r="EQ104" s="54">
        <v>0</v>
      </c>
      <c r="ER104" s="54">
        <v>0</v>
      </c>
      <c r="ES104" s="54">
        <v>0</v>
      </c>
      <c r="ET104" s="54">
        <v>0</v>
      </c>
      <c r="EU104" s="54">
        <v>0</v>
      </c>
      <c r="EV104" s="54">
        <v>0</v>
      </c>
      <c r="EW104" s="54">
        <v>0</v>
      </c>
      <c r="EX104" s="54">
        <v>0</v>
      </c>
      <c r="EY104" s="26"/>
      <c r="EZ104" s="54"/>
      <c r="FA104" s="54"/>
      <c r="FB104" s="26">
        <v>0</v>
      </c>
      <c r="FC104" s="55">
        <v>0</v>
      </c>
      <c r="FD104" s="56">
        <v>0</v>
      </c>
      <c r="FE104" s="56">
        <v>0</v>
      </c>
      <c r="FF104" s="56"/>
      <c r="FG104" s="56"/>
      <c r="FH104" s="9"/>
      <c r="FI104" s="17">
        <v>0</v>
      </c>
      <c r="FJ104" s="17"/>
      <c r="FK104" s="17"/>
      <c r="FL104" s="17"/>
      <c r="FM104" s="17"/>
      <c r="FN104" s="17">
        <v>0</v>
      </c>
      <c r="FO104" s="57">
        <v>0</v>
      </c>
      <c r="FP104" s="57">
        <v>10</v>
      </c>
      <c r="FQ104" s="57">
        <v>0</v>
      </c>
      <c r="FR104" s="26" t="s">
        <v>347</v>
      </c>
      <c r="FS104" s="59"/>
      <c r="FT104" s="60">
        <v>0</v>
      </c>
      <c r="FU104" s="60"/>
      <c r="FV104" s="61">
        <v>0</v>
      </c>
      <c r="FW104" s="61">
        <v>0</v>
      </c>
      <c r="FX104" s="61">
        <v>0</v>
      </c>
      <c r="FY104" s="61">
        <v>0</v>
      </c>
      <c r="FZ104" s="10"/>
      <c r="GA104" s="11"/>
    </row>
    <row r="105" spans="1:183" s="62" customFormat="1" ht="21.75" customHeight="1">
      <c r="A105" s="23" t="s">
        <v>186</v>
      </c>
      <c r="B105" s="54"/>
      <c r="C105" s="54"/>
      <c r="D105" s="54">
        <v>0</v>
      </c>
      <c r="E105" s="54">
        <v>0</v>
      </c>
      <c r="F105" s="54">
        <v>10</v>
      </c>
      <c r="G105" s="54">
        <v>10</v>
      </c>
      <c r="H105" s="54">
        <v>0</v>
      </c>
      <c r="I105" s="54">
        <v>20</v>
      </c>
      <c r="J105" s="54">
        <v>20</v>
      </c>
      <c r="K105" s="54">
        <v>0</v>
      </c>
      <c r="L105" s="54">
        <v>20</v>
      </c>
      <c r="M105" s="54">
        <v>20</v>
      </c>
      <c r="N105" s="54">
        <v>0</v>
      </c>
      <c r="O105" s="54">
        <v>20</v>
      </c>
      <c r="P105" s="54">
        <v>20</v>
      </c>
      <c r="Q105" s="54">
        <v>0</v>
      </c>
      <c r="R105" s="54">
        <v>3</v>
      </c>
      <c r="S105" s="54">
        <v>3</v>
      </c>
      <c r="T105" s="54">
        <v>0</v>
      </c>
      <c r="U105" s="54">
        <v>3</v>
      </c>
      <c r="V105" s="54">
        <v>3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4">
        <v>0</v>
      </c>
      <c r="AJ105" s="54">
        <v>0</v>
      </c>
      <c r="AK105" s="54">
        <v>0</v>
      </c>
      <c r="AL105" s="54">
        <v>0</v>
      </c>
      <c r="AM105" s="54">
        <v>0</v>
      </c>
      <c r="AN105" s="54">
        <v>0</v>
      </c>
      <c r="AO105" s="54">
        <v>0</v>
      </c>
      <c r="AP105" s="54">
        <v>20</v>
      </c>
      <c r="AQ105" s="54">
        <v>20</v>
      </c>
      <c r="AR105" s="54">
        <v>0</v>
      </c>
      <c r="AS105" s="54">
        <v>8</v>
      </c>
      <c r="AT105" s="54">
        <v>8</v>
      </c>
      <c r="AU105" s="54">
        <v>0</v>
      </c>
      <c r="AV105" s="54">
        <v>0</v>
      </c>
      <c r="AW105" s="54">
        <v>0</v>
      </c>
      <c r="AX105" s="54">
        <v>0</v>
      </c>
      <c r="AY105" s="54">
        <v>0</v>
      </c>
      <c r="AZ105" s="54">
        <v>0</v>
      </c>
      <c r="BA105" s="54">
        <v>0</v>
      </c>
      <c r="BB105" s="54">
        <v>0</v>
      </c>
      <c r="BC105" s="54">
        <v>0</v>
      </c>
      <c r="BD105" s="54">
        <v>0</v>
      </c>
      <c r="BE105" s="54">
        <v>5</v>
      </c>
      <c r="BF105" s="54">
        <v>5</v>
      </c>
      <c r="BG105" s="54">
        <v>0</v>
      </c>
      <c r="BH105" s="54">
        <v>0</v>
      </c>
      <c r="BI105" s="54">
        <v>0</v>
      </c>
      <c r="BJ105" s="54">
        <v>0</v>
      </c>
      <c r="BK105" s="54">
        <v>0</v>
      </c>
      <c r="BL105" s="54">
        <v>0</v>
      </c>
      <c r="BM105" s="54">
        <v>0</v>
      </c>
      <c r="BN105" s="54">
        <v>0</v>
      </c>
      <c r="BO105" s="54">
        <v>0</v>
      </c>
      <c r="BP105" s="54">
        <v>0</v>
      </c>
      <c r="BQ105" s="54">
        <v>4</v>
      </c>
      <c r="BR105" s="54">
        <v>4</v>
      </c>
      <c r="BS105" s="54">
        <v>0</v>
      </c>
      <c r="BT105" s="54">
        <v>0</v>
      </c>
      <c r="BU105" s="54">
        <v>0</v>
      </c>
      <c r="BV105" s="54">
        <v>0</v>
      </c>
      <c r="BW105" s="54">
        <v>0</v>
      </c>
      <c r="BX105" s="54">
        <v>0</v>
      </c>
      <c r="BY105" s="54">
        <v>0</v>
      </c>
      <c r="BZ105" s="54">
        <v>0</v>
      </c>
      <c r="CA105" s="54">
        <v>0</v>
      </c>
      <c r="CB105" s="54">
        <v>0</v>
      </c>
      <c r="CC105" s="54">
        <v>0</v>
      </c>
      <c r="CD105" s="54">
        <v>0</v>
      </c>
      <c r="CE105" s="54">
        <v>0</v>
      </c>
      <c r="CF105" s="54">
        <v>0</v>
      </c>
      <c r="CG105" s="54">
        <v>0</v>
      </c>
      <c r="CH105" s="54">
        <v>0</v>
      </c>
      <c r="CI105" s="54">
        <v>10</v>
      </c>
      <c r="CJ105" s="54">
        <v>10</v>
      </c>
      <c r="CK105" s="54">
        <v>0</v>
      </c>
      <c r="CL105" s="54">
        <v>123</v>
      </c>
      <c r="CM105" s="64"/>
      <c r="CN105" s="64"/>
      <c r="CO105" s="64"/>
      <c r="CP105" s="26">
        <v>0</v>
      </c>
      <c r="CQ105" s="54">
        <v>0</v>
      </c>
      <c r="CR105" s="54">
        <v>0</v>
      </c>
      <c r="CS105" s="54">
        <v>0</v>
      </c>
      <c r="CT105" s="54">
        <v>60</v>
      </c>
      <c r="CU105" s="54">
        <v>60</v>
      </c>
      <c r="CV105" s="54">
        <v>0</v>
      </c>
      <c r="CW105" s="54">
        <v>80</v>
      </c>
      <c r="CX105" s="54">
        <v>80</v>
      </c>
      <c r="CY105" s="54">
        <v>0</v>
      </c>
      <c r="CZ105" s="54">
        <v>80</v>
      </c>
      <c r="DA105" s="54">
        <v>80</v>
      </c>
      <c r="DB105" s="54">
        <v>0</v>
      </c>
      <c r="DC105" s="54">
        <v>20</v>
      </c>
      <c r="DD105" s="54">
        <v>20</v>
      </c>
      <c r="DE105" s="54">
        <v>0</v>
      </c>
      <c r="DF105" s="54">
        <v>60</v>
      </c>
      <c r="DG105" s="54">
        <v>60</v>
      </c>
      <c r="DH105" s="54">
        <v>0</v>
      </c>
      <c r="DI105" s="54">
        <v>60</v>
      </c>
      <c r="DJ105" s="54">
        <v>60</v>
      </c>
      <c r="DK105" s="54">
        <v>0</v>
      </c>
      <c r="DL105" s="54">
        <v>0</v>
      </c>
      <c r="DM105" s="54">
        <v>0</v>
      </c>
      <c r="DN105" s="54">
        <v>0</v>
      </c>
      <c r="DO105" s="54">
        <v>40</v>
      </c>
      <c r="DP105" s="54">
        <v>40</v>
      </c>
      <c r="DQ105" s="54">
        <v>0</v>
      </c>
      <c r="DR105" s="54">
        <v>140</v>
      </c>
      <c r="DS105" s="54">
        <v>140</v>
      </c>
      <c r="DT105" s="54">
        <v>0</v>
      </c>
      <c r="DU105" s="54">
        <v>60</v>
      </c>
      <c r="DV105" s="54">
        <v>60</v>
      </c>
      <c r="DW105" s="54">
        <v>0</v>
      </c>
      <c r="DX105" s="54">
        <v>600</v>
      </c>
      <c r="DY105" s="64"/>
      <c r="DZ105" s="64"/>
      <c r="EA105" s="64"/>
      <c r="EB105" s="26">
        <v>0</v>
      </c>
      <c r="EC105" s="54">
        <v>0</v>
      </c>
      <c r="ED105" s="54">
        <v>0</v>
      </c>
      <c r="EE105" s="54">
        <v>0</v>
      </c>
      <c r="EF105" s="54">
        <v>50</v>
      </c>
      <c r="EG105" s="54">
        <v>50</v>
      </c>
      <c r="EH105" s="54">
        <v>0</v>
      </c>
      <c r="EI105" s="54">
        <v>20</v>
      </c>
      <c r="EJ105" s="54">
        <v>20</v>
      </c>
      <c r="EK105" s="54">
        <v>0</v>
      </c>
      <c r="EL105" s="54">
        <v>30</v>
      </c>
      <c r="EM105" s="54">
        <v>30</v>
      </c>
      <c r="EN105" s="54">
        <v>0</v>
      </c>
      <c r="EO105" s="54">
        <v>0</v>
      </c>
      <c r="EP105" s="54">
        <v>0</v>
      </c>
      <c r="EQ105" s="54">
        <v>0</v>
      </c>
      <c r="ER105" s="54">
        <v>0</v>
      </c>
      <c r="ES105" s="54">
        <v>0</v>
      </c>
      <c r="ET105" s="54">
        <v>0</v>
      </c>
      <c r="EU105" s="54">
        <v>0</v>
      </c>
      <c r="EV105" s="54">
        <v>0</v>
      </c>
      <c r="EW105" s="54">
        <v>0</v>
      </c>
      <c r="EX105" s="54">
        <v>100</v>
      </c>
      <c r="EY105" s="64"/>
      <c r="EZ105" s="54"/>
      <c r="FA105" s="54"/>
      <c r="FB105" s="26">
        <v>0</v>
      </c>
      <c r="FC105" s="55">
        <v>823</v>
      </c>
      <c r="FD105" s="56">
        <v>823</v>
      </c>
      <c r="FE105" s="56">
        <v>0</v>
      </c>
      <c r="FF105" s="56"/>
      <c r="FG105" s="56">
        <v>-823</v>
      </c>
      <c r="FH105" s="98">
        <v>175</v>
      </c>
      <c r="FI105" s="17">
        <v>648</v>
      </c>
      <c r="FJ105" s="17"/>
      <c r="FK105" s="17"/>
      <c r="FL105" s="17"/>
      <c r="FM105" s="17"/>
      <c r="FN105" s="17">
        <v>0</v>
      </c>
      <c r="FO105" s="57">
        <v>0</v>
      </c>
      <c r="FP105" s="58">
        <v>20</v>
      </c>
      <c r="FQ105" s="57">
        <v>41.15</v>
      </c>
      <c r="FR105" s="64" t="s">
        <v>348</v>
      </c>
      <c r="FS105" s="59"/>
      <c r="FT105" s="60">
        <v>-648</v>
      </c>
      <c r="FU105" s="60"/>
      <c r="FV105" s="61">
        <v>648</v>
      </c>
      <c r="FW105" s="61">
        <v>-823</v>
      </c>
      <c r="FX105" s="61">
        <v>0</v>
      </c>
      <c r="FY105" s="61">
        <v>-175</v>
      </c>
      <c r="FZ105" s="99">
        <v>13000</v>
      </c>
      <c r="GA105" s="100">
        <f t="shared" ref="GA105:GA106" si="1">+FZ105*FH105</f>
        <v>2275000</v>
      </c>
    </row>
    <row r="106" spans="1:183" s="62" customFormat="1" ht="21.75" customHeight="1">
      <c r="A106" s="23" t="s">
        <v>40</v>
      </c>
      <c r="B106" s="54"/>
      <c r="C106" s="54"/>
      <c r="D106" s="54">
        <v>0</v>
      </c>
      <c r="E106" s="54">
        <v>0</v>
      </c>
      <c r="F106" s="54">
        <v>10</v>
      </c>
      <c r="G106" s="54">
        <v>10</v>
      </c>
      <c r="H106" s="54">
        <v>0</v>
      </c>
      <c r="I106" s="54">
        <v>5</v>
      </c>
      <c r="J106" s="54">
        <v>5</v>
      </c>
      <c r="K106" s="54">
        <v>0</v>
      </c>
      <c r="L106" s="54">
        <v>10</v>
      </c>
      <c r="M106" s="54">
        <v>10</v>
      </c>
      <c r="N106" s="54">
        <v>0</v>
      </c>
      <c r="O106" s="54">
        <v>5</v>
      </c>
      <c r="P106" s="54">
        <v>5</v>
      </c>
      <c r="Q106" s="54">
        <v>0</v>
      </c>
      <c r="R106" s="54">
        <v>0</v>
      </c>
      <c r="S106" s="54">
        <v>0</v>
      </c>
      <c r="T106" s="54">
        <v>0</v>
      </c>
      <c r="U106" s="54">
        <v>1</v>
      </c>
      <c r="V106" s="54">
        <v>1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4">
        <v>0</v>
      </c>
      <c r="AJ106" s="54">
        <v>0</v>
      </c>
      <c r="AK106" s="54">
        <v>0</v>
      </c>
      <c r="AL106" s="54">
        <v>0</v>
      </c>
      <c r="AM106" s="54">
        <v>0</v>
      </c>
      <c r="AN106" s="54">
        <v>0</v>
      </c>
      <c r="AO106" s="54">
        <v>0</v>
      </c>
      <c r="AP106" s="54">
        <v>0</v>
      </c>
      <c r="AQ106" s="54">
        <v>0</v>
      </c>
      <c r="AR106" s="54">
        <v>0</v>
      </c>
      <c r="AS106" s="54">
        <v>2</v>
      </c>
      <c r="AT106" s="54">
        <v>2</v>
      </c>
      <c r="AU106" s="54">
        <v>0</v>
      </c>
      <c r="AV106" s="54">
        <v>0</v>
      </c>
      <c r="AW106" s="54">
        <v>0</v>
      </c>
      <c r="AX106" s="54">
        <v>0</v>
      </c>
      <c r="AY106" s="54">
        <v>0</v>
      </c>
      <c r="AZ106" s="54">
        <v>0</v>
      </c>
      <c r="BA106" s="54">
        <v>0</v>
      </c>
      <c r="BB106" s="54">
        <v>0</v>
      </c>
      <c r="BC106" s="54">
        <v>0</v>
      </c>
      <c r="BD106" s="54">
        <v>0</v>
      </c>
      <c r="BE106" s="54">
        <v>0</v>
      </c>
      <c r="BF106" s="54">
        <v>0</v>
      </c>
      <c r="BG106" s="54">
        <v>0</v>
      </c>
      <c r="BH106" s="54">
        <v>0</v>
      </c>
      <c r="BI106" s="54">
        <v>0</v>
      </c>
      <c r="BJ106" s="54">
        <v>0</v>
      </c>
      <c r="BK106" s="54">
        <v>0</v>
      </c>
      <c r="BL106" s="54">
        <v>0</v>
      </c>
      <c r="BM106" s="54">
        <v>0</v>
      </c>
      <c r="BN106" s="54">
        <v>0</v>
      </c>
      <c r="BO106" s="54">
        <v>0</v>
      </c>
      <c r="BP106" s="54">
        <v>0</v>
      </c>
      <c r="BQ106" s="54">
        <v>0</v>
      </c>
      <c r="BR106" s="54">
        <v>0</v>
      </c>
      <c r="BS106" s="54">
        <v>0</v>
      </c>
      <c r="BT106" s="54">
        <v>0</v>
      </c>
      <c r="BU106" s="54">
        <v>0</v>
      </c>
      <c r="BV106" s="54">
        <v>0</v>
      </c>
      <c r="BW106" s="54">
        <v>0</v>
      </c>
      <c r="BX106" s="54">
        <v>0</v>
      </c>
      <c r="BY106" s="54">
        <v>0</v>
      </c>
      <c r="BZ106" s="54">
        <v>0</v>
      </c>
      <c r="CA106" s="54">
        <v>0</v>
      </c>
      <c r="CB106" s="54">
        <v>0</v>
      </c>
      <c r="CC106" s="54">
        <v>0</v>
      </c>
      <c r="CD106" s="54">
        <v>0</v>
      </c>
      <c r="CE106" s="54">
        <v>0</v>
      </c>
      <c r="CF106" s="54">
        <v>0</v>
      </c>
      <c r="CG106" s="54">
        <v>0</v>
      </c>
      <c r="CH106" s="54">
        <v>0</v>
      </c>
      <c r="CI106" s="54">
        <v>0</v>
      </c>
      <c r="CJ106" s="54">
        <v>0</v>
      </c>
      <c r="CK106" s="54">
        <v>0</v>
      </c>
      <c r="CL106" s="54">
        <v>33</v>
      </c>
      <c r="CM106" s="67"/>
      <c r="CN106" s="67"/>
      <c r="CO106" s="67"/>
      <c r="CP106" s="26">
        <v>0</v>
      </c>
      <c r="CQ106" s="54">
        <v>0</v>
      </c>
      <c r="CR106" s="54">
        <v>0</v>
      </c>
      <c r="CS106" s="54">
        <v>0</v>
      </c>
      <c r="CT106" s="54">
        <v>0</v>
      </c>
      <c r="CU106" s="54">
        <v>0</v>
      </c>
      <c r="CV106" s="54">
        <v>0</v>
      </c>
      <c r="CW106" s="54">
        <v>0</v>
      </c>
      <c r="CX106" s="54">
        <v>0</v>
      </c>
      <c r="CY106" s="54">
        <v>0</v>
      </c>
      <c r="CZ106" s="54">
        <v>0</v>
      </c>
      <c r="DA106" s="54">
        <v>0</v>
      </c>
      <c r="DB106" s="54">
        <v>0</v>
      </c>
      <c r="DC106" s="54">
        <v>0</v>
      </c>
      <c r="DD106" s="54">
        <v>0</v>
      </c>
      <c r="DE106" s="54">
        <v>0</v>
      </c>
      <c r="DF106" s="54">
        <v>0</v>
      </c>
      <c r="DG106" s="54">
        <v>0</v>
      </c>
      <c r="DH106" s="54">
        <v>0</v>
      </c>
      <c r="DI106" s="54">
        <v>0</v>
      </c>
      <c r="DJ106" s="54">
        <v>0</v>
      </c>
      <c r="DK106" s="54">
        <v>0</v>
      </c>
      <c r="DL106" s="54">
        <v>0</v>
      </c>
      <c r="DM106" s="54">
        <v>0</v>
      </c>
      <c r="DN106" s="54">
        <v>0</v>
      </c>
      <c r="DO106" s="54">
        <v>0</v>
      </c>
      <c r="DP106" s="54">
        <v>0</v>
      </c>
      <c r="DQ106" s="54">
        <v>0</v>
      </c>
      <c r="DR106" s="54">
        <v>0</v>
      </c>
      <c r="DS106" s="54">
        <v>0</v>
      </c>
      <c r="DT106" s="54">
        <v>0</v>
      </c>
      <c r="DU106" s="54">
        <v>0</v>
      </c>
      <c r="DV106" s="54">
        <v>0</v>
      </c>
      <c r="DW106" s="54">
        <v>0</v>
      </c>
      <c r="DX106" s="54">
        <v>0</v>
      </c>
      <c r="DY106" s="67"/>
      <c r="DZ106" s="67"/>
      <c r="EA106" s="67"/>
      <c r="EB106" s="26">
        <v>0</v>
      </c>
      <c r="EC106" s="54">
        <v>0</v>
      </c>
      <c r="ED106" s="54">
        <v>0</v>
      </c>
      <c r="EE106" s="54">
        <v>0</v>
      </c>
      <c r="EF106" s="54">
        <v>0</v>
      </c>
      <c r="EG106" s="54">
        <v>0</v>
      </c>
      <c r="EH106" s="54">
        <v>0</v>
      </c>
      <c r="EI106" s="54">
        <v>0</v>
      </c>
      <c r="EJ106" s="54">
        <v>0</v>
      </c>
      <c r="EK106" s="54">
        <v>0</v>
      </c>
      <c r="EL106" s="54">
        <v>0</v>
      </c>
      <c r="EM106" s="54">
        <v>0</v>
      </c>
      <c r="EN106" s="54">
        <v>0</v>
      </c>
      <c r="EO106" s="54">
        <v>0</v>
      </c>
      <c r="EP106" s="54">
        <v>0</v>
      </c>
      <c r="EQ106" s="54">
        <v>0</v>
      </c>
      <c r="ER106" s="54">
        <v>0</v>
      </c>
      <c r="ES106" s="54">
        <v>0</v>
      </c>
      <c r="ET106" s="54">
        <v>0</v>
      </c>
      <c r="EU106" s="54">
        <v>0</v>
      </c>
      <c r="EV106" s="54">
        <v>0</v>
      </c>
      <c r="EW106" s="54">
        <v>0</v>
      </c>
      <c r="EX106" s="54">
        <v>0</v>
      </c>
      <c r="EY106" s="67"/>
      <c r="EZ106" s="54"/>
      <c r="FA106" s="54"/>
      <c r="FB106" s="26">
        <v>0</v>
      </c>
      <c r="FC106" s="55">
        <v>33</v>
      </c>
      <c r="FD106" s="56">
        <v>33</v>
      </c>
      <c r="FE106" s="56">
        <v>0</v>
      </c>
      <c r="FF106" s="56"/>
      <c r="FG106" s="56"/>
      <c r="FH106" s="98">
        <v>3</v>
      </c>
      <c r="FI106" s="17">
        <v>30</v>
      </c>
      <c r="FJ106" s="17"/>
      <c r="FK106" s="17">
        <v>66</v>
      </c>
      <c r="FL106" s="17"/>
      <c r="FM106" s="17"/>
      <c r="FN106" s="17">
        <v>66</v>
      </c>
      <c r="FO106" s="57">
        <v>0</v>
      </c>
      <c r="FP106" s="57">
        <v>15</v>
      </c>
      <c r="FQ106" s="57">
        <v>2.2000000000000002</v>
      </c>
      <c r="FR106" s="67" t="s">
        <v>349</v>
      </c>
      <c r="FS106" s="59"/>
      <c r="FT106" s="60">
        <v>-30</v>
      </c>
      <c r="FU106" s="60"/>
      <c r="FV106" s="61">
        <v>30</v>
      </c>
      <c r="FW106" s="61">
        <v>-33</v>
      </c>
      <c r="FX106" s="61">
        <v>0</v>
      </c>
      <c r="FY106" s="61">
        <v>-3</v>
      </c>
      <c r="FZ106" s="101">
        <v>18000</v>
      </c>
      <c r="GA106" s="100">
        <f t="shared" si="1"/>
        <v>54000</v>
      </c>
    </row>
    <row r="107" spans="1:183" s="62" customFormat="1" ht="21.75" hidden="1" customHeight="1">
      <c r="A107" s="8" t="s">
        <v>42</v>
      </c>
      <c r="B107" s="54"/>
      <c r="C107" s="54"/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4">
        <v>0</v>
      </c>
      <c r="AJ107" s="54">
        <v>1</v>
      </c>
      <c r="AK107" s="54">
        <v>1</v>
      </c>
      <c r="AL107" s="54">
        <v>0</v>
      </c>
      <c r="AM107" s="54">
        <v>0</v>
      </c>
      <c r="AN107" s="54">
        <v>0</v>
      </c>
      <c r="AO107" s="54">
        <v>0</v>
      </c>
      <c r="AP107" s="54">
        <v>0</v>
      </c>
      <c r="AQ107" s="54">
        <v>0</v>
      </c>
      <c r="AR107" s="54">
        <v>0</v>
      </c>
      <c r="AS107" s="54">
        <v>0</v>
      </c>
      <c r="AT107" s="54">
        <v>0</v>
      </c>
      <c r="AU107" s="54">
        <v>0</v>
      </c>
      <c r="AV107" s="54">
        <v>0</v>
      </c>
      <c r="AW107" s="54">
        <v>0</v>
      </c>
      <c r="AX107" s="54">
        <v>0</v>
      </c>
      <c r="AY107" s="54">
        <v>0</v>
      </c>
      <c r="AZ107" s="54">
        <v>0</v>
      </c>
      <c r="BA107" s="54">
        <v>0</v>
      </c>
      <c r="BB107" s="54">
        <v>0</v>
      </c>
      <c r="BC107" s="54">
        <v>0</v>
      </c>
      <c r="BD107" s="54">
        <v>0</v>
      </c>
      <c r="BE107" s="54">
        <v>0</v>
      </c>
      <c r="BF107" s="54">
        <v>0</v>
      </c>
      <c r="BG107" s="54">
        <v>0</v>
      </c>
      <c r="BH107" s="54">
        <v>0</v>
      </c>
      <c r="BI107" s="54">
        <v>0</v>
      </c>
      <c r="BJ107" s="54">
        <v>0</v>
      </c>
      <c r="BK107" s="54">
        <v>2</v>
      </c>
      <c r="BL107" s="54">
        <v>2</v>
      </c>
      <c r="BM107" s="54">
        <v>0</v>
      </c>
      <c r="BN107" s="54">
        <v>1</v>
      </c>
      <c r="BO107" s="54">
        <v>1</v>
      </c>
      <c r="BP107" s="54">
        <v>0</v>
      </c>
      <c r="BQ107" s="54">
        <v>0</v>
      </c>
      <c r="BR107" s="54">
        <v>0</v>
      </c>
      <c r="BS107" s="54">
        <v>0</v>
      </c>
      <c r="BT107" s="54">
        <v>2</v>
      </c>
      <c r="BU107" s="54">
        <v>2</v>
      </c>
      <c r="BV107" s="54">
        <v>0</v>
      </c>
      <c r="BW107" s="54">
        <v>0</v>
      </c>
      <c r="BX107" s="54">
        <v>0</v>
      </c>
      <c r="BY107" s="54">
        <v>0</v>
      </c>
      <c r="BZ107" s="54">
        <v>0</v>
      </c>
      <c r="CA107" s="54">
        <v>0</v>
      </c>
      <c r="CB107" s="54">
        <v>0</v>
      </c>
      <c r="CC107" s="54">
        <v>0</v>
      </c>
      <c r="CD107" s="54">
        <v>0</v>
      </c>
      <c r="CE107" s="54">
        <v>0</v>
      </c>
      <c r="CF107" s="54">
        <v>0</v>
      </c>
      <c r="CG107" s="54">
        <v>0</v>
      </c>
      <c r="CH107" s="54">
        <v>0</v>
      </c>
      <c r="CI107" s="54">
        <v>0</v>
      </c>
      <c r="CJ107" s="54">
        <v>0</v>
      </c>
      <c r="CK107" s="54">
        <v>0</v>
      </c>
      <c r="CL107" s="54">
        <v>6</v>
      </c>
      <c r="CM107" s="26"/>
      <c r="CN107" s="26"/>
      <c r="CO107" s="26"/>
      <c r="CP107" s="26">
        <v>0</v>
      </c>
      <c r="CQ107" s="54">
        <v>0</v>
      </c>
      <c r="CR107" s="54">
        <v>0</v>
      </c>
      <c r="CS107" s="54">
        <v>0</v>
      </c>
      <c r="CT107" s="54">
        <v>0</v>
      </c>
      <c r="CU107" s="54">
        <v>0</v>
      </c>
      <c r="CV107" s="54">
        <v>0</v>
      </c>
      <c r="CW107" s="54">
        <v>0</v>
      </c>
      <c r="CX107" s="54">
        <v>0</v>
      </c>
      <c r="CY107" s="54">
        <v>0</v>
      </c>
      <c r="CZ107" s="54">
        <v>0</v>
      </c>
      <c r="DA107" s="54">
        <v>0</v>
      </c>
      <c r="DB107" s="54">
        <v>0</v>
      </c>
      <c r="DC107" s="54">
        <v>0</v>
      </c>
      <c r="DD107" s="54">
        <v>0</v>
      </c>
      <c r="DE107" s="54">
        <v>0</v>
      </c>
      <c r="DF107" s="54">
        <v>0</v>
      </c>
      <c r="DG107" s="54">
        <v>0</v>
      </c>
      <c r="DH107" s="54">
        <v>0</v>
      </c>
      <c r="DI107" s="54">
        <v>0</v>
      </c>
      <c r="DJ107" s="54">
        <v>0</v>
      </c>
      <c r="DK107" s="54">
        <v>0</v>
      </c>
      <c r="DL107" s="54">
        <v>0</v>
      </c>
      <c r="DM107" s="54">
        <v>0</v>
      </c>
      <c r="DN107" s="54">
        <v>0</v>
      </c>
      <c r="DO107" s="54">
        <v>0</v>
      </c>
      <c r="DP107" s="54">
        <v>0</v>
      </c>
      <c r="DQ107" s="54">
        <v>0</v>
      </c>
      <c r="DR107" s="54">
        <v>0</v>
      </c>
      <c r="DS107" s="54">
        <v>0</v>
      </c>
      <c r="DT107" s="54">
        <v>0</v>
      </c>
      <c r="DU107" s="54">
        <v>0</v>
      </c>
      <c r="DV107" s="54">
        <v>0</v>
      </c>
      <c r="DW107" s="54">
        <v>0</v>
      </c>
      <c r="DX107" s="54">
        <v>0</v>
      </c>
      <c r="DY107" s="26"/>
      <c r="DZ107" s="26"/>
      <c r="EA107" s="26"/>
      <c r="EB107" s="26">
        <v>0</v>
      </c>
      <c r="EC107" s="54">
        <v>0</v>
      </c>
      <c r="ED107" s="54">
        <v>0</v>
      </c>
      <c r="EE107" s="54">
        <v>0</v>
      </c>
      <c r="EF107" s="54">
        <v>0</v>
      </c>
      <c r="EG107" s="54">
        <v>0</v>
      </c>
      <c r="EH107" s="54">
        <v>0</v>
      </c>
      <c r="EI107" s="54">
        <v>0</v>
      </c>
      <c r="EJ107" s="54">
        <v>0</v>
      </c>
      <c r="EK107" s="54">
        <v>0</v>
      </c>
      <c r="EL107" s="54">
        <v>0</v>
      </c>
      <c r="EM107" s="54">
        <v>0</v>
      </c>
      <c r="EN107" s="54">
        <v>0</v>
      </c>
      <c r="EO107" s="54">
        <v>0</v>
      </c>
      <c r="EP107" s="54">
        <v>0</v>
      </c>
      <c r="EQ107" s="54">
        <v>0</v>
      </c>
      <c r="ER107" s="54">
        <v>0</v>
      </c>
      <c r="ES107" s="54">
        <v>0</v>
      </c>
      <c r="ET107" s="54">
        <v>0</v>
      </c>
      <c r="EU107" s="54">
        <v>0</v>
      </c>
      <c r="EV107" s="54">
        <v>0</v>
      </c>
      <c r="EW107" s="54">
        <v>0</v>
      </c>
      <c r="EX107" s="54">
        <v>0</v>
      </c>
      <c r="EY107" s="26"/>
      <c r="EZ107" s="54"/>
      <c r="FA107" s="54"/>
      <c r="FB107" s="26">
        <v>0</v>
      </c>
      <c r="FC107" s="55">
        <v>6</v>
      </c>
      <c r="FD107" s="56">
        <v>6</v>
      </c>
      <c r="FE107" s="56">
        <v>0</v>
      </c>
      <c r="FF107" s="56"/>
      <c r="FG107" s="56">
        <v>-6</v>
      </c>
      <c r="FH107" s="9"/>
      <c r="FI107" s="17">
        <v>6</v>
      </c>
      <c r="FJ107" s="17"/>
      <c r="FK107" s="17">
        <v>12</v>
      </c>
      <c r="FL107" s="17"/>
      <c r="FM107" s="17"/>
      <c r="FN107" s="17">
        <v>12</v>
      </c>
      <c r="FO107" s="57">
        <v>0</v>
      </c>
      <c r="FP107" s="57">
        <v>10</v>
      </c>
      <c r="FQ107" s="57">
        <v>0.6</v>
      </c>
      <c r="FR107" s="67" t="s">
        <v>349</v>
      </c>
      <c r="FS107" s="59"/>
      <c r="FT107" s="60">
        <v>-6</v>
      </c>
      <c r="FU107" s="60"/>
      <c r="FV107" s="61">
        <v>6</v>
      </c>
      <c r="FW107" s="61">
        <v>-6</v>
      </c>
      <c r="FX107" s="61">
        <v>0</v>
      </c>
      <c r="FY107" s="61">
        <v>0</v>
      </c>
      <c r="FZ107" s="10"/>
      <c r="GA107" s="11">
        <v>0</v>
      </c>
    </row>
    <row r="108" spans="1:183" s="62" customFormat="1" ht="21.75" hidden="1" customHeight="1">
      <c r="A108" s="22" t="s">
        <v>98</v>
      </c>
      <c r="B108" s="54" t="s">
        <v>321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4">
        <v>0</v>
      </c>
      <c r="AJ108" s="54">
        <v>0</v>
      </c>
      <c r="AK108" s="54">
        <v>0</v>
      </c>
      <c r="AL108" s="54">
        <v>0</v>
      </c>
      <c r="AM108" s="54">
        <v>0</v>
      </c>
      <c r="AN108" s="54">
        <v>0</v>
      </c>
      <c r="AO108" s="54">
        <v>0</v>
      </c>
      <c r="AP108" s="54">
        <v>0</v>
      </c>
      <c r="AQ108" s="54">
        <v>0</v>
      </c>
      <c r="AR108" s="54">
        <v>0</v>
      </c>
      <c r="AS108" s="54">
        <v>0</v>
      </c>
      <c r="AT108" s="54">
        <v>0</v>
      </c>
      <c r="AU108" s="54">
        <v>0</v>
      </c>
      <c r="AV108" s="54">
        <v>0</v>
      </c>
      <c r="AW108" s="54">
        <v>0</v>
      </c>
      <c r="AX108" s="54">
        <v>0</v>
      </c>
      <c r="AY108" s="54">
        <v>0</v>
      </c>
      <c r="AZ108" s="54">
        <v>0</v>
      </c>
      <c r="BA108" s="54">
        <v>0</v>
      </c>
      <c r="BB108" s="54">
        <v>0</v>
      </c>
      <c r="BC108" s="54">
        <v>0</v>
      </c>
      <c r="BD108" s="54">
        <v>0</v>
      </c>
      <c r="BE108" s="54">
        <v>0</v>
      </c>
      <c r="BF108" s="54">
        <v>0</v>
      </c>
      <c r="BG108" s="54">
        <v>0</v>
      </c>
      <c r="BH108" s="54">
        <v>0</v>
      </c>
      <c r="BI108" s="54">
        <v>0</v>
      </c>
      <c r="BJ108" s="54">
        <v>0</v>
      </c>
      <c r="BK108" s="54">
        <v>0</v>
      </c>
      <c r="BL108" s="54">
        <v>0</v>
      </c>
      <c r="BM108" s="54">
        <v>0</v>
      </c>
      <c r="BN108" s="54">
        <v>0</v>
      </c>
      <c r="BO108" s="54">
        <v>0</v>
      </c>
      <c r="BP108" s="54">
        <v>0</v>
      </c>
      <c r="BQ108" s="54">
        <v>0</v>
      </c>
      <c r="BR108" s="54">
        <v>0</v>
      </c>
      <c r="BS108" s="54">
        <v>0</v>
      </c>
      <c r="BT108" s="54">
        <v>0</v>
      </c>
      <c r="BU108" s="54">
        <v>0</v>
      </c>
      <c r="BV108" s="54">
        <v>0</v>
      </c>
      <c r="BW108" s="54">
        <v>0</v>
      </c>
      <c r="BX108" s="54">
        <v>0</v>
      </c>
      <c r="BY108" s="54">
        <v>0</v>
      </c>
      <c r="BZ108" s="54">
        <v>0</v>
      </c>
      <c r="CA108" s="54">
        <v>0</v>
      </c>
      <c r="CB108" s="54">
        <v>0</v>
      </c>
      <c r="CC108" s="54">
        <v>0</v>
      </c>
      <c r="CD108" s="54">
        <v>0</v>
      </c>
      <c r="CE108" s="54">
        <v>0</v>
      </c>
      <c r="CF108" s="54">
        <v>0</v>
      </c>
      <c r="CG108" s="54">
        <v>0</v>
      </c>
      <c r="CH108" s="54">
        <v>0</v>
      </c>
      <c r="CI108" s="54">
        <v>0</v>
      </c>
      <c r="CJ108" s="54">
        <v>0</v>
      </c>
      <c r="CK108" s="54">
        <v>0</v>
      </c>
      <c r="CL108" s="54">
        <v>0</v>
      </c>
      <c r="CM108" s="26"/>
      <c r="CN108" s="26"/>
      <c r="CO108" s="26"/>
      <c r="CP108" s="26">
        <v>0</v>
      </c>
      <c r="CQ108" s="54">
        <v>0</v>
      </c>
      <c r="CR108" s="54">
        <v>0</v>
      </c>
      <c r="CS108" s="54">
        <v>0</v>
      </c>
      <c r="CT108" s="54">
        <v>0</v>
      </c>
      <c r="CU108" s="54">
        <v>0</v>
      </c>
      <c r="CV108" s="54">
        <v>0</v>
      </c>
      <c r="CW108" s="54">
        <v>0</v>
      </c>
      <c r="CX108" s="54">
        <v>0</v>
      </c>
      <c r="CY108" s="54">
        <v>0</v>
      </c>
      <c r="CZ108" s="54">
        <v>0</v>
      </c>
      <c r="DA108" s="54">
        <v>0</v>
      </c>
      <c r="DB108" s="54">
        <v>0</v>
      </c>
      <c r="DC108" s="54">
        <v>0</v>
      </c>
      <c r="DD108" s="54">
        <v>0</v>
      </c>
      <c r="DE108" s="54">
        <v>0</v>
      </c>
      <c r="DF108" s="54">
        <v>0</v>
      </c>
      <c r="DG108" s="54">
        <v>0</v>
      </c>
      <c r="DH108" s="54">
        <v>0</v>
      </c>
      <c r="DI108" s="54">
        <v>0</v>
      </c>
      <c r="DJ108" s="54">
        <v>0</v>
      </c>
      <c r="DK108" s="54">
        <v>0</v>
      </c>
      <c r="DL108" s="54">
        <v>0</v>
      </c>
      <c r="DM108" s="54">
        <v>0</v>
      </c>
      <c r="DN108" s="54">
        <v>0</v>
      </c>
      <c r="DO108" s="54">
        <v>0</v>
      </c>
      <c r="DP108" s="54">
        <v>0</v>
      </c>
      <c r="DQ108" s="54">
        <v>0</v>
      </c>
      <c r="DR108" s="54">
        <v>0</v>
      </c>
      <c r="DS108" s="54">
        <v>0</v>
      </c>
      <c r="DT108" s="54">
        <v>0</v>
      </c>
      <c r="DU108" s="54">
        <v>0</v>
      </c>
      <c r="DV108" s="54">
        <v>0</v>
      </c>
      <c r="DW108" s="54">
        <v>0</v>
      </c>
      <c r="DX108" s="54">
        <v>0</v>
      </c>
      <c r="DY108" s="26"/>
      <c r="DZ108" s="26"/>
      <c r="EA108" s="26"/>
      <c r="EB108" s="26">
        <v>0</v>
      </c>
      <c r="EC108" s="54">
        <v>0</v>
      </c>
      <c r="ED108" s="54">
        <v>0</v>
      </c>
      <c r="EE108" s="54">
        <v>0</v>
      </c>
      <c r="EF108" s="54">
        <v>0</v>
      </c>
      <c r="EG108" s="54">
        <v>0</v>
      </c>
      <c r="EH108" s="54">
        <v>0</v>
      </c>
      <c r="EI108" s="54">
        <v>0</v>
      </c>
      <c r="EJ108" s="54">
        <v>0</v>
      </c>
      <c r="EK108" s="54">
        <v>0</v>
      </c>
      <c r="EL108" s="54">
        <v>0</v>
      </c>
      <c r="EM108" s="54">
        <v>0</v>
      </c>
      <c r="EN108" s="54">
        <v>0</v>
      </c>
      <c r="EO108" s="54">
        <v>0</v>
      </c>
      <c r="EP108" s="54">
        <v>0</v>
      </c>
      <c r="EQ108" s="54">
        <v>0</v>
      </c>
      <c r="ER108" s="54">
        <v>0</v>
      </c>
      <c r="ES108" s="54">
        <v>0</v>
      </c>
      <c r="ET108" s="54">
        <v>0</v>
      </c>
      <c r="EU108" s="54">
        <v>0</v>
      </c>
      <c r="EV108" s="54">
        <v>0</v>
      </c>
      <c r="EW108" s="54">
        <v>0</v>
      </c>
      <c r="EX108" s="54">
        <v>0</v>
      </c>
      <c r="EY108" s="26"/>
      <c r="EZ108" s="54"/>
      <c r="FA108" s="54"/>
      <c r="FB108" s="26">
        <v>0</v>
      </c>
      <c r="FC108" s="55">
        <v>0</v>
      </c>
      <c r="FD108" s="56">
        <v>0</v>
      </c>
      <c r="FE108" s="56">
        <v>0</v>
      </c>
      <c r="FF108" s="56"/>
      <c r="FG108" s="56">
        <v>0</v>
      </c>
      <c r="FH108" s="9"/>
      <c r="FI108" s="17">
        <v>0</v>
      </c>
      <c r="FJ108" s="17"/>
      <c r="FK108" s="17"/>
      <c r="FL108" s="17"/>
      <c r="FM108" s="17"/>
      <c r="FN108" s="17">
        <v>0</v>
      </c>
      <c r="FO108" s="57">
        <v>0</v>
      </c>
      <c r="FP108" s="57">
        <v>20</v>
      </c>
      <c r="FQ108" s="57">
        <v>0</v>
      </c>
      <c r="FR108" s="26" t="s">
        <v>350</v>
      </c>
      <c r="FS108" s="59"/>
      <c r="FT108" s="60">
        <v>0</v>
      </c>
      <c r="FU108" s="60"/>
      <c r="FV108" s="61">
        <v>0</v>
      </c>
      <c r="FW108" s="61">
        <v>0</v>
      </c>
      <c r="FX108" s="61">
        <v>0</v>
      </c>
      <c r="FY108" s="61">
        <v>0</v>
      </c>
      <c r="FZ108" s="10"/>
      <c r="GA108" s="11">
        <v>0</v>
      </c>
    </row>
    <row r="109" spans="1:183" s="62" customFormat="1" ht="20.25" hidden="1" customHeight="1">
      <c r="A109" s="8" t="s">
        <v>100</v>
      </c>
      <c r="B109" s="54"/>
      <c r="C109" s="54"/>
      <c r="D109" s="54">
        <v>0</v>
      </c>
      <c r="E109" s="54">
        <v>0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54">
        <v>0</v>
      </c>
      <c r="S109" s="54">
        <v>0</v>
      </c>
      <c r="T109" s="54">
        <v>0</v>
      </c>
      <c r="U109" s="54">
        <v>0</v>
      </c>
      <c r="V109" s="54">
        <v>0</v>
      </c>
      <c r="W109" s="54">
        <v>0</v>
      </c>
      <c r="X109" s="54">
        <v>0</v>
      </c>
      <c r="Y109" s="54">
        <v>0</v>
      </c>
      <c r="Z109" s="54">
        <v>0</v>
      </c>
      <c r="AA109" s="54">
        <v>0</v>
      </c>
      <c r="AB109" s="54">
        <v>0</v>
      </c>
      <c r="AC109" s="54">
        <v>0</v>
      </c>
      <c r="AD109" s="54">
        <v>0</v>
      </c>
      <c r="AE109" s="54">
        <v>0</v>
      </c>
      <c r="AF109" s="54">
        <v>0</v>
      </c>
      <c r="AG109" s="54">
        <v>0</v>
      </c>
      <c r="AH109" s="54">
        <v>0</v>
      </c>
      <c r="AI109" s="54">
        <v>0</v>
      </c>
      <c r="AJ109" s="54">
        <v>0</v>
      </c>
      <c r="AK109" s="54">
        <v>0</v>
      </c>
      <c r="AL109" s="54">
        <v>0</v>
      </c>
      <c r="AM109" s="54">
        <v>0</v>
      </c>
      <c r="AN109" s="54">
        <v>0</v>
      </c>
      <c r="AO109" s="54">
        <v>0</v>
      </c>
      <c r="AP109" s="54">
        <v>0</v>
      </c>
      <c r="AQ109" s="54">
        <v>0</v>
      </c>
      <c r="AR109" s="54">
        <v>0</v>
      </c>
      <c r="AS109" s="54">
        <v>0</v>
      </c>
      <c r="AT109" s="54">
        <v>0</v>
      </c>
      <c r="AU109" s="54">
        <v>0</v>
      </c>
      <c r="AV109" s="54">
        <v>0</v>
      </c>
      <c r="AW109" s="54">
        <v>0</v>
      </c>
      <c r="AX109" s="54">
        <v>0</v>
      </c>
      <c r="AY109" s="54">
        <v>0</v>
      </c>
      <c r="AZ109" s="54">
        <v>0</v>
      </c>
      <c r="BA109" s="54">
        <v>0</v>
      </c>
      <c r="BB109" s="54">
        <v>0</v>
      </c>
      <c r="BC109" s="54">
        <v>0</v>
      </c>
      <c r="BD109" s="54">
        <v>0</v>
      </c>
      <c r="BE109" s="54">
        <v>0</v>
      </c>
      <c r="BF109" s="54">
        <v>0</v>
      </c>
      <c r="BG109" s="54">
        <v>0</v>
      </c>
      <c r="BH109" s="54">
        <v>0</v>
      </c>
      <c r="BI109" s="54">
        <v>0</v>
      </c>
      <c r="BJ109" s="54">
        <v>0</v>
      </c>
      <c r="BK109" s="54">
        <v>0</v>
      </c>
      <c r="BL109" s="54">
        <v>0</v>
      </c>
      <c r="BM109" s="54">
        <v>0</v>
      </c>
      <c r="BN109" s="54">
        <v>0</v>
      </c>
      <c r="BO109" s="54">
        <v>0</v>
      </c>
      <c r="BP109" s="54">
        <v>0</v>
      </c>
      <c r="BQ109" s="54">
        <v>0</v>
      </c>
      <c r="BR109" s="54">
        <v>0</v>
      </c>
      <c r="BS109" s="54">
        <v>0</v>
      </c>
      <c r="BT109" s="54">
        <v>0</v>
      </c>
      <c r="BU109" s="54">
        <v>0</v>
      </c>
      <c r="BV109" s="54">
        <v>0</v>
      </c>
      <c r="BW109" s="54">
        <v>0</v>
      </c>
      <c r="BX109" s="54">
        <v>0</v>
      </c>
      <c r="BY109" s="54">
        <v>0</v>
      </c>
      <c r="BZ109" s="54">
        <v>0</v>
      </c>
      <c r="CA109" s="54">
        <v>0</v>
      </c>
      <c r="CB109" s="54">
        <v>0</v>
      </c>
      <c r="CC109" s="54">
        <v>0</v>
      </c>
      <c r="CD109" s="54">
        <v>0</v>
      </c>
      <c r="CE109" s="54">
        <v>0</v>
      </c>
      <c r="CF109" s="54">
        <v>0</v>
      </c>
      <c r="CG109" s="54">
        <v>0</v>
      </c>
      <c r="CH109" s="54">
        <v>0</v>
      </c>
      <c r="CI109" s="54">
        <v>0</v>
      </c>
      <c r="CJ109" s="54">
        <v>0</v>
      </c>
      <c r="CK109" s="54">
        <v>0</v>
      </c>
      <c r="CL109" s="54">
        <v>0</v>
      </c>
      <c r="CM109" s="26"/>
      <c r="CN109" s="26"/>
      <c r="CO109" s="26"/>
      <c r="CP109" s="26">
        <v>0</v>
      </c>
      <c r="CQ109" s="54">
        <v>0</v>
      </c>
      <c r="CR109" s="54">
        <v>0</v>
      </c>
      <c r="CS109" s="54">
        <v>0</v>
      </c>
      <c r="CT109" s="54">
        <v>0</v>
      </c>
      <c r="CU109" s="54">
        <v>0</v>
      </c>
      <c r="CV109" s="54">
        <v>0</v>
      </c>
      <c r="CW109" s="54">
        <v>0</v>
      </c>
      <c r="CX109" s="54">
        <v>0</v>
      </c>
      <c r="CY109" s="54">
        <v>0</v>
      </c>
      <c r="CZ109" s="54">
        <v>0</v>
      </c>
      <c r="DA109" s="54">
        <v>0</v>
      </c>
      <c r="DB109" s="54">
        <v>0</v>
      </c>
      <c r="DC109" s="54">
        <v>0</v>
      </c>
      <c r="DD109" s="54">
        <v>0</v>
      </c>
      <c r="DE109" s="54">
        <v>0</v>
      </c>
      <c r="DF109" s="54">
        <v>0</v>
      </c>
      <c r="DG109" s="54">
        <v>0</v>
      </c>
      <c r="DH109" s="54">
        <v>0</v>
      </c>
      <c r="DI109" s="54">
        <v>0</v>
      </c>
      <c r="DJ109" s="54">
        <v>0</v>
      </c>
      <c r="DK109" s="54">
        <v>0</v>
      </c>
      <c r="DL109" s="54">
        <v>0</v>
      </c>
      <c r="DM109" s="54">
        <v>0</v>
      </c>
      <c r="DN109" s="54">
        <v>0</v>
      </c>
      <c r="DO109" s="54">
        <v>0</v>
      </c>
      <c r="DP109" s="54">
        <v>0</v>
      </c>
      <c r="DQ109" s="54">
        <v>0</v>
      </c>
      <c r="DR109" s="54">
        <v>0</v>
      </c>
      <c r="DS109" s="54">
        <v>0</v>
      </c>
      <c r="DT109" s="54">
        <v>0</v>
      </c>
      <c r="DU109" s="54">
        <v>0</v>
      </c>
      <c r="DV109" s="54">
        <v>0</v>
      </c>
      <c r="DW109" s="54">
        <v>0</v>
      </c>
      <c r="DX109" s="54">
        <v>0</v>
      </c>
      <c r="DY109" s="26"/>
      <c r="DZ109" s="26"/>
      <c r="EA109" s="26"/>
      <c r="EB109" s="26">
        <v>0</v>
      </c>
      <c r="EC109" s="54">
        <v>0</v>
      </c>
      <c r="ED109" s="54">
        <v>0</v>
      </c>
      <c r="EE109" s="54">
        <v>0</v>
      </c>
      <c r="EF109" s="54">
        <v>0</v>
      </c>
      <c r="EG109" s="54">
        <v>0</v>
      </c>
      <c r="EH109" s="54">
        <v>0</v>
      </c>
      <c r="EI109" s="54">
        <v>0</v>
      </c>
      <c r="EJ109" s="54">
        <v>0</v>
      </c>
      <c r="EK109" s="54">
        <v>0</v>
      </c>
      <c r="EL109" s="54">
        <v>0</v>
      </c>
      <c r="EM109" s="54">
        <v>0</v>
      </c>
      <c r="EN109" s="54">
        <v>0</v>
      </c>
      <c r="EO109" s="54">
        <v>0</v>
      </c>
      <c r="EP109" s="54">
        <v>0</v>
      </c>
      <c r="EQ109" s="54">
        <v>0</v>
      </c>
      <c r="ER109" s="54">
        <v>0</v>
      </c>
      <c r="ES109" s="54">
        <v>0</v>
      </c>
      <c r="ET109" s="54">
        <v>0</v>
      </c>
      <c r="EU109" s="54">
        <v>0</v>
      </c>
      <c r="EV109" s="54">
        <v>0</v>
      </c>
      <c r="EW109" s="54">
        <v>0</v>
      </c>
      <c r="EX109" s="54">
        <v>0</v>
      </c>
      <c r="EY109" s="26"/>
      <c r="EZ109" s="54"/>
      <c r="FA109" s="54"/>
      <c r="FB109" s="26">
        <v>0</v>
      </c>
      <c r="FC109" s="55">
        <v>0</v>
      </c>
      <c r="FD109" s="56">
        <v>0</v>
      </c>
      <c r="FE109" s="56">
        <v>0</v>
      </c>
      <c r="FF109" s="56"/>
      <c r="FG109" s="56">
        <v>0</v>
      </c>
      <c r="FH109" s="9"/>
      <c r="FI109" s="17">
        <v>0</v>
      </c>
      <c r="FJ109" s="17"/>
      <c r="FK109" s="17"/>
      <c r="FL109" s="17"/>
      <c r="FM109" s="17"/>
      <c r="FN109" s="17">
        <v>0</v>
      </c>
      <c r="FO109" s="57">
        <v>0</v>
      </c>
      <c r="FP109" s="57">
        <v>40</v>
      </c>
      <c r="FQ109" s="57">
        <v>0</v>
      </c>
      <c r="FR109" s="26" t="s">
        <v>351</v>
      </c>
      <c r="FS109" s="59"/>
      <c r="FT109" s="60">
        <v>0</v>
      </c>
      <c r="FU109" s="60"/>
      <c r="FV109" s="61">
        <v>0</v>
      </c>
      <c r="FW109" s="61">
        <v>0</v>
      </c>
      <c r="FX109" s="61">
        <v>0</v>
      </c>
      <c r="FY109" s="61">
        <v>0</v>
      </c>
      <c r="FZ109" s="13"/>
      <c r="GA109" s="11"/>
    </row>
    <row r="110" spans="1:183" s="62" customFormat="1" ht="21.75" customHeight="1">
      <c r="A110" s="24" t="s">
        <v>101</v>
      </c>
      <c r="B110" s="54" t="s">
        <v>321</v>
      </c>
      <c r="C110" s="54">
        <v>0</v>
      </c>
      <c r="D110" s="54">
        <v>0</v>
      </c>
      <c r="E110" s="54">
        <v>0</v>
      </c>
      <c r="F110" s="54">
        <v>20</v>
      </c>
      <c r="G110" s="54">
        <v>0</v>
      </c>
      <c r="H110" s="54">
        <v>0</v>
      </c>
      <c r="I110" s="54">
        <v>0</v>
      </c>
      <c r="J110" s="54">
        <v>0</v>
      </c>
      <c r="K110" s="54">
        <v>0</v>
      </c>
      <c r="L110" s="54">
        <v>20</v>
      </c>
      <c r="M110" s="54">
        <v>0</v>
      </c>
      <c r="N110" s="54">
        <v>0</v>
      </c>
      <c r="O110" s="54">
        <v>0</v>
      </c>
      <c r="P110" s="54">
        <v>0</v>
      </c>
      <c r="Q110" s="54">
        <v>0</v>
      </c>
      <c r="R110" s="54">
        <v>0</v>
      </c>
      <c r="S110" s="54">
        <v>0</v>
      </c>
      <c r="T110" s="54">
        <v>0</v>
      </c>
      <c r="U110" s="54">
        <v>0</v>
      </c>
      <c r="V110" s="54">
        <v>0</v>
      </c>
      <c r="W110" s="54">
        <v>0</v>
      </c>
      <c r="X110" s="54">
        <v>0</v>
      </c>
      <c r="Y110" s="54">
        <v>0</v>
      </c>
      <c r="Z110" s="54">
        <v>0</v>
      </c>
      <c r="AA110" s="54">
        <v>0</v>
      </c>
      <c r="AB110" s="54">
        <v>0</v>
      </c>
      <c r="AC110" s="54">
        <v>0</v>
      </c>
      <c r="AD110" s="54">
        <v>0</v>
      </c>
      <c r="AE110" s="54">
        <v>0</v>
      </c>
      <c r="AF110" s="54">
        <v>0</v>
      </c>
      <c r="AG110" s="54">
        <v>0</v>
      </c>
      <c r="AH110" s="54">
        <v>0</v>
      </c>
      <c r="AI110" s="54">
        <v>0</v>
      </c>
      <c r="AJ110" s="54">
        <v>0</v>
      </c>
      <c r="AK110" s="54">
        <v>0</v>
      </c>
      <c r="AL110" s="54">
        <v>0</v>
      </c>
      <c r="AM110" s="54">
        <v>0</v>
      </c>
      <c r="AN110" s="54">
        <v>0</v>
      </c>
      <c r="AO110" s="54">
        <v>0</v>
      </c>
      <c r="AP110" s="54">
        <v>0</v>
      </c>
      <c r="AQ110" s="54">
        <v>0</v>
      </c>
      <c r="AR110" s="54">
        <v>0</v>
      </c>
      <c r="AS110" s="54">
        <v>0</v>
      </c>
      <c r="AT110" s="54">
        <v>0</v>
      </c>
      <c r="AU110" s="54">
        <v>0</v>
      </c>
      <c r="AV110" s="54">
        <v>0</v>
      </c>
      <c r="AW110" s="54">
        <v>0</v>
      </c>
      <c r="AX110" s="54">
        <v>0</v>
      </c>
      <c r="AY110" s="54">
        <v>0</v>
      </c>
      <c r="AZ110" s="54">
        <v>0</v>
      </c>
      <c r="BA110" s="54">
        <v>0</v>
      </c>
      <c r="BB110" s="54">
        <v>0</v>
      </c>
      <c r="BC110" s="54">
        <v>0</v>
      </c>
      <c r="BD110" s="54">
        <v>0</v>
      </c>
      <c r="BE110" s="54">
        <v>0</v>
      </c>
      <c r="BF110" s="54">
        <v>0</v>
      </c>
      <c r="BG110" s="54">
        <v>0</v>
      </c>
      <c r="BH110" s="54">
        <v>0</v>
      </c>
      <c r="BI110" s="54">
        <v>0</v>
      </c>
      <c r="BJ110" s="54">
        <v>0</v>
      </c>
      <c r="BK110" s="54">
        <v>0</v>
      </c>
      <c r="BL110" s="54">
        <v>0</v>
      </c>
      <c r="BM110" s="54">
        <v>0</v>
      </c>
      <c r="BN110" s="54">
        <v>0</v>
      </c>
      <c r="BO110" s="54">
        <v>0</v>
      </c>
      <c r="BP110" s="54">
        <v>0</v>
      </c>
      <c r="BQ110" s="54">
        <v>0</v>
      </c>
      <c r="BR110" s="54">
        <v>0</v>
      </c>
      <c r="BS110" s="54">
        <v>0</v>
      </c>
      <c r="BT110" s="54">
        <v>0</v>
      </c>
      <c r="BU110" s="54">
        <v>0</v>
      </c>
      <c r="BV110" s="54">
        <v>0</v>
      </c>
      <c r="BW110" s="54">
        <v>0</v>
      </c>
      <c r="BX110" s="54">
        <v>0</v>
      </c>
      <c r="BY110" s="54">
        <v>0</v>
      </c>
      <c r="BZ110" s="54">
        <v>0</v>
      </c>
      <c r="CA110" s="54">
        <v>0</v>
      </c>
      <c r="CB110" s="54">
        <v>0</v>
      </c>
      <c r="CC110" s="54">
        <v>0</v>
      </c>
      <c r="CD110" s="54">
        <v>0</v>
      </c>
      <c r="CE110" s="54">
        <v>0</v>
      </c>
      <c r="CF110" s="54">
        <v>0</v>
      </c>
      <c r="CG110" s="54">
        <v>0</v>
      </c>
      <c r="CH110" s="54">
        <v>0</v>
      </c>
      <c r="CI110" s="54">
        <v>20</v>
      </c>
      <c r="CJ110" s="54">
        <v>20</v>
      </c>
      <c r="CK110" s="54">
        <v>0</v>
      </c>
      <c r="CL110" s="54">
        <v>20</v>
      </c>
      <c r="CM110" s="26"/>
      <c r="CN110" s="26"/>
      <c r="CO110" s="26"/>
      <c r="CP110" s="26">
        <v>0</v>
      </c>
      <c r="CQ110" s="54">
        <v>30</v>
      </c>
      <c r="CR110" s="54">
        <v>0</v>
      </c>
      <c r="CS110" s="54">
        <v>0</v>
      </c>
      <c r="CT110" s="54">
        <v>0</v>
      </c>
      <c r="CU110" s="54">
        <v>0</v>
      </c>
      <c r="CV110" s="54">
        <v>0</v>
      </c>
      <c r="CW110" s="54">
        <v>10</v>
      </c>
      <c r="CX110" s="54">
        <v>10</v>
      </c>
      <c r="CY110" s="54">
        <v>0</v>
      </c>
      <c r="CZ110" s="54">
        <v>20</v>
      </c>
      <c r="DA110" s="54">
        <v>20</v>
      </c>
      <c r="DB110" s="54">
        <v>0</v>
      </c>
      <c r="DC110" s="54">
        <v>0</v>
      </c>
      <c r="DD110" s="54">
        <v>0</v>
      </c>
      <c r="DE110" s="54">
        <v>0</v>
      </c>
      <c r="DF110" s="54">
        <v>5</v>
      </c>
      <c r="DG110" s="54">
        <v>0</v>
      </c>
      <c r="DH110" s="54">
        <v>0</v>
      </c>
      <c r="DI110" s="54">
        <v>20</v>
      </c>
      <c r="DJ110" s="54">
        <v>0</v>
      </c>
      <c r="DK110" s="54">
        <v>0</v>
      </c>
      <c r="DL110" s="54">
        <v>0</v>
      </c>
      <c r="DM110" s="54">
        <v>0</v>
      </c>
      <c r="DN110" s="54">
        <v>0</v>
      </c>
      <c r="DO110" s="54">
        <v>0</v>
      </c>
      <c r="DP110" s="54">
        <v>0</v>
      </c>
      <c r="DQ110" s="54">
        <v>0</v>
      </c>
      <c r="DR110" s="54">
        <v>0</v>
      </c>
      <c r="DS110" s="54">
        <v>0</v>
      </c>
      <c r="DT110" s="54">
        <v>0</v>
      </c>
      <c r="DU110" s="54">
        <v>40</v>
      </c>
      <c r="DV110" s="54">
        <v>20</v>
      </c>
      <c r="DW110" s="54">
        <v>0</v>
      </c>
      <c r="DX110" s="54">
        <v>50</v>
      </c>
      <c r="DY110" s="26"/>
      <c r="DZ110" s="26"/>
      <c r="EA110" s="26"/>
      <c r="EB110" s="26">
        <v>0</v>
      </c>
      <c r="EC110" s="54">
        <v>10</v>
      </c>
      <c r="ED110" s="54">
        <v>10</v>
      </c>
      <c r="EE110" s="54">
        <v>0</v>
      </c>
      <c r="EF110" s="54">
        <v>30</v>
      </c>
      <c r="EG110" s="54">
        <v>30</v>
      </c>
      <c r="EH110" s="54">
        <v>0</v>
      </c>
      <c r="EI110" s="54">
        <v>0</v>
      </c>
      <c r="EJ110" s="54">
        <v>0</v>
      </c>
      <c r="EK110" s="54">
        <v>0</v>
      </c>
      <c r="EL110" s="54">
        <v>30</v>
      </c>
      <c r="EM110" s="54">
        <v>30</v>
      </c>
      <c r="EN110" s="54">
        <v>0</v>
      </c>
      <c r="EO110" s="54">
        <v>0</v>
      </c>
      <c r="EP110" s="54">
        <v>0</v>
      </c>
      <c r="EQ110" s="54">
        <v>0</v>
      </c>
      <c r="ER110" s="54">
        <v>0</v>
      </c>
      <c r="ES110" s="54">
        <v>0</v>
      </c>
      <c r="ET110" s="54">
        <v>0</v>
      </c>
      <c r="EU110" s="54">
        <v>0</v>
      </c>
      <c r="EV110" s="54">
        <v>0</v>
      </c>
      <c r="EW110" s="54">
        <v>0</v>
      </c>
      <c r="EX110" s="54">
        <v>70</v>
      </c>
      <c r="EY110" s="26"/>
      <c r="EZ110" s="54"/>
      <c r="FA110" s="54"/>
      <c r="FB110" s="26">
        <v>0</v>
      </c>
      <c r="FC110" s="55">
        <v>255</v>
      </c>
      <c r="FD110" s="56">
        <v>140</v>
      </c>
      <c r="FE110" s="56">
        <v>0</v>
      </c>
      <c r="FF110" s="56"/>
      <c r="FG110" s="56">
        <v>-140</v>
      </c>
      <c r="FH110" s="98">
        <v>12</v>
      </c>
      <c r="FI110" s="17">
        <v>128</v>
      </c>
      <c r="FJ110" s="17"/>
      <c r="FK110" s="17"/>
      <c r="FL110" s="17"/>
      <c r="FM110" s="17"/>
      <c r="FN110" s="17">
        <v>0</v>
      </c>
      <c r="FO110" s="57">
        <v>10</v>
      </c>
      <c r="FP110" s="57">
        <v>20</v>
      </c>
      <c r="FQ110" s="57">
        <v>7</v>
      </c>
      <c r="FR110" s="26" t="s">
        <v>351</v>
      </c>
      <c r="FS110" s="59"/>
      <c r="FT110" s="60">
        <v>-118</v>
      </c>
      <c r="FU110" s="60"/>
      <c r="FV110" s="61">
        <v>118</v>
      </c>
      <c r="FW110" s="61">
        <v>-140</v>
      </c>
      <c r="FX110" s="61">
        <v>0</v>
      </c>
      <c r="FY110" s="61">
        <v>-22</v>
      </c>
      <c r="FZ110" s="99">
        <v>30000</v>
      </c>
      <c r="GA110" s="100">
        <f>+FZ110*FH110</f>
        <v>360000</v>
      </c>
    </row>
    <row r="111" spans="1:183" s="62" customFormat="1" ht="20.25" hidden="1" customHeight="1">
      <c r="A111" s="14" t="s">
        <v>102</v>
      </c>
      <c r="B111" s="54" t="s">
        <v>321</v>
      </c>
      <c r="C111" s="54">
        <v>0</v>
      </c>
      <c r="D111" s="54">
        <v>0</v>
      </c>
      <c r="E111" s="54">
        <v>0</v>
      </c>
      <c r="F111" s="54">
        <v>0</v>
      </c>
      <c r="G111" s="54">
        <v>0</v>
      </c>
      <c r="H111" s="54">
        <v>0</v>
      </c>
      <c r="I111" s="54">
        <v>0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54">
        <v>0</v>
      </c>
      <c r="P111" s="54">
        <v>0</v>
      </c>
      <c r="Q111" s="54">
        <v>0</v>
      </c>
      <c r="R111" s="54">
        <v>0</v>
      </c>
      <c r="S111" s="54">
        <v>0</v>
      </c>
      <c r="T111" s="54">
        <v>0</v>
      </c>
      <c r="U111" s="54">
        <v>0</v>
      </c>
      <c r="V111" s="54">
        <v>0</v>
      </c>
      <c r="W111" s="54">
        <v>0</v>
      </c>
      <c r="X111" s="54">
        <v>0</v>
      </c>
      <c r="Y111" s="54">
        <v>0</v>
      </c>
      <c r="Z111" s="54">
        <v>0</v>
      </c>
      <c r="AA111" s="54">
        <v>0</v>
      </c>
      <c r="AB111" s="54">
        <v>0</v>
      </c>
      <c r="AC111" s="54">
        <v>0</v>
      </c>
      <c r="AD111" s="54">
        <v>0</v>
      </c>
      <c r="AE111" s="54">
        <v>0</v>
      </c>
      <c r="AF111" s="54">
        <v>0</v>
      </c>
      <c r="AG111" s="54">
        <v>0</v>
      </c>
      <c r="AH111" s="54">
        <v>0</v>
      </c>
      <c r="AI111" s="54">
        <v>0</v>
      </c>
      <c r="AJ111" s="54">
        <v>0</v>
      </c>
      <c r="AK111" s="54">
        <v>0</v>
      </c>
      <c r="AL111" s="54">
        <v>0</v>
      </c>
      <c r="AM111" s="54">
        <v>0</v>
      </c>
      <c r="AN111" s="54">
        <v>0</v>
      </c>
      <c r="AO111" s="54">
        <v>0</v>
      </c>
      <c r="AP111" s="54">
        <v>0</v>
      </c>
      <c r="AQ111" s="54">
        <v>0</v>
      </c>
      <c r="AR111" s="54">
        <v>0</v>
      </c>
      <c r="AS111" s="54">
        <v>0</v>
      </c>
      <c r="AT111" s="54">
        <v>0</v>
      </c>
      <c r="AU111" s="54">
        <v>0</v>
      </c>
      <c r="AV111" s="54">
        <v>0</v>
      </c>
      <c r="AW111" s="54">
        <v>0</v>
      </c>
      <c r="AX111" s="54">
        <v>0</v>
      </c>
      <c r="AY111" s="54">
        <v>0</v>
      </c>
      <c r="AZ111" s="54">
        <v>0</v>
      </c>
      <c r="BA111" s="54">
        <v>0</v>
      </c>
      <c r="BB111" s="54">
        <v>0</v>
      </c>
      <c r="BC111" s="54">
        <v>0</v>
      </c>
      <c r="BD111" s="54">
        <v>0</v>
      </c>
      <c r="BE111" s="54">
        <v>0</v>
      </c>
      <c r="BF111" s="54">
        <v>0</v>
      </c>
      <c r="BG111" s="54">
        <v>0</v>
      </c>
      <c r="BH111" s="54">
        <v>0</v>
      </c>
      <c r="BI111" s="54">
        <v>0</v>
      </c>
      <c r="BJ111" s="54">
        <v>0</v>
      </c>
      <c r="BK111" s="54">
        <v>0</v>
      </c>
      <c r="BL111" s="54">
        <v>0</v>
      </c>
      <c r="BM111" s="54">
        <v>0</v>
      </c>
      <c r="BN111" s="54">
        <v>0</v>
      </c>
      <c r="BO111" s="54">
        <v>0</v>
      </c>
      <c r="BP111" s="54">
        <v>0</v>
      </c>
      <c r="BQ111" s="54">
        <v>0</v>
      </c>
      <c r="BR111" s="54">
        <v>0</v>
      </c>
      <c r="BS111" s="54">
        <v>0</v>
      </c>
      <c r="BT111" s="54">
        <v>0</v>
      </c>
      <c r="BU111" s="54">
        <v>0</v>
      </c>
      <c r="BV111" s="54">
        <v>0</v>
      </c>
      <c r="BW111" s="54">
        <v>0</v>
      </c>
      <c r="BX111" s="54">
        <v>0</v>
      </c>
      <c r="BY111" s="54">
        <v>0</v>
      </c>
      <c r="BZ111" s="54">
        <v>0</v>
      </c>
      <c r="CA111" s="54">
        <v>0</v>
      </c>
      <c r="CB111" s="54">
        <v>0</v>
      </c>
      <c r="CC111" s="54">
        <v>0</v>
      </c>
      <c r="CD111" s="54">
        <v>0</v>
      </c>
      <c r="CE111" s="54">
        <v>0</v>
      </c>
      <c r="CF111" s="54">
        <v>0</v>
      </c>
      <c r="CG111" s="54">
        <v>0</v>
      </c>
      <c r="CH111" s="54">
        <v>0</v>
      </c>
      <c r="CI111" s="54">
        <v>0</v>
      </c>
      <c r="CJ111" s="54">
        <v>0</v>
      </c>
      <c r="CK111" s="54">
        <v>0</v>
      </c>
      <c r="CL111" s="54">
        <v>0</v>
      </c>
      <c r="CM111" s="26"/>
      <c r="CN111" s="26"/>
      <c r="CO111" s="26"/>
      <c r="CP111" s="26">
        <v>0</v>
      </c>
      <c r="CQ111" s="54">
        <v>0</v>
      </c>
      <c r="CR111" s="54">
        <v>0</v>
      </c>
      <c r="CS111" s="54">
        <v>0</v>
      </c>
      <c r="CT111" s="54">
        <v>0</v>
      </c>
      <c r="CU111" s="54">
        <v>0</v>
      </c>
      <c r="CV111" s="54">
        <v>0</v>
      </c>
      <c r="CW111" s="54">
        <v>0</v>
      </c>
      <c r="CX111" s="54">
        <v>0</v>
      </c>
      <c r="CY111" s="54">
        <v>0</v>
      </c>
      <c r="CZ111" s="54">
        <v>0</v>
      </c>
      <c r="DA111" s="54">
        <v>0</v>
      </c>
      <c r="DB111" s="54">
        <v>0</v>
      </c>
      <c r="DC111" s="54">
        <v>0</v>
      </c>
      <c r="DD111" s="54">
        <v>0</v>
      </c>
      <c r="DE111" s="54">
        <v>0</v>
      </c>
      <c r="DF111" s="54">
        <v>0</v>
      </c>
      <c r="DG111" s="54">
        <v>0</v>
      </c>
      <c r="DH111" s="54">
        <v>0</v>
      </c>
      <c r="DI111" s="54">
        <v>0</v>
      </c>
      <c r="DJ111" s="54">
        <v>0</v>
      </c>
      <c r="DK111" s="54">
        <v>0</v>
      </c>
      <c r="DL111" s="54">
        <v>0</v>
      </c>
      <c r="DM111" s="54">
        <v>0</v>
      </c>
      <c r="DN111" s="54">
        <v>0</v>
      </c>
      <c r="DO111" s="54">
        <v>0</v>
      </c>
      <c r="DP111" s="54">
        <v>0</v>
      </c>
      <c r="DQ111" s="54">
        <v>0</v>
      </c>
      <c r="DR111" s="54">
        <v>0</v>
      </c>
      <c r="DS111" s="54">
        <v>0</v>
      </c>
      <c r="DT111" s="54">
        <v>0</v>
      </c>
      <c r="DU111" s="54">
        <v>0</v>
      </c>
      <c r="DV111" s="54">
        <v>0</v>
      </c>
      <c r="DW111" s="54">
        <v>0</v>
      </c>
      <c r="DX111" s="54">
        <v>0</v>
      </c>
      <c r="DY111" s="26"/>
      <c r="DZ111" s="26"/>
      <c r="EA111" s="26"/>
      <c r="EB111" s="26">
        <v>0</v>
      </c>
      <c r="EC111" s="54">
        <v>0</v>
      </c>
      <c r="ED111" s="54">
        <v>0</v>
      </c>
      <c r="EE111" s="54">
        <v>0</v>
      </c>
      <c r="EF111" s="54">
        <v>0</v>
      </c>
      <c r="EG111" s="54">
        <v>0</v>
      </c>
      <c r="EH111" s="54">
        <v>0</v>
      </c>
      <c r="EI111" s="54">
        <v>0</v>
      </c>
      <c r="EJ111" s="54">
        <v>0</v>
      </c>
      <c r="EK111" s="54">
        <v>0</v>
      </c>
      <c r="EL111" s="54">
        <v>0</v>
      </c>
      <c r="EM111" s="54">
        <v>0</v>
      </c>
      <c r="EN111" s="54">
        <v>0</v>
      </c>
      <c r="EO111" s="54">
        <v>0</v>
      </c>
      <c r="EP111" s="54">
        <v>0</v>
      </c>
      <c r="EQ111" s="54">
        <v>0</v>
      </c>
      <c r="ER111" s="54">
        <v>0</v>
      </c>
      <c r="ES111" s="54">
        <v>0</v>
      </c>
      <c r="ET111" s="54">
        <v>0</v>
      </c>
      <c r="EU111" s="54">
        <v>0</v>
      </c>
      <c r="EV111" s="54">
        <v>0</v>
      </c>
      <c r="EW111" s="54">
        <v>0</v>
      </c>
      <c r="EX111" s="54">
        <v>0</v>
      </c>
      <c r="EY111" s="26"/>
      <c r="EZ111" s="54"/>
      <c r="FA111" s="54"/>
      <c r="FB111" s="26">
        <v>0</v>
      </c>
      <c r="FC111" s="55">
        <v>0</v>
      </c>
      <c r="FD111" s="56">
        <v>0</v>
      </c>
      <c r="FE111" s="56">
        <v>0</v>
      </c>
      <c r="FF111" s="56"/>
      <c r="FG111" s="56">
        <v>0</v>
      </c>
      <c r="FH111" s="9"/>
      <c r="FI111" s="17">
        <v>0</v>
      </c>
      <c r="FJ111" s="17"/>
      <c r="FK111" s="17"/>
      <c r="FL111" s="17"/>
      <c r="FM111" s="17"/>
      <c r="FN111" s="17">
        <v>0</v>
      </c>
      <c r="FO111" s="57">
        <v>0</v>
      </c>
      <c r="FP111" s="58">
        <v>20</v>
      </c>
      <c r="FQ111" s="57">
        <v>0</v>
      </c>
      <c r="FR111" s="26" t="s">
        <v>351</v>
      </c>
      <c r="FS111" s="59"/>
      <c r="FT111" s="60">
        <v>0</v>
      </c>
      <c r="FU111" s="60"/>
      <c r="FV111" s="61">
        <v>0</v>
      </c>
      <c r="FW111" s="61">
        <v>0</v>
      </c>
      <c r="FX111" s="61">
        <v>0</v>
      </c>
      <c r="FY111" s="61">
        <v>0</v>
      </c>
      <c r="FZ111" s="10"/>
      <c r="GA111" s="11">
        <v>0</v>
      </c>
    </row>
    <row r="112" spans="1:183" s="62" customFormat="1" ht="20.25" customHeight="1">
      <c r="A112" s="23" t="s">
        <v>103</v>
      </c>
      <c r="B112" s="54"/>
      <c r="C112" s="54"/>
      <c r="D112" s="54">
        <v>0</v>
      </c>
      <c r="E112" s="54">
        <v>0</v>
      </c>
      <c r="F112" s="54">
        <v>0</v>
      </c>
      <c r="G112" s="54">
        <v>0</v>
      </c>
      <c r="H112" s="54">
        <v>0</v>
      </c>
      <c r="I112" s="54">
        <v>0</v>
      </c>
      <c r="J112" s="54">
        <v>0</v>
      </c>
      <c r="K112" s="54">
        <v>0</v>
      </c>
      <c r="L112" s="54">
        <v>0</v>
      </c>
      <c r="M112" s="54">
        <v>0</v>
      </c>
      <c r="N112" s="54">
        <v>0</v>
      </c>
      <c r="O112" s="54">
        <v>0</v>
      </c>
      <c r="P112" s="54">
        <v>0</v>
      </c>
      <c r="Q112" s="54">
        <v>0</v>
      </c>
      <c r="R112" s="54">
        <v>0</v>
      </c>
      <c r="S112" s="54">
        <v>0</v>
      </c>
      <c r="T112" s="54">
        <v>0</v>
      </c>
      <c r="U112" s="54">
        <v>0</v>
      </c>
      <c r="V112" s="54">
        <v>0</v>
      </c>
      <c r="W112" s="54">
        <v>0</v>
      </c>
      <c r="X112" s="54">
        <v>0</v>
      </c>
      <c r="Y112" s="54">
        <v>0</v>
      </c>
      <c r="Z112" s="54">
        <v>0</v>
      </c>
      <c r="AA112" s="54">
        <v>0</v>
      </c>
      <c r="AB112" s="54">
        <v>0</v>
      </c>
      <c r="AC112" s="54">
        <v>0</v>
      </c>
      <c r="AD112" s="54">
        <v>0</v>
      </c>
      <c r="AE112" s="54">
        <v>0</v>
      </c>
      <c r="AF112" s="54">
        <v>0</v>
      </c>
      <c r="AG112" s="54">
        <v>0</v>
      </c>
      <c r="AH112" s="54">
        <v>0</v>
      </c>
      <c r="AI112" s="54">
        <v>0</v>
      </c>
      <c r="AJ112" s="54">
        <v>0</v>
      </c>
      <c r="AK112" s="54">
        <v>0</v>
      </c>
      <c r="AL112" s="54">
        <v>0</v>
      </c>
      <c r="AM112" s="54">
        <v>0</v>
      </c>
      <c r="AN112" s="54">
        <v>0</v>
      </c>
      <c r="AO112" s="54">
        <v>0</v>
      </c>
      <c r="AP112" s="54">
        <v>0</v>
      </c>
      <c r="AQ112" s="54">
        <v>0</v>
      </c>
      <c r="AR112" s="54">
        <v>0</v>
      </c>
      <c r="AS112" s="54">
        <v>0</v>
      </c>
      <c r="AT112" s="54">
        <v>0</v>
      </c>
      <c r="AU112" s="54">
        <v>0</v>
      </c>
      <c r="AV112" s="54">
        <v>0</v>
      </c>
      <c r="AW112" s="54">
        <v>0</v>
      </c>
      <c r="AX112" s="54">
        <v>0</v>
      </c>
      <c r="AY112" s="54">
        <v>0</v>
      </c>
      <c r="AZ112" s="54">
        <v>0</v>
      </c>
      <c r="BA112" s="54">
        <v>0</v>
      </c>
      <c r="BB112" s="54">
        <v>0</v>
      </c>
      <c r="BC112" s="54">
        <v>0</v>
      </c>
      <c r="BD112" s="54">
        <v>0</v>
      </c>
      <c r="BE112" s="54">
        <v>0</v>
      </c>
      <c r="BF112" s="54">
        <v>0</v>
      </c>
      <c r="BG112" s="54">
        <v>0</v>
      </c>
      <c r="BH112" s="54">
        <v>0</v>
      </c>
      <c r="BI112" s="54">
        <v>0</v>
      </c>
      <c r="BJ112" s="54">
        <v>0</v>
      </c>
      <c r="BK112" s="54">
        <v>0</v>
      </c>
      <c r="BL112" s="54">
        <v>0</v>
      </c>
      <c r="BM112" s="54">
        <v>0</v>
      </c>
      <c r="BN112" s="54">
        <v>0</v>
      </c>
      <c r="BO112" s="54">
        <v>0</v>
      </c>
      <c r="BP112" s="54">
        <v>0</v>
      </c>
      <c r="BQ112" s="54">
        <v>0</v>
      </c>
      <c r="BR112" s="54">
        <v>0</v>
      </c>
      <c r="BS112" s="54">
        <v>0</v>
      </c>
      <c r="BT112" s="54">
        <v>0</v>
      </c>
      <c r="BU112" s="54">
        <v>0</v>
      </c>
      <c r="BV112" s="54">
        <v>0</v>
      </c>
      <c r="BW112" s="54">
        <v>0</v>
      </c>
      <c r="BX112" s="54">
        <v>0</v>
      </c>
      <c r="BY112" s="54">
        <v>0</v>
      </c>
      <c r="BZ112" s="54">
        <v>0</v>
      </c>
      <c r="CA112" s="54">
        <v>0</v>
      </c>
      <c r="CB112" s="54">
        <v>0</v>
      </c>
      <c r="CC112" s="54">
        <v>0</v>
      </c>
      <c r="CD112" s="54">
        <v>0</v>
      </c>
      <c r="CE112" s="54">
        <v>0</v>
      </c>
      <c r="CF112" s="54">
        <v>0</v>
      </c>
      <c r="CG112" s="54">
        <v>0</v>
      </c>
      <c r="CH112" s="54">
        <v>0</v>
      </c>
      <c r="CI112" s="54">
        <v>0</v>
      </c>
      <c r="CJ112" s="54">
        <v>0</v>
      </c>
      <c r="CK112" s="54">
        <v>0</v>
      </c>
      <c r="CL112" s="54">
        <v>0</v>
      </c>
      <c r="CM112" s="26"/>
      <c r="CN112" s="26"/>
      <c r="CO112" s="26"/>
      <c r="CP112" s="26">
        <v>0</v>
      </c>
      <c r="CQ112" s="54">
        <v>0</v>
      </c>
      <c r="CR112" s="54">
        <v>0</v>
      </c>
      <c r="CS112" s="54">
        <v>0</v>
      </c>
      <c r="CT112" s="54">
        <v>0</v>
      </c>
      <c r="CU112" s="54">
        <v>0</v>
      </c>
      <c r="CV112" s="54">
        <v>0</v>
      </c>
      <c r="CW112" s="54">
        <v>0</v>
      </c>
      <c r="CX112" s="54">
        <v>0</v>
      </c>
      <c r="CY112" s="54">
        <v>0</v>
      </c>
      <c r="CZ112" s="54">
        <v>0</v>
      </c>
      <c r="DA112" s="54">
        <v>0</v>
      </c>
      <c r="DB112" s="54">
        <v>0</v>
      </c>
      <c r="DC112" s="54">
        <v>0</v>
      </c>
      <c r="DD112" s="54">
        <v>0</v>
      </c>
      <c r="DE112" s="54">
        <v>0</v>
      </c>
      <c r="DF112" s="54">
        <v>0</v>
      </c>
      <c r="DG112" s="54">
        <v>0</v>
      </c>
      <c r="DH112" s="54">
        <v>0</v>
      </c>
      <c r="DI112" s="54">
        <v>0</v>
      </c>
      <c r="DJ112" s="54">
        <v>0</v>
      </c>
      <c r="DK112" s="54">
        <v>0</v>
      </c>
      <c r="DL112" s="54">
        <v>0</v>
      </c>
      <c r="DM112" s="54">
        <v>0</v>
      </c>
      <c r="DN112" s="54">
        <v>0</v>
      </c>
      <c r="DO112" s="54">
        <v>0</v>
      </c>
      <c r="DP112" s="54">
        <v>0</v>
      </c>
      <c r="DQ112" s="54">
        <v>0</v>
      </c>
      <c r="DR112" s="54">
        <v>0</v>
      </c>
      <c r="DS112" s="54">
        <v>0</v>
      </c>
      <c r="DT112" s="54">
        <v>0</v>
      </c>
      <c r="DU112" s="54">
        <v>0</v>
      </c>
      <c r="DV112" s="54">
        <v>0</v>
      </c>
      <c r="DW112" s="54">
        <v>0</v>
      </c>
      <c r="DX112" s="54">
        <v>0</v>
      </c>
      <c r="DY112" s="26"/>
      <c r="DZ112" s="26"/>
      <c r="EA112" s="26"/>
      <c r="EB112" s="26">
        <v>0</v>
      </c>
      <c r="EC112" s="54">
        <v>0</v>
      </c>
      <c r="ED112" s="54">
        <v>0</v>
      </c>
      <c r="EE112" s="54">
        <v>0</v>
      </c>
      <c r="EF112" s="54">
        <v>0</v>
      </c>
      <c r="EG112" s="54">
        <v>0</v>
      </c>
      <c r="EH112" s="54">
        <v>0</v>
      </c>
      <c r="EI112" s="54">
        <v>30</v>
      </c>
      <c r="EJ112" s="54">
        <v>30</v>
      </c>
      <c r="EK112" s="54">
        <v>0</v>
      </c>
      <c r="EL112" s="54">
        <v>0</v>
      </c>
      <c r="EM112" s="54">
        <v>0</v>
      </c>
      <c r="EN112" s="54">
        <v>0</v>
      </c>
      <c r="EO112" s="54">
        <v>0</v>
      </c>
      <c r="EP112" s="54">
        <v>0</v>
      </c>
      <c r="EQ112" s="54">
        <v>0</v>
      </c>
      <c r="ER112" s="54">
        <v>0</v>
      </c>
      <c r="ES112" s="54">
        <v>0</v>
      </c>
      <c r="ET112" s="54">
        <v>0</v>
      </c>
      <c r="EU112" s="54">
        <v>0</v>
      </c>
      <c r="EV112" s="54">
        <v>0</v>
      </c>
      <c r="EW112" s="54">
        <v>0</v>
      </c>
      <c r="EX112" s="54">
        <v>30</v>
      </c>
      <c r="EY112" s="26"/>
      <c r="EZ112" s="54"/>
      <c r="FA112" s="54"/>
      <c r="FB112" s="26">
        <v>0</v>
      </c>
      <c r="FC112" s="55">
        <v>30</v>
      </c>
      <c r="FD112" s="56">
        <v>30</v>
      </c>
      <c r="FE112" s="56">
        <v>0</v>
      </c>
      <c r="FF112" s="56"/>
      <c r="FG112" s="56">
        <v>-30</v>
      </c>
      <c r="FH112" s="98">
        <v>60</v>
      </c>
      <c r="FI112" s="17">
        <v>-30</v>
      </c>
      <c r="FJ112" s="17"/>
      <c r="FK112" s="17">
        <v>30</v>
      </c>
      <c r="FL112" s="17"/>
      <c r="FM112" s="17"/>
      <c r="FN112" s="17">
        <v>30</v>
      </c>
      <c r="FO112" s="57">
        <v>0</v>
      </c>
      <c r="FP112" s="57">
        <v>30</v>
      </c>
      <c r="FQ112" s="57">
        <v>1</v>
      </c>
      <c r="FR112" s="26" t="s">
        <v>351</v>
      </c>
      <c r="FS112" s="59"/>
      <c r="FT112" s="60">
        <v>30</v>
      </c>
      <c r="FU112" s="60"/>
      <c r="FV112" s="61">
        <v>-30</v>
      </c>
      <c r="FW112" s="61">
        <v>-30</v>
      </c>
      <c r="FX112" s="61">
        <v>0</v>
      </c>
      <c r="FY112" s="61">
        <v>-60</v>
      </c>
      <c r="FZ112" s="101">
        <v>7000</v>
      </c>
      <c r="GA112" s="100">
        <f t="shared" ref="GA112:GA113" si="2">+FZ112*FH112</f>
        <v>420000</v>
      </c>
    </row>
    <row r="113" spans="1:183" s="62" customFormat="1" ht="20.25" customHeight="1">
      <c r="A113" s="24" t="s">
        <v>104</v>
      </c>
      <c r="B113" s="54" t="s">
        <v>321</v>
      </c>
      <c r="C113" s="54">
        <v>0</v>
      </c>
      <c r="D113" s="54">
        <v>0</v>
      </c>
      <c r="E113" s="54">
        <v>0</v>
      </c>
      <c r="F113" s="54">
        <v>0</v>
      </c>
      <c r="G113" s="54">
        <v>0</v>
      </c>
      <c r="H113" s="54">
        <v>0</v>
      </c>
      <c r="I113" s="54">
        <v>0</v>
      </c>
      <c r="J113" s="54">
        <v>0</v>
      </c>
      <c r="K113" s="54">
        <v>0</v>
      </c>
      <c r="L113" s="54">
        <v>0</v>
      </c>
      <c r="M113" s="54">
        <v>0</v>
      </c>
      <c r="N113" s="54">
        <v>0</v>
      </c>
      <c r="O113" s="54">
        <v>0</v>
      </c>
      <c r="P113" s="54">
        <v>0</v>
      </c>
      <c r="Q113" s="54">
        <v>0</v>
      </c>
      <c r="R113" s="54">
        <v>0</v>
      </c>
      <c r="S113" s="54">
        <v>0</v>
      </c>
      <c r="T113" s="54">
        <v>0</v>
      </c>
      <c r="U113" s="54">
        <v>0</v>
      </c>
      <c r="V113" s="54">
        <v>0</v>
      </c>
      <c r="W113" s="54">
        <v>0</v>
      </c>
      <c r="X113" s="54">
        <v>0</v>
      </c>
      <c r="Y113" s="54">
        <v>0</v>
      </c>
      <c r="Z113" s="54">
        <v>0</v>
      </c>
      <c r="AA113" s="54">
        <v>0</v>
      </c>
      <c r="AB113" s="54">
        <v>0</v>
      </c>
      <c r="AC113" s="54">
        <v>0</v>
      </c>
      <c r="AD113" s="54">
        <v>0</v>
      </c>
      <c r="AE113" s="54">
        <v>0</v>
      </c>
      <c r="AF113" s="54">
        <v>0</v>
      </c>
      <c r="AG113" s="54">
        <v>0</v>
      </c>
      <c r="AH113" s="54">
        <v>0</v>
      </c>
      <c r="AI113" s="54">
        <v>0</v>
      </c>
      <c r="AJ113" s="54">
        <v>0</v>
      </c>
      <c r="AK113" s="54">
        <v>0</v>
      </c>
      <c r="AL113" s="54">
        <v>0</v>
      </c>
      <c r="AM113" s="54">
        <v>2</v>
      </c>
      <c r="AN113" s="54">
        <v>2</v>
      </c>
      <c r="AO113" s="54">
        <v>0</v>
      </c>
      <c r="AP113" s="54">
        <v>0</v>
      </c>
      <c r="AQ113" s="54">
        <v>0</v>
      </c>
      <c r="AR113" s="54">
        <v>0</v>
      </c>
      <c r="AS113" s="54">
        <v>0</v>
      </c>
      <c r="AT113" s="54">
        <v>0</v>
      </c>
      <c r="AU113" s="54">
        <v>0</v>
      </c>
      <c r="AV113" s="54">
        <v>0</v>
      </c>
      <c r="AW113" s="54">
        <v>0</v>
      </c>
      <c r="AX113" s="54">
        <v>0</v>
      </c>
      <c r="AY113" s="54">
        <v>0</v>
      </c>
      <c r="AZ113" s="54">
        <v>0</v>
      </c>
      <c r="BA113" s="54">
        <v>0</v>
      </c>
      <c r="BB113" s="54">
        <v>0</v>
      </c>
      <c r="BC113" s="54">
        <v>0</v>
      </c>
      <c r="BD113" s="54">
        <v>0</v>
      </c>
      <c r="BE113" s="54">
        <v>0</v>
      </c>
      <c r="BF113" s="54">
        <v>0</v>
      </c>
      <c r="BG113" s="54">
        <v>0</v>
      </c>
      <c r="BH113" s="54">
        <v>0</v>
      </c>
      <c r="BI113" s="54">
        <v>0</v>
      </c>
      <c r="BJ113" s="54">
        <v>0</v>
      </c>
      <c r="BK113" s="54">
        <v>0</v>
      </c>
      <c r="BL113" s="54">
        <v>0</v>
      </c>
      <c r="BM113" s="54">
        <v>0</v>
      </c>
      <c r="BN113" s="54">
        <v>0</v>
      </c>
      <c r="BO113" s="54">
        <v>0</v>
      </c>
      <c r="BP113" s="54">
        <v>0</v>
      </c>
      <c r="BQ113" s="54">
        <v>0</v>
      </c>
      <c r="BR113" s="54">
        <v>0</v>
      </c>
      <c r="BS113" s="54">
        <v>0</v>
      </c>
      <c r="BT113" s="54">
        <v>0</v>
      </c>
      <c r="BU113" s="54">
        <v>0</v>
      </c>
      <c r="BV113" s="54">
        <v>0</v>
      </c>
      <c r="BW113" s="54">
        <v>0</v>
      </c>
      <c r="BX113" s="54">
        <v>0</v>
      </c>
      <c r="BY113" s="54">
        <v>0</v>
      </c>
      <c r="BZ113" s="54">
        <v>0</v>
      </c>
      <c r="CA113" s="54">
        <v>0</v>
      </c>
      <c r="CB113" s="54">
        <v>0</v>
      </c>
      <c r="CC113" s="54">
        <v>0</v>
      </c>
      <c r="CD113" s="54">
        <v>0</v>
      </c>
      <c r="CE113" s="54">
        <v>0</v>
      </c>
      <c r="CF113" s="54">
        <v>0</v>
      </c>
      <c r="CG113" s="54">
        <v>0</v>
      </c>
      <c r="CH113" s="54">
        <v>0</v>
      </c>
      <c r="CI113" s="54">
        <v>0</v>
      </c>
      <c r="CJ113" s="54">
        <v>0</v>
      </c>
      <c r="CK113" s="54">
        <v>0</v>
      </c>
      <c r="CL113" s="54">
        <v>2</v>
      </c>
      <c r="CM113" s="26"/>
      <c r="CN113" s="26"/>
      <c r="CO113" s="26"/>
      <c r="CP113" s="26">
        <v>0</v>
      </c>
      <c r="CQ113" s="54">
        <v>0</v>
      </c>
      <c r="CR113" s="54">
        <v>0</v>
      </c>
      <c r="CS113" s="54">
        <v>0</v>
      </c>
      <c r="CT113" s="54">
        <v>0</v>
      </c>
      <c r="CU113" s="54">
        <v>0</v>
      </c>
      <c r="CV113" s="54">
        <v>0</v>
      </c>
      <c r="CW113" s="54">
        <v>0</v>
      </c>
      <c r="CX113" s="54">
        <v>0</v>
      </c>
      <c r="CY113" s="54">
        <v>0</v>
      </c>
      <c r="CZ113" s="54">
        <v>0</v>
      </c>
      <c r="DA113" s="54">
        <v>0</v>
      </c>
      <c r="DB113" s="54">
        <v>0</v>
      </c>
      <c r="DC113" s="54">
        <v>0</v>
      </c>
      <c r="DD113" s="54">
        <v>0</v>
      </c>
      <c r="DE113" s="54">
        <v>0</v>
      </c>
      <c r="DF113" s="54">
        <v>0</v>
      </c>
      <c r="DG113" s="54">
        <v>0</v>
      </c>
      <c r="DH113" s="54">
        <v>0</v>
      </c>
      <c r="DI113" s="54">
        <v>0</v>
      </c>
      <c r="DJ113" s="54">
        <v>0</v>
      </c>
      <c r="DK113" s="54">
        <v>0</v>
      </c>
      <c r="DL113" s="54">
        <v>0</v>
      </c>
      <c r="DM113" s="54">
        <v>0</v>
      </c>
      <c r="DN113" s="54">
        <v>0</v>
      </c>
      <c r="DO113" s="54">
        <v>0</v>
      </c>
      <c r="DP113" s="54">
        <v>0</v>
      </c>
      <c r="DQ113" s="54">
        <v>0</v>
      </c>
      <c r="DR113" s="54">
        <v>0</v>
      </c>
      <c r="DS113" s="54">
        <v>0</v>
      </c>
      <c r="DT113" s="54">
        <v>0</v>
      </c>
      <c r="DU113" s="54">
        <v>0</v>
      </c>
      <c r="DV113" s="54">
        <v>0</v>
      </c>
      <c r="DW113" s="54">
        <v>0</v>
      </c>
      <c r="DX113" s="54">
        <v>0</v>
      </c>
      <c r="DY113" s="26"/>
      <c r="DZ113" s="26"/>
      <c r="EA113" s="26"/>
      <c r="EB113" s="26">
        <v>0</v>
      </c>
      <c r="EC113" s="54">
        <v>0</v>
      </c>
      <c r="ED113" s="54">
        <v>0</v>
      </c>
      <c r="EE113" s="54">
        <v>0</v>
      </c>
      <c r="EF113" s="54">
        <v>0</v>
      </c>
      <c r="EG113" s="54">
        <v>0</v>
      </c>
      <c r="EH113" s="54">
        <v>0</v>
      </c>
      <c r="EI113" s="54">
        <v>0</v>
      </c>
      <c r="EJ113" s="54">
        <v>0</v>
      </c>
      <c r="EK113" s="54">
        <v>0</v>
      </c>
      <c r="EL113" s="54">
        <v>0</v>
      </c>
      <c r="EM113" s="54">
        <v>0</v>
      </c>
      <c r="EN113" s="54">
        <v>0</v>
      </c>
      <c r="EO113" s="54">
        <v>0</v>
      </c>
      <c r="EP113" s="54">
        <v>0</v>
      </c>
      <c r="EQ113" s="54">
        <v>0</v>
      </c>
      <c r="ER113" s="54">
        <v>0</v>
      </c>
      <c r="ES113" s="54">
        <v>0</v>
      </c>
      <c r="ET113" s="54">
        <v>0</v>
      </c>
      <c r="EU113" s="54">
        <v>0</v>
      </c>
      <c r="EV113" s="54">
        <v>0</v>
      </c>
      <c r="EW113" s="54">
        <v>0</v>
      </c>
      <c r="EX113" s="54">
        <v>0</v>
      </c>
      <c r="EY113" s="26"/>
      <c r="EZ113" s="54"/>
      <c r="FA113" s="54"/>
      <c r="FB113" s="26">
        <v>0</v>
      </c>
      <c r="FC113" s="55">
        <v>2</v>
      </c>
      <c r="FD113" s="56">
        <v>2</v>
      </c>
      <c r="FE113" s="56">
        <v>0</v>
      </c>
      <c r="FF113" s="56"/>
      <c r="FG113" s="56">
        <v>-2</v>
      </c>
      <c r="FH113" s="98">
        <v>19</v>
      </c>
      <c r="FI113" s="17">
        <v>-17</v>
      </c>
      <c r="FJ113" s="17"/>
      <c r="FK113" s="17"/>
      <c r="FL113" s="17"/>
      <c r="FM113" s="17"/>
      <c r="FN113" s="17">
        <v>0</v>
      </c>
      <c r="FO113" s="57">
        <v>0</v>
      </c>
      <c r="FP113" s="57">
        <v>20</v>
      </c>
      <c r="FQ113" s="57">
        <v>0.1</v>
      </c>
      <c r="FR113" s="26" t="s">
        <v>351</v>
      </c>
      <c r="FS113" s="59"/>
      <c r="FT113" s="60">
        <v>17</v>
      </c>
      <c r="FU113" s="60"/>
      <c r="FV113" s="61">
        <v>-17</v>
      </c>
      <c r="FW113" s="61">
        <v>-2</v>
      </c>
      <c r="FX113" s="61">
        <v>0</v>
      </c>
      <c r="FY113" s="61">
        <v>-19</v>
      </c>
      <c r="FZ113" s="99">
        <v>18000</v>
      </c>
      <c r="GA113" s="100">
        <f t="shared" si="2"/>
        <v>342000</v>
      </c>
    </row>
    <row r="114" spans="1:183" s="62" customFormat="1" ht="21.75" hidden="1" customHeight="1">
      <c r="A114" s="14" t="s">
        <v>105</v>
      </c>
      <c r="B114" s="54" t="s">
        <v>321</v>
      </c>
      <c r="C114" s="54">
        <v>0</v>
      </c>
      <c r="D114" s="54">
        <v>0</v>
      </c>
      <c r="E114" s="54">
        <v>0</v>
      </c>
      <c r="F114" s="54">
        <v>0</v>
      </c>
      <c r="G114" s="54">
        <v>0</v>
      </c>
      <c r="H114" s="54">
        <v>0</v>
      </c>
      <c r="I114" s="54">
        <v>0</v>
      </c>
      <c r="J114" s="54">
        <v>0</v>
      </c>
      <c r="K114" s="54">
        <v>0</v>
      </c>
      <c r="L114" s="54">
        <v>0</v>
      </c>
      <c r="M114" s="54">
        <v>0</v>
      </c>
      <c r="N114" s="54">
        <v>0</v>
      </c>
      <c r="O114" s="54">
        <v>0</v>
      </c>
      <c r="P114" s="54">
        <v>0</v>
      </c>
      <c r="Q114" s="54">
        <v>0</v>
      </c>
      <c r="R114" s="54">
        <v>0</v>
      </c>
      <c r="S114" s="54">
        <v>0</v>
      </c>
      <c r="T114" s="54">
        <v>0</v>
      </c>
      <c r="U114" s="54">
        <v>0</v>
      </c>
      <c r="V114" s="54">
        <v>0</v>
      </c>
      <c r="W114" s="54">
        <v>0</v>
      </c>
      <c r="X114" s="54">
        <v>0</v>
      </c>
      <c r="Y114" s="54">
        <v>0</v>
      </c>
      <c r="Z114" s="54">
        <v>0</v>
      </c>
      <c r="AA114" s="54">
        <v>0</v>
      </c>
      <c r="AB114" s="54">
        <v>0</v>
      </c>
      <c r="AC114" s="54">
        <v>0</v>
      </c>
      <c r="AD114" s="54">
        <v>0</v>
      </c>
      <c r="AE114" s="54">
        <v>0</v>
      </c>
      <c r="AF114" s="54">
        <v>0</v>
      </c>
      <c r="AG114" s="54">
        <v>0</v>
      </c>
      <c r="AH114" s="54">
        <v>0</v>
      </c>
      <c r="AI114" s="54">
        <v>0</v>
      </c>
      <c r="AJ114" s="54">
        <v>0</v>
      </c>
      <c r="AK114" s="54">
        <v>0</v>
      </c>
      <c r="AL114" s="54">
        <v>0</v>
      </c>
      <c r="AM114" s="54">
        <v>0</v>
      </c>
      <c r="AN114" s="54">
        <v>0</v>
      </c>
      <c r="AO114" s="54">
        <v>0</v>
      </c>
      <c r="AP114" s="54">
        <v>0</v>
      </c>
      <c r="AQ114" s="54">
        <v>0</v>
      </c>
      <c r="AR114" s="54">
        <v>0</v>
      </c>
      <c r="AS114" s="54">
        <v>0</v>
      </c>
      <c r="AT114" s="54">
        <v>0</v>
      </c>
      <c r="AU114" s="54">
        <v>0</v>
      </c>
      <c r="AV114" s="54">
        <v>0</v>
      </c>
      <c r="AW114" s="54">
        <v>0</v>
      </c>
      <c r="AX114" s="54">
        <v>0</v>
      </c>
      <c r="AY114" s="54">
        <v>0</v>
      </c>
      <c r="AZ114" s="54">
        <v>0</v>
      </c>
      <c r="BA114" s="54">
        <v>0</v>
      </c>
      <c r="BB114" s="54">
        <v>0</v>
      </c>
      <c r="BC114" s="54">
        <v>0</v>
      </c>
      <c r="BD114" s="54">
        <v>0</v>
      </c>
      <c r="BE114" s="54">
        <v>0</v>
      </c>
      <c r="BF114" s="54">
        <v>0</v>
      </c>
      <c r="BG114" s="54">
        <v>0</v>
      </c>
      <c r="BH114" s="54">
        <v>0</v>
      </c>
      <c r="BI114" s="54">
        <v>0</v>
      </c>
      <c r="BJ114" s="54">
        <v>0</v>
      </c>
      <c r="BK114" s="54">
        <v>0</v>
      </c>
      <c r="BL114" s="54">
        <v>0</v>
      </c>
      <c r="BM114" s="54">
        <v>0</v>
      </c>
      <c r="BN114" s="54">
        <v>0</v>
      </c>
      <c r="BO114" s="54">
        <v>0</v>
      </c>
      <c r="BP114" s="54">
        <v>0</v>
      </c>
      <c r="BQ114" s="54">
        <v>0</v>
      </c>
      <c r="BR114" s="54">
        <v>0</v>
      </c>
      <c r="BS114" s="54">
        <v>0</v>
      </c>
      <c r="BT114" s="54">
        <v>0</v>
      </c>
      <c r="BU114" s="54">
        <v>0</v>
      </c>
      <c r="BV114" s="54">
        <v>0</v>
      </c>
      <c r="BW114" s="54">
        <v>0</v>
      </c>
      <c r="BX114" s="54">
        <v>0</v>
      </c>
      <c r="BY114" s="54">
        <v>0</v>
      </c>
      <c r="BZ114" s="54">
        <v>0</v>
      </c>
      <c r="CA114" s="54">
        <v>0</v>
      </c>
      <c r="CB114" s="54">
        <v>0</v>
      </c>
      <c r="CC114" s="54">
        <v>0</v>
      </c>
      <c r="CD114" s="54">
        <v>0</v>
      </c>
      <c r="CE114" s="54">
        <v>0</v>
      </c>
      <c r="CF114" s="54">
        <v>0</v>
      </c>
      <c r="CG114" s="54">
        <v>0</v>
      </c>
      <c r="CH114" s="54">
        <v>0</v>
      </c>
      <c r="CI114" s="54">
        <v>0</v>
      </c>
      <c r="CJ114" s="54">
        <v>0</v>
      </c>
      <c r="CK114" s="54">
        <v>0</v>
      </c>
      <c r="CL114" s="54">
        <v>0</v>
      </c>
      <c r="CM114" s="26"/>
      <c r="CN114" s="26"/>
      <c r="CO114" s="26"/>
      <c r="CP114" s="26">
        <v>0</v>
      </c>
      <c r="CQ114" s="54">
        <v>0</v>
      </c>
      <c r="CR114" s="54">
        <v>0</v>
      </c>
      <c r="CS114" s="54">
        <v>0</v>
      </c>
      <c r="CT114" s="54">
        <v>0</v>
      </c>
      <c r="CU114" s="54">
        <v>0</v>
      </c>
      <c r="CV114" s="54">
        <v>0</v>
      </c>
      <c r="CW114" s="54">
        <v>0</v>
      </c>
      <c r="CX114" s="54">
        <v>0</v>
      </c>
      <c r="CY114" s="54">
        <v>0</v>
      </c>
      <c r="CZ114" s="54">
        <v>0</v>
      </c>
      <c r="DA114" s="54">
        <v>0</v>
      </c>
      <c r="DB114" s="54">
        <v>0</v>
      </c>
      <c r="DC114" s="54">
        <v>0</v>
      </c>
      <c r="DD114" s="54">
        <v>0</v>
      </c>
      <c r="DE114" s="54">
        <v>0</v>
      </c>
      <c r="DF114" s="54">
        <v>0</v>
      </c>
      <c r="DG114" s="54">
        <v>0</v>
      </c>
      <c r="DH114" s="54">
        <v>0</v>
      </c>
      <c r="DI114" s="54">
        <v>0</v>
      </c>
      <c r="DJ114" s="54">
        <v>0</v>
      </c>
      <c r="DK114" s="54">
        <v>0</v>
      </c>
      <c r="DL114" s="54">
        <v>0</v>
      </c>
      <c r="DM114" s="54">
        <v>0</v>
      </c>
      <c r="DN114" s="54">
        <v>0</v>
      </c>
      <c r="DO114" s="54">
        <v>0</v>
      </c>
      <c r="DP114" s="54">
        <v>0</v>
      </c>
      <c r="DQ114" s="54">
        <v>0</v>
      </c>
      <c r="DR114" s="54">
        <v>0</v>
      </c>
      <c r="DS114" s="54">
        <v>0</v>
      </c>
      <c r="DT114" s="54">
        <v>0</v>
      </c>
      <c r="DU114" s="54">
        <v>0</v>
      </c>
      <c r="DV114" s="54">
        <v>0</v>
      </c>
      <c r="DW114" s="54">
        <v>0</v>
      </c>
      <c r="DX114" s="54">
        <v>0</v>
      </c>
      <c r="DY114" s="26"/>
      <c r="DZ114" s="26"/>
      <c r="EA114" s="26"/>
      <c r="EB114" s="26">
        <v>0</v>
      </c>
      <c r="EC114" s="54">
        <v>0</v>
      </c>
      <c r="ED114" s="54">
        <v>0</v>
      </c>
      <c r="EE114" s="54">
        <v>0</v>
      </c>
      <c r="EF114" s="54">
        <v>0</v>
      </c>
      <c r="EG114" s="54">
        <v>0</v>
      </c>
      <c r="EH114" s="54">
        <v>0</v>
      </c>
      <c r="EI114" s="54">
        <v>0</v>
      </c>
      <c r="EJ114" s="54">
        <v>0</v>
      </c>
      <c r="EK114" s="54">
        <v>0</v>
      </c>
      <c r="EL114" s="54">
        <v>0</v>
      </c>
      <c r="EM114" s="54">
        <v>0</v>
      </c>
      <c r="EN114" s="54">
        <v>0</v>
      </c>
      <c r="EO114" s="54">
        <v>0</v>
      </c>
      <c r="EP114" s="54">
        <v>0</v>
      </c>
      <c r="EQ114" s="54">
        <v>0</v>
      </c>
      <c r="ER114" s="54">
        <v>0</v>
      </c>
      <c r="ES114" s="54">
        <v>0</v>
      </c>
      <c r="ET114" s="54">
        <v>0</v>
      </c>
      <c r="EU114" s="54">
        <v>0</v>
      </c>
      <c r="EV114" s="54">
        <v>0</v>
      </c>
      <c r="EW114" s="54">
        <v>0</v>
      </c>
      <c r="EX114" s="54">
        <v>0</v>
      </c>
      <c r="EY114" s="26"/>
      <c r="EZ114" s="54"/>
      <c r="FA114" s="54"/>
      <c r="FB114" s="26">
        <v>0</v>
      </c>
      <c r="FC114" s="55">
        <v>0</v>
      </c>
      <c r="FD114" s="56">
        <v>0</v>
      </c>
      <c r="FE114" s="56">
        <v>0</v>
      </c>
      <c r="FF114" s="56"/>
      <c r="FG114" s="56">
        <v>0</v>
      </c>
      <c r="FH114" s="9"/>
      <c r="FI114" s="17">
        <v>0</v>
      </c>
      <c r="FJ114" s="17"/>
      <c r="FK114" s="17">
        <v>0</v>
      </c>
      <c r="FL114" s="17"/>
      <c r="FM114" s="17"/>
      <c r="FN114" s="17">
        <v>0</v>
      </c>
      <c r="FO114" s="57">
        <v>0</v>
      </c>
      <c r="FP114" s="57">
        <v>30</v>
      </c>
      <c r="FQ114" s="57">
        <v>0</v>
      </c>
      <c r="FR114" s="26" t="s">
        <v>351</v>
      </c>
      <c r="FS114" s="59"/>
      <c r="FT114" s="60">
        <v>0</v>
      </c>
      <c r="FU114" s="60"/>
      <c r="FV114" s="61">
        <v>0</v>
      </c>
      <c r="FW114" s="61">
        <v>0</v>
      </c>
      <c r="FX114" s="61">
        <v>0</v>
      </c>
      <c r="FY114" s="61">
        <v>0</v>
      </c>
      <c r="FZ114" s="12"/>
      <c r="GA114" s="11">
        <v>0</v>
      </c>
    </row>
    <row r="115" spans="1:183" s="62" customFormat="1" ht="21.75" hidden="1" customHeight="1">
      <c r="A115" s="8" t="s">
        <v>197</v>
      </c>
      <c r="B115" s="54"/>
      <c r="C115" s="54"/>
      <c r="D115" s="54">
        <v>0</v>
      </c>
      <c r="E115" s="54">
        <v>0</v>
      </c>
      <c r="F115" s="54">
        <v>0</v>
      </c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4">
        <v>0</v>
      </c>
      <c r="M115" s="54">
        <v>0</v>
      </c>
      <c r="N115" s="54">
        <v>0</v>
      </c>
      <c r="O115" s="54">
        <v>0</v>
      </c>
      <c r="P115" s="54">
        <v>0</v>
      </c>
      <c r="Q115" s="54">
        <v>0</v>
      </c>
      <c r="R115" s="54">
        <v>0</v>
      </c>
      <c r="S115" s="54">
        <v>0</v>
      </c>
      <c r="T115" s="54">
        <v>0</v>
      </c>
      <c r="U115" s="54">
        <v>0</v>
      </c>
      <c r="V115" s="54">
        <v>0</v>
      </c>
      <c r="W115" s="54">
        <v>0</v>
      </c>
      <c r="X115" s="54">
        <v>0</v>
      </c>
      <c r="Y115" s="54">
        <v>0</v>
      </c>
      <c r="Z115" s="54">
        <v>0</v>
      </c>
      <c r="AA115" s="54">
        <v>0</v>
      </c>
      <c r="AB115" s="54">
        <v>0</v>
      </c>
      <c r="AC115" s="54">
        <v>0</v>
      </c>
      <c r="AD115" s="54">
        <v>0</v>
      </c>
      <c r="AE115" s="54">
        <v>0</v>
      </c>
      <c r="AF115" s="54">
        <v>0</v>
      </c>
      <c r="AG115" s="54">
        <v>0</v>
      </c>
      <c r="AH115" s="54">
        <v>0</v>
      </c>
      <c r="AI115" s="54">
        <v>0</v>
      </c>
      <c r="AJ115" s="54">
        <v>0</v>
      </c>
      <c r="AK115" s="54">
        <v>0</v>
      </c>
      <c r="AL115" s="54">
        <v>0</v>
      </c>
      <c r="AM115" s="54">
        <v>0</v>
      </c>
      <c r="AN115" s="54">
        <v>0</v>
      </c>
      <c r="AO115" s="54">
        <v>0</v>
      </c>
      <c r="AP115" s="54">
        <v>0</v>
      </c>
      <c r="AQ115" s="54">
        <v>0</v>
      </c>
      <c r="AR115" s="54">
        <v>0</v>
      </c>
      <c r="AS115" s="54">
        <v>0</v>
      </c>
      <c r="AT115" s="54">
        <v>0</v>
      </c>
      <c r="AU115" s="54">
        <v>0</v>
      </c>
      <c r="AV115" s="54">
        <v>0</v>
      </c>
      <c r="AW115" s="54">
        <v>0</v>
      </c>
      <c r="AX115" s="54">
        <v>0</v>
      </c>
      <c r="AY115" s="54">
        <v>0</v>
      </c>
      <c r="AZ115" s="54">
        <v>0</v>
      </c>
      <c r="BA115" s="54">
        <v>0</v>
      </c>
      <c r="BB115" s="54">
        <v>0</v>
      </c>
      <c r="BC115" s="54">
        <v>0</v>
      </c>
      <c r="BD115" s="54">
        <v>0</v>
      </c>
      <c r="BE115" s="54">
        <v>0</v>
      </c>
      <c r="BF115" s="54">
        <v>0</v>
      </c>
      <c r="BG115" s="54">
        <v>0</v>
      </c>
      <c r="BH115" s="54">
        <v>0</v>
      </c>
      <c r="BI115" s="54">
        <v>0</v>
      </c>
      <c r="BJ115" s="54">
        <v>0</v>
      </c>
      <c r="BK115" s="54">
        <v>0</v>
      </c>
      <c r="BL115" s="54">
        <v>0</v>
      </c>
      <c r="BM115" s="54">
        <v>0</v>
      </c>
      <c r="BN115" s="54">
        <v>0</v>
      </c>
      <c r="BO115" s="54">
        <v>0</v>
      </c>
      <c r="BP115" s="54">
        <v>0</v>
      </c>
      <c r="BQ115" s="54">
        <v>0</v>
      </c>
      <c r="BR115" s="54">
        <v>0</v>
      </c>
      <c r="BS115" s="54">
        <v>0</v>
      </c>
      <c r="BT115" s="54">
        <v>0</v>
      </c>
      <c r="BU115" s="54">
        <v>0</v>
      </c>
      <c r="BV115" s="54">
        <v>0</v>
      </c>
      <c r="BW115" s="54">
        <v>0</v>
      </c>
      <c r="BX115" s="54">
        <v>0</v>
      </c>
      <c r="BY115" s="54">
        <v>0</v>
      </c>
      <c r="BZ115" s="54">
        <v>0</v>
      </c>
      <c r="CA115" s="54">
        <v>0</v>
      </c>
      <c r="CB115" s="54">
        <v>0</v>
      </c>
      <c r="CC115" s="54">
        <v>0</v>
      </c>
      <c r="CD115" s="54">
        <v>0</v>
      </c>
      <c r="CE115" s="54">
        <v>0</v>
      </c>
      <c r="CF115" s="54">
        <v>0</v>
      </c>
      <c r="CG115" s="54">
        <v>0</v>
      </c>
      <c r="CH115" s="54">
        <v>0</v>
      </c>
      <c r="CI115" s="54">
        <v>0</v>
      </c>
      <c r="CJ115" s="54">
        <v>0</v>
      </c>
      <c r="CK115" s="54">
        <v>0</v>
      </c>
      <c r="CL115" s="54">
        <v>0</v>
      </c>
      <c r="CM115" s="26"/>
      <c r="CN115" s="26"/>
      <c r="CO115" s="26"/>
      <c r="CP115" s="26">
        <v>0</v>
      </c>
      <c r="CQ115" s="54">
        <v>0</v>
      </c>
      <c r="CR115" s="54">
        <v>0</v>
      </c>
      <c r="CS115" s="54">
        <v>0</v>
      </c>
      <c r="CT115" s="54">
        <v>0</v>
      </c>
      <c r="CU115" s="54">
        <v>0</v>
      </c>
      <c r="CV115" s="54">
        <v>0</v>
      </c>
      <c r="CW115" s="54">
        <v>0</v>
      </c>
      <c r="CX115" s="54">
        <v>0</v>
      </c>
      <c r="CY115" s="54">
        <v>0</v>
      </c>
      <c r="CZ115" s="54">
        <v>0</v>
      </c>
      <c r="DA115" s="54">
        <v>0</v>
      </c>
      <c r="DB115" s="54">
        <v>0</v>
      </c>
      <c r="DC115" s="54">
        <v>0</v>
      </c>
      <c r="DD115" s="54">
        <v>0</v>
      </c>
      <c r="DE115" s="54">
        <v>0</v>
      </c>
      <c r="DF115" s="54">
        <v>0</v>
      </c>
      <c r="DG115" s="54">
        <v>0</v>
      </c>
      <c r="DH115" s="54">
        <v>0</v>
      </c>
      <c r="DI115" s="54">
        <v>0</v>
      </c>
      <c r="DJ115" s="54">
        <v>0</v>
      </c>
      <c r="DK115" s="54">
        <v>0</v>
      </c>
      <c r="DL115" s="54">
        <v>0</v>
      </c>
      <c r="DM115" s="54">
        <v>0</v>
      </c>
      <c r="DN115" s="54">
        <v>0</v>
      </c>
      <c r="DO115" s="54">
        <v>0</v>
      </c>
      <c r="DP115" s="54">
        <v>0</v>
      </c>
      <c r="DQ115" s="54">
        <v>0</v>
      </c>
      <c r="DR115" s="54">
        <v>0</v>
      </c>
      <c r="DS115" s="54">
        <v>0</v>
      </c>
      <c r="DT115" s="54">
        <v>0</v>
      </c>
      <c r="DU115" s="54">
        <v>0</v>
      </c>
      <c r="DV115" s="54">
        <v>0</v>
      </c>
      <c r="DW115" s="54">
        <v>0</v>
      </c>
      <c r="DX115" s="54">
        <v>0</v>
      </c>
      <c r="DY115" s="26"/>
      <c r="DZ115" s="26"/>
      <c r="EA115" s="26"/>
      <c r="EB115" s="26">
        <v>0</v>
      </c>
      <c r="EC115" s="54">
        <v>0</v>
      </c>
      <c r="ED115" s="54">
        <v>0</v>
      </c>
      <c r="EE115" s="54">
        <v>0</v>
      </c>
      <c r="EF115" s="54">
        <v>0</v>
      </c>
      <c r="EG115" s="54">
        <v>0</v>
      </c>
      <c r="EH115" s="54">
        <v>0</v>
      </c>
      <c r="EI115" s="54">
        <v>0</v>
      </c>
      <c r="EJ115" s="54">
        <v>0</v>
      </c>
      <c r="EK115" s="54">
        <v>0</v>
      </c>
      <c r="EL115" s="54">
        <v>0</v>
      </c>
      <c r="EM115" s="54">
        <v>0</v>
      </c>
      <c r="EN115" s="54">
        <v>0</v>
      </c>
      <c r="EO115" s="54">
        <v>0</v>
      </c>
      <c r="EP115" s="54">
        <v>0</v>
      </c>
      <c r="EQ115" s="54">
        <v>0</v>
      </c>
      <c r="ER115" s="54">
        <v>0</v>
      </c>
      <c r="ES115" s="54">
        <v>0</v>
      </c>
      <c r="ET115" s="54">
        <v>0</v>
      </c>
      <c r="EU115" s="54">
        <v>0</v>
      </c>
      <c r="EV115" s="54">
        <v>0</v>
      </c>
      <c r="EW115" s="54">
        <v>0</v>
      </c>
      <c r="EX115" s="54">
        <v>0</v>
      </c>
      <c r="EY115" s="26"/>
      <c r="EZ115" s="54"/>
      <c r="FA115" s="54"/>
      <c r="FB115" s="26">
        <v>0</v>
      </c>
      <c r="FC115" s="55">
        <v>0</v>
      </c>
      <c r="FD115" s="56">
        <v>0</v>
      </c>
      <c r="FE115" s="56">
        <v>0</v>
      </c>
      <c r="FF115" s="56"/>
      <c r="FG115" s="56">
        <v>0</v>
      </c>
      <c r="FH115" s="9"/>
      <c r="FI115" s="17">
        <v>0</v>
      </c>
      <c r="FJ115" s="17"/>
      <c r="FK115" s="17"/>
      <c r="FL115" s="17"/>
      <c r="FM115" s="17"/>
      <c r="FN115" s="17">
        <v>0</v>
      </c>
      <c r="FO115" s="57">
        <v>0</v>
      </c>
      <c r="FP115" s="57">
        <v>20</v>
      </c>
      <c r="FQ115" s="57">
        <v>0</v>
      </c>
      <c r="FR115" s="26" t="s">
        <v>351</v>
      </c>
      <c r="FS115" s="59"/>
      <c r="FT115" s="60">
        <v>0</v>
      </c>
      <c r="FU115" s="60"/>
      <c r="FV115" s="61">
        <v>0</v>
      </c>
      <c r="FW115" s="61">
        <v>0</v>
      </c>
      <c r="FX115" s="61">
        <v>0</v>
      </c>
      <c r="FY115" s="61">
        <v>0</v>
      </c>
      <c r="FZ115" s="13"/>
      <c r="GA115" s="11"/>
    </row>
    <row r="116" spans="1:183" s="62" customFormat="1" ht="21.75" hidden="1" customHeight="1">
      <c r="A116" s="8" t="s">
        <v>106</v>
      </c>
      <c r="B116" s="54"/>
      <c r="C116" s="54"/>
      <c r="D116" s="54">
        <v>0</v>
      </c>
      <c r="E116" s="54">
        <v>0</v>
      </c>
      <c r="F116" s="54">
        <v>0</v>
      </c>
      <c r="G116" s="54">
        <v>0</v>
      </c>
      <c r="H116" s="54">
        <v>0</v>
      </c>
      <c r="I116" s="54">
        <v>0</v>
      </c>
      <c r="J116" s="54">
        <v>0</v>
      </c>
      <c r="K116" s="54">
        <v>0</v>
      </c>
      <c r="L116" s="54">
        <v>0</v>
      </c>
      <c r="M116" s="54">
        <v>0</v>
      </c>
      <c r="N116" s="54">
        <v>0</v>
      </c>
      <c r="O116" s="54">
        <v>0</v>
      </c>
      <c r="P116" s="54">
        <v>0</v>
      </c>
      <c r="Q116" s="54">
        <v>0</v>
      </c>
      <c r="R116" s="54">
        <v>0</v>
      </c>
      <c r="S116" s="54">
        <v>0</v>
      </c>
      <c r="T116" s="54">
        <v>0</v>
      </c>
      <c r="U116" s="54">
        <v>0</v>
      </c>
      <c r="V116" s="54">
        <v>0</v>
      </c>
      <c r="W116" s="54">
        <v>0</v>
      </c>
      <c r="X116" s="54">
        <v>0</v>
      </c>
      <c r="Y116" s="54">
        <v>0</v>
      </c>
      <c r="Z116" s="54">
        <v>0</v>
      </c>
      <c r="AA116" s="54">
        <v>0</v>
      </c>
      <c r="AB116" s="54">
        <v>0</v>
      </c>
      <c r="AC116" s="54">
        <v>0</v>
      </c>
      <c r="AD116" s="54">
        <v>0</v>
      </c>
      <c r="AE116" s="54">
        <v>0</v>
      </c>
      <c r="AF116" s="54">
        <v>0</v>
      </c>
      <c r="AG116" s="54">
        <v>0</v>
      </c>
      <c r="AH116" s="54">
        <v>0</v>
      </c>
      <c r="AI116" s="54">
        <v>0</v>
      </c>
      <c r="AJ116" s="54">
        <v>0</v>
      </c>
      <c r="AK116" s="54">
        <v>0</v>
      </c>
      <c r="AL116" s="54">
        <v>0</v>
      </c>
      <c r="AM116" s="54">
        <v>0</v>
      </c>
      <c r="AN116" s="54">
        <v>0</v>
      </c>
      <c r="AO116" s="54">
        <v>0</v>
      </c>
      <c r="AP116" s="54">
        <v>0</v>
      </c>
      <c r="AQ116" s="54">
        <v>0</v>
      </c>
      <c r="AR116" s="54">
        <v>0</v>
      </c>
      <c r="AS116" s="54">
        <v>0</v>
      </c>
      <c r="AT116" s="54">
        <v>0</v>
      </c>
      <c r="AU116" s="54">
        <v>0</v>
      </c>
      <c r="AV116" s="54">
        <v>0</v>
      </c>
      <c r="AW116" s="54">
        <v>0</v>
      </c>
      <c r="AX116" s="54">
        <v>0</v>
      </c>
      <c r="AY116" s="54">
        <v>0</v>
      </c>
      <c r="AZ116" s="54">
        <v>0</v>
      </c>
      <c r="BA116" s="54">
        <v>0</v>
      </c>
      <c r="BB116" s="54">
        <v>0</v>
      </c>
      <c r="BC116" s="54">
        <v>0</v>
      </c>
      <c r="BD116" s="54">
        <v>0</v>
      </c>
      <c r="BE116" s="54">
        <v>0</v>
      </c>
      <c r="BF116" s="54">
        <v>0</v>
      </c>
      <c r="BG116" s="54">
        <v>0</v>
      </c>
      <c r="BH116" s="54">
        <v>0</v>
      </c>
      <c r="BI116" s="54">
        <v>0</v>
      </c>
      <c r="BJ116" s="54">
        <v>0</v>
      </c>
      <c r="BK116" s="54">
        <v>0</v>
      </c>
      <c r="BL116" s="54">
        <v>0</v>
      </c>
      <c r="BM116" s="54">
        <v>0</v>
      </c>
      <c r="BN116" s="54">
        <v>0</v>
      </c>
      <c r="BO116" s="54">
        <v>0</v>
      </c>
      <c r="BP116" s="54">
        <v>0</v>
      </c>
      <c r="BQ116" s="54">
        <v>0</v>
      </c>
      <c r="BR116" s="54">
        <v>0</v>
      </c>
      <c r="BS116" s="54">
        <v>0</v>
      </c>
      <c r="BT116" s="54">
        <v>0</v>
      </c>
      <c r="BU116" s="54">
        <v>0</v>
      </c>
      <c r="BV116" s="54">
        <v>0</v>
      </c>
      <c r="BW116" s="54">
        <v>0</v>
      </c>
      <c r="BX116" s="54">
        <v>0</v>
      </c>
      <c r="BY116" s="54">
        <v>0</v>
      </c>
      <c r="BZ116" s="54">
        <v>0</v>
      </c>
      <c r="CA116" s="54">
        <v>0</v>
      </c>
      <c r="CB116" s="54">
        <v>0</v>
      </c>
      <c r="CC116" s="54">
        <v>0</v>
      </c>
      <c r="CD116" s="54">
        <v>0</v>
      </c>
      <c r="CE116" s="54">
        <v>0</v>
      </c>
      <c r="CF116" s="54">
        <v>0</v>
      </c>
      <c r="CG116" s="54">
        <v>0</v>
      </c>
      <c r="CH116" s="54">
        <v>0</v>
      </c>
      <c r="CI116" s="54">
        <v>0</v>
      </c>
      <c r="CJ116" s="54">
        <v>0</v>
      </c>
      <c r="CK116" s="54">
        <v>0</v>
      </c>
      <c r="CL116" s="54">
        <v>0</v>
      </c>
      <c r="CM116" s="26"/>
      <c r="CN116" s="26"/>
      <c r="CO116" s="26"/>
      <c r="CP116" s="26">
        <v>0</v>
      </c>
      <c r="CQ116" s="54">
        <v>0</v>
      </c>
      <c r="CR116" s="54">
        <v>0</v>
      </c>
      <c r="CS116" s="54">
        <v>0</v>
      </c>
      <c r="CT116" s="54">
        <v>0</v>
      </c>
      <c r="CU116" s="54">
        <v>0</v>
      </c>
      <c r="CV116" s="54">
        <v>0</v>
      </c>
      <c r="CW116" s="54">
        <v>0</v>
      </c>
      <c r="CX116" s="54">
        <v>0</v>
      </c>
      <c r="CY116" s="54">
        <v>0</v>
      </c>
      <c r="CZ116" s="54">
        <v>0</v>
      </c>
      <c r="DA116" s="54">
        <v>0</v>
      </c>
      <c r="DB116" s="54">
        <v>0</v>
      </c>
      <c r="DC116" s="54">
        <v>0</v>
      </c>
      <c r="DD116" s="54">
        <v>0</v>
      </c>
      <c r="DE116" s="54">
        <v>0</v>
      </c>
      <c r="DF116" s="54">
        <v>0</v>
      </c>
      <c r="DG116" s="54">
        <v>0</v>
      </c>
      <c r="DH116" s="54">
        <v>0</v>
      </c>
      <c r="DI116" s="54">
        <v>0</v>
      </c>
      <c r="DJ116" s="54">
        <v>0</v>
      </c>
      <c r="DK116" s="54">
        <v>0</v>
      </c>
      <c r="DL116" s="54">
        <v>0</v>
      </c>
      <c r="DM116" s="54">
        <v>0</v>
      </c>
      <c r="DN116" s="54">
        <v>0</v>
      </c>
      <c r="DO116" s="54">
        <v>0</v>
      </c>
      <c r="DP116" s="54">
        <v>0</v>
      </c>
      <c r="DQ116" s="54">
        <v>0</v>
      </c>
      <c r="DR116" s="54">
        <v>0</v>
      </c>
      <c r="DS116" s="54">
        <v>0</v>
      </c>
      <c r="DT116" s="54">
        <v>0</v>
      </c>
      <c r="DU116" s="54">
        <v>0</v>
      </c>
      <c r="DV116" s="54">
        <v>0</v>
      </c>
      <c r="DW116" s="54">
        <v>0</v>
      </c>
      <c r="DX116" s="54">
        <v>0</v>
      </c>
      <c r="DY116" s="26"/>
      <c r="DZ116" s="26"/>
      <c r="EA116" s="26"/>
      <c r="EB116" s="26">
        <v>0</v>
      </c>
      <c r="EC116" s="54">
        <v>0</v>
      </c>
      <c r="ED116" s="54">
        <v>0</v>
      </c>
      <c r="EE116" s="54">
        <v>0</v>
      </c>
      <c r="EF116" s="54">
        <v>0</v>
      </c>
      <c r="EG116" s="54">
        <v>0</v>
      </c>
      <c r="EH116" s="54">
        <v>0</v>
      </c>
      <c r="EI116" s="54">
        <v>0</v>
      </c>
      <c r="EJ116" s="54">
        <v>0</v>
      </c>
      <c r="EK116" s="54">
        <v>0</v>
      </c>
      <c r="EL116" s="54">
        <v>0</v>
      </c>
      <c r="EM116" s="54">
        <v>0</v>
      </c>
      <c r="EN116" s="54">
        <v>0</v>
      </c>
      <c r="EO116" s="54">
        <v>0</v>
      </c>
      <c r="EP116" s="54">
        <v>0</v>
      </c>
      <c r="EQ116" s="54">
        <v>0</v>
      </c>
      <c r="ER116" s="54">
        <v>0</v>
      </c>
      <c r="ES116" s="54">
        <v>0</v>
      </c>
      <c r="ET116" s="54">
        <v>0</v>
      </c>
      <c r="EU116" s="54">
        <v>0</v>
      </c>
      <c r="EV116" s="54">
        <v>0</v>
      </c>
      <c r="EW116" s="54">
        <v>0</v>
      </c>
      <c r="EX116" s="54">
        <v>0</v>
      </c>
      <c r="EY116" s="26"/>
      <c r="EZ116" s="54"/>
      <c r="FA116" s="54"/>
      <c r="FB116" s="26">
        <v>0</v>
      </c>
      <c r="FC116" s="55">
        <v>0</v>
      </c>
      <c r="FD116" s="56">
        <v>0</v>
      </c>
      <c r="FE116" s="56">
        <v>0</v>
      </c>
      <c r="FF116" s="56"/>
      <c r="FG116" s="56">
        <v>0</v>
      </c>
      <c r="FH116" s="9"/>
      <c r="FI116" s="17">
        <v>0</v>
      </c>
      <c r="FJ116" s="17"/>
      <c r="FK116" s="17"/>
      <c r="FL116" s="17"/>
      <c r="FM116" s="17">
        <v>0</v>
      </c>
      <c r="FN116" s="17">
        <v>0</v>
      </c>
      <c r="FO116" s="57">
        <v>0</v>
      </c>
      <c r="FP116" s="57">
        <v>30</v>
      </c>
      <c r="FQ116" s="57">
        <v>0</v>
      </c>
      <c r="FR116" s="26" t="s">
        <v>351</v>
      </c>
      <c r="FS116" s="59"/>
      <c r="FT116" s="60">
        <v>0</v>
      </c>
      <c r="FU116" s="60"/>
      <c r="FV116" s="61">
        <v>0</v>
      </c>
      <c r="FW116" s="61">
        <v>0</v>
      </c>
      <c r="FX116" s="61">
        <v>0</v>
      </c>
      <c r="FY116" s="61">
        <v>0</v>
      </c>
      <c r="FZ116" s="10"/>
      <c r="GA116" s="11">
        <v>0</v>
      </c>
    </row>
    <row r="117" spans="1:183" s="62" customFormat="1" ht="21.75" hidden="1" customHeight="1">
      <c r="A117" s="8" t="s">
        <v>107</v>
      </c>
      <c r="B117" s="54" t="s">
        <v>321</v>
      </c>
      <c r="C117" s="54">
        <v>0</v>
      </c>
      <c r="D117" s="54">
        <v>0</v>
      </c>
      <c r="E117" s="54">
        <v>0</v>
      </c>
      <c r="F117" s="54">
        <v>0</v>
      </c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4">
        <v>0</v>
      </c>
      <c r="M117" s="54">
        <v>0</v>
      </c>
      <c r="N117" s="54">
        <v>0</v>
      </c>
      <c r="O117" s="54">
        <v>0</v>
      </c>
      <c r="P117" s="54">
        <v>0</v>
      </c>
      <c r="Q117" s="54">
        <v>0</v>
      </c>
      <c r="R117" s="54">
        <v>0</v>
      </c>
      <c r="S117" s="54">
        <v>0</v>
      </c>
      <c r="T117" s="54">
        <v>0</v>
      </c>
      <c r="U117" s="54">
        <v>0</v>
      </c>
      <c r="V117" s="54">
        <v>0</v>
      </c>
      <c r="W117" s="54">
        <v>0</v>
      </c>
      <c r="X117" s="54">
        <v>0</v>
      </c>
      <c r="Y117" s="54">
        <v>0</v>
      </c>
      <c r="Z117" s="54">
        <v>0</v>
      </c>
      <c r="AA117" s="54">
        <v>0</v>
      </c>
      <c r="AB117" s="54">
        <v>0</v>
      </c>
      <c r="AC117" s="54">
        <v>0</v>
      </c>
      <c r="AD117" s="54">
        <v>0</v>
      </c>
      <c r="AE117" s="54">
        <v>0</v>
      </c>
      <c r="AF117" s="54">
        <v>0</v>
      </c>
      <c r="AG117" s="54">
        <v>0</v>
      </c>
      <c r="AH117" s="54">
        <v>0</v>
      </c>
      <c r="AI117" s="54">
        <v>0</v>
      </c>
      <c r="AJ117" s="54">
        <v>0</v>
      </c>
      <c r="AK117" s="54">
        <v>0</v>
      </c>
      <c r="AL117" s="54">
        <v>0</v>
      </c>
      <c r="AM117" s="54">
        <v>0</v>
      </c>
      <c r="AN117" s="54">
        <v>0</v>
      </c>
      <c r="AO117" s="54">
        <v>0</v>
      </c>
      <c r="AP117" s="54">
        <v>0</v>
      </c>
      <c r="AQ117" s="54">
        <v>0</v>
      </c>
      <c r="AR117" s="54">
        <v>0</v>
      </c>
      <c r="AS117" s="54">
        <v>0</v>
      </c>
      <c r="AT117" s="54">
        <v>0</v>
      </c>
      <c r="AU117" s="54">
        <v>0</v>
      </c>
      <c r="AV117" s="54">
        <v>0</v>
      </c>
      <c r="AW117" s="54">
        <v>0</v>
      </c>
      <c r="AX117" s="54">
        <v>0</v>
      </c>
      <c r="AY117" s="54">
        <v>0</v>
      </c>
      <c r="AZ117" s="54">
        <v>0</v>
      </c>
      <c r="BA117" s="54">
        <v>0</v>
      </c>
      <c r="BB117" s="54">
        <v>0</v>
      </c>
      <c r="BC117" s="54">
        <v>0</v>
      </c>
      <c r="BD117" s="54">
        <v>0</v>
      </c>
      <c r="BE117" s="54">
        <v>0</v>
      </c>
      <c r="BF117" s="54">
        <v>0</v>
      </c>
      <c r="BG117" s="54">
        <v>0</v>
      </c>
      <c r="BH117" s="54">
        <v>0</v>
      </c>
      <c r="BI117" s="54">
        <v>0</v>
      </c>
      <c r="BJ117" s="54">
        <v>0</v>
      </c>
      <c r="BK117" s="54">
        <v>0</v>
      </c>
      <c r="BL117" s="54">
        <v>0</v>
      </c>
      <c r="BM117" s="54">
        <v>0</v>
      </c>
      <c r="BN117" s="54">
        <v>0</v>
      </c>
      <c r="BO117" s="54">
        <v>0</v>
      </c>
      <c r="BP117" s="54">
        <v>0</v>
      </c>
      <c r="BQ117" s="54">
        <v>0</v>
      </c>
      <c r="BR117" s="54">
        <v>0</v>
      </c>
      <c r="BS117" s="54">
        <v>0</v>
      </c>
      <c r="BT117" s="54">
        <v>0</v>
      </c>
      <c r="BU117" s="54">
        <v>0</v>
      </c>
      <c r="BV117" s="54">
        <v>0</v>
      </c>
      <c r="BW117" s="54">
        <v>0</v>
      </c>
      <c r="BX117" s="54">
        <v>0</v>
      </c>
      <c r="BY117" s="54">
        <v>0</v>
      </c>
      <c r="BZ117" s="54">
        <v>0</v>
      </c>
      <c r="CA117" s="54">
        <v>0</v>
      </c>
      <c r="CB117" s="54">
        <v>0</v>
      </c>
      <c r="CC117" s="54">
        <v>0</v>
      </c>
      <c r="CD117" s="54">
        <v>0</v>
      </c>
      <c r="CE117" s="54">
        <v>0</v>
      </c>
      <c r="CF117" s="54">
        <v>0</v>
      </c>
      <c r="CG117" s="54">
        <v>0</v>
      </c>
      <c r="CH117" s="54">
        <v>0</v>
      </c>
      <c r="CI117" s="54">
        <v>0</v>
      </c>
      <c r="CJ117" s="54">
        <v>0</v>
      </c>
      <c r="CK117" s="54">
        <v>0</v>
      </c>
      <c r="CL117" s="54">
        <v>0</v>
      </c>
      <c r="CM117" s="26"/>
      <c r="CN117" s="26"/>
      <c r="CO117" s="26"/>
      <c r="CP117" s="26">
        <v>0</v>
      </c>
      <c r="CQ117" s="54">
        <v>0</v>
      </c>
      <c r="CR117" s="54">
        <v>0</v>
      </c>
      <c r="CS117" s="54">
        <v>0</v>
      </c>
      <c r="CT117" s="54">
        <v>0</v>
      </c>
      <c r="CU117" s="54">
        <v>0</v>
      </c>
      <c r="CV117" s="54">
        <v>0</v>
      </c>
      <c r="CW117" s="54">
        <v>0</v>
      </c>
      <c r="CX117" s="54">
        <v>0</v>
      </c>
      <c r="CY117" s="54">
        <v>0</v>
      </c>
      <c r="CZ117" s="54">
        <v>0</v>
      </c>
      <c r="DA117" s="54">
        <v>0</v>
      </c>
      <c r="DB117" s="54">
        <v>0</v>
      </c>
      <c r="DC117" s="54">
        <v>0</v>
      </c>
      <c r="DD117" s="54">
        <v>0</v>
      </c>
      <c r="DE117" s="54">
        <v>0</v>
      </c>
      <c r="DF117" s="54">
        <v>0</v>
      </c>
      <c r="DG117" s="54">
        <v>0</v>
      </c>
      <c r="DH117" s="54">
        <v>0</v>
      </c>
      <c r="DI117" s="54">
        <v>0</v>
      </c>
      <c r="DJ117" s="54">
        <v>0</v>
      </c>
      <c r="DK117" s="54">
        <v>0</v>
      </c>
      <c r="DL117" s="54">
        <v>0</v>
      </c>
      <c r="DM117" s="54">
        <v>0</v>
      </c>
      <c r="DN117" s="54">
        <v>0</v>
      </c>
      <c r="DO117" s="54">
        <v>0</v>
      </c>
      <c r="DP117" s="54">
        <v>0</v>
      </c>
      <c r="DQ117" s="54">
        <v>0</v>
      </c>
      <c r="DR117" s="54">
        <v>0</v>
      </c>
      <c r="DS117" s="54">
        <v>0</v>
      </c>
      <c r="DT117" s="54">
        <v>0</v>
      </c>
      <c r="DU117" s="54">
        <v>0</v>
      </c>
      <c r="DV117" s="54">
        <v>0</v>
      </c>
      <c r="DW117" s="54">
        <v>0</v>
      </c>
      <c r="DX117" s="54">
        <v>0</v>
      </c>
      <c r="DY117" s="26"/>
      <c r="DZ117" s="26"/>
      <c r="EA117" s="26"/>
      <c r="EB117" s="26">
        <v>0</v>
      </c>
      <c r="EC117" s="54">
        <v>0</v>
      </c>
      <c r="ED117" s="54">
        <v>0</v>
      </c>
      <c r="EE117" s="54">
        <v>0</v>
      </c>
      <c r="EF117" s="54">
        <v>0</v>
      </c>
      <c r="EG117" s="54">
        <v>0</v>
      </c>
      <c r="EH117" s="54">
        <v>0</v>
      </c>
      <c r="EI117" s="54">
        <v>0</v>
      </c>
      <c r="EJ117" s="54">
        <v>0</v>
      </c>
      <c r="EK117" s="54">
        <v>0</v>
      </c>
      <c r="EL117" s="54">
        <v>0</v>
      </c>
      <c r="EM117" s="54">
        <v>0</v>
      </c>
      <c r="EN117" s="54">
        <v>0</v>
      </c>
      <c r="EO117" s="54">
        <v>0</v>
      </c>
      <c r="EP117" s="54">
        <v>0</v>
      </c>
      <c r="EQ117" s="54">
        <v>0</v>
      </c>
      <c r="ER117" s="54">
        <v>0</v>
      </c>
      <c r="ES117" s="54">
        <v>0</v>
      </c>
      <c r="ET117" s="54">
        <v>0</v>
      </c>
      <c r="EU117" s="54">
        <v>0</v>
      </c>
      <c r="EV117" s="54">
        <v>0</v>
      </c>
      <c r="EW117" s="54">
        <v>0</v>
      </c>
      <c r="EX117" s="54">
        <v>0</v>
      </c>
      <c r="EY117" s="26"/>
      <c r="EZ117" s="54"/>
      <c r="FA117" s="54"/>
      <c r="FB117" s="26">
        <v>0</v>
      </c>
      <c r="FC117" s="55">
        <v>0</v>
      </c>
      <c r="FD117" s="56">
        <v>0</v>
      </c>
      <c r="FE117" s="56">
        <v>0</v>
      </c>
      <c r="FF117" s="56"/>
      <c r="FG117" s="56">
        <v>0</v>
      </c>
      <c r="FH117" s="9"/>
      <c r="FI117" s="17">
        <v>0</v>
      </c>
      <c r="FJ117" s="17"/>
      <c r="FK117" s="17"/>
      <c r="FL117" s="17"/>
      <c r="FM117" s="17"/>
      <c r="FN117" s="17">
        <v>0</v>
      </c>
      <c r="FO117" s="57">
        <v>0</v>
      </c>
      <c r="FP117" s="57">
        <v>10</v>
      </c>
      <c r="FQ117" s="57">
        <v>0</v>
      </c>
      <c r="FR117" s="26" t="s">
        <v>351</v>
      </c>
      <c r="FS117" s="59"/>
      <c r="FT117" s="60">
        <v>0</v>
      </c>
      <c r="FU117" s="60"/>
      <c r="FV117" s="61">
        <v>0</v>
      </c>
      <c r="FW117" s="61">
        <v>0</v>
      </c>
      <c r="FX117" s="61">
        <v>0</v>
      </c>
      <c r="FY117" s="61">
        <v>0</v>
      </c>
      <c r="FZ117" s="12"/>
      <c r="GA117" s="11">
        <v>0</v>
      </c>
    </row>
    <row r="118" spans="1:183" s="62" customFormat="1" ht="21.75" hidden="1" customHeight="1">
      <c r="A118" s="8" t="s">
        <v>108</v>
      </c>
      <c r="B118" s="54" t="s">
        <v>321</v>
      </c>
      <c r="C118" s="54">
        <v>0</v>
      </c>
      <c r="D118" s="54">
        <v>0</v>
      </c>
      <c r="E118" s="54">
        <v>0</v>
      </c>
      <c r="F118" s="54">
        <v>0</v>
      </c>
      <c r="G118" s="54">
        <v>0</v>
      </c>
      <c r="H118" s="54">
        <v>0</v>
      </c>
      <c r="I118" s="54">
        <v>0</v>
      </c>
      <c r="J118" s="54">
        <v>0</v>
      </c>
      <c r="K118" s="54">
        <v>0</v>
      </c>
      <c r="L118" s="54">
        <v>0</v>
      </c>
      <c r="M118" s="54">
        <v>0</v>
      </c>
      <c r="N118" s="54">
        <v>0</v>
      </c>
      <c r="O118" s="54">
        <v>0</v>
      </c>
      <c r="P118" s="54">
        <v>0</v>
      </c>
      <c r="Q118" s="54">
        <v>0</v>
      </c>
      <c r="R118" s="54">
        <v>0</v>
      </c>
      <c r="S118" s="54">
        <v>0</v>
      </c>
      <c r="T118" s="54">
        <v>0</v>
      </c>
      <c r="U118" s="54">
        <v>0</v>
      </c>
      <c r="V118" s="54">
        <v>0</v>
      </c>
      <c r="W118" s="54">
        <v>0</v>
      </c>
      <c r="X118" s="54">
        <v>0</v>
      </c>
      <c r="Y118" s="54">
        <v>0</v>
      </c>
      <c r="Z118" s="54">
        <v>0</v>
      </c>
      <c r="AA118" s="54">
        <v>0</v>
      </c>
      <c r="AB118" s="54">
        <v>0</v>
      </c>
      <c r="AC118" s="54">
        <v>0</v>
      </c>
      <c r="AD118" s="54">
        <v>0</v>
      </c>
      <c r="AE118" s="54">
        <v>0</v>
      </c>
      <c r="AF118" s="54">
        <v>0</v>
      </c>
      <c r="AG118" s="54">
        <v>0</v>
      </c>
      <c r="AH118" s="54">
        <v>0</v>
      </c>
      <c r="AI118" s="54">
        <v>0</v>
      </c>
      <c r="AJ118" s="54">
        <v>0</v>
      </c>
      <c r="AK118" s="54">
        <v>0</v>
      </c>
      <c r="AL118" s="54">
        <v>0</v>
      </c>
      <c r="AM118" s="54">
        <v>0</v>
      </c>
      <c r="AN118" s="54">
        <v>0</v>
      </c>
      <c r="AO118" s="54">
        <v>0</v>
      </c>
      <c r="AP118" s="54">
        <v>0</v>
      </c>
      <c r="AQ118" s="54">
        <v>0</v>
      </c>
      <c r="AR118" s="54">
        <v>0</v>
      </c>
      <c r="AS118" s="54">
        <v>2</v>
      </c>
      <c r="AT118" s="54">
        <v>2</v>
      </c>
      <c r="AU118" s="54">
        <v>0</v>
      </c>
      <c r="AV118" s="54">
        <v>0</v>
      </c>
      <c r="AW118" s="54">
        <v>0</v>
      </c>
      <c r="AX118" s="54">
        <v>0</v>
      </c>
      <c r="AY118" s="54">
        <v>0</v>
      </c>
      <c r="AZ118" s="54">
        <v>0</v>
      </c>
      <c r="BA118" s="54">
        <v>0</v>
      </c>
      <c r="BB118" s="54">
        <v>0</v>
      </c>
      <c r="BC118" s="54">
        <v>0</v>
      </c>
      <c r="BD118" s="54">
        <v>0</v>
      </c>
      <c r="BE118" s="54">
        <v>0</v>
      </c>
      <c r="BF118" s="54">
        <v>0</v>
      </c>
      <c r="BG118" s="54">
        <v>0</v>
      </c>
      <c r="BH118" s="54">
        <v>0</v>
      </c>
      <c r="BI118" s="54">
        <v>0</v>
      </c>
      <c r="BJ118" s="54">
        <v>0</v>
      </c>
      <c r="BK118" s="54">
        <v>0</v>
      </c>
      <c r="BL118" s="54">
        <v>0</v>
      </c>
      <c r="BM118" s="54">
        <v>0</v>
      </c>
      <c r="BN118" s="54">
        <v>0</v>
      </c>
      <c r="BO118" s="54">
        <v>0</v>
      </c>
      <c r="BP118" s="54">
        <v>0</v>
      </c>
      <c r="BQ118" s="54">
        <v>0</v>
      </c>
      <c r="BR118" s="54">
        <v>0</v>
      </c>
      <c r="BS118" s="54">
        <v>0</v>
      </c>
      <c r="BT118" s="54">
        <v>0</v>
      </c>
      <c r="BU118" s="54">
        <v>0</v>
      </c>
      <c r="BV118" s="54">
        <v>0</v>
      </c>
      <c r="BW118" s="54">
        <v>0</v>
      </c>
      <c r="BX118" s="54">
        <v>0</v>
      </c>
      <c r="BY118" s="54">
        <v>0</v>
      </c>
      <c r="BZ118" s="54">
        <v>0</v>
      </c>
      <c r="CA118" s="54">
        <v>0</v>
      </c>
      <c r="CB118" s="54">
        <v>0</v>
      </c>
      <c r="CC118" s="54">
        <v>0</v>
      </c>
      <c r="CD118" s="54">
        <v>0</v>
      </c>
      <c r="CE118" s="54">
        <v>0</v>
      </c>
      <c r="CF118" s="54">
        <v>0</v>
      </c>
      <c r="CG118" s="54">
        <v>0</v>
      </c>
      <c r="CH118" s="54">
        <v>0</v>
      </c>
      <c r="CI118" s="54">
        <v>5</v>
      </c>
      <c r="CJ118" s="54">
        <v>5</v>
      </c>
      <c r="CK118" s="54">
        <v>0</v>
      </c>
      <c r="CL118" s="54">
        <v>7</v>
      </c>
      <c r="CM118" s="26"/>
      <c r="CN118" s="26"/>
      <c r="CO118" s="26"/>
      <c r="CP118" s="26">
        <v>0</v>
      </c>
      <c r="CQ118" s="54">
        <v>10</v>
      </c>
      <c r="CR118" s="54">
        <v>10</v>
      </c>
      <c r="CS118" s="54">
        <v>0</v>
      </c>
      <c r="CT118" s="54">
        <v>0</v>
      </c>
      <c r="CU118" s="54">
        <v>0</v>
      </c>
      <c r="CV118" s="54">
        <v>0</v>
      </c>
      <c r="CW118" s="54">
        <v>0</v>
      </c>
      <c r="CX118" s="54">
        <v>0</v>
      </c>
      <c r="CY118" s="54">
        <v>0</v>
      </c>
      <c r="CZ118" s="54">
        <v>5</v>
      </c>
      <c r="DA118" s="54">
        <v>5</v>
      </c>
      <c r="DB118" s="54">
        <v>0</v>
      </c>
      <c r="DC118" s="54">
        <v>5</v>
      </c>
      <c r="DD118" s="54">
        <v>5</v>
      </c>
      <c r="DE118" s="54">
        <v>0</v>
      </c>
      <c r="DF118" s="54">
        <v>10</v>
      </c>
      <c r="DG118" s="54">
        <v>0</v>
      </c>
      <c r="DH118" s="54">
        <v>0</v>
      </c>
      <c r="DI118" s="54">
        <v>5</v>
      </c>
      <c r="DJ118" s="54">
        <v>5</v>
      </c>
      <c r="DK118" s="54">
        <v>0</v>
      </c>
      <c r="DL118" s="54">
        <v>0</v>
      </c>
      <c r="DM118" s="54">
        <v>0</v>
      </c>
      <c r="DN118" s="54">
        <v>0</v>
      </c>
      <c r="DO118" s="54">
        <v>10</v>
      </c>
      <c r="DP118" s="54">
        <v>10</v>
      </c>
      <c r="DQ118" s="54">
        <v>0</v>
      </c>
      <c r="DR118" s="54">
        <v>0</v>
      </c>
      <c r="DS118" s="54">
        <v>0</v>
      </c>
      <c r="DT118" s="54">
        <v>0</v>
      </c>
      <c r="DU118" s="54">
        <v>10</v>
      </c>
      <c r="DV118" s="54">
        <v>10</v>
      </c>
      <c r="DW118" s="54">
        <v>0</v>
      </c>
      <c r="DX118" s="54">
        <v>45</v>
      </c>
      <c r="DY118" s="26"/>
      <c r="DZ118" s="26"/>
      <c r="EA118" s="26"/>
      <c r="EB118" s="26">
        <v>0</v>
      </c>
      <c r="EC118" s="54">
        <v>0</v>
      </c>
      <c r="ED118" s="54">
        <v>0</v>
      </c>
      <c r="EE118" s="54">
        <v>0</v>
      </c>
      <c r="EF118" s="54">
        <v>0</v>
      </c>
      <c r="EG118" s="54">
        <v>0</v>
      </c>
      <c r="EH118" s="54">
        <v>0</v>
      </c>
      <c r="EI118" s="54">
        <v>0</v>
      </c>
      <c r="EJ118" s="54">
        <v>0</v>
      </c>
      <c r="EK118" s="54">
        <v>0</v>
      </c>
      <c r="EL118" s="54">
        <v>0</v>
      </c>
      <c r="EM118" s="54">
        <v>0</v>
      </c>
      <c r="EN118" s="54">
        <v>0</v>
      </c>
      <c r="EO118" s="54">
        <v>0</v>
      </c>
      <c r="EP118" s="54">
        <v>0</v>
      </c>
      <c r="EQ118" s="54">
        <v>0</v>
      </c>
      <c r="ER118" s="54">
        <v>0</v>
      </c>
      <c r="ES118" s="54">
        <v>0</v>
      </c>
      <c r="ET118" s="54">
        <v>0</v>
      </c>
      <c r="EU118" s="54">
        <v>0</v>
      </c>
      <c r="EV118" s="54">
        <v>0</v>
      </c>
      <c r="EW118" s="54">
        <v>0</v>
      </c>
      <c r="EX118" s="54">
        <v>0</v>
      </c>
      <c r="EY118" s="26"/>
      <c r="EZ118" s="54"/>
      <c r="FA118" s="54"/>
      <c r="FB118" s="26">
        <v>0</v>
      </c>
      <c r="FC118" s="55">
        <v>62</v>
      </c>
      <c r="FD118" s="56">
        <v>52</v>
      </c>
      <c r="FE118" s="56">
        <v>0</v>
      </c>
      <c r="FF118" s="56"/>
      <c r="FG118" s="56">
        <v>-52</v>
      </c>
      <c r="FH118" s="9"/>
      <c r="FI118" s="17">
        <v>52</v>
      </c>
      <c r="FJ118" s="17"/>
      <c r="FK118" s="17"/>
      <c r="FL118" s="17"/>
      <c r="FM118" s="17"/>
      <c r="FN118" s="17">
        <v>0</v>
      </c>
      <c r="FO118" s="57">
        <v>0</v>
      </c>
      <c r="FP118" s="57">
        <v>10</v>
      </c>
      <c r="FQ118" s="57">
        <v>5.2</v>
      </c>
      <c r="FR118" s="26" t="s">
        <v>352</v>
      </c>
      <c r="FS118" s="59"/>
      <c r="FT118" s="60">
        <v>-52</v>
      </c>
      <c r="FU118" s="60"/>
      <c r="FV118" s="61">
        <v>52</v>
      </c>
      <c r="FW118" s="61">
        <v>-52</v>
      </c>
      <c r="FX118" s="61">
        <v>-780000</v>
      </c>
      <c r="FY118" s="61">
        <v>0</v>
      </c>
      <c r="FZ118" s="10">
        <v>15000</v>
      </c>
      <c r="GA118" s="11">
        <v>0</v>
      </c>
    </row>
    <row r="119" spans="1:183" s="62" customFormat="1" ht="21.75" customHeight="1">
      <c r="A119" s="23" t="s">
        <v>109</v>
      </c>
      <c r="B119" s="54"/>
      <c r="C119" s="54"/>
      <c r="D119" s="54">
        <v>0</v>
      </c>
      <c r="E119" s="54">
        <v>0</v>
      </c>
      <c r="F119" s="54">
        <v>0</v>
      </c>
      <c r="G119" s="54">
        <v>0</v>
      </c>
      <c r="H119" s="54">
        <v>0</v>
      </c>
      <c r="I119" s="54">
        <v>40</v>
      </c>
      <c r="J119" s="54">
        <v>40</v>
      </c>
      <c r="K119" s="54">
        <v>0</v>
      </c>
      <c r="L119" s="54">
        <v>0</v>
      </c>
      <c r="M119" s="54">
        <v>0</v>
      </c>
      <c r="N119" s="54">
        <v>0</v>
      </c>
      <c r="O119" s="54">
        <v>0</v>
      </c>
      <c r="P119" s="54">
        <v>0</v>
      </c>
      <c r="Q119" s="54">
        <v>0</v>
      </c>
      <c r="R119" s="54">
        <v>0</v>
      </c>
      <c r="S119" s="54">
        <v>0</v>
      </c>
      <c r="T119" s="54">
        <v>0</v>
      </c>
      <c r="U119" s="54">
        <v>0</v>
      </c>
      <c r="V119" s="54">
        <v>0</v>
      </c>
      <c r="W119" s="54">
        <v>0</v>
      </c>
      <c r="X119" s="54">
        <v>0</v>
      </c>
      <c r="Y119" s="54">
        <v>0</v>
      </c>
      <c r="Z119" s="54">
        <v>0</v>
      </c>
      <c r="AA119" s="54">
        <v>0</v>
      </c>
      <c r="AB119" s="54">
        <v>0</v>
      </c>
      <c r="AC119" s="54">
        <v>0</v>
      </c>
      <c r="AD119" s="54">
        <v>0</v>
      </c>
      <c r="AE119" s="54">
        <v>0</v>
      </c>
      <c r="AF119" s="54">
        <v>0</v>
      </c>
      <c r="AG119" s="54">
        <v>0</v>
      </c>
      <c r="AH119" s="54">
        <v>0</v>
      </c>
      <c r="AI119" s="54">
        <v>0</v>
      </c>
      <c r="AJ119" s="54">
        <v>0</v>
      </c>
      <c r="AK119" s="54">
        <v>0</v>
      </c>
      <c r="AL119" s="54">
        <v>0</v>
      </c>
      <c r="AM119" s="54">
        <v>0</v>
      </c>
      <c r="AN119" s="54">
        <v>0</v>
      </c>
      <c r="AO119" s="54">
        <v>0</v>
      </c>
      <c r="AP119" s="54">
        <v>0</v>
      </c>
      <c r="AQ119" s="54">
        <v>0</v>
      </c>
      <c r="AR119" s="54">
        <v>0</v>
      </c>
      <c r="AS119" s="54">
        <v>0</v>
      </c>
      <c r="AT119" s="54">
        <v>0</v>
      </c>
      <c r="AU119" s="54">
        <v>0</v>
      </c>
      <c r="AV119" s="54">
        <v>0</v>
      </c>
      <c r="AW119" s="54">
        <v>0</v>
      </c>
      <c r="AX119" s="54">
        <v>0</v>
      </c>
      <c r="AY119" s="54">
        <v>0</v>
      </c>
      <c r="AZ119" s="54">
        <v>0</v>
      </c>
      <c r="BA119" s="54">
        <v>0</v>
      </c>
      <c r="BB119" s="54">
        <v>0</v>
      </c>
      <c r="BC119" s="54">
        <v>0</v>
      </c>
      <c r="BD119" s="54">
        <v>0</v>
      </c>
      <c r="BE119" s="54">
        <v>0</v>
      </c>
      <c r="BF119" s="54">
        <v>0</v>
      </c>
      <c r="BG119" s="54">
        <v>0</v>
      </c>
      <c r="BH119" s="54">
        <v>0</v>
      </c>
      <c r="BI119" s="54">
        <v>0</v>
      </c>
      <c r="BJ119" s="54">
        <v>0</v>
      </c>
      <c r="BK119" s="54">
        <v>0</v>
      </c>
      <c r="BL119" s="54">
        <v>0</v>
      </c>
      <c r="BM119" s="54">
        <v>0</v>
      </c>
      <c r="BN119" s="54">
        <v>0</v>
      </c>
      <c r="BO119" s="54">
        <v>0</v>
      </c>
      <c r="BP119" s="54">
        <v>0</v>
      </c>
      <c r="BQ119" s="54">
        <v>0</v>
      </c>
      <c r="BR119" s="54">
        <v>0</v>
      </c>
      <c r="BS119" s="54">
        <v>0</v>
      </c>
      <c r="BT119" s="54">
        <v>0</v>
      </c>
      <c r="BU119" s="54">
        <v>0</v>
      </c>
      <c r="BV119" s="54">
        <v>0</v>
      </c>
      <c r="BW119" s="54">
        <v>0</v>
      </c>
      <c r="BX119" s="54">
        <v>0</v>
      </c>
      <c r="BY119" s="54">
        <v>0</v>
      </c>
      <c r="BZ119" s="54">
        <v>0</v>
      </c>
      <c r="CA119" s="54">
        <v>0</v>
      </c>
      <c r="CB119" s="54">
        <v>0</v>
      </c>
      <c r="CC119" s="54">
        <v>0</v>
      </c>
      <c r="CD119" s="54">
        <v>0</v>
      </c>
      <c r="CE119" s="54">
        <v>0</v>
      </c>
      <c r="CF119" s="54">
        <v>0</v>
      </c>
      <c r="CG119" s="54">
        <v>0</v>
      </c>
      <c r="CH119" s="54">
        <v>0</v>
      </c>
      <c r="CI119" s="54">
        <v>15</v>
      </c>
      <c r="CJ119" s="54">
        <v>15</v>
      </c>
      <c r="CK119" s="54">
        <v>0</v>
      </c>
      <c r="CL119" s="54">
        <v>55</v>
      </c>
      <c r="CM119" s="26"/>
      <c r="CN119" s="26"/>
      <c r="CO119" s="26"/>
      <c r="CP119" s="26">
        <v>0</v>
      </c>
      <c r="CQ119" s="54">
        <v>30</v>
      </c>
      <c r="CR119" s="54">
        <v>0</v>
      </c>
      <c r="CS119" s="54">
        <v>0</v>
      </c>
      <c r="CT119" s="54">
        <v>40</v>
      </c>
      <c r="CU119" s="54">
        <v>0</v>
      </c>
      <c r="CV119" s="54">
        <v>0</v>
      </c>
      <c r="CW119" s="54">
        <v>20</v>
      </c>
      <c r="CX119" s="54">
        <v>0</v>
      </c>
      <c r="CY119" s="54">
        <v>0</v>
      </c>
      <c r="CZ119" s="54">
        <v>20</v>
      </c>
      <c r="DA119" s="54">
        <v>0</v>
      </c>
      <c r="DB119" s="54">
        <v>0</v>
      </c>
      <c r="DC119" s="54">
        <v>0</v>
      </c>
      <c r="DD119" s="54">
        <v>0</v>
      </c>
      <c r="DE119" s="54">
        <v>0</v>
      </c>
      <c r="DF119" s="54">
        <v>5</v>
      </c>
      <c r="DG119" s="54">
        <v>0</v>
      </c>
      <c r="DH119" s="54">
        <v>0</v>
      </c>
      <c r="DI119" s="54">
        <v>50</v>
      </c>
      <c r="DJ119" s="54">
        <v>0</v>
      </c>
      <c r="DK119" s="54">
        <v>0</v>
      </c>
      <c r="DL119" s="54">
        <v>0</v>
      </c>
      <c r="DM119" s="54">
        <v>0</v>
      </c>
      <c r="DN119" s="54">
        <v>0</v>
      </c>
      <c r="DO119" s="54">
        <v>50</v>
      </c>
      <c r="DP119" s="54">
        <v>0</v>
      </c>
      <c r="DQ119" s="54">
        <v>0</v>
      </c>
      <c r="DR119" s="54">
        <v>0</v>
      </c>
      <c r="DS119" s="54">
        <v>0</v>
      </c>
      <c r="DT119" s="54">
        <v>0</v>
      </c>
      <c r="DU119" s="54">
        <v>0</v>
      </c>
      <c r="DV119" s="54">
        <v>0</v>
      </c>
      <c r="DW119" s="54">
        <v>0</v>
      </c>
      <c r="DX119" s="54">
        <v>0</v>
      </c>
      <c r="DY119" s="26"/>
      <c r="DZ119" s="26"/>
      <c r="EA119" s="26"/>
      <c r="EB119" s="26">
        <v>0</v>
      </c>
      <c r="EC119" s="54">
        <v>5</v>
      </c>
      <c r="ED119" s="54">
        <v>5</v>
      </c>
      <c r="EE119" s="54">
        <v>0</v>
      </c>
      <c r="EF119" s="54">
        <v>80</v>
      </c>
      <c r="EG119" s="54">
        <v>80</v>
      </c>
      <c r="EH119" s="54">
        <v>0</v>
      </c>
      <c r="EI119" s="54">
        <v>20</v>
      </c>
      <c r="EJ119" s="54">
        <v>20</v>
      </c>
      <c r="EK119" s="54">
        <v>0</v>
      </c>
      <c r="EL119" s="54">
        <v>30</v>
      </c>
      <c r="EM119" s="54">
        <v>30</v>
      </c>
      <c r="EN119" s="54">
        <v>0</v>
      </c>
      <c r="EO119" s="54">
        <v>0</v>
      </c>
      <c r="EP119" s="54">
        <v>0</v>
      </c>
      <c r="EQ119" s="54">
        <v>0</v>
      </c>
      <c r="ER119" s="54">
        <v>0</v>
      </c>
      <c r="ES119" s="54">
        <v>0</v>
      </c>
      <c r="ET119" s="54">
        <v>0</v>
      </c>
      <c r="EU119" s="54">
        <v>0</v>
      </c>
      <c r="EV119" s="54">
        <v>0</v>
      </c>
      <c r="EW119" s="54">
        <v>0</v>
      </c>
      <c r="EX119" s="54">
        <v>135</v>
      </c>
      <c r="EY119" s="26"/>
      <c r="EZ119" s="54"/>
      <c r="FA119" s="54"/>
      <c r="FB119" s="26">
        <v>0</v>
      </c>
      <c r="FC119" s="55">
        <v>405</v>
      </c>
      <c r="FD119" s="56">
        <v>190</v>
      </c>
      <c r="FE119" s="56">
        <v>0</v>
      </c>
      <c r="FF119" s="56"/>
      <c r="FG119" s="56">
        <v>-190</v>
      </c>
      <c r="FH119" s="98">
        <v>28</v>
      </c>
      <c r="FI119" s="17">
        <v>162</v>
      </c>
      <c r="FJ119" s="17"/>
      <c r="FK119" s="17"/>
      <c r="FL119" s="17"/>
      <c r="FM119" s="17"/>
      <c r="FN119" s="17">
        <v>0</v>
      </c>
      <c r="FO119" s="57">
        <v>5</v>
      </c>
      <c r="FP119" s="66">
        <v>20</v>
      </c>
      <c r="FQ119" s="57">
        <v>9.5</v>
      </c>
      <c r="FR119" s="26" t="s">
        <v>353</v>
      </c>
      <c r="FS119" s="59"/>
      <c r="FT119" s="60">
        <v>-157</v>
      </c>
      <c r="FU119" s="60"/>
      <c r="FV119" s="61">
        <v>157</v>
      </c>
      <c r="FW119" s="61">
        <v>-190</v>
      </c>
      <c r="FX119" s="61">
        <v>0</v>
      </c>
      <c r="FY119" s="61">
        <v>-33</v>
      </c>
      <c r="FZ119" s="102">
        <v>29000</v>
      </c>
      <c r="GA119" s="100">
        <f>+FZ119*FH119</f>
        <v>812000</v>
      </c>
    </row>
    <row r="120" spans="1:183" s="62" customFormat="1" ht="20.25" hidden="1" customHeight="1">
      <c r="A120" s="8" t="s">
        <v>110</v>
      </c>
      <c r="B120" s="54" t="s">
        <v>321</v>
      </c>
      <c r="C120" s="54">
        <v>0</v>
      </c>
      <c r="D120" s="54">
        <v>0</v>
      </c>
      <c r="E120" s="54">
        <v>0</v>
      </c>
      <c r="F120" s="54">
        <v>5</v>
      </c>
      <c r="G120" s="54">
        <v>5</v>
      </c>
      <c r="H120" s="54">
        <v>0</v>
      </c>
      <c r="I120" s="54">
        <v>0</v>
      </c>
      <c r="J120" s="54">
        <v>0</v>
      </c>
      <c r="K120" s="54">
        <v>0</v>
      </c>
      <c r="L120" s="54">
        <v>10</v>
      </c>
      <c r="M120" s="54">
        <v>10</v>
      </c>
      <c r="N120" s="54">
        <v>0</v>
      </c>
      <c r="O120" s="54">
        <v>10</v>
      </c>
      <c r="P120" s="54">
        <v>10</v>
      </c>
      <c r="Q120" s="54">
        <v>0</v>
      </c>
      <c r="R120" s="54">
        <v>0</v>
      </c>
      <c r="S120" s="54">
        <v>0</v>
      </c>
      <c r="T120" s="54">
        <v>0</v>
      </c>
      <c r="U120" s="54">
        <v>5</v>
      </c>
      <c r="V120" s="54">
        <v>5</v>
      </c>
      <c r="W120" s="54">
        <v>0</v>
      </c>
      <c r="X120" s="54">
        <v>0</v>
      </c>
      <c r="Y120" s="54">
        <v>0</v>
      </c>
      <c r="Z120" s="54">
        <v>0</v>
      </c>
      <c r="AA120" s="54">
        <v>0</v>
      </c>
      <c r="AB120" s="54">
        <v>0</v>
      </c>
      <c r="AC120" s="54">
        <v>0</v>
      </c>
      <c r="AD120" s="54">
        <v>0</v>
      </c>
      <c r="AE120" s="54">
        <v>0</v>
      </c>
      <c r="AF120" s="54">
        <v>0</v>
      </c>
      <c r="AG120" s="54">
        <v>0</v>
      </c>
      <c r="AH120" s="54">
        <v>0</v>
      </c>
      <c r="AI120" s="54">
        <v>0</v>
      </c>
      <c r="AJ120" s="54">
        <v>0</v>
      </c>
      <c r="AK120" s="54">
        <v>0</v>
      </c>
      <c r="AL120" s="54">
        <v>0</v>
      </c>
      <c r="AM120" s="54">
        <v>0</v>
      </c>
      <c r="AN120" s="54">
        <v>0</v>
      </c>
      <c r="AO120" s="54">
        <v>0</v>
      </c>
      <c r="AP120" s="54">
        <v>15</v>
      </c>
      <c r="AQ120" s="54">
        <v>15</v>
      </c>
      <c r="AR120" s="54">
        <v>0</v>
      </c>
      <c r="AS120" s="54">
        <v>3</v>
      </c>
      <c r="AT120" s="54">
        <v>3</v>
      </c>
      <c r="AU120" s="54">
        <v>0</v>
      </c>
      <c r="AV120" s="54">
        <v>0</v>
      </c>
      <c r="AW120" s="54">
        <v>0</v>
      </c>
      <c r="AX120" s="54">
        <v>0</v>
      </c>
      <c r="AY120" s="54">
        <v>0</v>
      </c>
      <c r="AZ120" s="54">
        <v>0</v>
      </c>
      <c r="BA120" s="54">
        <v>0</v>
      </c>
      <c r="BB120" s="54">
        <v>0</v>
      </c>
      <c r="BC120" s="54">
        <v>0</v>
      </c>
      <c r="BD120" s="54">
        <v>0</v>
      </c>
      <c r="BE120" s="54">
        <v>0</v>
      </c>
      <c r="BF120" s="54">
        <v>0</v>
      </c>
      <c r="BG120" s="54">
        <v>0</v>
      </c>
      <c r="BH120" s="54">
        <v>0</v>
      </c>
      <c r="BI120" s="54">
        <v>0</v>
      </c>
      <c r="BJ120" s="54">
        <v>0</v>
      </c>
      <c r="BK120" s="54">
        <v>3</v>
      </c>
      <c r="BL120" s="54">
        <v>3</v>
      </c>
      <c r="BM120" s="54">
        <v>0</v>
      </c>
      <c r="BN120" s="54">
        <v>2</v>
      </c>
      <c r="BO120" s="54">
        <v>2</v>
      </c>
      <c r="BP120" s="54">
        <v>0</v>
      </c>
      <c r="BQ120" s="54">
        <v>0</v>
      </c>
      <c r="BR120" s="54">
        <v>0</v>
      </c>
      <c r="BS120" s="54">
        <v>0</v>
      </c>
      <c r="BT120" s="54">
        <v>5</v>
      </c>
      <c r="BU120" s="54">
        <v>5</v>
      </c>
      <c r="BV120" s="54">
        <v>0</v>
      </c>
      <c r="BW120" s="54">
        <v>0</v>
      </c>
      <c r="BX120" s="54">
        <v>0</v>
      </c>
      <c r="BY120" s="54">
        <v>0</v>
      </c>
      <c r="BZ120" s="54">
        <v>0</v>
      </c>
      <c r="CA120" s="54">
        <v>0</v>
      </c>
      <c r="CB120" s="54">
        <v>0</v>
      </c>
      <c r="CC120" s="54">
        <v>0</v>
      </c>
      <c r="CD120" s="54">
        <v>0</v>
      </c>
      <c r="CE120" s="54">
        <v>0</v>
      </c>
      <c r="CF120" s="54">
        <v>0</v>
      </c>
      <c r="CG120" s="54">
        <v>0</v>
      </c>
      <c r="CH120" s="54">
        <v>0</v>
      </c>
      <c r="CI120" s="54">
        <v>0</v>
      </c>
      <c r="CJ120" s="54">
        <v>0</v>
      </c>
      <c r="CK120" s="54">
        <v>0</v>
      </c>
      <c r="CL120" s="54">
        <v>58</v>
      </c>
      <c r="CM120" s="26"/>
      <c r="CN120" s="26"/>
      <c r="CO120" s="26"/>
      <c r="CP120" s="26">
        <v>0</v>
      </c>
      <c r="CQ120" s="54">
        <v>0</v>
      </c>
      <c r="CR120" s="54">
        <v>0</v>
      </c>
      <c r="CS120" s="54">
        <v>0</v>
      </c>
      <c r="CT120" s="54">
        <v>0</v>
      </c>
      <c r="CU120" s="54">
        <v>0</v>
      </c>
      <c r="CV120" s="54">
        <v>0</v>
      </c>
      <c r="CW120" s="54">
        <v>0</v>
      </c>
      <c r="CX120" s="54">
        <v>0</v>
      </c>
      <c r="CY120" s="54">
        <v>0</v>
      </c>
      <c r="CZ120" s="54">
        <v>0</v>
      </c>
      <c r="DA120" s="54">
        <v>0</v>
      </c>
      <c r="DB120" s="54">
        <v>0</v>
      </c>
      <c r="DC120" s="54">
        <v>0</v>
      </c>
      <c r="DD120" s="54">
        <v>0</v>
      </c>
      <c r="DE120" s="54">
        <v>0</v>
      </c>
      <c r="DF120" s="54">
        <v>0</v>
      </c>
      <c r="DG120" s="54">
        <v>0</v>
      </c>
      <c r="DH120" s="54">
        <v>0</v>
      </c>
      <c r="DI120" s="54">
        <v>0</v>
      </c>
      <c r="DJ120" s="54">
        <v>0</v>
      </c>
      <c r="DK120" s="54">
        <v>0</v>
      </c>
      <c r="DL120" s="54">
        <v>0</v>
      </c>
      <c r="DM120" s="54">
        <v>0</v>
      </c>
      <c r="DN120" s="54">
        <v>0</v>
      </c>
      <c r="DO120" s="54">
        <v>0</v>
      </c>
      <c r="DP120" s="54">
        <v>0</v>
      </c>
      <c r="DQ120" s="54">
        <v>0</v>
      </c>
      <c r="DR120" s="54">
        <v>0</v>
      </c>
      <c r="DS120" s="54">
        <v>0</v>
      </c>
      <c r="DT120" s="54">
        <v>0</v>
      </c>
      <c r="DU120" s="54">
        <v>0</v>
      </c>
      <c r="DV120" s="54">
        <v>0</v>
      </c>
      <c r="DW120" s="54">
        <v>0</v>
      </c>
      <c r="DX120" s="54">
        <v>0</v>
      </c>
      <c r="DY120" s="26"/>
      <c r="DZ120" s="26"/>
      <c r="EA120" s="26"/>
      <c r="EB120" s="26">
        <v>0</v>
      </c>
      <c r="EC120" s="54">
        <v>0</v>
      </c>
      <c r="ED120" s="54">
        <v>0</v>
      </c>
      <c r="EE120" s="54">
        <v>0</v>
      </c>
      <c r="EF120" s="54">
        <v>0</v>
      </c>
      <c r="EG120" s="54">
        <v>0</v>
      </c>
      <c r="EH120" s="54">
        <v>0</v>
      </c>
      <c r="EI120" s="54">
        <v>0</v>
      </c>
      <c r="EJ120" s="54">
        <v>0</v>
      </c>
      <c r="EK120" s="54">
        <v>0</v>
      </c>
      <c r="EL120" s="54">
        <v>0</v>
      </c>
      <c r="EM120" s="54">
        <v>0</v>
      </c>
      <c r="EN120" s="54">
        <v>0</v>
      </c>
      <c r="EO120" s="54">
        <v>0</v>
      </c>
      <c r="EP120" s="54">
        <v>0</v>
      </c>
      <c r="EQ120" s="54">
        <v>0</v>
      </c>
      <c r="ER120" s="54">
        <v>0</v>
      </c>
      <c r="ES120" s="54">
        <v>0</v>
      </c>
      <c r="ET120" s="54">
        <v>0</v>
      </c>
      <c r="EU120" s="54">
        <v>0</v>
      </c>
      <c r="EV120" s="54">
        <v>0</v>
      </c>
      <c r="EW120" s="54">
        <v>0</v>
      </c>
      <c r="EX120" s="54">
        <v>0</v>
      </c>
      <c r="EY120" s="26"/>
      <c r="EZ120" s="54"/>
      <c r="FA120" s="54"/>
      <c r="FB120" s="26">
        <v>0</v>
      </c>
      <c r="FC120" s="55">
        <v>58</v>
      </c>
      <c r="FD120" s="56">
        <v>58</v>
      </c>
      <c r="FE120" s="56">
        <v>0</v>
      </c>
      <c r="FF120" s="56"/>
      <c r="FG120" s="56">
        <v>-58</v>
      </c>
      <c r="FH120" s="9"/>
      <c r="FI120" s="17">
        <v>58</v>
      </c>
      <c r="FJ120" s="17">
        <v>58</v>
      </c>
      <c r="FK120" s="17"/>
      <c r="FL120" s="17"/>
      <c r="FM120" s="17"/>
      <c r="FN120" s="17">
        <v>58</v>
      </c>
      <c r="FO120" s="57">
        <v>0</v>
      </c>
      <c r="FP120" s="57">
        <v>20</v>
      </c>
      <c r="FQ120" s="57">
        <v>2.9</v>
      </c>
      <c r="FR120" s="26" t="s">
        <v>353</v>
      </c>
      <c r="FS120" s="59"/>
      <c r="FT120" s="60">
        <v>-58</v>
      </c>
      <c r="FU120" s="60"/>
      <c r="FV120" s="61">
        <v>58</v>
      </c>
      <c r="FW120" s="61">
        <v>-58</v>
      </c>
      <c r="FX120" s="61">
        <v>-986000</v>
      </c>
      <c r="FY120" s="61">
        <v>0</v>
      </c>
      <c r="FZ120" s="12">
        <v>17000</v>
      </c>
      <c r="GA120" s="11">
        <v>0</v>
      </c>
    </row>
    <row r="121" spans="1:183" s="62" customFormat="1" ht="20.25" hidden="1" customHeight="1">
      <c r="A121" s="8" t="s">
        <v>111</v>
      </c>
      <c r="B121" s="54" t="s">
        <v>321</v>
      </c>
      <c r="C121" s="54">
        <v>0</v>
      </c>
      <c r="D121" s="54">
        <v>0</v>
      </c>
      <c r="E121" s="54">
        <v>0</v>
      </c>
      <c r="F121" s="54">
        <v>0</v>
      </c>
      <c r="G121" s="54">
        <v>0</v>
      </c>
      <c r="H121" s="54">
        <v>0</v>
      </c>
      <c r="I121" s="54">
        <v>0</v>
      </c>
      <c r="J121" s="54">
        <v>0</v>
      </c>
      <c r="K121" s="54">
        <v>0</v>
      </c>
      <c r="L121" s="54">
        <v>0</v>
      </c>
      <c r="M121" s="54">
        <v>0</v>
      </c>
      <c r="N121" s="54">
        <v>0</v>
      </c>
      <c r="O121" s="54">
        <v>0</v>
      </c>
      <c r="P121" s="54">
        <v>0</v>
      </c>
      <c r="Q121" s="54">
        <v>0</v>
      </c>
      <c r="R121" s="54">
        <v>0</v>
      </c>
      <c r="S121" s="54">
        <v>0</v>
      </c>
      <c r="T121" s="54">
        <v>0</v>
      </c>
      <c r="U121" s="54">
        <v>0</v>
      </c>
      <c r="V121" s="54">
        <v>0</v>
      </c>
      <c r="W121" s="54">
        <v>0</v>
      </c>
      <c r="X121" s="54">
        <v>0</v>
      </c>
      <c r="Y121" s="54">
        <v>0</v>
      </c>
      <c r="Z121" s="54">
        <v>0</v>
      </c>
      <c r="AA121" s="54">
        <v>0</v>
      </c>
      <c r="AB121" s="54">
        <v>0</v>
      </c>
      <c r="AC121" s="54">
        <v>0</v>
      </c>
      <c r="AD121" s="54">
        <v>0</v>
      </c>
      <c r="AE121" s="54">
        <v>0</v>
      </c>
      <c r="AF121" s="54">
        <v>0</v>
      </c>
      <c r="AG121" s="54">
        <v>0</v>
      </c>
      <c r="AH121" s="54">
        <v>0</v>
      </c>
      <c r="AI121" s="54">
        <v>0</v>
      </c>
      <c r="AJ121" s="54">
        <v>0</v>
      </c>
      <c r="AK121" s="54">
        <v>0</v>
      </c>
      <c r="AL121" s="54">
        <v>0</v>
      </c>
      <c r="AM121" s="54">
        <v>0</v>
      </c>
      <c r="AN121" s="54">
        <v>0</v>
      </c>
      <c r="AO121" s="54">
        <v>0</v>
      </c>
      <c r="AP121" s="54">
        <v>0</v>
      </c>
      <c r="AQ121" s="54">
        <v>0</v>
      </c>
      <c r="AR121" s="54">
        <v>0</v>
      </c>
      <c r="AS121" s="54">
        <v>0</v>
      </c>
      <c r="AT121" s="54">
        <v>0</v>
      </c>
      <c r="AU121" s="54">
        <v>0</v>
      </c>
      <c r="AV121" s="54">
        <v>0</v>
      </c>
      <c r="AW121" s="54">
        <v>0</v>
      </c>
      <c r="AX121" s="54">
        <v>0</v>
      </c>
      <c r="AY121" s="54">
        <v>0</v>
      </c>
      <c r="AZ121" s="54">
        <v>0</v>
      </c>
      <c r="BA121" s="54">
        <v>0</v>
      </c>
      <c r="BB121" s="54">
        <v>0</v>
      </c>
      <c r="BC121" s="54">
        <v>0</v>
      </c>
      <c r="BD121" s="54">
        <v>0</v>
      </c>
      <c r="BE121" s="54">
        <v>0</v>
      </c>
      <c r="BF121" s="54">
        <v>0</v>
      </c>
      <c r="BG121" s="54">
        <v>0</v>
      </c>
      <c r="BH121" s="54">
        <v>0</v>
      </c>
      <c r="BI121" s="54">
        <v>0</v>
      </c>
      <c r="BJ121" s="54">
        <v>0</v>
      </c>
      <c r="BK121" s="54">
        <v>0</v>
      </c>
      <c r="BL121" s="54">
        <v>0</v>
      </c>
      <c r="BM121" s="54">
        <v>0</v>
      </c>
      <c r="BN121" s="54">
        <v>0</v>
      </c>
      <c r="BO121" s="54">
        <v>0</v>
      </c>
      <c r="BP121" s="54">
        <v>0</v>
      </c>
      <c r="BQ121" s="54">
        <v>0</v>
      </c>
      <c r="BR121" s="54">
        <v>0</v>
      </c>
      <c r="BS121" s="54">
        <v>0</v>
      </c>
      <c r="BT121" s="54">
        <v>0</v>
      </c>
      <c r="BU121" s="54">
        <v>0</v>
      </c>
      <c r="BV121" s="54">
        <v>0</v>
      </c>
      <c r="BW121" s="54">
        <v>0</v>
      </c>
      <c r="BX121" s="54">
        <v>0</v>
      </c>
      <c r="BY121" s="54">
        <v>0</v>
      </c>
      <c r="BZ121" s="54">
        <v>0</v>
      </c>
      <c r="CA121" s="54">
        <v>0</v>
      </c>
      <c r="CB121" s="54">
        <v>0</v>
      </c>
      <c r="CC121" s="54">
        <v>0</v>
      </c>
      <c r="CD121" s="54">
        <v>0</v>
      </c>
      <c r="CE121" s="54">
        <v>0</v>
      </c>
      <c r="CF121" s="54">
        <v>0</v>
      </c>
      <c r="CG121" s="54">
        <v>0</v>
      </c>
      <c r="CH121" s="54">
        <v>0</v>
      </c>
      <c r="CI121" s="54">
        <v>0</v>
      </c>
      <c r="CJ121" s="54">
        <v>0</v>
      </c>
      <c r="CK121" s="54">
        <v>0</v>
      </c>
      <c r="CL121" s="54">
        <v>0</v>
      </c>
      <c r="CM121" s="26"/>
      <c r="CN121" s="26"/>
      <c r="CO121" s="26"/>
      <c r="CP121" s="26">
        <v>0</v>
      </c>
      <c r="CQ121" s="54">
        <v>0</v>
      </c>
      <c r="CR121" s="54">
        <v>0</v>
      </c>
      <c r="CS121" s="54">
        <v>0</v>
      </c>
      <c r="CT121" s="54">
        <v>0</v>
      </c>
      <c r="CU121" s="54">
        <v>0</v>
      </c>
      <c r="CV121" s="54">
        <v>0</v>
      </c>
      <c r="CW121" s="54">
        <v>0</v>
      </c>
      <c r="CX121" s="54">
        <v>0</v>
      </c>
      <c r="CY121" s="54">
        <v>0</v>
      </c>
      <c r="CZ121" s="54">
        <v>0</v>
      </c>
      <c r="DA121" s="54">
        <v>0</v>
      </c>
      <c r="DB121" s="54">
        <v>0</v>
      </c>
      <c r="DC121" s="54">
        <v>0</v>
      </c>
      <c r="DD121" s="54">
        <v>0</v>
      </c>
      <c r="DE121" s="54">
        <v>0</v>
      </c>
      <c r="DF121" s="54">
        <v>0</v>
      </c>
      <c r="DG121" s="54">
        <v>0</v>
      </c>
      <c r="DH121" s="54">
        <v>0</v>
      </c>
      <c r="DI121" s="54">
        <v>0</v>
      </c>
      <c r="DJ121" s="54">
        <v>0</v>
      </c>
      <c r="DK121" s="54">
        <v>0</v>
      </c>
      <c r="DL121" s="54">
        <v>0</v>
      </c>
      <c r="DM121" s="54">
        <v>0</v>
      </c>
      <c r="DN121" s="54">
        <v>0</v>
      </c>
      <c r="DO121" s="54">
        <v>0</v>
      </c>
      <c r="DP121" s="54">
        <v>0</v>
      </c>
      <c r="DQ121" s="54">
        <v>0</v>
      </c>
      <c r="DR121" s="54">
        <v>0</v>
      </c>
      <c r="DS121" s="54">
        <v>0</v>
      </c>
      <c r="DT121" s="54">
        <v>0</v>
      </c>
      <c r="DU121" s="54">
        <v>0</v>
      </c>
      <c r="DV121" s="54">
        <v>0</v>
      </c>
      <c r="DW121" s="54">
        <v>0</v>
      </c>
      <c r="DX121" s="54">
        <v>0</v>
      </c>
      <c r="DY121" s="26"/>
      <c r="DZ121" s="26"/>
      <c r="EA121" s="26"/>
      <c r="EB121" s="26">
        <v>0</v>
      </c>
      <c r="EC121" s="54">
        <v>0</v>
      </c>
      <c r="ED121" s="54">
        <v>0</v>
      </c>
      <c r="EE121" s="54">
        <v>0</v>
      </c>
      <c r="EF121" s="54">
        <v>0</v>
      </c>
      <c r="EG121" s="54">
        <v>0</v>
      </c>
      <c r="EH121" s="54">
        <v>0</v>
      </c>
      <c r="EI121" s="54">
        <v>0</v>
      </c>
      <c r="EJ121" s="54">
        <v>0</v>
      </c>
      <c r="EK121" s="54">
        <v>0</v>
      </c>
      <c r="EL121" s="54">
        <v>0</v>
      </c>
      <c r="EM121" s="54">
        <v>0</v>
      </c>
      <c r="EN121" s="54">
        <v>0</v>
      </c>
      <c r="EO121" s="54">
        <v>0</v>
      </c>
      <c r="EP121" s="54">
        <v>0</v>
      </c>
      <c r="EQ121" s="54">
        <v>0</v>
      </c>
      <c r="ER121" s="54">
        <v>0</v>
      </c>
      <c r="ES121" s="54">
        <v>0</v>
      </c>
      <c r="ET121" s="54">
        <v>0</v>
      </c>
      <c r="EU121" s="54">
        <v>0</v>
      </c>
      <c r="EV121" s="54">
        <v>0</v>
      </c>
      <c r="EW121" s="54">
        <v>0</v>
      </c>
      <c r="EX121" s="54">
        <v>0</v>
      </c>
      <c r="EY121" s="26"/>
      <c r="EZ121" s="54"/>
      <c r="FA121" s="54"/>
      <c r="FB121" s="26">
        <v>0</v>
      </c>
      <c r="FC121" s="55">
        <v>0</v>
      </c>
      <c r="FD121" s="56">
        <v>0</v>
      </c>
      <c r="FE121" s="56">
        <v>0</v>
      </c>
      <c r="FF121" s="56"/>
      <c r="FG121" s="56">
        <v>0</v>
      </c>
      <c r="FH121" s="9"/>
      <c r="FI121" s="17">
        <v>0</v>
      </c>
      <c r="FJ121" s="17"/>
      <c r="FK121" s="17"/>
      <c r="FL121" s="17"/>
      <c r="FM121" s="17"/>
      <c r="FN121" s="17">
        <v>0</v>
      </c>
      <c r="FO121" s="57">
        <v>0</v>
      </c>
      <c r="FP121" s="58">
        <v>10</v>
      </c>
      <c r="FQ121" s="57">
        <v>0</v>
      </c>
      <c r="FR121" s="26" t="s">
        <v>354</v>
      </c>
      <c r="FS121" s="59"/>
      <c r="FT121" s="60">
        <v>0</v>
      </c>
      <c r="FU121" s="60"/>
      <c r="FV121" s="61">
        <v>0</v>
      </c>
      <c r="FW121" s="61">
        <v>0</v>
      </c>
      <c r="FX121" s="61">
        <v>0</v>
      </c>
      <c r="FY121" s="61">
        <v>0</v>
      </c>
      <c r="FZ121" s="12"/>
      <c r="GA121" s="11">
        <v>0</v>
      </c>
    </row>
    <row r="122" spans="1:183" s="62" customFormat="1" ht="21.75" hidden="1" customHeight="1">
      <c r="A122" s="8" t="s">
        <v>112</v>
      </c>
      <c r="B122" s="54"/>
      <c r="C122" s="54"/>
      <c r="D122" s="54">
        <v>0</v>
      </c>
      <c r="E122" s="54">
        <v>0</v>
      </c>
      <c r="F122" s="54">
        <v>0</v>
      </c>
      <c r="G122" s="54">
        <v>0</v>
      </c>
      <c r="H122" s="54">
        <v>0</v>
      </c>
      <c r="I122" s="54">
        <v>0</v>
      </c>
      <c r="J122" s="54">
        <v>0</v>
      </c>
      <c r="K122" s="54">
        <v>0</v>
      </c>
      <c r="L122" s="54">
        <v>0</v>
      </c>
      <c r="M122" s="54">
        <v>0</v>
      </c>
      <c r="N122" s="54">
        <v>0</v>
      </c>
      <c r="O122" s="54">
        <v>0</v>
      </c>
      <c r="P122" s="54">
        <v>0</v>
      </c>
      <c r="Q122" s="54">
        <v>0</v>
      </c>
      <c r="R122" s="54">
        <v>0</v>
      </c>
      <c r="S122" s="54">
        <v>0</v>
      </c>
      <c r="T122" s="54">
        <v>0</v>
      </c>
      <c r="U122" s="54">
        <v>0</v>
      </c>
      <c r="V122" s="54">
        <v>0</v>
      </c>
      <c r="W122" s="54">
        <v>0</v>
      </c>
      <c r="X122" s="54">
        <v>0</v>
      </c>
      <c r="Y122" s="54">
        <v>0</v>
      </c>
      <c r="Z122" s="54">
        <v>0</v>
      </c>
      <c r="AA122" s="54">
        <v>0</v>
      </c>
      <c r="AB122" s="54">
        <v>0</v>
      </c>
      <c r="AC122" s="54">
        <v>0</v>
      </c>
      <c r="AD122" s="54">
        <v>0</v>
      </c>
      <c r="AE122" s="54">
        <v>0</v>
      </c>
      <c r="AF122" s="54">
        <v>0</v>
      </c>
      <c r="AG122" s="54">
        <v>0</v>
      </c>
      <c r="AH122" s="54">
        <v>0</v>
      </c>
      <c r="AI122" s="54">
        <v>0</v>
      </c>
      <c r="AJ122" s="54">
        <v>0</v>
      </c>
      <c r="AK122" s="54">
        <v>0</v>
      </c>
      <c r="AL122" s="54">
        <v>0</v>
      </c>
      <c r="AM122" s="54">
        <v>0</v>
      </c>
      <c r="AN122" s="54">
        <v>0</v>
      </c>
      <c r="AO122" s="54">
        <v>0</v>
      </c>
      <c r="AP122" s="54">
        <v>0</v>
      </c>
      <c r="AQ122" s="54">
        <v>0</v>
      </c>
      <c r="AR122" s="54">
        <v>0</v>
      </c>
      <c r="AS122" s="54">
        <v>0</v>
      </c>
      <c r="AT122" s="54">
        <v>0</v>
      </c>
      <c r="AU122" s="54">
        <v>0</v>
      </c>
      <c r="AV122" s="54">
        <v>0</v>
      </c>
      <c r="AW122" s="54">
        <v>0</v>
      </c>
      <c r="AX122" s="54">
        <v>0</v>
      </c>
      <c r="AY122" s="54">
        <v>0</v>
      </c>
      <c r="AZ122" s="54">
        <v>0</v>
      </c>
      <c r="BA122" s="54">
        <v>0</v>
      </c>
      <c r="BB122" s="54">
        <v>0</v>
      </c>
      <c r="BC122" s="54">
        <v>0</v>
      </c>
      <c r="BD122" s="54">
        <v>0</v>
      </c>
      <c r="BE122" s="54">
        <v>0</v>
      </c>
      <c r="BF122" s="54">
        <v>0</v>
      </c>
      <c r="BG122" s="54">
        <v>0</v>
      </c>
      <c r="BH122" s="54">
        <v>0</v>
      </c>
      <c r="BI122" s="54">
        <v>0</v>
      </c>
      <c r="BJ122" s="54">
        <v>0</v>
      </c>
      <c r="BK122" s="54">
        <v>0</v>
      </c>
      <c r="BL122" s="54">
        <v>0</v>
      </c>
      <c r="BM122" s="54">
        <v>0</v>
      </c>
      <c r="BN122" s="54">
        <v>0</v>
      </c>
      <c r="BO122" s="54">
        <v>0</v>
      </c>
      <c r="BP122" s="54">
        <v>0</v>
      </c>
      <c r="BQ122" s="54">
        <v>0</v>
      </c>
      <c r="BR122" s="54">
        <v>0</v>
      </c>
      <c r="BS122" s="54">
        <v>0</v>
      </c>
      <c r="BT122" s="54">
        <v>0</v>
      </c>
      <c r="BU122" s="54">
        <v>0</v>
      </c>
      <c r="BV122" s="54">
        <v>0</v>
      </c>
      <c r="BW122" s="54">
        <v>0</v>
      </c>
      <c r="BX122" s="54">
        <v>0</v>
      </c>
      <c r="BY122" s="54">
        <v>0</v>
      </c>
      <c r="BZ122" s="54">
        <v>0</v>
      </c>
      <c r="CA122" s="54">
        <v>0</v>
      </c>
      <c r="CB122" s="54">
        <v>0</v>
      </c>
      <c r="CC122" s="54">
        <v>0</v>
      </c>
      <c r="CD122" s="54">
        <v>0</v>
      </c>
      <c r="CE122" s="54">
        <v>0</v>
      </c>
      <c r="CF122" s="54">
        <v>0</v>
      </c>
      <c r="CG122" s="54">
        <v>0</v>
      </c>
      <c r="CH122" s="54">
        <v>0</v>
      </c>
      <c r="CI122" s="54">
        <v>0</v>
      </c>
      <c r="CJ122" s="54">
        <v>0</v>
      </c>
      <c r="CK122" s="54">
        <v>0</v>
      </c>
      <c r="CL122" s="54">
        <v>0</v>
      </c>
      <c r="CM122" s="26"/>
      <c r="CN122" s="26"/>
      <c r="CO122" s="26"/>
      <c r="CP122" s="26">
        <v>0</v>
      </c>
      <c r="CQ122" s="54">
        <v>0</v>
      </c>
      <c r="CR122" s="54">
        <v>0</v>
      </c>
      <c r="CS122" s="54">
        <v>0</v>
      </c>
      <c r="CT122" s="54">
        <v>0</v>
      </c>
      <c r="CU122" s="54">
        <v>0</v>
      </c>
      <c r="CV122" s="54">
        <v>0</v>
      </c>
      <c r="CW122" s="54">
        <v>0</v>
      </c>
      <c r="CX122" s="54">
        <v>0</v>
      </c>
      <c r="CY122" s="54">
        <v>0</v>
      </c>
      <c r="CZ122" s="54">
        <v>0</v>
      </c>
      <c r="DA122" s="54">
        <v>0</v>
      </c>
      <c r="DB122" s="54">
        <v>0</v>
      </c>
      <c r="DC122" s="54">
        <v>0</v>
      </c>
      <c r="DD122" s="54">
        <v>0</v>
      </c>
      <c r="DE122" s="54">
        <v>0</v>
      </c>
      <c r="DF122" s="54">
        <v>0</v>
      </c>
      <c r="DG122" s="54">
        <v>0</v>
      </c>
      <c r="DH122" s="54">
        <v>0</v>
      </c>
      <c r="DI122" s="54">
        <v>0</v>
      </c>
      <c r="DJ122" s="54">
        <v>0</v>
      </c>
      <c r="DK122" s="54">
        <v>0</v>
      </c>
      <c r="DL122" s="54">
        <v>0</v>
      </c>
      <c r="DM122" s="54">
        <v>0</v>
      </c>
      <c r="DN122" s="54">
        <v>0</v>
      </c>
      <c r="DO122" s="54">
        <v>0</v>
      </c>
      <c r="DP122" s="54">
        <v>0</v>
      </c>
      <c r="DQ122" s="54">
        <v>0</v>
      </c>
      <c r="DR122" s="54">
        <v>0</v>
      </c>
      <c r="DS122" s="54">
        <v>0</v>
      </c>
      <c r="DT122" s="54">
        <v>0</v>
      </c>
      <c r="DU122" s="54">
        <v>0</v>
      </c>
      <c r="DV122" s="54">
        <v>0</v>
      </c>
      <c r="DW122" s="54">
        <v>0</v>
      </c>
      <c r="DX122" s="54">
        <v>0</v>
      </c>
      <c r="DY122" s="26"/>
      <c r="DZ122" s="26"/>
      <c r="EA122" s="26"/>
      <c r="EB122" s="26">
        <v>0</v>
      </c>
      <c r="EC122" s="54">
        <v>0</v>
      </c>
      <c r="ED122" s="54">
        <v>0</v>
      </c>
      <c r="EE122" s="54">
        <v>0</v>
      </c>
      <c r="EF122" s="54">
        <v>0</v>
      </c>
      <c r="EG122" s="54">
        <v>0</v>
      </c>
      <c r="EH122" s="54">
        <v>0</v>
      </c>
      <c r="EI122" s="54">
        <v>0</v>
      </c>
      <c r="EJ122" s="54">
        <v>0</v>
      </c>
      <c r="EK122" s="54">
        <v>0</v>
      </c>
      <c r="EL122" s="54">
        <v>0</v>
      </c>
      <c r="EM122" s="54">
        <v>0</v>
      </c>
      <c r="EN122" s="54">
        <v>0</v>
      </c>
      <c r="EO122" s="54">
        <v>0</v>
      </c>
      <c r="EP122" s="54">
        <v>0</v>
      </c>
      <c r="EQ122" s="54">
        <v>0</v>
      </c>
      <c r="ER122" s="54">
        <v>0</v>
      </c>
      <c r="ES122" s="54">
        <v>0</v>
      </c>
      <c r="ET122" s="54">
        <v>0</v>
      </c>
      <c r="EU122" s="54">
        <v>0</v>
      </c>
      <c r="EV122" s="54">
        <v>0</v>
      </c>
      <c r="EW122" s="54">
        <v>0</v>
      </c>
      <c r="EX122" s="54">
        <v>0</v>
      </c>
      <c r="EY122" s="26"/>
      <c r="EZ122" s="54"/>
      <c r="FA122" s="54"/>
      <c r="FB122" s="26">
        <v>0</v>
      </c>
      <c r="FC122" s="55">
        <v>0</v>
      </c>
      <c r="FD122" s="56">
        <v>0</v>
      </c>
      <c r="FE122" s="56">
        <v>0</v>
      </c>
      <c r="FF122" s="56"/>
      <c r="FG122" s="56">
        <v>0</v>
      </c>
      <c r="FH122" s="9"/>
      <c r="FI122" s="17">
        <v>0</v>
      </c>
      <c r="FJ122" s="17"/>
      <c r="FK122" s="17"/>
      <c r="FL122" s="17"/>
      <c r="FM122" s="17"/>
      <c r="FN122" s="17">
        <v>0</v>
      </c>
      <c r="FO122" s="57">
        <v>0</v>
      </c>
      <c r="FP122" s="57"/>
      <c r="FQ122" s="57">
        <v>0</v>
      </c>
      <c r="FR122" s="26" t="s">
        <v>354</v>
      </c>
      <c r="FS122" s="59"/>
      <c r="FT122" s="60">
        <v>0</v>
      </c>
      <c r="FU122" s="60"/>
      <c r="FV122" s="61">
        <v>0</v>
      </c>
      <c r="FW122" s="61">
        <v>0</v>
      </c>
      <c r="FX122" s="61">
        <v>0</v>
      </c>
      <c r="FY122" s="61">
        <v>0</v>
      </c>
      <c r="FZ122" s="13"/>
      <c r="GA122" s="11"/>
    </row>
    <row r="123" spans="1:183" s="62" customFormat="1" ht="21.75" hidden="1" customHeight="1">
      <c r="A123" s="18" t="s">
        <v>113</v>
      </c>
      <c r="B123" s="54" t="s">
        <v>321</v>
      </c>
      <c r="C123" s="54">
        <v>0</v>
      </c>
      <c r="D123" s="54">
        <v>0</v>
      </c>
      <c r="E123" s="54">
        <v>0</v>
      </c>
      <c r="F123" s="54">
        <v>70</v>
      </c>
      <c r="G123" s="54">
        <v>70</v>
      </c>
      <c r="H123" s="54">
        <v>0</v>
      </c>
      <c r="I123" s="54">
        <v>40</v>
      </c>
      <c r="J123" s="54">
        <v>40</v>
      </c>
      <c r="K123" s="54">
        <v>0</v>
      </c>
      <c r="L123" s="54">
        <v>50</v>
      </c>
      <c r="M123" s="54">
        <v>50</v>
      </c>
      <c r="N123" s="54">
        <v>0</v>
      </c>
      <c r="O123" s="54">
        <v>50</v>
      </c>
      <c r="P123" s="54">
        <v>50</v>
      </c>
      <c r="Q123" s="54">
        <v>0</v>
      </c>
      <c r="R123" s="54">
        <v>3</v>
      </c>
      <c r="S123" s="54">
        <v>3</v>
      </c>
      <c r="T123" s="54">
        <v>0</v>
      </c>
      <c r="U123" s="54">
        <v>5</v>
      </c>
      <c r="V123" s="54">
        <v>5</v>
      </c>
      <c r="W123" s="54">
        <v>0</v>
      </c>
      <c r="X123" s="54">
        <v>0</v>
      </c>
      <c r="Y123" s="54">
        <v>0</v>
      </c>
      <c r="Z123" s="54">
        <v>0</v>
      </c>
      <c r="AA123" s="54">
        <v>0</v>
      </c>
      <c r="AB123" s="54">
        <v>0</v>
      </c>
      <c r="AC123" s="54">
        <v>0</v>
      </c>
      <c r="AD123" s="54">
        <v>0</v>
      </c>
      <c r="AE123" s="54">
        <v>0</v>
      </c>
      <c r="AF123" s="54">
        <v>0</v>
      </c>
      <c r="AG123" s="54">
        <v>0</v>
      </c>
      <c r="AH123" s="54">
        <v>0</v>
      </c>
      <c r="AI123" s="54">
        <v>0</v>
      </c>
      <c r="AJ123" s="54">
        <v>5</v>
      </c>
      <c r="AK123" s="54">
        <v>5</v>
      </c>
      <c r="AL123" s="54">
        <v>0</v>
      </c>
      <c r="AM123" s="54">
        <v>7</v>
      </c>
      <c r="AN123" s="54">
        <v>7</v>
      </c>
      <c r="AO123" s="54">
        <v>0</v>
      </c>
      <c r="AP123" s="54">
        <v>12</v>
      </c>
      <c r="AQ123" s="54">
        <v>12</v>
      </c>
      <c r="AR123" s="54">
        <v>0</v>
      </c>
      <c r="AS123" s="54">
        <v>0</v>
      </c>
      <c r="AT123" s="54">
        <v>0</v>
      </c>
      <c r="AU123" s="54">
        <v>0</v>
      </c>
      <c r="AV123" s="54">
        <v>0</v>
      </c>
      <c r="AW123" s="54">
        <v>0</v>
      </c>
      <c r="AX123" s="54">
        <v>0</v>
      </c>
      <c r="AY123" s="54">
        <v>0</v>
      </c>
      <c r="AZ123" s="54">
        <v>0</v>
      </c>
      <c r="BA123" s="54">
        <v>0</v>
      </c>
      <c r="BB123" s="54">
        <v>0</v>
      </c>
      <c r="BC123" s="54">
        <v>0</v>
      </c>
      <c r="BD123" s="54">
        <v>0</v>
      </c>
      <c r="BE123" s="54">
        <v>0</v>
      </c>
      <c r="BF123" s="54">
        <v>0</v>
      </c>
      <c r="BG123" s="54">
        <v>0</v>
      </c>
      <c r="BH123" s="54">
        <v>0</v>
      </c>
      <c r="BI123" s="54">
        <v>0</v>
      </c>
      <c r="BJ123" s="54">
        <v>0</v>
      </c>
      <c r="BK123" s="54">
        <v>10</v>
      </c>
      <c r="BL123" s="54">
        <v>10</v>
      </c>
      <c r="BM123" s="54">
        <v>0</v>
      </c>
      <c r="BN123" s="54">
        <v>5</v>
      </c>
      <c r="BO123" s="54">
        <v>5</v>
      </c>
      <c r="BP123" s="54">
        <v>0</v>
      </c>
      <c r="BQ123" s="54">
        <v>7</v>
      </c>
      <c r="BR123" s="54">
        <v>7</v>
      </c>
      <c r="BS123" s="54">
        <v>0</v>
      </c>
      <c r="BT123" s="54">
        <v>5</v>
      </c>
      <c r="BU123" s="54">
        <v>5</v>
      </c>
      <c r="BV123" s="54">
        <v>0</v>
      </c>
      <c r="BW123" s="54">
        <v>0</v>
      </c>
      <c r="BX123" s="54">
        <v>0</v>
      </c>
      <c r="BY123" s="54">
        <v>0</v>
      </c>
      <c r="BZ123" s="54">
        <v>5</v>
      </c>
      <c r="CA123" s="54">
        <v>5</v>
      </c>
      <c r="CB123" s="54">
        <v>0</v>
      </c>
      <c r="CC123" s="54">
        <v>0</v>
      </c>
      <c r="CD123" s="54">
        <v>0</v>
      </c>
      <c r="CE123" s="54">
        <v>0</v>
      </c>
      <c r="CF123" s="54">
        <v>0</v>
      </c>
      <c r="CG123" s="54">
        <v>0</v>
      </c>
      <c r="CH123" s="54">
        <v>0</v>
      </c>
      <c r="CI123" s="54">
        <v>30</v>
      </c>
      <c r="CJ123" s="54">
        <v>30</v>
      </c>
      <c r="CK123" s="54">
        <v>0</v>
      </c>
      <c r="CL123" s="54">
        <v>304</v>
      </c>
      <c r="CM123" s="26"/>
      <c r="CN123" s="26"/>
      <c r="CO123" s="26"/>
      <c r="CP123" s="26">
        <v>0</v>
      </c>
      <c r="CQ123" s="54">
        <v>0</v>
      </c>
      <c r="CR123" s="54">
        <v>0</v>
      </c>
      <c r="CS123" s="54">
        <v>0</v>
      </c>
      <c r="CT123" s="54">
        <v>120</v>
      </c>
      <c r="CU123" s="54">
        <v>120</v>
      </c>
      <c r="CV123" s="54">
        <v>0</v>
      </c>
      <c r="CW123" s="54">
        <v>150</v>
      </c>
      <c r="CX123" s="54">
        <v>150</v>
      </c>
      <c r="CY123" s="54">
        <v>0</v>
      </c>
      <c r="CZ123" s="54">
        <v>120</v>
      </c>
      <c r="DA123" s="54">
        <v>120</v>
      </c>
      <c r="DB123" s="54">
        <v>0</v>
      </c>
      <c r="DC123" s="54">
        <v>40</v>
      </c>
      <c r="DD123" s="54">
        <v>40</v>
      </c>
      <c r="DE123" s="54">
        <v>0</v>
      </c>
      <c r="DF123" s="54">
        <v>90</v>
      </c>
      <c r="DG123" s="54">
        <v>90</v>
      </c>
      <c r="DH123" s="54">
        <v>0</v>
      </c>
      <c r="DI123" s="54">
        <v>130</v>
      </c>
      <c r="DJ123" s="54">
        <v>130</v>
      </c>
      <c r="DK123" s="54">
        <v>0</v>
      </c>
      <c r="DL123" s="54">
        <v>0</v>
      </c>
      <c r="DM123" s="54">
        <v>0</v>
      </c>
      <c r="DN123" s="54">
        <v>0</v>
      </c>
      <c r="DO123" s="54">
        <v>60</v>
      </c>
      <c r="DP123" s="54">
        <v>60</v>
      </c>
      <c r="DQ123" s="54">
        <v>0</v>
      </c>
      <c r="DR123" s="54">
        <v>260</v>
      </c>
      <c r="DS123" s="54">
        <v>260</v>
      </c>
      <c r="DT123" s="54">
        <v>0</v>
      </c>
      <c r="DU123" s="54">
        <v>130</v>
      </c>
      <c r="DV123" s="54">
        <v>130</v>
      </c>
      <c r="DW123" s="54">
        <v>0</v>
      </c>
      <c r="DX123" s="54">
        <v>1100</v>
      </c>
      <c r="DY123" s="26"/>
      <c r="DZ123" s="26"/>
      <c r="EA123" s="26"/>
      <c r="EB123" s="26">
        <v>0</v>
      </c>
      <c r="EC123" s="54">
        <v>5</v>
      </c>
      <c r="ED123" s="54">
        <v>5</v>
      </c>
      <c r="EE123" s="54">
        <v>0</v>
      </c>
      <c r="EF123" s="54">
        <v>120</v>
      </c>
      <c r="EG123" s="54">
        <v>120</v>
      </c>
      <c r="EH123" s="54">
        <v>0</v>
      </c>
      <c r="EI123" s="54">
        <v>120</v>
      </c>
      <c r="EJ123" s="54">
        <v>120</v>
      </c>
      <c r="EK123" s="54">
        <v>0</v>
      </c>
      <c r="EL123" s="54">
        <v>130</v>
      </c>
      <c r="EM123" s="54">
        <v>130</v>
      </c>
      <c r="EN123" s="54">
        <v>0</v>
      </c>
      <c r="EO123" s="54">
        <v>0</v>
      </c>
      <c r="EP123" s="54">
        <v>0</v>
      </c>
      <c r="EQ123" s="54">
        <v>0</v>
      </c>
      <c r="ER123" s="54">
        <v>0</v>
      </c>
      <c r="ES123" s="54">
        <v>0</v>
      </c>
      <c r="ET123" s="54">
        <v>0</v>
      </c>
      <c r="EU123" s="54">
        <v>0</v>
      </c>
      <c r="EV123" s="54">
        <v>0</v>
      </c>
      <c r="EW123" s="54">
        <v>0</v>
      </c>
      <c r="EX123" s="54">
        <v>375</v>
      </c>
      <c r="EY123" s="26"/>
      <c r="EZ123" s="54"/>
      <c r="FA123" s="54"/>
      <c r="FB123" s="26">
        <v>0</v>
      </c>
      <c r="FC123" s="55">
        <v>1779</v>
      </c>
      <c r="FD123" s="56">
        <v>1779</v>
      </c>
      <c r="FE123" s="56">
        <v>0</v>
      </c>
      <c r="FF123" s="56"/>
      <c r="FG123" s="56">
        <v>-1779</v>
      </c>
      <c r="FH123" s="9"/>
      <c r="FI123" s="17">
        <v>1779</v>
      </c>
      <c r="FJ123" s="17"/>
      <c r="FK123" s="17"/>
      <c r="FL123" s="17"/>
      <c r="FM123" s="17"/>
      <c r="FN123" s="17">
        <v>0</v>
      </c>
      <c r="FO123" s="57">
        <v>5</v>
      </c>
      <c r="FP123" s="58">
        <v>12</v>
      </c>
      <c r="FQ123" s="57">
        <v>148.25</v>
      </c>
      <c r="FR123" s="26" t="s">
        <v>355</v>
      </c>
      <c r="FS123" s="59"/>
      <c r="FT123" s="60">
        <v>-1774</v>
      </c>
      <c r="FU123" s="60"/>
      <c r="FV123" s="61">
        <v>1774</v>
      </c>
      <c r="FW123" s="61">
        <v>-1779</v>
      </c>
      <c r="FX123" s="61">
        <v>0</v>
      </c>
      <c r="FY123" s="61">
        <v>-5</v>
      </c>
      <c r="FZ123" s="12"/>
      <c r="GA123" s="11">
        <v>0</v>
      </c>
    </row>
    <row r="124" spans="1:183" s="62" customFormat="1" ht="20.25" hidden="1" customHeight="1">
      <c r="A124" s="8" t="s">
        <v>206</v>
      </c>
      <c r="B124" s="54"/>
      <c r="C124" s="54"/>
      <c r="D124" s="54">
        <v>0</v>
      </c>
      <c r="E124" s="54">
        <v>0</v>
      </c>
      <c r="F124" s="54">
        <v>0</v>
      </c>
      <c r="G124" s="54">
        <v>0</v>
      </c>
      <c r="H124" s="54">
        <v>0</v>
      </c>
      <c r="I124" s="54">
        <v>0</v>
      </c>
      <c r="J124" s="54">
        <v>0</v>
      </c>
      <c r="K124" s="54">
        <v>0</v>
      </c>
      <c r="L124" s="54">
        <v>0</v>
      </c>
      <c r="M124" s="54">
        <v>0</v>
      </c>
      <c r="N124" s="54">
        <v>0</v>
      </c>
      <c r="O124" s="54">
        <v>0</v>
      </c>
      <c r="P124" s="54">
        <v>0</v>
      </c>
      <c r="Q124" s="54">
        <v>0</v>
      </c>
      <c r="R124" s="54">
        <v>0</v>
      </c>
      <c r="S124" s="54">
        <v>0</v>
      </c>
      <c r="T124" s="54">
        <v>0</v>
      </c>
      <c r="U124" s="54">
        <v>0</v>
      </c>
      <c r="V124" s="54">
        <v>0</v>
      </c>
      <c r="W124" s="54">
        <v>0</v>
      </c>
      <c r="X124" s="54">
        <v>0</v>
      </c>
      <c r="Y124" s="54">
        <v>0</v>
      </c>
      <c r="Z124" s="54">
        <v>0</v>
      </c>
      <c r="AA124" s="54">
        <v>0</v>
      </c>
      <c r="AB124" s="54">
        <v>0</v>
      </c>
      <c r="AC124" s="54">
        <v>0</v>
      </c>
      <c r="AD124" s="54">
        <v>0</v>
      </c>
      <c r="AE124" s="54">
        <v>0</v>
      </c>
      <c r="AF124" s="54">
        <v>0</v>
      </c>
      <c r="AG124" s="54">
        <v>0</v>
      </c>
      <c r="AH124" s="54">
        <v>0</v>
      </c>
      <c r="AI124" s="54">
        <v>0</v>
      </c>
      <c r="AJ124" s="54">
        <v>0</v>
      </c>
      <c r="AK124" s="54">
        <v>0</v>
      </c>
      <c r="AL124" s="54">
        <v>0</v>
      </c>
      <c r="AM124" s="54">
        <v>0</v>
      </c>
      <c r="AN124" s="54">
        <v>0</v>
      </c>
      <c r="AO124" s="54">
        <v>0</v>
      </c>
      <c r="AP124" s="54">
        <v>0</v>
      </c>
      <c r="AQ124" s="54">
        <v>0</v>
      </c>
      <c r="AR124" s="54">
        <v>0</v>
      </c>
      <c r="AS124" s="54">
        <v>0</v>
      </c>
      <c r="AT124" s="54">
        <v>0</v>
      </c>
      <c r="AU124" s="54">
        <v>0</v>
      </c>
      <c r="AV124" s="54">
        <v>0</v>
      </c>
      <c r="AW124" s="54">
        <v>0</v>
      </c>
      <c r="AX124" s="54">
        <v>0</v>
      </c>
      <c r="AY124" s="54">
        <v>0</v>
      </c>
      <c r="AZ124" s="54">
        <v>0</v>
      </c>
      <c r="BA124" s="54">
        <v>0</v>
      </c>
      <c r="BB124" s="54">
        <v>0</v>
      </c>
      <c r="BC124" s="54">
        <v>0</v>
      </c>
      <c r="BD124" s="54">
        <v>0</v>
      </c>
      <c r="BE124" s="54">
        <v>0</v>
      </c>
      <c r="BF124" s="54">
        <v>0</v>
      </c>
      <c r="BG124" s="54">
        <v>0</v>
      </c>
      <c r="BH124" s="54">
        <v>0</v>
      </c>
      <c r="BI124" s="54">
        <v>0</v>
      </c>
      <c r="BJ124" s="54">
        <v>0</v>
      </c>
      <c r="BK124" s="54">
        <v>0</v>
      </c>
      <c r="BL124" s="54">
        <v>0</v>
      </c>
      <c r="BM124" s="54">
        <v>0</v>
      </c>
      <c r="BN124" s="54">
        <v>0</v>
      </c>
      <c r="BO124" s="54">
        <v>0</v>
      </c>
      <c r="BP124" s="54">
        <v>0</v>
      </c>
      <c r="BQ124" s="54">
        <v>0</v>
      </c>
      <c r="BR124" s="54">
        <v>0</v>
      </c>
      <c r="BS124" s="54">
        <v>0</v>
      </c>
      <c r="BT124" s="54">
        <v>0</v>
      </c>
      <c r="BU124" s="54">
        <v>0</v>
      </c>
      <c r="BV124" s="54">
        <v>0</v>
      </c>
      <c r="BW124" s="54">
        <v>0</v>
      </c>
      <c r="BX124" s="54">
        <v>0</v>
      </c>
      <c r="BY124" s="54">
        <v>0</v>
      </c>
      <c r="BZ124" s="54">
        <v>0</v>
      </c>
      <c r="CA124" s="54">
        <v>0</v>
      </c>
      <c r="CB124" s="54">
        <v>0</v>
      </c>
      <c r="CC124" s="54">
        <v>0</v>
      </c>
      <c r="CD124" s="54">
        <v>0</v>
      </c>
      <c r="CE124" s="54">
        <v>0</v>
      </c>
      <c r="CF124" s="54">
        <v>0</v>
      </c>
      <c r="CG124" s="54">
        <v>0</v>
      </c>
      <c r="CH124" s="54">
        <v>0</v>
      </c>
      <c r="CI124" s="54">
        <v>0</v>
      </c>
      <c r="CJ124" s="54">
        <v>0</v>
      </c>
      <c r="CK124" s="54">
        <v>0</v>
      </c>
      <c r="CL124" s="54">
        <v>0</v>
      </c>
      <c r="CM124" s="26"/>
      <c r="CN124" s="26"/>
      <c r="CO124" s="26"/>
      <c r="CP124" s="26">
        <v>0</v>
      </c>
      <c r="CQ124" s="54">
        <v>0</v>
      </c>
      <c r="CR124" s="54">
        <v>0</v>
      </c>
      <c r="CS124" s="54">
        <v>0</v>
      </c>
      <c r="CT124" s="54">
        <v>0</v>
      </c>
      <c r="CU124" s="54">
        <v>0</v>
      </c>
      <c r="CV124" s="54">
        <v>0</v>
      </c>
      <c r="CW124" s="54">
        <v>0</v>
      </c>
      <c r="CX124" s="54">
        <v>0</v>
      </c>
      <c r="CY124" s="54">
        <v>0</v>
      </c>
      <c r="CZ124" s="54">
        <v>0</v>
      </c>
      <c r="DA124" s="54">
        <v>0</v>
      </c>
      <c r="DB124" s="54">
        <v>0</v>
      </c>
      <c r="DC124" s="54">
        <v>0</v>
      </c>
      <c r="DD124" s="54">
        <v>0</v>
      </c>
      <c r="DE124" s="54">
        <v>0</v>
      </c>
      <c r="DF124" s="54">
        <v>0</v>
      </c>
      <c r="DG124" s="54">
        <v>0</v>
      </c>
      <c r="DH124" s="54">
        <v>0</v>
      </c>
      <c r="DI124" s="54">
        <v>0</v>
      </c>
      <c r="DJ124" s="54">
        <v>0</v>
      </c>
      <c r="DK124" s="54">
        <v>0</v>
      </c>
      <c r="DL124" s="54">
        <v>0</v>
      </c>
      <c r="DM124" s="54">
        <v>0</v>
      </c>
      <c r="DN124" s="54">
        <v>0</v>
      </c>
      <c r="DO124" s="54">
        <v>0</v>
      </c>
      <c r="DP124" s="54">
        <v>0</v>
      </c>
      <c r="DQ124" s="54">
        <v>0</v>
      </c>
      <c r="DR124" s="54">
        <v>0</v>
      </c>
      <c r="DS124" s="54">
        <v>0</v>
      </c>
      <c r="DT124" s="54">
        <v>0</v>
      </c>
      <c r="DU124" s="54">
        <v>0</v>
      </c>
      <c r="DV124" s="54">
        <v>0</v>
      </c>
      <c r="DW124" s="54">
        <v>0</v>
      </c>
      <c r="DX124" s="54">
        <v>0</v>
      </c>
      <c r="DY124" s="26"/>
      <c r="DZ124" s="26"/>
      <c r="EA124" s="26"/>
      <c r="EB124" s="26">
        <v>0</v>
      </c>
      <c r="EC124" s="54">
        <v>0</v>
      </c>
      <c r="ED124" s="54">
        <v>0</v>
      </c>
      <c r="EE124" s="54">
        <v>0</v>
      </c>
      <c r="EF124" s="54">
        <v>0</v>
      </c>
      <c r="EG124" s="54">
        <v>0</v>
      </c>
      <c r="EH124" s="54">
        <v>0</v>
      </c>
      <c r="EI124" s="54">
        <v>0</v>
      </c>
      <c r="EJ124" s="54">
        <v>0</v>
      </c>
      <c r="EK124" s="54">
        <v>0</v>
      </c>
      <c r="EL124" s="54">
        <v>0</v>
      </c>
      <c r="EM124" s="54">
        <v>0</v>
      </c>
      <c r="EN124" s="54">
        <v>0</v>
      </c>
      <c r="EO124" s="54">
        <v>0</v>
      </c>
      <c r="EP124" s="54">
        <v>0</v>
      </c>
      <c r="EQ124" s="54">
        <v>0</v>
      </c>
      <c r="ER124" s="54">
        <v>0</v>
      </c>
      <c r="ES124" s="54">
        <v>0</v>
      </c>
      <c r="ET124" s="54">
        <v>0</v>
      </c>
      <c r="EU124" s="54">
        <v>0</v>
      </c>
      <c r="EV124" s="54">
        <v>0</v>
      </c>
      <c r="EW124" s="54">
        <v>0</v>
      </c>
      <c r="EX124" s="54">
        <v>0</v>
      </c>
      <c r="EY124" s="26"/>
      <c r="EZ124" s="54"/>
      <c r="FA124" s="54"/>
      <c r="FB124" s="26">
        <v>0</v>
      </c>
      <c r="FC124" s="55">
        <v>0</v>
      </c>
      <c r="FD124" s="56">
        <v>0</v>
      </c>
      <c r="FE124" s="56">
        <v>0</v>
      </c>
      <c r="FF124" s="56"/>
      <c r="FG124" s="56">
        <v>0</v>
      </c>
      <c r="FH124" s="9"/>
      <c r="FI124" s="17">
        <v>0</v>
      </c>
      <c r="FJ124" s="17"/>
      <c r="FK124" s="17"/>
      <c r="FL124" s="17"/>
      <c r="FM124" s="17"/>
      <c r="FN124" s="17">
        <v>0</v>
      </c>
      <c r="FO124" s="57">
        <v>0</v>
      </c>
      <c r="FP124" s="57">
        <v>12</v>
      </c>
      <c r="FQ124" s="57">
        <v>0</v>
      </c>
      <c r="FR124" s="26" t="s">
        <v>355</v>
      </c>
      <c r="FS124" s="59"/>
      <c r="FT124" s="60">
        <v>0</v>
      </c>
      <c r="FU124" s="60"/>
      <c r="FV124" s="61">
        <v>0</v>
      </c>
      <c r="FW124" s="61">
        <v>0</v>
      </c>
      <c r="FX124" s="61">
        <v>0</v>
      </c>
      <c r="FY124" s="61">
        <v>0</v>
      </c>
      <c r="FZ124" s="13"/>
      <c r="GA124" s="11"/>
    </row>
    <row r="125" spans="1:183" s="62" customFormat="1" ht="20.25" hidden="1" customHeight="1">
      <c r="A125" s="8" t="s">
        <v>114</v>
      </c>
      <c r="B125" s="54"/>
      <c r="C125" s="54"/>
      <c r="D125" s="54">
        <v>0</v>
      </c>
      <c r="E125" s="54">
        <v>0</v>
      </c>
      <c r="F125" s="54">
        <v>0</v>
      </c>
      <c r="G125" s="54">
        <v>0</v>
      </c>
      <c r="H125" s="54">
        <v>0</v>
      </c>
      <c r="I125" s="54">
        <v>0</v>
      </c>
      <c r="J125" s="54">
        <v>0</v>
      </c>
      <c r="K125" s="54">
        <v>0</v>
      </c>
      <c r="L125" s="54">
        <v>0</v>
      </c>
      <c r="M125" s="54">
        <v>0</v>
      </c>
      <c r="N125" s="54">
        <v>0</v>
      </c>
      <c r="O125" s="54">
        <v>0</v>
      </c>
      <c r="P125" s="54">
        <v>0</v>
      </c>
      <c r="Q125" s="54">
        <v>0</v>
      </c>
      <c r="R125" s="54">
        <v>0</v>
      </c>
      <c r="S125" s="54">
        <v>0</v>
      </c>
      <c r="T125" s="54">
        <v>0</v>
      </c>
      <c r="U125" s="54">
        <v>0</v>
      </c>
      <c r="V125" s="54">
        <v>0</v>
      </c>
      <c r="W125" s="54">
        <v>0</v>
      </c>
      <c r="X125" s="54">
        <v>0</v>
      </c>
      <c r="Y125" s="54">
        <v>0</v>
      </c>
      <c r="Z125" s="54">
        <v>0</v>
      </c>
      <c r="AA125" s="54">
        <v>0</v>
      </c>
      <c r="AB125" s="54">
        <v>0</v>
      </c>
      <c r="AC125" s="54">
        <v>0</v>
      </c>
      <c r="AD125" s="54">
        <v>0</v>
      </c>
      <c r="AE125" s="54">
        <v>0</v>
      </c>
      <c r="AF125" s="54">
        <v>0</v>
      </c>
      <c r="AG125" s="54">
        <v>0</v>
      </c>
      <c r="AH125" s="54">
        <v>0</v>
      </c>
      <c r="AI125" s="54">
        <v>0</v>
      </c>
      <c r="AJ125" s="54">
        <v>0</v>
      </c>
      <c r="AK125" s="54">
        <v>0</v>
      </c>
      <c r="AL125" s="54">
        <v>0</v>
      </c>
      <c r="AM125" s="54">
        <v>0</v>
      </c>
      <c r="AN125" s="54">
        <v>0</v>
      </c>
      <c r="AO125" s="54">
        <v>0</v>
      </c>
      <c r="AP125" s="54">
        <v>0</v>
      </c>
      <c r="AQ125" s="54">
        <v>0</v>
      </c>
      <c r="AR125" s="54">
        <v>0</v>
      </c>
      <c r="AS125" s="54">
        <v>0</v>
      </c>
      <c r="AT125" s="54">
        <v>0</v>
      </c>
      <c r="AU125" s="54">
        <v>0</v>
      </c>
      <c r="AV125" s="54">
        <v>0</v>
      </c>
      <c r="AW125" s="54">
        <v>0</v>
      </c>
      <c r="AX125" s="54">
        <v>0</v>
      </c>
      <c r="AY125" s="54">
        <v>0</v>
      </c>
      <c r="AZ125" s="54">
        <v>0</v>
      </c>
      <c r="BA125" s="54">
        <v>0</v>
      </c>
      <c r="BB125" s="54">
        <v>0</v>
      </c>
      <c r="BC125" s="54">
        <v>0</v>
      </c>
      <c r="BD125" s="54">
        <v>0</v>
      </c>
      <c r="BE125" s="54">
        <v>0</v>
      </c>
      <c r="BF125" s="54">
        <v>0</v>
      </c>
      <c r="BG125" s="54">
        <v>0</v>
      </c>
      <c r="BH125" s="54">
        <v>0</v>
      </c>
      <c r="BI125" s="54">
        <v>0</v>
      </c>
      <c r="BJ125" s="54">
        <v>0</v>
      </c>
      <c r="BK125" s="54">
        <v>0</v>
      </c>
      <c r="BL125" s="54">
        <v>0</v>
      </c>
      <c r="BM125" s="54">
        <v>0</v>
      </c>
      <c r="BN125" s="54">
        <v>0</v>
      </c>
      <c r="BO125" s="54">
        <v>0</v>
      </c>
      <c r="BP125" s="54">
        <v>0</v>
      </c>
      <c r="BQ125" s="54">
        <v>0</v>
      </c>
      <c r="BR125" s="54">
        <v>0</v>
      </c>
      <c r="BS125" s="54">
        <v>0</v>
      </c>
      <c r="BT125" s="54">
        <v>0</v>
      </c>
      <c r="BU125" s="54">
        <v>0</v>
      </c>
      <c r="BV125" s="54">
        <v>0</v>
      </c>
      <c r="BW125" s="54">
        <v>0</v>
      </c>
      <c r="BX125" s="54">
        <v>0</v>
      </c>
      <c r="BY125" s="54">
        <v>0</v>
      </c>
      <c r="BZ125" s="54">
        <v>0</v>
      </c>
      <c r="CA125" s="54">
        <v>0</v>
      </c>
      <c r="CB125" s="54">
        <v>0</v>
      </c>
      <c r="CC125" s="54">
        <v>0</v>
      </c>
      <c r="CD125" s="54">
        <v>0</v>
      </c>
      <c r="CE125" s="54">
        <v>0</v>
      </c>
      <c r="CF125" s="54">
        <v>0</v>
      </c>
      <c r="CG125" s="54">
        <v>0</v>
      </c>
      <c r="CH125" s="54">
        <v>0</v>
      </c>
      <c r="CI125" s="54">
        <v>0</v>
      </c>
      <c r="CJ125" s="54">
        <v>0</v>
      </c>
      <c r="CK125" s="54">
        <v>0</v>
      </c>
      <c r="CL125" s="54">
        <v>0</v>
      </c>
      <c r="CM125" s="26"/>
      <c r="CN125" s="26"/>
      <c r="CO125" s="26"/>
      <c r="CP125" s="26">
        <v>0</v>
      </c>
      <c r="CQ125" s="54">
        <v>0</v>
      </c>
      <c r="CR125" s="54">
        <v>0</v>
      </c>
      <c r="CS125" s="54">
        <v>0</v>
      </c>
      <c r="CT125" s="54">
        <v>0</v>
      </c>
      <c r="CU125" s="54">
        <v>0</v>
      </c>
      <c r="CV125" s="54">
        <v>0</v>
      </c>
      <c r="CW125" s="54">
        <v>0</v>
      </c>
      <c r="CX125" s="54">
        <v>0</v>
      </c>
      <c r="CY125" s="54">
        <v>0</v>
      </c>
      <c r="CZ125" s="54">
        <v>0</v>
      </c>
      <c r="DA125" s="54">
        <v>0</v>
      </c>
      <c r="DB125" s="54">
        <v>0</v>
      </c>
      <c r="DC125" s="54">
        <v>0</v>
      </c>
      <c r="DD125" s="54">
        <v>0</v>
      </c>
      <c r="DE125" s="54">
        <v>0</v>
      </c>
      <c r="DF125" s="54">
        <v>0</v>
      </c>
      <c r="DG125" s="54">
        <v>0</v>
      </c>
      <c r="DH125" s="54">
        <v>0</v>
      </c>
      <c r="DI125" s="54">
        <v>0</v>
      </c>
      <c r="DJ125" s="54">
        <v>0</v>
      </c>
      <c r="DK125" s="54">
        <v>0</v>
      </c>
      <c r="DL125" s="54">
        <v>0</v>
      </c>
      <c r="DM125" s="54">
        <v>0</v>
      </c>
      <c r="DN125" s="54">
        <v>0</v>
      </c>
      <c r="DO125" s="54">
        <v>0</v>
      </c>
      <c r="DP125" s="54">
        <v>0</v>
      </c>
      <c r="DQ125" s="54">
        <v>0</v>
      </c>
      <c r="DR125" s="54">
        <v>0</v>
      </c>
      <c r="DS125" s="54">
        <v>0</v>
      </c>
      <c r="DT125" s="54">
        <v>0</v>
      </c>
      <c r="DU125" s="54">
        <v>0</v>
      </c>
      <c r="DV125" s="54">
        <v>0</v>
      </c>
      <c r="DW125" s="54">
        <v>0</v>
      </c>
      <c r="DX125" s="54">
        <v>0</v>
      </c>
      <c r="DY125" s="26"/>
      <c r="DZ125" s="26"/>
      <c r="EA125" s="26"/>
      <c r="EB125" s="26">
        <v>0</v>
      </c>
      <c r="EC125" s="54">
        <v>0</v>
      </c>
      <c r="ED125" s="54">
        <v>0</v>
      </c>
      <c r="EE125" s="54">
        <v>0</v>
      </c>
      <c r="EF125" s="54">
        <v>0</v>
      </c>
      <c r="EG125" s="54">
        <v>0</v>
      </c>
      <c r="EH125" s="54">
        <v>0</v>
      </c>
      <c r="EI125" s="54">
        <v>0</v>
      </c>
      <c r="EJ125" s="54">
        <v>0</v>
      </c>
      <c r="EK125" s="54">
        <v>0</v>
      </c>
      <c r="EL125" s="54">
        <v>0</v>
      </c>
      <c r="EM125" s="54">
        <v>0</v>
      </c>
      <c r="EN125" s="54">
        <v>0</v>
      </c>
      <c r="EO125" s="54">
        <v>0</v>
      </c>
      <c r="EP125" s="54">
        <v>0</v>
      </c>
      <c r="EQ125" s="54">
        <v>0</v>
      </c>
      <c r="ER125" s="54">
        <v>0</v>
      </c>
      <c r="ES125" s="54">
        <v>0</v>
      </c>
      <c r="ET125" s="54">
        <v>0</v>
      </c>
      <c r="EU125" s="54">
        <v>0</v>
      </c>
      <c r="EV125" s="54">
        <v>0</v>
      </c>
      <c r="EW125" s="54">
        <v>0</v>
      </c>
      <c r="EX125" s="54">
        <v>0</v>
      </c>
      <c r="EY125" s="26"/>
      <c r="EZ125" s="54"/>
      <c r="FA125" s="54"/>
      <c r="FB125" s="26">
        <v>0</v>
      </c>
      <c r="FC125" s="55">
        <v>0</v>
      </c>
      <c r="FD125" s="56">
        <v>0</v>
      </c>
      <c r="FE125" s="56">
        <v>0</v>
      </c>
      <c r="FF125" s="56"/>
      <c r="FG125" s="56">
        <v>0</v>
      </c>
      <c r="FH125" s="9"/>
      <c r="FI125" s="17">
        <v>0</v>
      </c>
      <c r="FJ125" s="17"/>
      <c r="FK125" s="17"/>
      <c r="FL125" s="17"/>
      <c r="FM125" s="17"/>
      <c r="FN125" s="17">
        <v>0</v>
      </c>
      <c r="FO125" s="57">
        <v>0</v>
      </c>
      <c r="FP125" s="57">
        <v>20</v>
      </c>
      <c r="FQ125" s="57">
        <v>0</v>
      </c>
      <c r="FR125" s="26" t="s">
        <v>356</v>
      </c>
      <c r="FS125" s="59"/>
      <c r="FT125" s="60">
        <v>0</v>
      </c>
      <c r="FU125" s="60"/>
      <c r="FV125" s="61">
        <v>0</v>
      </c>
      <c r="FW125" s="61">
        <v>0</v>
      </c>
      <c r="FX125" s="61">
        <v>0</v>
      </c>
      <c r="FY125" s="61">
        <v>0</v>
      </c>
      <c r="FZ125" s="13"/>
      <c r="GA125" s="11"/>
    </row>
    <row r="126" spans="1:183" s="62" customFormat="1" ht="21.75" hidden="1" customHeight="1">
      <c r="A126" s="8" t="s">
        <v>115</v>
      </c>
      <c r="B126" s="54" t="s">
        <v>321</v>
      </c>
      <c r="C126" s="54">
        <v>0</v>
      </c>
      <c r="D126" s="54">
        <v>0</v>
      </c>
      <c r="E126" s="54">
        <v>0</v>
      </c>
      <c r="F126" s="54">
        <v>0</v>
      </c>
      <c r="G126" s="54">
        <v>0</v>
      </c>
      <c r="H126" s="54">
        <v>0</v>
      </c>
      <c r="I126" s="54">
        <v>0</v>
      </c>
      <c r="J126" s="54">
        <v>0</v>
      </c>
      <c r="K126" s="54">
        <v>0</v>
      </c>
      <c r="L126" s="54">
        <v>0</v>
      </c>
      <c r="M126" s="54">
        <v>0</v>
      </c>
      <c r="N126" s="54">
        <v>0</v>
      </c>
      <c r="O126" s="54">
        <v>0</v>
      </c>
      <c r="P126" s="54">
        <v>0</v>
      </c>
      <c r="Q126" s="54">
        <v>0</v>
      </c>
      <c r="R126" s="54">
        <v>0</v>
      </c>
      <c r="S126" s="54">
        <v>0</v>
      </c>
      <c r="T126" s="54">
        <v>0</v>
      </c>
      <c r="U126" s="54">
        <v>0</v>
      </c>
      <c r="V126" s="54">
        <v>0</v>
      </c>
      <c r="W126" s="54">
        <v>0</v>
      </c>
      <c r="X126" s="54">
        <v>0</v>
      </c>
      <c r="Y126" s="54">
        <v>0</v>
      </c>
      <c r="Z126" s="54">
        <v>0</v>
      </c>
      <c r="AA126" s="54">
        <v>0</v>
      </c>
      <c r="AB126" s="54">
        <v>0</v>
      </c>
      <c r="AC126" s="54">
        <v>0</v>
      </c>
      <c r="AD126" s="54">
        <v>0</v>
      </c>
      <c r="AE126" s="54">
        <v>0</v>
      </c>
      <c r="AF126" s="54">
        <v>0</v>
      </c>
      <c r="AG126" s="54">
        <v>0</v>
      </c>
      <c r="AH126" s="54">
        <v>0</v>
      </c>
      <c r="AI126" s="54">
        <v>0</v>
      </c>
      <c r="AJ126" s="54">
        <v>0</v>
      </c>
      <c r="AK126" s="54">
        <v>0</v>
      </c>
      <c r="AL126" s="54">
        <v>0</v>
      </c>
      <c r="AM126" s="54">
        <v>0</v>
      </c>
      <c r="AN126" s="54">
        <v>0</v>
      </c>
      <c r="AO126" s="54">
        <v>0</v>
      </c>
      <c r="AP126" s="54">
        <v>0</v>
      </c>
      <c r="AQ126" s="54">
        <v>0</v>
      </c>
      <c r="AR126" s="54">
        <v>0</v>
      </c>
      <c r="AS126" s="54">
        <v>0</v>
      </c>
      <c r="AT126" s="54">
        <v>0</v>
      </c>
      <c r="AU126" s="54">
        <v>0</v>
      </c>
      <c r="AV126" s="54">
        <v>0</v>
      </c>
      <c r="AW126" s="54">
        <v>0</v>
      </c>
      <c r="AX126" s="54">
        <v>0</v>
      </c>
      <c r="AY126" s="54">
        <v>0</v>
      </c>
      <c r="AZ126" s="54">
        <v>0</v>
      </c>
      <c r="BA126" s="54">
        <v>0</v>
      </c>
      <c r="BB126" s="54">
        <v>0</v>
      </c>
      <c r="BC126" s="54">
        <v>0</v>
      </c>
      <c r="BD126" s="54">
        <v>0</v>
      </c>
      <c r="BE126" s="54">
        <v>0</v>
      </c>
      <c r="BF126" s="54">
        <v>0</v>
      </c>
      <c r="BG126" s="54">
        <v>0</v>
      </c>
      <c r="BH126" s="54">
        <v>0</v>
      </c>
      <c r="BI126" s="54">
        <v>0</v>
      </c>
      <c r="BJ126" s="54">
        <v>0</v>
      </c>
      <c r="BK126" s="54">
        <v>0</v>
      </c>
      <c r="BL126" s="54">
        <v>0</v>
      </c>
      <c r="BM126" s="54">
        <v>0</v>
      </c>
      <c r="BN126" s="54">
        <v>0</v>
      </c>
      <c r="BO126" s="54">
        <v>0</v>
      </c>
      <c r="BP126" s="54">
        <v>0</v>
      </c>
      <c r="BQ126" s="54">
        <v>0</v>
      </c>
      <c r="BR126" s="54">
        <v>0</v>
      </c>
      <c r="BS126" s="54">
        <v>0</v>
      </c>
      <c r="BT126" s="54">
        <v>0</v>
      </c>
      <c r="BU126" s="54">
        <v>0</v>
      </c>
      <c r="BV126" s="54">
        <v>0</v>
      </c>
      <c r="BW126" s="54">
        <v>0</v>
      </c>
      <c r="BX126" s="54">
        <v>0</v>
      </c>
      <c r="BY126" s="54">
        <v>0</v>
      </c>
      <c r="BZ126" s="54">
        <v>0</v>
      </c>
      <c r="CA126" s="54">
        <v>0</v>
      </c>
      <c r="CB126" s="54">
        <v>0</v>
      </c>
      <c r="CC126" s="54">
        <v>0</v>
      </c>
      <c r="CD126" s="54">
        <v>0</v>
      </c>
      <c r="CE126" s="54">
        <v>0</v>
      </c>
      <c r="CF126" s="54">
        <v>0</v>
      </c>
      <c r="CG126" s="54">
        <v>0</v>
      </c>
      <c r="CH126" s="54">
        <v>0</v>
      </c>
      <c r="CI126" s="54">
        <v>0</v>
      </c>
      <c r="CJ126" s="54">
        <v>0</v>
      </c>
      <c r="CK126" s="54">
        <v>0</v>
      </c>
      <c r="CL126" s="54">
        <v>0</v>
      </c>
      <c r="CM126" s="26"/>
      <c r="CN126" s="26"/>
      <c r="CO126" s="26"/>
      <c r="CP126" s="26">
        <v>0</v>
      </c>
      <c r="CQ126" s="54">
        <v>0</v>
      </c>
      <c r="CR126" s="54">
        <v>0</v>
      </c>
      <c r="CS126" s="54">
        <v>0</v>
      </c>
      <c r="CT126" s="54">
        <v>40</v>
      </c>
      <c r="CU126" s="54">
        <v>40</v>
      </c>
      <c r="CV126" s="54">
        <v>0</v>
      </c>
      <c r="CW126" s="54">
        <v>50</v>
      </c>
      <c r="CX126" s="54">
        <v>50</v>
      </c>
      <c r="CY126" s="54">
        <v>0</v>
      </c>
      <c r="CZ126" s="54">
        <v>70</v>
      </c>
      <c r="DA126" s="54">
        <v>70</v>
      </c>
      <c r="DB126" s="54">
        <v>0</v>
      </c>
      <c r="DC126" s="54">
        <v>20</v>
      </c>
      <c r="DD126" s="54">
        <v>20</v>
      </c>
      <c r="DE126" s="54">
        <v>0</v>
      </c>
      <c r="DF126" s="54">
        <v>10</v>
      </c>
      <c r="DG126" s="54">
        <v>10</v>
      </c>
      <c r="DH126" s="54">
        <v>0</v>
      </c>
      <c r="DI126" s="54">
        <v>60</v>
      </c>
      <c r="DJ126" s="54">
        <v>60</v>
      </c>
      <c r="DK126" s="54">
        <v>0</v>
      </c>
      <c r="DL126" s="54">
        <v>0</v>
      </c>
      <c r="DM126" s="54">
        <v>0</v>
      </c>
      <c r="DN126" s="54">
        <v>0</v>
      </c>
      <c r="DO126" s="54">
        <v>80</v>
      </c>
      <c r="DP126" s="54">
        <v>80</v>
      </c>
      <c r="DQ126" s="54">
        <v>0</v>
      </c>
      <c r="DR126" s="54">
        <v>100</v>
      </c>
      <c r="DS126" s="54">
        <v>100</v>
      </c>
      <c r="DT126" s="54">
        <v>0</v>
      </c>
      <c r="DU126" s="54">
        <v>50</v>
      </c>
      <c r="DV126" s="54">
        <v>50</v>
      </c>
      <c r="DW126" s="54">
        <v>0</v>
      </c>
      <c r="DX126" s="54">
        <v>480</v>
      </c>
      <c r="DY126" s="26"/>
      <c r="DZ126" s="26"/>
      <c r="EA126" s="26"/>
      <c r="EB126" s="26">
        <v>0</v>
      </c>
      <c r="EC126" s="54">
        <v>0</v>
      </c>
      <c r="ED126" s="54">
        <v>0</v>
      </c>
      <c r="EE126" s="54">
        <v>0</v>
      </c>
      <c r="EF126" s="54">
        <v>0</v>
      </c>
      <c r="EG126" s="54">
        <v>0</v>
      </c>
      <c r="EH126" s="54">
        <v>0</v>
      </c>
      <c r="EI126" s="54">
        <v>0</v>
      </c>
      <c r="EJ126" s="54">
        <v>0</v>
      </c>
      <c r="EK126" s="54">
        <v>0</v>
      </c>
      <c r="EL126" s="54">
        <v>0</v>
      </c>
      <c r="EM126" s="54">
        <v>0</v>
      </c>
      <c r="EN126" s="54">
        <v>0</v>
      </c>
      <c r="EO126" s="54">
        <v>0</v>
      </c>
      <c r="EP126" s="54">
        <v>0</v>
      </c>
      <c r="EQ126" s="54">
        <v>0</v>
      </c>
      <c r="ER126" s="54">
        <v>0</v>
      </c>
      <c r="ES126" s="54">
        <v>0</v>
      </c>
      <c r="ET126" s="54">
        <v>0</v>
      </c>
      <c r="EU126" s="54">
        <v>0</v>
      </c>
      <c r="EV126" s="54">
        <v>0</v>
      </c>
      <c r="EW126" s="54">
        <v>0</v>
      </c>
      <c r="EX126" s="54">
        <v>0</v>
      </c>
      <c r="EY126" s="26"/>
      <c r="EZ126" s="54"/>
      <c r="FA126" s="54"/>
      <c r="FB126" s="26">
        <v>0</v>
      </c>
      <c r="FC126" s="55">
        <v>480</v>
      </c>
      <c r="FD126" s="56">
        <v>480</v>
      </c>
      <c r="FE126" s="56">
        <v>0</v>
      </c>
      <c r="FF126" s="56"/>
      <c r="FG126" s="56">
        <v>-480</v>
      </c>
      <c r="FH126" s="9"/>
      <c r="FI126" s="17">
        <v>480</v>
      </c>
      <c r="FJ126" s="17"/>
      <c r="FK126" s="17"/>
      <c r="FL126" s="17">
        <v>480</v>
      </c>
      <c r="FM126" s="17"/>
      <c r="FN126" s="17">
        <v>480</v>
      </c>
      <c r="FO126" s="57">
        <v>0</v>
      </c>
      <c r="FP126" s="57">
        <v>25</v>
      </c>
      <c r="FQ126" s="57">
        <v>19.2</v>
      </c>
      <c r="FR126" s="26" t="s">
        <v>356</v>
      </c>
      <c r="FS126" s="59"/>
      <c r="FT126" s="60">
        <v>-480</v>
      </c>
      <c r="FU126" s="60"/>
      <c r="FV126" s="61">
        <v>480</v>
      </c>
      <c r="FW126" s="61">
        <v>-480</v>
      </c>
      <c r="FX126" s="61">
        <v>0</v>
      </c>
      <c r="FY126" s="61">
        <v>0</v>
      </c>
      <c r="FZ126" s="10"/>
      <c r="GA126" s="11">
        <v>0</v>
      </c>
    </row>
    <row r="127" spans="1:183" s="62" customFormat="1" ht="21.75" hidden="1" customHeight="1">
      <c r="A127" s="14" t="s">
        <v>116</v>
      </c>
      <c r="B127" s="54" t="s">
        <v>321</v>
      </c>
      <c r="C127" s="54">
        <v>0</v>
      </c>
      <c r="D127" s="54">
        <v>0</v>
      </c>
      <c r="E127" s="54">
        <v>0</v>
      </c>
      <c r="F127" s="54">
        <v>0</v>
      </c>
      <c r="G127" s="54">
        <v>0</v>
      </c>
      <c r="H127" s="54">
        <v>0</v>
      </c>
      <c r="I127" s="54">
        <v>0</v>
      </c>
      <c r="J127" s="54">
        <v>0</v>
      </c>
      <c r="K127" s="54">
        <v>0</v>
      </c>
      <c r="L127" s="54">
        <v>0</v>
      </c>
      <c r="M127" s="54">
        <v>0</v>
      </c>
      <c r="N127" s="54">
        <v>0</v>
      </c>
      <c r="O127" s="54">
        <v>0</v>
      </c>
      <c r="P127" s="54">
        <v>0</v>
      </c>
      <c r="Q127" s="54">
        <v>0</v>
      </c>
      <c r="R127" s="54">
        <v>0</v>
      </c>
      <c r="S127" s="54">
        <v>0</v>
      </c>
      <c r="T127" s="54">
        <v>0</v>
      </c>
      <c r="U127" s="54">
        <v>0</v>
      </c>
      <c r="V127" s="54">
        <v>0</v>
      </c>
      <c r="W127" s="54">
        <v>0</v>
      </c>
      <c r="X127" s="54">
        <v>0</v>
      </c>
      <c r="Y127" s="54">
        <v>0</v>
      </c>
      <c r="Z127" s="54">
        <v>0</v>
      </c>
      <c r="AA127" s="54">
        <v>0</v>
      </c>
      <c r="AB127" s="54">
        <v>0</v>
      </c>
      <c r="AC127" s="54">
        <v>0</v>
      </c>
      <c r="AD127" s="54">
        <v>0</v>
      </c>
      <c r="AE127" s="54">
        <v>0</v>
      </c>
      <c r="AF127" s="54">
        <v>0</v>
      </c>
      <c r="AG127" s="54">
        <v>0</v>
      </c>
      <c r="AH127" s="54">
        <v>0</v>
      </c>
      <c r="AI127" s="54">
        <v>0</v>
      </c>
      <c r="AJ127" s="54">
        <v>0</v>
      </c>
      <c r="AK127" s="54">
        <v>0</v>
      </c>
      <c r="AL127" s="54">
        <v>0</v>
      </c>
      <c r="AM127" s="54">
        <v>0</v>
      </c>
      <c r="AN127" s="54">
        <v>0</v>
      </c>
      <c r="AO127" s="54">
        <v>0</v>
      </c>
      <c r="AP127" s="54">
        <v>0</v>
      </c>
      <c r="AQ127" s="54">
        <v>0</v>
      </c>
      <c r="AR127" s="54">
        <v>0</v>
      </c>
      <c r="AS127" s="54">
        <v>0</v>
      </c>
      <c r="AT127" s="54">
        <v>0</v>
      </c>
      <c r="AU127" s="54">
        <v>0</v>
      </c>
      <c r="AV127" s="54">
        <v>0</v>
      </c>
      <c r="AW127" s="54">
        <v>0</v>
      </c>
      <c r="AX127" s="54">
        <v>0</v>
      </c>
      <c r="AY127" s="54">
        <v>0</v>
      </c>
      <c r="AZ127" s="54">
        <v>0</v>
      </c>
      <c r="BA127" s="54">
        <v>0</v>
      </c>
      <c r="BB127" s="54">
        <v>0</v>
      </c>
      <c r="BC127" s="54">
        <v>0</v>
      </c>
      <c r="BD127" s="54">
        <v>0</v>
      </c>
      <c r="BE127" s="54">
        <v>0</v>
      </c>
      <c r="BF127" s="54">
        <v>0</v>
      </c>
      <c r="BG127" s="54">
        <v>0</v>
      </c>
      <c r="BH127" s="54">
        <v>0</v>
      </c>
      <c r="BI127" s="54">
        <v>0</v>
      </c>
      <c r="BJ127" s="54">
        <v>0</v>
      </c>
      <c r="BK127" s="54">
        <v>0</v>
      </c>
      <c r="BL127" s="54">
        <v>0</v>
      </c>
      <c r="BM127" s="54">
        <v>0</v>
      </c>
      <c r="BN127" s="54">
        <v>0</v>
      </c>
      <c r="BO127" s="54">
        <v>0</v>
      </c>
      <c r="BP127" s="54">
        <v>0</v>
      </c>
      <c r="BQ127" s="54">
        <v>0</v>
      </c>
      <c r="BR127" s="54">
        <v>0</v>
      </c>
      <c r="BS127" s="54">
        <v>0</v>
      </c>
      <c r="BT127" s="54">
        <v>0</v>
      </c>
      <c r="BU127" s="54">
        <v>0</v>
      </c>
      <c r="BV127" s="54">
        <v>0</v>
      </c>
      <c r="BW127" s="54">
        <v>0</v>
      </c>
      <c r="BX127" s="54">
        <v>0</v>
      </c>
      <c r="BY127" s="54">
        <v>0</v>
      </c>
      <c r="BZ127" s="54">
        <v>0</v>
      </c>
      <c r="CA127" s="54">
        <v>0</v>
      </c>
      <c r="CB127" s="54">
        <v>0</v>
      </c>
      <c r="CC127" s="54">
        <v>0</v>
      </c>
      <c r="CD127" s="54">
        <v>0</v>
      </c>
      <c r="CE127" s="54">
        <v>0</v>
      </c>
      <c r="CF127" s="54">
        <v>0</v>
      </c>
      <c r="CG127" s="54">
        <v>0</v>
      </c>
      <c r="CH127" s="54">
        <v>0</v>
      </c>
      <c r="CI127" s="54">
        <v>20</v>
      </c>
      <c r="CJ127" s="54">
        <v>20</v>
      </c>
      <c r="CK127" s="54">
        <v>0</v>
      </c>
      <c r="CL127" s="54">
        <v>20</v>
      </c>
      <c r="CM127" s="26"/>
      <c r="CN127" s="26"/>
      <c r="CO127" s="26"/>
      <c r="CP127" s="26">
        <v>0</v>
      </c>
      <c r="CQ127" s="54">
        <v>0</v>
      </c>
      <c r="CR127" s="54">
        <v>0</v>
      </c>
      <c r="CS127" s="54">
        <v>0</v>
      </c>
      <c r="CT127" s="54">
        <v>0</v>
      </c>
      <c r="CU127" s="54">
        <v>0</v>
      </c>
      <c r="CV127" s="54">
        <v>0</v>
      </c>
      <c r="CW127" s="54">
        <v>0</v>
      </c>
      <c r="CX127" s="54">
        <v>0</v>
      </c>
      <c r="CY127" s="54">
        <v>0</v>
      </c>
      <c r="CZ127" s="54">
        <v>0</v>
      </c>
      <c r="DA127" s="54">
        <v>0</v>
      </c>
      <c r="DB127" s="54">
        <v>0</v>
      </c>
      <c r="DC127" s="54">
        <v>0</v>
      </c>
      <c r="DD127" s="54">
        <v>0</v>
      </c>
      <c r="DE127" s="54">
        <v>0</v>
      </c>
      <c r="DF127" s="54">
        <v>0</v>
      </c>
      <c r="DG127" s="54">
        <v>0</v>
      </c>
      <c r="DH127" s="54">
        <v>0</v>
      </c>
      <c r="DI127" s="54">
        <v>0</v>
      </c>
      <c r="DJ127" s="54">
        <v>0</v>
      </c>
      <c r="DK127" s="54">
        <v>0</v>
      </c>
      <c r="DL127" s="54">
        <v>0</v>
      </c>
      <c r="DM127" s="54">
        <v>0</v>
      </c>
      <c r="DN127" s="54">
        <v>0</v>
      </c>
      <c r="DO127" s="54">
        <v>0</v>
      </c>
      <c r="DP127" s="54">
        <v>0</v>
      </c>
      <c r="DQ127" s="54">
        <v>0</v>
      </c>
      <c r="DR127" s="54">
        <v>0</v>
      </c>
      <c r="DS127" s="54">
        <v>0</v>
      </c>
      <c r="DT127" s="54">
        <v>0</v>
      </c>
      <c r="DU127" s="54">
        <v>0</v>
      </c>
      <c r="DV127" s="54">
        <v>0</v>
      </c>
      <c r="DW127" s="54">
        <v>0</v>
      </c>
      <c r="DX127" s="54">
        <v>0</v>
      </c>
      <c r="DY127" s="26"/>
      <c r="DZ127" s="26"/>
      <c r="EA127" s="26"/>
      <c r="EB127" s="26">
        <v>0</v>
      </c>
      <c r="EC127" s="54">
        <v>0</v>
      </c>
      <c r="ED127" s="54">
        <v>0</v>
      </c>
      <c r="EE127" s="54">
        <v>0</v>
      </c>
      <c r="EF127" s="54">
        <v>0</v>
      </c>
      <c r="EG127" s="54">
        <v>0</v>
      </c>
      <c r="EH127" s="54">
        <v>0</v>
      </c>
      <c r="EI127" s="54">
        <v>0</v>
      </c>
      <c r="EJ127" s="54">
        <v>0</v>
      </c>
      <c r="EK127" s="54">
        <v>0</v>
      </c>
      <c r="EL127" s="54">
        <v>0</v>
      </c>
      <c r="EM127" s="54">
        <v>0</v>
      </c>
      <c r="EN127" s="54">
        <v>0</v>
      </c>
      <c r="EO127" s="54">
        <v>0</v>
      </c>
      <c r="EP127" s="54">
        <v>0</v>
      </c>
      <c r="EQ127" s="54">
        <v>0</v>
      </c>
      <c r="ER127" s="54">
        <v>0</v>
      </c>
      <c r="ES127" s="54">
        <v>0</v>
      </c>
      <c r="ET127" s="54">
        <v>0</v>
      </c>
      <c r="EU127" s="54">
        <v>0</v>
      </c>
      <c r="EV127" s="54">
        <v>0</v>
      </c>
      <c r="EW127" s="54">
        <v>0</v>
      </c>
      <c r="EX127" s="54">
        <v>0</v>
      </c>
      <c r="EY127" s="26"/>
      <c r="EZ127" s="54"/>
      <c r="FA127" s="54"/>
      <c r="FB127" s="26">
        <v>0</v>
      </c>
      <c r="FC127" s="55">
        <v>20</v>
      </c>
      <c r="FD127" s="56">
        <v>20</v>
      </c>
      <c r="FE127" s="56">
        <v>0</v>
      </c>
      <c r="FF127" s="56"/>
      <c r="FG127" s="56">
        <v>-20</v>
      </c>
      <c r="FH127" s="9"/>
      <c r="FI127" s="17">
        <v>20</v>
      </c>
      <c r="FJ127" s="17"/>
      <c r="FK127" s="17"/>
      <c r="FL127" s="17"/>
      <c r="FM127" s="17"/>
      <c r="FN127" s="17">
        <v>0</v>
      </c>
      <c r="FO127" s="57">
        <v>0</v>
      </c>
      <c r="FP127" s="57">
        <v>13</v>
      </c>
      <c r="FQ127" s="57">
        <v>1.5384615384615385</v>
      </c>
      <c r="FR127" s="26" t="s">
        <v>356</v>
      </c>
      <c r="FS127" s="59"/>
      <c r="FT127" s="60">
        <v>-20</v>
      </c>
      <c r="FU127" s="60"/>
      <c r="FV127" s="61">
        <v>20</v>
      </c>
      <c r="FW127" s="61">
        <v>-20</v>
      </c>
      <c r="FX127" s="61">
        <v>0</v>
      </c>
      <c r="FY127" s="61">
        <v>0</v>
      </c>
      <c r="FZ127" s="10"/>
      <c r="GA127" s="11">
        <v>0</v>
      </c>
    </row>
    <row r="128" spans="1:183" s="62" customFormat="1" ht="21.75" customHeight="1">
      <c r="A128" s="23" t="s">
        <v>117</v>
      </c>
      <c r="B128" s="54" t="s">
        <v>321</v>
      </c>
      <c r="C128" s="54">
        <v>0</v>
      </c>
      <c r="D128" s="54">
        <v>0</v>
      </c>
      <c r="E128" s="54">
        <v>0</v>
      </c>
      <c r="F128" s="54">
        <v>0</v>
      </c>
      <c r="G128" s="54">
        <v>0</v>
      </c>
      <c r="H128" s="54">
        <v>0</v>
      </c>
      <c r="I128" s="54">
        <v>0</v>
      </c>
      <c r="J128" s="54">
        <v>0</v>
      </c>
      <c r="K128" s="54">
        <v>0</v>
      </c>
      <c r="L128" s="54">
        <v>0</v>
      </c>
      <c r="M128" s="54">
        <v>0</v>
      </c>
      <c r="N128" s="54">
        <v>0</v>
      </c>
      <c r="O128" s="54">
        <v>0</v>
      </c>
      <c r="P128" s="54">
        <v>0</v>
      </c>
      <c r="Q128" s="54">
        <v>0</v>
      </c>
      <c r="R128" s="54">
        <v>0</v>
      </c>
      <c r="S128" s="54">
        <v>0</v>
      </c>
      <c r="T128" s="54">
        <v>0</v>
      </c>
      <c r="U128" s="54">
        <v>0</v>
      </c>
      <c r="V128" s="54">
        <v>0</v>
      </c>
      <c r="W128" s="54">
        <v>0</v>
      </c>
      <c r="X128" s="54">
        <v>0</v>
      </c>
      <c r="Y128" s="54">
        <v>0</v>
      </c>
      <c r="Z128" s="54">
        <v>0</v>
      </c>
      <c r="AA128" s="54">
        <v>0</v>
      </c>
      <c r="AB128" s="54">
        <v>0</v>
      </c>
      <c r="AC128" s="54">
        <v>0</v>
      </c>
      <c r="AD128" s="54">
        <v>0</v>
      </c>
      <c r="AE128" s="54">
        <v>0</v>
      </c>
      <c r="AF128" s="54">
        <v>0</v>
      </c>
      <c r="AG128" s="54">
        <v>0</v>
      </c>
      <c r="AH128" s="54">
        <v>0</v>
      </c>
      <c r="AI128" s="54">
        <v>0</v>
      </c>
      <c r="AJ128" s="54">
        <v>0</v>
      </c>
      <c r="AK128" s="54">
        <v>0</v>
      </c>
      <c r="AL128" s="54">
        <v>0</v>
      </c>
      <c r="AM128" s="54">
        <v>0</v>
      </c>
      <c r="AN128" s="54">
        <v>0</v>
      </c>
      <c r="AO128" s="54">
        <v>0</v>
      </c>
      <c r="AP128" s="54">
        <v>0</v>
      </c>
      <c r="AQ128" s="54">
        <v>0</v>
      </c>
      <c r="AR128" s="54">
        <v>0</v>
      </c>
      <c r="AS128" s="54">
        <v>0</v>
      </c>
      <c r="AT128" s="54">
        <v>0</v>
      </c>
      <c r="AU128" s="54">
        <v>0</v>
      </c>
      <c r="AV128" s="54">
        <v>0</v>
      </c>
      <c r="AW128" s="54">
        <v>0</v>
      </c>
      <c r="AX128" s="54">
        <v>0</v>
      </c>
      <c r="AY128" s="54">
        <v>0</v>
      </c>
      <c r="AZ128" s="54">
        <v>0</v>
      </c>
      <c r="BA128" s="54">
        <v>0</v>
      </c>
      <c r="BB128" s="54">
        <v>0</v>
      </c>
      <c r="BC128" s="54">
        <v>0</v>
      </c>
      <c r="BD128" s="54">
        <v>0</v>
      </c>
      <c r="BE128" s="54">
        <v>0</v>
      </c>
      <c r="BF128" s="54">
        <v>0</v>
      </c>
      <c r="BG128" s="54">
        <v>0</v>
      </c>
      <c r="BH128" s="54">
        <v>0</v>
      </c>
      <c r="BI128" s="54">
        <v>0</v>
      </c>
      <c r="BJ128" s="54">
        <v>0</v>
      </c>
      <c r="BK128" s="54">
        <v>0</v>
      </c>
      <c r="BL128" s="54">
        <v>0</v>
      </c>
      <c r="BM128" s="54">
        <v>0</v>
      </c>
      <c r="BN128" s="54">
        <v>0</v>
      </c>
      <c r="BO128" s="54">
        <v>0</v>
      </c>
      <c r="BP128" s="54">
        <v>0</v>
      </c>
      <c r="BQ128" s="54">
        <v>0</v>
      </c>
      <c r="BR128" s="54">
        <v>0</v>
      </c>
      <c r="BS128" s="54">
        <v>0</v>
      </c>
      <c r="BT128" s="54">
        <v>0</v>
      </c>
      <c r="BU128" s="54">
        <v>0</v>
      </c>
      <c r="BV128" s="54">
        <v>0</v>
      </c>
      <c r="BW128" s="54">
        <v>0</v>
      </c>
      <c r="BX128" s="54">
        <v>0</v>
      </c>
      <c r="BY128" s="54">
        <v>0</v>
      </c>
      <c r="BZ128" s="54">
        <v>0</v>
      </c>
      <c r="CA128" s="54">
        <v>0</v>
      </c>
      <c r="CB128" s="54">
        <v>0</v>
      </c>
      <c r="CC128" s="54">
        <v>0</v>
      </c>
      <c r="CD128" s="54">
        <v>0</v>
      </c>
      <c r="CE128" s="54">
        <v>0</v>
      </c>
      <c r="CF128" s="54">
        <v>0</v>
      </c>
      <c r="CG128" s="54">
        <v>0</v>
      </c>
      <c r="CH128" s="54">
        <v>0</v>
      </c>
      <c r="CI128" s="54">
        <v>0</v>
      </c>
      <c r="CJ128" s="54">
        <v>0</v>
      </c>
      <c r="CK128" s="54">
        <v>0</v>
      </c>
      <c r="CL128" s="54">
        <v>0</v>
      </c>
      <c r="CM128" s="26"/>
      <c r="CN128" s="26"/>
      <c r="CO128" s="26"/>
      <c r="CP128" s="26">
        <v>0</v>
      </c>
      <c r="CQ128" s="54">
        <v>0</v>
      </c>
      <c r="CR128" s="54">
        <v>0</v>
      </c>
      <c r="CS128" s="54">
        <v>0</v>
      </c>
      <c r="CT128" s="54">
        <v>0</v>
      </c>
      <c r="CU128" s="54">
        <v>0</v>
      </c>
      <c r="CV128" s="54">
        <v>0</v>
      </c>
      <c r="CW128" s="54">
        <v>0</v>
      </c>
      <c r="CX128" s="54">
        <v>0</v>
      </c>
      <c r="CY128" s="54">
        <v>0</v>
      </c>
      <c r="CZ128" s="54">
        <v>0</v>
      </c>
      <c r="DA128" s="54">
        <v>0</v>
      </c>
      <c r="DB128" s="54">
        <v>0</v>
      </c>
      <c r="DC128" s="54">
        <v>0</v>
      </c>
      <c r="DD128" s="54">
        <v>0</v>
      </c>
      <c r="DE128" s="54">
        <v>0</v>
      </c>
      <c r="DF128" s="54">
        <v>0</v>
      </c>
      <c r="DG128" s="54">
        <v>0</v>
      </c>
      <c r="DH128" s="54">
        <v>0</v>
      </c>
      <c r="DI128" s="54">
        <v>0</v>
      </c>
      <c r="DJ128" s="54">
        <v>0</v>
      </c>
      <c r="DK128" s="54">
        <v>0</v>
      </c>
      <c r="DL128" s="54">
        <v>0</v>
      </c>
      <c r="DM128" s="54">
        <v>0</v>
      </c>
      <c r="DN128" s="54">
        <v>0</v>
      </c>
      <c r="DO128" s="54">
        <v>0</v>
      </c>
      <c r="DP128" s="54">
        <v>0</v>
      </c>
      <c r="DQ128" s="54">
        <v>0</v>
      </c>
      <c r="DR128" s="54">
        <v>0</v>
      </c>
      <c r="DS128" s="54">
        <v>0</v>
      </c>
      <c r="DT128" s="54">
        <v>0</v>
      </c>
      <c r="DU128" s="54">
        <v>0</v>
      </c>
      <c r="DV128" s="54">
        <v>0</v>
      </c>
      <c r="DW128" s="54">
        <v>0</v>
      </c>
      <c r="DX128" s="54">
        <v>0</v>
      </c>
      <c r="DY128" s="26"/>
      <c r="DZ128" s="26"/>
      <c r="EA128" s="26"/>
      <c r="EB128" s="26">
        <v>0</v>
      </c>
      <c r="EC128" s="54">
        <v>10</v>
      </c>
      <c r="ED128" s="54">
        <v>10</v>
      </c>
      <c r="EE128" s="54">
        <v>0</v>
      </c>
      <c r="EF128" s="54">
        <v>150</v>
      </c>
      <c r="EG128" s="54">
        <v>150</v>
      </c>
      <c r="EH128" s="54">
        <v>0</v>
      </c>
      <c r="EI128" s="54">
        <v>150</v>
      </c>
      <c r="EJ128" s="54">
        <v>150</v>
      </c>
      <c r="EK128" s="54">
        <v>0</v>
      </c>
      <c r="EL128" s="54">
        <v>100</v>
      </c>
      <c r="EM128" s="54">
        <v>100</v>
      </c>
      <c r="EN128" s="54">
        <v>0</v>
      </c>
      <c r="EO128" s="54">
        <v>0</v>
      </c>
      <c r="EP128" s="54">
        <v>0</v>
      </c>
      <c r="EQ128" s="54">
        <v>0</v>
      </c>
      <c r="ER128" s="54">
        <v>0</v>
      </c>
      <c r="ES128" s="54">
        <v>0</v>
      </c>
      <c r="ET128" s="54">
        <v>0</v>
      </c>
      <c r="EU128" s="54">
        <v>0</v>
      </c>
      <c r="EV128" s="54">
        <v>0</v>
      </c>
      <c r="EW128" s="54">
        <v>0</v>
      </c>
      <c r="EX128" s="54">
        <v>410</v>
      </c>
      <c r="EY128" s="26"/>
      <c r="EZ128" s="54"/>
      <c r="FA128" s="54"/>
      <c r="FB128" s="26">
        <v>0</v>
      </c>
      <c r="FC128" s="55">
        <v>410</v>
      </c>
      <c r="FD128" s="56">
        <v>410</v>
      </c>
      <c r="FE128" s="56">
        <v>0</v>
      </c>
      <c r="FF128" s="56"/>
      <c r="FG128" s="56">
        <v>-410</v>
      </c>
      <c r="FH128" s="98">
        <v>74</v>
      </c>
      <c r="FI128" s="17">
        <v>336</v>
      </c>
      <c r="FJ128" s="17">
        <v>410</v>
      </c>
      <c r="FK128" s="17"/>
      <c r="FL128" s="17"/>
      <c r="FM128" s="17"/>
      <c r="FN128" s="17">
        <v>410</v>
      </c>
      <c r="FO128" s="57">
        <v>10</v>
      </c>
      <c r="FP128" s="57">
        <v>25</v>
      </c>
      <c r="FQ128" s="57">
        <v>16.399999999999999</v>
      </c>
      <c r="FR128" s="26" t="s">
        <v>356</v>
      </c>
      <c r="FS128" s="59"/>
      <c r="FT128" s="60">
        <v>-326</v>
      </c>
      <c r="FU128" s="60"/>
      <c r="FV128" s="61">
        <v>326</v>
      </c>
      <c r="FW128" s="61">
        <v>-410</v>
      </c>
      <c r="FX128" s="61">
        <v>-6150000</v>
      </c>
      <c r="FY128" s="61">
        <v>-84</v>
      </c>
      <c r="FZ128" s="101">
        <v>15000</v>
      </c>
      <c r="GA128" s="100">
        <f>+FZ128*FH128</f>
        <v>1110000</v>
      </c>
    </row>
    <row r="129" spans="1:183" s="62" customFormat="1" ht="21.75" hidden="1" customHeight="1">
      <c r="A129" s="8" t="s">
        <v>213</v>
      </c>
      <c r="B129" s="54"/>
      <c r="C129" s="54"/>
      <c r="D129" s="54">
        <v>0</v>
      </c>
      <c r="E129" s="54">
        <v>0</v>
      </c>
      <c r="F129" s="54">
        <v>5</v>
      </c>
      <c r="G129" s="54">
        <v>5</v>
      </c>
      <c r="H129" s="54">
        <v>0</v>
      </c>
      <c r="I129" s="54">
        <v>20</v>
      </c>
      <c r="J129" s="54">
        <v>20</v>
      </c>
      <c r="K129" s="54">
        <v>0</v>
      </c>
      <c r="L129" s="54">
        <v>10</v>
      </c>
      <c r="M129" s="54">
        <v>10</v>
      </c>
      <c r="N129" s="54">
        <v>0</v>
      </c>
      <c r="O129" s="54">
        <v>10</v>
      </c>
      <c r="P129" s="54">
        <v>10</v>
      </c>
      <c r="Q129" s="54">
        <v>0</v>
      </c>
      <c r="R129" s="54">
        <v>2</v>
      </c>
      <c r="S129" s="54">
        <v>2</v>
      </c>
      <c r="T129" s="54">
        <v>0</v>
      </c>
      <c r="U129" s="54">
        <v>6</v>
      </c>
      <c r="V129" s="54">
        <v>6</v>
      </c>
      <c r="W129" s="54">
        <v>0</v>
      </c>
      <c r="X129" s="54">
        <v>0</v>
      </c>
      <c r="Y129" s="54">
        <v>0</v>
      </c>
      <c r="Z129" s="54">
        <v>0</v>
      </c>
      <c r="AA129" s="54">
        <v>0</v>
      </c>
      <c r="AB129" s="54">
        <v>0</v>
      </c>
      <c r="AC129" s="54">
        <v>0</v>
      </c>
      <c r="AD129" s="54">
        <v>0</v>
      </c>
      <c r="AE129" s="54">
        <v>0</v>
      </c>
      <c r="AF129" s="54">
        <v>0</v>
      </c>
      <c r="AG129" s="54">
        <v>0</v>
      </c>
      <c r="AH129" s="54">
        <v>0</v>
      </c>
      <c r="AI129" s="54">
        <v>0</v>
      </c>
      <c r="AJ129" s="54">
        <v>3</v>
      </c>
      <c r="AK129" s="54">
        <v>3</v>
      </c>
      <c r="AL129" s="54">
        <v>0</v>
      </c>
      <c r="AM129" s="54">
        <v>2</v>
      </c>
      <c r="AN129" s="54">
        <v>2</v>
      </c>
      <c r="AO129" s="54">
        <v>0</v>
      </c>
      <c r="AP129" s="54">
        <v>8</v>
      </c>
      <c r="AQ129" s="54">
        <v>8</v>
      </c>
      <c r="AR129" s="54">
        <v>0</v>
      </c>
      <c r="AS129" s="54">
        <v>10</v>
      </c>
      <c r="AT129" s="54">
        <v>10</v>
      </c>
      <c r="AU129" s="54">
        <v>0</v>
      </c>
      <c r="AV129" s="54">
        <v>0</v>
      </c>
      <c r="AW129" s="54">
        <v>0</v>
      </c>
      <c r="AX129" s="54">
        <v>0</v>
      </c>
      <c r="AY129" s="54">
        <v>0</v>
      </c>
      <c r="AZ129" s="54">
        <v>0</v>
      </c>
      <c r="BA129" s="54">
        <v>0</v>
      </c>
      <c r="BB129" s="54">
        <v>0</v>
      </c>
      <c r="BC129" s="54">
        <v>0</v>
      </c>
      <c r="BD129" s="54">
        <v>0</v>
      </c>
      <c r="BE129" s="54">
        <v>2</v>
      </c>
      <c r="BF129" s="54">
        <v>2</v>
      </c>
      <c r="BG129" s="54">
        <v>0</v>
      </c>
      <c r="BH129" s="54">
        <v>0</v>
      </c>
      <c r="BI129" s="54">
        <v>0</v>
      </c>
      <c r="BJ129" s="54">
        <v>0</v>
      </c>
      <c r="BK129" s="54">
        <v>5</v>
      </c>
      <c r="BL129" s="54">
        <v>5</v>
      </c>
      <c r="BM129" s="54">
        <v>0</v>
      </c>
      <c r="BN129" s="54">
        <v>3</v>
      </c>
      <c r="BO129" s="54">
        <v>3</v>
      </c>
      <c r="BP129" s="54">
        <v>0</v>
      </c>
      <c r="BQ129" s="54">
        <v>3</v>
      </c>
      <c r="BR129" s="54">
        <v>3</v>
      </c>
      <c r="BS129" s="54">
        <v>0</v>
      </c>
      <c r="BT129" s="54">
        <v>7</v>
      </c>
      <c r="BU129" s="54">
        <v>7</v>
      </c>
      <c r="BV129" s="54">
        <v>0</v>
      </c>
      <c r="BW129" s="54">
        <v>0</v>
      </c>
      <c r="BX129" s="54">
        <v>0</v>
      </c>
      <c r="BY129" s="54">
        <v>0</v>
      </c>
      <c r="BZ129" s="54">
        <v>0</v>
      </c>
      <c r="CA129" s="54">
        <v>0</v>
      </c>
      <c r="CB129" s="54">
        <v>0</v>
      </c>
      <c r="CC129" s="54">
        <v>2</v>
      </c>
      <c r="CD129" s="54">
        <v>2</v>
      </c>
      <c r="CE129" s="54">
        <v>0</v>
      </c>
      <c r="CF129" s="54">
        <v>0</v>
      </c>
      <c r="CG129" s="54">
        <v>0</v>
      </c>
      <c r="CH129" s="54">
        <v>0</v>
      </c>
      <c r="CI129" s="54">
        <v>0</v>
      </c>
      <c r="CJ129" s="54">
        <v>0</v>
      </c>
      <c r="CK129" s="54">
        <v>0</v>
      </c>
      <c r="CL129" s="54">
        <v>98</v>
      </c>
      <c r="CM129" s="26"/>
      <c r="CN129" s="26"/>
      <c r="CO129" s="26"/>
      <c r="CP129" s="26">
        <v>0</v>
      </c>
      <c r="CQ129" s="54">
        <v>0</v>
      </c>
      <c r="CR129" s="54">
        <v>0</v>
      </c>
      <c r="CS129" s="54">
        <v>0</v>
      </c>
      <c r="CT129" s="54">
        <v>0</v>
      </c>
      <c r="CU129" s="54">
        <v>0</v>
      </c>
      <c r="CV129" s="54">
        <v>0</v>
      </c>
      <c r="CW129" s="54">
        <v>0</v>
      </c>
      <c r="CX129" s="54">
        <v>0</v>
      </c>
      <c r="CY129" s="54">
        <v>0</v>
      </c>
      <c r="CZ129" s="54">
        <v>0</v>
      </c>
      <c r="DA129" s="54">
        <v>0</v>
      </c>
      <c r="DB129" s="54">
        <v>0</v>
      </c>
      <c r="DC129" s="54">
        <v>0</v>
      </c>
      <c r="DD129" s="54">
        <v>0</v>
      </c>
      <c r="DE129" s="54">
        <v>0</v>
      </c>
      <c r="DF129" s="54">
        <v>0</v>
      </c>
      <c r="DG129" s="54">
        <v>0</v>
      </c>
      <c r="DH129" s="54">
        <v>0</v>
      </c>
      <c r="DI129" s="54">
        <v>0</v>
      </c>
      <c r="DJ129" s="54">
        <v>0</v>
      </c>
      <c r="DK129" s="54">
        <v>0</v>
      </c>
      <c r="DL129" s="54">
        <v>0</v>
      </c>
      <c r="DM129" s="54">
        <v>0</v>
      </c>
      <c r="DN129" s="54">
        <v>0</v>
      </c>
      <c r="DO129" s="54">
        <v>0</v>
      </c>
      <c r="DP129" s="54">
        <v>0</v>
      </c>
      <c r="DQ129" s="54">
        <v>0</v>
      </c>
      <c r="DR129" s="54">
        <v>0</v>
      </c>
      <c r="DS129" s="54">
        <v>0</v>
      </c>
      <c r="DT129" s="54">
        <v>0</v>
      </c>
      <c r="DU129" s="54">
        <v>0</v>
      </c>
      <c r="DV129" s="54">
        <v>0</v>
      </c>
      <c r="DW129" s="54">
        <v>0</v>
      </c>
      <c r="DX129" s="54">
        <v>0</v>
      </c>
      <c r="DY129" s="26"/>
      <c r="DZ129" s="26"/>
      <c r="EA129" s="26"/>
      <c r="EB129" s="26">
        <v>0</v>
      </c>
      <c r="EC129" s="54">
        <v>0</v>
      </c>
      <c r="ED129" s="54">
        <v>0</v>
      </c>
      <c r="EE129" s="54">
        <v>0</v>
      </c>
      <c r="EF129" s="54">
        <v>0</v>
      </c>
      <c r="EG129" s="54">
        <v>0</v>
      </c>
      <c r="EH129" s="54">
        <v>0</v>
      </c>
      <c r="EI129" s="54">
        <v>0</v>
      </c>
      <c r="EJ129" s="54">
        <v>0</v>
      </c>
      <c r="EK129" s="54">
        <v>0</v>
      </c>
      <c r="EL129" s="54">
        <v>0</v>
      </c>
      <c r="EM129" s="54">
        <v>0</v>
      </c>
      <c r="EN129" s="54">
        <v>0</v>
      </c>
      <c r="EO129" s="54">
        <v>0</v>
      </c>
      <c r="EP129" s="54">
        <v>0</v>
      </c>
      <c r="EQ129" s="54">
        <v>0</v>
      </c>
      <c r="ER129" s="54">
        <v>0</v>
      </c>
      <c r="ES129" s="54">
        <v>0</v>
      </c>
      <c r="ET129" s="54">
        <v>0</v>
      </c>
      <c r="EU129" s="54">
        <v>0</v>
      </c>
      <c r="EV129" s="54">
        <v>0</v>
      </c>
      <c r="EW129" s="54">
        <v>0</v>
      </c>
      <c r="EX129" s="54">
        <v>0</v>
      </c>
      <c r="EY129" s="26"/>
      <c r="EZ129" s="54"/>
      <c r="FA129" s="54"/>
      <c r="FB129" s="26">
        <v>0</v>
      </c>
      <c r="FC129" s="55">
        <v>98</v>
      </c>
      <c r="FD129" s="56">
        <v>98</v>
      </c>
      <c r="FE129" s="56">
        <v>0</v>
      </c>
      <c r="FF129" s="56"/>
      <c r="FG129" s="56">
        <v>-98</v>
      </c>
      <c r="FH129" s="9"/>
      <c r="FI129" s="17">
        <v>98</v>
      </c>
      <c r="FJ129" s="17">
        <v>196</v>
      </c>
      <c r="FK129" s="17"/>
      <c r="FL129" s="17"/>
      <c r="FM129" s="17"/>
      <c r="FN129" s="17">
        <v>196</v>
      </c>
      <c r="FO129" s="57">
        <v>0</v>
      </c>
      <c r="FP129" s="57">
        <v>13</v>
      </c>
      <c r="FQ129" s="57">
        <v>7.5384615384615383</v>
      </c>
      <c r="FR129" s="26" t="s">
        <v>356</v>
      </c>
      <c r="FS129" s="59"/>
      <c r="FT129" s="60">
        <v>-98</v>
      </c>
      <c r="FU129" s="60"/>
      <c r="FV129" s="61">
        <v>98</v>
      </c>
      <c r="FW129" s="61">
        <v>-98</v>
      </c>
      <c r="FX129" s="61">
        <v>0</v>
      </c>
      <c r="FY129" s="61">
        <v>0</v>
      </c>
      <c r="FZ129" s="12"/>
      <c r="GA129" s="11"/>
    </row>
    <row r="130" spans="1:183" s="62" customFormat="1" ht="20.25" hidden="1" customHeight="1">
      <c r="A130" s="8" t="s">
        <v>118</v>
      </c>
      <c r="B130" s="54" t="s">
        <v>321</v>
      </c>
      <c r="C130" s="54">
        <v>0</v>
      </c>
      <c r="D130" s="54">
        <v>0</v>
      </c>
      <c r="E130" s="54">
        <v>0</v>
      </c>
      <c r="F130" s="54">
        <v>0</v>
      </c>
      <c r="G130" s="54">
        <v>0</v>
      </c>
      <c r="H130" s="54">
        <v>0</v>
      </c>
      <c r="I130" s="54">
        <v>0</v>
      </c>
      <c r="J130" s="54">
        <v>0</v>
      </c>
      <c r="K130" s="54">
        <v>0</v>
      </c>
      <c r="L130" s="54">
        <v>0</v>
      </c>
      <c r="M130" s="54">
        <v>0</v>
      </c>
      <c r="N130" s="54">
        <v>0</v>
      </c>
      <c r="O130" s="54">
        <v>0</v>
      </c>
      <c r="P130" s="54">
        <v>0</v>
      </c>
      <c r="Q130" s="54">
        <v>0</v>
      </c>
      <c r="R130" s="54">
        <v>0</v>
      </c>
      <c r="S130" s="54">
        <v>0</v>
      </c>
      <c r="T130" s="54">
        <v>0</v>
      </c>
      <c r="U130" s="54">
        <v>0</v>
      </c>
      <c r="V130" s="54">
        <v>0</v>
      </c>
      <c r="W130" s="54">
        <v>0</v>
      </c>
      <c r="X130" s="54">
        <v>0</v>
      </c>
      <c r="Y130" s="54">
        <v>0</v>
      </c>
      <c r="Z130" s="54">
        <v>0</v>
      </c>
      <c r="AA130" s="54">
        <v>0</v>
      </c>
      <c r="AB130" s="54">
        <v>0</v>
      </c>
      <c r="AC130" s="54">
        <v>0</v>
      </c>
      <c r="AD130" s="54">
        <v>0</v>
      </c>
      <c r="AE130" s="54">
        <v>0</v>
      </c>
      <c r="AF130" s="54">
        <v>0</v>
      </c>
      <c r="AG130" s="54">
        <v>0</v>
      </c>
      <c r="AH130" s="54">
        <v>0</v>
      </c>
      <c r="AI130" s="54">
        <v>0</v>
      </c>
      <c r="AJ130" s="54">
        <v>1</v>
      </c>
      <c r="AK130" s="54">
        <v>1</v>
      </c>
      <c r="AL130" s="54">
        <v>0</v>
      </c>
      <c r="AM130" s="54">
        <v>0</v>
      </c>
      <c r="AN130" s="54">
        <v>0</v>
      </c>
      <c r="AO130" s="54">
        <v>0</v>
      </c>
      <c r="AP130" s="54">
        <v>2</v>
      </c>
      <c r="AQ130" s="54">
        <v>2</v>
      </c>
      <c r="AR130" s="54">
        <v>0</v>
      </c>
      <c r="AS130" s="54">
        <v>0</v>
      </c>
      <c r="AT130" s="54">
        <v>0</v>
      </c>
      <c r="AU130" s="54">
        <v>0</v>
      </c>
      <c r="AV130" s="54">
        <v>0</v>
      </c>
      <c r="AW130" s="54">
        <v>0</v>
      </c>
      <c r="AX130" s="54">
        <v>0</v>
      </c>
      <c r="AY130" s="54">
        <v>0</v>
      </c>
      <c r="AZ130" s="54">
        <v>0</v>
      </c>
      <c r="BA130" s="54">
        <v>0</v>
      </c>
      <c r="BB130" s="54">
        <v>0</v>
      </c>
      <c r="BC130" s="54">
        <v>0</v>
      </c>
      <c r="BD130" s="54">
        <v>0</v>
      </c>
      <c r="BE130" s="54">
        <v>0</v>
      </c>
      <c r="BF130" s="54">
        <v>0</v>
      </c>
      <c r="BG130" s="54">
        <v>0</v>
      </c>
      <c r="BH130" s="54">
        <v>0</v>
      </c>
      <c r="BI130" s="54">
        <v>0</v>
      </c>
      <c r="BJ130" s="54">
        <v>0</v>
      </c>
      <c r="BK130" s="54">
        <v>2</v>
      </c>
      <c r="BL130" s="54">
        <v>2</v>
      </c>
      <c r="BM130" s="54">
        <v>0</v>
      </c>
      <c r="BN130" s="54">
        <v>0</v>
      </c>
      <c r="BO130" s="54">
        <v>0</v>
      </c>
      <c r="BP130" s="54">
        <v>0</v>
      </c>
      <c r="BQ130" s="54">
        <v>0</v>
      </c>
      <c r="BR130" s="54">
        <v>0</v>
      </c>
      <c r="BS130" s="54">
        <v>0</v>
      </c>
      <c r="BT130" s="54">
        <v>0</v>
      </c>
      <c r="BU130" s="54">
        <v>0</v>
      </c>
      <c r="BV130" s="54">
        <v>0</v>
      </c>
      <c r="BW130" s="54">
        <v>0</v>
      </c>
      <c r="BX130" s="54">
        <v>0</v>
      </c>
      <c r="BY130" s="54">
        <v>0</v>
      </c>
      <c r="BZ130" s="54">
        <v>0</v>
      </c>
      <c r="CA130" s="54">
        <v>0</v>
      </c>
      <c r="CB130" s="54">
        <v>0</v>
      </c>
      <c r="CC130" s="54">
        <v>0</v>
      </c>
      <c r="CD130" s="54">
        <v>0</v>
      </c>
      <c r="CE130" s="54">
        <v>0</v>
      </c>
      <c r="CF130" s="54">
        <v>0</v>
      </c>
      <c r="CG130" s="54">
        <v>0</v>
      </c>
      <c r="CH130" s="54">
        <v>0</v>
      </c>
      <c r="CI130" s="54">
        <v>0</v>
      </c>
      <c r="CJ130" s="54">
        <v>0</v>
      </c>
      <c r="CK130" s="54">
        <v>0</v>
      </c>
      <c r="CL130" s="54">
        <v>5</v>
      </c>
      <c r="CM130" s="26"/>
      <c r="CN130" s="26"/>
      <c r="CO130" s="26"/>
      <c r="CP130" s="26">
        <v>0</v>
      </c>
      <c r="CQ130" s="54">
        <v>0</v>
      </c>
      <c r="CR130" s="54">
        <v>0</v>
      </c>
      <c r="CS130" s="54">
        <v>0</v>
      </c>
      <c r="CT130" s="54">
        <v>0</v>
      </c>
      <c r="CU130" s="54">
        <v>0</v>
      </c>
      <c r="CV130" s="54">
        <v>0</v>
      </c>
      <c r="CW130" s="54">
        <v>0</v>
      </c>
      <c r="CX130" s="54">
        <v>0</v>
      </c>
      <c r="CY130" s="54">
        <v>0</v>
      </c>
      <c r="CZ130" s="54">
        <v>0</v>
      </c>
      <c r="DA130" s="54">
        <v>0</v>
      </c>
      <c r="DB130" s="54">
        <v>0</v>
      </c>
      <c r="DC130" s="54">
        <v>0</v>
      </c>
      <c r="DD130" s="54">
        <v>0</v>
      </c>
      <c r="DE130" s="54">
        <v>0</v>
      </c>
      <c r="DF130" s="54">
        <v>0</v>
      </c>
      <c r="DG130" s="54">
        <v>0</v>
      </c>
      <c r="DH130" s="54">
        <v>0</v>
      </c>
      <c r="DI130" s="54">
        <v>0</v>
      </c>
      <c r="DJ130" s="54">
        <v>0</v>
      </c>
      <c r="DK130" s="54">
        <v>0</v>
      </c>
      <c r="DL130" s="54">
        <v>0</v>
      </c>
      <c r="DM130" s="54">
        <v>0</v>
      </c>
      <c r="DN130" s="54">
        <v>0</v>
      </c>
      <c r="DO130" s="54">
        <v>0</v>
      </c>
      <c r="DP130" s="54">
        <v>0</v>
      </c>
      <c r="DQ130" s="54">
        <v>0</v>
      </c>
      <c r="DR130" s="54">
        <v>0</v>
      </c>
      <c r="DS130" s="54">
        <v>0</v>
      </c>
      <c r="DT130" s="54">
        <v>0</v>
      </c>
      <c r="DU130" s="54">
        <v>0</v>
      </c>
      <c r="DV130" s="54">
        <v>0</v>
      </c>
      <c r="DW130" s="54">
        <v>0</v>
      </c>
      <c r="DX130" s="54">
        <v>0</v>
      </c>
      <c r="DY130" s="26"/>
      <c r="DZ130" s="26"/>
      <c r="EA130" s="26"/>
      <c r="EB130" s="26">
        <v>0</v>
      </c>
      <c r="EC130" s="54">
        <v>0</v>
      </c>
      <c r="ED130" s="54">
        <v>0</v>
      </c>
      <c r="EE130" s="54">
        <v>0</v>
      </c>
      <c r="EF130" s="54">
        <v>0</v>
      </c>
      <c r="EG130" s="54">
        <v>0</v>
      </c>
      <c r="EH130" s="54">
        <v>0</v>
      </c>
      <c r="EI130" s="54">
        <v>0</v>
      </c>
      <c r="EJ130" s="54">
        <v>0</v>
      </c>
      <c r="EK130" s="54">
        <v>0</v>
      </c>
      <c r="EL130" s="54">
        <v>0</v>
      </c>
      <c r="EM130" s="54">
        <v>0</v>
      </c>
      <c r="EN130" s="54">
        <v>0</v>
      </c>
      <c r="EO130" s="54">
        <v>0</v>
      </c>
      <c r="EP130" s="54">
        <v>0</v>
      </c>
      <c r="EQ130" s="54">
        <v>0</v>
      </c>
      <c r="ER130" s="54">
        <v>0</v>
      </c>
      <c r="ES130" s="54">
        <v>0</v>
      </c>
      <c r="ET130" s="54">
        <v>0</v>
      </c>
      <c r="EU130" s="54">
        <v>0</v>
      </c>
      <c r="EV130" s="54">
        <v>0</v>
      </c>
      <c r="EW130" s="54">
        <v>0</v>
      </c>
      <c r="EX130" s="54">
        <v>0</v>
      </c>
      <c r="EY130" s="26"/>
      <c r="EZ130" s="54"/>
      <c r="FA130" s="54"/>
      <c r="FB130" s="26">
        <v>0</v>
      </c>
      <c r="FC130" s="55">
        <v>5</v>
      </c>
      <c r="FD130" s="56">
        <v>5</v>
      </c>
      <c r="FE130" s="56">
        <v>0</v>
      </c>
      <c r="FF130" s="56"/>
      <c r="FG130" s="56">
        <v>-5</v>
      </c>
      <c r="FH130" s="9"/>
      <c r="FI130" s="17">
        <v>5</v>
      </c>
      <c r="FJ130" s="17"/>
      <c r="FK130" s="17">
        <v>10</v>
      </c>
      <c r="FL130" s="17"/>
      <c r="FM130" s="17"/>
      <c r="FN130" s="17">
        <v>10</v>
      </c>
      <c r="FO130" s="57">
        <v>0</v>
      </c>
      <c r="FP130" s="57">
        <v>20</v>
      </c>
      <c r="FQ130" s="57">
        <v>0.25</v>
      </c>
      <c r="FR130" s="26" t="s">
        <v>356</v>
      </c>
      <c r="FS130" s="59"/>
      <c r="FT130" s="60">
        <v>-5</v>
      </c>
      <c r="FU130" s="60"/>
      <c r="FV130" s="61">
        <v>5</v>
      </c>
      <c r="FW130" s="61">
        <v>-5</v>
      </c>
      <c r="FX130" s="61">
        <v>0</v>
      </c>
      <c r="FY130" s="61">
        <v>0</v>
      </c>
      <c r="FZ130" s="10"/>
      <c r="GA130" s="11">
        <v>0</v>
      </c>
    </row>
    <row r="131" spans="1:183" s="62" customFormat="1" ht="20.25" hidden="1" customHeight="1">
      <c r="A131" s="8" t="s">
        <v>119</v>
      </c>
      <c r="B131" s="54" t="s">
        <v>321</v>
      </c>
      <c r="C131" s="54">
        <v>0</v>
      </c>
      <c r="D131" s="54">
        <v>0</v>
      </c>
      <c r="E131" s="54">
        <v>0</v>
      </c>
      <c r="F131" s="54">
        <v>0</v>
      </c>
      <c r="G131" s="54">
        <v>0</v>
      </c>
      <c r="H131" s="54">
        <v>0</v>
      </c>
      <c r="I131" s="54">
        <v>0</v>
      </c>
      <c r="J131" s="54">
        <v>0</v>
      </c>
      <c r="K131" s="54">
        <v>0</v>
      </c>
      <c r="L131" s="54">
        <v>0</v>
      </c>
      <c r="M131" s="54">
        <v>0</v>
      </c>
      <c r="N131" s="54">
        <v>0</v>
      </c>
      <c r="O131" s="54">
        <v>0</v>
      </c>
      <c r="P131" s="54">
        <v>0</v>
      </c>
      <c r="Q131" s="54">
        <v>0</v>
      </c>
      <c r="R131" s="54">
        <v>0</v>
      </c>
      <c r="S131" s="54">
        <v>0</v>
      </c>
      <c r="T131" s="54">
        <v>0</v>
      </c>
      <c r="U131" s="54">
        <v>0</v>
      </c>
      <c r="V131" s="54">
        <v>0</v>
      </c>
      <c r="W131" s="54">
        <v>0</v>
      </c>
      <c r="X131" s="54">
        <v>0</v>
      </c>
      <c r="Y131" s="54">
        <v>0</v>
      </c>
      <c r="Z131" s="54">
        <v>0</v>
      </c>
      <c r="AA131" s="54">
        <v>0</v>
      </c>
      <c r="AB131" s="54">
        <v>0</v>
      </c>
      <c r="AC131" s="54">
        <v>0</v>
      </c>
      <c r="AD131" s="54">
        <v>0</v>
      </c>
      <c r="AE131" s="54">
        <v>0</v>
      </c>
      <c r="AF131" s="54">
        <v>0</v>
      </c>
      <c r="AG131" s="54">
        <v>0</v>
      </c>
      <c r="AH131" s="54">
        <v>0</v>
      </c>
      <c r="AI131" s="54">
        <v>0</v>
      </c>
      <c r="AJ131" s="54">
        <v>0</v>
      </c>
      <c r="AK131" s="54">
        <v>0</v>
      </c>
      <c r="AL131" s="54">
        <v>0</v>
      </c>
      <c r="AM131" s="54">
        <v>0</v>
      </c>
      <c r="AN131" s="54">
        <v>0</v>
      </c>
      <c r="AO131" s="54">
        <v>0</v>
      </c>
      <c r="AP131" s="54">
        <v>0</v>
      </c>
      <c r="AQ131" s="54">
        <v>0</v>
      </c>
      <c r="AR131" s="54">
        <v>0</v>
      </c>
      <c r="AS131" s="54">
        <v>0</v>
      </c>
      <c r="AT131" s="54">
        <v>0</v>
      </c>
      <c r="AU131" s="54">
        <v>0</v>
      </c>
      <c r="AV131" s="54">
        <v>0</v>
      </c>
      <c r="AW131" s="54">
        <v>0</v>
      </c>
      <c r="AX131" s="54">
        <v>0</v>
      </c>
      <c r="AY131" s="54">
        <v>0</v>
      </c>
      <c r="AZ131" s="54">
        <v>0</v>
      </c>
      <c r="BA131" s="54">
        <v>0</v>
      </c>
      <c r="BB131" s="54">
        <v>0</v>
      </c>
      <c r="BC131" s="54">
        <v>0</v>
      </c>
      <c r="BD131" s="54">
        <v>0</v>
      </c>
      <c r="BE131" s="54">
        <v>0</v>
      </c>
      <c r="BF131" s="54">
        <v>0</v>
      </c>
      <c r="BG131" s="54">
        <v>0</v>
      </c>
      <c r="BH131" s="54">
        <v>0</v>
      </c>
      <c r="BI131" s="54">
        <v>0</v>
      </c>
      <c r="BJ131" s="54">
        <v>0</v>
      </c>
      <c r="BK131" s="54">
        <v>0</v>
      </c>
      <c r="BL131" s="54">
        <v>0</v>
      </c>
      <c r="BM131" s="54">
        <v>0</v>
      </c>
      <c r="BN131" s="54">
        <v>0</v>
      </c>
      <c r="BO131" s="54">
        <v>0</v>
      </c>
      <c r="BP131" s="54">
        <v>0</v>
      </c>
      <c r="BQ131" s="54">
        <v>0</v>
      </c>
      <c r="BR131" s="54">
        <v>0</v>
      </c>
      <c r="BS131" s="54">
        <v>0</v>
      </c>
      <c r="BT131" s="54">
        <v>0</v>
      </c>
      <c r="BU131" s="54">
        <v>0</v>
      </c>
      <c r="BV131" s="54">
        <v>0</v>
      </c>
      <c r="BW131" s="54">
        <v>0</v>
      </c>
      <c r="BX131" s="54">
        <v>0</v>
      </c>
      <c r="BY131" s="54">
        <v>0</v>
      </c>
      <c r="BZ131" s="54">
        <v>0</v>
      </c>
      <c r="CA131" s="54">
        <v>0</v>
      </c>
      <c r="CB131" s="54">
        <v>0</v>
      </c>
      <c r="CC131" s="54">
        <v>0</v>
      </c>
      <c r="CD131" s="54">
        <v>0</v>
      </c>
      <c r="CE131" s="54">
        <v>0</v>
      </c>
      <c r="CF131" s="54">
        <v>0</v>
      </c>
      <c r="CG131" s="54">
        <v>0</v>
      </c>
      <c r="CH131" s="54">
        <v>0</v>
      </c>
      <c r="CI131" s="54">
        <v>0</v>
      </c>
      <c r="CJ131" s="54">
        <v>0</v>
      </c>
      <c r="CK131" s="54">
        <v>0</v>
      </c>
      <c r="CL131" s="54">
        <v>0</v>
      </c>
      <c r="CM131" s="26"/>
      <c r="CN131" s="26"/>
      <c r="CO131" s="26"/>
      <c r="CP131" s="26">
        <v>0</v>
      </c>
      <c r="CQ131" s="54">
        <v>0</v>
      </c>
      <c r="CR131" s="54">
        <v>0</v>
      </c>
      <c r="CS131" s="54">
        <v>0</v>
      </c>
      <c r="CT131" s="54">
        <v>0</v>
      </c>
      <c r="CU131" s="54">
        <v>0</v>
      </c>
      <c r="CV131" s="54">
        <v>0</v>
      </c>
      <c r="CW131" s="54">
        <v>0</v>
      </c>
      <c r="CX131" s="54">
        <v>0</v>
      </c>
      <c r="CY131" s="54">
        <v>0</v>
      </c>
      <c r="CZ131" s="54">
        <v>0</v>
      </c>
      <c r="DA131" s="54">
        <v>0</v>
      </c>
      <c r="DB131" s="54">
        <v>0</v>
      </c>
      <c r="DC131" s="54">
        <v>5</v>
      </c>
      <c r="DD131" s="54">
        <v>5</v>
      </c>
      <c r="DE131" s="54">
        <v>0</v>
      </c>
      <c r="DF131" s="54">
        <v>0</v>
      </c>
      <c r="DG131" s="54">
        <v>0</v>
      </c>
      <c r="DH131" s="54">
        <v>0</v>
      </c>
      <c r="DI131" s="54">
        <v>0</v>
      </c>
      <c r="DJ131" s="54">
        <v>0</v>
      </c>
      <c r="DK131" s="54">
        <v>0</v>
      </c>
      <c r="DL131" s="54">
        <v>0</v>
      </c>
      <c r="DM131" s="54">
        <v>0</v>
      </c>
      <c r="DN131" s="54">
        <v>0</v>
      </c>
      <c r="DO131" s="54">
        <v>20</v>
      </c>
      <c r="DP131" s="54">
        <v>20</v>
      </c>
      <c r="DQ131" s="54">
        <v>0</v>
      </c>
      <c r="DR131" s="54">
        <v>0</v>
      </c>
      <c r="DS131" s="54">
        <v>0</v>
      </c>
      <c r="DT131" s="54">
        <v>0</v>
      </c>
      <c r="DU131" s="54">
        <v>0</v>
      </c>
      <c r="DV131" s="54">
        <v>0</v>
      </c>
      <c r="DW131" s="54">
        <v>0</v>
      </c>
      <c r="DX131" s="54">
        <v>25</v>
      </c>
      <c r="DY131" s="26"/>
      <c r="DZ131" s="26"/>
      <c r="EA131" s="26"/>
      <c r="EB131" s="26">
        <v>0</v>
      </c>
      <c r="EC131" s="54">
        <v>0</v>
      </c>
      <c r="ED131" s="54">
        <v>0</v>
      </c>
      <c r="EE131" s="54">
        <v>0</v>
      </c>
      <c r="EF131" s="54">
        <v>0</v>
      </c>
      <c r="EG131" s="54">
        <v>0</v>
      </c>
      <c r="EH131" s="54">
        <v>0</v>
      </c>
      <c r="EI131" s="54">
        <v>0</v>
      </c>
      <c r="EJ131" s="54">
        <v>0</v>
      </c>
      <c r="EK131" s="54">
        <v>0</v>
      </c>
      <c r="EL131" s="54">
        <v>0</v>
      </c>
      <c r="EM131" s="54">
        <v>0</v>
      </c>
      <c r="EN131" s="54">
        <v>0</v>
      </c>
      <c r="EO131" s="54">
        <v>0</v>
      </c>
      <c r="EP131" s="54">
        <v>0</v>
      </c>
      <c r="EQ131" s="54">
        <v>0</v>
      </c>
      <c r="ER131" s="54">
        <v>0</v>
      </c>
      <c r="ES131" s="54">
        <v>0</v>
      </c>
      <c r="ET131" s="54">
        <v>0</v>
      </c>
      <c r="EU131" s="54">
        <v>0</v>
      </c>
      <c r="EV131" s="54">
        <v>0</v>
      </c>
      <c r="EW131" s="54">
        <v>0</v>
      </c>
      <c r="EX131" s="54">
        <v>0</v>
      </c>
      <c r="EY131" s="26"/>
      <c r="EZ131" s="54"/>
      <c r="FA131" s="54"/>
      <c r="FB131" s="26">
        <v>0</v>
      </c>
      <c r="FC131" s="55">
        <v>25</v>
      </c>
      <c r="FD131" s="56">
        <v>25</v>
      </c>
      <c r="FE131" s="56">
        <v>0</v>
      </c>
      <c r="FF131" s="56"/>
      <c r="FG131" s="56">
        <v>-25</v>
      </c>
      <c r="FH131" s="9"/>
      <c r="FI131" s="17">
        <v>25</v>
      </c>
      <c r="FJ131" s="17"/>
      <c r="FK131" s="17"/>
      <c r="FL131" s="17"/>
      <c r="FM131" s="17">
        <v>25</v>
      </c>
      <c r="FN131" s="17">
        <v>25</v>
      </c>
      <c r="FO131" s="57">
        <v>0</v>
      </c>
      <c r="FP131" s="57">
        <v>40</v>
      </c>
      <c r="FQ131" s="57">
        <v>0.625</v>
      </c>
      <c r="FR131" s="26" t="s">
        <v>356</v>
      </c>
      <c r="FS131" s="59"/>
      <c r="FT131" s="60">
        <v>-25</v>
      </c>
      <c r="FU131" s="60"/>
      <c r="FV131" s="61">
        <v>25</v>
      </c>
      <c r="FW131" s="61">
        <v>-25</v>
      </c>
      <c r="FX131" s="61">
        <v>0</v>
      </c>
      <c r="FY131" s="61">
        <v>0</v>
      </c>
      <c r="FZ131" s="10"/>
      <c r="GA131" s="11">
        <v>0</v>
      </c>
    </row>
    <row r="132" spans="1:183" s="62" customFormat="1" ht="20.25" hidden="1" customHeight="1">
      <c r="A132" s="8" t="s">
        <v>120</v>
      </c>
      <c r="B132" s="54"/>
      <c r="C132" s="54"/>
      <c r="D132" s="54">
        <v>0</v>
      </c>
      <c r="E132" s="54">
        <v>0</v>
      </c>
      <c r="F132" s="54">
        <v>0</v>
      </c>
      <c r="G132" s="54">
        <v>0</v>
      </c>
      <c r="H132" s="54">
        <v>0</v>
      </c>
      <c r="I132" s="54">
        <v>0</v>
      </c>
      <c r="J132" s="54">
        <v>0</v>
      </c>
      <c r="K132" s="54">
        <v>0</v>
      </c>
      <c r="L132" s="54">
        <v>0</v>
      </c>
      <c r="M132" s="54">
        <v>0</v>
      </c>
      <c r="N132" s="54">
        <v>0</v>
      </c>
      <c r="O132" s="54">
        <v>0</v>
      </c>
      <c r="P132" s="54">
        <v>0</v>
      </c>
      <c r="Q132" s="54">
        <v>0</v>
      </c>
      <c r="R132" s="54">
        <v>0</v>
      </c>
      <c r="S132" s="54">
        <v>0</v>
      </c>
      <c r="T132" s="54">
        <v>0</v>
      </c>
      <c r="U132" s="54">
        <v>0</v>
      </c>
      <c r="V132" s="54">
        <v>0</v>
      </c>
      <c r="W132" s="54">
        <v>0</v>
      </c>
      <c r="X132" s="54">
        <v>0</v>
      </c>
      <c r="Y132" s="54">
        <v>0</v>
      </c>
      <c r="Z132" s="54">
        <v>0</v>
      </c>
      <c r="AA132" s="54">
        <v>0</v>
      </c>
      <c r="AB132" s="54">
        <v>0</v>
      </c>
      <c r="AC132" s="54">
        <v>0</v>
      </c>
      <c r="AD132" s="54">
        <v>0</v>
      </c>
      <c r="AE132" s="54">
        <v>0</v>
      </c>
      <c r="AF132" s="54">
        <v>0</v>
      </c>
      <c r="AG132" s="54">
        <v>0</v>
      </c>
      <c r="AH132" s="54">
        <v>0</v>
      </c>
      <c r="AI132" s="54">
        <v>0</v>
      </c>
      <c r="AJ132" s="54">
        <v>0</v>
      </c>
      <c r="AK132" s="54">
        <v>0</v>
      </c>
      <c r="AL132" s="54">
        <v>0</v>
      </c>
      <c r="AM132" s="54">
        <v>0</v>
      </c>
      <c r="AN132" s="54">
        <v>0</v>
      </c>
      <c r="AO132" s="54">
        <v>0</v>
      </c>
      <c r="AP132" s="54">
        <v>0</v>
      </c>
      <c r="AQ132" s="54">
        <v>0</v>
      </c>
      <c r="AR132" s="54">
        <v>0</v>
      </c>
      <c r="AS132" s="54">
        <v>0</v>
      </c>
      <c r="AT132" s="54">
        <v>0</v>
      </c>
      <c r="AU132" s="54">
        <v>0</v>
      </c>
      <c r="AV132" s="54">
        <v>0</v>
      </c>
      <c r="AW132" s="54">
        <v>0</v>
      </c>
      <c r="AX132" s="54">
        <v>0</v>
      </c>
      <c r="AY132" s="54">
        <v>0</v>
      </c>
      <c r="AZ132" s="54">
        <v>0</v>
      </c>
      <c r="BA132" s="54">
        <v>0</v>
      </c>
      <c r="BB132" s="54">
        <v>0</v>
      </c>
      <c r="BC132" s="54">
        <v>0</v>
      </c>
      <c r="BD132" s="54">
        <v>0</v>
      </c>
      <c r="BE132" s="54">
        <v>0</v>
      </c>
      <c r="BF132" s="54">
        <v>0</v>
      </c>
      <c r="BG132" s="54">
        <v>0</v>
      </c>
      <c r="BH132" s="54">
        <v>0</v>
      </c>
      <c r="BI132" s="54">
        <v>0</v>
      </c>
      <c r="BJ132" s="54">
        <v>0</v>
      </c>
      <c r="BK132" s="54">
        <v>0</v>
      </c>
      <c r="BL132" s="54">
        <v>0</v>
      </c>
      <c r="BM132" s="54">
        <v>0</v>
      </c>
      <c r="BN132" s="54">
        <v>0</v>
      </c>
      <c r="BO132" s="54">
        <v>0</v>
      </c>
      <c r="BP132" s="54">
        <v>0</v>
      </c>
      <c r="BQ132" s="54">
        <v>0</v>
      </c>
      <c r="BR132" s="54">
        <v>0</v>
      </c>
      <c r="BS132" s="54">
        <v>0</v>
      </c>
      <c r="BT132" s="54">
        <v>0</v>
      </c>
      <c r="BU132" s="54">
        <v>0</v>
      </c>
      <c r="BV132" s="54">
        <v>0</v>
      </c>
      <c r="BW132" s="54">
        <v>0</v>
      </c>
      <c r="BX132" s="54">
        <v>0</v>
      </c>
      <c r="BY132" s="54">
        <v>0</v>
      </c>
      <c r="BZ132" s="54">
        <v>0</v>
      </c>
      <c r="CA132" s="54">
        <v>0</v>
      </c>
      <c r="CB132" s="54">
        <v>0</v>
      </c>
      <c r="CC132" s="54">
        <v>0</v>
      </c>
      <c r="CD132" s="54">
        <v>0</v>
      </c>
      <c r="CE132" s="54">
        <v>0</v>
      </c>
      <c r="CF132" s="54">
        <v>0</v>
      </c>
      <c r="CG132" s="54">
        <v>0</v>
      </c>
      <c r="CH132" s="54">
        <v>0</v>
      </c>
      <c r="CI132" s="54">
        <v>0</v>
      </c>
      <c r="CJ132" s="54">
        <v>0</v>
      </c>
      <c r="CK132" s="54">
        <v>0</v>
      </c>
      <c r="CL132" s="54">
        <v>0</v>
      </c>
      <c r="CM132" s="26"/>
      <c r="CN132" s="26"/>
      <c r="CO132" s="26"/>
      <c r="CP132" s="26">
        <v>0</v>
      </c>
      <c r="CQ132" s="54">
        <v>0</v>
      </c>
      <c r="CR132" s="54">
        <v>0</v>
      </c>
      <c r="CS132" s="54">
        <v>0</v>
      </c>
      <c r="CT132" s="54">
        <v>0</v>
      </c>
      <c r="CU132" s="54">
        <v>0</v>
      </c>
      <c r="CV132" s="54">
        <v>0</v>
      </c>
      <c r="CW132" s="54">
        <v>0</v>
      </c>
      <c r="CX132" s="54">
        <v>0</v>
      </c>
      <c r="CY132" s="54">
        <v>0</v>
      </c>
      <c r="CZ132" s="54">
        <v>0</v>
      </c>
      <c r="DA132" s="54">
        <v>0</v>
      </c>
      <c r="DB132" s="54">
        <v>0</v>
      </c>
      <c r="DC132" s="54">
        <v>0</v>
      </c>
      <c r="DD132" s="54">
        <v>0</v>
      </c>
      <c r="DE132" s="54">
        <v>0</v>
      </c>
      <c r="DF132" s="54">
        <v>0</v>
      </c>
      <c r="DG132" s="54">
        <v>0</v>
      </c>
      <c r="DH132" s="54">
        <v>0</v>
      </c>
      <c r="DI132" s="54">
        <v>0</v>
      </c>
      <c r="DJ132" s="54">
        <v>0</v>
      </c>
      <c r="DK132" s="54">
        <v>0</v>
      </c>
      <c r="DL132" s="54">
        <v>0</v>
      </c>
      <c r="DM132" s="54">
        <v>0</v>
      </c>
      <c r="DN132" s="54">
        <v>0</v>
      </c>
      <c r="DO132" s="54">
        <v>0</v>
      </c>
      <c r="DP132" s="54">
        <v>0</v>
      </c>
      <c r="DQ132" s="54">
        <v>0</v>
      </c>
      <c r="DR132" s="54">
        <v>0</v>
      </c>
      <c r="DS132" s="54">
        <v>0</v>
      </c>
      <c r="DT132" s="54">
        <v>0</v>
      </c>
      <c r="DU132" s="54">
        <v>0</v>
      </c>
      <c r="DV132" s="54">
        <v>0</v>
      </c>
      <c r="DW132" s="54">
        <v>0</v>
      </c>
      <c r="DX132" s="54">
        <v>0</v>
      </c>
      <c r="DY132" s="26"/>
      <c r="DZ132" s="26"/>
      <c r="EA132" s="26"/>
      <c r="EB132" s="26">
        <v>0</v>
      </c>
      <c r="EC132" s="54">
        <v>0</v>
      </c>
      <c r="ED132" s="54">
        <v>0</v>
      </c>
      <c r="EE132" s="54">
        <v>0</v>
      </c>
      <c r="EF132" s="54">
        <v>0</v>
      </c>
      <c r="EG132" s="54">
        <v>0</v>
      </c>
      <c r="EH132" s="54">
        <v>0</v>
      </c>
      <c r="EI132" s="54">
        <v>0</v>
      </c>
      <c r="EJ132" s="54">
        <v>0</v>
      </c>
      <c r="EK132" s="54">
        <v>0</v>
      </c>
      <c r="EL132" s="54">
        <v>0</v>
      </c>
      <c r="EM132" s="54">
        <v>0</v>
      </c>
      <c r="EN132" s="54">
        <v>0</v>
      </c>
      <c r="EO132" s="54">
        <v>0</v>
      </c>
      <c r="EP132" s="54">
        <v>0</v>
      </c>
      <c r="EQ132" s="54">
        <v>0</v>
      </c>
      <c r="ER132" s="54">
        <v>0</v>
      </c>
      <c r="ES132" s="54">
        <v>0</v>
      </c>
      <c r="ET132" s="54">
        <v>0</v>
      </c>
      <c r="EU132" s="54">
        <v>0</v>
      </c>
      <c r="EV132" s="54">
        <v>0</v>
      </c>
      <c r="EW132" s="54">
        <v>0</v>
      </c>
      <c r="EX132" s="54">
        <v>0</v>
      </c>
      <c r="EY132" s="26"/>
      <c r="EZ132" s="54"/>
      <c r="FA132" s="54"/>
      <c r="FB132" s="26">
        <v>0</v>
      </c>
      <c r="FC132" s="55">
        <v>0</v>
      </c>
      <c r="FD132" s="56">
        <v>0</v>
      </c>
      <c r="FE132" s="56">
        <v>0</v>
      </c>
      <c r="FF132" s="56"/>
      <c r="FG132" s="56"/>
      <c r="FH132" s="9"/>
      <c r="FI132" s="17">
        <v>0</v>
      </c>
      <c r="FJ132" s="17">
        <v>0</v>
      </c>
      <c r="FK132" s="17"/>
      <c r="FL132" s="17"/>
      <c r="FM132" s="17"/>
      <c r="FN132" s="17">
        <v>0</v>
      </c>
      <c r="FO132" s="57">
        <v>0</v>
      </c>
      <c r="FP132" s="57">
        <v>40</v>
      </c>
      <c r="FQ132" s="57">
        <v>0</v>
      </c>
      <c r="FR132" s="26" t="s">
        <v>356</v>
      </c>
      <c r="FS132" s="59"/>
      <c r="FT132" s="60">
        <v>0</v>
      </c>
      <c r="FU132" s="60"/>
      <c r="FV132" s="61">
        <v>0</v>
      </c>
      <c r="FW132" s="61">
        <v>0</v>
      </c>
      <c r="FX132" s="61">
        <v>0</v>
      </c>
      <c r="FY132" s="61">
        <v>0</v>
      </c>
      <c r="FZ132" s="19"/>
      <c r="GA132" s="11">
        <v>0</v>
      </c>
    </row>
    <row r="133" spans="1:183" s="62" customFormat="1" ht="20.25" customHeight="1">
      <c r="A133" s="23" t="s">
        <v>121</v>
      </c>
      <c r="B133" s="54"/>
      <c r="C133" s="54"/>
      <c r="D133" s="54">
        <v>0</v>
      </c>
      <c r="E133" s="54">
        <v>0</v>
      </c>
      <c r="F133" s="54">
        <v>0</v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  <c r="L133" s="54">
        <v>0</v>
      </c>
      <c r="M133" s="54">
        <v>0</v>
      </c>
      <c r="N133" s="54">
        <v>0</v>
      </c>
      <c r="O133" s="54">
        <v>0</v>
      </c>
      <c r="P133" s="54">
        <v>0</v>
      </c>
      <c r="Q133" s="54">
        <v>0</v>
      </c>
      <c r="R133" s="54">
        <v>0</v>
      </c>
      <c r="S133" s="54">
        <v>0</v>
      </c>
      <c r="T133" s="54">
        <v>0</v>
      </c>
      <c r="U133" s="54">
        <v>0</v>
      </c>
      <c r="V133" s="54">
        <v>0</v>
      </c>
      <c r="W133" s="54">
        <v>0</v>
      </c>
      <c r="X133" s="54">
        <v>0</v>
      </c>
      <c r="Y133" s="54">
        <v>0</v>
      </c>
      <c r="Z133" s="54">
        <v>0</v>
      </c>
      <c r="AA133" s="54">
        <v>0</v>
      </c>
      <c r="AB133" s="54">
        <v>0</v>
      </c>
      <c r="AC133" s="54">
        <v>0</v>
      </c>
      <c r="AD133" s="54">
        <v>0</v>
      </c>
      <c r="AE133" s="54">
        <v>0</v>
      </c>
      <c r="AF133" s="54">
        <v>0</v>
      </c>
      <c r="AG133" s="54">
        <v>0</v>
      </c>
      <c r="AH133" s="54">
        <v>0</v>
      </c>
      <c r="AI133" s="54">
        <v>0</v>
      </c>
      <c r="AJ133" s="54">
        <v>0</v>
      </c>
      <c r="AK133" s="54">
        <v>0</v>
      </c>
      <c r="AL133" s="54">
        <v>0</v>
      </c>
      <c r="AM133" s="54">
        <v>0</v>
      </c>
      <c r="AN133" s="54">
        <v>0</v>
      </c>
      <c r="AO133" s="54">
        <v>0</v>
      </c>
      <c r="AP133" s="54">
        <v>0</v>
      </c>
      <c r="AQ133" s="54">
        <v>0</v>
      </c>
      <c r="AR133" s="54">
        <v>0</v>
      </c>
      <c r="AS133" s="54">
        <v>0</v>
      </c>
      <c r="AT133" s="54">
        <v>0</v>
      </c>
      <c r="AU133" s="54">
        <v>0</v>
      </c>
      <c r="AV133" s="54">
        <v>0</v>
      </c>
      <c r="AW133" s="54">
        <v>0</v>
      </c>
      <c r="AX133" s="54">
        <v>0</v>
      </c>
      <c r="AY133" s="54">
        <v>0</v>
      </c>
      <c r="AZ133" s="54">
        <v>0</v>
      </c>
      <c r="BA133" s="54">
        <v>0</v>
      </c>
      <c r="BB133" s="54">
        <v>0</v>
      </c>
      <c r="BC133" s="54">
        <v>0</v>
      </c>
      <c r="BD133" s="54">
        <v>0</v>
      </c>
      <c r="BE133" s="54">
        <v>0</v>
      </c>
      <c r="BF133" s="54">
        <v>0</v>
      </c>
      <c r="BG133" s="54">
        <v>0</v>
      </c>
      <c r="BH133" s="54">
        <v>0</v>
      </c>
      <c r="BI133" s="54">
        <v>0</v>
      </c>
      <c r="BJ133" s="54">
        <v>0</v>
      </c>
      <c r="BK133" s="54">
        <v>0</v>
      </c>
      <c r="BL133" s="54">
        <v>0</v>
      </c>
      <c r="BM133" s="54">
        <v>0</v>
      </c>
      <c r="BN133" s="54">
        <v>0</v>
      </c>
      <c r="BO133" s="54">
        <v>0</v>
      </c>
      <c r="BP133" s="54">
        <v>0</v>
      </c>
      <c r="BQ133" s="54">
        <v>0</v>
      </c>
      <c r="BR133" s="54">
        <v>0</v>
      </c>
      <c r="BS133" s="54">
        <v>0</v>
      </c>
      <c r="BT133" s="54">
        <v>0</v>
      </c>
      <c r="BU133" s="54">
        <v>0</v>
      </c>
      <c r="BV133" s="54">
        <v>0</v>
      </c>
      <c r="BW133" s="54">
        <v>0</v>
      </c>
      <c r="BX133" s="54">
        <v>0</v>
      </c>
      <c r="BY133" s="54">
        <v>0</v>
      </c>
      <c r="BZ133" s="54">
        <v>0</v>
      </c>
      <c r="CA133" s="54">
        <v>0</v>
      </c>
      <c r="CB133" s="54">
        <v>0</v>
      </c>
      <c r="CC133" s="54">
        <v>0</v>
      </c>
      <c r="CD133" s="54">
        <v>0</v>
      </c>
      <c r="CE133" s="54">
        <v>0</v>
      </c>
      <c r="CF133" s="54">
        <v>0</v>
      </c>
      <c r="CG133" s="54">
        <v>0</v>
      </c>
      <c r="CH133" s="54">
        <v>0</v>
      </c>
      <c r="CI133" s="54">
        <v>0</v>
      </c>
      <c r="CJ133" s="54">
        <v>0</v>
      </c>
      <c r="CK133" s="54">
        <v>0</v>
      </c>
      <c r="CL133" s="54">
        <v>0</v>
      </c>
      <c r="CM133" s="26"/>
      <c r="CN133" s="26"/>
      <c r="CO133" s="26"/>
      <c r="CP133" s="26">
        <v>0</v>
      </c>
      <c r="CQ133" s="54">
        <v>0</v>
      </c>
      <c r="CR133" s="54">
        <v>0</v>
      </c>
      <c r="CS133" s="54">
        <v>0</v>
      </c>
      <c r="CT133" s="54">
        <v>0</v>
      </c>
      <c r="CU133" s="54">
        <v>0</v>
      </c>
      <c r="CV133" s="54">
        <v>0</v>
      </c>
      <c r="CW133" s="54">
        <v>0</v>
      </c>
      <c r="CX133" s="54">
        <v>0</v>
      </c>
      <c r="CY133" s="54">
        <v>0</v>
      </c>
      <c r="CZ133" s="54">
        <v>0</v>
      </c>
      <c r="DA133" s="54">
        <v>0</v>
      </c>
      <c r="DB133" s="54">
        <v>0</v>
      </c>
      <c r="DC133" s="54">
        <v>0</v>
      </c>
      <c r="DD133" s="54">
        <v>0</v>
      </c>
      <c r="DE133" s="54">
        <v>0</v>
      </c>
      <c r="DF133" s="54">
        <v>0</v>
      </c>
      <c r="DG133" s="54">
        <v>0</v>
      </c>
      <c r="DH133" s="54">
        <v>0</v>
      </c>
      <c r="DI133" s="54">
        <v>0</v>
      </c>
      <c r="DJ133" s="54">
        <v>0</v>
      </c>
      <c r="DK133" s="54">
        <v>0</v>
      </c>
      <c r="DL133" s="54">
        <v>0</v>
      </c>
      <c r="DM133" s="54">
        <v>0</v>
      </c>
      <c r="DN133" s="54">
        <v>0</v>
      </c>
      <c r="DO133" s="54">
        <v>0</v>
      </c>
      <c r="DP133" s="54">
        <v>0</v>
      </c>
      <c r="DQ133" s="54">
        <v>0</v>
      </c>
      <c r="DR133" s="54">
        <v>0</v>
      </c>
      <c r="DS133" s="54">
        <v>0</v>
      </c>
      <c r="DT133" s="54">
        <v>0</v>
      </c>
      <c r="DU133" s="54">
        <v>0</v>
      </c>
      <c r="DV133" s="54">
        <v>0</v>
      </c>
      <c r="DW133" s="54">
        <v>0</v>
      </c>
      <c r="DX133" s="54">
        <v>0</v>
      </c>
      <c r="DY133" s="26"/>
      <c r="DZ133" s="26"/>
      <c r="EA133" s="26"/>
      <c r="EB133" s="26">
        <v>0</v>
      </c>
      <c r="EC133" s="54">
        <v>0</v>
      </c>
      <c r="ED133" s="54">
        <v>0</v>
      </c>
      <c r="EE133" s="54">
        <v>0</v>
      </c>
      <c r="EF133" s="54">
        <v>25</v>
      </c>
      <c r="EG133" s="54">
        <v>25</v>
      </c>
      <c r="EH133" s="54">
        <v>0</v>
      </c>
      <c r="EI133" s="54">
        <v>0</v>
      </c>
      <c r="EJ133" s="54">
        <v>0</v>
      </c>
      <c r="EK133" s="54">
        <v>0</v>
      </c>
      <c r="EL133" s="54">
        <v>20</v>
      </c>
      <c r="EM133" s="54">
        <v>20</v>
      </c>
      <c r="EN133" s="54">
        <v>0</v>
      </c>
      <c r="EO133" s="54">
        <v>0</v>
      </c>
      <c r="EP133" s="54">
        <v>0</v>
      </c>
      <c r="EQ133" s="54">
        <v>0</v>
      </c>
      <c r="ER133" s="54">
        <v>0</v>
      </c>
      <c r="ES133" s="54">
        <v>0</v>
      </c>
      <c r="ET133" s="54">
        <v>0</v>
      </c>
      <c r="EU133" s="54">
        <v>0</v>
      </c>
      <c r="EV133" s="54">
        <v>0</v>
      </c>
      <c r="EW133" s="54">
        <v>0</v>
      </c>
      <c r="EX133" s="54">
        <v>45</v>
      </c>
      <c r="EY133" s="26"/>
      <c r="EZ133" s="54"/>
      <c r="FA133" s="54"/>
      <c r="FB133" s="26">
        <v>0</v>
      </c>
      <c r="FC133" s="55">
        <v>45</v>
      </c>
      <c r="FD133" s="56">
        <v>45</v>
      </c>
      <c r="FE133" s="56">
        <v>0</v>
      </c>
      <c r="FF133" s="56"/>
      <c r="FG133" s="56">
        <v>-45</v>
      </c>
      <c r="FH133" s="98">
        <v>2</v>
      </c>
      <c r="FI133" s="17">
        <v>43</v>
      </c>
      <c r="FJ133" s="17">
        <v>45</v>
      </c>
      <c r="FK133" s="17"/>
      <c r="FL133" s="17"/>
      <c r="FM133" s="17"/>
      <c r="FN133" s="17">
        <v>45</v>
      </c>
      <c r="FO133" s="57">
        <v>0</v>
      </c>
      <c r="FP133" s="57">
        <v>20</v>
      </c>
      <c r="FQ133" s="57">
        <v>2.25</v>
      </c>
      <c r="FR133" s="26" t="s">
        <v>356</v>
      </c>
      <c r="FS133" s="59"/>
      <c r="FT133" s="60">
        <v>-43</v>
      </c>
      <c r="FU133" s="60"/>
      <c r="FV133" s="61">
        <v>43</v>
      </c>
      <c r="FW133" s="61">
        <v>-45</v>
      </c>
      <c r="FX133" s="61">
        <v>0</v>
      </c>
      <c r="FY133" s="61">
        <v>-2</v>
      </c>
      <c r="FZ133" s="99">
        <v>17000</v>
      </c>
      <c r="GA133" s="100">
        <f>+FZ133*FH133</f>
        <v>34000</v>
      </c>
    </row>
    <row r="134" spans="1:183" s="62" customFormat="1" ht="20.25" hidden="1" customHeight="1">
      <c r="A134" s="8" t="s">
        <v>122</v>
      </c>
      <c r="B134" s="54"/>
      <c r="C134" s="54"/>
      <c r="D134" s="54">
        <v>0</v>
      </c>
      <c r="E134" s="54">
        <v>0</v>
      </c>
      <c r="F134" s="54">
        <v>0</v>
      </c>
      <c r="G134" s="54">
        <v>0</v>
      </c>
      <c r="H134" s="54">
        <v>0</v>
      </c>
      <c r="I134" s="54">
        <v>0</v>
      </c>
      <c r="J134" s="54">
        <v>0</v>
      </c>
      <c r="K134" s="54">
        <v>0</v>
      </c>
      <c r="L134" s="54">
        <v>0</v>
      </c>
      <c r="M134" s="54">
        <v>0</v>
      </c>
      <c r="N134" s="54">
        <v>0</v>
      </c>
      <c r="O134" s="54">
        <v>0</v>
      </c>
      <c r="P134" s="54">
        <v>0</v>
      </c>
      <c r="Q134" s="54">
        <v>0</v>
      </c>
      <c r="R134" s="54">
        <v>0</v>
      </c>
      <c r="S134" s="54">
        <v>0</v>
      </c>
      <c r="T134" s="54">
        <v>0</v>
      </c>
      <c r="U134" s="54">
        <v>0</v>
      </c>
      <c r="V134" s="54">
        <v>0</v>
      </c>
      <c r="W134" s="54">
        <v>0</v>
      </c>
      <c r="X134" s="54">
        <v>0</v>
      </c>
      <c r="Y134" s="54">
        <v>0</v>
      </c>
      <c r="Z134" s="54">
        <v>0</v>
      </c>
      <c r="AA134" s="54">
        <v>0</v>
      </c>
      <c r="AB134" s="54">
        <v>0</v>
      </c>
      <c r="AC134" s="54">
        <v>0</v>
      </c>
      <c r="AD134" s="54">
        <v>0</v>
      </c>
      <c r="AE134" s="54">
        <v>0</v>
      </c>
      <c r="AF134" s="54">
        <v>0</v>
      </c>
      <c r="AG134" s="54">
        <v>0</v>
      </c>
      <c r="AH134" s="54">
        <v>0</v>
      </c>
      <c r="AI134" s="54">
        <v>0</v>
      </c>
      <c r="AJ134" s="54">
        <v>0</v>
      </c>
      <c r="AK134" s="54">
        <v>0</v>
      </c>
      <c r="AL134" s="54">
        <v>0</v>
      </c>
      <c r="AM134" s="54">
        <v>0</v>
      </c>
      <c r="AN134" s="54">
        <v>0</v>
      </c>
      <c r="AO134" s="54">
        <v>0</v>
      </c>
      <c r="AP134" s="54">
        <v>0</v>
      </c>
      <c r="AQ134" s="54">
        <v>0</v>
      </c>
      <c r="AR134" s="54">
        <v>0</v>
      </c>
      <c r="AS134" s="54">
        <v>0</v>
      </c>
      <c r="AT134" s="54">
        <v>0</v>
      </c>
      <c r="AU134" s="54">
        <v>0</v>
      </c>
      <c r="AV134" s="54">
        <v>0</v>
      </c>
      <c r="AW134" s="54">
        <v>0</v>
      </c>
      <c r="AX134" s="54">
        <v>0</v>
      </c>
      <c r="AY134" s="54">
        <v>0</v>
      </c>
      <c r="AZ134" s="54">
        <v>0</v>
      </c>
      <c r="BA134" s="54">
        <v>0</v>
      </c>
      <c r="BB134" s="54">
        <v>0</v>
      </c>
      <c r="BC134" s="54">
        <v>0</v>
      </c>
      <c r="BD134" s="54">
        <v>0</v>
      </c>
      <c r="BE134" s="54">
        <v>0</v>
      </c>
      <c r="BF134" s="54">
        <v>0</v>
      </c>
      <c r="BG134" s="54">
        <v>0</v>
      </c>
      <c r="BH134" s="54">
        <v>0</v>
      </c>
      <c r="BI134" s="54">
        <v>0</v>
      </c>
      <c r="BJ134" s="54">
        <v>0</v>
      </c>
      <c r="BK134" s="54">
        <v>0</v>
      </c>
      <c r="BL134" s="54">
        <v>0</v>
      </c>
      <c r="BM134" s="54">
        <v>0</v>
      </c>
      <c r="BN134" s="54">
        <v>0</v>
      </c>
      <c r="BO134" s="54">
        <v>0</v>
      </c>
      <c r="BP134" s="54">
        <v>0</v>
      </c>
      <c r="BQ134" s="54">
        <v>0</v>
      </c>
      <c r="BR134" s="54">
        <v>0</v>
      </c>
      <c r="BS134" s="54">
        <v>0</v>
      </c>
      <c r="BT134" s="54">
        <v>0</v>
      </c>
      <c r="BU134" s="54">
        <v>0</v>
      </c>
      <c r="BV134" s="54">
        <v>0</v>
      </c>
      <c r="BW134" s="54">
        <v>0</v>
      </c>
      <c r="BX134" s="54">
        <v>0</v>
      </c>
      <c r="BY134" s="54">
        <v>0</v>
      </c>
      <c r="BZ134" s="54">
        <v>0</v>
      </c>
      <c r="CA134" s="54">
        <v>0</v>
      </c>
      <c r="CB134" s="54">
        <v>0</v>
      </c>
      <c r="CC134" s="54">
        <v>0</v>
      </c>
      <c r="CD134" s="54">
        <v>0</v>
      </c>
      <c r="CE134" s="54">
        <v>0</v>
      </c>
      <c r="CF134" s="54">
        <v>0</v>
      </c>
      <c r="CG134" s="54">
        <v>0</v>
      </c>
      <c r="CH134" s="54">
        <v>0</v>
      </c>
      <c r="CI134" s="54">
        <v>0</v>
      </c>
      <c r="CJ134" s="54">
        <v>0</v>
      </c>
      <c r="CK134" s="54">
        <v>0</v>
      </c>
      <c r="CL134" s="54">
        <v>0</v>
      </c>
      <c r="CM134" s="26"/>
      <c r="CN134" s="26"/>
      <c r="CO134" s="26"/>
      <c r="CP134" s="26">
        <v>0</v>
      </c>
      <c r="CQ134" s="54">
        <v>0</v>
      </c>
      <c r="CR134" s="54">
        <v>0</v>
      </c>
      <c r="CS134" s="54">
        <v>0</v>
      </c>
      <c r="CT134" s="54">
        <v>0</v>
      </c>
      <c r="CU134" s="54">
        <v>0</v>
      </c>
      <c r="CV134" s="54">
        <v>0</v>
      </c>
      <c r="CW134" s="54">
        <v>0</v>
      </c>
      <c r="CX134" s="54">
        <v>0</v>
      </c>
      <c r="CY134" s="54">
        <v>0</v>
      </c>
      <c r="CZ134" s="54">
        <v>0</v>
      </c>
      <c r="DA134" s="54">
        <v>0</v>
      </c>
      <c r="DB134" s="54">
        <v>0</v>
      </c>
      <c r="DC134" s="54">
        <v>0</v>
      </c>
      <c r="DD134" s="54">
        <v>0</v>
      </c>
      <c r="DE134" s="54">
        <v>0</v>
      </c>
      <c r="DF134" s="54">
        <v>0</v>
      </c>
      <c r="DG134" s="54">
        <v>0</v>
      </c>
      <c r="DH134" s="54">
        <v>0</v>
      </c>
      <c r="DI134" s="54">
        <v>0</v>
      </c>
      <c r="DJ134" s="54">
        <v>0</v>
      </c>
      <c r="DK134" s="54">
        <v>0</v>
      </c>
      <c r="DL134" s="54">
        <v>0</v>
      </c>
      <c r="DM134" s="54">
        <v>0</v>
      </c>
      <c r="DN134" s="54">
        <v>0</v>
      </c>
      <c r="DO134" s="54">
        <v>0</v>
      </c>
      <c r="DP134" s="54">
        <v>0</v>
      </c>
      <c r="DQ134" s="54">
        <v>0</v>
      </c>
      <c r="DR134" s="54">
        <v>0</v>
      </c>
      <c r="DS134" s="54">
        <v>0</v>
      </c>
      <c r="DT134" s="54">
        <v>0</v>
      </c>
      <c r="DU134" s="54">
        <v>0</v>
      </c>
      <c r="DV134" s="54">
        <v>0</v>
      </c>
      <c r="DW134" s="54">
        <v>0</v>
      </c>
      <c r="DX134" s="54">
        <v>0</v>
      </c>
      <c r="DY134" s="26"/>
      <c r="DZ134" s="26"/>
      <c r="EA134" s="26"/>
      <c r="EB134" s="26">
        <v>0</v>
      </c>
      <c r="EC134" s="54">
        <v>0</v>
      </c>
      <c r="ED134" s="54">
        <v>0</v>
      </c>
      <c r="EE134" s="54">
        <v>0</v>
      </c>
      <c r="EF134" s="54">
        <v>0</v>
      </c>
      <c r="EG134" s="54">
        <v>0</v>
      </c>
      <c r="EH134" s="54">
        <v>0</v>
      </c>
      <c r="EI134" s="54">
        <v>0</v>
      </c>
      <c r="EJ134" s="54">
        <v>0</v>
      </c>
      <c r="EK134" s="54">
        <v>0</v>
      </c>
      <c r="EL134" s="54">
        <v>0</v>
      </c>
      <c r="EM134" s="54">
        <v>0</v>
      </c>
      <c r="EN134" s="54">
        <v>0</v>
      </c>
      <c r="EO134" s="54">
        <v>0</v>
      </c>
      <c r="EP134" s="54">
        <v>0</v>
      </c>
      <c r="EQ134" s="54">
        <v>0</v>
      </c>
      <c r="ER134" s="54">
        <v>0</v>
      </c>
      <c r="ES134" s="54">
        <v>0</v>
      </c>
      <c r="ET134" s="54">
        <v>0</v>
      </c>
      <c r="EU134" s="54">
        <v>0</v>
      </c>
      <c r="EV134" s="54">
        <v>0</v>
      </c>
      <c r="EW134" s="54">
        <v>0</v>
      </c>
      <c r="EX134" s="54">
        <v>0</v>
      </c>
      <c r="EY134" s="26"/>
      <c r="EZ134" s="54"/>
      <c r="FA134" s="54"/>
      <c r="FB134" s="26">
        <v>0</v>
      </c>
      <c r="FC134" s="55">
        <v>0</v>
      </c>
      <c r="FD134" s="56">
        <v>0</v>
      </c>
      <c r="FE134" s="56">
        <v>0</v>
      </c>
      <c r="FF134" s="56"/>
      <c r="FG134" s="56">
        <v>0</v>
      </c>
      <c r="FH134" s="9"/>
      <c r="FI134" s="17">
        <v>0</v>
      </c>
      <c r="FJ134" s="17"/>
      <c r="FK134" s="17"/>
      <c r="FL134" s="17">
        <v>0</v>
      </c>
      <c r="FM134" s="17"/>
      <c r="FN134" s="17">
        <v>0</v>
      </c>
      <c r="FO134" s="57">
        <v>0</v>
      </c>
      <c r="FP134" s="57"/>
      <c r="FQ134" s="57">
        <v>0</v>
      </c>
      <c r="FR134" s="26" t="s">
        <v>356</v>
      </c>
      <c r="FS134" s="59"/>
      <c r="FT134" s="60">
        <v>0</v>
      </c>
      <c r="FU134" s="60"/>
      <c r="FV134" s="61">
        <v>0</v>
      </c>
      <c r="FW134" s="61">
        <v>0</v>
      </c>
      <c r="FX134" s="61">
        <v>0</v>
      </c>
      <c r="FY134" s="61">
        <v>0</v>
      </c>
      <c r="FZ134" s="13"/>
      <c r="GA134" s="11"/>
    </row>
    <row r="135" spans="1:183" s="62" customFormat="1" ht="20.25" hidden="1" customHeight="1">
      <c r="A135" s="8" t="s">
        <v>123</v>
      </c>
      <c r="B135" s="54" t="s">
        <v>321</v>
      </c>
      <c r="C135" s="54">
        <v>0</v>
      </c>
      <c r="D135" s="54">
        <v>0</v>
      </c>
      <c r="E135" s="54">
        <v>0</v>
      </c>
      <c r="F135" s="54">
        <v>0</v>
      </c>
      <c r="G135" s="54">
        <v>0</v>
      </c>
      <c r="H135" s="54">
        <v>0</v>
      </c>
      <c r="I135" s="54">
        <v>0</v>
      </c>
      <c r="J135" s="54">
        <v>0</v>
      </c>
      <c r="K135" s="54">
        <v>0</v>
      </c>
      <c r="L135" s="54">
        <v>0</v>
      </c>
      <c r="M135" s="54">
        <v>0</v>
      </c>
      <c r="N135" s="54">
        <v>0</v>
      </c>
      <c r="O135" s="54">
        <v>0</v>
      </c>
      <c r="P135" s="54">
        <v>0</v>
      </c>
      <c r="Q135" s="54">
        <v>0</v>
      </c>
      <c r="R135" s="54">
        <v>0</v>
      </c>
      <c r="S135" s="54">
        <v>0</v>
      </c>
      <c r="T135" s="54">
        <v>0</v>
      </c>
      <c r="U135" s="54">
        <v>0</v>
      </c>
      <c r="V135" s="54">
        <v>0</v>
      </c>
      <c r="W135" s="54">
        <v>0</v>
      </c>
      <c r="X135" s="54">
        <v>0</v>
      </c>
      <c r="Y135" s="54">
        <v>0</v>
      </c>
      <c r="Z135" s="54">
        <v>0</v>
      </c>
      <c r="AA135" s="54">
        <v>0</v>
      </c>
      <c r="AB135" s="54">
        <v>0</v>
      </c>
      <c r="AC135" s="54">
        <v>0</v>
      </c>
      <c r="AD135" s="54">
        <v>0</v>
      </c>
      <c r="AE135" s="54">
        <v>0</v>
      </c>
      <c r="AF135" s="54">
        <v>0</v>
      </c>
      <c r="AG135" s="54">
        <v>0</v>
      </c>
      <c r="AH135" s="54">
        <v>0</v>
      </c>
      <c r="AI135" s="54">
        <v>0</v>
      </c>
      <c r="AJ135" s="54">
        <v>0</v>
      </c>
      <c r="AK135" s="54">
        <v>0</v>
      </c>
      <c r="AL135" s="54">
        <v>0</v>
      </c>
      <c r="AM135" s="54">
        <v>0</v>
      </c>
      <c r="AN135" s="54">
        <v>0</v>
      </c>
      <c r="AO135" s="54">
        <v>0</v>
      </c>
      <c r="AP135" s="54">
        <v>0</v>
      </c>
      <c r="AQ135" s="54">
        <v>0</v>
      </c>
      <c r="AR135" s="54">
        <v>0</v>
      </c>
      <c r="AS135" s="54">
        <v>0</v>
      </c>
      <c r="AT135" s="54">
        <v>0</v>
      </c>
      <c r="AU135" s="54">
        <v>0</v>
      </c>
      <c r="AV135" s="54">
        <v>0</v>
      </c>
      <c r="AW135" s="54">
        <v>0</v>
      </c>
      <c r="AX135" s="54">
        <v>0</v>
      </c>
      <c r="AY135" s="54">
        <v>0</v>
      </c>
      <c r="AZ135" s="54">
        <v>0</v>
      </c>
      <c r="BA135" s="54">
        <v>0</v>
      </c>
      <c r="BB135" s="54">
        <v>0</v>
      </c>
      <c r="BC135" s="54">
        <v>0</v>
      </c>
      <c r="BD135" s="54">
        <v>0</v>
      </c>
      <c r="BE135" s="54">
        <v>0</v>
      </c>
      <c r="BF135" s="54">
        <v>0</v>
      </c>
      <c r="BG135" s="54">
        <v>0</v>
      </c>
      <c r="BH135" s="54">
        <v>0</v>
      </c>
      <c r="BI135" s="54">
        <v>0</v>
      </c>
      <c r="BJ135" s="54">
        <v>0</v>
      </c>
      <c r="BK135" s="54">
        <v>0</v>
      </c>
      <c r="BL135" s="54">
        <v>0</v>
      </c>
      <c r="BM135" s="54">
        <v>0</v>
      </c>
      <c r="BN135" s="54">
        <v>0</v>
      </c>
      <c r="BO135" s="54">
        <v>0</v>
      </c>
      <c r="BP135" s="54">
        <v>0</v>
      </c>
      <c r="BQ135" s="54">
        <v>0</v>
      </c>
      <c r="BR135" s="54">
        <v>0</v>
      </c>
      <c r="BS135" s="54">
        <v>0</v>
      </c>
      <c r="BT135" s="54">
        <v>0</v>
      </c>
      <c r="BU135" s="54">
        <v>0</v>
      </c>
      <c r="BV135" s="54">
        <v>0</v>
      </c>
      <c r="BW135" s="54">
        <v>0</v>
      </c>
      <c r="BX135" s="54">
        <v>0</v>
      </c>
      <c r="BY135" s="54">
        <v>0</v>
      </c>
      <c r="BZ135" s="54">
        <v>0</v>
      </c>
      <c r="CA135" s="54">
        <v>0</v>
      </c>
      <c r="CB135" s="54">
        <v>0</v>
      </c>
      <c r="CC135" s="54">
        <v>0</v>
      </c>
      <c r="CD135" s="54">
        <v>0</v>
      </c>
      <c r="CE135" s="54">
        <v>0</v>
      </c>
      <c r="CF135" s="54">
        <v>0</v>
      </c>
      <c r="CG135" s="54">
        <v>0</v>
      </c>
      <c r="CH135" s="54">
        <v>0</v>
      </c>
      <c r="CI135" s="54">
        <v>0</v>
      </c>
      <c r="CJ135" s="54">
        <v>0</v>
      </c>
      <c r="CK135" s="54">
        <v>0</v>
      </c>
      <c r="CL135" s="54">
        <v>0</v>
      </c>
      <c r="CM135" s="26"/>
      <c r="CN135" s="26"/>
      <c r="CO135" s="26"/>
      <c r="CP135" s="26">
        <v>0</v>
      </c>
      <c r="CQ135" s="54">
        <v>0</v>
      </c>
      <c r="CR135" s="54">
        <v>0</v>
      </c>
      <c r="CS135" s="54">
        <v>0</v>
      </c>
      <c r="CT135" s="54">
        <v>0</v>
      </c>
      <c r="CU135" s="54">
        <v>0</v>
      </c>
      <c r="CV135" s="54">
        <v>0</v>
      </c>
      <c r="CW135" s="54">
        <v>0</v>
      </c>
      <c r="CX135" s="54">
        <v>0</v>
      </c>
      <c r="CY135" s="54">
        <v>0</v>
      </c>
      <c r="CZ135" s="54">
        <v>0</v>
      </c>
      <c r="DA135" s="54">
        <v>0</v>
      </c>
      <c r="DB135" s="54">
        <v>0</v>
      </c>
      <c r="DC135" s="54">
        <v>0</v>
      </c>
      <c r="DD135" s="54">
        <v>0</v>
      </c>
      <c r="DE135" s="54">
        <v>0</v>
      </c>
      <c r="DF135" s="54">
        <v>0</v>
      </c>
      <c r="DG135" s="54">
        <v>0</v>
      </c>
      <c r="DH135" s="54">
        <v>0</v>
      </c>
      <c r="DI135" s="54">
        <v>0</v>
      </c>
      <c r="DJ135" s="54">
        <v>0</v>
      </c>
      <c r="DK135" s="54">
        <v>0</v>
      </c>
      <c r="DL135" s="54">
        <v>0</v>
      </c>
      <c r="DM135" s="54">
        <v>0</v>
      </c>
      <c r="DN135" s="54">
        <v>0</v>
      </c>
      <c r="DO135" s="54">
        <v>0</v>
      </c>
      <c r="DP135" s="54">
        <v>0</v>
      </c>
      <c r="DQ135" s="54">
        <v>0</v>
      </c>
      <c r="DR135" s="54">
        <v>0</v>
      </c>
      <c r="DS135" s="54">
        <v>0</v>
      </c>
      <c r="DT135" s="54">
        <v>0</v>
      </c>
      <c r="DU135" s="54">
        <v>0</v>
      </c>
      <c r="DV135" s="54">
        <v>0</v>
      </c>
      <c r="DW135" s="54">
        <v>0</v>
      </c>
      <c r="DX135" s="54">
        <v>0</v>
      </c>
      <c r="DY135" s="26"/>
      <c r="DZ135" s="26"/>
      <c r="EA135" s="26"/>
      <c r="EB135" s="26">
        <v>0</v>
      </c>
      <c r="EC135" s="54">
        <v>0</v>
      </c>
      <c r="ED135" s="54">
        <v>0</v>
      </c>
      <c r="EE135" s="54">
        <v>0</v>
      </c>
      <c r="EF135" s="54">
        <v>0</v>
      </c>
      <c r="EG135" s="54">
        <v>0</v>
      </c>
      <c r="EH135" s="54">
        <v>0</v>
      </c>
      <c r="EI135" s="54">
        <v>0</v>
      </c>
      <c r="EJ135" s="54">
        <v>0</v>
      </c>
      <c r="EK135" s="54">
        <v>0</v>
      </c>
      <c r="EL135" s="54">
        <v>0</v>
      </c>
      <c r="EM135" s="54">
        <v>0</v>
      </c>
      <c r="EN135" s="54">
        <v>0</v>
      </c>
      <c r="EO135" s="54">
        <v>0</v>
      </c>
      <c r="EP135" s="54">
        <v>0</v>
      </c>
      <c r="EQ135" s="54">
        <v>0</v>
      </c>
      <c r="ER135" s="54">
        <v>0</v>
      </c>
      <c r="ES135" s="54">
        <v>0</v>
      </c>
      <c r="ET135" s="54">
        <v>0</v>
      </c>
      <c r="EU135" s="54">
        <v>0</v>
      </c>
      <c r="EV135" s="54">
        <v>0</v>
      </c>
      <c r="EW135" s="54">
        <v>0</v>
      </c>
      <c r="EX135" s="54">
        <v>0</v>
      </c>
      <c r="EY135" s="26"/>
      <c r="EZ135" s="54"/>
      <c r="FA135" s="54"/>
      <c r="FB135" s="26">
        <v>0</v>
      </c>
      <c r="FC135" s="55">
        <v>0</v>
      </c>
      <c r="FD135" s="56">
        <v>0</v>
      </c>
      <c r="FE135" s="56">
        <v>0</v>
      </c>
      <c r="FF135" s="56"/>
      <c r="FG135" s="56">
        <v>0</v>
      </c>
      <c r="FH135" s="9"/>
      <c r="FI135" s="17">
        <v>0</v>
      </c>
      <c r="FJ135" s="17"/>
      <c r="FK135" s="17"/>
      <c r="FL135" s="17"/>
      <c r="FM135" s="17"/>
      <c r="FN135" s="17">
        <v>0</v>
      </c>
      <c r="FO135" s="57">
        <v>0</v>
      </c>
      <c r="FP135" s="57">
        <v>5</v>
      </c>
      <c r="FQ135" s="57">
        <v>0</v>
      </c>
      <c r="FR135" s="26" t="s">
        <v>356</v>
      </c>
      <c r="FS135" s="59"/>
      <c r="FT135" s="60">
        <v>0</v>
      </c>
      <c r="FU135" s="60"/>
      <c r="FV135" s="61">
        <v>0</v>
      </c>
      <c r="FW135" s="61">
        <v>0</v>
      </c>
      <c r="FX135" s="61">
        <v>0</v>
      </c>
      <c r="FY135" s="61">
        <v>0</v>
      </c>
      <c r="FZ135" s="13">
        <v>25000</v>
      </c>
      <c r="GA135" s="11">
        <v>0</v>
      </c>
    </row>
    <row r="136" spans="1:183" s="62" customFormat="1" ht="20.25" hidden="1" customHeight="1">
      <c r="A136" s="23" t="s">
        <v>124</v>
      </c>
      <c r="B136" s="54" t="s">
        <v>321</v>
      </c>
      <c r="C136" s="54">
        <v>0</v>
      </c>
      <c r="D136" s="54">
        <v>0</v>
      </c>
      <c r="E136" s="54">
        <v>0</v>
      </c>
      <c r="F136" s="54">
        <v>0</v>
      </c>
      <c r="G136" s="54">
        <v>0</v>
      </c>
      <c r="H136" s="54">
        <v>0</v>
      </c>
      <c r="I136" s="54">
        <v>0</v>
      </c>
      <c r="J136" s="54">
        <v>0</v>
      </c>
      <c r="K136" s="54">
        <v>0</v>
      </c>
      <c r="L136" s="54">
        <v>0</v>
      </c>
      <c r="M136" s="54">
        <v>0</v>
      </c>
      <c r="N136" s="54">
        <v>0</v>
      </c>
      <c r="O136" s="54">
        <v>0</v>
      </c>
      <c r="P136" s="54">
        <v>0</v>
      </c>
      <c r="Q136" s="54">
        <v>0</v>
      </c>
      <c r="R136" s="54">
        <v>0</v>
      </c>
      <c r="S136" s="54">
        <v>0</v>
      </c>
      <c r="T136" s="54">
        <v>0</v>
      </c>
      <c r="U136" s="54">
        <v>0</v>
      </c>
      <c r="V136" s="54">
        <v>0</v>
      </c>
      <c r="W136" s="54">
        <v>0</v>
      </c>
      <c r="X136" s="54">
        <v>0</v>
      </c>
      <c r="Y136" s="54">
        <v>0</v>
      </c>
      <c r="Z136" s="54">
        <v>0</v>
      </c>
      <c r="AA136" s="54">
        <v>0</v>
      </c>
      <c r="AB136" s="54">
        <v>0</v>
      </c>
      <c r="AC136" s="54">
        <v>0</v>
      </c>
      <c r="AD136" s="54">
        <v>0</v>
      </c>
      <c r="AE136" s="54">
        <v>0</v>
      </c>
      <c r="AF136" s="54">
        <v>0</v>
      </c>
      <c r="AG136" s="54">
        <v>0</v>
      </c>
      <c r="AH136" s="54">
        <v>0</v>
      </c>
      <c r="AI136" s="54">
        <v>0</v>
      </c>
      <c r="AJ136" s="54">
        <v>0</v>
      </c>
      <c r="AK136" s="54">
        <v>0</v>
      </c>
      <c r="AL136" s="54">
        <v>0</v>
      </c>
      <c r="AM136" s="54">
        <v>0</v>
      </c>
      <c r="AN136" s="54">
        <v>0</v>
      </c>
      <c r="AO136" s="54">
        <v>0</v>
      </c>
      <c r="AP136" s="54">
        <v>0</v>
      </c>
      <c r="AQ136" s="54">
        <v>0</v>
      </c>
      <c r="AR136" s="54">
        <v>0</v>
      </c>
      <c r="AS136" s="54">
        <v>0</v>
      </c>
      <c r="AT136" s="54">
        <v>0</v>
      </c>
      <c r="AU136" s="54">
        <v>0</v>
      </c>
      <c r="AV136" s="54">
        <v>0</v>
      </c>
      <c r="AW136" s="54">
        <v>0</v>
      </c>
      <c r="AX136" s="54">
        <v>0</v>
      </c>
      <c r="AY136" s="54">
        <v>0</v>
      </c>
      <c r="AZ136" s="54">
        <v>0</v>
      </c>
      <c r="BA136" s="54">
        <v>0</v>
      </c>
      <c r="BB136" s="54">
        <v>0</v>
      </c>
      <c r="BC136" s="54">
        <v>0</v>
      </c>
      <c r="BD136" s="54">
        <v>0</v>
      </c>
      <c r="BE136" s="54">
        <v>0</v>
      </c>
      <c r="BF136" s="54">
        <v>0</v>
      </c>
      <c r="BG136" s="54">
        <v>0</v>
      </c>
      <c r="BH136" s="54">
        <v>0</v>
      </c>
      <c r="BI136" s="54">
        <v>0</v>
      </c>
      <c r="BJ136" s="54">
        <v>0</v>
      </c>
      <c r="BK136" s="54">
        <v>0</v>
      </c>
      <c r="BL136" s="54">
        <v>0</v>
      </c>
      <c r="BM136" s="54">
        <v>0</v>
      </c>
      <c r="BN136" s="54">
        <v>0</v>
      </c>
      <c r="BO136" s="54">
        <v>0</v>
      </c>
      <c r="BP136" s="54">
        <v>0</v>
      </c>
      <c r="BQ136" s="54">
        <v>0</v>
      </c>
      <c r="BR136" s="54">
        <v>0</v>
      </c>
      <c r="BS136" s="54">
        <v>0</v>
      </c>
      <c r="BT136" s="54">
        <v>0</v>
      </c>
      <c r="BU136" s="54">
        <v>0</v>
      </c>
      <c r="BV136" s="54">
        <v>0</v>
      </c>
      <c r="BW136" s="54">
        <v>0</v>
      </c>
      <c r="BX136" s="54">
        <v>0</v>
      </c>
      <c r="BY136" s="54">
        <v>0</v>
      </c>
      <c r="BZ136" s="54">
        <v>0</v>
      </c>
      <c r="CA136" s="54">
        <v>0</v>
      </c>
      <c r="CB136" s="54">
        <v>0</v>
      </c>
      <c r="CC136" s="54">
        <v>0</v>
      </c>
      <c r="CD136" s="54">
        <v>0</v>
      </c>
      <c r="CE136" s="54">
        <v>0</v>
      </c>
      <c r="CF136" s="54">
        <v>0</v>
      </c>
      <c r="CG136" s="54">
        <v>0</v>
      </c>
      <c r="CH136" s="54">
        <v>0</v>
      </c>
      <c r="CI136" s="54">
        <v>0</v>
      </c>
      <c r="CJ136" s="54">
        <v>0</v>
      </c>
      <c r="CK136" s="54">
        <v>0</v>
      </c>
      <c r="CL136" s="54">
        <v>0</v>
      </c>
      <c r="CM136" s="26"/>
      <c r="CN136" s="26"/>
      <c r="CO136" s="26"/>
      <c r="CP136" s="26">
        <v>0</v>
      </c>
      <c r="CQ136" s="54">
        <v>0</v>
      </c>
      <c r="CR136" s="54">
        <v>0</v>
      </c>
      <c r="CS136" s="54">
        <v>0</v>
      </c>
      <c r="CT136" s="54">
        <v>0</v>
      </c>
      <c r="CU136" s="54">
        <v>0</v>
      </c>
      <c r="CV136" s="54">
        <v>0</v>
      </c>
      <c r="CW136" s="54">
        <v>0</v>
      </c>
      <c r="CX136" s="54">
        <v>0</v>
      </c>
      <c r="CY136" s="54">
        <v>0</v>
      </c>
      <c r="CZ136" s="54">
        <v>0</v>
      </c>
      <c r="DA136" s="54">
        <v>0</v>
      </c>
      <c r="DB136" s="54">
        <v>0</v>
      </c>
      <c r="DC136" s="54">
        <v>0</v>
      </c>
      <c r="DD136" s="54">
        <v>0</v>
      </c>
      <c r="DE136" s="54">
        <v>0</v>
      </c>
      <c r="DF136" s="54">
        <v>0</v>
      </c>
      <c r="DG136" s="54">
        <v>0</v>
      </c>
      <c r="DH136" s="54">
        <v>0</v>
      </c>
      <c r="DI136" s="54">
        <v>0</v>
      </c>
      <c r="DJ136" s="54">
        <v>0</v>
      </c>
      <c r="DK136" s="54">
        <v>0</v>
      </c>
      <c r="DL136" s="54">
        <v>0</v>
      </c>
      <c r="DM136" s="54">
        <v>0</v>
      </c>
      <c r="DN136" s="54">
        <v>0</v>
      </c>
      <c r="DO136" s="54">
        <v>0</v>
      </c>
      <c r="DP136" s="54">
        <v>0</v>
      </c>
      <c r="DQ136" s="54">
        <v>0</v>
      </c>
      <c r="DR136" s="54">
        <v>0</v>
      </c>
      <c r="DS136" s="54">
        <v>0</v>
      </c>
      <c r="DT136" s="54">
        <v>0</v>
      </c>
      <c r="DU136" s="54">
        <v>0</v>
      </c>
      <c r="DV136" s="54">
        <v>0</v>
      </c>
      <c r="DW136" s="54">
        <v>0</v>
      </c>
      <c r="DX136" s="54">
        <v>0</v>
      </c>
      <c r="DY136" s="26"/>
      <c r="DZ136" s="26"/>
      <c r="EA136" s="26"/>
      <c r="EB136" s="26">
        <v>0</v>
      </c>
      <c r="EC136" s="54">
        <v>0</v>
      </c>
      <c r="ED136" s="54">
        <v>0</v>
      </c>
      <c r="EE136" s="54">
        <v>0</v>
      </c>
      <c r="EF136" s="54">
        <v>0</v>
      </c>
      <c r="EG136" s="54">
        <v>0</v>
      </c>
      <c r="EH136" s="54">
        <v>0</v>
      </c>
      <c r="EI136" s="54">
        <v>0</v>
      </c>
      <c r="EJ136" s="54">
        <v>0</v>
      </c>
      <c r="EK136" s="54">
        <v>0</v>
      </c>
      <c r="EL136" s="54">
        <v>0</v>
      </c>
      <c r="EM136" s="54">
        <v>0</v>
      </c>
      <c r="EN136" s="54">
        <v>0</v>
      </c>
      <c r="EO136" s="54">
        <v>0</v>
      </c>
      <c r="EP136" s="54">
        <v>0</v>
      </c>
      <c r="EQ136" s="54">
        <v>0</v>
      </c>
      <c r="ER136" s="54">
        <v>0</v>
      </c>
      <c r="ES136" s="54">
        <v>0</v>
      </c>
      <c r="ET136" s="54">
        <v>0</v>
      </c>
      <c r="EU136" s="54">
        <v>0</v>
      </c>
      <c r="EV136" s="54">
        <v>0</v>
      </c>
      <c r="EW136" s="54">
        <v>0</v>
      </c>
      <c r="EX136" s="54">
        <v>0</v>
      </c>
      <c r="EY136" s="26"/>
      <c r="EZ136" s="54"/>
      <c r="FA136" s="54"/>
      <c r="FB136" s="26">
        <v>0</v>
      </c>
      <c r="FC136" s="55">
        <v>0</v>
      </c>
      <c r="FD136" s="56">
        <v>0</v>
      </c>
      <c r="FE136" s="56">
        <v>0</v>
      </c>
      <c r="FF136" s="56"/>
      <c r="FG136" s="56">
        <v>0</v>
      </c>
      <c r="FH136" s="9"/>
      <c r="FI136" s="17">
        <v>0</v>
      </c>
      <c r="FJ136" s="17"/>
      <c r="FK136" s="17"/>
      <c r="FL136" s="17"/>
      <c r="FM136" s="17"/>
      <c r="FN136" s="17">
        <v>0</v>
      </c>
      <c r="FO136" s="57">
        <v>0</v>
      </c>
      <c r="FP136" s="57">
        <v>30</v>
      </c>
      <c r="FQ136" s="57">
        <v>0</v>
      </c>
      <c r="FR136" s="26" t="s">
        <v>357</v>
      </c>
      <c r="FS136" s="59"/>
      <c r="FT136" s="60">
        <v>0</v>
      </c>
      <c r="FU136" s="60"/>
      <c r="FV136" s="61">
        <v>0</v>
      </c>
      <c r="FW136" s="61">
        <v>0</v>
      </c>
      <c r="FX136" s="61">
        <v>0</v>
      </c>
      <c r="FY136" s="61">
        <v>0</v>
      </c>
      <c r="FZ136" s="10"/>
      <c r="GA136" s="11">
        <v>0</v>
      </c>
    </row>
    <row r="137" spans="1:183" s="62" customFormat="1" ht="21.75" hidden="1" customHeight="1">
      <c r="A137" s="8" t="s">
        <v>215</v>
      </c>
      <c r="B137" s="54"/>
      <c r="C137" s="54"/>
      <c r="D137" s="54">
        <v>0</v>
      </c>
      <c r="E137" s="54">
        <v>0</v>
      </c>
      <c r="F137" s="54">
        <v>0</v>
      </c>
      <c r="G137" s="54">
        <v>0</v>
      </c>
      <c r="H137" s="54">
        <v>0</v>
      </c>
      <c r="I137" s="54">
        <v>0</v>
      </c>
      <c r="J137" s="54">
        <v>0</v>
      </c>
      <c r="K137" s="54">
        <v>0</v>
      </c>
      <c r="L137" s="54">
        <v>0</v>
      </c>
      <c r="M137" s="54">
        <v>0</v>
      </c>
      <c r="N137" s="54">
        <v>0</v>
      </c>
      <c r="O137" s="54">
        <v>0</v>
      </c>
      <c r="P137" s="54">
        <v>0</v>
      </c>
      <c r="Q137" s="54">
        <v>0</v>
      </c>
      <c r="R137" s="54">
        <v>0</v>
      </c>
      <c r="S137" s="54">
        <v>0</v>
      </c>
      <c r="T137" s="54">
        <v>0</v>
      </c>
      <c r="U137" s="54">
        <v>0</v>
      </c>
      <c r="V137" s="54">
        <v>0</v>
      </c>
      <c r="W137" s="54">
        <v>0</v>
      </c>
      <c r="X137" s="54">
        <v>0</v>
      </c>
      <c r="Y137" s="54">
        <v>0</v>
      </c>
      <c r="Z137" s="54">
        <v>0</v>
      </c>
      <c r="AA137" s="54">
        <v>0</v>
      </c>
      <c r="AB137" s="54">
        <v>0</v>
      </c>
      <c r="AC137" s="54">
        <v>0</v>
      </c>
      <c r="AD137" s="54">
        <v>0</v>
      </c>
      <c r="AE137" s="54">
        <v>0</v>
      </c>
      <c r="AF137" s="54">
        <v>0</v>
      </c>
      <c r="AG137" s="54">
        <v>0</v>
      </c>
      <c r="AH137" s="54">
        <v>0</v>
      </c>
      <c r="AI137" s="54">
        <v>0</v>
      </c>
      <c r="AJ137" s="54">
        <v>0</v>
      </c>
      <c r="AK137" s="54">
        <v>0</v>
      </c>
      <c r="AL137" s="54">
        <v>0</v>
      </c>
      <c r="AM137" s="54">
        <v>0</v>
      </c>
      <c r="AN137" s="54">
        <v>0</v>
      </c>
      <c r="AO137" s="54">
        <v>0</v>
      </c>
      <c r="AP137" s="54">
        <v>0</v>
      </c>
      <c r="AQ137" s="54">
        <v>0</v>
      </c>
      <c r="AR137" s="54">
        <v>0</v>
      </c>
      <c r="AS137" s="54">
        <v>0</v>
      </c>
      <c r="AT137" s="54">
        <v>0</v>
      </c>
      <c r="AU137" s="54">
        <v>0</v>
      </c>
      <c r="AV137" s="54">
        <v>0</v>
      </c>
      <c r="AW137" s="54">
        <v>0</v>
      </c>
      <c r="AX137" s="54">
        <v>0</v>
      </c>
      <c r="AY137" s="54">
        <v>0</v>
      </c>
      <c r="AZ137" s="54">
        <v>0</v>
      </c>
      <c r="BA137" s="54">
        <v>0</v>
      </c>
      <c r="BB137" s="54">
        <v>0</v>
      </c>
      <c r="BC137" s="54">
        <v>0</v>
      </c>
      <c r="BD137" s="54">
        <v>0</v>
      </c>
      <c r="BE137" s="54">
        <v>0</v>
      </c>
      <c r="BF137" s="54">
        <v>0</v>
      </c>
      <c r="BG137" s="54">
        <v>0</v>
      </c>
      <c r="BH137" s="54">
        <v>0</v>
      </c>
      <c r="BI137" s="54">
        <v>0</v>
      </c>
      <c r="BJ137" s="54">
        <v>0</v>
      </c>
      <c r="BK137" s="54">
        <v>0</v>
      </c>
      <c r="BL137" s="54">
        <v>0</v>
      </c>
      <c r="BM137" s="54">
        <v>0</v>
      </c>
      <c r="BN137" s="54">
        <v>0</v>
      </c>
      <c r="BO137" s="54">
        <v>0</v>
      </c>
      <c r="BP137" s="54">
        <v>0</v>
      </c>
      <c r="BQ137" s="54">
        <v>0</v>
      </c>
      <c r="BR137" s="54">
        <v>0</v>
      </c>
      <c r="BS137" s="54">
        <v>0</v>
      </c>
      <c r="BT137" s="54">
        <v>0</v>
      </c>
      <c r="BU137" s="54">
        <v>0</v>
      </c>
      <c r="BV137" s="54">
        <v>0</v>
      </c>
      <c r="BW137" s="54">
        <v>0</v>
      </c>
      <c r="BX137" s="54">
        <v>0</v>
      </c>
      <c r="BY137" s="54">
        <v>0</v>
      </c>
      <c r="BZ137" s="54">
        <v>0</v>
      </c>
      <c r="CA137" s="54">
        <v>0</v>
      </c>
      <c r="CB137" s="54">
        <v>0</v>
      </c>
      <c r="CC137" s="54">
        <v>0</v>
      </c>
      <c r="CD137" s="54">
        <v>0</v>
      </c>
      <c r="CE137" s="54">
        <v>0</v>
      </c>
      <c r="CF137" s="54">
        <v>0</v>
      </c>
      <c r="CG137" s="54">
        <v>0</v>
      </c>
      <c r="CH137" s="54">
        <v>0</v>
      </c>
      <c r="CI137" s="54">
        <v>0</v>
      </c>
      <c r="CJ137" s="54">
        <v>0</v>
      </c>
      <c r="CK137" s="54">
        <v>0</v>
      </c>
      <c r="CL137" s="54">
        <v>0</v>
      </c>
      <c r="CM137" s="26"/>
      <c r="CN137" s="26"/>
      <c r="CO137" s="26"/>
      <c r="CP137" s="26">
        <v>0</v>
      </c>
      <c r="CQ137" s="54">
        <v>0</v>
      </c>
      <c r="CR137" s="54">
        <v>0</v>
      </c>
      <c r="CS137" s="54">
        <v>0</v>
      </c>
      <c r="CT137" s="54">
        <v>0</v>
      </c>
      <c r="CU137" s="54">
        <v>0</v>
      </c>
      <c r="CV137" s="54">
        <v>0</v>
      </c>
      <c r="CW137" s="54">
        <v>0</v>
      </c>
      <c r="CX137" s="54">
        <v>0</v>
      </c>
      <c r="CY137" s="54">
        <v>0</v>
      </c>
      <c r="CZ137" s="54">
        <v>0</v>
      </c>
      <c r="DA137" s="54">
        <v>0</v>
      </c>
      <c r="DB137" s="54">
        <v>0</v>
      </c>
      <c r="DC137" s="54">
        <v>0</v>
      </c>
      <c r="DD137" s="54">
        <v>0</v>
      </c>
      <c r="DE137" s="54">
        <v>0</v>
      </c>
      <c r="DF137" s="54">
        <v>0</v>
      </c>
      <c r="DG137" s="54">
        <v>0</v>
      </c>
      <c r="DH137" s="54">
        <v>0</v>
      </c>
      <c r="DI137" s="54">
        <v>0</v>
      </c>
      <c r="DJ137" s="54">
        <v>0</v>
      </c>
      <c r="DK137" s="54">
        <v>0</v>
      </c>
      <c r="DL137" s="54">
        <v>0</v>
      </c>
      <c r="DM137" s="54">
        <v>0</v>
      </c>
      <c r="DN137" s="54">
        <v>0</v>
      </c>
      <c r="DO137" s="54">
        <v>0</v>
      </c>
      <c r="DP137" s="54">
        <v>0</v>
      </c>
      <c r="DQ137" s="54">
        <v>0</v>
      </c>
      <c r="DR137" s="54">
        <v>0</v>
      </c>
      <c r="DS137" s="54">
        <v>0</v>
      </c>
      <c r="DT137" s="54">
        <v>0</v>
      </c>
      <c r="DU137" s="54">
        <v>0</v>
      </c>
      <c r="DV137" s="54">
        <v>0</v>
      </c>
      <c r="DW137" s="54">
        <v>0</v>
      </c>
      <c r="DX137" s="54">
        <v>0</v>
      </c>
      <c r="DY137" s="26"/>
      <c r="DZ137" s="26"/>
      <c r="EA137" s="26"/>
      <c r="EB137" s="26">
        <v>0</v>
      </c>
      <c r="EC137" s="54">
        <v>0</v>
      </c>
      <c r="ED137" s="54">
        <v>0</v>
      </c>
      <c r="EE137" s="54">
        <v>0</v>
      </c>
      <c r="EF137" s="54">
        <v>0</v>
      </c>
      <c r="EG137" s="54">
        <v>0</v>
      </c>
      <c r="EH137" s="54">
        <v>0</v>
      </c>
      <c r="EI137" s="54">
        <v>0</v>
      </c>
      <c r="EJ137" s="54">
        <v>0</v>
      </c>
      <c r="EK137" s="54">
        <v>0</v>
      </c>
      <c r="EL137" s="54">
        <v>0</v>
      </c>
      <c r="EM137" s="54">
        <v>0</v>
      </c>
      <c r="EN137" s="54">
        <v>0</v>
      </c>
      <c r="EO137" s="54">
        <v>0</v>
      </c>
      <c r="EP137" s="54">
        <v>0</v>
      </c>
      <c r="EQ137" s="54">
        <v>0</v>
      </c>
      <c r="ER137" s="54">
        <v>0</v>
      </c>
      <c r="ES137" s="54">
        <v>0</v>
      </c>
      <c r="ET137" s="54">
        <v>0</v>
      </c>
      <c r="EU137" s="54">
        <v>0</v>
      </c>
      <c r="EV137" s="54">
        <v>0</v>
      </c>
      <c r="EW137" s="54">
        <v>0</v>
      </c>
      <c r="EX137" s="54">
        <v>0</v>
      </c>
      <c r="EY137" s="26"/>
      <c r="EZ137" s="54"/>
      <c r="FA137" s="54"/>
      <c r="FB137" s="26">
        <v>0</v>
      </c>
      <c r="FC137" s="55">
        <v>0</v>
      </c>
      <c r="FD137" s="56">
        <v>0</v>
      </c>
      <c r="FE137" s="56">
        <v>0</v>
      </c>
      <c r="FF137" s="56"/>
      <c r="FG137" s="56"/>
      <c r="FH137" s="9"/>
      <c r="FI137" s="17">
        <v>0</v>
      </c>
      <c r="FJ137" s="17"/>
      <c r="FK137" s="17"/>
      <c r="FL137" s="17"/>
      <c r="FM137" s="17"/>
      <c r="FN137" s="17">
        <v>0</v>
      </c>
      <c r="FO137" s="57">
        <v>0</v>
      </c>
      <c r="FP137" s="57">
        <v>15</v>
      </c>
      <c r="FQ137" s="57">
        <v>0</v>
      </c>
      <c r="FR137" s="26" t="s">
        <v>357</v>
      </c>
      <c r="FS137" s="59"/>
      <c r="FT137" s="60">
        <v>0</v>
      </c>
      <c r="FU137" s="60"/>
      <c r="FV137" s="61">
        <v>0</v>
      </c>
      <c r="FW137" s="61">
        <v>0</v>
      </c>
      <c r="FX137" s="61">
        <v>0</v>
      </c>
      <c r="FY137" s="61">
        <v>0</v>
      </c>
      <c r="FZ137" s="10"/>
      <c r="GA137" s="11"/>
    </row>
    <row r="138" spans="1:183" s="62" customFormat="1" ht="20.25" hidden="1" customHeight="1">
      <c r="A138" s="14" t="s">
        <v>125</v>
      </c>
      <c r="B138" s="54" t="s">
        <v>321</v>
      </c>
      <c r="C138" s="54">
        <v>0</v>
      </c>
      <c r="D138" s="54">
        <v>0</v>
      </c>
      <c r="E138" s="54">
        <v>0</v>
      </c>
      <c r="F138" s="54">
        <v>0</v>
      </c>
      <c r="G138" s="54">
        <v>0</v>
      </c>
      <c r="H138" s="54">
        <v>0</v>
      </c>
      <c r="I138" s="54">
        <v>0</v>
      </c>
      <c r="J138" s="54">
        <v>0</v>
      </c>
      <c r="K138" s="54">
        <v>0</v>
      </c>
      <c r="L138" s="54">
        <v>0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3</v>
      </c>
      <c r="S138" s="54">
        <v>3</v>
      </c>
      <c r="T138" s="54">
        <v>0</v>
      </c>
      <c r="U138" s="54">
        <v>8</v>
      </c>
      <c r="V138" s="54">
        <v>8</v>
      </c>
      <c r="W138" s="54">
        <v>0</v>
      </c>
      <c r="X138" s="54">
        <v>0</v>
      </c>
      <c r="Y138" s="54">
        <v>0</v>
      </c>
      <c r="Z138" s="54">
        <v>0</v>
      </c>
      <c r="AA138" s="54">
        <v>0</v>
      </c>
      <c r="AB138" s="54">
        <v>0</v>
      </c>
      <c r="AC138" s="54">
        <v>0</v>
      </c>
      <c r="AD138" s="54">
        <v>0</v>
      </c>
      <c r="AE138" s="54">
        <v>0</v>
      </c>
      <c r="AF138" s="54">
        <v>0</v>
      </c>
      <c r="AG138" s="54">
        <v>0</v>
      </c>
      <c r="AH138" s="54">
        <v>0</v>
      </c>
      <c r="AI138" s="54">
        <v>0</v>
      </c>
      <c r="AJ138" s="54">
        <v>0</v>
      </c>
      <c r="AK138" s="54">
        <v>0</v>
      </c>
      <c r="AL138" s="54">
        <v>0</v>
      </c>
      <c r="AM138" s="54">
        <v>5</v>
      </c>
      <c r="AN138" s="54">
        <v>5</v>
      </c>
      <c r="AO138" s="54">
        <v>0</v>
      </c>
      <c r="AP138" s="54">
        <v>15</v>
      </c>
      <c r="AQ138" s="54">
        <v>15</v>
      </c>
      <c r="AR138" s="54">
        <v>0</v>
      </c>
      <c r="AS138" s="54">
        <v>10</v>
      </c>
      <c r="AT138" s="54">
        <v>10</v>
      </c>
      <c r="AU138" s="54">
        <v>0</v>
      </c>
      <c r="AV138" s="54">
        <v>0</v>
      </c>
      <c r="AW138" s="54">
        <v>0</v>
      </c>
      <c r="AX138" s="54">
        <v>0</v>
      </c>
      <c r="AY138" s="54">
        <v>0</v>
      </c>
      <c r="AZ138" s="54">
        <v>0</v>
      </c>
      <c r="BA138" s="54">
        <v>0</v>
      </c>
      <c r="BB138" s="54">
        <v>0</v>
      </c>
      <c r="BC138" s="54">
        <v>0</v>
      </c>
      <c r="BD138" s="54">
        <v>0</v>
      </c>
      <c r="BE138" s="54">
        <v>0</v>
      </c>
      <c r="BF138" s="54">
        <v>0</v>
      </c>
      <c r="BG138" s="54">
        <v>0</v>
      </c>
      <c r="BH138" s="54">
        <v>0</v>
      </c>
      <c r="BI138" s="54">
        <v>0</v>
      </c>
      <c r="BJ138" s="54">
        <v>0</v>
      </c>
      <c r="BK138" s="54">
        <v>0</v>
      </c>
      <c r="BL138" s="54">
        <v>0</v>
      </c>
      <c r="BM138" s="54">
        <v>0</v>
      </c>
      <c r="BN138" s="54">
        <v>0</v>
      </c>
      <c r="BO138" s="54">
        <v>0</v>
      </c>
      <c r="BP138" s="54">
        <v>0</v>
      </c>
      <c r="BQ138" s="54">
        <v>1</v>
      </c>
      <c r="BR138" s="54">
        <v>1</v>
      </c>
      <c r="BS138" s="54">
        <v>0</v>
      </c>
      <c r="BT138" s="54">
        <v>0</v>
      </c>
      <c r="BU138" s="54">
        <v>0</v>
      </c>
      <c r="BV138" s="54">
        <v>0</v>
      </c>
      <c r="BW138" s="54">
        <v>0</v>
      </c>
      <c r="BX138" s="54">
        <v>0</v>
      </c>
      <c r="BY138" s="54">
        <v>0</v>
      </c>
      <c r="BZ138" s="54">
        <v>0</v>
      </c>
      <c r="CA138" s="54">
        <v>0</v>
      </c>
      <c r="CB138" s="54">
        <v>0</v>
      </c>
      <c r="CC138" s="54">
        <v>0</v>
      </c>
      <c r="CD138" s="54">
        <v>0</v>
      </c>
      <c r="CE138" s="54">
        <v>0</v>
      </c>
      <c r="CF138" s="54">
        <v>0</v>
      </c>
      <c r="CG138" s="54">
        <v>0</v>
      </c>
      <c r="CH138" s="54">
        <v>0</v>
      </c>
      <c r="CI138" s="54">
        <v>10</v>
      </c>
      <c r="CJ138" s="54">
        <v>10</v>
      </c>
      <c r="CK138" s="54">
        <v>0</v>
      </c>
      <c r="CL138" s="54">
        <v>52</v>
      </c>
      <c r="CM138" s="26"/>
      <c r="CN138" s="26"/>
      <c r="CO138" s="26"/>
      <c r="CP138" s="26">
        <v>0</v>
      </c>
      <c r="CQ138" s="54">
        <v>0</v>
      </c>
      <c r="CR138" s="54">
        <v>0</v>
      </c>
      <c r="CS138" s="54">
        <v>0</v>
      </c>
      <c r="CT138" s="54">
        <v>0</v>
      </c>
      <c r="CU138" s="54">
        <v>0</v>
      </c>
      <c r="CV138" s="54">
        <v>0</v>
      </c>
      <c r="CW138" s="54">
        <v>0</v>
      </c>
      <c r="CX138" s="54">
        <v>0</v>
      </c>
      <c r="CY138" s="54">
        <v>0</v>
      </c>
      <c r="CZ138" s="54">
        <v>0</v>
      </c>
      <c r="DA138" s="54">
        <v>0</v>
      </c>
      <c r="DB138" s="54">
        <v>0</v>
      </c>
      <c r="DC138" s="54">
        <v>0</v>
      </c>
      <c r="DD138" s="54">
        <v>0</v>
      </c>
      <c r="DE138" s="54">
        <v>0</v>
      </c>
      <c r="DF138" s="54">
        <v>0</v>
      </c>
      <c r="DG138" s="54">
        <v>0</v>
      </c>
      <c r="DH138" s="54">
        <v>0</v>
      </c>
      <c r="DI138" s="54">
        <v>0</v>
      </c>
      <c r="DJ138" s="54">
        <v>0</v>
      </c>
      <c r="DK138" s="54">
        <v>0</v>
      </c>
      <c r="DL138" s="54">
        <v>0</v>
      </c>
      <c r="DM138" s="54">
        <v>0</v>
      </c>
      <c r="DN138" s="54">
        <v>0</v>
      </c>
      <c r="DO138" s="54">
        <v>0</v>
      </c>
      <c r="DP138" s="54">
        <v>0</v>
      </c>
      <c r="DQ138" s="54">
        <v>0</v>
      </c>
      <c r="DR138" s="54">
        <v>0</v>
      </c>
      <c r="DS138" s="54">
        <v>0</v>
      </c>
      <c r="DT138" s="54">
        <v>0</v>
      </c>
      <c r="DU138" s="54">
        <v>0</v>
      </c>
      <c r="DV138" s="54">
        <v>0</v>
      </c>
      <c r="DW138" s="54">
        <v>0</v>
      </c>
      <c r="DX138" s="54">
        <v>0</v>
      </c>
      <c r="DY138" s="26"/>
      <c r="DZ138" s="26"/>
      <c r="EA138" s="26"/>
      <c r="EB138" s="26">
        <v>0</v>
      </c>
      <c r="EC138" s="54">
        <v>0</v>
      </c>
      <c r="ED138" s="54">
        <v>0</v>
      </c>
      <c r="EE138" s="54">
        <v>0</v>
      </c>
      <c r="EF138" s="54">
        <v>0</v>
      </c>
      <c r="EG138" s="54">
        <v>0</v>
      </c>
      <c r="EH138" s="54">
        <v>0</v>
      </c>
      <c r="EI138" s="54">
        <v>0</v>
      </c>
      <c r="EJ138" s="54">
        <v>0</v>
      </c>
      <c r="EK138" s="54">
        <v>0</v>
      </c>
      <c r="EL138" s="54">
        <v>0</v>
      </c>
      <c r="EM138" s="54">
        <v>0</v>
      </c>
      <c r="EN138" s="54">
        <v>0</v>
      </c>
      <c r="EO138" s="54">
        <v>0</v>
      </c>
      <c r="EP138" s="54">
        <v>0</v>
      </c>
      <c r="EQ138" s="54">
        <v>0</v>
      </c>
      <c r="ER138" s="54">
        <v>0</v>
      </c>
      <c r="ES138" s="54">
        <v>0</v>
      </c>
      <c r="ET138" s="54">
        <v>0</v>
      </c>
      <c r="EU138" s="54">
        <v>0</v>
      </c>
      <c r="EV138" s="54">
        <v>0</v>
      </c>
      <c r="EW138" s="54">
        <v>0</v>
      </c>
      <c r="EX138" s="54">
        <v>0</v>
      </c>
      <c r="EY138" s="26"/>
      <c r="EZ138" s="54"/>
      <c r="FA138" s="54"/>
      <c r="FB138" s="26">
        <v>0</v>
      </c>
      <c r="FC138" s="55">
        <v>52</v>
      </c>
      <c r="FD138" s="56">
        <v>52</v>
      </c>
      <c r="FE138" s="56">
        <v>0</v>
      </c>
      <c r="FF138" s="56"/>
      <c r="FG138" s="56">
        <v>-52</v>
      </c>
      <c r="FH138" s="9"/>
      <c r="FI138" s="17">
        <v>52</v>
      </c>
      <c r="FJ138" s="17"/>
      <c r="FK138" s="17"/>
      <c r="FL138" s="17"/>
      <c r="FM138" s="17"/>
      <c r="FN138" s="17">
        <v>0</v>
      </c>
      <c r="FO138" s="57">
        <v>0</v>
      </c>
      <c r="FP138" s="57">
        <v>15</v>
      </c>
      <c r="FQ138" s="57">
        <v>3.4666666666666668</v>
      </c>
      <c r="FR138" s="26" t="s">
        <v>358</v>
      </c>
      <c r="FS138" s="59"/>
      <c r="FT138" s="60">
        <v>-52</v>
      </c>
      <c r="FU138" s="60"/>
      <c r="FV138" s="61">
        <v>52</v>
      </c>
      <c r="FW138" s="61">
        <v>-52</v>
      </c>
      <c r="FX138" s="61">
        <v>0</v>
      </c>
      <c r="FY138" s="61">
        <v>0</v>
      </c>
      <c r="FZ138" s="10"/>
      <c r="GA138" s="11">
        <v>0</v>
      </c>
    </row>
    <row r="139" spans="1:183" s="62" customFormat="1" ht="20.25" hidden="1" customHeight="1">
      <c r="A139" s="8" t="s">
        <v>126</v>
      </c>
      <c r="B139" s="54"/>
      <c r="C139" s="54"/>
      <c r="D139" s="54">
        <v>0</v>
      </c>
      <c r="E139" s="54">
        <v>0</v>
      </c>
      <c r="F139" s="54">
        <v>0</v>
      </c>
      <c r="G139" s="54">
        <v>0</v>
      </c>
      <c r="H139" s="54">
        <v>0</v>
      </c>
      <c r="I139" s="54">
        <v>0</v>
      </c>
      <c r="J139" s="54">
        <v>0</v>
      </c>
      <c r="K139" s="54">
        <v>0</v>
      </c>
      <c r="L139" s="54">
        <v>0</v>
      </c>
      <c r="M139" s="54">
        <v>0</v>
      </c>
      <c r="N139" s="54">
        <v>0</v>
      </c>
      <c r="O139" s="54">
        <v>0</v>
      </c>
      <c r="P139" s="54">
        <v>0</v>
      </c>
      <c r="Q139" s="54">
        <v>0</v>
      </c>
      <c r="R139" s="54">
        <v>0</v>
      </c>
      <c r="S139" s="54">
        <v>0</v>
      </c>
      <c r="T139" s="54">
        <v>0</v>
      </c>
      <c r="U139" s="54">
        <v>0</v>
      </c>
      <c r="V139" s="54">
        <v>0</v>
      </c>
      <c r="W139" s="54">
        <v>0</v>
      </c>
      <c r="X139" s="54">
        <v>0</v>
      </c>
      <c r="Y139" s="54">
        <v>0</v>
      </c>
      <c r="Z139" s="54">
        <v>0</v>
      </c>
      <c r="AA139" s="54">
        <v>0</v>
      </c>
      <c r="AB139" s="54">
        <v>0</v>
      </c>
      <c r="AC139" s="54">
        <v>0</v>
      </c>
      <c r="AD139" s="54">
        <v>0</v>
      </c>
      <c r="AE139" s="54">
        <v>0</v>
      </c>
      <c r="AF139" s="54">
        <v>0</v>
      </c>
      <c r="AG139" s="54">
        <v>0</v>
      </c>
      <c r="AH139" s="54">
        <v>0</v>
      </c>
      <c r="AI139" s="54">
        <v>0</v>
      </c>
      <c r="AJ139" s="54">
        <v>0</v>
      </c>
      <c r="AK139" s="54">
        <v>0</v>
      </c>
      <c r="AL139" s="54">
        <v>0</v>
      </c>
      <c r="AM139" s="54">
        <v>0</v>
      </c>
      <c r="AN139" s="54">
        <v>0</v>
      </c>
      <c r="AO139" s="54">
        <v>0</v>
      </c>
      <c r="AP139" s="54">
        <v>0</v>
      </c>
      <c r="AQ139" s="54">
        <v>0</v>
      </c>
      <c r="AR139" s="54">
        <v>0</v>
      </c>
      <c r="AS139" s="54">
        <v>0</v>
      </c>
      <c r="AT139" s="54">
        <v>0</v>
      </c>
      <c r="AU139" s="54">
        <v>0</v>
      </c>
      <c r="AV139" s="54">
        <v>0</v>
      </c>
      <c r="AW139" s="54">
        <v>0</v>
      </c>
      <c r="AX139" s="54">
        <v>0</v>
      </c>
      <c r="AY139" s="54">
        <v>0</v>
      </c>
      <c r="AZ139" s="54">
        <v>0</v>
      </c>
      <c r="BA139" s="54">
        <v>0</v>
      </c>
      <c r="BB139" s="54">
        <v>0</v>
      </c>
      <c r="BC139" s="54">
        <v>0</v>
      </c>
      <c r="BD139" s="54">
        <v>0</v>
      </c>
      <c r="BE139" s="54">
        <v>0</v>
      </c>
      <c r="BF139" s="54">
        <v>0</v>
      </c>
      <c r="BG139" s="54">
        <v>0</v>
      </c>
      <c r="BH139" s="54">
        <v>0</v>
      </c>
      <c r="BI139" s="54">
        <v>0</v>
      </c>
      <c r="BJ139" s="54">
        <v>0</v>
      </c>
      <c r="BK139" s="54">
        <v>0</v>
      </c>
      <c r="BL139" s="54">
        <v>0</v>
      </c>
      <c r="BM139" s="54">
        <v>0</v>
      </c>
      <c r="BN139" s="54">
        <v>0</v>
      </c>
      <c r="BO139" s="54">
        <v>0</v>
      </c>
      <c r="BP139" s="54">
        <v>0</v>
      </c>
      <c r="BQ139" s="54">
        <v>0</v>
      </c>
      <c r="BR139" s="54">
        <v>0</v>
      </c>
      <c r="BS139" s="54">
        <v>0</v>
      </c>
      <c r="BT139" s="54">
        <v>0</v>
      </c>
      <c r="BU139" s="54">
        <v>0</v>
      </c>
      <c r="BV139" s="54">
        <v>0</v>
      </c>
      <c r="BW139" s="54">
        <v>0</v>
      </c>
      <c r="BX139" s="54">
        <v>0</v>
      </c>
      <c r="BY139" s="54">
        <v>0</v>
      </c>
      <c r="BZ139" s="54">
        <v>0</v>
      </c>
      <c r="CA139" s="54">
        <v>0</v>
      </c>
      <c r="CB139" s="54">
        <v>0</v>
      </c>
      <c r="CC139" s="54">
        <v>0</v>
      </c>
      <c r="CD139" s="54">
        <v>0</v>
      </c>
      <c r="CE139" s="54">
        <v>0</v>
      </c>
      <c r="CF139" s="54">
        <v>0</v>
      </c>
      <c r="CG139" s="54">
        <v>0</v>
      </c>
      <c r="CH139" s="54">
        <v>0</v>
      </c>
      <c r="CI139" s="54">
        <v>0</v>
      </c>
      <c r="CJ139" s="54">
        <v>0</v>
      </c>
      <c r="CK139" s="54">
        <v>0</v>
      </c>
      <c r="CL139" s="54">
        <v>0</v>
      </c>
      <c r="CM139" s="26"/>
      <c r="CN139" s="26"/>
      <c r="CO139" s="26"/>
      <c r="CP139" s="26">
        <v>0</v>
      </c>
      <c r="CQ139" s="54">
        <v>0</v>
      </c>
      <c r="CR139" s="54">
        <v>0</v>
      </c>
      <c r="CS139" s="54">
        <v>0</v>
      </c>
      <c r="CT139" s="54">
        <v>0</v>
      </c>
      <c r="CU139" s="54">
        <v>0</v>
      </c>
      <c r="CV139" s="54">
        <v>0</v>
      </c>
      <c r="CW139" s="54">
        <v>0</v>
      </c>
      <c r="CX139" s="54">
        <v>0</v>
      </c>
      <c r="CY139" s="54">
        <v>0</v>
      </c>
      <c r="CZ139" s="54">
        <v>0</v>
      </c>
      <c r="DA139" s="54">
        <v>0</v>
      </c>
      <c r="DB139" s="54">
        <v>0</v>
      </c>
      <c r="DC139" s="54">
        <v>0</v>
      </c>
      <c r="DD139" s="54">
        <v>0</v>
      </c>
      <c r="DE139" s="54">
        <v>0</v>
      </c>
      <c r="DF139" s="54">
        <v>0</v>
      </c>
      <c r="DG139" s="54">
        <v>0</v>
      </c>
      <c r="DH139" s="54">
        <v>0</v>
      </c>
      <c r="DI139" s="54">
        <v>0</v>
      </c>
      <c r="DJ139" s="54">
        <v>0</v>
      </c>
      <c r="DK139" s="54">
        <v>0</v>
      </c>
      <c r="DL139" s="54">
        <v>0</v>
      </c>
      <c r="DM139" s="54">
        <v>0</v>
      </c>
      <c r="DN139" s="54">
        <v>0</v>
      </c>
      <c r="DO139" s="54">
        <v>0</v>
      </c>
      <c r="DP139" s="54">
        <v>0</v>
      </c>
      <c r="DQ139" s="54">
        <v>0</v>
      </c>
      <c r="DR139" s="54">
        <v>0</v>
      </c>
      <c r="DS139" s="54">
        <v>0</v>
      </c>
      <c r="DT139" s="54">
        <v>0</v>
      </c>
      <c r="DU139" s="54">
        <v>0</v>
      </c>
      <c r="DV139" s="54">
        <v>0</v>
      </c>
      <c r="DW139" s="54">
        <v>0</v>
      </c>
      <c r="DX139" s="54">
        <v>0</v>
      </c>
      <c r="DY139" s="26"/>
      <c r="DZ139" s="26"/>
      <c r="EA139" s="26"/>
      <c r="EB139" s="26">
        <v>0</v>
      </c>
      <c r="EC139" s="54">
        <v>0</v>
      </c>
      <c r="ED139" s="54">
        <v>0</v>
      </c>
      <c r="EE139" s="54">
        <v>0</v>
      </c>
      <c r="EF139" s="54">
        <v>0</v>
      </c>
      <c r="EG139" s="54">
        <v>0</v>
      </c>
      <c r="EH139" s="54">
        <v>0</v>
      </c>
      <c r="EI139" s="54">
        <v>0</v>
      </c>
      <c r="EJ139" s="54">
        <v>0</v>
      </c>
      <c r="EK139" s="54">
        <v>0</v>
      </c>
      <c r="EL139" s="54">
        <v>0</v>
      </c>
      <c r="EM139" s="54">
        <v>0</v>
      </c>
      <c r="EN139" s="54">
        <v>0</v>
      </c>
      <c r="EO139" s="54">
        <v>0</v>
      </c>
      <c r="EP139" s="54">
        <v>0</v>
      </c>
      <c r="EQ139" s="54">
        <v>0</v>
      </c>
      <c r="ER139" s="54">
        <v>0</v>
      </c>
      <c r="ES139" s="54">
        <v>0</v>
      </c>
      <c r="ET139" s="54">
        <v>0</v>
      </c>
      <c r="EU139" s="54">
        <v>0</v>
      </c>
      <c r="EV139" s="54">
        <v>0</v>
      </c>
      <c r="EW139" s="54">
        <v>0</v>
      </c>
      <c r="EX139" s="54">
        <v>0</v>
      </c>
      <c r="EY139" s="26"/>
      <c r="EZ139" s="54"/>
      <c r="FA139" s="54"/>
      <c r="FB139" s="26">
        <v>0</v>
      </c>
      <c r="FC139" s="55">
        <v>0</v>
      </c>
      <c r="FD139" s="56">
        <v>0</v>
      </c>
      <c r="FE139" s="56">
        <v>0</v>
      </c>
      <c r="FF139" s="56"/>
      <c r="FG139" s="56"/>
      <c r="FH139" s="9"/>
      <c r="FI139" s="17">
        <v>0</v>
      </c>
      <c r="FJ139" s="17"/>
      <c r="FK139" s="17"/>
      <c r="FL139" s="17"/>
      <c r="FM139" s="17"/>
      <c r="FN139" s="17">
        <v>0</v>
      </c>
      <c r="FO139" s="57">
        <v>0</v>
      </c>
      <c r="FP139" s="57">
        <v>20</v>
      </c>
      <c r="FQ139" s="57">
        <v>0</v>
      </c>
      <c r="FR139" s="26" t="s">
        <v>358</v>
      </c>
      <c r="FS139" s="59"/>
      <c r="FT139" s="60">
        <v>0</v>
      </c>
      <c r="FU139" s="60"/>
      <c r="FV139" s="61">
        <v>0</v>
      </c>
      <c r="FW139" s="61">
        <v>0</v>
      </c>
      <c r="FX139" s="61">
        <v>0</v>
      </c>
      <c r="FY139" s="61">
        <v>0</v>
      </c>
      <c r="FZ139" s="10"/>
      <c r="GA139" s="11"/>
    </row>
    <row r="140" spans="1:183" s="62" customFormat="1" ht="20.25" hidden="1" customHeight="1">
      <c r="A140" s="8" t="s">
        <v>127</v>
      </c>
      <c r="B140" s="54"/>
      <c r="C140" s="54"/>
      <c r="D140" s="54">
        <v>0</v>
      </c>
      <c r="E140" s="54">
        <v>0</v>
      </c>
      <c r="F140" s="54">
        <v>15</v>
      </c>
      <c r="G140" s="54">
        <v>15</v>
      </c>
      <c r="H140" s="54">
        <v>0</v>
      </c>
      <c r="I140" s="54">
        <v>20</v>
      </c>
      <c r="J140" s="54">
        <v>20</v>
      </c>
      <c r="K140" s="54">
        <v>0</v>
      </c>
      <c r="L140" s="54">
        <v>15</v>
      </c>
      <c r="M140" s="54">
        <v>15</v>
      </c>
      <c r="N140" s="54">
        <v>0</v>
      </c>
      <c r="O140" s="54">
        <v>20</v>
      </c>
      <c r="P140" s="54">
        <v>20</v>
      </c>
      <c r="Q140" s="54">
        <v>0</v>
      </c>
      <c r="R140" s="54">
        <v>1</v>
      </c>
      <c r="S140" s="54">
        <v>1</v>
      </c>
      <c r="T140" s="54">
        <v>0</v>
      </c>
      <c r="U140" s="54">
        <v>0</v>
      </c>
      <c r="V140" s="54">
        <v>0</v>
      </c>
      <c r="W140" s="54">
        <v>0</v>
      </c>
      <c r="X140" s="54">
        <v>0</v>
      </c>
      <c r="Y140" s="54">
        <v>0</v>
      </c>
      <c r="Z140" s="54">
        <v>0</v>
      </c>
      <c r="AA140" s="54">
        <v>0</v>
      </c>
      <c r="AB140" s="54">
        <v>0</v>
      </c>
      <c r="AC140" s="54">
        <v>0</v>
      </c>
      <c r="AD140" s="54">
        <v>0</v>
      </c>
      <c r="AE140" s="54">
        <v>0</v>
      </c>
      <c r="AF140" s="54">
        <v>0</v>
      </c>
      <c r="AG140" s="54">
        <v>0</v>
      </c>
      <c r="AH140" s="54">
        <v>0</v>
      </c>
      <c r="AI140" s="54">
        <v>0</v>
      </c>
      <c r="AJ140" s="54">
        <v>1</v>
      </c>
      <c r="AK140" s="54">
        <v>1</v>
      </c>
      <c r="AL140" s="54">
        <v>0</v>
      </c>
      <c r="AM140" s="54">
        <v>2</v>
      </c>
      <c r="AN140" s="54">
        <v>2</v>
      </c>
      <c r="AO140" s="54">
        <v>0</v>
      </c>
      <c r="AP140" s="54">
        <v>5</v>
      </c>
      <c r="AQ140" s="54">
        <v>5</v>
      </c>
      <c r="AR140" s="54">
        <v>0</v>
      </c>
      <c r="AS140" s="54">
        <v>3</v>
      </c>
      <c r="AT140" s="54">
        <v>3</v>
      </c>
      <c r="AU140" s="54">
        <v>0</v>
      </c>
      <c r="AV140" s="54">
        <v>0</v>
      </c>
      <c r="AW140" s="54">
        <v>0</v>
      </c>
      <c r="AX140" s="54">
        <v>0</v>
      </c>
      <c r="AY140" s="54">
        <v>0</v>
      </c>
      <c r="AZ140" s="54">
        <v>0</v>
      </c>
      <c r="BA140" s="54">
        <v>0</v>
      </c>
      <c r="BB140" s="54">
        <v>0</v>
      </c>
      <c r="BC140" s="54">
        <v>0</v>
      </c>
      <c r="BD140" s="54">
        <v>0</v>
      </c>
      <c r="BE140" s="54">
        <v>1</v>
      </c>
      <c r="BF140" s="54">
        <v>1</v>
      </c>
      <c r="BG140" s="54">
        <v>0</v>
      </c>
      <c r="BH140" s="54">
        <v>0</v>
      </c>
      <c r="BI140" s="54">
        <v>0</v>
      </c>
      <c r="BJ140" s="54">
        <v>0</v>
      </c>
      <c r="BK140" s="54">
        <v>3</v>
      </c>
      <c r="BL140" s="54">
        <v>3</v>
      </c>
      <c r="BM140" s="54">
        <v>0</v>
      </c>
      <c r="BN140" s="54">
        <v>1.5</v>
      </c>
      <c r="BO140" s="54">
        <v>1.5</v>
      </c>
      <c r="BP140" s="54">
        <v>0</v>
      </c>
      <c r="BQ140" s="54">
        <v>3</v>
      </c>
      <c r="BR140" s="54">
        <v>3</v>
      </c>
      <c r="BS140" s="54">
        <v>0</v>
      </c>
      <c r="BT140" s="54">
        <v>3</v>
      </c>
      <c r="BU140" s="54">
        <v>3</v>
      </c>
      <c r="BV140" s="54">
        <v>0</v>
      </c>
      <c r="BW140" s="54">
        <v>0</v>
      </c>
      <c r="BX140" s="54">
        <v>0</v>
      </c>
      <c r="BY140" s="54">
        <v>0</v>
      </c>
      <c r="BZ140" s="54">
        <v>2</v>
      </c>
      <c r="CA140" s="54">
        <v>2</v>
      </c>
      <c r="CB140" s="54">
        <v>0</v>
      </c>
      <c r="CC140" s="54">
        <v>0</v>
      </c>
      <c r="CD140" s="54">
        <v>0</v>
      </c>
      <c r="CE140" s="54">
        <v>0</v>
      </c>
      <c r="CF140" s="54">
        <v>0</v>
      </c>
      <c r="CG140" s="54">
        <v>0</v>
      </c>
      <c r="CH140" s="54">
        <v>0</v>
      </c>
      <c r="CI140" s="54">
        <v>10</v>
      </c>
      <c r="CJ140" s="54">
        <v>10</v>
      </c>
      <c r="CK140" s="54">
        <v>0</v>
      </c>
      <c r="CL140" s="54">
        <v>105.5</v>
      </c>
      <c r="CM140" s="26"/>
      <c r="CN140" s="26"/>
      <c r="CO140" s="26"/>
      <c r="CP140" s="26">
        <v>0</v>
      </c>
      <c r="CQ140" s="54">
        <v>20</v>
      </c>
      <c r="CR140" s="54">
        <v>20</v>
      </c>
      <c r="CS140" s="54">
        <v>0</v>
      </c>
      <c r="CT140" s="54">
        <v>0</v>
      </c>
      <c r="CU140" s="54">
        <v>0</v>
      </c>
      <c r="CV140" s="54">
        <v>0</v>
      </c>
      <c r="CW140" s="54">
        <v>10</v>
      </c>
      <c r="CX140" s="54">
        <v>10</v>
      </c>
      <c r="CY140" s="54">
        <v>0</v>
      </c>
      <c r="CZ140" s="54">
        <v>8</v>
      </c>
      <c r="DA140" s="54">
        <v>8</v>
      </c>
      <c r="DB140" s="54">
        <v>0</v>
      </c>
      <c r="DC140" s="54">
        <v>3</v>
      </c>
      <c r="DD140" s="54">
        <v>3</v>
      </c>
      <c r="DE140" s="54">
        <v>0</v>
      </c>
      <c r="DF140" s="54">
        <v>5</v>
      </c>
      <c r="DG140" s="54">
        <v>5</v>
      </c>
      <c r="DH140" s="54">
        <v>0</v>
      </c>
      <c r="DI140" s="54">
        <v>15</v>
      </c>
      <c r="DJ140" s="54">
        <v>10</v>
      </c>
      <c r="DK140" s="54">
        <v>0</v>
      </c>
      <c r="DL140" s="54">
        <v>0</v>
      </c>
      <c r="DM140" s="54">
        <v>0</v>
      </c>
      <c r="DN140" s="54">
        <v>0</v>
      </c>
      <c r="DO140" s="54">
        <v>20</v>
      </c>
      <c r="DP140" s="54">
        <v>20</v>
      </c>
      <c r="DQ140" s="54">
        <v>0</v>
      </c>
      <c r="DR140" s="54">
        <v>20</v>
      </c>
      <c r="DS140" s="54">
        <v>20</v>
      </c>
      <c r="DT140" s="54">
        <v>0</v>
      </c>
      <c r="DU140" s="54">
        <v>30</v>
      </c>
      <c r="DV140" s="54">
        <v>30</v>
      </c>
      <c r="DW140" s="54">
        <v>0</v>
      </c>
      <c r="DX140" s="54">
        <v>126</v>
      </c>
      <c r="DY140" s="26"/>
      <c r="DZ140" s="26"/>
      <c r="EA140" s="26"/>
      <c r="EB140" s="26">
        <v>0</v>
      </c>
      <c r="EC140" s="54">
        <v>2</v>
      </c>
      <c r="ED140" s="54">
        <v>2</v>
      </c>
      <c r="EE140" s="54">
        <v>0</v>
      </c>
      <c r="EF140" s="54">
        <v>12</v>
      </c>
      <c r="EG140" s="54">
        <v>12</v>
      </c>
      <c r="EH140" s="54">
        <v>0</v>
      </c>
      <c r="EI140" s="54">
        <v>0</v>
      </c>
      <c r="EJ140" s="54">
        <v>0</v>
      </c>
      <c r="EK140" s="54">
        <v>0</v>
      </c>
      <c r="EL140" s="54">
        <v>0</v>
      </c>
      <c r="EM140" s="54">
        <v>0</v>
      </c>
      <c r="EN140" s="54">
        <v>0</v>
      </c>
      <c r="EO140" s="54">
        <v>0</v>
      </c>
      <c r="EP140" s="54">
        <v>0</v>
      </c>
      <c r="EQ140" s="54">
        <v>0</v>
      </c>
      <c r="ER140" s="54">
        <v>0</v>
      </c>
      <c r="ES140" s="54">
        <v>0</v>
      </c>
      <c r="ET140" s="54">
        <v>0</v>
      </c>
      <c r="EU140" s="54">
        <v>0</v>
      </c>
      <c r="EV140" s="54">
        <v>0</v>
      </c>
      <c r="EW140" s="54">
        <v>0</v>
      </c>
      <c r="EX140" s="54">
        <v>14</v>
      </c>
      <c r="EY140" s="26"/>
      <c r="EZ140" s="54"/>
      <c r="FA140" s="54"/>
      <c r="FB140" s="26">
        <v>0</v>
      </c>
      <c r="FC140" s="55">
        <v>250.5</v>
      </c>
      <c r="FD140" s="56">
        <v>245.5</v>
      </c>
      <c r="FE140" s="56">
        <v>0</v>
      </c>
      <c r="FF140" s="56"/>
      <c r="FG140" s="56">
        <v>-245.5</v>
      </c>
      <c r="FH140" s="9"/>
      <c r="FI140" s="17">
        <v>245.5</v>
      </c>
      <c r="FJ140" s="17"/>
      <c r="FK140" s="17"/>
      <c r="FL140" s="17"/>
      <c r="FM140" s="17"/>
      <c r="FN140" s="17">
        <v>0</v>
      </c>
      <c r="FO140" s="57">
        <v>2</v>
      </c>
      <c r="FP140" s="58">
        <v>12</v>
      </c>
      <c r="FQ140" s="57">
        <v>20.458333333333332</v>
      </c>
      <c r="FR140" s="26" t="s">
        <v>358</v>
      </c>
      <c r="FS140" s="59"/>
      <c r="FT140" s="60">
        <v>-243.5</v>
      </c>
      <c r="FU140" s="60"/>
      <c r="FV140" s="61">
        <v>243.5</v>
      </c>
      <c r="FW140" s="61">
        <v>-245.5</v>
      </c>
      <c r="FX140" s="61">
        <v>0</v>
      </c>
      <c r="FY140" s="61">
        <v>-2</v>
      </c>
      <c r="FZ140" s="13"/>
      <c r="GA140" s="11"/>
    </row>
    <row r="141" spans="1:183" s="62" customFormat="1" ht="20.25" hidden="1" customHeight="1">
      <c r="A141" s="8" t="s">
        <v>128</v>
      </c>
      <c r="B141" s="54"/>
      <c r="C141" s="54"/>
      <c r="D141" s="54">
        <v>0</v>
      </c>
      <c r="E141" s="54">
        <v>0</v>
      </c>
      <c r="F141" s="54">
        <v>0</v>
      </c>
      <c r="G141" s="54">
        <v>0</v>
      </c>
      <c r="H141" s="54">
        <v>0</v>
      </c>
      <c r="I141" s="54">
        <v>10</v>
      </c>
      <c r="J141" s="54">
        <v>10</v>
      </c>
      <c r="K141" s="54">
        <v>0</v>
      </c>
      <c r="L141" s="54">
        <v>0</v>
      </c>
      <c r="M141" s="54">
        <v>0</v>
      </c>
      <c r="N141" s="54">
        <v>0</v>
      </c>
      <c r="O141" s="54">
        <v>20</v>
      </c>
      <c r="P141" s="54">
        <v>20</v>
      </c>
      <c r="Q141" s="54">
        <v>0</v>
      </c>
      <c r="R141" s="54">
        <v>0</v>
      </c>
      <c r="S141" s="54">
        <v>0</v>
      </c>
      <c r="T141" s="54">
        <v>0</v>
      </c>
      <c r="U141" s="54">
        <v>0</v>
      </c>
      <c r="V141" s="54">
        <v>0</v>
      </c>
      <c r="W141" s="54">
        <v>0</v>
      </c>
      <c r="X141" s="54">
        <v>0</v>
      </c>
      <c r="Y141" s="54">
        <v>0</v>
      </c>
      <c r="Z141" s="54">
        <v>0</v>
      </c>
      <c r="AA141" s="54">
        <v>0</v>
      </c>
      <c r="AB141" s="54">
        <v>0</v>
      </c>
      <c r="AC141" s="54">
        <v>0</v>
      </c>
      <c r="AD141" s="54">
        <v>0</v>
      </c>
      <c r="AE141" s="54">
        <v>0</v>
      </c>
      <c r="AF141" s="54">
        <v>0</v>
      </c>
      <c r="AG141" s="54">
        <v>0</v>
      </c>
      <c r="AH141" s="54">
        <v>0</v>
      </c>
      <c r="AI141" s="54">
        <v>0</v>
      </c>
      <c r="AJ141" s="54">
        <v>0</v>
      </c>
      <c r="AK141" s="54">
        <v>0</v>
      </c>
      <c r="AL141" s="54">
        <v>0</v>
      </c>
      <c r="AM141" s="54">
        <v>0</v>
      </c>
      <c r="AN141" s="54">
        <v>0</v>
      </c>
      <c r="AO141" s="54">
        <v>0</v>
      </c>
      <c r="AP141" s="54">
        <v>0</v>
      </c>
      <c r="AQ141" s="54">
        <v>0</v>
      </c>
      <c r="AR141" s="54">
        <v>0</v>
      </c>
      <c r="AS141" s="54">
        <v>0</v>
      </c>
      <c r="AT141" s="54">
        <v>0</v>
      </c>
      <c r="AU141" s="54">
        <v>0</v>
      </c>
      <c r="AV141" s="54">
        <v>0</v>
      </c>
      <c r="AW141" s="54">
        <v>0</v>
      </c>
      <c r="AX141" s="54">
        <v>0</v>
      </c>
      <c r="AY141" s="54">
        <v>0</v>
      </c>
      <c r="AZ141" s="54">
        <v>0</v>
      </c>
      <c r="BA141" s="54">
        <v>0</v>
      </c>
      <c r="BB141" s="54">
        <v>0</v>
      </c>
      <c r="BC141" s="54">
        <v>0</v>
      </c>
      <c r="BD141" s="54">
        <v>0</v>
      </c>
      <c r="BE141" s="54">
        <v>0</v>
      </c>
      <c r="BF141" s="54">
        <v>0</v>
      </c>
      <c r="BG141" s="54">
        <v>0</v>
      </c>
      <c r="BH141" s="54">
        <v>0</v>
      </c>
      <c r="BI141" s="54">
        <v>0</v>
      </c>
      <c r="BJ141" s="54">
        <v>0</v>
      </c>
      <c r="BK141" s="54">
        <v>0</v>
      </c>
      <c r="BL141" s="54">
        <v>0</v>
      </c>
      <c r="BM141" s="54">
        <v>0</v>
      </c>
      <c r="BN141" s="54">
        <v>0</v>
      </c>
      <c r="BO141" s="54">
        <v>0</v>
      </c>
      <c r="BP141" s="54">
        <v>0</v>
      </c>
      <c r="BQ141" s="54">
        <v>0</v>
      </c>
      <c r="BR141" s="54">
        <v>0</v>
      </c>
      <c r="BS141" s="54">
        <v>0</v>
      </c>
      <c r="BT141" s="54">
        <v>0</v>
      </c>
      <c r="BU141" s="54">
        <v>0</v>
      </c>
      <c r="BV141" s="54">
        <v>0</v>
      </c>
      <c r="BW141" s="54">
        <v>0</v>
      </c>
      <c r="BX141" s="54">
        <v>0</v>
      </c>
      <c r="BY141" s="54">
        <v>0</v>
      </c>
      <c r="BZ141" s="54">
        <v>0</v>
      </c>
      <c r="CA141" s="54">
        <v>0</v>
      </c>
      <c r="CB141" s="54">
        <v>0</v>
      </c>
      <c r="CC141" s="54">
        <v>0</v>
      </c>
      <c r="CD141" s="54">
        <v>0</v>
      </c>
      <c r="CE141" s="54">
        <v>0</v>
      </c>
      <c r="CF141" s="54">
        <v>0</v>
      </c>
      <c r="CG141" s="54">
        <v>0</v>
      </c>
      <c r="CH141" s="54">
        <v>0</v>
      </c>
      <c r="CI141" s="54">
        <v>0</v>
      </c>
      <c r="CJ141" s="54">
        <v>0</v>
      </c>
      <c r="CK141" s="54">
        <v>0</v>
      </c>
      <c r="CL141" s="54">
        <v>30</v>
      </c>
      <c r="CM141" s="26"/>
      <c r="CN141" s="26"/>
      <c r="CO141" s="26"/>
      <c r="CP141" s="26">
        <v>0</v>
      </c>
      <c r="CQ141" s="54">
        <v>0</v>
      </c>
      <c r="CR141" s="54">
        <v>0</v>
      </c>
      <c r="CS141" s="54">
        <v>0</v>
      </c>
      <c r="CT141" s="54">
        <v>0</v>
      </c>
      <c r="CU141" s="54">
        <v>0</v>
      </c>
      <c r="CV141" s="54">
        <v>0</v>
      </c>
      <c r="CW141" s="54">
        <v>0</v>
      </c>
      <c r="CX141" s="54">
        <v>0</v>
      </c>
      <c r="CY141" s="54">
        <v>0</v>
      </c>
      <c r="CZ141" s="54">
        <v>0</v>
      </c>
      <c r="DA141" s="54">
        <v>0</v>
      </c>
      <c r="DB141" s="54">
        <v>0</v>
      </c>
      <c r="DC141" s="54">
        <v>0</v>
      </c>
      <c r="DD141" s="54">
        <v>0</v>
      </c>
      <c r="DE141" s="54">
        <v>0</v>
      </c>
      <c r="DF141" s="54">
        <v>0</v>
      </c>
      <c r="DG141" s="54">
        <v>0</v>
      </c>
      <c r="DH141" s="54">
        <v>0</v>
      </c>
      <c r="DI141" s="54">
        <v>0</v>
      </c>
      <c r="DJ141" s="54">
        <v>0</v>
      </c>
      <c r="DK141" s="54">
        <v>0</v>
      </c>
      <c r="DL141" s="54">
        <v>0</v>
      </c>
      <c r="DM141" s="54">
        <v>0</v>
      </c>
      <c r="DN141" s="54">
        <v>0</v>
      </c>
      <c r="DO141" s="54">
        <v>0</v>
      </c>
      <c r="DP141" s="54">
        <v>0</v>
      </c>
      <c r="DQ141" s="54">
        <v>0</v>
      </c>
      <c r="DR141" s="54">
        <v>0</v>
      </c>
      <c r="DS141" s="54">
        <v>0</v>
      </c>
      <c r="DT141" s="54">
        <v>0</v>
      </c>
      <c r="DU141" s="54">
        <v>0</v>
      </c>
      <c r="DV141" s="54">
        <v>0</v>
      </c>
      <c r="DW141" s="54">
        <v>0</v>
      </c>
      <c r="DX141" s="54">
        <v>0</v>
      </c>
      <c r="DY141" s="26"/>
      <c r="DZ141" s="26"/>
      <c r="EA141" s="26"/>
      <c r="EB141" s="26">
        <v>0</v>
      </c>
      <c r="EC141" s="54">
        <v>0</v>
      </c>
      <c r="ED141" s="54">
        <v>0</v>
      </c>
      <c r="EE141" s="54">
        <v>0</v>
      </c>
      <c r="EF141" s="54">
        <v>0</v>
      </c>
      <c r="EG141" s="54">
        <v>0</v>
      </c>
      <c r="EH141" s="54">
        <v>0</v>
      </c>
      <c r="EI141" s="54">
        <v>0</v>
      </c>
      <c r="EJ141" s="54">
        <v>0</v>
      </c>
      <c r="EK141" s="54">
        <v>0</v>
      </c>
      <c r="EL141" s="54">
        <v>0</v>
      </c>
      <c r="EM141" s="54">
        <v>0</v>
      </c>
      <c r="EN141" s="54">
        <v>0</v>
      </c>
      <c r="EO141" s="54">
        <v>0</v>
      </c>
      <c r="EP141" s="54">
        <v>0</v>
      </c>
      <c r="EQ141" s="54">
        <v>0</v>
      </c>
      <c r="ER141" s="54">
        <v>0</v>
      </c>
      <c r="ES141" s="54">
        <v>0</v>
      </c>
      <c r="ET141" s="54">
        <v>0</v>
      </c>
      <c r="EU141" s="54">
        <v>0</v>
      </c>
      <c r="EV141" s="54">
        <v>0</v>
      </c>
      <c r="EW141" s="54">
        <v>0</v>
      </c>
      <c r="EX141" s="54">
        <v>0</v>
      </c>
      <c r="EY141" s="26"/>
      <c r="EZ141" s="54"/>
      <c r="FA141" s="54"/>
      <c r="FB141" s="26">
        <v>0</v>
      </c>
      <c r="FC141" s="55">
        <v>30</v>
      </c>
      <c r="FD141" s="56">
        <v>30</v>
      </c>
      <c r="FE141" s="56">
        <v>0</v>
      </c>
      <c r="FF141" s="56"/>
      <c r="FG141" s="56"/>
      <c r="FH141" s="9"/>
      <c r="FI141" s="17">
        <v>30</v>
      </c>
      <c r="FJ141" s="17"/>
      <c r="FK141" s="17"/>
      <c r="FL141" s="17"/>
      <c r="FM141" s="17"/>
      <c r="FN141" s="17">
        <v>0</v>
      </c>
      <c r="FO141" s="57">
        <v>0</v>
      </c>
      <c r="FP141" s="57">
        <v>10</v>
      </c>
      <c r="FQ141" s="57">
        <v>3</v>
      </c>
      <c r="FR141" s="26" t="s">
        <v>358</v>
      </c>
      <c r="FS141" s="59"/>
      <c r="FT141" s="60">
        <v>-30</v>
      </c>
      <c r="FU141" s="60"/>
      <c r="FV141" s="61">
        <v>30</v>
      </c>
      <c r="FW141" s="61">
        <v>-30</v>
      </c>
      <c r="FX141" s="61">
        <v>0</v>
      </c>
      <c r="FY141" s="61">
        <v>0</v>
      </c>
      <c r="FZ141" s="10"/>
      <c r="GA141" s="11"/>
    </row>
    <row r="142" spans="1:183" s="62" customFormat="1" ht="21.75" hidden="1" customHeight="1">
      <c r="A142" s="8" t="s">
        <v>129</v>
      </c>
      <c r="B142" s="54" t="s">
        <v>321</v>
      </c>
      <c r="C142" s="54">
        <v>0</v>
      </c>
      <c r="D142" s="54">
        <v>0</v>
      </c>
      <c r="E142" s="54">
        <v>0</v>
      </c>
      <c r="F142" s="54">
        <v>0</v>
      </c>
      <c r="G142" s="54">
        <v>0</v>
      </c>
      <c r="H142" s="54">
        <v>0</v>
      </c>
      <c r="I142" s="54">
        <v>0</v>
      </c>
      <c r="J142" s="54">
        <v>0</v>
      </c>
      <c r="K142" s="54">
        <v>0</v>
      </c>
      <c r="L142" s="54">
        <v>0</v>
      </c>
      <c r="M142" s="54">
        <v>0</v>
      </c>
      <c r="N142" s="54">
        <v>0</v>
      </c>
      <c r="O142" s="54">
        <v>0</v>
      </c>
      <c r="P142" s="54">
        <v>0</v>
      </c>
      <c r="Q142" s="54">
        <v>0</v>
      </c>
      <c r="R142" s="54">
        <v>0</v>
      </c>
      <c r="S142" s="54">
        <v>0</v>
      </c>
      <c r="T142" s="54">
        <v>0</v>
      </c>
      <c r="U142" s="54">
        <v>0</v>
      </c>
      <c r="V142" s="54">
        <v>0</v>
      </c>
      <c r="W142" s="54">
        <v>0</v>
      </c>
      <c r="X142" s="54">
        <v>0</v>
      </c>
      <c r="Y142" s="54">
        <v>0</v>
      </c>
      <c r="Z142" s="54">
        <v>0</v>
      </c>
      <c r="AA142" s="54">
        <v>0</v>
      </c>
      <c r="AB142" s="54">
        <v>0</v>
      </c>
      <c r="AC142" s="54">
        <v>0</v>
      </c>
      <c r="AD142" s="54">
        <v>0</v>
      </c>
      <c r="AE142" s="54">
        <v>0</v>
      </c>
      <c r="AF142" s="54">
        <v>0</v>
      </c>
      <c r="AG142" s="54">
        <v>0</v>
      </c>
      <c r="AH142" s="54">
        <v>0</v>
      </c>
      <c r="AI142" s="54">
        <v>0</v>
      </c>
      <c r="AJ142" s="54">
        <v>0</v>
      </c>
      <c r="AK142" s="54">
        <v>0</v>
      </c>
      <c r="AL142" s="54">
        <v>0</v>
      </c>
      <c r="AM142" s="54">
        <v>0</v>
      </c>
      <c r="AN142" s="54">
        <v>0</v>
      </c>
      <c r="AO142" s="54">
        <v>0</v>
      </c>
      <c r="AP142" s="54">
        <v>0</v>
      </c>
      <c r="AQ142" s="54">
        <v>0</v>
      </c>
      <c r="AR142" s="54">
        <v>0</v>
      </c>
      <c r="AS142" s="54">
        <v>0</v>
      </c>
      <c r="AT142" s="54">
        <v>0</v>
      </c>
      <c r="AU142" s="54">
        <v>0</v>
      </c>
      <c r="AV142" s="54">
        <v>0</v>
      </c>
      <c r="AW142" s="54">
        <v>0</v>
      </c>
      <c r="AX142" s="54">
        <v>0</v>
      </c>
      <c r="AY142" s="54">
        <v>0</v>
      </c>
      <c r="AZ142" s="54">
        <v>0</v>
      </c>
      <c r="BA142" s="54">
        <v>0</v>
      </c>
      <c r="BB142" s="54">
        <v>0</v>
      </c>
      <c r="BC142" s="54">
        <v>0</v>
      </c>
      <c r="BD142" s="54">
        <v>0</v>
      </c>
      <c r="BE142" s="54">
        <v>0</v>
      </c>
      <c r="BF142" s="54">
        <v>0</v>
      </c>
      <c r="BG142" s="54">
        <v>0</v>
      </c>
      <c r="BH142" s="54">
        <v>0</v>
      </c>
      <c r="BI142" s="54">
        <v>0</v>
      </c>
      <c r="BJ142" s="54">
        <v>0</v>
      </c>
      <c r="BK142" s="54">
        <v>0</v>
      </c>
      <c r="BL142" s="54">
        <v>0</v>
      </c>
      <c r="BM142" s="54">
        <v>0</v>
      </c>
      <c r="BN142" s="54">
        <v>0</v>
      </c>
      <c r="BO142" s="54">
        <v>0</v>
      </c>
      <c r="BP142" s="54">
        <v>0</v>
      </c>
      <c r="BQ142" s="54">
        <v>0</v>
      </c>
      <c r="BR142" s="54">
        <v>0</v>
      </c>
      <c r="BS142" s="54">
        <v>0</v>
      </c>
      <c r="BT142" s="54">
        <v>0</v>
      </c>
      <c r="BU142" s="54">
        <v>0</v>
      </c>
      <c r="BV142" s="54">
        <v>0</v>
      </c>
      <c r="BW142" s="54">
        <v>0</v>
      </c>
      <c r="BX142" s="54">
        <v>0</v>
      </c>
      <c r="BY142" s="54">
        <v>0</v>
      </c>
      <c r="BZ142" s="54">
        <v>0</v>
      </c>
      <c r="CA142" s="54">
        <v>0</v>
      </c>
      <c r="CB142" s="54">
        <v>0</v>
      </c>
      <c r="CC142" s="54">
        <v>0</v>
      </c>
      <c r="CD142" s="54">
        <v>0</v>
      </c>
      <c r="CE142" s="54">
        <v>0</v>
      </c>
      <c r="CF142" s="54">
        <v>0</v>
      </c>
      <c r="CG142" s="54">
        <v>0</v>
      </c>
      <c r="CH142" s="54">
        <v>0</v>
      </c>
      <c r="CI142" s="54">
        <v>3</v>
      </c>
      <c r="CJ142" s="54">
        <v>3</v>
      </c>
      <c r="CK142" s="54">
        <v>0</v>
      </c>
      <c r="CL142" s="54">
        <v>3</v>
      </c>
      <c r="CM142" s="26"/>
      <c r="CN142" s="26"/>
      <c r="CO142" s="26"/>
      <c r="CP142" s="26">
        <v>0</v>
      </c>
      <c r="CQ142" s="54">
        <v>0</v>
      </c>
      <c r="CR142" s="54">
        <v>0</v>
      </c>
      <c r="CS142" s="54">
        <v>0</v>
      </c>
      <c r="CT142" s="54">
        <v>10</v>
      </c>
      <c r="CU142" s="54">
        <v>10</v>
      </c>
      <c r="CV142" s="54">
        <v>0</v>
      </c>
      <c r="CW142" s="54">
        <v>10</v>
      </c>
      <c r="CX142" s="54">
        <v>10</v>
      </c>
      <c r="CY142" s="54">
        <v>0</v>
      </c>
      <c r="CZ142" s="54">
        <v>20</v>
      </c>
      <c r="DA142" s="54">
        <v>20</v>
      </c>
      <c r="DB142" s="54">
        <v>0</v>
      </c>
      <c r="DC142" s="54">
        <v>15</v>
      </c>
      <c r="DD142" s="54">
        <v>15</v>
      </c>
      <c r="DE142" s="54">
        <v>0</v>
      </c>
      <c r="DF142" s="54">
        <v>20</v>
      </c>
      <c r="DG142" s="54">
        <v>0</v>
      </c>
      <c r="DH142" s="54">
        <v>0</v>
      </c>
      <c r="DI142" s="54">
        <v>20</v>
      </c>
      <c r="DJ142" s="54">
        <v>20</v>
      </c>
      <c r="DK142" s="54">
        <v>0</v>
      </c>
      <c r="DL142" s="54">
        <v>0</v>
      </c>
      <c r="DM142" s="54">
        <v>0</v>
      </c>
      <c r="DN142" s="54">
        <v>0</v>
      </c>
      <c r="DO142" s="54">
        <v>20</v>
      </c>
      <c r="DP142" s="54">
        <v>20</v>
      </c>
      <c r="DQ142" s="54">
        <v>0</v>
      </c>
      <c r="DR142" s="54">
        <v>20</v>
      </c>
      <c r="DS142" s="54">
        <v>20</v>
      </c>
      <c r="DT142" s="54">
        <v>0</v>
      </c>
      <c r="DU142" s="54">
        <v>20</v>
      </c>
      <c r="DV142" s="54">
        <v>20</v>
      </c>
      <c r="DW142" s="54">
        <v>0</v>
      </c>
      <c r="DX142" s="54">
        <v>135</v>
      </c>
      <c r="DY142" s="26"/>
      <c r="DZ142" s="26"/>
      <c r="EA142" s="26"/>
      <c r="EB142" s="26">
        <v>0</v>
      </c>
      <c r="EC142" s="54">
        <v>0</v>
      </c>
      <c r="ED142" s="54">
        <v>0</v>
      </c>
      <c r="EE142" s="54">
        <v>0</v>
      </c>
      <c r="EF142" s="54">
        <v>0</v>
      </c>
      <c r="EG142" s="54">
        <v>0</v>
      </c>
      <c r="EH142" s="54">
        <v>0</v>
      </c>
      <c r="EI142" s="54">
        <v>0</v>
      </c>
      <c r="EJ142" s="54">
        <v>0</v>
      </c>
      <c r="EK142" s="54">
        <v>0</v>
      </c>
      <c r="EL142" s="54">
        <v>0</v>
      </c>
      <c r="EM142" s="54">
        <v>0</v>
      </c>
      <c r="EN142" s="54">
        <v>0</v>
      </c>
      <c r="EO142" s="54">
        <v>0</v>
      </c>
      <c r="EP142" s="54">
        <v>0</v>
      </c>
      <c r="EQ142" s="54">
        <v>0</v>
      </c>
      <c r="ER142" s="54">
        <v>0</v>
      </c>
      <c r="ES142" s="54">
        <v>0</v>
      </c>
      <c r="ET142" s="54">
        <v>0</v>
      </c>
      <c r="EU142" s="54">
        <v>0</v>
      </c>
      <c r="EV142" s="54">
        <v>0</v>
      </c>
      <c r="EW142" s="54">
        <v>0</v>
      </c>
      <c r="EX142" s="54">
        <v>0</v>
      </c>
      <c r="EY142" s="26"/>
      <c r="EZ142" s="54"/>
      <c r="FA142" s="54"/>
      <c r="FB142" s="26">
        <v>0</v>
      </c>
      <c r="FC142" s="55">
        <v>158</v>
      </c>
      <c r="FD142" s="56">
        <v>138</v>
      </c>
      <c r="FE142" s="56">
        <v>0</v>
      </c>
      <c r="FF142" s="56"/>
      <c r="FG142" s="56">
        <v>-138</v>
      </c>
      <c r="FH142" s="9"/>
      <c r="FI142" s="17">
        <v>138</v>
      </c>
      <c r="FJ142" s="17"/>
      <c r="FK142" s="17"/>
      <c r="FL142" s="17"/>
      <c r="FM142" s="17">
        <v>138</v>
      </c>
      <c r="FN142" s="17">
        <v>138</v>
      </c>
      <c r="FO142" s="57">
        <v>0</v>
      </c>
      <c r="FP142" s="57">
        <v>20</v>
      </c>
      <c r="FQ142" s="57">
        <v>6.9</v>
      </c>
      <c r="FR142" s="26" t="s">
        <v>358</v>
      </c>
      <c r="FS142" s="59"/>
      <c r="FT142" s="60">
        <v>-138</v>
      </c>
      <c r="FU142" s="60"/>
      <c r="FV142" s="61">
        <v>138</v>
      </c>
      <c r="FW142" s="61">
        <v>-138</v>
      </c>
      <c r="FX142" s="61">
        <v>-2484000</v>
      </c>
      <c r="FY142" s="61">
        <v>0</v>
      </c>
      <c r="FZ142" s="12">
        <v>18000</v>
      </c>
      <c r="GA142" s="11">
        <v>0</v>
      </c>
    </row>
    <row r="143" spans="1:183" s="62" customFormat="1" ht="21.75" hidden="1" customHeight="1">
      <c r="A143" s="8" t="s">
        <v>130</v>
      </c>
      <c r="B143" s="54"/>
      <c r="C143" s="54"/>
      <c r="D143" s="54">
        <v>0</v>
      </c>
      <c r="E143" s="54">
        <v>0</v>
      </c>
      <c r="F143" s="54">
        <v>0</v>
      </c>
      <c r="G143" s="54">
        <v>0</v>
      </c>
      <c r="H143" s="54">
        <v>0</v>
      </c>
      <c r="I143" s="54">
        <v>0</v>
      </c>
      <c r="J143" s="54">
        <v>0</v>
      </c>
      <c r="K143" s="54">
        <v>0</v>
      </c>
      <c r="L143" s="54">
        <v>0</v>
      </c>
      <c r="M143" s="54">
        <v>0</v>
      </c>
      <c r="N143" s="54">
        <v>0</v>
      </c>
      <c r="O143" s="54">
        <v>0</v>
      </c>
      <c r="P143" s="54">
        <v>0</v>
      </c>
      <c r="Q143" s="54">
        <v>0</v>
      </c>
      <c r="R143" s="54">
        <v>0</v>
      </c>
      <c r="S143" s="54">
        <v>0</v>
      </c>
      <c r="T143" s="54">
        <v>0</v>
      </c>
      <c r="U143" s="54">
        <v>0</v>
      </c>
      <c r="V143" s="54">
        <v>0</v>
      </c>
      <c r="W143" s="54">
        <v>0</v>
      </c>
      <c r="X143" s="54">
        <v>0</v>
      </c>
      <c r="Y143" s="54">
        <v>0</v>
      </c>
      <c r="Z143" s="54">
        <v>0</v>
      </c>
      <c r="AA143" s="54">
        <v>0</v>
      </c>
      <c r="AB143" s="54">
        <v>0</v>
      </c>
      <c r="AC143" s="54">
        <v>0</v>
      </c>
      <c r="AD143" s="54">
        <v>0</v>
      </c>
      <c r="AE143" s="54">
        <v>0</v>
      </c>
      <c r="AF143" s="54">
        <v>0</v>
      </c>
      <c r="AG143" s="54">
        <v>0</v>
      </c>
      <c r="AH143" s="54">
        <v>0</v>
      </c>
      <c r="AI143" s="54">
        <v>0</v>
      </c>
      <c r="AJ143" s="54">
        <v>2</v>
      </c>
      <c r="AK143" s="54">
        <v>2</v>
      </c>
      <c r="AL143" s="54">
        <v>0</v>
      </c>
      <c r="AM143" s="54">
        <v>0</v>
      </c>
      <c r="AN143" s="54">
        <v>0</v>
      </c>
      <c r="AO143" s="54">
        <v>0</v>
      </c>
      <c r="AP143" s="54">
        <v>5</v>
      </c>
      <c r="AQ143" s="54">
        <v>5</v>
      </c>
      <c r="AR143" s="54">
        <v>0</v>
      </c>
      <c r="AS143" s="54">
        <v>2</v>
      </c>
      <c r="AT143" s="54">
        <v>2</v>
      </c>
      <c r="AU143" s="54">
        <v>0</v>
      </c>
      <c r="AV143" s="54">
        <v>0</v>
      </c>
      <c r="AW143" s="54">
        <v>0</v>
      </c>
      <c r="AX143" s="54">
        <v>0</v>
      </c>
      <c r="AY143" s="54">
        <v>0</v>
      </c>
      <c r="AZ143" s="54">
        <v>0</v>
      </c>
      <c r="BA143" s="54">
        <v>0</v>
      </c>
      <c r="BB143" s="54">
        <v>0</v>
      </c>
      <c r="BC143" s="54">
        <v>0</v>
      </c>
      <c r="BD143" s="54">
        <v>0</v>
      </c>
      <c r="BE143" s="54">
        <v>0</v>
      </c>
      <c r="BF143" s="54">
        <v>0</v>
      </c>
      <c r="BG143" s="54">
        <v>0</v>
      </c>
      <c r="BH143" s="54">
        <v>0</v>
      </c>
      <c r="BI143" s="54">
        <v>0</v>
      </c>
      <c r="BJ143" s="54">
        <v>0</v>
      </c>
      <c r="BK143" s="54">
        <v>0</v>
      </c>
      <c r="BL143" s="54">
        <v>0</v>
      </c>
      <c r="BM143" s="54">
        <v>0</v>
      </c>
      <c r="BN143" s="54">
        <v>0</v>
      </c>
      <c r="BO143" s="54">
        <v>0</v>
      </c>
      <c r="BP143" s="54">
        <v>0</v>
      </c>
      <c r="BQ143" s="54">
        <v>0</v>
      </c>
      <c r="BR143" s="54">
        <v>0</v>
      </c>
      <c r="BS143" s="54">
        <v>0</v>
      </c>
      <c r="BT143" s="54">
        <v>0</v>
      </c>
      <c r="BU143" s="54">
        <v>0</v>
      </c>
      <c r="BV143" s="54">
        <v>0</v>
      </c>
      <c r="BW143" s="54">
        <v>0</v>
      </c>
      <c r="BX143" s="54">
        <v>0</v>
      </c>
      <c r="BY143" s="54">
        <v>0</v>
      </c>
      <c r="BZ143" s="54">
        <v>0</v>
      </c>
      <c r="CA143" s="54">
        <v>0</v>
      </c>
      <c r="CB143" s="54">
        <v>0</v>
      </c>
      <c r="CC143" s="54">
        <v>2</v>
      </c>
      <c r="CD143" s="54">
        <v>2</v>
      </c>
      <c r="CE143" s="54">
        <v>0</v>
      </c>
      <c r="CF143" s="54">
        <v>0</v>
      </c>
      <c r="CG143" s="54">
        <v>0</v>
      </c>
      <c r="CH143" s="54">
        <v>0</v>
      </c>
      <c r="CI143" s="54">
        <v>0</v>
      </c>
      <c r="CJ143" s="54">
        <v>0</v>
      </c>
      <c r="CK143" s="54">
        <v>0</v>
      </c>
      <c r="CL143" s="54">
        <v>11</v>
      </c>
      <c r="CM143" s="26"/>
      <c r="CN143" s="26"/>
      <c r="CO143" s="26"/>
      <c r="CP143" s="26">
        <v>0</v>
      </c>
      <c r="CQ143" s="54">
        <v>0</v>
      </c>
      <c r="CR143" s="54">
        <v>0</v>
      </c>
      <c r="CS143" s="54">
        <v>0</v>
      </c>
      <c r="CT143" s="54">
        <v>0</v>
      </c>
      <c r="CU143" s="54">
        <v>0</v>
      </c>
      <c r="CV143" s="54">
        <v>0</v>
      </c>
      <c r="CW143" s="54">
        <v>0</v>
      </c>
      <c r="CX143" s="54">
        <v>0</v>
      </c>
      <c r="CY143" s="54">
        <v>0</v>
      </c>
      <c r="CZ143" s="54">
        <v>0</v>
      </c>
      <c r="DA143" s="54">
        <v>0</v>
      </c>
      <c r="DB143" s="54">
        <v>0</v>
      </c>
      <c r="DC143" s="54">
        <v>0</v>
      </c>
      <c r="DD143" s="54">
        <v>0</v>
      </c>
      <c r="DE143" s="54">
        <v>0</v>
      </c>
      <c r="DF143" s="54">
        <v>0</v>
      </c>
      <c r="DG143" s="54">
        <v>0</v>
      </c>
      <c r="DH143" s="54">
        <v>0</v>
      </c>
      <c r="DI143" s="54">
        <v>0</v>
      </c>
      <c r="DJ143" s="54">
        <v>0</v>
      </c>
      <c r="DK143" s="54">
        <v>0</v>
      </c>
      <c r="DL143" s="54">
        <v>0</v>
      </c>
      <c r="DM143" s="54">
        <v>0</v>
      </c>
      <c r="DN143" s="54">
        <v>0</v>
      </c>
      <c r="DO143" s="54">
        <v>0</v>
      </c>
      <c r="DP143" s="54">
        <v>0</v>
      </c>
      <c r="DQ143" s="54">
        <v>0</v>
      </c>
      <c r="DR143" s="54">
        <v>0</v>
      </c>
      <c r="DS143" s="54">
        <v>0</v>
      </c>
      <c r="DT143" s="54">
        <v>0</v>
      </c>
      <c r="DU143" s="54">
        <v>0</v>
      </c>
      <c r="DV143" s="54">
        <v>0</v>
      </c>
      <c r="DW143" s="54">
        <v>0</v>
      </c>
      <c r="DX143" s="54">
        <v>0</v>
      </c>
      <c r="DY143" s="26"/>
      <c r="DZ143" s="26"/>
      <c r="EA143" s="26"/>
      <c r="EB143" s="26">
        <v>0</v>
      </c>
      <c r="EC143" s="54">
        <v>0</v>
      </c>
      <c r="ED143" s="54">
        <v>0</v>
      </c>
      <c r="EE143" s="54">
        <v>0</v>
      </c>
      <c r="EF143" s="54">
        <v>0</v>
      </c>
      <c r="EG143" s="54">
        <v>0</v>
      </c>
      <c r="EH143" s="54">
        <v>0</v>
      </c>
      <c r="EI143" s="54">
        <v>0</v>
      </c>
      <c r="EJ143" s="54">
        <v>0</v>
      </c>
      <c r="EK143" s="54">
        <v>0</v>
      </c>
      <c r="EL143" s="54">
        <v>0</v>
      </c>
      <c r="EM143" s="54">
        <v>0</v>
      </c>
      <c r="EN143" s="54">
        <v>0</v>
      </c>
      <c r="EO143" s="54">
        <v>0</v>
      </c>
      <c r="EP143" s="54">
        <v>0</v>
      </c>
      <c r="EQ143" s="54">
        <v>0</v>
      </c>
      <c r="ER143" s="54">
        <v>0</v>
      </c>
      <c r="ES143" s="54">
        <v>0</v>
      </c>
      <c r="ET143" s="54">
        <v>0</v>
      </c>
      <c r="EU143" s="54">
        <v>0</v>
      </c>
      <c r="EV143" s="54">
        <v>0</v>
      </c>
      <c r="EW143" s="54">
        <v>0</v>
      </c>
      <c r="EX143" s="54">
        <v>0</v>
      </c>
      <c r="EY143" s="26"/>
      <c r="EZ143" s="54"/>
      <c r="FA143" s="54"/>
      <c r="FB143" s="26">
        <v>0</v>
      </c>
      <c r="FC143" s="55">
        <v>11</v>
      </c>
      <c r="FD143" s="56">
        <v>11</v>
      </c>
      <c r="FE143" s="56">
        <v>0</v>
      </c>
      <c r="FF143" s="56"/>
      <c r="FG143" s="56"/>
      <c r="FH143" s="9"/>
      <c r="FI143" s="17">
        <v>11</v>
      </c>
      <c r="FJ143" s="17"/>
      <c r="FK143" s="17">
        <v>11</v>
      </c>
      <c r="FL143" s="17"/>
      <c r="FM143" s="17"/>
      <c r="FN143" s="17">
        <v>11</v>
      </c>
      <c r="FO143" s="57">
        <v>0</v>
      </c>
      <c r="FP143" s="57">
        <v>20</v>
      </c>
      <c r="FQ143" s="57">
        <v>0.55000000000000004</v>
      </c>
      <c r="FR143" s="26" t="s">
        <v>358</v>
      </c>
      <c r="FS143" s="59"/>
      <c r="FT143" s="60">
        <v>-11</v>
      </c>
      <c r="FU143" s="60"/>
      <c r="FV143" s="61">
        <v>11</v>
      </c>
      <c r="FW143" s="61">
        <v>-11</v>
      </c>
      <c r="FX143" s="61">
        <v>0</v>
      </c>
      <c r="FY143" s="61">
        <v>0</v>
      </c>
      <c r="FZ143" s="12"/>
      <c r="GA143" s="11">
        <v>0</v>
      </c>
    </row>
    <row r="144" spans="1:183" s="62" customFormat="1" ht="21.75" hidden="1" customHeight="1">
      <c r="A144" s="8" t="s">
        <v>131</v>
      </c>
      <c r="B144" s="54"/>
      <c r="C144" s="54"/>
      <c r="D144" s="54">
        <v>0</v>
      </c>
      <c r="E144" s="54">
        <v>0</v>
      </c>
      <c r="F144" s="54">
        <v>0</v>
      </c>
      <c r="G144" s="54">
        <v>0</v>
      </c>
      <c r="H144" s="54">
        <v>0</v>
      </c>
      <c r="I144" s="54">
        <v>0</v>
      </c>
      <c r="J144" s="54">
        <v>0</v>
      </c>
      <c r="K144" s="54">
        <v>0</v>
      </c>
      <c r="L144" s="54">
        <v>0</v>
      </c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54">
        <v>0</v>
      </c>
      <c r="S144" s="54">
        <v>0</v>
      </c>
      <c r="T144" s="54">
        <v>0</v>
      </c>
      <c r="U144" s="54">
        <v>0</v>
      </c>
      <c r="V144" s="54">
        <v>0</v>
      </c>
      <c r="W144" s="54">
        <v>0</v>
      </c>
      <c r="X144" s="54">
        <v>0</v>
      </c>
      <c r="Y144" s="54">
        <v>0</v>
      </c>
      <c r="Z144" s="54">
        <v>0</v>
      </c>
      <c r="AA144" s="54">
        <v>0</v>
      </c>
      <c r="AB144" s="54">
        <v>0</v>
      </c>
      <c r="AC144" s="54">
        <v>0</v>
      </c>
      <c r="AD144" s="54">
        <v>0</v>
      </c>
      <c r="AE144" s="54">
        <v>0</v>
      </c>
      <c r="AF144" s="54">
        <v>0</v>
      </c>
      <c r="AG144" s="54">
        <v>0</v>
      </c>
      <c r="AH144" s="54">
        <v>0</v>
      </c>
      <c r="AI144" s="54">
        <v>0</v>
      </c>
      <c r="AJ144" s="54">
        <v>0</v>
      </c>
      <c r="AK144" s="54">
        <v>0</v>
      </c>
      <c r="AL144" s="54">
        <v>0</v>
      </c>
      <c r="AM144" s="54">
        <v>0</v>
      </c>
      <c r="AN144" s="54">
        <v>0</v>
      </c>
      <c r="AO144" s="54">
        <v>0</v>
      </c>
      <c r="AP144" s="54">
        <v>0</v>
      </c>
      <c r="AQ144" s="54">
        <v>0</v>
      </c>
      <c r="AR144" s="54">
        <v>0</v>
      </c>
      <c r="AS144" s="54">
        <v>0</v>
      </c>
      <c r="AT144" s="54">
        <v>0</v>
      </c>
      <c r="AU144" s="54">
        <v>0</v>
      </c>
      <c r="AV144" s="54">
        <v>0</v>
      </c>
      <c r="AW144" s="54">
        <v>0</v>
      </c>
      <c r="AX144" s="54">
        <v>0</v>
      </c>
      <c r="AY144" s="54">
        <v>0</v>
      </c>
      <c r="AZ144" s="54">
        <v>0</v>
      </c>
      <c r="BA144" s="54">
        <v>0</v>
      </c>
      <c r="BB144" s="54">
        <v>0</v>
      </c>
      <c r="BC144" s="54">
        <v>0</v>
      </c>
      <c r="BD144" s="54">
        <v>0</v>
      </c>
      <c r="BE144" s="54">
        <v>0</v>
      </c>
      <c r="BF144" s="54">
        <v>0</v>
      </c>
      <c r="BG144" s="54">
        <v>0</v>
      </c>
      <c r="BH144" s="54">
        <v>0</v>
      </c>
      <c r="BI144" s="54">
        <v>0</v>
      </c>
      <c r="BJ144" s="54">
        <v>0</v>
      </c>
      <c r="BK144" s="54">
        <v>0</v>
      </c>
      <c r="BL144" s="54">
        <v>0</v>
      </c>
      <c r="BM144" s="54">
        <v>0</v>
      </c>
      <c r="BN144" s="54">
        <v>0</v>
      </c>
      <c r="BO144" s="54">
        <v>0</v>
      </c>
      <c r="BP144" s="54">
        <v>0</v>
      </c>
      <c r="BQ144" s="54">
        <v>0</v>
      </c>
      <c r="BR144" s="54">
        <v>0</v>
      </c>
      <c r="BS144" s="54">
        <v>0</v>
      </c>
      <c r="BT144" s="54">
        <v>0</v>
      </c>
      <c r="BU144" s="54">
        <v>0</v>
      </c>
      <c r="BV144" s="54">
        <v>0</v>
      </c>
      <c r="BW144" s="54">
        <v>0</v>
      </c>
      <c r="BX144" s="54">
        <v>0</v>
      </c>
      <c r="BY144" s="54">
        <v>0</v>
      </c>
      <c r="BZ144" s="54">
        <v>0</v>
      </c>
      <c r="CA144" s="54">
        <v>0</v>
      </c>
      <c r="CB144" s="54">
        <v>0</v>
      </c>
      <c r="CC144" s="54">
        <v>0</v>
      </c>
      <c r="CD144" s="54">
        <v>0</v>
      </c>
      <c r="CE144" s="54">
        <v>0</v>
      </c>
      <c r="CF144" s="54">
        <v>0</v>
      </c>
      <c r="CG144" s="54">
        <v>0</v>
      </c>
      <c r="CH144" s="54">
        <v>0</v>
      </c>
      <c r="CI144" s="54">
        <v>0</v>
      </c>
      <c r="CJ144" s="54">
        <v>0</v>
      </c>
      <c r="CK144" s="54">
        <v>0</v>
      </c>
      <c r="CL144" s="54">
        <v>0</v>
      </c>
      <c r="CM144" s="26"/>
      <c r="CN144" s="26"/>
      <c r="CO144" s="26"/>
      <c r="CP144" s="26">
        <v>0</v>
      </c>
      <c r="CQ144" s="54">
        <v>0</v>
      </c>
      <c r="CR144" s="54">
        <v>0</v>
      </c>
      <c r="CS144" s="54">
        <v>0</v>
      </c>
      <c r="CT144" s="54">
        <v>0</v>
      </c>
      <c r="CU144" s="54">
        <v>0</v>
      </c>
      <c r="CV144" s="54">
        <v>0</v>
      </c>
      <c r="CW144" s="54">
        <v>0</v>
      </c>
      <c r="CX144" s="54">
        <v>0</v>
      </c>
      <c r="CY144" s="54">
        <v>0</v>
      </c>
      <c r="CZ144" s="54">
        <v>0</v>
      </c>
      <c r="DA144" s="54">
        <v>0</v>
      </c>
      <c r="DB144" s="54">
        <v>0</v>
      </c>
      <c r="DC144" s="54">
        <v>0</v>
      </c>
      <c r="DD144" s="54">
        <v>0</v>
      </c>
      <c r="DE144" s="54">
        <v>0</v>
      </c>
      <c r="DF144" s="54">
        <v>0</v>
      </c>
      <c r="DG144" s="54">
        <v>0</v>
      </c>
      <c r="DH144" s="54">
        <v>0</v>
      </c>
      <c r="DI144" s="54">
        <v>0</v>
      </c>
      <c r="DJ144" s="54">
        <v>0</v>
      </c>
      <c r="DK144" s="54">
        <v>0</v>
      </c>
      <c r="DL144" s="54">
        <v>0</v>
      </c>
      <c r="DM144" s="54">
        <v>0</v>
      </c>
      <c r="DN144" s="54">
        <v>0</v>
      </c>
      <c r="DO144" s="54">
        <v>0</v>
      </c>
      <c r="DP144" s="54">
        <v>0</v>
      </c>
      <c r="DQ144" s="54">
        <v>0</v>
      </c>
      <c r="DR144" s="54">
        <v>0</v>
      </c>
      <c r="DS144" s="54">
        <v>0</v>
      </c>
      <c r="DT144" s="54">
        <v>0</v>
      </c>
      <c r="DU144" s="54">
        <v>0</v>
      </c>
      <c r="DV144" s="54">
        <v>0</v>
      </c>
      <c r="DW144" s="54">
        <v>0</v>
      </c>
      <c r="DX144" s="54">
        <v>0</v>
      </c>
      <c r="DY144" s="26"/>
      <c r="DZ144" s="26"/>
      <c r="EA144" s="26"/>
      <c r="EB144" s="26">
        <v>0</v>
      </c>
      <c r="EC144" s="54">
        <v>0</v>
      </c>
      <c r="ED144" s="54">
        <v>0</v>
      </c>
      <c r="EE144" s="54">
        <v>0</v>
      </c>
      <c r="EF144" s="54">
        <v>0</v>
      </c>
      <c r="EG144" s="54">
        <v>0</v>
      </c>
      <c r="EH144" s="54">
        <v>0</v>
      </c>
      <c r="EI144" s="54">
        <v>0</v>
      </c>
      <c r="EJ144" s="54">
        <v>0</v>
      </c>
      <c r="EK144" s="54">
        <v>0</v>
      </c>
      <c r="EL144" s="54">
        <v>0</v>
      </c>
      <c r="EM144" s="54">
        <v>0</v>
      </c>
      <c r="EN144" s="54">
        <v>0</v>
      </c>
      <c r="EO144" s="54">
        <v>0</v>
      </c>
      <c r="EP144" s="54">
        <v>0</v>
      </c>
      <c r="EQ144" s="54">
        <v>0</v>
      </c>
      <c r="ER144" s="54">
        <v>0</v>
      </c>
      <c r="ES144" s="54">
        <v>0</v>
      </c>
      <c r="ET144" s="54">
        <v>0</v>
      </c>
      <c r="EU144" s="54">
        <v>0</v>
      </c>
      <c r="EV144" s="54">
        <v>0</v>
      </c>
      <c r="EW144" s="54">
        <v>0</v>
      </c>
      <c r="EX144" s="54">
        <v>0</v>
      </c>
      <c r="EY144" s="26"/>
      <c r="EZ144" s="54"/>
      <c r="FA144" s="54"/>
      <c r="FB144" s="26">
        <v>0</v>
      </c>
      <c r="FC144" s="55">
        <v>0</v>
      </c>
      <c r="FD144" s="56">
        <v>0</v>
      </c>
      <c r="FE144" s="56">
        <v>0</v>
      </c>
      <c r="FF144" s="56"/>
      <c r="FG144" s="56"/>
      <c r="FH144" s="9"/>
      <c r="FI144" s="17">
        <v>0</v>
      </c>
      <c r="FJ144" s="17"/>
      <c r="FK144" s="17"/>
      <c r="FL144" s="17"/>
      <c r="FM144" s="17"/>
      <c r="FN144" s="17">
        <v>0</v>
      </c>
      <c r="FO144" s="57">
        <v>0</v>
      </c>
      <c r="FP144" s="57">
        <v>10</v>
      </c>
      <c r="FQ144" s="57">
        <v>0</v>
      </c>
      <c r="FR144" s="26" t="s">
        <v>358</v>
      </c>
      <c r="FS144" s="59"/>
      <c r="FT144" s="60">
        <v>0</v>
      </c>
      <c r="FU144" s="60"/>
      <c r="FV144" s="61">
        <v>0</v>
      </c>
      <c r="FW144" s="61">
        <v>0</v>
      </c>
      <c r="FX144" s="61">
        <v>0</v>
      </c>
      <c r="FY144" s="61">
        <v>0</v>
      </c>
      <c r="FZ144" s="12"/>
      <c r="GA144" s="11"/>
    </row>
    <row r="145" spans="1:183" s="62" customFormat="1" ht="20.25" hidden="1" customHeight="1">
      <c r="A145" s="24" t="s">
        <v>132</v>
      </c>
      <c r="B145" s="54" t="s">
        <v>321</v>
      </c>
      <c r="C145" s="54">
        <v>0</v>
      </c>
      <c r="D145" s="54">
        <v>0</v>
      </c>
      <c r="E145" s="54">
        <v>0</v>
      </c>
      <c r="F145" s="54">
        <v>0</v>
      </c>
      <c r="G145" s="54">
        <v>0</v>
      </c>
      <c r="H145" s="54">
        <v>0</v>
      </c>
      <c r="I145" s="54">
        <v>0</v>
      </c>
      <c r="J145" s="54">
        <v>0</v>
      </c>
      <c r="K145" s="54">
        <v>0</v>
      </c>
      <c r="L145" s="54">
        <v>0</v>
      </c>
      <c r="M145" s="54">
        <v>0</v>
      </c>
      <c r="N145" s="54">
        <v>0</v>
      </c>
      <c r="O145" s="54">
        <v>0</v>
      </c>
      <c r="P145" s="54">
        <v>0</v>
      </c>
      <c r="Q145" s="54">
        <v>0</v>
      </c>
      <c r="R145" s="54">
        <v>0</v>
      </c>
      <c r="S145" s="54">
        <v>0</v>
      </c>
      <c r="T145" s="54">
        <v>0</v>
      </c>
      <c r="U145" s="54">
        <v>0</v>
      </c>
      <c r="V145" s="54">
        <v>0</v>
      </c>
      <c r="W145" s="54">
        <v>0</v>
      </c>
      <c r="X145" s="54">
        <v>0</v>
      </c>
      <c r="Y145" s="54">
        <v>0</v>
      </c>
      <c r="Z145" s="54">
        <v>0</v>
      </c>
      <c r="AA145" s="54">
        <v>0</v>
      </c>
      <c r="AB145" s="54">
        <v>0</v>
      </c>
      <c r="AC145" s="54">
        <v>0</v>
      </c>
      <c r="AD145" s="54">
        <v>0</v>
      </c>
      <c r="AE145" s="54">
        <v>0</v>
      </c>
      <c r="AF145" s="54">
        <v>0</v>
      </c>
      <c r="AG145" s="54">
        <v>0</v>
      </c>
      <c r="AH145" s="54">
        <v>0</v>
      </c>
      <c r="AI145" s="54">
        <v>0</v>
      </c>
      <c r="AJ145" s="54">
        <v>0</v>
      </c>
      <c r="AK145" s="54">
        <v>0</v>
      </c>
      <c r="AL145" s="54">
        <v>0</v>
      </c>
      <c r="AM145" s="54">
        <v>0</v>
      </c>
      <c r="AN145" s="54">
        <v>0</v>
      </c>
      <c r="AO145" s="54">
        <v>0</v>
      </c>
      <c r="AP145" s="54">
        <v>0</v>
      </c>
      <c r="AQ145" s="54">
        <v>0</v>
      </c>
      <c r="AR145" s="54">
        <v>0</v>
      </c>
      <c r="AS145" s="54">
        <v>0</v>
      </c>
      <c r="AT145" s="54">
        <v>0</v>
      </c>
      <c r="AU145" s="54">
        <v>0</v>
      </c>
      <c r="AV145" s="54">
        <v>0</v>
      </c>
      <c r="AW145" s="54">
        <v>0</v>
      </c>
      <c r="AX145" s="54">
        <v>0</v>
      </c>
      <c r="AY145" s="54">
        <v>0</v>
      </c>
      <c r="AZ145" s="54">
        <v>0</v>
      </c>
      <c r="BA145" s="54">
        <v>0</v>
      </c>
      <c r="BB145" s="54">
        <v>0</v>
      </c>
      <c r="BC145" s="54">
        <v>0</v>
      </c>
      <c r="BD145" s="54">
        <v>0</v>
      </c>
      <c r="BE145" s="54">
        <v>0</v>
      </c>
      <c r="BF145" s="54">
        <v>0</v>
      </c>
      <c r="BG145" s="54">
        <v>0</v>
      </c>
      <c r="BH145" s="54">
        <v>0</v>
      </c>
      <c r="BI145" s="54">
        <v>0</v>
      </c>
      <c r="BJ145" s="54">
        <v>0</v>
      </c>
      <c r="BK145" s="54">
        <v>0</v>
      </c>
      <c r="BL145" s="54">
        <v>0</v>
      </c>
      <c r="BM145" s="54">
        <v>0</v>
      </c>
      <c r="BN145" s="54">
        <v>0</v>
      </c>
      <c r="BO145" s="54">
        <v>0</v>
      </c>
      <c r="BP145" s="54">
        <v>0</v>
      </c>
      <c r="BQ145" s="54">
        <v>0</v>
      </c>
      <c r="BR145" s="54">
        <v>0</v>
      </c>
      <c r="BS145" s="54">
        <v>0</v>
      </c>
      <c r="BT145" s="54">
        <v>0</v>
      </c>
      <c r="BU145" s="54">
        <v>0</v>
      </c>
      <c r="BV145" s="54">
        <v>0</v>
      </c>
      <c r="BW145" s="54">
        <v>0</v>
      </c>
      <c r="BX145" s="54">
        <v>0</v>
      </c>
      <c r="BY145" s="54">
        <v>0</v>
      </c>
      <c r="BZ145" s="54">
        <v>0</v>
      </c>
      <c r="CA145" s="54">
        <v>0</v>
      </c>
      <c r="CB145" s="54">
        <v>0</v>
      </c>
      <c r="CC145" s="54">
        <v>0</v>
      </c>
      <c r="CD145" s="54">
        <v>0</v>
      </c>
      <c r="CE145" s="54">
        <v>0</v>
      </c>
      <c r="CF145" s="54">
        <v>0</v>
      </c>
      <c r="CG145" s="54">
        <v>0</v>
      </c>
      <c r="CH145" s="54">
        <v>0</v>
      </c>
      <c r="CI145" s="54">
        <v>0</v>
      </c>
      <c r="CJ145" s="54">
        <v>0</v>
      </c>
      <c r="CK145" s="54">
        <v>0</v>
      </c>
      <c r="CL145" s="54">
        <v>0</v>
      </c>
      <c r="CM145" s="26"/>
      <c r="CN145" s="26"/>
      <c r="CO145" s="26"/>
      <c r="CP145" s="26">
        <v>0</v>
      </c>
      <c r="CQ145" s="54">
        <v>0</v>
      </c>
      <c r="CR145" s="54">
        <v>0</v>
      </c>
      <c r="CS145" s="54">
        <v>0</v>
      </c>
      <c r="CT145" s="54">
        <v>0</v>
      </c>
      <c r="CU145" s="54">
        <v>0</v>
      </c>
      <c r="CV145" s="54">
        <v>0</v>
      </c>
      <c r="CW145" s="54">
        <v>0</v>
      </c>
      <c r="CX145" s="54">
        <v>0</v>
      </c>
      <c r="CY145" s="54">
        <v>0</v>
      </c>
      <c r="CZ145" s="54">
        <v>0</v>
      </c>
      <c r="DA145" s="54">
        <v>0</v>
      </c>
      <c r="DB145" s="54">
        <v>0</v>
      </c>
      <c r="DC145" s="54">
        <v>0</v>
      </c>
      <c r="DD145" s="54">
        <v>0</v>
      </c>
      <c r="DE145" s="54">
        <v>0</v>
      </c>
      <c r="DF145" s="54">
        <v>0</v>
      </c>
      <c r="DG145" s="54">
        <v>0</v>
      </c>
      <c r="DH145" s="54">
        <v>0</v>
      </c>
      <c r="DI145" s="54">
        <v>0</v>
      </c>
      <c r="DJ145" s="54">
        <v>0</v>
      </c>
      <c r="DK145" s="54">
        <v>0</v>
      </c>
      <c r="DL145" s="54">
        <v>0</v>
      </c>
      <c r="DM145" s="54">
        <v>0</v>
      </c>
      <c r="DN145" s="54">
        <v>0</v>
      </c>
      <c r="DO145" s="54">
        <v>0</v>
      </c>
      <c r="DP145" s="54">
        <v>0</v>
      </c>
      <c r="DQ145" s="54">
        <v>0</v>
      </c>
      <c r="DR145" s="54">
        <v>0</v>
      </c>
      <c r="DS145" s="54">
        <v>0</v>
      </c>
      <c r="DT145" s="54">
        <v>0</v>
      </c>
      <c r="DU145" s="54">
        <v>0</v>
      </c>
      <c r="DV145" s="54">
        <v>0</v>
      </c>
      <c r="DW145" s="54">
        <v>0</v>
      </c>
      <c r="DX145" s="54">
        <v>0</v>
      </c>
      <c r="DY145" s="26"/>
      <c r="DZ145" s="26"/>
      <c r="EA145" s="26"/>
      <c r="EB145" s="26">
        <v>0</v>
      </c>
      <c r="EC145" s="54">
        <v>0</v>
      </c>
      <c r="ED145" s="54">
        <v>0</v>
      </c>
      <c r="EE145" s="54">
        <v>0</v>
      </c>
      <c r="EF145" s="54">
        <v>0</v>
      </c>
      <c r="EG145" s="54">
        <v>0</v>
      </c>
      <c r="EH145" s="54">
        <v>0</v>
      </c>
      <c r="EI145" s="54">
        <v>0</v>
      </c>
      <c r="EJ145" s="54">
        <v>0</v>
      </c>
      <c r="EK145" s="54">
        <v>0</v>
      </c>
      <c r="EL145" s="54">
        <v>0</v>
      </c>
      <c r="EM145" s="54">
        <v>0</v>
      </c>
      <c r="EN145" s="54">
        <v>0</v>
      </c>
      <c r="EO145" s="54">
        <v>0</v>
      </c>
      <c r="EP145" s="54">
        <v>0</v>
      </c>
      <c r="EQ145" s="54">
        <v>0</v>
      </c>
      <c r="ER145" s="54">
        <v>0</v>
      </c>
      <c r="ES145" s="54">
        <v>0</v>
      </c>
      <c r="ET145" s="54">
        <v>0</v>
      </c>
      <c r="EU145" s="54">
        <v>0</v>
      </c>
      <c r="EV145" s="54">
        <v>0</v>
      </c>
      <c r="EW145" s="54">
        <v>0</v>
      </c>
      <c r="EX145" s="54">
        <v>0</v>
      </c>
      <c r="EY145" s="26"/>
      <c r="EZ145" s="54"/>
      <c r="FA145" s="54"/>
      <c r="FB145" s="26">
        <v>0</v>
      </c>
      <c r="FC145" s="55">
        <v>0</v>
      </c>
      <c r="FD145" s="56">
        <v>0</v>
      </c>
      <c r="FE145" s="56">
        <v>0</v>
      </c>
      <c r="FF145" s="56"/>
      <c r="FG145" s="56">
        <v>0</v>
      </c>
      <c r="FH145" s="9"/>
      <c r="FI145" s="17">
        <v>0</v>
      </c>
      <c r="FJ145" s="17"/>
      <c r="FK145" s="17"/>
      <c r="FL145" s="17"/>
      <c r="FM145" s="17"/>
      <c r="FN145" s="17">
        <v>0</v>
      </c>
      <c r="FO145" s="57">
        <v>0</v>
      </c>
      <c r="FP145" s="57"/>
      <c r="FQ145" s="57">
        <v>0</v>
      </c>
      <c r="FR145" s="26" t="s">
        <v>358</v>
      </c>
      <c r="FS145" s="59"/>
      <c r="FT145" s="60">
        <v>0</v>
      </c>
      <c r="FU145" s="60"/>
      <c r="FV145" s="61">
        <v>0</v>
      </c>
      <c r="FW145" s="61">
        <v>0</v>
      </c>
      <c r="FX145" s="61">
        <v>0</v>
      </c>
      <c r="FY145" s="61">
        <v>0</v>
      </c>
      <c r="FZ145" s="12"/>
      <c r="GA145" s="11">
        <v>0</v>
      </c>
    </row>
    <row r="146" spans="1:183" s="62" customFormat="1" ht="21.75" hidden="1" customHeight="1">
      <c r="A146" s="8" t="s">
        <v>133</v>
      </c>
      <c r="B146" s="54" t="s">
        <v>321</v>
      </c>
      <c r="C146" s="54"/>
      <c r="D146" s="54">
        <v>0</v>
      </c>
      <c r="E146" s="54">
        <v>0</v>
      </c>
      <c r="F146" s="54">
        <v>0</v>
      </c>
      <c r="G146" s="54">
        <v>0</v>
      </c>
      <c r="H146" s="54">
        <v>0</v>
      </c>
      <c r="I146" s="54">
        <v>0</v>
      </c>
      <c r="J146" s="54">
        <v>0</v>
      </c>
      <c r="K146" s="54">
        <v>0</v>
      </c>
      <c r="L146" s="54">
        <v>0</v>
      </c>
      <c r="M146" s="54">
        <v>0</v>
      </c>
      <c r="N146" s="54">
        <v>0</v>
      </c>
      <c r="O146" s="54">
        <v>0</v>
      </c>
      <c r="P146" s="54">
        <v>0</v>
      </c>
      <c r="Q146" s="54">
        <v>0</v>
      </c>
      <c r="R146" s="54">
        <v>0</v>
      </c>
      <c r="S146" s="54">
        <v>0</v>
      </c>
      <c r="T146" s="54">
        <v>0</v>
      </c>
      <c r="U146" s="54">
        <v>0</v>
      </c>
      <c r="V146" s="54">
        <v>0</v>
      </c>
      <c r="W146" s="54">
        <v>0</v>
      </c>
      <c r="X146" s="54">
        <v>0</v>
      </c>
      <c r="Y146" s="54">
        <v>0</v>
      </c>
      <c r="Z146" s="54">
        <v>0</v>
      </c>
      <c r="AA146" s="54">
        <v>0</v>
      </c>
      <c r="AB146" s="54">
        <v>0</v>
      </c>
      <c r="AC146" s="54">
        <v>0</v>
      </c>
      <c r="AD146" s="54">
        <v>0</v>
      </c>
      <c r="AE146" s="54">
        <v>0</v>
      </c>
      <c r="AF146" s="54">
        <v>0</v>
      </c>
      <c r="AG146" s="54">
        <v>0</v>
      </c>
      <c r="AH146" s="54">
        <v>0</v>
      </c>
      <c r="AI146" s="54">
        <v>0</v>
      </c>
      <c r="AJ146" s="54">
        <v>0</v>
      </c>
      <c r="AK146" s="54">
        <v>0</v>
      </c>
      <c r="AL146" s="54">
        <v>0</v>
      </c>
      <c r="AM146" s="54">
        <v>0</v>
      </c>
      <c r="AN146" s="54">
        <v>0</v>
      </c>
      <c r="AO146" s="54">
        <v>0</v>
      </c>
      <c r="AP146" s="54">
        <v>0</v>
      </c>
      <c r="AQ146" s="54">
        <v>0</v>
      </c>
      <c r="AR146" s="54">
        <v>0</v>
      </c>
      <c r="AS146" s="54">
        <v>0</v>
      </c>
      <c r="AT146" s="54">
        <v>0</v>
      </c>
      <c r="AU146" s="54">
        <v>0</v>
      </c>
      <c r="AV146" s="54">
        <v>0</v>
      </c>
      <c r="AW146" s="54">
        <v>0</v>
      </c>
      <c r="AX146" s="54">
        <v>0</v>
      </c>
      <c r="AY146" s="54">
        <v>0</v>
      </c>
      <c r="AZ146" s="54">
        <v>0</v>
      </c>
      <c r="BA146" s="54">
        <v>0</v>
      </c>
      <c r="BB146" s="54">
        <v>0</v>
      </c>
      <c r="BC146" s="54">
        <v>0</v>
      </c>
      <c r="BD146" s="54">
        <v>0</v>
      </c>
      <c r="BE146" s="54">
        <v>0</v>
      </c>
      <c r="BF146" s="54">
        <v>0</v>
      </c>
      <c r="BG146" s="54">
        <v>0</v>
      </c>
      <c r="BH146" s="54">
        <v>0</v>
      </c>
      <c r="BI146" s="54">
        <v>0</v>
      </c>
      <c r="BJ146" s="54">
        <v>0</v>
      </c>
      <c r="BK146" s="54">
        <v>0</v>
      </c>
      <c r="BL146" s="54">
        <v>0</v>
      </c>
      <c r="BM146" s="54">
        <v>0</v>
      </c>
      <c r="BN146" s="54">
        <v>0</v>
      </c>
      <c r="BO146" s="54">
        <v>0</v>
      </c>
      <c r="BP146" s="54">
        <v>0</v>
      </c>
      <c r="BQ146" s="54">
        <v>0</v>
      </c>
      <c r="BR146" s="54">
        <v>0</v>
      </c>
      <c r="BS146" s="54">
        <v>0</v>
      </c>
      <c r="BT146" s="54">
        <v>0</v>
      </c>
      <c r="BU146" s="54">
        <v>0</v>
      </c>
      <c r="BV146" s="54">
        <v>0</v>
      </c>
      <c r="BW146" s="54">
        <v>0</v>
      </c>
      <c r="BX146" s="54">
        <v>0</v>
      </c>
      <c r="BY146" s="54">
        <v>0</v>
      </c>
      <c r="BZ146" s="54">
        <v>0</v>
      </c>
      <c r="CA146" s="54">
        <v>0</v>
      </c>
      <c r="CB146" s="54">
        <v>0</v>
      </c>
      <c r="CC146" s="54">
        <v>0</v>
      </c>
      <c r="CD146" s="54">
        <v>0</v>
      </c>
      <c r="CE146" s="54">
        <v>0</v>
      </c>
      <c r="CF146" s="54">
        <v>0</v>
      </c>
      <c r="CG146" s="54">
        <v>0</v>
      </c>
      <c r="CH146" s="54">
        <v>0</v>
      </c>
      <c r="CI146" s="54">
        <v>0</v>
      </c>
      <c r="CJ146" s="54">
        <v>0</v>
      </c>
      <c r="CK146" s="54">
        <v>0</v>
      </c>
      <c r="CL146" s="54">
        <v>0</v>
      </c>
      <c r="CM146" s="26"/>
      <c r="CN146" s="26"/>
      <c r="CO146" s="26"/>
      <c r="CP146" s="26">
        <v>0</v>
      </c>
      <c r="CQ146" s="54">
        <v>0</v>
      </c>
      <c r="CR146" s="54">
        <v>0</v>
      </c>
      <c r="CS146" s="54">
        <v>0</v>
      </c>
      <c r="CT146" s="54">
        <v>0</v>
      </c>
      <c r="CU146" s="54">
        <v>0</v>
      </c>
      <c r="CV146" s="54">
        <v>0</v>
      </c>
      <c r="CW146" s="54">
        <v>0</v>
      </c>
      <c r="CX146" s="54">
        <v>0</v>
      </c>
      <c r="CY146" s="54">
        <v>0</v>
      </c>
      <c r="CZ146" s="54">
        <v>0</v>
      </c>
      <c r="DA146" s="54">
        <v>0</v>
      </c>
      <c r="DB146" s="54">
        <v>0</v>
      </c>
      <c r="DC146" s="54">
        <v>0</v>
      </c>
      <c r="DD146" s="54">
        <v>0</v>
      </c>
      <c r="DE146" s="54">
        <v>0</v>
      </c>
      <c r="DF146" s="54">
        <v>0</v>
      </c>
      <c r="DG146" s="54">
        <v>0</v>
      </c>
      <c r="DH146" s="54">
        <v>0</v>
      </c>
      <c r="DI146" s="54">
        <v>0</v>
      </c>
      <c r="DJ146" s="54">
        <v>0</v>
      </c>
      <c r="DK146" s="54">
        <v>0</v>
      </c>
      <c r="DL146" s="54">
        <v>0</v>
      </c>
      <c r="DM146" s="54">
        <v>0</v>
      </c>
      <c r="DN146" s="54">
        <v>0</v>
      </c>
      <c r="DO146" s="54">
        <v>0</v>
      </c>
      <c r="DP146" s="54">
        <v>0</v>
      </c>
      <c r="DQ146" s="54">
        <v>0</v>
      </c>
      <c r="DR146" s="54">
        <v>0</v>
      </c>
      <c r="DS146" s="54">
        <v>0</v>
      </c>
      <c r="DT146" s="54">
        <v>0</v>
      </c>
      <c r="DU146" s="54">
        <v>0</v>
      </c>
      <c r="DV146" s="54">
        <v>0</v>
      </c>
      <c r="DW146" s="54">
        <v>0</v>
      </c>
      <c r="DX146" s="54">
        <v>0</v>
      </c>
      <c r="DY146" s="26"/>
      <c r="DZ146" s="26"/>
      <c r="EA146" s="26"/>
      <c r="EB146" s="26">
        <v>0</v>
      </c>
      <c r="EC146" s="54">
        <v>0</v>
      </c>
      <c r="ED146" s="54">
        <v>0</v>
      </c>
      <c r="EE146" s="54">
        <v>0</v>
      </c>
      <c r="EF146" s="54">
        <v>0</v>
      </c>
      <c r="EG146" s="54">
        <v>0</v>
      </c>
      <c r="EH146" s="54">
        <v>0</v>
      </c>
      <c r="EI146" s="54">
        <v>0</v>
      </c>
      <c r="EJ146" s="54">
        <v>0</v>
      </c>
      <c r="EK146" s="54">
        <v>0</v>
      </c>
      <c r="EL146" s="54">
        <v>0</v>
      </c>
      <c r="EM146" s="54">
        <v>0</v>
      </c>
      <c r="EN146" s="54">
        <v>0</v>
      </c>
      <c r="EO146" s="54">
        <v>0</v>
      </c>
      <c r="EP146" s="54">
        <v>0</v>
      </c>
      <c r="EQ146" s="54">
        <v>0</v>
      </c>
      <c r="ER146" s="54">
        <v>0</v>
      </c>
      <c r="ES146" s="54">
        <v>0</v>
      </c>
      <c r="ET146" s="54">
        <v>0</v>
      </c>
      <c r="EU146" s="54">
        <v>0</v>
      </c>
      <c r="EV146" s="54">
        <v>0</v>
      </c>
      <c r="EW146" s="54">
        <v>0</v>
      </c>
      <c r="EX146" s="54">
        <v>0</v>
      </c>
      <c r="EY146" s="26"/>
      <c r="EZ146" s="54"/>
      <c r="FA146" s="54"/>
      <c r="FB146" s="26">
        <v>0</v>
      </c>
      <c r="FC146" s="55">
        <v>0</v>
      </c>
      <c r="FD146" s="56">
        <v>0</v>
      </c>
      <c r="FE146" s="56">
        <v>0</v>
      </c>
      <c r="FF146" s="56"/>
      <c r="FG146" s="56">
        <v>0</v>
      </c>
      <c r="FH146" s="9"/>
      <c r="FI146" s="17">
        <v>0</v>
      </c>
      <c r="FJ146" s="17"/>
      <c r="FK146" s="17"/>
      <c r="FL146" s="17"/>
      <c r="FM146" s="17"/>
      <c r="FN146" s="17">
        <v>0</v>
      </c>
      <c r="FO146" s="57">
        <v>0</v>
      </c>
      <c r="FP146" s="57">
        <v>15</v>
      </c>
      <c r="FQ146" s="57">
        <v>0</v>
      </c>
      <c r="FR146" s="26" t="s">
        <v>359</v>
      </c>
      <c r="FS146" s="59"/>
      <c r="FT146" s="60">
        <v>0</v>
      </c>
      <c r="FU146" s="60"/>
      <c r="FV146" s="61">
        <v>0</v>
      </c>
      <c r="FW146" s="61">
        <v>0</v>
      </c>
      <c r="FX146" s="61">
        <v>0</v>
      </c>
      <c r="FY146" s="61">
        <v>0</v>
      </c>
      <c r="FZ146" s="10"/>
      <c r="GA146" s="11">
        <v>0</v>
      </c>
    </row>
    <row r="147" spans="1:183" s="62" customFormat="1" ht="20.25" hidden="1" customHeight="1">
      <c r="A147" s="8" t="s">
        <v>134</v>
      </c>
      <c r="B147" s="54" t="s">
        <v>321</v>
      </c>
      <c r="C147" s="54">
        <v>0</v>
      </c>
      <c r="D147" s="54">
        <v>0</v>
      </c>
      <c r="E147" s="54">
        <v>0</v>
      </c>
      <c r="F147" s="54">
        <v>0</v>
      </c>
      <c r="G147" s="54">
        <v>0</v>
      </c>
      <c r="H147" s="54">
        <v>0</v>
      </c>
      <c r="I147" s="54">
        <v>0</v>
      </c>
      <c r="J147" s="54">
        <v>0</v>
      </c>
      <c r="K147" s="54">
        <v>0</v>
      </c>
      <c r="L147" s="54">
        <v>0</v>
      </c>
      <c r="M147" s="54">
        <v>0</v>
      </c>
      <c r="N147" s="54">
        <v>0</v>
      </c>
      <c r="O147" s="54">
        <v>0</v>
      </c>
      <c r="P147" s="54">
        <v>0</v>
      </c>
      <c r="Q147" s="54">
        <v>0</v>
      </c>
      <c r="R147" s="54">
        <v>0</v>
      </c>
      <c r="S147" s="54">
        <v>0</v>
      </c>
      <c r="T147" s="54">
        <v>0</v>
      </c>
      <c r="U147" s="54">
        <v>0</v>
      </c>
      <c r="V147" s="54">
        <v>0</v>
      </c>
      <c r="W147" s="54">
        <v>0</v>
      </c>
      <c r="X147" s="54">
        <v>0</v>
      </c>
      <c r="Y147" s="54">
        <v>0</v>
      </c>
      <c r="Z147" s="54">
        <v>0</v>
      </c>
      <c r="AA147" s="54">
        <v>0</v>
      </c>
      <c r="AB147" s="54">
        <v>0</v>
      </c>
      <c r="AC147" s="54">
        <v>0</v>
      </c>
      <c r="AD147" s="54">
        <v>0</v>
      </c>
      <c r="AE147" s="54">
        <v>0</v>
      </c>
      <c r="AF147" s="54">
        <v>0</v>
      </c>
      <c r="AG147" s="54">
        <v>0</v>
      </c>
      <c r="AH147" s="54">
        <v>0</v>
      </c>
      <c r="AI147" s="54">
        <v>0</v>
      </c>
      <c r="AJ147" s="54">
        <v>0</v>
      </c>
      <c r="AK147" s="54">
        <v>0</v>
      </c>
      <c r="AL147" s="54">
        <v>0</v>
      </c>
      <c r="AM147" s="54">
        <v>0</v>
      </c>
      <c r="AN147" s="54">
        <v>0</v>
      </c>
      <c r="AO147" s="54">
        <v>0</v>
      </c>
      <c r="AP147" s="54">
        <v>0</v>
      </c>
      <c r="AQ147" s="54">
        <v>0</v>
      </c>
      <c r="AR147" s="54">
        <v>0</v>
      </c>
      <c r="AS147" s="54">
        <v>0</v>
      </c>
      <c r="AT147" s="54">
        <v>0</v>
      </c>
      <c r="AU147" s="54">
        <v>0</v>
      </c>
      <c r="AV147" s="54">
        <v>0</v>
      </c>
      <c r="AW147" s="54">
        <v>0</v>
      </c>
      <c r="AX147" s="54">
        <v>0</v>
      </c>
      <c r="AY147" s="54">
        <v>0</v>
      </c>
      <c r="AZ147" s="54">
        <v>0</v>
      </c>
      <c r="BA147" s="54">
        <v>0</v>
      </c>
      <c r="BB147" s="54">
        <v>0</v>
      </c>
      <c r="BC147" s="54">
        <v>0</v>
      </c>
      <c r="BD147" s="54">
        <v>0</v>
      </c>
      <c r="BE147" s="54">
        <v>0</v>
      </c>
      <c r="BF147" s="54">
        <v>0</v>
      </c>
      <c r="BG147" s="54">
        <v>0</v>
      </c>
      <c r="BH147" s="54">
        <v>0</v>
      </c>
      <c r="BI147" s="54">
        <v>0</v>
      </c>
      <c r="BJ147" s="54">
        <v>0</v>
      </c>
      <c r="BK147" s="54">
        <v>0</v>
      </c>
      <c r="BL147" s="54">
        <v>0</v>
      </c>
      <c r="BM147" s="54">
        <v>0</v>
      </c>
      <c r="BN147" s="54">
        <v>0</v>
      </c>
      <c r="BO147" s="54">
        <v>0</v>
      </c>
      <c r="BP147" s="54">
        <v>0</v>
      </c>
      <c r="BQ147" s="54">
        <v>0</v>
      </c>
      <c r="BR147" s="54">
        <v>0</v>
      </c>
      <c r="BS147" s="54">
        <v>0</v>
      </c>
      <c r="BT147" s="54">
        <v>0</v>
      </c>
      <c r="BU147" s="54">
        <v>0</v>
      </c>
      <c r="BV147" s="54">
        <v>0</v>
      </c>
      <c r="BW147" s="54">
        <v>0</v>
      </c>
      <c r="BX147" s="54">
        <v>0</v>
      </c>
      <c r="BY147" s="54">
        <v>0</v>
      </c>
      <c r="BZ147" s="54">
        <v>0</v>
      </c>
      <c r="CA147" s="54">
        <v>0</v>
      </c>
      <c r="CB147" s="54">
        <v>0</v>
      </c>
      <c r="CC147" s="54">
        <v>0</v>
      </c>
      <c r="CD147" s="54">
        <v>0</v>
      </c>
      <c r="CE147" s="54">
        <v>0</v>
      </c>
      <c r="CF147" s="54">
        <v>0</v>
      </c>
      <c r="CG147" s="54">
        <v>0</v>
      </c>
      <c r="CH147" s="54">
        <v>0</v>
      </c>
      <c r="CI147" s="54">
        <v>0</v>
      </c>
      <c r="CJ147" s="54">
        <v>0</v>
      </c>
      <c r="CK147" s="54">
        <v>0</v>
      </c>
      <c r="CL147" s="54">
        <v>0</v>
      </c>
      <c r="CM147" s="26"/>
      <c r="CN147" s="26"/>
      <c r="CO147" s="26"/>
      <c r="CP147" s="26">
        <v>0</v>
      </c>
      <c r="CQ147" s="54">
        <v>0</v>
      </c>
      <c r="CR147" s="54">
        <v>0</v>
      </c>
      <c r="CS147" s="54">
        <v>0</v>
      </c>
      <c r="CT147" s="54">
        <v>0</v>
      </c>
      <c r="CU147" s="54">
        <v>0</v>
      </c>
      <c r="CV147" s="54">
        <v>0</v>
      </c>
      <c r="CW147" s="54">
        <v>0</v>
      </c>
      <c r="CX147" s="54">
        <v>0</v>
      </c>
      <c r="CY147" s="54">
        <v>0</v>
      </c>
      <c r="CZ147" s="54">
        <v>0</v>
      </c>
      <c r="DA147" s="54">
        <v>0</v>
      </c>
      <c r="DB147" s="54">
        <v>0</v>
      </c>
      <c r="DC147" s="54">
        <v>0</v>
      </c>
      <c r="DD147" s="54">
        <v>0</v>
      </c>
      <c r="DE147" s="54">
        <v>0</v>
      </c>
      <c r="DF147" s="54">
        <v>0</v>
      </c>
      <c r="DG147" s="54">
        <v>0</v>
      </c>
      <c r="DH147" s="54">
        <v>0</v>
      </c>
      <c r="DI147" s="54">
        <v>0</v>
      </c>
      <c r="DJ147" s="54">
        <v>0</v>
      </c>
      <c r="DK147" s="54">
        <v>0</v>
      </c>
      <c r="DL147" s="54">
        <v>0</v>
      </c>
      <c r="DM147" s="54">
        <v>0</v>
      </c>
      <c r="DN147" s="54">
        <v>0</v>
      </c>
      <c r="DO147" s="54">
        <v>0</v>
      </c>
      <c r="DP147" s="54">
        <v>0</v>
      </c>
      <c r="DQ147" s="54">
        <v>0</v>
      </c>
      <c r="DR147" s="54">
        <v>0</v>
      </c>
      <c r="DS147" s="54">
        <v>0</v>
      </c>
      <c r="DT147" s="54">
        <v>0</v>
      </c>
      <c r="DU147" s="54">
        <v>0</v>
      </c>
      <c r="DV147" s="54">
        <v>0</v>
      </c>
      <c r="DW147" s="54">
        <v>0</v>
      </c>
      <c r="DX147" s="54">
        <v>0</v>
      </c>
      <c r="DY147" s="26"/>
      <c r="DZ147" s="26"/>
      <c r="EA147" s="26"/>
      <c r="EB147" s="26">
        <v>0</v>
      </c>
      <c r="EC147" s="54">
        <v>0</v>
      </c>
      <c r="ED147" s="54">
        <v>0</v>
      </c>
      <c r="EE147" s="54">
        <v>0</v>
      </c>
      <c r="EF147" s="54">
        <v>0</v>
      </c>
      <c r="EG147" s="54">
        <v>0</v>
      </c>
      <c r="EH147" s="54">
        <v>0</v>
      </c>
      <c r="EI147" s="54">
        <v>0</v>
      </c>
      <c r="EJ147" s="54">
        <v>0</v>
      </c>
      <c r="EK147" s="54">
        <v>0</v>
      </c>
      <c r="EL147" s="54">
        <v>0</v>
      </c>
      <c r="EM147" s="54">
        <v>0</v>
      </c>
      <c r="EN147" s="54">
        <v>0</v>
      </c>
      <c r="EO147" s="54">
        <v>0</v>
      </c>
      <c r="EP147" s="54">
        <v>0</v>
      </c>
      <c r="EQ147" s="54">
        <v>0</v>
      </c>
      <c r="ER147" s="54">
        <v>0</v>
      </c>
      <c r="ES147" s="54">
        <v>0</v>
      </c>
      <c r="ET147" s="54">
        <v>0</v>
      </c>
      <c r="EU147" s="54">
        <v>0</v>
      </c>
      <c r="EV147" s="54">
        <v>0</v>
      </c>
      <c r="EW147" s="54">
        <v>0</v>
      </c>
      <c r="EX147" s="54">
        <v>0</v>
      </c>
      <c r="EY147" s="26"/>
      <c r="EZ147" s="54"/>
      <c r="FA147" s="54"/>
      <c r="FB147" s="26">
        <v>0</v>
      </c>
      <c r="FC147" s="55">
        <v>0</v>
      </c>
      <c r="FD147" s="56">
        <v>0</v>
      </c>
      <c r="FE147" s="56">
        <v>0</v>
      </c>
      <c r="FF147" s="56"/>
      <c r="FG147" s="56">
        <v>0</v>
      </c>
      <c r="FH147" s="9"/>
      <c r="FI147" s="17">
        <v>0</v>
      </c>
      <c r="FJ147" s="17"/>
      <c r="FK147" s="17"/>
      <c r="FL147" s="17"/>
      <c r="FM147" s="17"/>
      <c r="FN147" s="17">
        <v>0</v>
      </c>
      <c r="FO147" s="57">
        <v>0</v>
      </c>
      <c r="FP147" s="57">
        <v>10</v>
      </c>
      <c r="FQ147" s="57">
        <v>0</v>
      </c>
      <c r="FR147" s="26" t="s">
        <v>359</v>
      </c>
      <c r="FS147" s="59"/>
      <c r="FT147" s="60">
        <v>0</v>
      </c>
      <c r="FU147" s="60"/>
      <c r="FV147" s="61">
        <v>0</v>
      </c>
      <c r="FW147" s="61">
        <v>0</v>
      </c>
      <c r="FX147" s="61">
        <v>0</v>
      </c>
      <c r="FY147" s="61">
        <v>0</v>
      </c>
      <c r="FZ147" s="25"/>
      <c r="GA147" s="11">
        <v>0</v>
      </c>
    </row>
    <row r="148" spans="1:183" s="62" customFormat="1" ht="20.25" hidden="1" customHeight="1">
      <c r="A148" s="14" t="s">
        <v>135</v>
      </c>
      <c r="B148" s="54" t="s">
        <v>321</v>
      </c>
      <c r="C148" s="54">
        <v>0</v>
      </c>
      <c r="D148" s="54">
        <v>0</v>
      </c>
      <c r="E148" s="54">
        <v>0</v>
      </c>
      <c r="F148" s="54">
        <v>0</v>
      </c>
      <c r="G148" s="54">
        <v>0</v>
      </c>
      <c r="H148" s="54">
        <v>0</v>
      </c>
      <c r="I148" s="54">
        <v>0</v>
      </c>
      <c r="J148" s="54">
        <v>0</v>
      </c>
      <c r="K148" s="54">
        <v>0</v>
      </c>
      <c r="L148" s="54">
        <v>0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  <c r="R148" s="54">
        <v>0</v>
      </c>
      <c r="S148" s="54">
        <v>0</v>
      </c>
      <c r="T148" s="54">
        <v>0</v>
      </c>
      <c r="U148" s="54">
        <v>7</v>
      </c>
      <c r="V148" s="54">
        <v>7</v>
      </c>
      <c r="W148" s="54">
        <v>0</v>
      </c>
      <c r="X148" s="54">
        <v>0</v>
      </c>
      <c r="Y148" s="54">
        <v>0</v>
      </c>
      <c r="Z148" s="54">
        <v>0</v>
      </c>
      <c r="AA148" s="54">
        <v>0</v>
      </c>
      <c r="AB148" s="54">
        <v>0</v>
      </c>
      <c r="AC148" s="54">
        <v>0</v>
      </c>
      <c r="AD148" s="54">
        <v>0</v>
      </c>
      <c r="AE148" s="54">
        <v>0</v>
      </c>
      <c r="AF148" s="54">
        <v>0</v>
      </c>
      <c r="AG148" s="54">
        <v>0</v>
      </c>
      <c r="AH148" s="54">
        <v>0</v>
      </c>
      <c r="AI148" s="54">
        <v>0</v>
      </c>
      <c r="AJ148" s="54">
        <v>0</v>
      </c>
      <c r="AK148" s="54">
        <v>0</v>
      </c>
      <c r="AL148" s="54">
        <v>0</v>
      </c>
      <c r="AM148" s="54">
        <v>0</v>
      </c>
      <c r="AN148" s="54">
        <v>0</v>
      </c>
      <c r="AO148" s="54">
        <v>0</v>
      </c>
      <c r="AP148" s="54">
        <v>0</v>
      </c>
      <c r="AQ148" s="54">
        <v>0</v>
      </c>
      <c r="AR148" s="54">
        <v>0</v>
      </c>
      <c r="AS148" s="54">
        <v>0</v>
      </c>
      <c r="AT148" s="54">
        <v>0</v>
      </c>
      <c r="AU148" s="54">
        <v>0</v>
      </c>
      <c r="AV148" s="54">
        <v>0</v>
      </c>
      <c r="AW148" s="54">
        <v>0</v>
      </c>
      <c r="AX148" s="54">
        <v>0</v>
      </c>
      <c r="AY148" s="54">
        <v>0</v>
      </c>
      <c r="AZ148" s="54">
        <v>0</v>
      </c>
      <c r="BA148" s="54">
        <v>0</v>
      </c>
      <c r="BB148" s="54">
        <v>0</v>
      </c>
      <c r="BC148" s="54">
        <v>0</v>
      </c>
      <c r="BD148" s="54">
        <v>0</v>
      </c>
      <c r="BE148" s="54">
        <v>0</v>
      </c>
      <c r="BF148" s="54">
        <v>0</v>
      </c>
      <c r="BG148" s="54">
        <v>0</v>
      </c>
      <c r="BH148" s="54">
        <v>0</v>
      </c>
      <c r="BI148" s="54">
        <v>0</v>
      </c>
      <c r="BJ148" s="54">
        <v>0</v>
      </c>
      <c r="BK148" s="54">
        <v>0</v>
      </c>
      <c r="BL148" s="54">
        <v>0</v>
      </c>
      <c r="BM148" s="54">
        <v>0</v>
      </c>
      <c r="BN148" s="54">
        <v>0</v>
      </c>
      <c r="BO148" s="54">
        <v>0</v>
      </c>
      <c r="BP148" s="54">
        <v>0</v>
      </c>
      <c r="BQ148" s="54">
        <v>0</v>
      </c>
      <c r="BR148" s="54">
        <v>0</v>
      </c>
      <c r="BS148" s="54">
        <v>0</v>
      </c>
      <c r="BT148" s="54">
        <v>0</v>
      </c>
      <c r="BU148" s="54">
        <v>0</v>
      </c>
      <c r="BV148" s="54">
        <v>0</v>
      </c>
      <c r="BW148" s="54">
        <v>0</v>
      </c>
      <c r="BX148" s="54">
        <v>0</v>
      </c>
      <c r="BY148" s="54">
        <v>0</v>
      </c>
      <c r="BZ148" s="54">
        <v>3</v>
      </c>
      <c r="CA148" s="54">
        <v>3</v>
      </c>
      <c r="CB148" s="54">
        <v>0</v>
      </c>
      <c r="CC148" s="54">
        <v>0</v>
      </c>
      <c r="CD148" s="54">
        <v>0</v>
      </c>
      <c r="CE148" s="54">
        <v>0</v>
      </c>
      <c r="CF148" s="54">
        <v>0</v>
      </c>
      <c r="CG148" s="54">
        <v>0</v>
      </c>
      <c r="CH148" s="54">
        <v>0</v>
      </c>
      <c r="CI148" s="54">
        <v>0</v>
      </c>
      <c r="CJ148" s="54">
        <v>0</v>
      </c>
      <c r="CK148" s="54">
        <v>0</v>
      </c>
      <c r="CL148" s="54">
        <v>10</v>
      </c>
      <c r="CM148" s="26"/>
      <c r="CN148" s="26"/>
      <c r="CO148" s="26"/>
      <c r="CP148" s="26">
        <v>0</v>
      </c>
      <c r="CQ148" s="54">
        <v>0</v>
      </c>
      <c r="CR148" s="54">
        <v>0</v>
      </c>
      <c r="CS148" s="54">
        <v>0</v>
      </c>
      <c r="CT148" s="54">
        <v>0</v>
      </c>
      <c r="CU148" s="54">
        <v>0</v>
      </c>
      <c r="CV148" s="54">
        <v>0</v>
      </c>
      <c r="CW148" s="54">
        <v>0</v>
      </c>
      <c r="CX148" s="54">
        <v>0</v>
      </c>
      <c r="CY148" s="54">
        <v>0</v>
      </c>
      <c r="CZ148" s="54">
        <v>0</v>
      </c>
      <c r="DA148" s="54">
        <v>0</v>
      </c>
      <c r="DB148" s="54">
        <v>0</v>
      </c>
      <c r="DC148" s="54">
        <v>0</v>
      </c>
      <c r="DD148" s="54">
        <v>0</v>
      </c>
      <c r="DE148" s="54">
        <v>0</v>
      </c>
      <c r="DF148" s="54">
        <v>0</v>
      </c>
      <c r="DG148" s="54">
        <v>0</v>
      </c>
      <c r="DH148" s="54">
        <v>0</v>
      </c>
      <c r="DI148" s="54">
        <v>0</v>
      </c>
      <c r="DJ148" s="54">
        <v>0</v>
      </c>
      <c r="DK148" s="54">
        <v>0</v>
      </c>
      <c r="DL148" s="54">
        <v>0</v>
      </c>
      <c r="DM148" s="54">
        <v>0</v>
      </c>
      <c r="DN148" s="54">
        <v>0</v>
      </c>
      <c r="DO148" s="54">
        <v>0</v>
      </c>
      <c r="DP148" s="54">
        <v>0</v>
      </c>
      <c r="DQ148" s="54">
        <v>0</v>
      </c>
      <c r="DR148" s="54">
        <v>0</v>
      </c>
      <c r="DS148" s="54">
        <v>0</v>
      </c>
      <c r="DT148" s="54">
        <v>0</v>
      </c>
      <c r="DU148" s="54">
        <v>0</v>
      </c>
      <c r="DV148" s="54">
        <v>0</v>
      </c>
      <c r="DW148" s="54">
        <v>0</v>
      </c>
      <c r="DX148" s="54">
        <v>0</v>
      </c>
      <c r="DY148" s="26"/>
      <c r="DZ148" s="26"/>
      <c r="EA148" s="26"/>
      <c r="EB148" s="26">
        <v>0</v>
      </c>
      <c r="EC148" s="54">
        <v>0</v>
      </c>
      <c r="ED148" s="54">
        <v>0</v>
      </c>
      <c r="EE148" s="54">
        <v>0</v>
      </c>
      <c r="EF148" s="54">
        <v>0</v>
      </c>
      <c r="EG148" s="54">
        <v>0</v>
      </c>
      <c r="EH148" s="54">
        <v>0</v>
      </c>
      <c r="EI148" s="54">
        <v>0</v>
      </c>
      <c r="EJ148" s="54">
        <v>0</v>
      </c>
      <c r="EK148" s="54">
        <v>0</v>
      </c>
      <c r="EL148" s="54">
        <v>0</v>
      </c>
      <c r="EM148" s="54">
        <v>0</v>
      </c>
      <c r="EN148" s="54">
        <v>0</v>
      </c>
      <c r="EO148" s="54">
        <v>0</v>
      </c>
      <c r="EP148" s="54">
        <v>0</v>
      </c>
      <c r="EQ148" s="54">
        <v>0</v>
      </c>
      <c r="ER148" s="54">
        <v>0</v>
      </c>
      <c r="ES148" s="54">
        <v>0</v>
      </c>
      <c r="ET148" s="54">
        <v>0</v>
      </c>
      <c r="EU148" s="54">
        <v>0</v>
      </c>
      <c r="EV148" s="54">
        <v>0</v>
      </c>
      <c r="EW148" s="54">
        <v>0</v>
      </c>
      <c r="EX148" s="54">
        <v>0</v>
      </c>
      <c r="EY148" s="26"/>
      <c r="EZ148" s="54"/>
      <c r="FA148" s="54"/>
      <c r="FB148" s="26">
        <v>0</v>
      </c>
      <c r="FC148" s="55">
        <v>10</v>
      </c>
      <c r="FD148" s="56">
        <v>10</v>
      </c>
      <c r="FE148" s="56">
        <v>0</v>
      </c>
      <c r="FF148" s="56"/>
      <c r="FG148" s="56">
        <v>-10</v>
      </c>
      <c r="FH148" s="9"/>
      <c r="FI148" s="17">
        <v>10</v>
      </c>
      <c r="FJ148" s="17"/>
      <c r="FK148" s="17"/>
      <c r="FL148" s="17"/>
      <c r="FM148" s="17"/>
      <c r="FN148" s="17">
        <v>0</v>
      </c>
      <c r="FO148" s="57">
        <v>0</v>
      </c>
      <c r="FP148" s="57">
        <v>15</v>
      </c>
      <c r="FQ148" s="57">
        <v>0.66666666666666663</v>
      </c>
      <c r="FR148" s="26" t="s">
        <v>359</v>
      </c>
      <c r="FS148" s="59"/>
      <c r="FT148" s="60">
        <v>-10</v>
      </c>
      <c r="FU148" s="60"/>
      <c r="FV148" s="61">
        <v>10</v>
      </c>
      <c r="FW148" s="61">
        <v>-10</v>
      </c>
      <c r="FX148" s="61">
        <v>0</v>
      </c>
      <c r="FY148" s="61">
        <v>0</v>
      </c>
      <c r="FZ148" s="10"/>
      <c r="GA148" s="11">
        <v>0</v>
      </c>
    </row>
    <row r="149" spans="1:183" s="62" customFormat="1" ht="21.75" hidden="1" customHeight="1">
      <c r="A149" s="14" t="s">
        <v>136</v>
      </c>
      <c r="B149" s="54" t="s">
        <v>321</v>
      </c>
      <c r="C149" s="54">
        <v>0</v>
      </c>
      <c r="D149" s="54">
        <v>0</v>
      </c>
      <c r="E149" s="54">
        <v>0</v>
      </c>
      <c r="F149" s="54">
        <v>0</v>
      </c>
      <c r="G149" s="54">
        <v>0</v>
      </c>
      <c r="H149" s="54">
        <v>0</v>
      </c>
      <c r="I149" s="54">
        <v>0</v>
      </c>
      <c r="J149" s="54">
        <v>0</v>
      </c>
      <c r="K149" s="54">
        <v>0</v>
      </c>
      <c r="L149" s="54">
        <v>0</v>
      </c>
      <c r="M149" s="54">
        <v>0</v>
      </c>
      <c r="N149" s="54">
        <v>0</v>
      </c>
      <c r="O149" s="54">
        <v>0</v>
      </c>
      <c r="P149" s="54">
        <v>0</v>
      </c>
      <c r="Q149" s="54">
        <v>0</v>
      </c>
      <c r="R149" s="54">
        <v>0</v>
      </c>
      <c r="S149" s="54">
        <v>0</v>
      </c>
      <c r="T149" s="54">
        <v>0</v>
      </c>
      <c r="U149" s="54">
        <v>0</v>
      </c>
      <c r="V149" s="54">
        <v>0</v>
      </c>
      <c r="W149" s="54">
        <v>0</v>
      </c>
      <c r="X149" s="54">
        <v>0</v>
      </c>
      <c r="Y149" s="54">
        <v>0</v>
      </c>
      <c r="Z149" s="54">
        <v>0</v>
      </c>
      <c r="AA149" s="54">
        <v>0</v>
      </c>
      <c r="AB149" s="54">
        <v>0</v>
      </c>
      <c r="AC149" s="54">
        <v>0</v>
      </c>
      <c r="AD149" s="54">
        <v>0</v>
      </c>
      <c r="AE149" s="54">
        <v>0</v>
      </c>
      <c r="AF149" s="54">
        <v>0</v>
      </c>
      <c r="AG149" s="54">
        <v>0</v>
      </c>
      <c r="AH149" s="54">
        <v>0</v>
      </c>
      <c r="AI149" s="54">
        <v>0</v>
      </c>
      <c r="AJ149" s="54">
        <v>0</v>
      </c>
      <c r="AK149" s="54">
        <v>0</v>
      </c>
      <c r="AL149" s="54">
        <v>0</v>
      </c>
      <c r="AM149" s="54">
        <v>0</v>
      </c>
      <c r="AN149" s="54">
        <v>0</v>
      </c>
      <c r="AO149" s="54">
        <v>0</v>
      </c>
      <c r="AP149" s="54">
        <v>0</v>
      </c>
      <c r="AQ149" s="54">
        <v>0</v>
      </c>
      <c r="AR149" s="54">
        <v>0</v>
      </c>
      <c r="AS149" s="54">
        <v>0</v>
      </c>
      <c r="AT149" s="54">
        <v>0</v>
      </c>
      <c r="AU149" s="54">
        <v>0</v>
      </c>
      <c r="AV149" s="54">
        <v>0</v>
      </c>
      <c r="AW149" s="54">
        <v>0</v>
      </c>
      <c r="AX149" s="54">
        <v>0</v>
      </c>
      <c r="AY149" s="54">
        <v>0</v>
      </c>
      <c r="AZ149" s="54">
        <v>0</v>
      </c>
      <c r="BA149" s="54">
        <v>0</v>
      </c>
      <c r="BB149" s="54">
        <v>0</v>
      </c>
      <c r="BC149" s="54">
        <v>0</v>
      </c>
      <c r="BD149" s="54">
        <v>0</v>
      </c>
      <c r="BE149" s="54">
        <v>0</v>
      </c>
      <c r="BF149" s="54">
        <v>0</v>
      </c>
      <c r="BG149" s="54">
        <v>0</v>
      </c>
      <c r="BH149" s="54">
        <v>0</v>
      </c>
      <c r="BI149" s="54">
        <v>0</v>
      </c>
      <c r="BJ149" s="54">
        <v>0</v>
      </c>
      <c r="BK149" s="54">
        <v>0</v>
      </c>
      <c r="BL149" s="54">
        <v>0</v>
      </c>
      <c r="BM149" s="54">
        <v>0</v>
      </c>
      <c r="BN149" s="54">
        <v>0</v>
      </c>
      <c r="BO149" s="54">
        <v>0</v>
      </c>
      <c r="BP149" s="54">
        <v>0</v>
      </c>
      <c r="BQ149" s="54">
        <v>0</v>
      </c>
      <c r="BR149" s="54">
        <v>0</v>
      </c>
      <c r="BS149" s="54">
        <v>0</v>
      </c>
      <c r="BT149" s="54">
        <v>0</v>
      </c>
      <c r="BU149" s="54">
        <v>0</v>
      </c>
      <c r="BV149" s="54">
        <v>0</v>
      </c>
      <c r="BW149" s="54">
        <v>0</v>
      </c>
      <c r="BX149" s="54">
        <v>0</v>
      </c>
      <c r="BY149" s="54">
        <v>0</v>
      </c>
      <c r="BZ149" s="54">
        <v>0</v>
      </c>
      <c r="CA149" s="54">
        <v>0</v>
      </c>
      <c r="CB149" s="54">
        <v>0</v>
      </c>
      <c r="CC149" s="54">
        <v>0</v>
      </c>
      <c r="CD149" s="54">
        <v>0</v>
      </c>
      <c r="CE149" s="54">
        <v>0</v>
      </c>
      <c r="CF149" s="54">
        <v>0</v>
      </c>
      <c r="CG149" s="54">
        <v>0</v>
      </c>
      <c r="CH149" s="54">
        <v>0</v>
      </c>
      <c r="CI149" s="54">
        <v>0</v>
      </c>
      <c r="CJ149" s="54">
        <v>0</v>
      </c>
      <c r="CK149" s="54">
        <v>0</v>
      </c>
      <c r="CL149" s="54">
        <v>0</v>
      </c>
      <c r="CM149" s="26"/>
      <c r="CN149" s="26"/>
      <c r="CO149" s="26"/>
      <c r="CP149" s="26">
        <v>0</v>
      </c>
      <c r="CQ149" s="54">
        <v>0</v>
      </c>
      <c r="CR149" s="54">
        <v>0</v>
      </c>
      <c r="CS149" s="54">
        <v>0</v>
      </c>
      <c r="CT149" s="54">
        <v>0</v>
      </c>
      <c r="CU149" s="54">
        <v>0</v>
      </c>
      <c r="CV149" s="54">
        <v>0</v>
      </c>
      <c r="CW149" s="54">
        <v>0</v>
      </c>
      <c r="CX149" s="54">
        <v>0</v>
      </c>
      <c r="CY149" s="54">
        <v>0</v>
      </c>
      <c r="CZ149" s="54">
        <v>0</v>
      </c>
      <c r="DA149" s="54">
        <v>0</v>
      </c>
      <c r="DB149" s="54">
        <v>0</v>
      </c>
      <c r="DC149" s="54">
        <v>0</v>
      </c>
      <c r="DD149" s="54">
        <v>0</v>
      </c>
      <c r="DE149" s="54">
        <v>0</v>
      </c>
      <c r="DF149" s="54">
        <v>0</v>
      </c>
      <c r="DG149" s="54">
        <v>0</v>
      </c>
      <c r="DH149" s="54">
        <v>0</v>
      </c>
      <c r="DI149" s="54">
        <v>0</v>
      </c>
      <c r="DJ149" s="54">
        <v>0</v>
      </c>
      <c r="DK149" s="54">
        <v>0</v>
      </c>
      <c r="DL149" s="54">
        <v>0</v>
      </c>
      <c r="DM149" s="54">
        <v>0</v>
      </c>
      <c r="DN149" s="54">
        <v>0</v>
      </c>
      <c r="DO149" s="54">
        <v>0</v>
      </c>
      <c r="DP149" s="54">
        <v>0</v>
      </c>
      <c r="DQ149" s="54">
        <v>0</v>
      </c>
      <c r="DR149" s="54">
        <v>0</v>
      </c>
      <c r="DS149" s="54">
        <v>0</v>
      </c>
      <c r="DT149" s="54">
        <v>0</v>
      </c>
      <c r="DU149" s="54">
        <v>0</v>
      </c>
      <c r="DV149" s="54">
        <v>0</v>
      </c>
      <c r="DW149" s="54">
        <v>0</v>
      </c>
      <c r="DX149" s="54">
        <v>0</v>
      </c>
      <c r="DY149" s="26"/>
      <c r="DZ149" s="26"/>
      <c r="EA149" s="26"/>
      <c r="EB149" s="26">
        <v>0</v>
      </c>
      <c r="EC149" s="54">
        <v>0</v>
      </c>
      <c r="ED149" s="54">
        <v>0</v>
      </c>
      <c r="EE149" s="54">
        <v>0</v>
      </c>
      <c r="EF149" s="54">
        <v>0</v>
      </c>
      <c r="EG149" s="54">
        <v>0</v>
      </c>
      <c r="EH149" s="54">
        <v>0</v>
      </c>
      <c r="EI149" s="54">
        <v>0</v>
      </c>
      <c r="EJ149" s="54">
        <v>0</v>
      </c>
      <c r="EK149" s="54">
        <v>0</v>
      </c>
      <c r="EL149" s="54">
        <v>0</v>
      </c>
      <c r="EM149" s="54">
        <v>0</v>
      </c>
      <c r="EN149" s="54">
        <v>0</v>
      </c>
      <c r="EO149" s="54">
        <v>0</v>
      </c>
      <c r="EP149" s="54">
        <v>0</v>
      </c>
      <c r="EQ149" s="54">
        <v>0</v>
      </c>
      <c r="ER149" s="54">
        <v>0</v>
      </c>
      <c r="ES149" s="54">
        <v>0</v>
      </c>
      <c r="ET149" s="54">
        <v>0</v>
      </c>
      <c r="EU149" s="54">
        <v>0</v>
      </c>
      <c r="EV149" s="54">
        <v>0</v>
      </c>
      <c r="EW149" s="54">
        <v>0</v>
      </c>
      <c r="EX149" s="54">
        <v>0</v>
      </c>
      <c r="EY149" s="26"/>
      <c r="EZ149" s="54"/>
      <c r="FA149" s="54"/>
      <c r="FB149" s="26">
        <v>0</v>
      </c>
      <c r="FC149" s="55">
        <v>0</v>
      </c>
      <c r="FD149" s="56">
        <v>0</v>
      </c>
      <c r="FE149" s="56">
        <v>0</v>
      </c>
      <c r="FF149" s="56"/>
      <c r="FG149" s="56">
        <v>0</v>
      </c>
      <c r="FH149" s="9"/>
      <c r="FI149" s="17">
        <v>0</v>
      </c>
      <c r="FJ149" s="17"/>
      <c r="FK149" s="17"/>
      <c r="FL149" s="17"/>
      <c r="FM149" s="17"/>
      <c r="FN149" s="17">
        <v>0</v>
      </c>
      <c r="FO149" s="57">
        <v>0</v>
      </c>
      <c r="FP149" s="57">
        <v>15</v>
      </c>
      <c r="FQ149" s="57">
        <v>0</v>
      </c>
      <c r="FR149" s="26" t="s">
        <v>359</v>
      </c>
      <c r="FS149" s="59"/>
      <c r="FT149" s="60">
        <v>0</v>
      </c>
      <c r="FU149" s="60"/>
      <c r="FV149" s="61">
        <v>0</v>
      </c>
      <c r="FW149" s="61">
        <v>0</v>
      </c>
      <c r="FX149" s="61">
        <v>0</v>
      </c>
      <c r="FY149" s="61">
        <v>0</v>
      </c>
      <c r="FZ149" s="10"/>
      <c r="GA149" s="11">
        <v>0</v>
      </c>
    </row>
    <row r="150" spans="1:183" s="62" customFormat="1" ht="20.25" hidden="1" customHeight="1">
      <c r="A150" s="8" t="s">
        <v>137</v>
      </c>
      <c r="B150" s="54" t="s">
        <v>321</v>
      </c>
      <c r="C150" s="54">
        <v>0</v>
      </c>
      <c r="D150" s="54">
        <v>0</v>
      </c>
      <c r="E150" s="54">
        <v>0</v>
      </c>
      <c r="F150" s="54">
        <v>0</v>
      </c>
      <c r="G150" s="54">
        <v>0</v>
      </c>
      <c r="H150" s="54">
        <v>0</v>
      </c>
      <c r="I150" s="54">
        <v>0</v>
      </c>
      <c r="J150" s="54">
        <v>0</v>
      </c>
      <c r="K150" s="54">
        <v>0</v>
      </c>
      <c r="L150" s="54">
        <v>0</v>
      </c>
      <c r="M150" s="54">
        <v>0</v>
      </c>
      <c r="N150" s="54">
        <v>0</v>
      </c>
      <c r="O150" s="54">
        <v>0</v>
      </c>
      <c r="P150" s="54">
        <v>0</v>
      </c>
      <c r="Q150" s="54">
        <v>0</v>
      </c>
      <c r="R150" s="54">
        <v>0</v>
      </c>
      <c r="S150" s="54">
        <v>0</v>
      </c>
      <c r="T150" s="54">
        <v>0</v>
      </c>
      <c r="U150" s="54">
        <v>0</v>
      </c>
      <c r="V150" s="54">
        <v>0</v>
      </c>
      <c r="W150" s="54">
        <v>0</v>
      </c>
      <c r="X150" s="54">
        <v>0</v>
      </c>
      <c r="Y150" s="54">
        <v>0</v>
      </c>
      <c r="Z150" s="54">
        <v>0</v>
      </c>
      <c r="AA150" s="54">
        <v>0</v>
      </c>
      <c r="AB150" s="54">
        <v>0</v>
      </c>
      <c r="AC150" s="54">
        <v>0</v>
      </c>
      <c r="AD150" s="54">
        <v>0</v>
      </c>
      <c r="AE150" s="54">
        <v>0</v>
      </c>
      <c r="AF150" s="54">
        <v>0</v>
      </c>
      <c r="AG150" s="54">
        <v>0</v>
      </c>
      <c r="AH150" s="54">
        <v>0</v>
      </c>
      <c r="AI150" s="54">
        <v>0</v>
      </c>
      <c r="AJ150" s="54">
        <v>0</v>
      </c>
      <c r="AK150" s="54">
        <v>0</v>
      </c>
      <c r="AL150" s="54">
        <v>0</v>
      </c>
      <c r="AM150" s="54">
        <v>0</v>
      </c>
      <c r="AN150" s="54">
        <v>0</v>
      </c>
      <c r="AO150" s="54">
        <v>0</v>
      </c>
      <c r="AP150" s="54">
        <v>0</v>
      </c>
      <c r="AQ150" s="54">
        <v>0</v>
      </c>
      <c r="AR150" s="54">
        <v>0</v>
      </c>
      <c r="AS150" s="54">
        <v>0</v>
      </c>
      <c r="AT150" s="54">
        <v>0</v>
      </c>
      <c r="AU150" s="54">
        <v>0</v>
      </c>
      <c r="AV150" s="54">
        <v>0</v>
      </c>
      <c r="AW150" s="54">
        <v>0</v>
      </c>
      <c r="AX150" s="54">
        <v>0</v>
      </c>
      <c r="AY150" s="54">
        <v>0</v>
      </c>
      <c r="AZ150" s="54">
        <v>0</v>
      </c>
      <c r="BA150" s="54">
        <v>0</v>
      </c>
      <c r="BB150" s="54">
        <v>0</v>
      </c>
      <c r="BC150" s="54">
        <v>0</v>
      </c>
      <c r="BD150" s="54">
        <v>0</v>
      </c>
      <c r="BE150" s="54">
        <v>0</v>
      </c>
      <c r="BF150" s="54">
        <v>0</v>
      </c>
      <c r="BG150" s="54">
        <v>0</v>
      </c>
      <c r="BH150" s="54">
        <v>0</v>
      </c>
      <c r="BI150" s="54">
        <v>0</v>
      </c>
      <c r="BJ150" s="54">
        <v>0</v>
      </c>
      <c r="BK150" s="54">
        <v>0</v>
      </c>
      <c r="BL150" s="54">
        <v>0</v>
      </c>
      <c r="BM150" s="54">
        <v>0</v>
      </c>
      <c r="BN150" s="54">
        <v>0</v>
      </c>
      <c r="BO150" s="54">
        <v>0</v>
      </c>
      <c r="BP150" s="54">
        <v>0</v>
      </c>
      <c r="BQ150" s="54">
        <v>0</v>
      </c>
      <c r="BR150" s="54">
        <v>0</v>
      </c>
      <c r="BS150" s="54">
        <v>0</v>
      </c>
      <c r="BT150" s="54">
        <v>0</v>
      </c>
      <c r="BU150" s="54">
        <v>0</v>
      </c>
      <c r="BV150" s="54">
        <v>0</v>
      </c>
      <c r="BW150" s="54">
        <v>0</v>
      </c>
      <c r="BX150" s="54">
        <v>0</v>
      </c>
      <c r="BY150" s="54">
        <v>0</v>
      </c>
      <c r="BZ150" s="54">
        <v>0</v>
      </c>
      <c r="CA150" s="54">
        <v>0</v>
      </c>
      <c r="CB150" s="54">
        <v>0</v>
      </c>
      <c r="CC150" s="54">
        <v>0</v>
      </c>
      <c r="CD150" s="54">
        <v>0</v>
      </c>
      <c r="CE150" s="54">
        <v>0</v>
      </c>
      <c r="CF150" s="54">
        <v>0</v>
      </c>
      <c r="CG150" s="54">
        <v>0</v>
      </c>
      <c r="CH150" s="54">
        <v>0</v>
      </c>
      <c r="CI150" s="54">
        <v>0</v>
      </c>
      <c r="CJ150" s="54">
        <v>0</v>
      </c>
      <c r="CK150" s="54">
        <v>0</v>
      </c>
      <c r="CL150" s="54">
        <v>0</v>
      </c>
      <c r="CM150" s="26"/>
      <c r="CN150" s="26"/>
      <c r="CO150" s="26"/>
      <c r="CP150" s="26">
        <v>0</v>
      </c>
      <c r="CQ150" s="54">
        <v>0</v>
      </c>
      <c r="CR150" s="54">
        <v>0</v>
      </c>
      <c r="CS150" s="54">
        <v>0</v>
      </c>
      <c r="CT150" s="54">
        <v>0</v>
      </c>
      <c r="CU150" s="54">
        <v>0</v>
      </c>
      <c r="CV150" s="54">
        <v>0</v>
      </c>
      <c r="CW150" s="54">
        <v>0</v>
      </c>
      <c r="CX150" s="54">
        <v>0</v>
      </c>
      <c r="CY150" s="54">
        <v>0</v>
      </c>
      <c r="CZ150" s="54">
        <v>0</v>
      </c>
      <c r="DA150" s="54">
        <v>0</v>
      </c>
      <c r="DB150" s="54">
        <v>0</v>
      </c>
      <c r="DC150" s="54">
        <v>0</v>
      </c>
      <c r="DD150" s="54">
        <v>0</v>
      </c>
      <c r="DE150" s="54">
        <v>0</v>
      </c>
      <c r="DF150" s="54">
        <v>0</v>
      </c>
      <c r="DG150" s="54">
        <v>0</v>
      </c>
      <c r="DH150" s="54">
        <v>0</v>
      </c>
      <c r="DI150" s="54">
        <v>0</v>
      </c>
      <c r="DJ150" s="54">
        <v>0</v>
      </c>
      <c r="DK150" s="54">
        <v>0</v>
      </c>
      <c r="DL150" s="54">
        <v>0</v>
      </c>
      <c r="DM150" s="54">
        <v>0</v>
      </c>
      <c r="DN150" s="54">
        <v>0</v>
      </c>
      <c r="DO150" s="54">
        <v>0</v>
      </c>
      <c r="DP150" s="54">
        <v>0</v>
      </c>
      <c r="DQ150" s="54">
        <v>0</v>
      </c>
      <c r="DR150" s="54">
        <v>0</v>
      </c>
      <c r="DS150" s="54">
        <v>0</v>
      </c>
      <c r="DT150" s="54">
        <v>0</v>
      </c>
      <c r="DU150" s="54">
        <v>0</v>
      </c>
      <c r="DV150" s="54">
        <v>0</v>
      </c>
      <c r="DW150" s="54">
        <v>0</v>
      </c>
      <c r="DX150" s="54">
        <v>0</v>
      </c>
      <c r="DY150" s="26"/>
      <c r="DZ150" s="26"/>
      <c r="EA150" s="26"/>
      <c r="EB150" s="26">
        <v>0</v>
      </c>
      <c r="EC150" s="54">
        <v>0</v>
      </c>
      <c r="ED150" s="54">
        <v>0</v>
      </c>
      <c r="EE150" s="54">
        <v>0</v>
      </c>
      <c r="EF150" s="54">
        <v>0</v>
      </c>
      <c r="EG150" s="54">
        <v>0</v>
      </c>
      <c r="EH150" s="54">
        <v>0</v>
      </c>
      <c r="EI150" s="54">
        <v>0</v>
      </c>
      <c r="EJ150" s="54">
        <v>0</v>
      </c>
      <c r="EK150" s="54">
        <v>0</v>
      </c>
      <c r="EL150" s="54">
        <v>0</v>
      </c>
      <c r="EM150" s="54">
        <v>0</v>
      </c>
      <c r="EN150" s="54">
        <v>0</v>
      </c>
      <c r="EO150" s="54">
        <v>0</v>
      </c>
      <c r="EP150" s="54">
        <v>0</v>
      </c>
      <c r="EQ150" s="54">
        <v>0</v>
      </c>
      <c r="ER150" s="54">
        <v>0</v>
      </c>
      <c r="ES150" s="54">
        <v>0</v>
      </c>
      <c r="ET150" s="54">
        <v>0</v>
      </c>
      <c r="EU150" s="54">
        <v>0</v>
      </c>
      <c r="EV150" s="54">
        <v>0</v>
      </c>
      <c r="EW150" s="54">
        <v>0</v>
      </c>
      <c r="EX150" s="54">
        <v>0</v>
      </c>
      <c r="EY150" s="26"/>
      <c r="EZ150" s="54"/>
      <c r="FA150" s="54"/>
      <c r="FB150" s="26">
        <v>0</v>
      </c>
      <c r="FC150" s="55">
        <v>0</v>
      </c>
      <c r="FD150" s="56">
        <v>0</v>
      </c>
      <c r="FE150" s="56">
        <v>0</v>
      </c>
      <c r="FF150" s="56"/>
      <c r="FG150" s="56">
        <v>0</v>
      </c>
      <c r="FH150" s="9"/>
      <c r="FI150" s="17">
        <v>0</v>
      </c>
      <c r="FJ150" s="17"/>
      <c r="FK150" s="17"/>
      <c r="FL150" s="17"/>
      <c r="FM150" s="17"/>
      <c r="FN150" s="17">
        <v>0</v>
      </c>
      <c r="FO150" s="57">
        <v>0</v>
      </c>
      <c r="FP150" s="57"/>
      <c r="FQ150" s="57">
        <v>0</v>
      </c>
      <c r="FR150" s="26" t="s">
        <v>359</v>
      </c>
      <c r="FS150" s="59"/>
      <c r="FT150" s="60">
        <v>0</v>
      </c>
      <c r="FU150" s="60"/>
      <c r="FV150" s="61">
        <v>0</v>
      </c>
      <c r="FW150" s="61">
        <v>0</v>
      </c>
      <c r="FX150" s="61">
        <v>0</v>
      </c>
      <c r="FY150" s="61">
        <v>0</v>
      </c>
      <c r="FZ150" s="10"/>
      <c r="GA150" s="11">
        <v>0</v>
      </c>
    </row>
    <row r="151" spans="1:183" s="62" customFormat="1" ht="21.75" hidden="1" customHeight="1">
      <c r="A151" s="8" t="s">
        <v>138</v>
      </c>
      <c r="B151" s="54" t="s">
        <v>321</v>
      </c>
      <c r="C151" s="54">
        <v>0</v>
      </c>
      <c r="D151" s="54">
        <v>0</v>
      </c>
      <c r="E151" s="54">
        <v>0</v>
      </c>
      <c r="F151" s="54">
        <v>0</v>
      </c>
      <c r="G151" s="54">
        <v>0</v>
      </c>
      <c r="H151" s="54">
        <v>0</v>
      </c>
      <c r="I151" s="54">
        <v>0</v>
      </c>
      <c r="J151" s="54">
        <v>0</v>
      </c>
      <c r="K151" s="54">
        <v>0</v>
      </c>
      <c r="L151" s="54">
        <v>0</v>
      </c>
      <c r="M151" s="54">
        <v>0</v>
      </c>
      <c r="N151" s="54">
        <v>0</v>
      </c>
      <c r="O151" s="54">
        <v>0</v>
      </c>
      <c r="P151" s="54">
        <v>0</v>
      </c>
      <c r="Q151" s="54">
        <v>0</v>
      </c>
      <c r="R151" s="54">
        <v>0</v>
      </c>
      <c r="S151" s="54">
        <v>0</v>
      </c>
      <c r="T151" s="54">
        <v>0</v>
      </c>
      <c r="U151" s="54">
        <v>0</v>
      </c>
      <c r="V151" s="54">
        <v>0</v>
      </c>
      <c r="W151" s="54">
        <v>0</v>
      </c>
      <c r="X151" s="54">
        <v>0</v>
      </c>
      <c r="Y151" s="54">
        <v>0</v>
      </c>
      <c r="Z151" s="54">
        <v>0</v>
      </c>
      <c r="AA151" s="54">
        <v>0</v>
      </c>
      <c r="AB151" s="54">
        <v>0</v>
      </c>
      <c r="AC151" s="54">
        <v>0</v>
      </c>
      <c r="AD151" s="54">
        <v>0</v>
      </c>
      <c r="AE151" s="54">
        <v>0</v>
      </c>
      <c r="AF151" s="54">
        <v>0</v>
      </c>
      <c r="AG151" s="54">
        <v>0</v>
      </c>
      <c r="AH151" s="54">
        <v>0</v>
      </c>
      <c r="AI151" s="54">
        <v>0</v>
      </c>
      <c r="AJ151" s="54">
        <v>0</v>
      </c>
      <c r="AK151" s="54">
        <v>0</v>
      </c>
      <c r="AL151" s="54">
        <v>0</v>
      </c>
      <c r="AM151" s="54">
        <v>0</v>
      </c>
      <c r="AN151" s="54">
        <v>0</v>
      </c>
      <c r="AO151" s="54">
        <v>0</v>
      </c>
      <c r="AP151" s="54">
        <v>0</v>
      </c>
      <c r="AQ151" s="54">
        <v>0</v>
      </c>
      <c r="AR151" s="54">
        <v>0</v>
      </c>
      <c r="AS151" s="54">
        <v>0</v>
      </c>
      <c r="AT151" s="54">
        <v>0</v>
      </c>
      <c r="AU151" s="54">
        <v>0</v>
      </c>
      <c r="AV151" s="54">
        <v>0</v>
      </c>
      <c r="AW151" s="54">
        <v>0</v>
      </c>
      <c r="AX151" s="54">
        <v>0</v>
      </c>
      <c r="AY151" s="54">
        <v>0</v>
      </c>
      <c r="AZ151" s="54">
        <v>0</v>
      </c>
      <c r="BA151" s="54">
        <v>0</v>
      </c>
      <c r="BB151" s="54">
        <v>0</v>
      </c>
      <c r="BC151" s="54">
        <v>0</v>
      </c>
      <c r="BD151" s="54">
        <v>0</v>
      </c>
      <c r="BE151" s="54">
        <v>0</v>
      </c>
      <c r="BF151" s="54">
        <v>0</v>
      </c>
      <c r="BG151" s="54">
        <v>0</v>
      </c>
      <c r="BH151" s="54">
        <v>0</v>
      </c>
      <c r="BI151" s="54">
        <v>0</v>
      </c>
      <c r="BJ151" s="54">
        <v>0</v>
      </c>
      <c r="BK151" s="54">
        <v>0</v>
      </c>
      <c r="BL151" s="54">
        <v>0</v>
      </c>
      <c r="BM151" s="54">
        <v>0</v>
      </c>
      <c r="BN151" s="54">
        <v>0</v>
      </c>
      <c r="BO151" s="54">
        <v>0</v>
      </c>
      <c r="BP151" s="54">
        <v>0</v>
      </c>
      <c r="BQ151" s="54">
        <v>0</v>
      </c>
      <c r="BR151" s="54">
        <v>0</v>
      </c>
      <c r="BS151" s="54">
        <v>0</v>
      </c>
      <c r="BT151" s="54">
        <v>0</v>
      </c>
      <c r="BU151" s="54">
        <v>0</v>
      </c>
      <c r="BV151" s="54">
        <v>0</v>
      </c>
      <c r="BW151" s="54">
        <v>0</v>
      </c>
      <c r="BX151" s="54">
        <v>0</v>
      </c>
      <c r="BY151" s="54">
        <v>0</v>
      </c>
      <c r="BZ151" s="54">
        <v>0</v>
      </c>
      <c r="CA151" s="54">
        <v>0</v>
      </c>
      <c r="CB151" s="54">
        <v>0</v>
      </c>
      <c r="CC151" s="54">
        <v>0</v>
      </c>
      <c r="CD151" s="54">
        <v>0</v>
      </c>
      <c r="CE151" s="54">
        <v>0</v>
      </c>
      <c r="CF151" s="54">
        <v>0</v>
      </c>
      <c r="CG151" s="54">
        <v>0</v>
      </c>
      <c r="CH151" s="54">
        <v>0</v>
      </c>
      <c r="CI151" s="54">
        <v>0</v>
      </c>
      <c r="CJ151" s="54">
        <v>0</v>
      </c>
      <c r="CK151" s="54">
        <v>0</v>
      </c>
      <c r="CL151" s="54">
        <v>0</v>
      </c>
      <c r="CM151" s="26"/>
      <c r="CN151" s="26"/>
      <c r="CO151" s="26"/>
      <c r="CP151" s="26">
        <v>0</v>
      </c>
      <c r="CQ151" s="54">
        <v>0</v>
      </c>
      <c r="CR151" s="54">
        <v>0</v>
      </c>
      <c r="CS151" s="54">
        <v>0</v>
      </c>
      <c r="CT151" s="54">
        <v>0</v>
      </c>
      <c r="CU151" s="54">
        <v>0</v>
      </c>
      <c r="CV151" s="54">
        <v>0</v>
      </c>
      <c r="CW151" s="54">
        <v>0</v>
      </c>
      <c r="CX151" s="54">
        <v>0</v>
      </c>
      <c r="CY151" s="54">
        <v>0</v>
      </c>
      <c r="CZ151" s="54">
        <v>0</v>
      </c>
      <c r="DA151" s="54">
        <v>0</v>
      </c>
      <c r="DB151" s="54">
        <v>0</v>
      </c>
      <c r="DC151" s="54">
        <v>0</v>
      </c>
      <c r="DD151" s="54">
        <v>0</v>
      </c>
      <c r="DE151" s="54">
        <v>0</v>
      </c>
      <c r="DF151" s="54">
        <v>0</v>
      </c>
      <c r="DG151" s="54">
        <v>0</v>
      </c>
      <c r="DH151" s="54">
        <v>0</v>
      </c>
      <c r="DI151" s="54">
        <v>0</v>
      </c>
      <c r="DJ151" s="54">
        <v>0</v>
      </c>
      <c r="DK151" s="54">
        <v>0</v>
      </c>
      <c r="DL151" s="54">
        <v>0</v>
      </c>
      <c r="DM151" s="54">
        <v>0</v>
      </c>
      <c r="DN151" s="54">
        <v>0</v>
      </c>
      <c r="DO151" s="54">
        <v>0</v>
      </c>
      <c r="DP151" s="54">
        <v>0</v>
      </c>
      <c r="DQ151" s="54">
        <v>0</v>
      </c>
      <c r="DR151" s="54">
        <v>0</v>
      </c>
      <c r="DS151" s="54">
        <v>0</v>
      </c>
      <c r="DT151" s="54">
        <v>0</v>
      </c>
      <c r="DU151" s="54">
        <v>0</v>
      </c>
      <c r="DV151" s="54">
        <v>0</v>
      </c>
      <c r="DW151" s="54">
        <v>0</v>
      </c>
      <c r="DX151" s="54">
        <v>0</v>
      </c>
      <c r="DY151" s="26"/>
      <c r="DZ151" s="26"/>
      <c r="EA151" s="26"/>
      <c r="EB151" s="26">
        <v>0</v>
      </c>
      <c r="EC151" s="54">
        <v>0</v>
      </c>
      <c r="ED151" s="54">
        <v>0</v>
      </c>
      <c r="EE151" s="54">
        <v>0</v>
      </c>
      <c r="EF151" s="54">
        <v>0</v>
      </c>
      <c r="EG151" s="54">
        <v>0</v>
      </c>
      <c r="EH151" s="54">
        <v>0</v>
      </c>
      <c r="EI151" s="54">
        <v>0</v>
      </c>
      <c r="EJ151" s="54">
        <v>0</v>
      </c>
      <c r="EK151" s="54">
        <v>0</v>
      </c>
      <c r="EL151" s="54">
        <v>0</v>
      </c>
      <c r="EM151" s="54">
        <v>0</v>
      </c>
      <c r="EN151" s="54">
        <v>0</v>
      </c>
      <c r="EO151" s="54">
        <v>0</v>
      </c>
      <c r="EP151" s="54">
        <v>0</v>
      </c>
      <c r="EQ151" s="54">
        <v>0</v>
      </c>
      <c r="ER151" s="54">
        <v>0</v>
      </c>
      <c r="ES151" s="54">
        <v>0</v>
      </c>
      <c r="ET151" s="54">
        <v>0</v>
      </c>
      <c r="EU151" s="54">
        <v>0</v>
      </c>
      <c r="EV151" s="54">
        <v>0</v>
      </c>
      <c r="EW151" s="54">
        <v>0</v>
      </c>
      <c r="EX151" s="54">
        <v>0</v>
      </c>
      <c r="EY151" s="26"/>
      <c r="EZ151" s="54"/>
      <c r="FA151" s="54"/>
      <c r="FB151" s="26">
        <v>0</v>
      </c>
      <c r="FC151" s="55">
        <v>0</v>
      </c>
      <c r="FD151" s="56">
        <v>0</v>
      </c>
      <c r="FE151" s="56">
        <v>0</v>
      </c>
      <c r="FF151" s="56"/>
      <c r="FG151" s="56">
        <v>0</v>
      </c>
      <c r="FH151" s="9"/>
      <c r="FI151" s="17">
        <v>0</v>
      </c>
      <c r="FJ151" s="17"/>
      <c r="FK151" s="17"/>
      <c r="FL151" s="17"/>
      <c r="FM151" s="17"/>
      <c r="FN151" s="17">
        <v>0</v>
      </c>
      <c r="FO151" s="57">
        <v>0</v>
      </c>
      <c r="FP151" s="57">
        <v>20</v>
      </c>
      <c r="FQ151" s="57">
        <v>0</v>
      </c>
      <c r="FR151" s="26" t="s">
        <v>359</v>
      </c>
      <c r="FS151" s="59"/>
      <c r="FT151" s="60">
        <v>0</v>
      </c>
      <c r="FU151" s="60"/>
      <c r="FV151" s="61">
        <v>0</v>
      </c>
      <c r="FW151" s="61">
        <v>0</v>
      </c>
      <c r="FX151" s="61">
        <v>0</v>
      </c>
      <c r="FY151" s="61">
        <v>0</v>
      </c>
      <c r="FZ151" s="10"/>
      <c r="GA151" s="11">
        <v>0</v>
      </c>
    </row>
    <row r="152" spans="1:183" s="62" customFormat="1" ht="20.25" hidden="1" customHeight="1">
      <c r="A152" s="8" t="s">
        <v>139</v>
      </c>
      <c r="B152" s="54" t="s">
        <v>321</v>
      </c>
      <c r="C152" s="54">
        <v>0</v>
      </c>
      <c r="D152" s="54">
        <v>0</v>
      </c>
      <c r="E152" s="54">
        <v>0</v>
      </c>
      <c r="F152" s="54">
        <v>20</v>
      </c>
      <c r="G152" s="54">
        <v>20</v>
      </c>
      <c r="H152" s="54">
        <v>0</v>
      </c>
      <c r="I152" s="54">
        <v>20</v>
      </c>
      <c r="J152" s="54">
        <v>20</v>
      </c>
      <c r="K152" s="54">
        <v>0</v>
      </c>
      <c r="L152" s="54">
        <v>20</v>
      </c>
      <c r="M152" s="54">
        <v>20</v>
      </c>
      <c r="N152" s="54">
        <v>0</v>
      </c>
      <c r="O152" s="54">
        <v>0</v>
      </c>
      <c r="P152" s="54">
        <v>0</v>
      </c>
      <c r="Q152" s="54">
        <v>0</v>
      </c>
      <c r="R152" s="54">
        <v>0</v>
      </c>
      <c r="S152" s="54">
        <v>0</v>
      </c>
      <c r="T152" s="54">
        <v>0</v>
      </c>
      <c r="U152" s="54">
        <v>7</v>
      </c>
      <c r="V152" s="54">
        <v>7</v>
      </c>
      <c r="W152" s="54">
        <v>0</v>
      </c>
      <c r="X152" s="54">
        <v>0</v>
      </c>
      <c r="Y152" s="54">
        <v>0</v>
      </c>
      <c r="Z152" s="54">
        <v>0</v>
      </c>
      <c r="AA152" s="54">
        <v>0</v>
      </c>
      <c r="AB152" s="54">
        <v>0</v>
      </c>
      <c r="AC152" s="54">
        <v>0</v>
      </c>
      <c r="AD152" s="54">
        <v>0</v>
      </c>
      <c r="AE152" s="54">
        <v>0</v>
      </c>
      <c r="AF152" s="54">
        <v>0</v>
      </c>
      <c r="AG152" s="54">
        <v>0</v>
      </c>
      <c r="AH152" s="54">
        <v>0</v>
      </c>
      <c r="AI152" s="54">
        <v>0</v>
      </c>
      <c r="AJ152" s="54">
        <v>0</v>
      </c>
      <c r="AK152" s="54">
        <v>0</v>
      </c>
      <c r="AL152" s="54">
        <v>0</v>
      </c>
      <c r="AM152" s="54">
        <v>0</v>
      </c>
      <c r="AN152" s="54">
        <v>0</v>
      </c>
      <c r="AO152" s="54">
        <v>0</v>
      </c>
      <c r="AP152" s="54">
        <v>10</v>
      </c>
      <c r="AQ152" s="54">
        <v>10</v>
      </c>
      <c r="AR152" s="54">
        <v>0</v>
      </c>
      <c r="AS152" s="54">
        <v>0</v>
      </c>
      <c r="AT152" s="54">
        <v>0</v>
      </c>
      <c r="AU152" s="54">
        <v>0</v>
      </c>
      <c r="AV152" s="54">
        <v>0</v>
      </c>
      <c r="AW152" s="54">
        <v>0</v>
      </c>
      <c r="AX152" s="54">
        <v>0</v>
      </c>
      <c r="AY152" s="54">
        <v>0</v>
      </c>
      <c r="AZ152" s="54">
        <v>0</v>
      </c>
      <c r="BA152" s="54">
        <v>0</v>
      </c>
      <c r="BB152" s="54">
        <v>0</v>
      </c>
      <c r="BC152" s="54">
        <v>0</v>
      </c>
      <c r="BD152" s="54">
        <v>0</v>
      </c>
      <c r="BE152" s="54">
        <v>0</v>
      </c>
      <c r="BF152" s="54">
        <v>0</v>
      </c>
      <c r="BG152" s="54">
        <v>0</v>
      </c>
      <c r="BH152" s="54">
        <v>0</v>
      </c>
      <c r="BI152" s="54">
        <v>0</v>
      </c>
      <c r="BJ152" s="54">
        <v>0</v>
      </c>
      <c r="BK152" s="54">
        <v>5</v>
      </c>
      <c r="BL152" s="54">
        <v>5</v>
      </c>
      <c r="BM152" s="54">
        <v>0</v>
      </c>
      <c r="BN152" s="54">
        <v>0</v>
      </c>
      <c r="BO152" s="54">
        <v>0</v>
      </c>
      <c r="BP152" s="54">
        <v>0</v>
      </c>
      <c r="BQ152" s="54">
        <v>0</v>
      </c>
      <c r="BR152" s="54">
        <v>0</v>
      </c>
      <c r="BS152" s="54">
        <v>0</v>
      </c>
      <c r="BT152" s="54">
        <v>0</v>
      </c>
      <c r="BU152" s="54">
        <v>0</v>
      </c>
      <c r="BV152" s="54">
        <v>0</v>
      </c>
      <c r="BW152" s="54">
        <v>0</v>
      </c>
      <c r="BX152" s="54">
        <v>0</v>
      </c>
      <c r="BY152" s="54">
        <v>0</v>
      </c>
      <c r="BZ152" s="54">
        <v>0</v>
      </c>
      <c r="CA152" s="54">
        <v>0</v>
      </c>
      <c r="CB152" s="54">
        <v>0</v>
      </c>
      <c r="CC152" s="54">
        <v>0</v>
      </c>
      <c r="CD152" s="54">
        <v>0</v>
      </c>
      <c r="CE152" s="54">
        <v>0</v>
      </c>
      <c r="CF152" s="54">
        <v>0</v>
      </c>
      <c r="CG152" s="54">
        <v>0</v>
      </c>
      <c r="CH152" s="54">
        <v>0</v>
      </c>
      <c r="CI152" s="54">
        <v>0</v>
      </c>
      <c r="CJ152" s="54">
        <v>0</v>
      </c>
      <c r="CK152" s="54">
        <v>0</v>
      </c>
      <c r="CL152" s="54">
        <v>82</v>
      </c>
      <c r="CM152" s="26"/>
      <c r="CN152" s="26"/>
      <c r="CO152" s="26"/>
      <c r="CP152" s="26">
        <v>0</v>
      </c>
      <c r="CQ152" s="54">
        <v>0</v>
      </c>
      <c r="CR152" s="54">
        <v>0</v>
      </c>
      <c r="CS152" s="54">
        <v>0</v>
      </c>
      <c r="CT152" s="54">
        <v>0</v>
      </c>
      <c r="CU152" s="54">
        <v>0</v>
      </c>
      <c r="CV152" s="54">
        <v>0</v>
      </c>
      <c r="CW152" s="54">
        <v>0</v>
      </c>
      <c r="CX152" s="54">
        <v>0</v>
      </c>
      <c r="CY152" s="54">
        <v>0</v>
      </c>
      <c r="CZ152" s="54">
        <v>0</v>
      </c>
      <c r="DA152" s="54">
        <v>0</v>
      </c>
      <c r="DB152" s="54">
        <v>0</v>
      </c>
      <c r="DC152" s="54">
        <v>0</v>
      </c>
      <c r="DD152" s="54">
        <v>0</v>
      </c>
      <c r="DE152" s="54">
        <v>0</v>
      </c>
      <c r="DF152" s="54">
        <v>0</v>
      </c>
      <c r="DG152" s="54">
        <v>0</v>
      </c>
      <c r="DH152" s="54">
        <v>0</v>
      </c>
      <c r="DI152" s="54">
        <v>0</v>
      </c>
      <c r="DJ152" s="54">
        <v>0</v>
      </c>
      <c r="DK152" s="54">
        <v>0</v>
      </c>
      <c r="DL152" s="54">
        <v>0</v>
      </c>
      <c r="DM152" s="54">
        <v>0</v>
      </c>
      <c r="DN152" s="54">
        <v>0</v>
      </c>
      <c r="DO152" s="54">
        <v>0</v>
      </c>
      <c r="DP152" s="54">
        <v>0</v>
      </c>
      <c r="DQ152" s="54">
        <v>0</v>
      </c>
      <c r="DR152" s="54">
        <v>0</v>
      </c>
      <c r="DS152" s="54">
        <v>0</v>
      </c>
      <c r="DT152" s="54">
        <v>0</v>
      </c>
      <c r="DU152" s="54">
        <v>0</v>
      </c>
      <c r="DV152" s="54">
        <v>0</v>
      </c>
      <c r="DW152" s="54">
        <v>0</v>
      </c>
      <c r="DX152" s="54">
        <v>0</v>
      </c>
      <c r="DY152" s="26"/>
      <c r="DZ152" s="26"/>
      <c r="EA152" s="26"/>
      <c r="EB152" s="26">
        <v>0</v>
      </c>
      <c r="EC152" s="54">
        <v>0</v>
      </c>
      <c r="ED152" s="54">
        <v>0</v>
      </c>
      <c r="EE152" s="54">
        <v>0</v>
      </c>
      <c r="EF152" s="54">
        <v>0</v>
      </c>
      <c r="EG152" s="54">
        <v>0</v>
      </c>
      <c r="EH152" s="54">
        <v>0</v>
      </c>
      <c r="EI152" s="54">
        <v>0</v>
      </c>
      <c r="EJ152" s="54">
        <v>0</v>
      </c>
      <c r="EK152" s="54">
        <v>0</v>
      </c>
      <c r="EL152" s="54">
        <v>0</v>
      </c>
      <c r="EM152" s="54">
        <v>0</v>
      </c>
      <c r="EN152" s="54">
        <v>0</v>
      </c>
      <c r="EO152" s="54">
        <v>0</v>
      </c>
      <c r="EP152" s="54">
        <v>0</v>
      </c>
      <c r="EQ152" s="54">
        <v>0</v>
      </c>
      <c r="ER152" s="54">
        <v>0</v>
      </c>
      <c r="ES152" s="54">
        <v>0</v>
      </c>
      <c r="ET152" s="54">
        <v>0</v>
      </c>
      <c r="EU152" s="54">
        <v>0</v>
      </c>
      <c r="EV152" s="54">
        <v>0</v>
      </c>
      <c r="EW152" s="54">
        <v>0</v>
      </c>
      <c r="EX152" s="54">
        <v>0</v>
      </c>
      <c r="EY152" s="26"/>
      <c r="EZ152" s="54"/>
      <c r="FA152" s="54"/>
      <c r="FB152" s="26">
        <v>0</v>
      </c>
      <c r="FC152" s="55">
        <v>82</v>
      </c>
      <c r="FD152" s="56">
        <v>82</v>
      </c>
      <c r="FE152" s="56">
        <v>0</v>
      </c>
      <c r="FF152" s="56"/>
      <c r="FG152" s="56">
        <v>-82</v>
      </c>
      <c r="FH152" s="9"/>
      <c r="FI152" s="17">
        <v>82</v>
      </c>
      <c r="FJ152" s="17"/>
      <c r="FK152" s="17"/>
      <c r="FL152" s="17"/>
      <c r="FM152" s="17"/>
      <c r="FN152" s="17">
        <v>0</v>
      </c>
      <c r="FO152" s="57">
        <v>0</v>
      </c>
      <c r="FP152" s="57">
        <v>20</v>
      </c>
      <c r="FQ152" s="57">
        <v>4.0999999999999996</v>
      </c>
      <c r="FR152" s="26" t="s">
        <v>359</v>
      </c>
      <c r="FS152" s="59"/>
      <c r="FT152" s="60">
        <v>-82</v>
      </c>
      <c r="FU152" s="60"/>
      <c r="FV152" s="61">
        <v>82</v>
      </c>
      <c r="FW152" s="61">
        <v>-82</v>
      </c>
      <c r="FX152" s="61">
        <v>0</v>
      </c>
      <c r="FY152" s="61">
        <v>0</v>
      </c>
      <c r="FZ152" s="10"/>
      <c r="GA152" s="11">
        <v>0</v>
      </c>
    </row>
    <row r="153" spans="1:183" s="62" customFormat="1" ht="20.25" hidden="1" customHeight="1">
      <c r="A153" s="8" t="s">
        <v>140</v>
      </c>
      <c r="B153" s="54" t="s">
        <v>321</v>
      </c>
      <c r="C153" s="54">
        <v>0</v>
      </c>
      <c r="D153" s="54">
        <v>0</v>
      </c>
      <c r="E153" s="54">
        <v>0</v>
      </c>
      <c r="F153" s="54">
        <v>0</v>
      </c>
      <c r="G153" s="54">
        <v>0</v>
      </c>
      <c r="H153" s="54">
        <v>0</v>
      </c>
      <c r="I153" s="54">
        <v>0</v>
      </c>
      <c r="J153" s="54">
        <v>0</v>
      </c>
      <c r="K153" s="54">
        <v>0</v>
      </c>
      <c r="L153" s="54">
        <v>0</v>
      </c>
      <c r="M153" s="54">
        <v>0</v>
      </c>
      <c r="N153" s="54">
        <v>0</v>
      </c>
      <c r="O153" s="54">
        <v>0</v>
      </c>
      <c r="P153" s="54">
        <v>0</v>
      </c>
      <c r="Q153" s="54">
        <v>0</v>
      </c>
      <c r="R153" s="54">
        <v>0</v>
      </c>
      <c r="S153" s="54">
        <v>0</v>
      </c>
      <c r="T153" s="54">
        <v>0</v>
      </c>
      <c r="U153" s="54">
        <v>5</v>
      </c>
      <c r="V153" s="54">
        <v>5</v>
      </c>
      <c r="W153" s="54">
        <v>0</v>
      </c>
      <c r="X153" s="54">
        <v>0</v>
      </c>
      <c r="Y153" s="54">
        <v>0</v>
      </c>
      <c r="Z153" s="54">
        <v>0</v>
      </c>
      <c r="AA153" s="54">
        <v>0</v>
      </c>
      <c r="AB153" s="54">
        <v>0</v>
      </c>
      <c r="AC153" s="54">
        <v>0</v>
      </c>
      <c r="AD153" s="54">
        <v>0</v>
      </c>
      <c r="AE153" s="54">
        <v>0</v>
      </c>
      <c r="AF153" s="54">
        <v>0</v>
      </c>
      <c r="AG153" s="54">
        <v>0</v>
      </c>
      <c r="AH153" s="54">
        <v>0</v>
      </c>
      <c r="AI153" s="54">
        <v>0</v>
      </c>
      <c r="AJ153" s="54">
        <v>0</v>
      </c>
      <c r="AK153" s="54">
        <v>0</v>
      </c>
      <c r="AL153" s="54">
        <v>0</v>
      </c>
      <c r="AM153" s="54">
        <v>0</v>
      </c>
      <c r="AN153" s="54">
        <v>0</v>
      </c>
      <c r="AO153" s="54">
        <v>0</v>
      </c>
      <c r="AP153" s="54">
        <v>0</v>
      </c>
      <c r="AQ153" s="54">
        <v>0</v>
      </c>
      <c r="AR153" s="54">
        <v>0</v>
      </c>
      <c r="AS153" s="54">
        <v>0</v>
      </c>
      <c r="AT153" s="54">
        <v>0</v>
      </c>
      <c r="AU153" s="54">
        <v>0</v>
      </c>
      <c r="AV153" s="54">
        <v>0</v>
      </c>
      <c r="AW153" s="54">
        <v>0</v>
      </c>
      <c r="AX153" s="54">
        <v>0</v>
      </c>
      <c r="AY153" s="54">
        <v>0</v>
      </c>
      <c r="AZ153" s="54">
        <v>0</v>
      </c>
      <c r="BA153" s="54">
        <v>0</v>
      </c>
      <c r="BB153" s="54">
        <v>0</v>
      </c>
      <c r="BC153" s="54">
        <v>0</v>
      </c>
      <c r="BD153" s="54">
        <v>0</v>
      </c>
      <c r="BE153" s="54">
        <v>0</v>
      </c>
      <c r="BF153" s="54">
        <v>0</v>
      </c>
      <c r="BG153" s="54">
        <v>0</v>
      </c>
      <c r="BH153" s="54">
        <v>0</v>
      </c>
      <c r="BI153" s="54">
        <v>0</v>
      </c>
      <c r="BJ153" s="54">
        <v>0</v>
      </c>
      <c r="BK153" s="54">
        <v>0</v>
      </c>
      <c r="BL153" s="54">
        <v>0</v>
      </c>
      <c r="BM153" s="54">
        <v>0</v>
      </c>
      <c r="BN153" s="54">
        <v>0</v>
      </c>
      <c r="BO153" s="54">
        <v>0</v>
      </c>
      <c r="BP153" s="54">
        <v>0</v>
      </c>
      <c r="BQ153" s="54">
        <v>3</v>
      </c>
      <c r="BR153" s="54">
        <v>3</v>
      </c>
      <c r="BS153" s="54">
        <v>0</v>
      </c>
      <c r="BT153" s="54">
        <v>3</v>
      </c>
      <c r="BU153" s="54">
        <v>3</v>
      </c>
      <c r="BV153" s="54">
        <v>0</v>
      </c>
      <c r="BW153" s="54">
        <v>0</v>
      </c>
      <c r="BX153" s="54">
        <v>0</v>
      </c>
      <c r="BY153" s="54">
        <v>0</v>
      </c>
      <c r="BZ153" s="54">
        <v>0</v>
      </c>
      <c r="CA153" s="54">
        <v>0</v>
      </c>
      <c r="CB153" s="54">
        <v>0</v>
      </c>
      <c r="CC153" s="54">
        <v>0</v>
      </c>
      <c r="CD153" s="54">
        <v>0</v>
      </c>
      <c r="CE153" s="54">
        <v>0</v>
      </c>
      <c r="CF153" s="54">
        <v>0</v>
      </c>
      <c r="CG153" s="54">
        <v>0</v>
      </c>
      <c r="CH153" s="54">
        <v>0</v>
      </c>
      <c r="CI153" s="54">
        <v>0</v>
      </c>
      <c r="CJ153" s="54">
        <v>0</v>
      </c>
      <c r="CK153" s="54">
        <v>0</v>
      </c>
      <c r="CL153" s="54">
        <v>11</v>
      </c>
      <c r="CM153" s="26"/>
      <c r="CN153" s="26"/>
      <c r="CO153" s="26"/>
      <c r="CP153" s="26">
        <v>0</v>
      </c>
      <c r="CQ153" s="54">
        <v>0</v>
      </c>
      <c r="CR153" s="54">
        <v>0</v>
      </c>
      <c r="CS153" s="54">
        <v>0</v>
      </c>
      <c r="CT153" s="54">
        <v>0</v>
      </c>
      <c r="CU153" s="54">
        <v>0</v>
      </c>
      <c r="CV153" s="54">
        <v>0</v>
      </c>
      <c r="CW153" s="54">
        <v>0</v>
      </c>
      <c r="CX153" s="54">
        <v>0</v>
      </c>
      <c r="CY153" s="54">
        <v>0</v>
      </c>
      <c r="CZ153" s="54">
        <v>0</v>
      </c>
      <c r="DA153" s="54">
        <v>0</v>
      </c>
      <c r="DB153" s="54">
        <v>0</v>
      </c>
      <c r="DC153" s="54">
        <v>0</v>
      </c>
      <c r="DD153" s="54">
        <v>0</v>
      </c>
      <c r="DE153" s="54">
        <v>0</v>
      </c>
      <c r="DF153" s="54">
        <v>0</v>
      </c>
      <c r="DG153" s="54">
        <v>0</v>
      </c>
      <c r="DH153" s="54">
        <v>0</v>
      </c>
      <c r="DI153" s="54">
        <v>0</v>
      </c>
      <c r="DJ153" s="54">
        <v>0</v>
      </c>
      <c r="DK153" s="54">
        <v>0</v>
      </c>
      <c r="DL153" s="54">
        <v>0</v>
      </c>
      <c r="DM153" s="54">
        <v>0</v>
      </c>
      <c r="DN153" s="54">
        <v>0</v>
      </c>
      <c r="DO153" s="54">
        <v>0</v>
      </c>
      <c r="DP153" s="54">
        <v>0</v>
      </c>
      <c r="DQ153" s="54">
        <v>0</v>
      </c>
      <c r="DR153" s="54">
        <v>0</v>
      </c>
      <c r="DS153" s="54">
        <v>0</v>
      </c>
      <c r="DT153" s="54">
        <v>0</v>
      </c>
      <c r="DU153" s="54">
        <v>0</v>
      </c>
      <c r="DV153" s="54">
        <v>0</v>
      </c>
      <c r="DW153" s="54">
        <v>0</v>
      </c>
      <c r="DX153" s="54">
        <v>0</v>
      </c>
      <c r="DY153" s="26"/>
      <c r="DZ153" s="26"/>
      <c r="EA153" s="26"/>
      <c r="EB153" s="26">
        <v>0</v>
      </c>
      <c r="EC153" s="54">
        <v>0</v>
      </c>
      <c r="ED153" s="54">
        <v>0</v>
      </c>
      <c r="EE153" s="54">
        <v>0</v>
      </c>
      <c r="EF153" s="54">
        <v>0</v>
      </c>
      <c r="EG153" s="54">
        <v>0</v>
      </c>
      <c r="EH153" s="54">
        <v>0</v>
      </c>
      <c r="EI153" s="54">
        <v>0</v>
      </c>
      <c r="EJ153" s="54">
        <v>0</v>
      </c>
      <c r="EK153" s="54">
        <v>0</v>
      </c>
      <c r="EL153" s="54">
        <v>0</v>
      </c>
      <c r="EM153" s="54">
        <v>0</v>
      </c>
      <c r="EN153" s="54">
        <v>0</v>
      </c>
      <c r="EO153" s="54">
        <v>0</v>
      </c>
      <c r="EP153" s="54">
        <v>0</v>
      </c>
      <c r="EQ153" s="54">
        <v>0</v>
      </c>
      <c r="ER153" s="54">
        <v>0</v>
      </c>
      <c r="ES153" s="54">
        <v>0</v>
      </c>
      <c r="ET153" s="54">
        <v>0</v>
      </c>
      <c r="EU153" s="54">
        <v>0</v>
      </c>
      <c r="EV153" s="54">
        <v>0</v>
      </c>
      <c r="EW153" s="54">
        <v>0</v>
      </c>
      <c r="EX153" s="54">
        <v>0</v>
      </c>
      <c r="EY153" s="26"/>
      <c r="EZ153" s="54"/>
      <c r="FA153" s="54"/>
      <c r="FB153" s="26">
        <v>0</v>
      </c>
      <c r="FC153" s="55">
        <v>11</v>
      </c>
      <c r="FD153" s="56">
        <v>11</v>
      </c>
      <c r="FE153" s="56">
        <v>0</v>
      </c>
      <c r="FF153" s="56"/>
      <c r="FG153" s="56">
        <v>-11</v>
      </c>
      <c r="FH153" s="9"/>
      <c r="FI153" s="17">
        <v>11</v>
      </c>
      <c r="FJ153" s="17"/>
      <c r="FK153" s="17"/>
      <c r="FL153" s="17"/>
      <c r="FM153" s="17"/>
      <c r="FN153" s="17">
        <v>0</v>
      </c>
      <c r="FO153" s="57">
        <v>0</v>
      </c>
      <c r="FP153" s="57">
        <v>15</v>
      </c>
      <c r="FQ153" s="57">
        <v>0.73333333333333328</v>
      </c>
      <c r="FR153" s="26" t="s">
        <v>359</v>
      </c>
      <c r="FS153" s="59"/>
      <c r="FT153" s="60">
        <v>-11</v>
      </c>
      <c r="FU153" s="60"/>
      <c r="FV153" s="61">
        <v>11</v>
      </c>
      <c r="FW153" s="61">
        <v>-11</v>
      </c>
      <c r="FX153" s="61">
        <v>0</v>
      </c>
      <c r="FY153" s="61">
        <v>0</v>
      </c>
      <c r="FZ153" s="10"/>
      <c r="GA153" s="11">
        <v>0</v>
      </c>
    </row>
    <row r="154" spans="1:183" s="62" customFormat="1" ht="20.25" customHeight="1">
      <c r="A154" s="23" t="s">
        <v>141</v>
      </c>
      <c r="B154" s="54" t="s">
        <v>321</v>
      </c>
      <c r="C154" s="54">
        <v>0</v>
      </c>
      <c r="D154" s="54">
        <v>0</v>
      </c>
      <c r="E154" s="54">
        <v>0</v>
      </c>
      <c r="F154" s="54">
        <v>0</v>
      </c>
      <c r="G154" s="54">
        <v>0</v>
      </c>
      <c r="H154" s="54">
        <v>0</v>
      </c>
      <c r="I154" s="54">
        <v>10</v>
      </c>
      <c r="J154" s="54">
        <v>10</v>
      </c>
      <c r="K154" s="54">
        <v>0</v>
      </c>
      <c r="L154" s="54">
        <v>0</v>
      </c>
      <c r="M154" s="54">
        <v>0</v>
      </c>
      <c r="N154" s="54">
        <v>0</v>
      </c>
      <c r="O154" s="54">
        <v>0</v>
      </c>
      <c r="P154" s="54">
        <v>0</v>
      </c>
      <c r="Q154" s="54">
        <v>0</v>
      </c>
      <c r="R154" s="54">
        <v>1</v>
      </c>
      <c r="S154" s="54">
        <v>1</v>
      </c>
      <c r="T154" s="54">
        <v>0</v>
      </c>
      <c r="U154" s="54">
        <v>2</v>
      </c>
      <c r="V154" s="54">
        <v>2</v>
      </c>
      <c r="W154" s="54">
        <v>0</v>
      </c>
      <c r="X154" s="54">
        <v>0</v>
      </c>
      <c r="Y154" s="54">
        <v>0</v>
      </c>
      <c r="Z154" s="54">
        <v>0</v>
      </c>
      <c r="AA154" s="54">
        <v>0</v>
      </c>
      <c r="AB154" s="54">
        <v>0</v>
      </c>
      <c r="AC154" s="54">
        <v>0</v>
      </c>
      <c r="AD154" s="54">
        <v>0</v>
      </c>
      <c r="AE154" s="54">
        <v>0</v>
      </c>
      <c r="AF154" s="54">
        <v>0</v>
      </c>
      <c r="AG154" s="54">
        <v>0</v>
      </c>
      <c r="AH154" s="54">
        <v>0</v>
      </c>
      <c r="AI154" s="54">
        <v>0</v>
      </c>
      <c r="AJ154" s="54">
        <v>0</v>
      </c>
      <c r="AK154" s="54">
        <v>0</v>
      </c>
      <c r="AL154" s="54">
        <v>0</v>
      </c>
      <c r="AM154" s="54">
        <v>0</v>
      </c>
      <c r="AN154" s="54">
        <v>0</v>
      </c>
      <c r="AO154" s="54">
        <v>0</v>
      </c>
      <c r="AP154" s="54">
        <v>5</v>
      </c>
      <c r="AQ154" s="54">
        <v>5</v>
      </c>
      <c r="AR154" s="54">
        <v>0</v>
      </c>
      <c r="AS154" s="54">
        <v>0</v>
      </c>
      <c r="AT154" s="54">
        <v>0</v>
      </c>
      <c r="AU154" s="54">
        <v>0</v>
      </c>
      <c r="AV154" s="54">
        <v>0</v>
      </c>
      <c r="AW154" s="54">
        <v>0</v>
      </c>
      <c r="AX154" s="54">
        <v>0</v>
      </c>
      <c r="AY154" s="54">
        <v>0</v>
      </c>
      <c r="AZ154" s="54">
        <v>0</v>
      </c>
      <c r="BA154" s="54">
        <v>0</v>
      </c>
      <c r="BB154" s="54">
        <v>0</v>
      </c>
      <c r="BC154" s="54">
        <v>0</v>
      </c>
      <c r="BD154" s="54">
        <v>0</v>
      </c>
      <c r="BE154" s="54">
        <v>0</v>
      </c>
      <c r="BF154" s="54">
        <v>0</v>
      </c>
      <c r="BG154" s="54">
        <v>0</v>
      </c>
      <c r="BH154" s="54">
        <v>0</v>
      </c>
      <c r="BI154" s="54">
        <v>0</v>
      </c>
      <c r="BJ154" s="54">
        <v>0</v>
      </c>
      <c r="BK154" s="54">
        <v>0</v>
      </c>
      <c r="BL154" s="54">
        <v>0</v>
      </c>
      <c r="BM154" s="54">
        <v>0</v>
      </c>
      <c r="BN154" s="54">
        <v>1</v>
      </c>
      <c r="BO154" s="54">
        <v>1</v>
      </c>
      <c r="BP154" s="54">
        <v>0</v>
      </c>
      <c r="BQ154" s="54">
        <v>0</v>
      </c>
      <c r="BR154" s="54">
        <v>0</v>
      </c>
      <c r="BS154" s="54">
        <v>0</v>
      </c>
      <c r="BT154" s="54">
        <v>0</v>
      </c>
      <c r="BU154" s="54">
        <v>0</v>
      </c>
      <c r="BV154" s="54">
        <v>0</v>
      </c>
      <c r="BW154" s="54">
        <v>0</v>
      </c>
      <c r="BX154" s="54">
        <v>0</v>
      </c>
      <c r="BY154" s="54">
        <v>0</v>
      </c>
      <c r="BZ154" s="54">
        <v>0</v>
      </c>
      <c r="CA154" s="54">
        <v>0</v>
      </c>
      <c r="CB154" s="54">
        <v>0</v>
      </c>
      <c r="CC154" s="54">
        <v>0</v>
      </c>
      <c r="CD154" s="54">
        <v>0</v>
      </c>
      <c r="CE154" s="54">
        <v>0</v>
      </c>
      <c r="CF154" s="54">
        <v>0</v>
      </c>
      <c r="CG154" s="54">
        <v>0</v>
      </c>
      <c r="CH154" s="54">
        <v>0</v>
      </c>
      <c r="CI154" s="54">
        <v>0</v>
      </c>
      <c r="CJ154" s="54">
        <v>0</v>
      </c>
      <c r="CK154" s="54">
        <v>0</v>
      </c>
      <c r="CL154" s="54">
        <v>19</v>
      </c>
      <c r="CM154" s="26"/>
      <c r="CN154" s="26"/>
      <c r="CO154" s="26"/>
      <c r="CP154" s="26">
        <v>0</v>
      </c>
      <c r="CQ154" s="54">
        <v>0</v>
      </c>
      <c r="CR154" s="54">
        <v>0</v>
      </c>
      <c r="CS154" s="54">
        <v>0</v>
      </c>
      <c r="CT154" s="54">
        <v>0</v>
      </c>
      <c r="CU154" s="54">
        <v>0</v>
      </c>
      <c r="CV154" s="54">
        <v>0</v>
      </c>
      <c r="CW154" s="54">
        <v>0</v>
      </c>
      <c r="CX154" s="54">
        <v>0</v>
      </c>
      <c r="CY154" s="54">
        <v>0</v>
      </c>
      <c r="CZ154" s="54">
        <v>0</v>
      </c>
      <c r="DA154" s="54">
        <v>0</v>
      </c>
      <c r="DB154" s="54">
        <v>0</v>
      </c>
      <c r="DC154" s="54">
        <v>0</v>
      </c>
      <c r="DD154" s="54">
        <v>0</v>
      </c>
      <c r="DE154" s="54">
        <v>0</v>
      </c>
      <c r="DF154" s="54">
        <v>0</v>
      </c>
      <c r="DG154" s="54">
        <v>0</v>
      </c>
      <c r="DH154" s="54">
        <v>0</v>
      </c>
      <c r="DI154" s="54">
        <v>0</v>
      </c>
      <c r="DJ154" s="54">
        <v>0</v>
      </c>
      <c r="DK154" s="54">
        <v>0</v>
      </c>
      <c r="DL154" s="54">
        <v>0</v>
      </c>
      <c r="DM154" s="54">
        <v>0</v>
      </c>
      <c r="DN154" s="54">
        <v>0</v>
      </c>
      <c r="DO154" s="54">
        <v>0</v>
      </c>
      <c r="DP154" s="54">
        <v>0</v>
      </c>
      <c r="DQ154" s="54">
        <v>0</v>
      </c>
      <c r="DR154" s="54">
        <v>0</v>
      </c>
      <c r="DS154" s="54">
        <v>0</v>
      </c>
      <c r="DT154" s="54">
        <v>0</v>
      </c>
      <c r="DU154" s="54">
        <v>0</v>
      </c>
      <c r="DV154" s="54">
        <v>0</v>
      </c>
      <c r="DW154" s="54">
        <v>0</v>
      </c>
      <c r="DX154" s="54">
        <v>0</v>
      </c>
      <c r="DY154" s="26"/>
      <c r="DZ154" s="26"/>
      <c r="EA154" s="26"/>
      <c r="EB154" s="26">
        <v>0</v>
      </c>
      <c r="EC154" s="54">
        <v>0</v>
      </c>
      <c r="ED154" s="54">
        <v>0</v>
      </c>
      <c r="EE154" s="54">
        <v>0</v>
      </c>
      <c r="EF154" s="54">
        <v>0</v>
      </c>
      <c r="EG154" s="54">
        <v>0</v>
      </c>
      <c r="EH154" s="54">
        <v>0</v>
      </c>
      <c r="EI154" s="54">
        <v>0</v>
      </c>
      <c r="EJ154" s="54">
        <v>0</v>
      </c>
      <c r="EK154" s="54">
        <v>0</v>
      </c>
      <c r="EL154" s="54">
        <v>0</v>
      </c>
      <c r="EM154" s="54">
        <v>0</v>
      </c>
      <c r="EN154" s="54">
        <v>0</v>
      </c>
      <c r="EO154" s="54">
        <v>0</v>
      </c>
      <c r="EP154" s="54">
        <v>0</v>
      </c>
      <c r="EQ154" s="54">
        <v>0</v>
      </c>
      <c r="ER154" s="54">
        <v>0</v>
      </c>
      <c r="ES154" s="54">
        <v>0</v>
      </c>
      <c r="ET154" s="54">
        <v>0</v>
      </c>
      <c r="EU154" s="54">
        <v>0</v>
      </c>
      <c r="EV154" s="54">
        <v>0</v>
      </c>
      <c r="EW154" s="54">
        <v>0</v>
      </c>
      <c r="EX154" s="54">
        <v>0</v>
      </c>
      <c r="EY154" s="26"/>
      <c r="EZ154" s="54"/>
      <c r="FA154" s="54"/>
      <c r="FB154" s="26">
        <v>0</v>
      </c>
      <c r="FC154" s="55">
        <v>19</v>
      </c>
      <c r="FD154" s="56">
        <v>19</v>
      </c>
      <c r="FE154" s="56">
        <v>0</v>
      </c>
      <c r="FF154" s="56"/>
      <c r="FG154" s="56">
        <v>-19</v>
      </c>
      <c r="FH154" s="98">
        <v>2</v>
      </c>
      <c r="FI154" s="17">
        <v>17</v>
      </c>
      <c r="FJ154" s="17"/>
      <c r="FK154" s="17"/>
      <c r="FL154" s="17"/>
      <c r="FM154" s="17"/>
      <c r="FN154" s="17">
        <v>0</v>
      </c>
      <c r="FO154" s="57">
        <v>0</v>
      </c>
      <c r="FP154" s="57">
        <v>15</v>
      </c>
      <c r="FQ154" s="57">
        <v>1.2666666666666666</v>
      </c>
      <c r="FR154" s="26" t="s">
        <v>359</v>
      </c>
      <c r="FS154" s="59"/>
      <c r="FT154" s="60">
        <v>-17</v>
      </c>
      <c r="FU154" s="60"/>
      <c r="FV154" s="61">
        <v>17</v>
      </c>
      <c r="FW154" s="61">
        <v>-19</v>
      </c>
      <c r="FX154" s="61">
        <v>-114000</v>
      </c>
      <c r="FY154" s="61">
        <v>-2</v>
      </c>
      <c r="FZ154" s="99">
        <v>6000</v>
      </c>
      <c r="GA154" s="100">
        <f>+FZ154*FH154</f>
        <v>12000</v>
      </c>
    </row>
    <row r="155" spans="1:183" s="62" customFormat="1" ht="20.25" hidden="1" customHeight="1">
      <c r="A155" s="8" t="s">
        <v>143</v>
      </c>
      <c r="B155" s="54"/>
      <c r="C155" s="54"/>
      <c r="D155" s="54">
        <v>0</v>
      </c>
      <c r="E155" s="54">
        <v>0</v>
      </c>
      <c r="F155" s="54">
        <v>0</v>
      </c>
      <c r="G155" s="54">
        <v>0</v>
      </c>
      <c r="H155" s="54">
        <v>0</v>
      </c>
      <c r="I155" s="54">
        <v>0</v>
      </c>
      <c r="J155" s="54">
        <v>0</v>
      </c>
      <c r="K155" s="54">
        <v>0</v>
      </c>
      <c r="L155" s="54">
        <v>0</v>
      </c>
      <c r="M155" s="54">
        <v>0</v>
      </c>
      <c r="N155" s="54">
        <v>0</v>
      </c>
      <c r="O155" s="54">
        <v>0</v>
      </c>
      <c r="P155" s="54">
        <v>0</v>
      </c>
      <c r="Q155" s="54">
        <v>0</v>
      </c>
      <c r="R155" s="54">
        <v>0</v>
      </c>
      <c r="S155" s="54">
        <v>0</v>
      </c>
      <c r="T155" s="54">
        <v>0</v>
      </c>
      <c r="U155" s="54">
        <v>0</v>
      </c>
      <c r="V155" s="54">
        <v>0</v>
      </c>
      <c r="W155" s="54">
        <v>0</v>
      </c>
      <c r="X155" s="54">
        <v>0</v>
      </c>
      <c r="Y155" s="54">
        <v>0</v>
      </c>
      <c r="Z155" s="54">
        <v>0</v>
      </c>
      <c r="AA155" s="54">
        <v>0</v>
      </c>
      <c r="AB155" s="54">
        <v>0</v>
      </c>
      <c r="AC155" s="54">
        <v>0</v>
      </c>
      <c r="AD155" s="54">
        <v>0</v>
      </c>
      <c r="AE155" s="54">
        <v>0</v>
      </c>
      <c r="AF155" s="54">
        <v>0</v>
      </c>
      <c r="AG155" s="54">
        <v>0</v>
      </c>
      <c r="AH155" s="54">
        <v>0</v>
      </c>
      <c r="AI155" s="54">
        <v>0</v>
      </c>
      <c r="AJ155" s="54">
        <v>0</v>
      </c>
      <c r="AK155" s="54">
        <v>0</v>
      </c>
      <c r="AL155" s="54">
        <v>0</v>
      </c>
      <c r="AM155" s="54">
        <v>0</v>
      </c>
      <c r="AN155" s="54">
        <v>0</v>
      </c>
      <c r="AO155" s="54">
        <v>0</v>
      </c>
      <c r="AP155" s="54">
        <v>0</v>
      </c>
      <c r="AQ155" s="54">
        <v>0</v>
      </c>
      <c r="AR155" s="54">
        <v>0</v>
      </c>
      <c r="AS155" s="54">
        <v>0</v>
      </c>
      <c r="AT155" s="54">
        <v>0</v>
      </c>
      <c r="AU155" s="54">
        <v>0</v>
      </c>
      <c r="AV155" s="54">
        <v>0</v>
      </c>
      <c r="AW155" s="54">
        <v>0</v>
      </c>
      <c r="AX155" s="54">
        <v>0</v>
      </c>
      <c r="AY155" s="54">
        <v>0</v>
      </c>
      <c r="AZ155" s="54">
        <v>0</v>
      </c>
      <c r="BA155" s="54">
        <v>0</v>
      </c>
      <c r="BB155" s="54">
        <v>0</v>
      </c>
      <c r="BC155" s="54">
        <v>0</v>
      </c>
      <c r="BD155" s="54">
        <v>0</v>
      </c>
      <c r="BE155" s="54">
        <v>0</v>
      </c>
      <c r="BF155" s="54">
        <v>0</v>
      </c>
      <c r="BG155" s="54">
        <v>0</v>
      </c>
      <c r="BH155" s="54">
        <v>0</v>
      </c>
      <c r="BI155" s="54">
        <v>0</v>
      </c>
      <c r="BJ155" s="54">
        <v>0</v>
      </c>
      <c r="BK155" s="54">
        <v>0</v>
      </c>
      <c r="BL155" s="54">
        <v>0</v>
      </c>
      <c r="BM155" s="54">
        <v>0</v>
      </c>
      <c r="BN155" s="54">
        <v>0</v>
      </c>
      <c r="BO155" s="54">
        <v>0</v>
      </c>
      <c r="BP155" s="54">
        <v>0</v>
      </c>
      <c r="BQ155" s="54">
        <v>0</v>
      </c>
      <c r="BR155" s="54">
        <v>0</v>
      </c>
      <c r="BS155" s="54">
        <v>0</v>
      </c>
      <c r="BT155" s="54">
        <v>0</v>
      </c>
      <c r="BU155" s="54">
        <v>0</v>
      </c>
      <c r="BV155" s="54">
        <v>0</v>
      </c>
      <c r="BW155" s="54">
        <v>0</v>
      </c>
      <c r="BX155" s="54">
        <v>0</v>
      </c>
      <c r="BY155" s="54">
        <v>0</v>
      </c>
      <c r="BZ155" s="54">
        <v>0</v>
      </c>
      <c r="CA155" s="54">
        <v>0</v>
      </c>
      <c r="CB155" s="54">
        <v>0</v>
      </c>
      <c r="CC155" s="54">
        <v>0</v>
      </c>
      <c r="CD155" s="54">
        <v>0</v>
      </c>
      <c r="CE155" s="54">
        <v>0</v>
      </c>
      <c r="CF155" s="54">
        <v>0</v>
      </c>
      <c r="CG155" s="54">
        <v>0</v>
      </c>
      <c r="CH155" s="54">
        <v>0</v>
      </c>
      <c r="CI155" s="54">
        <v>0</v>
      </c>
      <c r="CJ155" s="54">
        <v>0</v>
      </c>
      <c r="CK155" s="54">
        <v>0</v>
      </c>
      <c r="CL155" s="54">
        <v>0</v>
      </c>
      <c r="CM155" s="26"/>
      <c r="CN155" s="26"/>
      <c r="CO155" s="26"/>
      <c r="CP155" s="26">
        <v>0</v>
      </c>
      <c r="CQ155" s="54">
        <v>0</v>
      </c>
      <c r="CR155" s="54">
        <v>0</v>
      </c>
      <c r="CS155" s="54">
        <v>0</v>
      </c>
      <c r="CT155" s="54">
        <v>0</v>
      </c>
      <c r="CU155" s="54">
        <v>0</v>
      </c>
      <c r="CV155" s="54">
        <v>0</v>
      </c>
      <c r="CW155" s="54">
        <v>0</v>
      </c>
      <c r="CX155" s="54">
        <v>0</v>
      </c>
      <c r="CY155" s="54">
        <v>0</v>
      </c>
      <c r="CZ155" s="54">
        <v>0</v>
      </c>
      <c r="DA155" s="54">
        <v>0</v>
      </c>
      <c r="DB155" s="54">
        <v>0</v>
      </c>
      <c r="DC155" s="54">
        <v>0</v>
      </c>
      <c r="DD155" s="54">
        <v>0</v>
      </c>
      <c r="DE155" s="54">
        <v>0</v>
      </c>
      <c r="DF155" s="54">
        <v>0</v>
      </c>
      <c r="DG155" s="54">
        <v>0</v>
      </c>
      <c r="DH155" s="54">
        <v>0</v>
      </c>
      <c r="DI155" s="54">
        <v>0</v>
      </c>
      <c r="DJ155" s="54">
        <v>0</v>
      </c>
      <c r="DK155" s="54">
        <v>0</v>
      </c>
      <c r="DL155" s="54">
        <v>0</v>
      </c>
      <c r="DM155" s="54">
        <v>0</v>
      </c>
      <c r="DN155" s="54">
        <v>0</v>
      </c>
      <c r="DO155" s="54">
        <v>0</v>
      </c>
      <c r="DP155" s="54">
        <v>0</v>
      </c>
      <c r="DQ155" s="54">
        <v>0</v>
      </c>
      <c r="DR155" s="54">
        <v>0</v>
      </c>
      <c r="DS155" s="54">
        <v>0</v>
      </c>
      <c r="DT155" s="54">
        <v>0</v>
      </c>
      <c r="DU155" s="54">
        <v>0</v>
      </c>
      <c r="DV155" s="54">
        <v>0</v>
      </c>
      <c r="DW155" s="54">
        <v>0</v>
      </c>
      <c r="DX155" s="54">
        <v>0</v>
      </c>
      <c r="DY155" s="26"/>
      <c r="DZ155" s="26"/>
      <c r="EA155" s="26"/>
      <c r="EB155" s="26">
        <v>0</v>
      </c>
      <c r="EC155" s="54">
        <v>0</v>
      </c>
      <c r="ED155" s="54">
        <v>0</v>
      </c>
      <c r="EE155" s="54">
        <v>0</v>
      </c>
      <c r="EF155" s="54">
        <v>0</v>
      </c>
      <c r="EG155" s="54">
        <v>0</v>
      </c>
      <c r="EH155" s="54">
        <v>0</v>
      </c>
      <c r="EI155" s="54">
        <v>0</v>
      </c>
      <c r="EJ155" s="54">
        <v>0</v>
      </c>
      <c r="EK155" s="54">
        <v>0</v>
      </c>
      <c r="EL155" s="54">
        <v>0</v>
      </c>
      <c r="EM155" s="54">
        <v>0</v>
      </c>
      <c r="EN155" s="54">
        <v>0</v>
      </c>
      <c r="EO155" s="54">
        <v>0</v>
      </c>
      <c r="EP155" s="54">
        <v>0</v>
      </c>
      <c r="EQ155" s="54">
        <v>0</v>
      </c>
      <c r="ER155" s="54">
        <v>0</v>
      </c>
      <c r="ES155" s="54">
        <v>0</v>
      </c>
      <c r="ET155" s="54">
        <v>0</v>
      </c>
      <c r="EU155" s="54">
        <v>0</v>
      </c>
      <c r="EV155" s="54">
        <v>0</v>
      </c>
      <c r="EW155" s="54">
        <v>0</v>
      </c>
      <c r="EX155" s="54">
        <v>0</v>
      </c>
      <c r="EY155" s="26"/>
      <c r="EZ155" s="54"/>
      <c r="FA155" s="54"/>
      <c r="FB155" s="26">
        <v>0</v>
      </c>
      <c r="FC155" s="55">
        <v>0</v>
      </c>
      <c r="FD155" s="56">
        <v>0</v>
      </c>
      <c r="FE155" s="56">
        <v>0</v>
      </c>
      <c r="FF155" s="56"/>
      <c r="FG155" s="56">
        <v>0</v>
      </c>
      <c r="FH155" s="9"/>
      <c r="FI155" s="17">
        <v>0</v>
      </c>
      <c r="FJ155" s="17"/>
      <c r="FK155" s="17"/>
      <c r="FL155" s="17"/>
      <c r="FM155" s="17"/>
      <c r="FN155" s="17">
        <v>0</v>
      </c>
      <c r="FO155" s="57">
        <v>0</v>
      </c>
      <c r="FP155" s="57"/>
      <c r="FQ155" s="57">
        <v>0</v>
      </c>
      <c r="FR155" s="26" t="s">
        <v>359</v>
      </c>
      <c r="FS155" s="59"/>
      <c r="FT155" s="60">
        <v>0</v>
      </c>
      <c r="FU155" s="60"/>
      <c r="FV155" s="61">
        <v>0</v>
      </c>
      <c r="FW155" s="61">
        <v>0</v>
      </c>
      <c r="FX155" s="61">
        <v>0</v>
      </c>
      <c r="FY155" s="61">
        <v>0</v>
      </c>
      <c r="FZ155" s="10"/>
      <c r="GA155" s="11">
        <v>0</v>
      </c>
    </row>
    <row r="156" spans="1:183" s="62" customFormat="1" ht="21.75" hidden="1" customHeight="1">
      <c r="A156" s="8" t="s">
        <v>144</v>
      </c>
      <c r="B156" s="54" t="s">
        <v>321</v>
      </c>
      <c r="C156" s="54">
        <v>0</v>
      </c>
      <c r="D156" s="54">
        <v>0</v>
      </c>
      <c r="E156" s="54">
        <v>0</v>
      </c>
      <c r="F156" s="54">
        <v>0</v>
      </c>
      <c r="G156" s="54">
        <v>0</v>
      </c>
      <c r="H156" s="54">
        <v>0</v>
      </c>
      <c r="I156" s="54">
        <v>0</v>
      </c>
      <c r="J156" s="54">
        <v>0</v>
      </c>
      <c r="K156" s="54">
        <v>0</v>
      </c>
      <c r="L156" s="54">
        <v>0</v>
      </c>
      <c r="M156" s="54">
        <v>0</v>
      </c>
      <c r="N156" s="54">
        <v>0</v>
      </c>
      <c r="O156" s="54">
        <v>0</v>
      </c>
      <c r="P156" s="54">
        <v>0</v>
      </c>
      <c r="Q156" s="54">
        <v>0</v>
      </c>
      <c r="R156" s="54">
        <v>0</v>
      </c>
      <c r="S156" s="54">
        <v>0</v>
      </c>
      <c r="T156" s="54">
        <v>0</v>
      </c>
      <c r="U156" s="54">
        <v>0</v>
      </c>
      <c r="V156" s="54">
        <v>0</v>
      </c>
      <c r="W156" s="54">
        <v>0</v>
      </c>
      <c r="X156" s="54">
        <v>0</v>
      </c>
      <c r="Y156" s="54">
        <v>0</v>
      </c>
      <c r="Z156" s="54">
        <v>0</v>
      </c>
      <c r="AA156" s="54">
        <v>0</v>
      </c>
      <c r="AB156" s="54">
        <v>0</v>
      </c>
      <c r="AC156" s="54">
        <v>0</v>
      </c>
      <c r="AD156" s="54">
        <v>0</v>
      </c>
      <c r="AE156" s="54">
        <v>0</v>
      </c>
      <c r="AF156" s="54">
        <v>0</v>
      </c>
      <c r="AG156" s="54">
        <v>0</v>
      </c>
      <c r="AH156" s="54">
        <v>0</v>
      </c>
      <c r="AI156" s="54">
        <v>0</v>
      </c>
      <c r="AJ156" s="54">
        <v>0</v>
      </c>
      <c r="AK156" s="54">
        <v>0</v>
      </c>
      <c r="AL156" s="54">
        <v>0</v>
      </c>
      <c r="AM156" s="54">
        <v>0</v>
      </c>
      <c r="AN156" s="54">
        <v>0</v>
      </c>
      <c r="AO156" s="54">
        <v>0</v>
      </c>
      <c r="AP156" s="54">
        <v>0</v>
      </c>
      <c r="AQ156" s="54">
        <v>0</v>
      </c>
      <c r="AR156" s="54">
        <v>0</v>
      </c>
      <c r="AS156" s="54">
        <v>0</v>
      </c>
      <c r="AT156" s="54">
        <v>0</v>
      </c>
      <c r="AU156" s="54">
        <v>0</v>
      </c>
      <c r="AV156" s="54">
        <v>0</v>
      </c>
      <c r="AW156" s="54">
        <v>0</v>
      </c>
      <c r="AX156" s="54">
        <v>0</v>
      </c>
      <c r="AY156" s="54">
        <v>0</v>
      </c>
      <c r="AZ156" s="54">
        <v>0</v>
      </c>
      <c r="BA156" s="54">
        <v>0</v>
      </c>
      <c r="BB156" s="54">
        <v>0</v>
      </c>
      <c r="BC156" s="54">
        <v>0</v>
      </c>
      <c r="BD156" s="54">
        <v>0</v>
      </c>
      <c r="BE156" s="54">
        <v>0</v>
      </c>
      <c r="BF156" s="54">
        <v>0</v>
      </c>
      <c r="BG156" s="54">
        <v>0</v>
      </c>
      <c r="BH156" s="54">
        <v>0</v>
      </c>
      <c r="BI156" s="54">
        <v>0</v>
      </c>
      <c r="BJ156" s="54">
        <v>0</v>
      </c>
      <c r="BK156" s="54">
        <v>0</v>
      </c>
      <c r="BL156" s="54">
        <v>0</v>
      </c>
      <c r="BM156" s="54">
        <v>0</v>
      </c>
      <c r="BN156" s="54">
        <v>0</v>
      </c>
      <c r="BO156" s="54">
        <v>0</v>
      </c>
      <c r="BP156" s="54">
        <v>0</v>
      </c>
      <c r="BQ156" s="54">
        <v>0</v>
      </c>
      <c r="BR156" s="54">
        <v>0</v>
      </c>
      <c r="BS156" s="54">
        <v>0</v>
      </c>
      <c r="BT156" s="54">
        <v>0</v>
      </c>
      <c r="BU156" s="54">
        <v>0</v>
      </c>
      <c r="BV156" s="54">
        <v>0</v>
      </c>
      <c r="BW156" s="54">
        <v>0</v>
      </c>
      <c r="BX156" s="54">
        <v>0</v>
      </c>
      <c r="BY156" s="54">
        <v>0</v>
      </c>
      <c r="BZ156" s="54">
        <v>0</v>
      </c>
      <c r="CA156" s="54">
        <v>0</v>
      </c>
      <c r="CB156" s="54">
        <v>0</v>
      </c>
      <c r="CC156" s="54">
        <v>0</v>
      </c>
      <c r="CD156" s="54">
        <v>0</v>
      </c>
      <c r="CE156" s="54">
        <v>0</v>
      </c>
      <c r="CF156" s="54">
        <v>0</v>
      </c>
      <c r="CG156" s="54">
        <v>0</v>
      </c>
      <c r="CH156" s="54">
        <v>0</v>
      </c>
      <c r="CI156" s="54">
        <v>0</v>
      </c>
      <c r="CJ156" s="54">
        <v>0</v>
      </c>
      <c r="CK156" s="54">
        <v>0</v>
      </c>
      <c r="CL156" s="54">
        <v>0</v>
      </c>
      <c r="CM156" s="26"/>
      <c r="CN156" s="26"/>
      <c r="CO156" s="26"/>
      <c r="CP156" s="26">
        <v>0</v>
      </c>
      <c r="CQ156" s="54">
        <v>0</v>
      </c>
      <c r="CR156" s="54">
        <v>0</v>
      </c>
      <c r="CS156" s="54">
        <v>0</v>
      </c>
      <c r="CT156" s="54">
        <v>0</v>
      </c>
      <c r="CU156" s="54">
        <v>0</v>
      </c>
      <c r="CV156" s="54">
        <v>0</v>
      </c>
      <c r="CW156" s="54">
        <v>0</v>
      </c>
      <c r="CX156" s="54">
        <v>0</v>
      </c>
      <c r="CY156" s="54">
        <v>0</v>
      </c>
      <c r="CZ156" s="54">
        <v>0</v>
      </c>
      <c r="DA156" s="54">
        <v>0</v>
      </c>
      <c r="DB156" s="54">
        <v>0</v>
      </c>
      <c r="DC156" s="54">
        <v>0</v>
      </c>
      <c r="DD156" s="54">
        <v>0</v>
      </c>
      <c r="DE156" s="54">
        <v>0</v>
      </c>
      <c r="DF156" s="54">
        <v>0</v>
      </c>
      <c r="DG156" s="54">
        <v>0</v>
      </c>
      <c r="DH156" s="54">
        <v>0</v>
      </c>
      <c r="DI156" s="54">
        <v>0</v>
      </c>
      <c r="DJ156" s="54">
        <v>0</v>
      </c>
      <c r="DK156" s="54">
        <v>0</v>
      </c>
      <c r="DL156" s="54">
        <v>0</v>
      </c>
      <c r="DM156" s="54">
        <v>0</v>
      </c>
      <c r="DN156" s="54">
        <v>0</v>
      </c>
      <c r="DO156" s="54">
        <v>0</v>
      </c>
      <c r="DP156" s="54">
        <v>0</v>
      </c>
      <c r="DQ156" s="54">
        <v>0</v>
      </c>
      <c r="DR156" s="54">
        <v>0</v>
      </c>
      <c r="DS156" s="54">
        <v>0</v>
      </c>
      <c r="DT156" s="54">
        <v>0</v>
      </c>
      <c r="DU156" s="54">
        <v>0</v>
      </c>
      <c r="DV156" s="54">
        <v>0</v>
      </c>
      <c r="DW156" s="54">
        <v>0</v>
      </c>
      <c r="DX156" s="54">
        <v>0</v>
      </c>
      <c r="DY156" s="26"/>
      <c r="DZ156" s="26"/>
      <c r="EA156" s="26"/>
      <c r="EB156" s="26">
        <v>0</v>
      </c>
      <c r="EC156" s="54">
        <v>0</v>
      </c>
      <c r="ED156" s="54">
        <v>0</v>
      </c>
      <c r="EE156" s="54">
        <v>0</v>
      </c>
      <c r="EF156" s="54">
        <v>0</v>
      </c>
      <c r="EG156" s="54">
        <v>0</v>
      </c>
      <c r="EH156" s="54">
        <v>0</v>
      </c>
      <c r="EI156" s="54">
        <v>0</v>
      </c>
      <c r="EJ156" s="54">
        <v>0</v>
      </c>
      <c r="EK156" s="54">
        <v>0</v>
      </c>
      <c r="EL156" s="54">
        <v>0</v>
      </c>
      <c r="EM156" s="54">
        <v>0</v>
      </c>
      <c r="EN156" s="54">
        <v>0</v>
      </c>
      <c r="EO156" s="54">
        <v>0</v>
      </c>
      <c r="EP156" s="54">
        <v>0</v>
      </c>
      <c r="EQ156" s="54">
        <v>0</v>
      </c>
      <c r="ER156" s="54">
        <v>0</v>
      </c>
      <c r="ES156" s="54">
        <v>0</v>
      </c>
      <c r="ET156" s="54">
        <v>0</v>
      </c>
      <c r="EU156" s="54">
        <v>0</v>
      </c>
      <c r="EV156" s="54">
        <v>0</v>
      </c>
      <c r="EW156" s="54">
        <v>0</v>
      </c>
      <c r="EX156" s="54">
        <v>0</v>
      </c>
      <c r="EY156" s="26"/>
      <c r="EZ156" s="54"/>
      <c r="FA156" s="54"/>
      <c r="FB156" s="26">
        <v>0</v>
      </c>
      <c r="FC156" s="55">
        <v>0</v>
      </c>
      <c r="FD156" s="56">
        <v>0</v>
      </c>
      <c r="FE156" s="56">
        <v>0</v>
      </c>
      <c r="FF156" s="56"/>
      <c r="FG156" s="56">
        <v>0</v>
      </c>
      <c r="FH156" s="9"/>
      <c r="FI156" s="17">
        <v>0</v>
      </c>
      <c r="FJ156" s="17"/>
      <c r="FK156" s="17"/>
      <c r="FL156" s="17"/>
      <c r="FM156" s="17"/>
      <c r="FN156" s="17">
        <v>0</v>
      </c>
      <c r="FO156" s="57">
        <v>0</v>
      </c>
      <c r="FP156" s="57">
        <v>10</v>
      </c>
      <c r="FQ156" s="57">
        <v>0</v>
      </c>
      <c r="FR156" s="26" t="s">
        <v>359</v>
      </c>
      <c r="FS156" s="59"/>
      <c r="FT156" s="60">
        <v>0</v>
      </c>
      <c r="FU156" s="60"/>
      <c r="FV156" s="61">
        <v>0</v>
      </c>
      <c r="FW156" s="61">
        <v>0</v>
      </c>
      <c r="FX156" s="61">
        <v>0</v>
      </c>
      <c r="FY156" s="61">
        <v>0</v>
      </c>
      <c r="FZ156" s="10"/>
      <c r="GA156" s="11">
        <v>0</v>
      </c>
    </row>
    <row r="157" spans="1:183" s="62" customFormat="1" ht="20.25" hidden="1" customHeight="1">
      <c r="A157" s="8" t="s">
        <v>145</v>
      </c>
      <c r="B157" s="54" t="s">
        <v>321</v>
      </c>
      <c r="C157" s="54">
        <v>0</v>
      </c>
      <c r="D157" s="54">
        <v>0</v>
      </c>
      <c r="E157" s="54">
        <v>0</v>
      </c>
      <c r="F157" s="54">
        <v>0</v>
      </c>
      <c r="G157" s="54">
        <v>0</v>
      </c>
      <c r="H157" s="54">
        <v>0</v>
      </c>
      <c r="I157" s="54">
        <v>0</v>
      </c>
      <c r="J157" s="54">
        <v>0</v>
      </c>
      <c r="K157" s="54">
        <v>0</v>
      </c>
      <c r="L157" s="54">
        <v>0</v>
      </c>
      <c r="M157" s="54">
        <v>0</v>
      </c>
      <c r="N157" s="54">
        <v>0</v>
      </c>
      <c r="O157" s="54">
        <v>0</v>
      </c>
      <c r="P157" s="54">
        <v>0</v>
      </c>
      <c r="Q157" s="54">
        <v>0</v>
      </c>
      <c r="R157" s="54">
        <v>0</v>
      </c>
      <c r="S157" s="54">
        <v>0</v>
      </c>
      <c r="T157" s="54">
        <v>0</v>
      </c>
      <c r="U157" s="54">
        <v>0</v>
      </c>
      <c r="V157" s="54">
        <v>0</v>
      </c>
      <c r="W157" s="54">
        <v>0</v>
      </c>
      <c r="X157" s="54">
        <v>0</v>
      </c>
      <c r="Y157" s="54">
        <v>0</v>
      </c>
      <c r="Z157" s="54">
        <v>0</v>
      </c>
      <c r="AA157" s="54">
        <v>0</v>
      </c>
      <c r="AB157" s="54">
        <v>0</v>
      </c>
      <c r="AC157" s="54">
        <v>0</v>
      </c>
      <c r="AD157" s="54">
        <v>0</v>
      </c>
      <c r="AE157" s="54">
        <v>0</v>
      </c>
      <c r="AF157" s="54">
        <v>0</v>
      </c>
      <c r="AG157" s="54">
        <v>0</v>
      </c>
      <c r="AH157" s="54">
        <v>0</v>
      </c>
      <c r="AI157" s="54">
        <v>0</v>
      </c>
      <c r="AJ157" s="54">
        <v>1</v>
      </c>
      <c r="AK157" s="54">
        <v>1</v>
      </c>
      <c r="AL157" s="54">
        <v>0</v>
      </c>
      <c r="AM157" s="54">
        <v>0</v>
      </c>
      <c r="AN157" s="54">
        <v>0</v>
      </c>
      <c r="AO157" s="54">
        <v>0</v>
      </c>
      <c r="AP157" s="54">
        <v>0</v>
      </c>
      <c r="AQ157" s="54">
        <v>0</v>
      </c>
      <c r="AR157" s="54">
        <v>0</v>
      </c>
      <c r="AS157" s="54">
        <v>5</v>
      </c>
      <c r="AT157" s="54">
        <v>5</v>
      </c>
      <c r="AU157" s="54">
        <v>0</v>
      </c>
      <c r="AV157" s="54">
        <v>0</v>
      </c>
      <c r="AW157" s="54">
        <v>0</v>
      </c>
      <c r="AX157" s="54">
        <v>0</v>
      </c>
      <c r="AY157" s="54">
        <v>0</v>
      </c>
      <c r="AZ157" s="54">
        <v>0</v>
      </c>
      <c r="BA157" s="54">
        <v>0</v>
      </c>
      <c r="BB157" s="54">
        <v>0</v>
      </c>
      <c r="BC157" s="54">
        <v>0</v>
      </c>
      <c r="BD157" s="54">
        <v>0</v>
      </c>
      <c r="BE157" s="54">
        <v>0</v>
      </c>
      <c r="BF157" s="54">
        <v>0</v>
      </c>
      <c r="BG157" s="54">
        <v>0</v>
      </c>
      <c r="BH157" s="54">
        <v>0</v>
      </c>
      <c r="BI157" s="54">
        <v>0</v>
      </c>
      <c r="BJ157" s="54">
        <v>0</v>
      </c>
      <c r="BK157" s="54">
        <v>3</v>
      </c>
      <c r="BL157" s="54">
        <v>3</v>
      </c>
      <c r="BM157" s="54">
        <v>0</v>
      </c>
      <c r="BN157" s="54">
        <v>0</v>
      </c>
      <c r="BO157" s="54">
        <v>0</v>
      </c>
      <c r="BP157" s="54">
        <v>0</v>
      </c>
      <c r="BQ157" s="54">
        <v>0</v>
      </c>
      <c r="BR157" s="54">
        <v>0</v>
      </c>
      <c r="BS157" s="54">
        <v>0</v>
      </c>
      <c r="BT157" s="54">
        <v>0</v>
      </c>
      <c r="BU157" s="54">
        <v>0</v>
      </c>
      <c r="BV157" s="54">
        <v>0</v>
      </c>
      <c r="BW157" s="54">
        <v>0</v>
      </c>
      <c r="BX157" s="54">
        <v>0</v>
      </c>
      <c r="BY157" s="54">
        <v>0</v>
      </c>
      <c r="BZ157" s="54">
        <v>0</v>
      </c>
      <c r="CA157" s="54">
        <v>0</v>
      </c>
      <c r="CB157" s="54">
        <v>0</v>
      </c>
      <c r="CC157" s="54">
        <v>0</v>
      </c>
      <c r="CD157" s="54">
        <v>0</v>
      </c>
      <c r="CE157" s="54">
        <v>0</v>
      </c>
      <c r="CF157" s="54">
        <v>0</v>
      </c>
      <c r="CG157" s="54">
        <v>0</v>
      </c>
      <c r="CH157" s="54">
        <v>0</v>
      </c>
      <c r="CI157" s="54">
        <v>0</v>
      </c>
      <c r="CJ157" s="54">
        <v>0</v>
      </c>
      <c r="CK157" s="54">
        <v>0</v>
      </c>
      <c r="CL157" s="54">
        <v>9</v>
      </c>
      <c r="CM157" s="26"/>
      <c r="CN157" s="26"/>
      <c r="CO157" s="26"/>
      <c r="CP157" s="26">
        <v>0</v>
      </c>
      <c r="CQ157" s="54">
        <v>0</v>
      </c>
      <c r="CR157" s="54">
        <v>0</v>
      </c>
      <c r="CS157" s="54">
        <v>0</v>
      </c>
      <c r="CT157" s="54">
        <v>0</v>
      </c>
      <c r="CU157" s="54">
        <v>0</v>
      </c>
      <c r="CV157" s="54">
        <v>0</v>
      </c>
      <c r="CW157" s="54">
        <v>0</v>
      </c>
      <c r="CX157" s="54">
        <v>0</v>
      </c>
      <c r="CY157" s="54">
        <v>0</v>
      </c>
      <c r="CZ157" s="54">
        <v>0</v>
      </c>
      <c r="DA157" s="54">
        <v>0</v>
      </c>
      <c r="DB157" s="54">
        <v>0</v>
      </c>
      <c r="DC157" s="54">
        <v>0</v>
      </c>
      <c r="DD157" s="54">
        <v>0</v>
      </c>
      <c r="DE157" s="54">
        <v>0</v>
      </c>
      <c r="DF157" s="54">
        <v>0</v>
      </c>
      <c r="DG157" s="54">
        <v>0</v>
      </c>
      <c r="DH157" s="54">
        <v>0</v>
      </c>
      <c r="DI157" s="54">
        <v>0</v>
      </c>
      <c r="DJ157" s="54">
        <v>0</v>
      </c>
      <c r="DK157" s="54">
        <v>0</v>
      </c>
      <c r="DL157" s="54">
        <v>0</v>
      </c>
      <c r="DM157" s="54">
        <v>0</v>
      </c>
      <c r="DN157" s="54">
        <v>0</v>
      </c>
      <c r="DO157" s="54">
        <v>0</v>
      </c>
      <c r="DP157" s="54">
        <v>0</v>
      </c>
      <c r="DQ157" s="54">
        <v>0</v>
      </c>
      <c r="DR157" s="54">
        <v>0</v>
      </c>
      <c r="DS157" s="54">
        <v>0</v>
      </c>
      <c r="DT157" s="54">
        <v>0</v>
      </c>
      <c r="DU157" s="54">
        <v>0</v>
      </c>
      <c r="DV157" s="54">
        <v>0</v>
      </c>
      <c r="DW157" s="54">
        <v>0</v>
      </c>
      <c r="DX157" s="54">
        <v>0</v>
      </c>
      <c r="DY157" s="26"/>
      <c r="DZ157" s="26"/>
      <c r="EA157" s="26"/>
      <c r="EB157" s="26">
        <v>0</v>
      </c>
      <c r="EC157" s="54">
        <v>0</v>
      </c>
      <c r="ED157" s="54">
        <v>0</v>
      </c>
      <c r="EE157" s="54">
        <v>0</v>
      </c>
      <c r="EF157" s="54">
        <v>0</v>
      </c>
      <c r="EG157" s="54">
        <v>0</v>
      </c>
      <c r="EH157" s="54">
        <v>0</v>
      </c>
      <c r="EI157" s="54">
        <v>0</v>
      </c>
      <c r="EJ157" s="54">
        <v>0</v>
      </c>
      <c r="EK157" s="54">
        <v>0</v>
      </c>
      <c r="EL157" s="54">
        <v>0</v>
      </c>
      <c r="EM157" s="54">
        <v>0</v>
      </c>
      <c r="EN157" s="54">
        <v>0</v>
      </c>
      <c r="EO157" s="54">
        <v>0</v>
      </c>
      <c r="EP157" s="54">
        <v>0</v>
      </c>
      <c r="EQ157" s="54">
        <v>0</v>
      </c>
      <c r="ER157" s="54">
        <v>0</v>
      </c>
      <c r="ES157" s="54">
        <v>0</v>
      </c>
      <c r="ET157" s="54">
        <v>0</v>
      </c>
      <c r="EU157" s="54">
        <v>0</v>
      </c>
      <c r="EV157" s="54">
        <v>0</v>
      </c>
      <c r="EW157" s="54">
        <v>0</v>
      </c>
      <c r="EX157" s="54">
        <v>0</v>
      </c>
      <c r="EY157" s="26"/>
      <c r="EZ157" s="54"/>
      <c r="FA157" s="54"/>
      <c r="FB157" s="26">
        <v>0</v>
      </c>
      <c r="FC157" s="55">
        <v>9</v>
      </c>
      <c r="FD157" s="56">
        <v>9</v>
      </c>
      <c r="FE157" s="56">
        <v>0</v>
      </c>
      <c r="FF157" s="56"/>
      <c r="FG157" s="56">
        <v>-9</v>
      </c>
      <c r="FH157" s="9"/>
      <c r="FI157" s="17">
        <v>9</v>
      </c>
      <c r="FJ157" s="17"/>
      <c r="FK157" s="17"/>
      <c r="FL157" s="17"/>
      <c r="FM157" s="17"/>
      <c r="FN157" s="17">
        <v>0</v>
      </c>
      <c r="FO157" s="57">
        <v>0</v>
      </c>
      <c r="FP157" s="57">
        <v>15</v>
      </c>
      <c r="FQ157" s="57">
        <v>0.6</v>
      </c>
      <c r="FR157" s="26" t="s">
        <v>359</v>
      </c>
      <c r="FS157" s="59"/>
      <c r="FT157" s="60">
        <v>-9</v>
      </c>
      <c r="FU157" s="60"/>
      <c r="FV157" s="61">
        <v>9</v>
      </c>
      <c r="FW157" s="61">
        <v>-9</v>
      </c>
      <c r="FX157" s="61">
        <v>-288000</v>
      </c>
      <c r="FY157" s="61">
        <v>0</v>
      </c>
      <c r="FZ157" s="10">
        <v>32000</v>
      </c>
      <c r="GA157" s="11">
        <v>0</v>
      </c>
    </row>
    <row r="158" spans="1:183" s="62" customFormat="1" ht="20.25" hidden="1" customHeight="1">
      <c r="A158" s="8" t="s">
        <v>146</v>
      </c>
      <c r="B158" s="54"/>
      <c r="C158" s="54"/>
      <c r="D158" s="54">
        <v>0</v>
      </c>
      <c r="E158" s="54">
        <v>0</v>
      </c>
      <c r="F158" s="54">
        <v>0</v>
      </c>
      <c r="G158" s="54">
        <v>0</v>
      </c>
      <c r="H158" s="54">
        <v>0</v>
      </c>
      <c r="I158" s="54">
        <v>0</v>
      </c>
      <c r="J158" s="54">
        <v>0</v>
      </c>
      <c r="K158" s="54">
        <v>0</v>
      </c>
      <c r="L158" s="54">
        <v>0</v>
      </c>
      <c r="M158" s="54">
        <v>0</v>
      </c>
      <c r="N158" s="54">
        <v>0</v>
      </c>
      <c r="O158" s="54">
        <v>0</v>
      </c>
      <c r="P158" s="54">
        <v>0</v>
      </c>
      <c r="Q158" s="54">
        <v>0</v>
      </c>
      <c r="R158" s="54">
        <v>0</v>
      </c>
      <c r="S158" s="54">
        <v>0</v>
      </c>
      <c r="T158" s="54">
        <v>0</v>
      </c>
      <c r="U158" s="54">
        <v>0</v>
      </c>
      <c r="V158" s="54">
        <v>0</v>
      </c>
      <c r="W158" s="54">
        <v>0</v>
      </c>
      <c r="X158" s="54">
        <v>0</v>
      </c>
      <c r="Y158" s="54">
        <v>0</v>
      </c>
      <c r="Z158" s="54">
        <v>0</v>
      </c>
      <c r="AA158" s="54">
        <v>0</v>
      </c>
      <c r="AB158" s="54">
        <v>0</v>
      </c>
      <c r="AC158" s="54">
        <v>0</v>
      </c>
      <c r="AD158" s="54">
        <v>0</v>
      </c>
      <c r="AE158" s="54">
        <v>0</v>
      </c>
      <c r="AF158" s="54">
        <v>0</v>
      </c>
      <c r="AG158" s="54">
        <v>0</v>
      </c>
      <c r="AH158" s="54">
        <v>0</v>
      </c>
      <c r="AI158" s="54">
        <v>0</v>
      </c>
      <c r="AJ158" s="54">
        <v>0</v>
      </c>
      <c r="AK158" s="54">
        <v>0</v>
      </c>
      <c r="AL158" s="54">
        <v>0</v>
      </c>
      <c r="AM158" s="54">
        <v>0</v>
      </c>
      <c r="AN158" s="54">
        <v>0</v>
      </c>
      <c r="AO158" s="54">
        <v>0</v>
      </c>
      <c r="AP158" s="54">
        <v>0</v>
      </c>
      <c r="AQ158" s="54">
        <v>0</v>
      </c>
      <c r="AR158" s="54">
        <v>0</v>
      </c>
      <c r="AS158" s="54">
        <v>0</v>
      </c>
      <c r="AT158" s="54">
        <v>0</v>
      </c>
      <c r="AU158" s="54">
        <v>0</v>
      </c>
      <c r="AV158" s="54">
        <v>0</v>
      </c>
      <c r="AW158" s="54">
        <v>0</v>
      </c>
      <c r="AX158" s="54">
        <v>0</v>
      </c>
      <c r="AY158" s="54">
        <v>0</v>
      </c>
      <c r="AZ158" s="54">
        <v>0</v>
      </c>
      <c r="BA158" s="54">
        <v>0</v>
      </c>
      <c r="BB158" s="54">
        <v>0</v>
      </c>
      <c r="BC158" s="54">
        <v>0</v>
      </c>
      <c r="BD158" s="54">
        <v>0</v>
      </c>
      <c r="BE158" s="54">
        <v>0</v>
      </c>
      <c r="BF158" s="54">
        <v>0</v>
      </c>
      <c r="BG158" s="54">
        <v>0</v>
      </c>
      <c r="BH158" s="54">
        <v>0</v>
      </c>
      <c r="BI158" s="54">
        <v>0</v>
      </c>
      <c r="BJ158" s="54">
        <v>0</v>
      </c>
      <c r="BK158" s="54">
        <v>0</v>
      </c>
      <c r="BL158" s="54">
        <v>0</v>
      </c>
      <c r="BM158" s="54">
        <v>0</v>
      </c>
      <c r="BN158" s="54">
        <v>0</v>
      </c>
      <c r="BO158" s="54">
        <v>0</v>
      </c>
      <c r="BP158" s="54">
        <v>0</v>
      </c>
      <c r="BQ158" s="54">
        <v>0</v>
      </c>
      <c r="BR158" s="54">
        <v>0</v>
      </c>
      <c r="BS158" s="54">
        <v>0</v>
      </c>
      <c r="BT158" s="54">
        <v>0</v>
      </c>
      <c r="BU158" s="54">
        <v>0</v>
      </c>
      <c r="BV158" s="54">
        <v>0</v>
      </c>
      <c r="BW158" s="54">
        <v>0</v>
      </c>
      <c r="BX158" s="54">
        <v>0</v>
      </c>
      <c r="BY158" s="54">
        <v>0</v>
      </c>
      <c r="BZ158" s="54">
        <v>0</v>
      </c>
      <c r="CA158" s="54">
        <v>0</v>
      </c>
      <c r="CB158" s="54">
        <v>0</v>
      </c>
      <c r="CC158" s="54">
        <v>0</v>
      </c>
      <c r="CD158" s="54">
        <v>0</v>
      </c>
      <c r="CE158" s="54">
        <v>0</v>
      </c>
      <c r="CF158" s="54">
        <v>0</v>
      </c>
      <c r="CG158" s="54">
        <v>0</v>
      </c>
      <c r="CH158" s="54">
        <v>0</v>
      </c>
      <c r="CI158" s="54">
        <v>0</v>
      </c>
      <c r="CJ158" s="54">
        <v>0</v>
      </c>
      <c r="CK158" s="54">
        <v>0</v>
      </c>
      <c r="CL158" s="54">
        <v>0</v>
      </c>
      <c r="CM158" s="26"/>
      <c r="CN158" s="26"/>
      <c r="CO158" s="26"/>
      <c r="CP158" s="26">
        <v>0</v>
      </c>
      <c r="CQ158" s="54">
        <v>0</v>
      </c>
      <c r="CR158" s="54">
        <v>0</v>
      </c>
      <c r="CS158" s="54">
        <v>0</v>
      </c>
      <c r="CT158" s="54">
        <v>0</v>
      </c>
      <c r="CU158" s="54">
        <v>0</v>
      </c>
      <c r="CV158" s="54">
        <v>0</v>
      </c>
      <c r="CW158" s="54">
        <v>0</v>
      </c>
      <c r="CX158" s="54">
        <v>0</v>
      </c>
      <c r="CY158" s="54">
        <v>0</v>
      </c>
      <c r="CZ158" s="54">
        <v>0</v>
      </c>
      <c r="DA158" s="54">
        <v>0</v>
      </c>
      <c r="DB158" s="54">
        <v>0</v>
      </c>
      <c r="DC158" s="54">
        <v>0</v>
      </c>
      <c r="DD158" s="54">
        <v>0</v>
      </c>
      <c r="DE158" s="54">
        <v>0</v>
      </c>
      <c r="DF158" s="54">
        <v>0</v>
      </c>
      <c r="DG158" s="54">
        <v>0</v>
      </c>
      <c r="DH158" s="54">
        <v>0</v>
      </c>
      <c r="DI158" s="54">
        <v>0</v>
      </c>
      <c r="DJ158" s="54">
        <v>0</v>
      </c>
      <c r="DK158" s="54">
        <v>0</v>
      </c>
      <c r="DL158" s="54">
        <v>0</v>
      </c>
      <c r="DM158" s="54">
        <v>0</v>
      </c>
      <c r="DN158" s="54">
        <v>0</v>
      </c>
      <c r="DO158" s="54">
        <v>0</v>
      </c>
      <c r="DP158" s="54">
        <v>0</v>
      </c>
      <c r="DQ158" s="54">
        <v>0</v>
      </c>
      <c r="DR158" s="54">
        <v>0</v>
      </c>
      <c r="DS158" s="54">
        <v>0</v>
      </c>
      <c r="DT158" s="54">
        <v>0</v>
      </c>
      <c r="DU158" s="54">
        <v>0</v>
      </c>
      <c r="DV158" s="54">
        <v>0</v>
      </c>
      <c r="DW158" s="54">
        <v>0</v>
      </c>
      <c r="DX158" s="54">
        <v>0</v>
      </c>
      <c r="DY158" s="26"/>
      <c r="DZ158" s="26"/>
      <c r="EA158" s="26"/>
      <c r="EB158" s="26">
        <v>0</v>
      </c>
      <c r="EC158" s="54">
        <v>0</v>
      </c>
      <c r="ED158" s="54">
        <v>0</v>
      </c>
      <c r="EE158" s="54">
        <v>0</v>
      </c>
      <c r="EF158" s="54">
        <v>0</v>
      </c>
      <c r="EG158" s="54">
        <v>0</v>
      </c>
      <c r="EH158" s="54">
        <v>0</v>
      </c>
      <c r="EI158" s="54">
        <v>0</v>
      </c>
      <c r="EJ158" s="54">
        <v>0</v>
      </c>
      <c r="EK158" s="54">
        <v>0</v>
      </c>
      <c r="EL158" s="54">
        <v>0</v>
      </c>
      <c r="EM158" s="54">
        <v>0</v>
      </c>
      <c r="EN158" s="54">
        <v>0</v>
      </c>
      <c r="EO158" s="54">
        <v>0</v>
      </c>
      <c r="EP158" s="54">
        <v>0</v>
      </c>
      <c r="EQ158" s="54">
        <v>0</v>
      </c>
      <c r="ER158" s="54">
        <v>0</v>
      </c>
      <c r="ES158" s="54">
        <v>0</v>
      </c>
      <c r="ET158" s="54">
        <v>0</v>
      </c>
      <c r="EU158" s="54">
        <v>0</v>
      </c>
      <c r="EV158" s="54">
        <v>0</v>
      </c>
      <c r="EW158" s="54">
        <v>0</v>
      </c>
      <c r="EX158" s="54">
        <v>0</v>
      </c>
      <c r="EY158" s="26"/>
      <c r="EZ158" s="54"/>
      <c r="FA158" s="54"/>
      <c r="FB158" s="26">
        <v>0</v>
      </c>
      <c r="FC158" s="55">
        <v>0</v>
      </c>
      <c r="FD158" s="56">
        <v>0</v>
      </c>
      <c r="FE158" s="56">
        <v>0</v>
      </c>
      <c r="FF158" s="56"/>
      <c r="FG158" s="56"/>
      <c r="FH158" s="9"/>
      <c r="FI158" s="17">
        <v>0</v>
      </c>
      <c r="FJ158" s="17"/>
      <c r="FK158" s="17"/>
      <c r="FL158" s="17"/>
      <c r="FM158" s="17"/>
      <c r="FN158" s="17">
        <v>0</v>
      </c>
      <c r="FO158" s="57">
        <v>0</v>
      </c>
      <c r="FP158" s="57"/>
      <c r="FQ158" s="57">
        <v>0</v>
      </c>
      <c r="FR158" s="26" t="s">
        <v>359</v>
      </c>
      <c r="FS158" s="59"/>
      <c r="FT158" s="60">
        <v>0</v>
      </c>
      <c r="FU158" s="60"/>
      <c r="FV158" s="61">
        <v>0</v>
      </c>
      <c r="FW158" s="61">
        <v>0</v>
      </c>
      <c r="FX158" s="61">
        <v>0</v>
      </c>
      <c r="FY158" s="61">
        <v>0</v>
      </c>
      <c r="FZ158" s="10"/>
      <c r="GA158" s="11"/>
    </row>
    <row r="159" spans="1:183" s="62" customFormat="1" ht="20.25" hidden="1" customHeight="1">
      <c r="A159" s="14" t="s">
        <v>147</v>
      </c>
      <c r="B159" s="54" t="s">
        <v>321</v>
      </c>
      <c r="C159" s="54">
        <v>0</v>
      </c>
      <c r="D159" s="54">
        <v>0</v>
      </c>
      <c r="E159" s="54">
        <v>0</v>
      </c>
      <c r="F159" s="54">
        <v>0</v>
      </c>
      <c r="G159" s="54">
        <v>0</v>
      </c>
      <c r="H159" s="54">
        <v>0</v>
      </c>
      <c r="I159" s="54">
        <v>0</v>
      </c>
      <c r="J159" s="54">
        <v>0</v>
      </c>
      <c r="K159" s="54">
        <v>0</v>
      </c>
      <c r="L159" s="54">
        <v>0</v>
      </c>
      <c r="M159" s="54">
        <v>0</v>
      </c>
      <c r="N159" s="54">
        <v>0</v>
      </c>
      <c r="O159" s="54">
        <v>0</v>
      </c>
      <c r="P159" s="54">
        <v>0</v>
      </c>
      <c r="Q159" s="54">
        <v>0</v>
      </c>
      <c r="R159" s="54">
        <v>0</v>
      </c>
      <c r="S159" s="54">
        <v>0</v>
      </c>
      <c r="T159" s="54">
        <v>0</v>
      </c>
      <c r="U159" s="54">
        <v>0</v>
      </c>
      <c r="V159" s="54">
        <v>0</v>
      </c>
      <c r="W159" s="54">
        <v>0</v>
      </c>
      <c r="X159" s="54">
        <v>0</v>
      </c>
      <c r="Y159" s="54">
        <v>0</v>
      </c>
      <c r="Z159" s="54">
        <v>0</v>
      </c>
      <c r="AA159" s="54">
        <v>0</v>
      </c>
      <c r="AB159" s="54">
        <v>0</v>
      </c>
      <c r="AC159" s="54">
        <v>0</v>
      </c>
      <c r="AD159" s="54">
        <v>0</v>
      </c>
      <c r="AE159" s="54">
        <v>0</v>
      </c>
      <c r="AF159" s="54">
        <v>0</v>
      </c>
      <c r="AG159" s="54">
        <v>0</v>
      </c>
      <c r="AH159" s="54">
        <v>0</v>
      </c>
      <c r="AI159" s="54">
        <v>0</v>
      </c>
      <c r="AJ159" s="54">
        <v>0</v>
      </c>
      <c r="AK159" s="54">
        <v>0</v>
      </c>
      <c r="AL159" s="54">
        <v>0</v>
      </c>
      <c r="AM159" s="54">
        <v>0</v>
      </c>
      <c r="AN159" s="54">
        <v>0</v>
      </c>
      <c r="AO159" s="54">
        <v>0</v>
      </c>
      <c r="AP159" s="54">
        <v>0</v>
      </c>
      <c r="AQ159" s="54">
        <v>0</v>
      </c>
      <c r="AR159" s="54">
        <v>0</v>
      </c>
      <c r="AS159" s="54">
        <v>0</v>
      </c>
      <c r="AT159" s="54">
        <v>0</v>
      </c>
      <c r="AU159" s="54">
        <v>0</v>
      </c>
      <c r="AV159" s="54">
        <v>0</v>
      </c>
      <c r="AW159" s="54">
        <v>0</v>
      </c>
      <c r="AX159" s="54">
        <v>0</v>
      </c>
      <c r="AY159" s="54">
        <v>0</v>
      </c>
      <c r="AZ159" s="54">
        <v>0</v>
      </c>
      <c r="BA159" s="54">
        <v>0</v>
      </c>
      <c r="BB159" s="54">
        <v>0</v>
      </c>
      <c r="BC159" s="54">
        <v>0</v>
      </c>
      <c r="BD159" s="54">
        <v>0</v>
      </c>
      <c r="BE159" s="54">
        <v>0</v>
      </c>
      <c r="BF159" s="54">
        <v>0</v>
      </c>
      <c r="BG159" s="54">
        <v>0</v>
      </c>
      <c r="BH159" s="54">
        <v>0</v>
      </c>
      <c r="BI159" s="54">
        <v>0</v>
      </c>
      <c r="BJ159" s="54">
        <v>0</v>
      </c>
      <c r="BK159" s="54">
        <v>0</v>
      </c>
      <c r="BL159" s="54">
        <v>0</v>
      </c>
      <c r="BM159" s="54">
        <v>0</v>
      </c>
      <c r="BN159" s="54">
        <v>0</v>
      </c>
      <c r="BO159" s="54">
        <v>0</v>
      </c>
      <c r="BP159" s="54">
        <v>0</v>
      </c>
      <c r="BQ159" s="54">
        <v>0</v>
      </c>
      <c r="BR159" s="54">
        <v>0</v>
      </c>
      <c r="BS159" s="54">
        <v>0</v>
      </c>
      <c r="BT159" s="54">
        <v>0</v>
      </c>
      <c r="BU159" s="54">
        <v>0</v>
      </c>
      <c r="BV159" s="54">
        <v>0</v>
      </c>
      <c r="BW159" s="54">
        <v>0</v>
      </c>
      <c r="BX159" s="54">
        <v>0</v>
      </c>
      <c r="BY159" s="54">
        <v>0</v>
      </c>
      <c r="BZ159" s="54">
        <v>0</v>
      </c>
      <c r="CA159" s="54">
        <v>0</v>
      </c>
      <c r="CB159" s="54">
        <v>0</v>
      </c>
      <c r="CC159" s="54">
        <v>0</v>
      </c>
      <c r="CD159" s="54">
        <v>0</v>
      </c>
      <c r="CE159" s="54">
        <v>0</v>
      </c>
      <c r="CF159" s="54">
        <v>0</v>
      </c>
      <c r="CG159" s="54">
        <v>0</v>
      </c>
      <c r="CH159" s="54">
        <v>0</v>
      </c>
      <c r="CI159" s="54">
        <v>0</v>
      </c>
      <c r="CJ159" s="54">
        <v>0</v>
      </c>
      <c r="CK159" s="54">
        <v>0</v>
      </c>
      <c r="CL159" s="54">
        <v>0</v>
      </c>
      <c r="CM159" s="26"/>
      <c r="CN159" s="26"/>
      <c r="CO159" s="26"/>
      <c r="CP159" s="26">
        <v>0</v>
      </c>
      <c r="CQ159" s="54">
        <v>0</v>
      </c>
      <c r="CR159" s="54">
        <v>0</v>
      </c>
      <c r="CS159" s="54">
        <v>0</v>
      </c>
      <c r="CT159" s="54">
        <v>0</v>
      </c>
      <c r="CU159" s="54">
        <v>0</v>
      </c>
      <c r="CV159" s="54">
        <v>0</v>
      </c>
      <c r="CW159" s="54">
        <v>0</v>
      </c>
      <c r="CX159" s="54">
        <v>0</v>
      </c>
      <c r="CY159" s="54">
        <v>0</v>
      </c>
      <c r="CZ159" s="54">
        <v>0</v>
      </c>
      <c r="DA159" s="54">
        <v>0</v>
      </c>
      <c r="DB159" s="54">
        <v>0</v>
      </c>
      <c r="DC159" s="54">
        <v>0</v>
      </c>
      <c r="DD159" s="54">
        <v>0</v>
      </c>
      <c r="DE159" s="54">
        <v>0</v>
      </c>
      <c r="DF159" s="54">
        <v>0</v>
      </c>
      <c r="DG159" s="54">
        <v>0</v>
      </c>
      <c r="DH159" s="54">
        <v>0</v>
      </c>
      <c r="DI159" s="54">
        <v>0</v>
      </c>
      <c r="DJ159" s="54">
        <v>0</v>
      </c>
      <c r="DK159" s="54">
        <v>0</v>
      </c>
      <c r="DL159" s="54">
        <v>0</v>
      </c>
      <c r="DM159" s="54">
        <v>0</v>
      </c>
      <c r="DN159" s="54">
        <v>0</v>
      </c>
      <c r="DO159" s="54">
        <v>0</v>
      </c>
      <c r="DP159" s="54">
        <v>0</v>
      </c>
      <c r="DQ159" s="54">
        <v>0</v>
      </c>
      <c r="DR159" s="54">
        <v>0</v>
      </c>
      <c r="DS159" s="54">
        <v>0</v>
      </c>
      <c r="DT159" s="54">
        <v>0</v>
      </c>
      <c r="DU159" s="54">
        <v>0</v>
      </c>
      <c r="DV159" s="54">
        <v>0</v>
      </c>
      <c r="DW159" s="54">
        <v>0</v>
      </c>
      <c r="DX159" s="54">
        <v>0</v>
      </c>
      <c r="DY159" s="26"/>
      <c r="DZ159" s="26"/>
      <c r="EA159" s="26"/>
      <c r="EB159" s="26">
        <v>0</v>
      </c>
      <c r="EC159" s="54">
        <v>0</v>
      </c>
      <c r="ED159" s="54">
        <v>0</v>
      </c>
      <c r="EE159" s="54">
        <v>0</v>
      </c>
      <c r="EF159" s="54">
        <v>0</v>
      </c>
      <c r="EG159" s="54">
        <v>0</v>
      </c>
      <c r="EH159" s="54">
        <v>0</v>
      </c>
      <c r="EI159" s="54">
        <v>0</v>
      </c>
      <c r="EJ159" s="54">
        <v>0</v>
      </c>
      <c r="EK159" s="54">
        <v>0</v>
      </c>
      <c r="EL159" s="54">
        <v>0</v>
      </c>
      <c r="EM159" s="54">
        <v>0</v>
      </c>
      <c r="EN159" s="54">
        <v>0</v>
      </c>
      <c r="EO159" s="54">
        <v>0</v>
      </c>
      <c r="EP159" s="54">
        <v>0</v>
      </c>
      <c r="EQ159" s="54">
        <v>0</v>
      </c>
      <c r="ER159" s="54">
        <v>0</v>
      </c>
      <c r="ES159" s="54">
        <v>0</v>
      </c>
      <c r="ET159" s="54">
        <v>0</v>
      </c>
      <c r="EU159" s="54">
        <v>0</v>
      </c>
      <c r="EV159" s="54">
        <v>0</v>
      </c>
      <c r="EW159" s="54">
        <v>0</v>
      </c>
      <c r="EX159" s="54">
        <v>0</v>
      </c>
      <c r="EY159" s="26"/>
      <c r="EZ159" s="54"/>
      <c r="FA159" s="54"/>
      <c r="FB159" s="26">
        <v>0</v>
      </c>
      <c r="FC159" s="55">
        <v>0</v>
      </c>
      <c r="FD159" s="56">
        <v>0</v>
      </c>
      <c r="FE159" s="56">
        <v>0</v>
      </c>
      <c r="FF159" s="56"/>
      <c r="FG159" s="56">
        <v>0</v>
      </c>
      <c r="FH159" s="9"/>
      <c r="FI159" s="17">
        <v>0</v>
      </c>
      <c r="FJ159" s="17"/>
      <c r="FK159" s="17"/>
      <c r="FL159" s="17"/>
      <c r="FM159" s="17"/>
      <c r="FN159" s="17">
        <v>0</v>
      </c>
      <c r="FO159" s="57">
        <v>0</v>
      </c>
      <c r="FP159" s="57">
        <v>15</v>
      </c>
      <c r="FQ159" s="57">
        <v>0</v>
      </c>
      <c r="FR159" s="26" t="s">
        <v>359</v>
      </c>
      <c r="FS159" s="59"/>
      <c r="FT159" s="60">
        <v>0</v>
      </c>
      <c r="FU159" s="60"/>
      <c r="FV159" s="61">
        <v>0</v>
      </c>
      <c r="FW159" s="61">
        <v>0</v>
      </c>
      <c r="FX159" s="61">
        <v>0</v>
      </c>
      <c r="FY159" s="61">
        <v>0</v>
      </c>
      <c r="FZ159" s="15"/>
      <c r="GA159" s="11">
        <v>0</v>
      </c>
    </row>
    <row r="160" spans="1:183" s="68" customFormat="1" ht="20.25" hidden="1" customHeight="1">
      <c r="A160" s="14" t="s">
        <v>148</v>
      </c>
      <c r="B160" s="54"/>
      <c r="C160" s="54"/>
      <c r="D160" s="54">
        <v>0</v>
      </c>
      <c r="E160" s="54">
        <v>0</v>
      </c>
      <c r="F160" s="54">
        <v>0</v>
      </c>
      <c r="G160" s="54">
        <v>0</v>
      </c>
      <c r="H160" s="54">
        <v>0</v>
      </c>
      <c r="I160" s="54">
        <v>0</v>
      </c>
      <c r="J160" s="54">
        <v>0</v>
      </c>
      <c r="K160" s="54">
        <v>0</v>
      </c>
      <c r="L160" s="54">
        <v>0</v>
      </c>
      <c r="M160" s="54">
        <v>0</v>
      </c>
      <c r="N160" s="54">
        <v>0</v>
      </c>
      <c r="O160" s="54">
        <v>0</v>
      </c>
      <c r="P160" s="54">
        <v>0</v>
      </c>
      <c r="Q160" s="54">
        <v>0</v>
      </c>
      <c r="R160" s="54">
        <v>0</v>
      </c>
      <c r="S160" s="54">
        <v>0</v>
      </c>
      <c r="T160" s="54">
        <v>0</v>
      </c>
      <c r="U160" s="54">
        <v>0</v>
      </c>
      <c r="V160" s="54">
        <v>0</v>
      </c>
      <c r="W160" s="54">
        <v>0</v>
      </c>
      <c r="X160" s="54">
        <v>0</v>
      </c>
      <c r="Y160" s="54">
        <v>0</v>
      </c>
      <c r="Z160" s="54">
        <v>0</v>
      </c>
      <c r="AA160" s="54">
        <v>0</v>
      </c>
      <c r="AB160" s="54">
        <v>0</v>
      </c>
      <c r="AC160" s="54">
        <v>0</v>
      </c>
      <c r="AD160" s="54">
        <v>0</v>
      </c>
      <c r="AE160" s="54">
        <v>0</v>
      </c>
      <c r="AF160" s="54">
        <v>0</v>
      </c>
      <c r="AG160" s="54">
        <v>0</v>
      </c>
      <c r="AH160" s="54">
        <v>0</v>
      </c>
      <c r="AI160" s="54">
        <v>0</v>
      </c>
      <c r="AJ160" s="54">
        <v>0</v>
      </c>
      <c r="AK160" s="54">
        <v>0</v>
      </c>
      <c r="AL160" s="54">
        <v>0</v>
      </c>
      <c r="AM160" s="54">
        <v>0</v>
      </c>
      <c r="AN160" s="54">
        <v>0</v>
      </c>
      <c r="AO160" s="54">
        <v>0</v>
      </c>
      <c r="AP160" s="54">
        <v>0</v>
      </c>
      <c r="AQ160" s="54">
        <v>0</v>
      </c>
      <c r="AR160" s="54">
        <v>0</v>
      </c>
      <c r="AS160" s="54">
        <v>0</v>
      </c>
      <c r="AT160" s="54">
        <v>0</v>
      </c>
      <c r="AU160" s="54">
        <v>0</v>
      </c>
      <c r="AV160" s="54">
        <v>0</v>
      </c>
      <c r="AW160" s="54">
        <v>0</v>
      </c>
      <c r="AX160" s="54">
        <v>0</v>
      </c>
      <c r="AY160" s="54">
        <v>0</v>
      </c>
      <c r="AZ160" s="54">
        <v>0</v>
      </c>
      <c r="BA160" s="54">
        <v>0</v>
      </c>
      <c r="BB160" s="54">
        <v>0</v>
      </c>
      <c r="BC160" s="54">
        <v>0</v>
      </c>
      <c r="BD160" s="54">
        <v>0</v>
      </c>
      <c r="BE160" s="54">
        <v>0</v>
      </c>
      <c r="BF160" s="54">
        <v>0</v>
      </c>
      <c r="BG160" s="54">
        <v>0</v>
      </c>
      <c r="BH160" s="54">
        <v>0</v>
      </c>
      <c r="BI160" s="54">
        <v>0</v>
      </c>
      <c r="BJ160" s="54">
        <v>0</v>
      </c>
      <c r="BK160" s="54">
        <v>0</v>
      </c>
      <c r="BL160" s="54">
        <v>0</v>
      </c>
      <c r="BM160" s="54">
        <v>0</v>
      </c>
      <c r="BN160" s="54">
        <v>0</v>
      </c>
      <c r="BO160" s="54">
        <v>0</v>
      </c>
      <c r="BP160" s="54">
        <v>0</v>
      </c>
      <c r="BQ160" s="54">
        <v>0</v>
      </c>
      <c r="BR160" s="54">
        <v>0</v>
      </c>
      <c r="BS160" s="54">
        <v>0</v>
      </c>
      <c r="BT160" s="54">
        <v>0</v>
      </c>
      <c r="BU160" s="54">
        <v>0</v>
      </c>
      <c r="BV160" s="54">
        <v>0</v>
      </c>
      <c r="BW160" s="54">
        <v>0</v>
      </c>
      <c r="BX160" s="54">
        <v>0</v>
      </c>
      <c r="BY160" s="54">
        <v>0</v>
      </c>
      <c r="BZ160" s="54">
        <v>0</v>
      </c>
      <c r="CA160" s="54">
        <v>0</v>
      </c>
      <c r="CB160" s="54">
        <v>0</v>
      </c>
      <c r="CC160" s="54">
        <v>0</v>
      </c>
      <c r="CD160" s="54">
        <v>0</v>
      </c>
      <c r="CE160" s="54">
        <v>0</v>
      </c>
      <c r="CF160" s="54">
        <v>0</v>
      </c>
      <c r="CG160" s="54">
        <v>0</v>
      </c>
      <c r="CH160" s="54">
        <v>0</v>
      </c>
      <c r="CI160" s="54">
        <v>0</v>
      </c>
      <c r="CJ160" s="54">
        <v>0</v>
      </c>
      <c r="CK160" s="54">
        <v>0</v>
      </c>
      <c r="CL160" s="54">
        <v>0</v>
      </c>
      <c r="CM160" s="26"/>
      <c r="CN160" s="26"/>
      <c r="CO160" s="26"/>
      <c r="CP160" s="26">
        <v>0</v>
      </c>
      <c r="CQ160" s="54">
        <v>0</v>
      </c>
      <c r="CR160" s="54">
        <v>0</v>
      </c>
      <c r="CS160" s="54">
        <v>0</v>
      </c>
      <c r="CT160" s="54">
        <v>0</v>
      </c>
      <c r="CU160" s="54">
        <v>0</v>
      </c>
      <c r="CV160" s="54">
        <v>0</v>
      </c>
      <c r="CW160" s="54">
        <v>0</v>
      </c>
      <c r="CX160" s="54">
        <v>0</v>
      </c>
      <c r="CY160" s="54">
        <v>0</v>
      </c>
      <c r="CZ160" s="54">
        <v>0</v>
      </c>
      <c r="DA160" s="54">
        <v>0</v>
      </c>
      <c r="DB160" s="54">
        <v>0</v>
      </c>
      <c r="DC160" s="54">
        <v>0</v>
      </c>
      <c r="DD160" s="54">
        <v>0</v>
      </c>
      <c r="DE160" s="54">
        <v>0</v>
      </c>
      <c r="DF160" s="54">
        <v>0</v>
      </c>
      <c r="DG160" s="54">
        <v>0</v>
      </c>
      <c r="DH160" s="54">
        <v>0</v>
      </c>
      <c r="DI160" s="54">
        <v>0</v>
      </c>
      <c r="DJ160" s="54">
        <v>0</v>
      </c>
      <c r="DK160" s="54">
        <v>0</v>
      </c>
      <c r="DL160" s="54">
        <v>0</v>
      </c>
      <c r="DM160" s="54">
        <v>0</v>
      </c>
      <c r="DN160" s="54">
        <v>0</v>
      </c>
      <c r="DO160" s="54">
        <v>0</v>
      </c>
      <c r="DP160" s="54">
        <v>0</v>
      </c>
      <c r="DQ160" s="54">
        <v>0</v>
      </c>
      <c r="DR160" s="54">
        <v>0</v>
      </c>
      <c r="DS160" s="54">
        <v>0</v>
      </c>
      <c r="DT160" s="54">
        <v>0</v>
      </c>
      <c r="DU160" s="54">
        <v>0</v>
      </c>
      <c r="DV160" s="54">
        <v>0</v>
      </c>
      <c r="DW160" s="54">
        <v>0</v>
      </c>
      <c r="DX160" s="54">
        <v>0</v>
      </c>
      <c r="DY160" s="26"/>
      <c r="DZ160" s="26"/>
      <c r="EA160" s="26"/>
      <c r="EB160" s="26">
        <v>0</v>
      </c>
      <c r="EC160" s="54">
        <v>0</v>
      </c>
      <c r="ED160" s="54">
        <v>0</v>
      </c>
      <c r="EE160" s="54">
        <v>0</v>
      </c>
      <c r="EF160" s="54">
        <v>0</v>
      </c>
      <c r="EG160" s="54">
        <v>0</v>
      </c>
      <c r="EH160" s="54">
        <v>0</v>
      </c>
      <c r="EI160" s="54">
        <v>0</v>
      </c>
      <c r="EJ160" s="54">
        <v>0</v>
      </c>
      <c r="EK160" s="54">
        <v>0</v>
      </c>
      <c r="EL160" s="54">
        <v>0</v>
      </c>
      <c r="EM160" s="54">
        <v>0</v>
      </c>
      <c r="EN160" s="54">
        <v>0</v>
      </c>
      <c r="EO160" s="54">
        <v>0</v>
      </c>
      <c r="EP160" s="54">
        <v>0</v>
      </c>
      <c r="EQ160" s="54">
        <v>0</v>
      </c>
      <c r="ER160" s="54">
        <v>0</v>
      </c>
      <c r="ES160" s="54">
        <v>0</v>
      </c>
      <c r="ET160" s="54">
        <v>0</v>
      </c>
      <c r="EU160" s="54">
        <v>0</v>
      </c>
      <c r="EV160" s="54">
        <v>0</v>
      </c>
      <c r="EW160" s="54">
        <v>0</v>
      </c>
      <c r="EX160" s="54">
        <v>0</v>
      </c>
      <c r="EY160" s="26"/>
      <c r="EZ160" s="54"/>
      <c r="FA160" s="54"/>
      <c r="FB160" s="26">
        <v>0</v>
      </c>
      <c r="FC160" s="55">
        <v>0</v>
      </c>
      <c r="FD160" s="56">
        <v>0</v>
      </c>
      <c r="FE160" s="56">
        <v>0</v>
      </c>
      <c r="FF160" s="56"/>
      <c r="FG160" s="56"/>
      <c r="FH160" s="9"/>
      <c r="FI160" s="17">
        <v>0</v>
      </c>
      <c r="FJ160" s="17"/>
      <c r="FK160" s="17"/>
      <c r="FL160" s="17"/>
      <c r="FM160" s="17"/>
      <c r="FN160" s="17">
        <v>0</v>
      </c>
      <c r="FO160" s="57">
        <v>0</v>
      </c>
      <c r="FP160" s="57"/>
      <c r="FQ160" s="57">
        <v>0</v>
      </c>
      <c r="FR160" s="26" t="s">
        <v>359</v>
      </c>
      <c r="FS160" s="59"/>
      <c r="FT160" s="60">
        <v>0</v>
      </c>
      <c r="FU160" s="60"/>
      <c r="FV160" s="61">
        <v>0</v>
      </c>
      <c r="FW160" s="61">
        <v>0</v>
      </c>
      <c r="FX160" s="61">
        <v>0</v>
      </c>
      <c r="FY160" s="61">
        <v>0</v>
      </c>
      <c r="FZ160" s="15"/>
      <c r="GA160" s="11"/>
    </row>
    <row r="161" spans="1:183" s="68" customFormat="1" ht="20.25" customHeight="1">
      <c r="A161" s="23" t="s">
        <v>211</v>
      </c>
      <c r="B161" s="54"/>
      <c r="C161" s="54"/>
      <c r="D161" s="54">
        <v>0</v>
      </c>
      <c r="E161" s="54">
        <v>0</v>
      </c>
      <c r="F161" s="54">
        <v>30</v>
      </c>
      <c r="G161" s="54">
        <v>30</v>
      </c>
      <c r="H161" s="54">
        <v>0</v>
      </c>
      <c r="I161" s="54">
        <v>40</v>
      </c>
      <c r="J161" s="54">
        <v>40</v>
      </c>
      <c r="K161" s="54">
        <v>0</v>
      </c>
      <c r="L161" s="54">
        <v>30</v>
      </c>
      <c r="M161" s="54">
        <v>30</v>
      </c>
      <c r="N161" s="54">
        <v>0</v>
      </c>
      <c r="O161" s="54">
        <v>20</v>
      </c>
      <c r="P161" s="54">
        <v>20</v>
      </c>
      <c r="Q161" s="54">
        <v>0</v>
      </c>
      <c r="R161" s="54">
        <v>3</v>
      </c>
      <c r="S161" s="54">
        <v>3</v>
      </c>
      <c r="T161" s="54">
        <v>0</v>
      </c>
      <c r="U161" s="54">
        <v>5</v>
      </c>
      <c r="V161" s="54">
        <v>5</v>
      </c>
      <c r="W161" s="54">
        <v>0</v>
      </c>
      <c r="X161" s="54">
        <v>0</v>
      </c>
      <c r="Y161" s="54">
        <v>0</v>
      </c>
      <c r="Z161" s="54">
        <v>0</v>
      </c>
      <c r="AA161" s="54">
        <v>0</v>
      </c>
      <c r="AB161" s="54">
        <v>0</v>
      </c>
      <c r="AC161" s="54">
        <v>0</v>
      </c>
      <c r="AD161" s="54">
        <v>0</v>
      </c>
      <c r="AE161" s="54">
        <v>0</v>
      </c>
      <c r="AF161" s="54">
        <v>0</v>
      </c>
      <c r="AG161" s="54">
        <v>0</v>
      </c>
      <c r="AH161" s="54">
        <v>0</v>
      </c>
      <c r="AI161" s="54">
        <v>0</v>
      </c>
      <c r="AJ161" s="54">
        <v>6</v>
      </c>
      <c r="AK161" s="54">
        <v>6</v>
      </c>
      <c r="AL161" s="54">
        <v>0</v>
      </c>
      <c r="AM161" s="54">
        <v>7</v>
      </c>
      <c r="AN161" s="54">
        <v>7</v>
      </c>
      <c r="AO161" s="54">
        <v>0</v>
      </c>
      <c r="AP161" s="54">
        <v>20</v>
      </c>
      <c r="AQ161" s="54">
        <v>20</v>
      </c>
      <c r="AR161" s="54">
        <v>0</v>
      </c>
      <c r="AS161" s="54">
        <v>7</v>
      </c>
      <c r="AT161" s="54">
        <v>7</v>
      </c>
      <c r="AU161" s="54">
        <v>0</v>
      </c>
      <c r="AV161" s="54">
        <v>0</v>
      </c>
      <c r="AW161" s="54">
        <v>0</v>
      </c>
      <c r="AX161" s="54">
        <v>0</v>
      </c>
      <c r="AY161" s="54">
        <v>0</v>
      </c>
      <c r="AZ161" s="54">
        <v>0</v>
      </c>
      <c r="BA161" s="54">
        <v>0</v>
      </c>
      <c r="BB161" s="54">
        <v>0</v>
      </c>
      <c r="BC161" s="54">
        <v>0</v>
      </c>
      <c r="BD161" s="54">
        <v>0</v>
      </c>
      <c r="BE161" s="54">
        <v>0</v>
      </c>
      <c r="BF161" s="54">
        <v>0</v>
      </c>
      <c r="BG161" s="54">
        <v>0</v>
      </c>
      <c r="BH161" s="54">
        <v>0</v>
      </c>
      <c r="BI161" s="54">
        <v>0</v>
      </c>
      <c r="BJ161" s="54">
        <v>0</v>
      </c>
      <c r="BK161" s="54">
        <v>5</v>
      </c>
      <c r="BL161" s="54">
        <v>5</v>
      </c>
      <c r="BM161" s="54">
        <v>0</v>
      </c>
      <c r="BN161" s="54">
        <v>4</v>
      </c>
      <c r="BO161" s="54">
        <v>4</v>
      </c>
      <c r="BP161" s="54">
        <v>0</v>
      </c>
      <c r="BQ161" s="54">
        <v>5</v>
      </c>
      <c r="BR161" s="54">
        <v>5</v>
      </c>
      <c r="BS161" s="54">
        <v>0</v>
      </c>
      <c r="BT161" s="54">
        <v>15</v>
      </c>
      <c r="BU161" s="54">
        <v>15</v>
      </c>
      <c r="BV161" s="54">
        <v>0</v>
      </c>
      <c r="BW161" s="54">
        <v>0</v>
      </c>
      <c r="BX161" s="54">
        <v>0</v>
      </c>
      <c r="BY161" s="54">
        <v>0</v>
      </c>
      <c r="BZ161" s="54">
        <v>0</v>
      </c>
      <c r="CA161" s="54">
        <v>0</v>
      </c>
      <c r="CB161" s="54">
        <v>0</v>
      </c>
      <c r="CC161" s="54">
        <v>0</v>
      </c>
      <c r="CD161" s="54">
        <v>0</v>
      </c>
      <c r="CE161" s="54">
        <v>0</v>
      </c>
      <c r="CF161" s="54">
        <v>0</v>
      </c>
      <c r="CG161" s="54">
        <v>0</v>
      </c>
      <c r="CH161" s="54">
        <v>0</v>
      </c>
      <c r="CI161" s="54">
        <v>40</v>
      </c>
      <c r="CJ161" s="54">
        <v>40</v>
      </c>
      <c r="CK161" s="54">
        <v>0</v>
      </c>
      <c r="CL161" s="54">
        <v>237</v>
      </c>
      <c r="CM161" s="26"/>
      <c r="CN161" s="26"/>
      <c r="CO161" s="26"/>
      <c r="CP161" s="26">
        <v>0</v>
      </c>
      <c r="CQ161" s="54">
        <v>0</v>
      </c>
      <c r="CR161" s="54">
        <v>0</v>
      </c>
      <c r="CS161" s="54">
        <v>0</v>
      </c>
      <c r="CT161" s="54">
        <v>20</v>
      </c>
      <c r="CU161" s="54">
        <v>20</v>
      </c>
      <c r="CV161" s="54">
        <v>0</v>
      </c>
      <c r="CW161" s="54">
        <v>20</v>
      </c>
      <c r="CX161" s="54">
        <v>20</v>
      </c>
      <c r="CY161" s="54">
        <v>0</v>
      </c>
      <c r="CZ161" s="54">
        <v>0</v>
      </c>
      <c r="DA161" s="54">
        <v>0</v>
      </c>
      <c r="DB161" s="54">
        <v>0</v>
      </c>
      <c r="DC161" s="54">
        <v>0</v>
      </c>
      <c r="DD161" s="54">
        <v>0</v>
      </c>
      <c r="DE161" s="54">
        <v>0</v>
      </c>
      <c r="DF161" s="54">
        <v>0</v>
      </c>
      <c r="DG161" s="54">
        <v>0</v>
      </c>
      <c r="DH161" s="54">
        <v>0</v>
      </c>
      <c r="DI161" s="54">
        <v>0</v>
      </c>
      <c r="DJ161" s="54">
        <v>0</v>
      </c>
      <c r="DK161" s="54">
        <v>0</v>
      </c>
      <c r="DL161" s="54">
        <v>0</v>
      </c>
      <c r="DM161" s="54">
        <v>0</v>
      </c>
      <c r="DN161" s="54">
        <v>0</v>
      </c>
      <c r="DO161" s="54">
        <v>50</v>
      </c>
      <c r="DP161" s="54">
        <v>50</v>
      </c>
      <c r="DQ161" s="54">
        <v>0</v>
      </c>
      <c r="DR161" s="54">
        <v>40</v>
      </c>
      <c r="DS161" s="54">
        <v>40</v>
      </c>
      <c r="DT161" s="54">
        <v>0</v>
      </c>
      <c r="DU161" s="54">
        <v>20</v>
      </c>
      <c r="DV161" s="54">
        <v>20</v>
      </c>
      <c r="DW161" s="54">
        <v>0</v>
      </c>
      <c r="DX161" s="54">
        <v>150</v>
      </c>
      <c r="DY161" s="26"/>
      <c r="DZ161" s="26"/>
      <c r="EA161" s="26"/>
      <c r="EB161" s="26">
        <v>0</v>
      </c>
      <c r="EC161" s="54">
        <v>0</v>
      </c>
      <c r="ED161" s="54">
        <v>0</v>
      </c>
      <c r="EE161" s="54">
        <v>0</v>
      </c>
      <c r="EF161" s="54">
        <v>0</v>
      </c>
      <c r="EG161" s="54">
        <v>0</v>
      </c>
      <c r="EH161" s="54">
        <v>0</v>
      </c>
      <c r="EI161" s="54">
        <v>40</v>
      </c>
      <c r="EJ161" s="54">
        <v>40</v>
      </c>
      <c r="EK161" s="54">
        <v>0</v>
      </c>
      <c r="EL161" s="54">
        <v>0</v>
      </c>
      <c r="EM161" s="54">
        <v>0</v>
      </c>
      <c r="EN161" s="54">
        <v>0</v>
      </c>
      <c r="EO161" s="54">
        <v>0</v>
      </c>
      <c r="EP161" s="54">
        <v>0</v>
      </c>
      <c r="EQ161" s="54">
        <v>0</v>
      </c>
      <c r="ER161" s="54">
        <v>0</v>
      </c>
      <c r="ES161" s="54">
        <v>0</v>
      </c>
      <c r="ET161" s="54">
        <v>0</v>
      </c>
      <c r="EU161" s="54">
        <v>0</v>
      </c>
      <c r="EV161" s="54">
        <v>0</v>
      </c>
      <c r="EW161" s="54">
        <v>0</v>
      </c>
      <c r="EX161" s="54">
        <v>40</v>
      </c>
      <c r="EY161" s="26"/>
      <c r="EZ161" s="54"/>
      <c r="FA161" s="54"/>
      <c r="FB161" s="26">
        <v>0</v>
      </c>
      <c r="FC161" s="55">
        <v>427</v>
      </c>
      <c r="FD161" s="56">
        <v>427</v>
      </c>
      <c r="FE161" s="56">
        <v>0</v>
      </c>
      <c r="FF161" s="56"/>
      <c r="FG161" s="56">
        <v>-427</v>
      </c>
      <c r="FH161" s="98">
        <v>280</v>
      </c>
      <c r="FI161" s="17">
        <v>147</v>
      </c>
      <c r="FJ161" s="17">
        <v>427</v>
      </c>
      <c r="FK161" s="17"/>
      <c r="FL161" s="17"/>
      <c r="FM161" s="17"/>
      <c r="FN161" s="17">
        <v>427</v>
      </c>
      <c r="FO161" s="57">
        <v>0</v>
      </c>
      <c r="FP161" s="57">
        <v>20</v>
      </c>
      <c r="FQ161" s="57">
        <v>21.35</v>
      </c>
      <c r="FR161" s="26" t="s">
        <v>360</v>
      </c>
      <c r="FS161" s="59"/>
      <c r="FT161" s="60">
        <v>-147</v>
      </c>
      <c r="FU161" s="60"/>
      <c r="FV161" s="61">
        <v>147</v>
      </c>
      <c r="FW161" s="61">
        <v>-427</v>
      </c>
      <c r="FX161" s="61">
        <v>0</v>
      </c>
      <c r="FY161" s="61">
        <v>-280</v>
      </c>
      <c r="FZ161" s="99">
        <v>20000</v>
      </c>
      <c r="GA161" s="100">
        <f t="shared" ref="GA161:GA162" si="3">+FZ161*FH161</f>
        <v>5600000</v>
      </c>
    </row>
    <row r="162" spans="1:183" s="62" customFormat="1" ht="21.75" customHeight="1">
      <c r="A162" s="23" t="s">
        <v>151</v>
      </c>
      <c r="B162" s="54"/>
      <c r="C162" s="54"/>
      <c r="D162" s="54">
        <v>0</v>
      </c>
      <c r="E162" s="54">
        <v>0</v>
      </c>
      <c r="F162" s="54">
        <v>0</v>
      </c>
      <c r="G162" s="54">
        <v>0</v>
      </c>
      <c r="H162" s="54">
        <v>0</v>
      </c>
      <c r="I162" s="54">
        <v>0</v>
      </c>
      <c r="J162" s="54">
        <v>0</v>
      </c>
      <c r="K162" s="54">
        <v>0</v>
      </c>
      <c r="L162" s="54">
        <v>0</v>
      </c>
      <c r="M162" s="54">
        <v>0</v>
      </c>
      <c r="N162" s="54">
        <v>0</v>
      </c>
      <c r="O162" s="54">
        <v>0</v>
      </c>
      <c r="P162" s="54">
        <v>0</v>
      </c>
      <c r="Q162" s="54">
        <v>0</v>
      </c>
      <c r="R162" s="54">
        <v>0</v>
      </c>
      <c r="S162" s="54">
        <v>0</v>
      </c>
      <c r="T162" s="54">
        <v>0</v>
      </c>
      <c r="U162" s="54">
        <v>0</v>
      </c>
      <c r="V162" s="54">
        <v>0</v>
      </c>
      <c r="W162" s="54">
        <v>0</v>
      </c>
      <c r="X162" s="54">
        <v>0</v>
      </c>
      <c r="Y162" s="54">
        <v>0</v>
      </c>
      <c r="Z162" s="54">
        <v>0</v>
      </c>
      <c r="AA162" s="54">
        <v>0</v>
      </c>
      <c r="AB162" s="54">
        <v>0</v>
      </c>
      <c r="AC162" s="54">
        <v>0</v>
      </c>
      <c r="AD162" s="54">
        <v>0</v>
      </c>
      <c r="AE162" s="54">
        <v>0</v>
      </c>
      <c r="AF162" s="54">
        <v>0</v>
      </c>
      <c r="AG162" s="54">
        <v>0</v>
      </c>
      <c r="AH162" s="54">
        <v>0</v>
      </c>
      <c r="AI162" s="54">
        <v>0</v>
      </c>
      <c r="AJ162" s="54">
        <v>0</v>
      </c>
      <c r="AK162" s="54">
        <v>0</v>
      </c>
      <c r="AL162" s="54">
        <v>0</v>
      </c>
      <c r="AM162" s="54">
        <v>0</v>
      </c>
      <c r="AN162" s="54">
        <v>0</v>
      </c>
      <c r="AO162" s="54">
        <v>0</v>
      </c>
      <c r="AP162" s="54">
        <v>0</v>
      </c>
      <c r="AQ162" s="54">
        <v>0</v>
      </c>
      <c r="AR162" s="54">
        <v>0</v>
      </c>
      <c r="AS162" s="54">
        <v>0</v>
      </c>
      <c r="AT162" s="54">
        <v>0</v>
      </c>
      <c r="AU162" s="54">
        <v>0</v>
      </c>
      <c r="AV162" s="54">
        <v>0</v>
      </c>
      <c r="AW162" s="54">
        <v>0</v>
      </c>
      <c r="AX162" s="54">
        <v>0</v>
      </c>
      <c r="AY162" s="54">
        <v>0</v>
      </c>
      <c r="AZ162" s="54">
        <v>0</v>
      </c>
      <c r="BA162" s="54">
        <v>0</v>
      </c>
      <c r="BB162" s="54">
        <v>0</v>
      </c>
      <c r="BC162" s="54">
        <v>0</v>
      </c>
      <c r="BD162" s="54">
        <v>0</v>
      </c>
      <c r="BE162" s="54">
        <v>0</v>
      </c>
      <c r="BF162" s="54">
        <v>0</v>
      </c>
      <c r="BG162" s="54">
        <v>0</v>
      </c>
      <c r="BH162" s="54">
        <v>0</v>
      </c>
      <c r="BI162" s="54">
        <v>0</v>
      </c>
      <c r="BJ162" s="54">
        <v>0</v>
      </c>
      <c r="BK162" s="54">
        <v>0</v>
      </c>
      <c r="BL162" s="54">
        <v>0</v>
      </c>
      <c r="BM162" s="54">
        <v>0</v>
      </c>
      <c r="BN162" s="54">
        <v>0</v>
      </c>
      <c r="BO162" s="54">
        <v>0</v>
      </c>
      <c r="BP162" s="54">
        <v>0</v>
      </c>
      <c r="BQ162" s="54">
        <v>0</v>
      </c>
      <c r="BR162" s="54">
        <v>0</v>
      </c>
      <c r="BS162" s="54">
        <v>0</v>
      </c>
      <c r="BT162" s="54">
        <v>0</v>
      </c>
      <c r="BU162" s="54">
        <v>0</v>
      </c>
      <c r="BV162" s="54">
        <v>0</v>
      </c>
      <c r="BW162" s="54">
        <v>0</v>
      </c>
      <c r="BX162" s="54">
        <v>0</v>
      </c>
      <c r="BY162" s="54">
        <v>0</v>
      </c>
      <c r="BZ162" s="54">
        <v>0</v>
      </c>
      <c r="CA162" s="54">
        <v>0</v>
      </c>
      <c r="CB162" s="54">
        <v>0</v>
      </c>
      <c r="CC162" s="54">
        <v>0</v>
      </c>
      <c r="CD162" s="54">
        <v>0</v>
      </c>
      <c r="CE162" s="54">
        <v>0</v>
      </c>
      <c r="CF162" s="54">
        <v>0</v>
      </c>
      <c r="CG162" s="54">
        <v>0</v>
      </c>
      <c r="CH162" s="54">
        <v>0</v>
      </c>
      <c r="CI162" s="54">
        <v>0</v>
      </c>
      <c r="CJ162" s="54">
        <v>0</v>
      </c>
      <c r="CK162" s="54">
        <v>0</v>
      </c>
      <c r="CL162" s="54">
        <v>0</v>
      </c>
      <c r="CM162" s="26"/>
      <c r="CN162" s="26"/>
      <c r="CO162" s="26"/>
      <c r="CP162" s="26">
        <v>0</v>
      </c>
      <c r="CQ162" s="54">
        <v>0</v>
      </c>
      <c r="CR162" s="54">
        <v>0</v>
      </c>
      <c r="CS162" s="54">
        <v>0</v>
      </c>
      <c r="CT162" s="54">
        <v>0</v>
      </c>
      <c r="CU162" s="54">
        <v>0</v>
      </c>
      <c r="CV162" s="54">
        <v>0</v>
      </c>
      <c r="CW162" s="54">
        <v>0</v>
      </c>
      <c r="CX162" s="54">
        <v>0</v>
      </c>
      <c r="CY162" s="54">
        <v>0</v>
      </c>
      <c r="CZ162" s="54">
        <v>0</v>
      </c>
      <c r="DA162" s="54">
        <v>0</v>
      </c>
      <c r="DB162" s="54">
        <v>0</v>
      </c>
      <c r="DC162" s="54">
        <v>0</v>
      </c>
      <c r="DD162" s="54">
        <v>0</v>
      </c>
      <c r="DE162" s="54">
        <v>0</v>
      </c>
      <c r="DF162" s="54">
        <v>0</v>
      </c>
      <c r="DG162" s="54">
        <v>0</v>
      </c>
      <c r="DH162" s="54">
        <v>0</v>
      </c>
      <c r="DI162" s="54">
        <v>0</v>
      </c>
      <c r="DJ162" s="54">
        <v>0</v>
      </c>
      <c r="DK162" s="54">
        <v>0</v>
      </c>
      <c r="DL162" s="54">
        <v>0</v>
      </c>
      <c r="DM162" s="54">
        <v>0</v>
      </c>
      <c r="DN162" s="54">
        <v>0</v>
      </c>
      <c r="DO162" s="54">
        <v>0</v>
      </c>
      <c r="DP162" s="54">
        <v>0</v>
      </c>
      <c r="DQ162" s="54">
        <v>0</v>
      </c>
      <c r="DR162" s="54">
        <v>0</v>
      </c>
      <c r="DS162" s="54">
        <v>0</v>
      </c>
      <c r="DT162" s="54">
        <v>0</v>
      </c>
      <c r="DU162" s="54">
        <v>0</v>
      </c>
      <c r="DV162" s="54">
        <v>0</v>
      </c>
      <c r="DW162" s="54">
        <v>0</v>
      </c>
      <c r="DX162" s="54">
        <v>0</v>
      </c>
      <c r="DY162" s="26"/>
      <c r="DZ162" s="26"/>
      <c r="EA162" s="26"/>
      <c r="EB162" s="26">
        <v>0</v>
      </c>
      <c r="EC162" s="54">
        <v>0</v>
      </c>
      <c r="ED162" s="54">
        <v>0</v>
      </c>
      <c r="EE162" s="54">
        <v>0</v>
      </c>
      <c r="EF162" s="54">
        <v>0</v>
      </c>
      <c r="EG162" s="54">
        <v>0</v>
      </c>
      <c r="EH162" s="54">
        <v>0</v>
      </c>
      <c r="EI162" s="54">
        <v>0</v>
      </c>
      <c r="EJ162" s="54">
        <v>0</v>
      </c>
      <c r="EK162" s="54">
        <v>0</v>
      </c>
      <c r="EL162" s="54">
        <v>0</v>
      </c>
      <c r="EM162" s="54">
        <v>0</v>
      </c>
      <c r="EN162" s="54">
        <v>0</v>
      </c>
      <c r="EO162" s="54">
        <v>0</v>
      </c>
      <c r="EP162" s="54">
        <v>0</v>
      </c>
      <c r="EQ162" s="54">
        <v>0</v>
      </c>
      <c r="ER162" s="54">
        <v>0</v>
      </c>
      <c r="ES162" s="54">
        <v>0</v>
      </c>
      <c r="ET162" s="54">
        <v>0</v>
      </c>
      <c r="EU162" s="54">
        <v>0</v>
      </c>
      <c r="EV162" s="54">
        <v>0</v>
      </c>
      <c r="EW162" s="54">
        <v>0</v>
      </c>
      <c r="EX162" s="54">
        <v>0</v>
      </c>
      <c r="EY162" s="26"/>
      <c r="EZ162" s="54"/>
      <c r="FA162" s="54"/>
      <c r="FB162" s="26">
        <v>0</v>
      </c>
      <c r="FC162" s="55">
        <v>0</v>
      </c>
      <c r="FD162" s="56">
        <v>0.1</v>
      </c>
      <c r="FE162" s="56">
        <v>0</v>
      </c>
      <c r="FF162" s="56"/>
      <c r="FG162" s="56">
        <v>-0.1</v>
      </c>
      <c r="FH162" s="98">
        <v>58</v>
      </c>
      <c r="FI162" s="17">
        <v>-57.9</v>
      </c>
      <c r="FJ162" s="17"/>
      <c r="FK162" s="17"/>
      <c r="FL162" s="17"/>
      <c r="FM162" s="17"/>
      <c r="FN162" s="17">
        <v>0</v>
      </c>
      <c r="FO162" s="57">
        <v>0</v>
      </c>
      <c r="FP162" s="58">
        <v>20</v>
      </c>
      <c r="FQ162" s="57">
        <v>5.0000000000000001E-3</v>
      </c>
      <c r="FR162" s="26" t="s">
        <v>360</v>
      </c>
      <c r="FS162" s="59"/>
      <c r="FT162" s="60">
        <v>57.9</v>
      </c>
      <c r="FU162" s="60"/>
      <c r="FV162" s="61">
        <v>-57.9</v>
      </c>
      <c r="FW162" s="61">
        <v>-0.1</v>
      </c>
      <c r="FX162" s="61">
        <v>0</v>
      </c>
      <c r="FY162" s="61">
        <v>-58</v>
      </c>
      <c r="FZ162" s="101">
        <v>13000</v>
      </c>
      <c r="GA162" s="100">
        <f t="shared" si="3"/>
        <v>754000</v>
      </c>
    </row>
    <row r="163" spans="1:183" s="62" customFormat="1" ht="20.25" hidden="1" customHeight="1">
      <c r="A163" s="8" t="s">
        <v>153</v>
      </c>
      <c r="B163" s="54" t="s">
        <v>321</v>
      </c>
      <c r="C163" s="54">
        <v>0</v>
      </c>
      <c r="D163" s="54">
        <v>0</v>
      </c>
      <c r="E163" s="54">
        <v>0</v>
      </c>
      <c r="F163" s="54">
        <v>0</v>
      </c>
      <c r="G163" s="54">
        <v>0</v>
      </c>
      <c r="H163" s="54">
        <v>0</v>
      </c>
      <c r="I163" s="54">
        <v>0</v>
      </c>
      <c r="J163" s="54">
        <v>0</v>
      </c>
      <c r="K163" s="54">
        <v>0</v>
      </c>
      <c r="L163" s="54">
        <v>0</v>
      </c>
      <c r="M163" s="54">
        <v>0</v>
      </c>
      <c r="N163" s="54">
        <v>0</v>
      </c>
      <c r="O163" s="54">
        <v>0</v>
      </c>
      <c r="P163" s="54">
        <v>0</v>
      </c>
      <c r="Q163" s="54">
        <v>0</v>
      </c>
      <c r="R163" s="54">
        <v>0</v>
      </c>
      <c r="S163" s="54">
        <v>0</v>
      </c>
      <c r="T163" s="54">
        <v>0</v>
      </c>
      <c r="U163" s="54">
        <v>0</v>
      </c>
      <c r="V163" s="54">
        <v>0</v>
      </c>
      <c r="W163" s="54">
        <v>0</v>
      </c>
      <c r="X163" s="54">
        <v>0</v>
      </c>
      <c r="Y163" s="54">
        <v>0</v>
      </c>
      <c r="Z163" s="54">
        <v>0</v>
      </c>
      <c r="AA163" s="54">
        <v>0</v>
      </c>
      <c r="AB163" s="54">
        <v>0</v>
      </c>
      <c r="AC163" s="54">
        <v>0</v>
      </c>
      <c r="AD163" s="54">
        <v>0</v>
      </c>
      <c r="AE163" s="54">
        <v>0</v>
      </c>
      <c r="AF163" s="54">
        <v>0</v>
      </c>
      <c r="AG163" s="54">
        <v>0</v>
      </c>
      <c r="AH163" s="54">
        <v>0</v>
      </c>
      <c r="AI163" s="54">
        <v>0</v>
      </c>
      <c r="AJ163" s="54">
        <v>0</v>
      </c>
      <c r="AK163" s="54">
        <v>0</v>
      </c>
      <c r="AL163" s="54">
        <v>0</v>
      </c>
      <c r="AM163" s="54">
        <v>0</v>
      </c>
      <c r="AN163" s="54">
        <v>0</v>
      </c>
      <c r="AO163" s="54">
        <v>0</v>
      </c>
      <c r="AP163" s="54">
        <v>0</v>
      </c>
      <c r="AQ163" s="54">
        <v>0</v>
      </c>
      <c r="AR163" s="54">
        <v>0</v>
      </c>
      <c r="AS163" s="54">
        <v>0</v>
      </c>
      <c r="AT163" s="54">
        <v>0</v>
      </c>
      <c r="AU163" s="54">
        <v>0</v>
      </c>
      <c r="AV163" s="54">
        <v>0</v>
      </c>
      <c r="AW163" s="54">
        <v>0</v>
      </c>
      <c r="AX163" s="54">
        <v>0</v>
      </c>
      <c r="AY163" s="54">
        <v>0</v>
      </c>
      <c r="AZ163" s="54">
        <v>0</v>
      </c>
      <c r="BA163" s="54">
        <v>0</v>
      </c>
      <c r="BB163" s="54">
        <v>0</v>
      </c>
      <c r="BC163" s="54">
        <v>0</v>
      </c>
      <c r="BD163" s="54">
        <v>0</v>
      </c>
      <c r="BE163" s="54">
        <v>0</v>
      </c>
      <c r="BF163" s="54">
        <v>0</v>
      </c>
      <c r="BG163" s="54">
        <v>0</v>
      </c>
      <c r="BH163" s="54">
        <v>0</v>
      </c>
      <c r="BI163" s="54">
        <v>0</v>
      </c>
      <c r="BJ163" s="54">
        <v>0</v>
      </c>
      <c r="BK163" s="54">
        <v>0</v>
      </c>
      <c r="BL163" s="54">
        <v>0</v>
      </c>
      <c r="BM163" s="54">
        <v>0</v>
      </c>
      <c r="BN163" s="54">
        <v>0</v>
      </c>
      <c r="BO163" s="54">
        <v>0</v>
      </c>
      <c r="BP163" s="54">
        <v>0</v>
      </c>
      <c r="BQ163" s="54">
        <v>0</v>
      </c>
      <c r="BR163" s="54">
        <v>0</v>
      </c>
      <c r="BS163" s="54">
        <v>0</v>
      </c>
      <c r="BT163" s="54">
        <v>0</v>
      </c>
      <c r="BU163" s="54">
        <v>0</v>
      </c>
      <c r="BV163" s="54">
        <v>0</v>
      </c>
      <c r="BW163" s="54">
        <v>0</v>
      </c>
      <c r="BX163" s="54">
        <v>0</v>
      </c>
      <c r="BY163" s="54">
        <v>0</v>
      </c>
      <c r="BZ163" s="54">
        <v>0</v>
      </c>
      <c r="CA163" s="54">
        <v>0</v>
      </c>
      <c r="CB163" s="54">
        <v>0</v>
      </c>
      <c r="CC163" s="54">
        <v>0</v>
      </c>
      <c r="CD163" s="54">
        <v>0</v>
      </c>
      <c r="CE163" s="54">
        <v>0</v>
      </c>
      <c r="CF163" s="54">
        <v>0</v>
      </c>
      <c r="CG163" s="54">
        <v>0</v>
      </c>
      <c r="CH163" s="54">
        <v>0</v>
      </c>
      <c r="CI163" s="54">
        <v>0</v>
      </c>
      <c r="CJ163" s="54">
        <v>0</v>
      </c>
      <c r="CK163" s="54">
        <v>0</v>
      </c>
      <c r="CL163" s="54">
        <v>0</v>
      </c>
      <c r="CM163" s="26"/>
      <c r="CN163" s="26"/>
      <c r="CO163" s="26"/>
      <c r="CP163" s="26">
        <v>0</v>
      </c>
      <c r="CQ163" s="54">
        <v>0</v>
      </c>
      <c r="CR163" s="54">
        <v>0</v>
      </c>
      <c r="CS163" s="54">
        <v>0</v>
      </c>
      <c r="CT163" s="54">
        <v>0</v>
      </c>
      <c r="CU163" s="54">
        <v>0</v>
      </c>
      <c r="CV163" s="54">
        <v>0</v>
      </c>
      <c r="CW163" s="54">
        <v>0</v>
      </c>
      <c r="CX163" s="54">
        <v>0</v>
      </c>
      <c r="CY163" s="54">
        <v>0</v>
      </c>
      <c r="CZ163" s="54">
        <v>0</v>
      </c>
      <c r="DA163" s="54">
        <v>0</v>
      </c>
      <c r="DB163" s="54">
        <v>0</v>
      </c>
      <c r="DC163" s="54">
        <v>0</v>
      </c>
      <c r="DD163" s="54">
        <v>0</v>
      </c>
      <c r="DE163" s="54">
        <v>0</v>
      </c>
      <c r="DF163" s="54">
        <v>0</v>
      </c>
      <c r="DG163" s="54">
        <v>0</v>
      </c>
      <c r="DH163" s="54">
        <v>0</v>
      </c>
      <c r="DI163" s="54">
        <v>0</v>
      </c>
      <c r="DJ163" s="54">
        <v>0</v>
      </c>
      <c r="DK163" s="54">
        <v>0</v>
      </c>
      <c r="DL163" s="54">
        <v>0</v>
      </c>
      <c r="DM163" s="54">
        <v>0</v>
      </c>
      <c r="DN163" s="54">
        <v>0</v>
      </c>
      <c r="DO163" s="54">
        <v>0</v>
      </c>
      <c r="DP163" s="54">
        <v>0</v>
      </c>
      <c r="DQ163" s="54">
        <v>0</v>
      </c>
      <c r="DR163" s="54">
        <v>0</v>
      </c>
      <c r="DS163" s="54">
        <v>0</v>
      </c>
      <c r="DT163" s="54">
        <v>0</v>
      </c>
      <c r="DU163" s="54">
        <v>0</v>
      </c>
      <c r="DV163" s="54">
        <v>0</v>
      </c>
      <c r="DW163" s="54">
        <v>0</v>
      </c>
      <c r="DX163" s="54">
        <v>0</v>
      </c>
      <c r="DY163" s="26"/>
      <c r="DZ163" s="26"/>
      <c r="EA163" s="26"/>
      <c r="EB163" s="26">
        <v>0</v>
      </c>
      <c r="EC163" s="54">
        <v>0</v>
      </c>
      <c r="ED163" s="54">
        <v>0</v>
      </c>
      <c r="EE163" s="54">
        <v>0</v>
      </c>
      <c r="EF163" s="54">
        <v>50</v>
      </c>
      <c r="EG163" s="54">
        <v>50</v>
      </c>
      <c r="EH163" s="54">
        <v>0</v>
      </c>
      <c r="EI163" s="54">
        <v>50</v>
      </c>
      <c r="EJ163" s="54">
        <v>50</v>
      </c>
      <c r="EK163" s="54">
        <v>0</v>
      </c>
      <c r="EL163" s="54">
        <v>40</v>
      </c>
      <c r="EM163" s="54">
        <v>40</v>
      </c>
      <c r="EN163" s="54">
        <v>0</v>
      </c>
      <c r="EO163" s="54">
        <v>0</v>
      </c>
      <c r="EP163" s="54">
        <v>0</v>
      </c>
      <c r="EQ163" s="54">
        <v>0</v>
      </c>
      <c r="ER163" s="54">
        <v>0</v>
      </c>
      <c r="ES163" s="54">
        <v>0</v>
      </c>
      <c r="ET163" s="54">
        <v>0</v>
      </c>
      <c r="EU163" s="54">
        <v>0</v>
      </c>
      <c r="EV163" s="54">
        <v>0</v>
      </c>
      <c r="EW163" s="54">
        <v>0</v>
      </c>
      <c r="EX163" s="54">
        <v>140</v>
      </c>
      <c r="EY163" s="26"/>
      <c r="EZ163" s="54"/>
      <c r="FA163" s="54"/>
      <c r="FB163" s="26">
        <v>0</v>
      </c>
      <c r="FC163" s="55">
        <v>140</v>
      </c>
      <c r="FD163" s="56">
        <v>140</v>
      </c>
      <c r="FE163" s="56">
        <v>0</v>
      </c>
      <c r="FF163" s="56"/>
      <c r="FG163" s="56">
        <v>-140</v>
      </c>
      <c r="FH163" s="9"/>
      <c r="FI163" s="17">
        <v>140</v>
      </c>
      <c r="FJ163" s="17"/>
      <c r="FK163" s="17">
        <v>140</v>
      </c>
      <c r="FL163" s="17"/>
      <c r="FM163" s="17"/>
      <c r="FN163" s="17">
        <v>140</v>
      </c>
      <c r="FO163" s="57">
        <v>0</v>
      </c>
      <c r="FP163" s="57">
        <v>30</v>
      </c>
      <c r="FQ163" s="57">
        <v>4.666666666666667</v>
      </c>
      <c r="FR163" s="26" t="s">
        <v>360</v>
      </c>
      <c r="FS163" s="59"/>
      <c r="FT163" s="60">
        <v>-140</v>
      </c>
      <c r="FU163" s="60"/>
      <c r="FV163" s="61">
        <v>140</v>
      </c>
      <c r="FW163" s="61">
        <v>-140</v>
      </c>
      <c r="FX163" s="61">
        <v>0</v>
      </c>
      <c r="FY163" s="61">
        <v>0</v>
      </c>
      <c r="FZ163" s="10"/>
      <c r="GA163" s="11">
        <v>0</v>
      </c>
    </row>
    <row r="164" spans="1:183" s="62" customFormat="1" ht="20.25" hidden="1" customHeight="1">
      <c r="A164" s="8" t="s">
        <v>152</v>
      </c>
      <c r="B164" s="54" t="s">
        <v>321</v>
      </c>
      <c r="C164" s="54">
        <v>0</v>
      </c>
      <c r="D164" s="54">
        <v>0</v>
      </c>
      <c r="E164" s="54">
        <v>0</v>
      </c>
      <c r="F164" s="54">
        <v>0</v>
      </c>
      <c r="G164" s="54">
        <v>0</v>
      </c>
      <c r="H164" s="54">
        <v>0</v>
      </c>
      <c r="I164" s="54">
        <v>0</v>
      </c>
      <c r="J164" s="54">
        <v>0</v>
      </c>
      <c r="K164" s="54">
        <v>0</v>
      </c>
      <c r="L164" s="54">
        <v>0</v>
      </c>
      <c r="M164" s="54">
        <v>0</v>
      </c>
      <c r="N164" s="54">
        <v>0</v>
      </c>
      <c r="O164" s="54">
        <v>0</v>
      </c>
      <c r="P164" s="54">
        <v>0</v>
      </c>
      <c r="Q164" s="54">
        <v>0</v>
      </c>
      <c r="R164" s="54">
        <v>0</v>
      </c>
      <c r="S164" s="54">
        <v>0</v>
      </c>
      <c r="T164" s="54">
        <v>0</v>
      </c>
      <c r="U164" s="54">
        <v>0</v>
      </c>
      <c r="V164" s="54">
        <v>0</v>
      </c>
      <c r="W164" s="54">
        <v>0</v>
      </c>
      <c r="X164" s="54">
        <v>0</v>
      </c>
      <c r="Y164" s="54">
        <v>0</v>
      </c>
      <c r="Z164" s="54">
        <v>0</v>
      </c>
      <c r="AA164" s="54">
        <v>0</v>
      </c>
      <c r="AB164" s="54">
        <v>0</v>
      </c>
      <c r="AC164" s="54">
        <v>0</v>
      </c>
      <c r="AD164" s="54">
        <v>0</v>
      </c>
      <c r="AE164" s="54">
        <v>0</v>
      </c>
      <c r="AF164" s="54">
        <v>0</v>
      </c>
      <c r="AG164" s="54">
        <v>0</v>
      </c>
      <c r="AH164" s="54">
        <v>0</v>
      </c>
      <c r="AI164" s="54">
        <v>0</v>
      </c>
      <c r="AJ164" s="54">
        <v>0</v>
      </c>
      <c r="AK164" s="54">
        <v>0</v>
      </c>
      <c r="AL164" s="54">
        <v>0</v>
      </c>
      <c r="AM164" s="54">
        <v>0</v>
      </c>
      <c r="AN164" s="54">
        <v>0</v>
      </c>
      <c r="AO164" s="54">
        <v>0</v>
      </c>
      <c r="AP164" s="54">
        <v>0</v>
      </c>
      <c r="AQ164" s="54">
        <v>0</v>
      </c>
      <c r="AR164" s="54">
        <v>0</v>
      </c>
      <c r="AS164" s="54">
        <v>0</v>
      </c>
      <c r="AT164" s="54">
        <v>0</v>
      </c>
      <c r="AU164" s="54">
        <v>0</v>
      </c>
      <c r="AV164" s="54">
        <v>0</v>
      </c>
      <c r="AW164" s="54">
        <v>0</v>
      </c>
      <c r="AX164" s="54">
        <v>0</v>
      </c>
      <c r="AY164" s="54">
        <v>0</v>
      </c>
      <c r="AZ164" s="54">
        <v>0</v>
      </c>
      <c r="BA164" s="54">
        <v>0</v>
      </c>
      <c r="BB164" s="54">
        <v>0</v>
      </c>
      <c r="BC164" s="54">
        <v>0</v>
      </c>
      <c r="BD164" s="54">
        <v>0</v>
      </c>
      <c r="BE164" s="54">
        <v>0</v>
      </c>
      <c r="BF164" s="54">
        <v>0</v>
      </c>
      <c r="BG164" s="54">
        <v>0</v>
      </c>
      <c r="BH164" s="54">
        <v>0</v>
      </c>
      <c r="BI164" s="54">
        <v>0</v>
      </c>
      <c r="BJ164" s="54">
        <v>0</v>
      </c>
      <c r="BK164" s="54">
        <v>0</v>
      </c>
      <c r="BL164" s="54">
        <v>0</v>
      </c>
      <c r="BM164" s="54">
        <v>0</v>
      </c>
      <c r="BN164" s="54">
        <v>0</v>
      </c>
      <c r="BO164" s="54">
        <v>0</v>
      </c>
      <c r="BP164" s="54">
        <v>0</v>
      </c>
      <c r="BQ164" s="54">
        <v>0</v>
      </c>
      <c r="BR164" s="54">
        <v>0</v>
      </c>
      <c r="BS164" s="54">
        <v>0</v>
      </c>
      <c r="BT164" s="54">
        <v>0</v>
      </c>
      <c r="BU164" s="54">
        <v>0</v>
      </c>
      <c r="BV164" s="54">
        <v>0</v>
      </c>
      <c r="BW164" s="54">
        <v>0</v>
      </c>
      <c r="BX164" s="54">
        <v>0</v>
      </c>
      <c r="BY164" s="54">
        <v>0</v>
      </c>
      <c r="BZ164" s="54">
        <v>0</v>
      </c>
      <c r="CA164" s="54">
        <v>0</v>
      </c>
      <c r="CB164" s="54">
        <v>0</v>
      </c>
      <c r="CC164" s="54">
        <v>0</v>
      </c>
      <c r="CD164" s="54">
        <v>0</v>
      </c>
      <c r="CE164" s="54">
        <v>0</v>
      </c>
      <c r="CF164" s="54">
        <v>0</v>
      </c>
      <c r="CG164" s="54">
        <v>0</v>
      </c>
      <c r="CH164" s="54">
        <v>0</v>
      </c>
      <c r="CI164" s="54">
        <v>0</v>
      </c>
      <c r="CJ164" s="54">
        <v>0</v>
      </c>
      <c r="CK164" s="54">
        <v>0</v>
      </c>
      <c r="CL164" s="54">
        <v>0</v>
      </c>
      <c r="CM164" s="26"/>
      <c r="CN164" s="26"/>
      <c r="CO164" s="26"/>
      <c r="CP164" s="26">
        <v>0</v>
      </c>
      <c r="CQ164" s="54">
        <v>0</v>
      </c>
      <c r="CR164" s="54">
        <v>0</v>
      </c>
      <c r="CS164" s="54">
        <v>0</v>
      </c>
      <c r="CT164" s="54">
        <v>0</v>
      </c>
      <c r="CU164" s="54">
        <v>0</v>
      </c>
      <c r="CV164" s="54">
        <v>0</v>
      </c>
      <c r="CW164" s="54">
        <v>0</v>
      </c>
      <c r="CX164" s="54">
        <v>0</v>
      </c>
      <c r="CY164" s="54">
        <v>0</v>
      </c>
      <c r="CZ164" s="54">
        <v>0</v>
      </c>
      <c r="DA164" s="54">
        <v>0</v>
      </c>
      <c r="DB164" s="54">
        <v>0</v>
      </c>
      <c r="DC164" s="54">
        <v>0</v>
      </c>
      <c r="DD164" s="54">
        <v>0</v>
      </c>
      <c r="DE164" s="54">
        <v>0</v>
      </c>
      <c r="DF164" s="54">
        <v>0</v>
      </c>
      <c r="DG164" s="54">
        <v>0</v>
      </c>
      <c r="DH164" s="54">
        <v>0</v>
      </c>
      <c r="DI164" s="54">
        <v>0</v>
      </c>
      <c r="DJ164" s="54">
        <v>0</v>
      </c>
      <c r="DK164" s="54">
        <v>0</v>
      </c>
      <c r="DL164" s="54">
        <v>0</v>
      </c>
      <c r="DM164" s="54">
        <v>0</v>
      </c>
      <c r="DN164" s="54">
        <v>0</v>
      </c>
      <c r="DO164" s="54">
        <v>0</v>
      </c>
      <c r="DP164" s="54">
        <v>0</v>
      </c>
      <c r="DQ164" s="54">
        <v>0</v>
      </c>
      <c r="DR164" s="54">
        <v>0</v>
      </c>
      <c r="DS164" s="54">
        <v>0</v>
      </c>
      <c r="DT164" s="54">
        <v>0</v>
      </c>
      <c r="DU164" s="54">
        <v>0</v>
      </c>
      <c r="DV164" s="54">
        <v>0</v>
      </c>
      <c r="DW164" s="54">
        <v>0</v>
      </c>
      <c r="DX164" s="54">
        <v>0</v>
      </c>
      <c r="DY164" s="26"/>
      <c r="DZ164" s="26"/>
      <c r="EA164" s="26"/>
      <c r="EB164" s="26">
        <v>0</v>
      </c>
      <c r="EC164" s="54">
        <v>0</v>
      </c>
      <c r="ED164" s="54">
        <v>0</v>
      </c>
      <c r="EE164" s="54">
        <v>0</v>
      </c>
      <c r="EF164" s="54">
        <v>0</v>
      </c>
      <c r="EG164" s="54">
        <v>0</v>
      </c>
      <c r="EH164" s="54">
        <v>0</v>
      </c>
      <c r="EI164" s="54">
        <v>0</v>
      </c>
      <c r="EJ164" s="54">
        <v>0</v>
      </c>
      <c r="EK164" s="54">
        <v>0</v>
      </c>
      <c r="EL164" s="54">
        <v>0</v>
      </c>
      <c r="EM164" s="54">
        <v>0</v>
      </c>
      <c r="EN164" s="54">
        <v>0</v>
      </c>
      <c r="EO164" s="54">
        <v>0</v>
      </c>
      <c r="EP164" s="54">
        <v>0</v>
      </c>
      <c r="EQ164" s="54">
        <v>0</v>
      </c>
      <c r="ER164" s="54">
        <v>0</v>
      </c>
      <c r="ES164" s="54">
        <v>0</v>
      </c>
      <c r="ET164" s="54">
        <v>0</v>
      </c>
      <c r="EU164" s="54">
        <v>0</v>
      </c>
      <c r="EV164" s="54">
        <v>0</v>
      </c>
      <c r="EW164" s="54">
        <v>0</v>
      </c>
      <c r="EX164" s="54">
        <v>0</v>
      </c>
      <c r="EY164" s="26"/>
      <c r="EZ164" s="54"/>
      <c r="FA164" s="54"/>
      <c r="FB164" s="26">
        <v>0</v>
      </c>
      <c r="FC164" s="55">
        <v>0</v>
      </c>
      <c r="FD164" s="56">
        <v>0</v>
      </c>
      <c r="FE164" s="56">
        <v>0</v>
      </c>
      <c r="FF164" s="56"/>
      <c r="FG164" s="56">
        <v>0</v>
      </c>
      <c r="FH164" s="9"/>
      <c r="FI164" s="17">
        <v>0</v>
      </c>
      <c r="FJ164" s="17"/>
      <c r="FK164" s="17"/>
      <c r="FL164" s="17"/>
      <c r="FM164" s="17"/>
      <c r="FN164" s="17">
        <v>0</v>
      </c>
      <c r="FO164" s="57">
        <v>0</v>
      </c>
      <c r="FP164" s="57">
        <v>20</v>
      </c>
      <c r="FQ164" s="57">
        <v>0</v>
      </c>
      <c r="FR164" s="26" t="s">
        <v>360</v>
      </c>
      <c r="FS164" s="59"/>
      <c r="FT164" s="60">
        <v>0</v>
      </c>
      <c r="FU164" s="60"/>
      <c r="FV164" s="61">
        <v>0</v>
      </c>
      <c r="FW164" s="61">
        <v>0</v>
      </c>
      <c r="FX164" s="61">
        <v>0</v>
      </c>
      <c r="FY164" s="61">
        <v>0</v>
      </c>
      <c r="FZ164" s="10"/>
      <c r="GA164" s="11">
        <v>0</v>
      </c>
    </row>
    <row r="165" spans="1:183" s="62" customFormat="1" ht="20.25" hidden="1" customHeight="1">
      <c r="A165" s="14" t="s">
        <v>49</v>
      </c>
      <c r="B165" s="54"/>
      <c r="C165" s="54"/>
      <c r="D165" s="54">
        <v>0</v>
      </c>
      <c r="E165" s="54">
        <v>0</v>
      </c>
      <c r="F165" s="54">
        <v>0</v>
      </c>
      <c r="G165" s="54">
        <v>0</v>
      </c>
      <c r="H165" s="54">
        <v>0</v>
      </c>
      <c r="I165" s="54">
        <v>0</v>
      </c>
      <c r="J165" s="54">
        <v>0</v>
      </c>
      <c r="K165" s="54">
        <v>0</v>
      </c>
      <c r="L165" s="54">
        <v>0</v>
      </c>
      <c r="M165" s="54">
        <v>0</v>
      </c>
      <c r="N165" s="54">
        <v>0</v>
      </c>
      <c r="O165" s="54">
        <v>0</v>
      </c>
      <c r="P165" s="54">
        <v>0</v>
      </c>
      <c r="Q165" s="54">
        <v>0</v>
      </c>
      <c r="R165" s="54">
        <v>0</v>
      </c>
      <c r="S165" s="54">
        <v>0</v>
      </c>
      <c r="T165" s="54">
        <v>0</v>
      </c>
      <c r="U165" s="54">
        <v>0</v>
      </c>
      <c r="V165" s="54">
        <v>0</v>
      </c>
      <c r="W165" s="54">
        <v>0</v>
      </c>
      <c r="X165" s="54">
        <v>0</v>
      </c>
      <c r="Y165" s="54">
        <v>0</v>
      </c>
      <c r="Z165" s="54">
        <v>0</v>
      </c>
      <c r="AA165" s="54">
        <v>0</v>
      </c>
      <c r="AB165" s="54">
        <v>0</v>
      </c>
      <c r="AC165" s="54">
        <v>0</v>
      </c>
      <c r="AD165" s="54">
        <v>0</v>
      </c>
      <c r="AE165" s="54">
        <v>0</v>
      </c>
      <c r="AF165" s="54">
        <v>0</v>
      </c>
      <c r="AG165" s="54">
        <v>0</v>
      </c>
      <c r="AH165" s="54">
        <v>0</v>
      </c>
      <c r="AI165" s="54">
        <v>0</v>
      </c>
      <c r="AJ165" s="54">
        <v>0</v>
      </c>
      <c r="AK165" s="54">
        <v>0</v>
      </c>
      <c r="AL165" s="54">
        <v>0</v>
      </c>
      <c r="AM165" s="54">
        <v>0</v>
      </c>
      <c r="AN165" s="54">
        <v>0</v>
      </c>
      <c r="AO165" s="54">
        <v>0</v>
      </c>
      <c r="AP165" s="54">
        <v>0</v>
      </c>
      <c r="AQ165" s="54">
        <v>0</v>
      </c>
      <c r="AR165" s="54">
        <v>0</v>
      </c>
      <c r="AS165" s="54">
        <v>0</v>
      </c>
      <c r="AT165" s="54">
        <v>0</v>
      </c>
      <c r="AU165" s="54">
        <v>0</v>
      </c>
      <c r="AV165" s="54">
        <v>0</v>
      </c>
      <c r="AW165" s="54">
        <v>0</v>
      </c>
      <c r="AX165" s="54">
        <v>0</v>
      </c>
      <c r="AY165" s="54">
        <v>0</v>
      </c>
      <c r="AZ165" s="54">
        <v>0</v>
      </c>
      <c r="BA165" s="54">
        <v>0</v>
      </c>
      <c r="BB165" s="54">
        <v>0</v>
      </c>
      <c r="BC165" s="54">
        <v>0</v>
      </c>
      <c r="BD165" s="54">
        <v>0</v>
      </c>
      <c r="BE165" s="54">
        <v>0</v>
      </c>
      <c r="BF165" s="54">
        <v>0</v>
      </c>
      <c r="BG165" s="54">
        <v>0</v>
      </c>
      <c r="BH165" s="54">
        <v>0</v>
      </c>
      <c r="BI165" s="54">
        <v>0</v>
      </c>
      <c r="BJ165" s="54">
        <v>0</v>
      </c>
      <c r="BK165" s="54">
        <v>0</v>
      </c>
      <c r="BL165" s="54">
        <v>0</v>
      </c>
      <c r="BM165" s="54">
        <v>0</v>
      </c>
      <c r="BN165" s="54">
        <v>0</v>
      </c>
      <c r="BO165" s="54">
        <v>0</v>
      </c>
      <c r="BP165" s="54">
        <v>0</v>
      </c>
      <c r="BQ165" s="54">
        <v>0</v>
      </c>
      <c r="BR165" s="54">
        <v>0</v>
      </c>
      <c r="BS165" s="54">
        <v>0</v>
      </c>
      <c r="BT165" s="54">
        <v>0</v>
      </c>
      <c r="BU165" s="54">
        <v>0</v>
      </c>
      <c r="BV165" s="54">
        <v>0</v>
      </c>
      <c r="BW165" s="54">
        <v>0</v>
      </c>
      <c r="BX165" s="54">
        <v>0</v>
      </c>
      <c r="BY165" s="54">
        <v>0</v>
      </c>
      <c r="BZ165" s="54">
        <v>0</v>
      </c>
      <c r="CA165" s="54">
        <v>0</v>
      </c>
      <c r="CB165" s="54">
        <v>0</v>
      </c>
      <c r="CC165" s="54">
        <v>0</v>
      </c>
      <c r="CD165" s="54">
        <v>0</v>
      </c>
      <c r="CE165" s="54">
        <v>0</v>
      </c>
      <c r="CF165" s="54">
        <v>0</v>
      </c>
      <c r="CG165" s="54">
        <v>0</v>
      </c>
      <c r="CH165" s="54">
        <v>0</v>
      </c>
      <c r="CI165" s="54">
        <v>0</v>
      </c>
      <c r="CJ165" s="54">
        <v>0</v>
      </c>
      <c r="CK165" s="54">
        <v>0</v>
      </c>
      <c r="CL165" s="54">
        <v>0</v>
      </c>
      <c r="CM165" s="26"/>
      <c r="CN165" s="26"/>
      <c r="CO165" s="26"/>
      <c r="CP165" s="26">
        <v>0</v>
      </c>
      <c r="CQ165" s="54">
        <v>0</v>
      </c>
      <c r="CR165" s="54">
        <v>0</v>
      </c>
      <c r="CS165" s="54">
        <v>0</v>
      </c>
      <c r="CT165" s="54">
        <v>0</v>
      </c>
      <c r="CU165" s="54">
        <v>0</v>
      </c>
      <c r="CV165" s="54">
        <v>0</v>
      </c>
      <c r="CW165" s="54">
        <v>0</v>
      </c>
      <c r="CX165" s="54">
        <v>0</v>
      </c>
      <c r="CY165" s="54">
        <v>0</v>
      </c>
      <c r="CZ165" s="54">
        <v>0</v>
      </c>
      <c r="DA165" s="54">
        <v>0</v>
      </c>
      <c r="DB165" s="54">
        <v>0</v>
      </c>
      <c r="DC165" s="54">
        <v>0</v>
      </c>
      <c r="DD165" s="54">
        <v>0</v>
      </c>
      <c r="DE165" s="54">
        <v>0</v>
      </c>
      <c r="DF165" s="54">
        <v>0</v>
      </c>
      <c r="DG165" s="54">
        <v>0</v>
      </c>
      <c r="DH165" s="54">
        <v>0</v>
      </c>
      <c r="DI165" s="54">
        <v>0</v>
      </c>
      <c r="DJ165" s="54">
        <v>0</v>
      </c>
      <c r="DK165" s="54">
        <v>0</v>
      </c>
      <c r="DL165" s="54">
        <v>0</v>
      </c>
      <c r="DM165" s="54">
        <v>0</v>
      </c>
      <c r="DN165" s="54">
        <v>0</v>
      </c>
      <c r="DO165" s="54">
        <v>0</v>
      </c>
      <c r="DP165" s="54">
        <v>0</v>
      </c>
      <c r="DQ165" s="54">
        <v>0</v>
      </c>
      <c r="DR165" s="54">
        <v>0</v>
      </c>
      <c r="DS165" s="54">
        <v>0</v>
      </c>
      <c r="DT165" s="54">
        <v>0</v>
      </c>
      <c r="DU165" s="54">
        <v>0</v>
      </c>
      <c r="DV165" s="54">
        <v>0</v>
      </c>
      <c r="DW165" s="54">
        <v>0</v>
      </c>
      <c r="DX165" s="54">
        <v>0</v>
      </c>
      <c r="DY165" s="26"/>
      <c r="DZ165" s="26"/>
      <c r="EA165" s="26"/>
      <c r="EB165" s="26">
        <v>0</v>
      </c>
      <c r="EC165" s="54">
        <v>0</v>
      </c>
      <c r="ED165" s="54">
        <v>0</v>
      </c>
      <c r="EE165" s="54">
        <v>0</v>
      </c>
      <c r="EF165" s="54">
        <v>0</v>
      </c>
      <c r="EG165" s="54">
        <v>0</v>
      </c>
      <c r="EH165" s="54">
        <v>0</v>
      </c>
      <c r="EI165" s="54">
        <v>0</v>
      </c>
      <c r="EJ165" s="54">
        <v>0</v>
      </c>
      <c r="EK165" s="54">
        <v>0</v>
      </c>
      <c r="EL165" s="54">
        <v>0</v>
      </c>
      <c r="EM165" s="54">
        <v>0</v>
      </c>
      <c r="EN165" s="54">
        <v>0</v>
      </c>
      <c r="EO165" s="54">
        <v>0</v>
      </c>
      <c r="EP165" s="54">
        <v>0</v>
      </c>
      <c r="EQ165" s="54">
        <v>0</v>
      </c>
      <c r="ER165" s="54">
        <v>0</v>
      </c>
      <c r="ES165" s="54">
        <v>0</v>
      </c>
      <c r="ET165" s="54">
        <v>0</v>
      </c>
      <c r="EU165" s="54">
        <v>0</v>
      </c>
      <c r="EV165" s="54">
        <v>0</v>
      </c>
      <c r="EW165" s="54">
        <v>0</v>
      </c>
      <c r="EX165" s="54">
        <v>0</v>
      </c>
      <c r="EY165" s="26"/>
      <c r="EZ165" s="54"/>
      <c r="FA165" s="54"/>
      <c r="FB165" s="26">
        <v>0</v>
      </c>
      <c r="FC165" s="55">
        <v>0</v>
      </c>
      <c r="FD165" s="56">
        <v>0</v>
      </c>
      <c r="FE165" s="56">
        <v>0</v>
      </c>
      <c r="FF165" s="56"/>
      <c r="FG165" s="56"/>
      <c r="FH165" s="9"/>
      <c r="FI165" s="17">
        <v>0</v>
      </c>
      <c r="FJ165" s="17"/>
      <c r="FK165" s="17"/>
      <c r="FL165" s="17"/>
      <c r="FM165" s="17"/>
      <c r="FN165" s="17">
        <v>0</v>
      </c>
      <c r="FO165" s="57">
        <v>0</v>
      </c>
      <c r="FP165" s="58">
        <v>10</v>
      </c>
      <c r="FQ165" s="57">
        <v>0</v>
      </c>
      <c r="FR165" s="26" t="s">
        <v>361</v>
      </c>
      <c r="FS165" s="59"/>
      <c r="FT165" s="60">
        <v>0</v>
      </c>
      <c r="FU165" s="60"/>
      <c r="FV165" s="61">
        <v>0</v>
      </c>
      <c r="FW165" s="61">
        <v>0</v>
      </c>
      <c r="FX165" s="61">
        <v>0</v>
      </c>
      <c r="FY165" s="61">
        <v>0</v>
      </c>
      <c r="FZ165" s="10"/>
      <c r="GA165" s="11"/>
    </row>
    <row r="166" spans="1:183" s="62" customFormat="1" ht="20.25" hidden="1" customHeight="1">
      <c r="A166" s="8" t="s">
        <v>207</v>
      </c>
      <c r="B166" s="54"/>
      <c r="C166" s="54"/>
      <c r="D166" s="54">
        <v>0</v>
      </c>
      <c r="E166" s="54">
        <v>0</v>
      </c>
      <c r="F166" s="54">
        <v>0</v>
      </c>
      <c r="G166" s="54">
        <v>0</v>
      </c>
      <c r="H166" s="54">
        <v>0</v>
      </c>
      <c r="I166" s="54">
        <v>0</v>
      </c>
      <c r="J166" s="54">
        <v>0</v>
      </c>
      <c r="K166" s="54">
        <v>0</v>
      </c>
      <c r="L166" s="54">
        <v>0</v>
      </c>
      <c r="M166" s="54">
        <v>0</v>
      </c>
      <c r="N166" s="54">
        <v>0</v>
      </c>
      <c r="O166" s="54">
        <v>0</v>
      </c>
      <c r="P166" s="54">
        <v>0</v>
      </c>
      <c r="Q166" s="54">
        <v>0</v>
      </c>
      <c r="R166" s="54">
        <v>0</v>
      </c>
      <c r="S166" s="54">
        <v>0</v>
      </c>
      <c r="T166" s="54">
        <v>0</v>
      </c>
      <c r="U166" s="54">
        <v>0</v>
      </c>
      <c r="V166" s="54">
        <v>0</v>
      </c>
      <c r="W166" s="54">
        <v>0</v>
      </c>
      <c r="X166" s="54">
        <v>0</v>
      </c>
      <c r="Y166" s="54">
        <v>0</v>
      </c>
      <c r="Z166" s="54">
        <v>0</v>
      </c>
      <c r="AA166" s="54">
        <v>0</v>
      </c>
      <c r="AB166" s="54">
        <v>0</v>
      </c>
      <c r="AC166" s="54">
        <v>0</v>
      </c>
      <c r="AD166" s="54">
        <v>0</v>
      </c>
      <c r="AE166" s="54">
        <v>0</v>
      </c>
      <c r="AF166" s="54">
        <v>0</v>
      </c>
      <c r="AG166" s="54">
        <v>0</v>
      </c>
      <c r="AH166" s="54">
        <v>0</v>
      </c>
      <c r="AI166" s="54">
        <v>0</v>
      </c>
      <c r="AJ166" s="54">
        <v>0</v>
      </c>
      <c r="AK166" s="54">
        <v>0</v>
      </c>
      <c r="AL166" s="54">
        <v>0</v>
      </c>
      <c r="AM166" s="54">
        <v>0</v>
      </c>
      <c r="AN166" s="54">
        <v>0</v>
      </c>
      <c r="AO166" s="54">
        <v>0</v>
      </c>
      <c r="AP166" s="54">
        <v>0</v>
      </c>
      <c r="AQ166" s="54">
        <v>0</v>
      </c>
      <c r="AR166" s="54">
        <v>0</v>
      </c>
      <c r="AS166" s="54">
        <v>0</v>
      </c>
      <c r="AT166" s="54">
        <v>0</v>
      </c>
      <c r="AU166" s="54">
        <v>0</v>
      </c>
      <c r="AV166" s="54">
        <v>0</v>
      </c>
      <c r="AW166" s="54">
        <v>0</v>
      </c>
      <c r="AX166" s="54">
        <v>0</v>
      </c>
      <c r="AY166" s="54">
        <v>0</v>
      </c>
      <c r="AZ166" s="54">
        <v>0</v>
      </c>
      <c r="BA166" s="54">
        <v>0</v>
      </c>
      <c r="BB166" s="54">
        <v>0</v>
      </c>
      <c r="BC166" s="54">
        <v>0</v>
      </c>
      <c r="BD166" s="54">
        <v>0</v>
      </c>
      <c r="BE166" s="54">
        <v>0</v>
      </c>
      <c r="BF166" s="54">
        <v>0</v>
      </c>
      <c r="BG166" s="54">
        <v>0</v>
      </c>
      <c r="BH166" s="54">
        <v>0</v>
      </c>
      <c r="BI166" s="54">
        <v>0</v>
      </c>
      <c r="BJ166" s="54">
        <v>0</v>
      </c>
      <c r="BK166" s="54">
        <v>0</v>
      </c>
      <c r="BL166" s="54">
        <v>0</v>
      </c>
      <c r="BM166" s="54">
        <v>0</v>
      </c>
      <c r="BN166" s="54">
        <v>0</v>
      </c>
      <c r="BO166" s="54">
        <v>0</v>
      </c>
      <c r="BP166" s="54">
        <v>0</v>
      </c>
      <c r="BQ166" s="54">
        <v>0</v>
      </c>
      <c r="BR166" s="54">
        <v>0</v>
      </c>
      <c r="BS166" s="54">
        <v>0</v>
      </c>
      <c r="BT166" s="54">
        <v>0</v>
      </c>
      <c r="BU166" s="54">
        <v>0</v>
      </c>
      <c r="BV166" s="54">
        <v>0</v>
      </c>
      <c r="BW166" s="54">
        <v>0</v>
      </c>
      <c r="BX166" s="54">
        <v>0</v>
      </c>
      <c r="BY166" s="54">
        <v>0</v>
      </c>
      <c r="BZ166" s="54">
        <v>0</v>
      </c>
      <c r="CA166" s="54">
        <v>0</v>
      </c>
      <c r="CB166" s="54">
        <v>0</v>
      </c>
      <c r="CC166" s="54">
        <v>0</v>
      </c>
      <c r="CD166" s="54">
        <v>0</v>
      </c>
      <c r="CE166" s="54">
        <v>0</v>
      </c>
      <c r="CF166" s="54">
        <v>0</v>
      </c>
      <c r="CG166" s="54">
        <v>0</v>
      </c>
      <c r="CH166" s="54">
        <v>0</v>
      </c>
      <c r="CI166" s="54">
        <v>0</v>
      </c>
      <c r="CJ166" s="54">
        <v>0</v>
      </c>
      <c r="CK166" s="54">
        <v>0</v>
      </c>
      <c r="CL166" s="54">
        <v>0</v>
      </c>
      <c r="CM166" s="26"/>
      <c r="CN166" s="26"/>
      <c r="CO166" s="26"/>
      <c r="CP166" s="26">
        <v>0</v>
      </c>
      <c r="CQ166" s="54">
        <v>0</v>
      </c>
      <c r="CR166" s="54">
        <v>0</v>
      </c>
      <c r="CS166" s="54">
        <v>0</v>
      </c>
      <c r="CT166" s="54">
        <v>0</v>
      </c>
      <c r="CU166" s="54">
        <v>0</v>
      </c>
      <c r="CV166" s="54">
        <v>0</v>
      </c>
      <c r="CW166" s="54">
        <v>0</v>
      </c>
      <c r="CX166" s="54">
        <v>0</v>
      </c>
      <c r="CY166" s="54">
        <v>0</v>
      </c>
      <c r="CZ166" s="54">
        <v>0</v>
      </c>
      <c r="DA166" s="54">
        <v>0</v>
      </c>
      <c r="DB166" s="54">
        <v>0</v>
      </c>
      <c r="DC166" s="54">
        <v>0</v>
      </c>
      <c r="DD166" s="54">
        <v>0</v>
      </c>
      <c r="DE166" s="54">
        <v>0</v>
      </c>
      <c r="DF166" s="54">
        <v>0</v>
      </c>
      <c r="DG166" s="54">
        <v>0</v>
      </c>
      <c r="DH166" s="54">
        <v>0</v>
      </c>
      <c r="DI166" s="54">
        <v>0</v>
      </c>
      <c r="DJ166" s="54">
        <v>0</v>
      </c>
      <c r="DK166" s="54">
        <v>0</v>
      </c>
      <c r="DL166" s="54">
        <v>0</v>
      </c>
      <c r="DM166" s="54">
        <v>0</v>
      </c>
      <c r="DN166" s="54">
        <v>0</v>
      </c>
      <c r="DO166" s="54">
        <v>0</v>
      </c>
      <c r="DP166" s="54">
        <v>0</v>
      </c>
      <c r="DQ166" s="54">
        <v>0</v>
      </c>
      <c r="DR166" s="54">
        <v>0</v>
      </c>
      <c r="DS166" s="54">
        <v>0</v>
      </c>
      <c r="DT166" s="54">
        <v>0</v>
      </c>
      <c r="DU166" s="54">
        <v>0</v>
      </c>
      <c r="DV166" s="54">
        <v>0</v>
      </c>
      <c r="DW166" s="54">
        <v>0</v>
      </c>
      <c r="DX166" s="54">
        <v>0</v>
      </c>
      <c r="DY166" s="26"/>
      <c r="DZ166" s="26"/>
      <c r="EA166" s="26"/>
      <c r="EB166" s="26">
        <v>0</v>
      </c>
      <c r="EC166" s="54">
        <v>0</v>
      </c>
      <c r="ED166" s="54">
        <v>0</v>
      </c>
      <c r="EE166" s="54">
        <v>0</v>
      </c>
      <c r="EF166" s="54">
        <v>0</v>
      </c>
      <c r="EG166" s="54">
        <v>0</v>
      </c>
      <c r="EH166" s="54">
        <v>0</v>
      </c>
      <c r="EI166" s="54">
        <v>50</v>
      </c>
      <c r="EJ166" s="54">
        <v>50</v>
      </c>
      <c r="EK166" s="54">
        <v>0</v>
      </c>
      <c r="EL166" s="54">
        <v>0</v>
      </c>
      <c r="EM166" s="54">
        <v>0</v>
      </c>
      <c r="EN166" s="54">
        <v>0</v>
      </c>
      <c r="EO166" s="54">
        <v>0</v>
      </c>
      <c r="EP166" s="54">
        <v>0</v>
      </c>
      <c r="EQ166" s="54">
        <v>0</v>
      </c>
      <c r="ER166" s="54">
        <v>0</v>
      </c>
      <c r="ES166" s="54">
        <v>0</v>
      </c>
      <c r="ET166" s="54">
        <v>0</v>
      </c>
      <c r="EU166" s="54">
        <v>0</v>
      </c>
      <c r="EV166" s="54">
        <v>0</v>
      </c>
      <c r="EW166" s="54">
        <v>0</v>
      </c>
      <c r="EX166" s="54">
        <v>50</v>
      </c>
      <c r="EY166" s="26"/>
      <c r="EZ166" s="54"/>
      <c r="FA166" s="54"/>
      <c r="FB166" s="26">
        <v>0</v>
      </c>
      <c r="FC166" s="55">
        <v>50</v>
      </c>
      <c r="FD166" s="56">
        <v>50</v>
      </c>
      <c r="FE166" s="56">
        <v>0</v>
      </c>
      <c r="FF166" s="56"/>
      <c r="FG166" s="56"/>
      <c r="FH166" s="9"/>
      <c r="FI166" s="17">
        <v>50</v>
      </c>
      <c r="FJ166" s="17"/>
      <c r="FK166" s="17"/>
      <c r="FL166" s="17"/>
      <c r="FM166" s="17"/>
      <c r="FN166" s="17">
        <v>0</v>
      </c>
      <c r="FO166" s="57">
        <v>0</v>
      </c>
      <c r="FP166" s="57">
        <v>20</v>
      </c>
      <c r="FQ166" s="57">
        <v>2.5</v>
      </c>
      <c r="FR166" s="26" t="s">
        <v>361</v>
      </c>
      <c r="FS166" s="59"/>
      <c r="FT166" s="60">
        <v>-50</v>
      </c>
      <c r="FU166" s="60"/>
      <c r="FV166" s="61">
        <v>50</v>
      </c>
      <c r="FW166" s="61">
        <v>-50</v>
      </c>
      <c r="FX166" s="61">
        <v>0</v>
      </c>
      <c r="FY166" s="61">
        <v>0</v>
      </c>
      <c r="FZ166" s="10"/>
      <c r="GA166" s="11"/>
    </row>
    <row r="167" spans="1:183" s="62" customFormat="1" ht="21.75" hidden="1" customHeight="1">
      <c r="A167" s="8" t="s">
        <v>154</v>
      </c>
      <c r="B167" s="54" t="s">
        <v>321</v>
      </c>
      <c r="C167" s="54">
        <v>0</v>
      </c>
      <c r="D167" s="54">
        <v>0</v>
      </c>
      <c r="E167" s="54">
        <v>0</v>
      </c>
      <c r="F167" s="54">
        <v>0</v>
      </c>
      <c r="G167" s="54">
        <v>0</v>
      </c>
      <c r="H167" s="54">
        <v>0</v>
      </c>
      <c r="I167" s="54">
        <v>0</v>
      </c>
      <c r="J167" s="54">
        <v>0</v>
      </c>
      <c r="K167" s="54">
        <v>0</v>
      </c>
      <c r="L167" s="54">
        <v>0</v>
      </c>
      <c r="M167" s="54">
        <v>0</v>
      </c>
      <c r="N167" s="54">
        <v>0</v>
      </c>
      <c r="O167" s="54">
        <v>0</v>
      </c>
      <c r="P167" s="54">
        <v>0</v>
      </c>
      <c r="Q167" s="54">
        <v>0</v>
      </c>
      <c r="R167" s="54">
        <v>0</v>
      </c>
      <c r="S167" s="54">
        <v>0</v>
      </c>
      <c r="T167" s="54">
        <v>0</v>
      </c>
      <c r="U167" s="54">
        <v>0</v>
      </c>
      <c r="V167" s="54">
        <v>0</v>
      </c>
      <c r="W167" s="54">
        <v>0</v>
      </c>
      <c r="X167" s="54">
        <v>0</v>
      </c>
      <c r="Y167" s="54">
        <v>0</v>
      </c>
      <c r="Z167" s="54">
        <v>0</v>
      </c>
      <c r="AA167" s="54">
        <v>0</v>
      </c>
      <c r="AB167" s="54">
        <v>0</v>
      </c>
      <c r="AC167" s="54">
        <v>0</v>
      </c>
      <c r="AD167" s="54">
        <v>0</v>
      </c>
      <c r="AE167" s="54">
        <v>0</v>
      </c>
      <c r="AF167" s="54">
        <v>0</v>
      </c>
      <c r="AG167" s="54">
        <v>0</v>
      </c>
      <c r="AH167" s="54">
        <v>0</v>
      </c>
      <c r="AI167" s="54">
        <v>0</v>
      </c>
      <c r="AJ167" s="54">
        <v>0</v>
      </c>
      <c r="AK167" s="54">
        <v>0</v>
      </c>
      <c r="AL167" s="54">
        <v>0</v>
      </c>
      <c r="AM167" s="54">
        <v>0</v>
      </c>
      <c r="AN167" s="54">
        <v>0</v>
      </c>
      <c r="AO167" s="54">
        <v>0</v>
      </c>
      <c r="AP167" s="54">
        <v>0</v>
      </c>
      <c r="AQ167" s="54">
        <v>0</v>
      </c>
      <c r="AR167" s="54">
        <v>0</v>
      </c>
      <c r="AS167" s="54">
        <v>0</v>
      </c>
      <c r="AT167" s="54">
        <v>0</v>
      </c>
      <c r="AU167" s="54">
        <v>0</v>
      </c>
      <c r="AV167" s="54">
        <v>0</v>
      </c>
      <c r="AW167" s="54">
        <v>0</v>
      </c>
      <c r="AX167" s="54">
        <v>0</v>
      </c>
      <c r="AY167" s="54">
        <v>0</v>
      </c>
      <c r="AZ167" s="54">
        <v>0</v>
      </c>
      <c r="BA167" s="54">
        <v>0</v>
      </c>
      <c r="BB167" s="54">
        <v>0</v>
      </c>
      <c r="BC167" s="54">
        <v>0</v>
      </c>
      <c r="BD167" s="54">
        <v>0</v>
      </c>
      <c r="BE167" s="54">
        <v>0</v>
      </c>
      <c r="BF167" s="54">
        <v>0</v>
      </c>
      <c r="BG167" s="54">
        <v>0</v>
      </c>
      <c r="BH167" s="54">
        <v>0</v>
      </c>
      <c r="BI167" s="54">
        <v>0</v>
      </c>
      <c r="BJ167" s="54">
        <v>0</v>
      </c>
      <c r="BK167" s="54">
        <v>0</v>
      </c>
      <c r="BL167" s="54">
        <v>0</v>
      </c>
      <c r="BM167" s="54">
        <v>0</v>
      </c>
      <c r="BN167" s="54">
        <v>0</v>
      </c>
      <c r="BO167" s="54">
        <v>0</v>
      </c>
      <c r="BP167" s="54">
        <v>0</v>
      </c>
      <c r="BQ167" s="54">
        <v>0</v>
      </c>
      <c r="BR167" s="54">
        <v>0</v>
      </c>
      <c r="BS167" s="54">
        <v>0</v>
      </c>
      <c r="BT167" s="54">
        <v>0</v>
      </c>
      <c r="BU167" s="54">
        <v>0</v>
      </c>
      <c r="BV167" s="54">
        <v>0</v>
      </c>
      <c r="BW167" s="54">
        <v>0</v>
      </c>
      <c r="BX167" s="54">
        <v>0</v>
      </c>
      <c r="BY167" s="54">
        <v>0</v>
      </c>
      <c r="BZ167" s="54">
        <v>0</v>
      </c>
      <c r="CA167" s="54">
        <v>0</v>
      </c>
      <c r="CB167" s="54">
        <v>0</v>
      </c>
      <c r="CC167" s="54">
        <v>0</v>
      </c>
      <c r="CD167" s="54">
        <v>0</v>
      </c>
      <c r="CE167" s="54">
        <v>0</v>
      </c>
      <c r="CF167" s="54">
        <v>0</v>
      </c>
      <c r="CG167" s="54">
        <v>0</v>
      </c>
      <c r="CH167" s="54">
        <v>0</v>
      </c>
      <c r="CI167" s="54">
        <v>0</v>
      </c>
      <c r="CJ167" s="54">
        <v>0</v>
      </c>
      <c r="CK167" s="54">
        <v>0</v>
      </c>
      <c r="CL167" s="54">
        <v>0</v>
      </c>
      <c r="CM167" s="26"/>
      <c r="CN167" s="26"/>
      <c r="CO167" s="26"/>
      <c r="CP167" s="26">
        <v>0</v>
      </c>
      <c r="CQ167" s="54">
        <v>0</v>
      </c>
      <c r="CR167" s="54">
        <v>0</v>
      </c>
      <c r="CS167" s="54">
        <v>0</v>
      </c>
      <c r="CT167" s="54">
        <v>0</v>
      </c>
      <c r="CU167" s="54">
        <v>0</v>
      </c>
      <c r="CV167" s="54">
        <v>0</v>
      </c>
      <c r="CW167" s="54">
        <v>0</v>
      </c>
      <c r="CX167" s="54">
        <v>0</v>
      </c>
      <c r="CY167" s="54">
        <v>0</v>
      </c>
      <c r="CZ167" s="54">
        <v>0</v>
      </c>
      <c r="DA167" s="54">
        <v>0</v>
      </c>
      <c r="DB167" s="54">
        <v>0</v>
      </c>
      <c r="DC167" s="54">
        <v>5</v>
      </c>
      <c r="DD167" s="54">
        <v>5</v>
      </c>
      <c r="DE167" s="54">
        <v>0</v>
      </c>
      <c r="DF167" s="54">
        <v>0</v>
      </c>
      <c r="DG167" s="54">
        <v>0</v>
      </c>
      <c r="DH167" s="54">
        <v>0</v>
      </c>
      <c r="DI167" s="54">
        <v>10</v>
      </c>
      <c r="DJ167" s="54">
        <v>10</v>
      </c>
      <c r="DK167" s="54">
        <v>0</v>
      </c>
      <c r="DL167" s="54">
        <v>0</v>
      </c>
      <c r="DM167" s="54">
        <v>0</v>
      </c>
      <c r="DN167" s="54">
        <v>0</v>
      </c>
      <c r="DO167" s="54">
        <v>20</v>
      </c>
      <c r="DP167" s="54">
        <v>20</v>
      </c>
      <c r="DQ167" s="54">
        <v>0</v>
      </c>
      <c r="DR167" s="54">
        <v>0</v>
      </c>
      <c r="DS167" s="54">
        <v>0</v>
      </c>
      <c r="DT167" s="54">
        <v>0</v>
      </c>
      <c r="DU167" s="54">
        <v>0</v>
      </c>
      <c r="DV167" s="54">
        <v>0</v>
      </c>
      <c r="DW167" s="54">
        <v>0</v>
      </c>
      <c r="DX167" s="54">
        <v>35</v>
      </c>
      <c r="DY167" s="26"/>
      <c r="DZ167" s="26"/>
      <c r="EA167" s="26"/>
      <c r="EB167" s="26">
        <v>0</v>
      </c>
      <c r="EC167" s="54">
        <v>0</v>
      </c>
      <c r="ED167" s="54">
        <v>0</v>
      </c>
      <c r="EE167" s="54">
        <v>0</v>
      </c>
      <c r="EF167" s="54">
        <v>0</v>
      </c>
      <c r="EG167" s="54">
        <v>0</v>
      </c>
      <c r="EH167" s="54">
        <v>0</v>
      </c>
      <c r="EI167" s="54">
        <v>0</v>
      </c>
      <c r="EJ167" s="54">
        <v>0</v>
      </c>
      <c r="EK167" s="54">
        <v>0</v>
      </c>
      <c r="EL167" s="54">
        <v>0</v>
      </c>
      <c r="EM167" s="54">
        <v>0</v>
      </c>
      <c r="EN167" s="54">
        <v>0</v>
      </c>
      <c r="EO167" s="54">
        <v>0</v>
      </c>
      <c r="EP167" s="54">
        <v>0</v>
      </c>
      <c r="EQ167" s="54">
        <v>0</v>
      </c>
      <c r="ER167" s="54">
        <v>0</v>
      </c>
      <c r="ES167" s="54">
        <v>0</v>
      </c>
      <c r="ET167" s="54">
        <v>0</v>
      </c>
      <c r="EU167" s="54">
        <v>0</v>
      </c>
      <c r="EV167" s="54">
        <v>0</v>
      </c>
      <c r="EW167" s="54">
        <v>0</v>
      </c>
      <c r="EX167" s="54">
        <v>0</v>
      </c>
      <c r="EY167" s="26"/>
      <c r="EZ167" s="54"/>
      <c r="FA167" s="54"/>
      <c r="FB167" s="26">
        <v>0</v>
      </c>
      <c r="FC167" s="55">
        <v>35</v>
      </c>
      <c r="FD167" s="56">
        <v>35</v>
      </c>
      <c r="FE167" s="56">
        <v>0</v>
      </c>
      <c r="FF167" s="56"/>
      <c r="FG167" s="56">
        <v>-35</v>
      </c>
      <c r="FH167" s="9"/>
      <c r="FI167" s="17">
        <v>35</v>
      </c>
      <c r="FJ167" s="17"/>
      <c r="FK167" s="17"/>
      <c r="FL167" s="17">
        <v>35</v>
      </c>
      <c r="FM167" s="17"/>
      <c r="FN167" s="17">
        <v>35</v>
      </c>
      <c r="FO167" s="57">
        <v>0</v>
      </c>
      <c r="FP167" s="57">
        <v>20</v>
      </c>
      <c r="FQ167" s="57">
        <v>1.75</v>
      </c>
      <c r="FR167" s="26" t="s">
        <v>361</v>
      </c>
      <c r="FS167" s="59"/>
      <c r="FT167" s="60">
        <v>-35</v>
      </c>
      <c r="FU167" s="60"/>
      <c r="FV167" s="61">
        <v>35</v>
      </c>
      <c r="FW167" s="61">
        <v>-35</v>
      </c>
      <c r="FX167" s="61">
        <v>0</v>
      </c>
      <c r="FY167" s="61">
        <v>0</v>
      </c>
      <c r="FZ167" s="13"/>
      <c r="GA167" s="11">
        <v>0</v>
      </c>
    </row>
    <row r="168" spans="1:183" s="62" customFormat="1" ht="20.25" hidden="1" customHeight="1">
      <c r="A168" s="8" t="s">
        <v>155</v>
      </c>
      <c r="B168" s="54"/>
      <c r="C168" s="54"/>
      <c r="D168" s="54">
        <v>0</v>
      </c>
      <c r="E168" s="54">
        <v>0</v>
      </c>
      <c r="F168" s="54">
        <v>0</v>
      </c>
      <c r="G168" s="54">
        <v>0</v>
      </c>
      <c r="H168" s="54">
        <v>0</v>
      </c>
      <c r="I168" s="54">
        <v>0</v>
      </c>
      <c r="J168" s="54">
        <v>0</v>
      </c>
      <c r="K168" s="54">
        <v>0</v>
      </c>
      <c r="L168" s="54">
        <v>0</v>
      </c>
      <c r="M168" s="54">
        <v>0</v>
      </c>
      <c r="N168" s="54">
        <v>0</v>
      </c>
      <c r="O168" s="54">
        <v>0</v>
      </c>
      <c r="P168" s="54">
        <v>0</v>
      </c>
      <c r="Q168" s="54">
        <v>0</v>
      </c>
      <c r="R168" s="54">
        <v>0</v>
      </c>
      <c r="S168" s="54">
        <v>0</v>
      </c>
      <c r="T168" s="54">
        <v>0</v>
      </c>
      <c r="U168" s="54">
        <v>0</v>
      </c>
      <c r="V168" s="54">
        <v>0</v>
      </c>
      <c r="W168" s="54">
        <v>0</v>
      </c>
      <c r="X168" s="54">
        <v>0</v>
      </c>
      <c r="Y168" s="54">
        <v>0</v>
      </c>
      <c r="Z168" s="54">
        <v>0</v>
      </c>
      <c r="AA168" s="54">
        <v>0</v>
      </c>
      <c r="AB168" s="54">
        <v>0</v>
      </c>
      <c r="AC168" s="54">
        <v>0</v>
      </c>
      <c r="AD168" s="54">
        <v>0</v>
      </c>
      <c r="AE168" s="54">
        <v>0</v>
      </c>
      <c r="AF168" s="54">
        <v>0</v>
      </c>
      <c r="AG168" s="54">
        <v>0</v>
      </c>
      <c r="AH168" s="54">
        <v>0</v>
      </c>
      <c r="AI168" s="54">
        <v>0</v>
      </c>
      <c r="AJ168" s="54">
        <v>0</v>
      </c>
      <c r="AK168" s="54">
        <v>0</v>
      </c>
      <c r="AL168" s="54">
        <v>0</v>
      </c>
      <c r="AM168" s="54">
        <v>0</v>
      </c>
      <c r="AN168" s="54">
        <v>0</v>
      </c>
      <c r="AO168" s="54">
        <v>0</v>
      </c>
      <c r="AP168" s="54">
        <v>0</v>
      </c>
      <c r="AQ168" s="54">
        <v>0</v>
      </c>
      <c r="AR168" s="54">
        <v>0</v>
      </c>
      <c r="AS168" s="54">
        <v>0</v>
      </c>
      <c r="AT168" s="54">
        <v>0</v>
      </c>
      <c r="AU168" s="54">
        <v>0</v>
      </c>
      <c r="AV168" s="54">
        <v>0</v>
      </c>
      <c r="AW168" s="54">
        <v>0</v>
      </c>
      <c r="AX168" s="54">
        <v>0</v>
      </c>
      <c r="AY168" s="54">
        <v>0</v>
      </c>
      <c r="AZ168" s="54">
        <v>0</v>
      </c>
      <c r="BA168" s="54">
        <v>0</v>
      </c>
      <c r="BB168" s="54">
        <v>0</v>
      </c>
      <c r="BC168" s="54">
        <v>0</v>
      </c>
      <c r="BD168" s="54">
        <v>0</v>
      </c>
      <c r="BE168" s="54">
        <v>0</v>
      </c>
      <c r="BF168" s="54">
        <v>0</v>
      </c>
      <c r="BG168" s="54">
        <v>0</v>
      </c>
      <c r="BH168" s="54">
        <v>0</v>
      </c>
      <c r="BI168" s="54">
        <v>0</v>
      </c>
      <c r="BJ168" s="54">
        <v>0</v>
      </c>
      <c r="BK168" s="54">
        <v>0</v>
      </c>
      <c r="BL168" s="54">
        <v>0</v>
      </c>
      <c r="BM168" s="54">
        <v>0</v>
      </c>
      <c r="BN168" s="54">
        <v>0</v>
      </c>
      <c r="BO168" s="54">
        <v>0</v>
      </c>
      <c r="BP168" s="54">
        <v>0</v>
      </c>
      <c r="BQ168" s="54">
        <v>0</v>
      </c>
      <c r="BR168" s="54">
        <v>0</v>
      </c>
      <c r="BS168" s="54">
        <v>0</v>
      </c>
      <c r="BT168" s="54">
        <v>0</v>
      </c>
      <c r="BU168" s="54">
        <v>0</v>
      </c>
      <c r="BV168" s="54">
        <v>0</v>
      </c>
      <c r="BW168" s="54">
        <v>0</v>
      </c>
      <c r="BX168" s="54">
        <v>0</v>
      </c>
      <c r="BY168" s="54">
        <v>0</v>
      </c>
      <c r="BZ168" s="54">
        <v>0</v>
      </c>
      <c r="CA168" s="54">
        <v>0</v>
      </c>
      <c r="CB168" s="54">
        <v>0</v>
      </c>
      <c r="CC168" s="54">
        <v>0</v>
      </c>
      <c r="CD168" s="54">
        <v>0</v>
      </c>
      <c r="CE168" s="54">
        <v>0</v>
      </c>
      <c r="CF168" s="54">
        <v>0</v>
      </c>
      <c r="CG168" s="54">
        <v>0</v>
      </c>
      <c r="CH168" s="54">
        <v>0</v>
      </c>
      <c r="CI168" s="54">
        <v>0</v>
      </c>
      <c r="CJ168" s="54">
        <v>0</v>
      </c>
      <c r="CK168" s="54">
        <v>0</v>
      </c>
      <c r="CL168" s="54">
        <v>0</v>
      </c>
      <c r="CM168" s="26"/>
      <c r="CN168" s="26"/>
      <c r="CO168" s="26"/>
      <c r="CP168" s="26">
        <v>0</v>
      </c>
      <c r="CQ168" s="54">
        <v>0</v>
      </c>
      <c r="CR168" s="54">
        <v>0</v>
      </c>
      <c r="CS168" s="54">
        <v>0</v>
      </c>
      <c r="CT168" s="54">
        <v>0</v>
      </c>
      <c r="CU168" s="54">
        <v>0</v>
      </c>
      <c r="CV168" s="54">
        <v>0</v>
      </c>
      <c r="CW168" s="54">
        <v>0</v>
      </c>
      <c r="CX168" s="54">
        <v>0</v>
      </c>
      <c r="CY168" s="54">
        <v>0</v>
      </c>
      <c r="CZ168" s="54">
        <v>0</v>
      </c>
      <c r="DA168" s="54">
        <v>0</v>
      </c>
      <c r="DB168" s="54">
        <v>0</v>
      </c>
      <c r="DC168" s="54">
        <v>0</v>
      </c>
      <c r="DD168" s="54">
        <v>0</v>
      </c>
      <c r="DE168" s="54">
        <v>0</v>
      </c>
      <c r="DF168" s="54">
        <v>0</v>
      </c>
      <c r="DG168" s="54">
        <v>0</v>
      </c>
      <c r="DH168" s="54">
        <v>0</v>
      </c>
      <c r="DI168" s="54">
        <v>0</v>
      </c>
      <c r="DJ168" s="54">
        <v>0</v>
      </c>
      <c r="DK168" s="54">
        <v>0</v>
      </c>
      <c r="DL168" s="54">
        <v>0</v>
      </c>
      <c r="DM168" s="54">
        <v>0</v>
      </c>
      <c r="DN168" s="54">
        <v>0</v>
      </c>
      <c r="DO168" s="54">
        <v>0</v>
      </c>
      <c r="DP168" s="54">
        <v>0</v>
      </c>
      <c r="DQ168" s="54">
        <v>0</v>
      </c>
      <c r="DR168" s="54">
        <v>0</v>
      </c>
      <c r="DS168" s="54">
        <v>0</v>
      </c>
      <c r="DT168" s="54">
        <v>0</v>
      </c>
      <c r="DU168" s="54">
        <v>0</v>
      </c>
      <c r="DV168" s="54">
        <v>0</v>
      </c>
      <c r="DW168" s="54">
        <v>0</v>
      </c>
      <c r="DX168" s="54">
        <v>0</v>
      </c>
      <c r="DY168" s="26"/>
      <c r="DZ168" s="26"/>
      <c r="EA168" s="26"/>
      <c r="EB168" s="26">
        <v>0</v>
      </c>
      <c r="EC168" s="54">
        <v>0</v>
      </c>
      <c r="ED168" s="54">
        <v>0</v>
      </c>
      <c r="EE168" s="54">
        <v>0</v>
      </c>
      <c r="EF168" s="54">
        <v>0</v>
      </c>
      <c r="EG168" s="54">
        <v>0</v>
      </c>
      <c r="EH168" s="54">
        <v>0</v>
      </c>
      <c r="EI168" s="54">
        <v>0</v>
      </c>
      <c r="EJ168" s="54">
        <v>0</v>
      </c>
      <c r="EK168" s="54">
        <v>0</v>
      </c>
      <c r="EL168" s="54">
        <v>0</v>
      </c>
      <c r="EM168" s="54">
        <v>0</v>
      </c>
      <c r="EN168" s="54">
        <v>0</v>
      </c>
      <c r="EO168" s="54">
        <v>0</v>
      </c>
      <c r="EP168" s="54">
        <v>0</v>
      </c>
      <c r="EQ168" s="54">
        <v>0</v>
      </c>
      <c r="ER168" s="54">
        <v>0</v>
      </c>
      <c r="ES168" s="54">
        <v>0</v>
      </c>
      <c r="ET168" s="54">
        <v>0</v>
      </c>
      <c r="EU168" s="54">
        <v>0</v>
      </c>
      <c r="EV168" s="54">
        <v>0</v>
      </c>
      <c r="EW168" s="54">
        <v>0</v>
      </c>
      <c r="EX168" s="54">
        <v>0</v>
      </c>
      <c r="EY168" s="26"/>
      <c r="EZ168" s="54"/>
      <c r="FA168" s="54"/>
      <c r="FB168" s="26">
        <v>0</v>
      </c>
      <c r="FC168" s="55">
        <v>0</v>
      </c>
      <c r="FD168" s="56">
        <v>0</v>
      </c>
      <c r="FE168" s="56">
        <v>0</v>
      </c>
      <c r="FF168" s="56"/>
      <c r="FG168" s="56">
        <v>0</v>
      </c>
      <c r="FH168" s="9"/>
      <c r="FI168" s="17">
        <v>0</v>
      </c>
      <c r="FJ168" s="17">
        <v>0</v>
      </c>
      <c r="FK168" s="17"/>
      <c r="FL168" s="17"/>
      <c r="FM168" s="17"/>
      <c r="FN168" s="17">
        <v>0</v>
      </c>
      <c r="FO168" s="57">
        <v>0</v>
      </c>
      <c r="FP168" s="57">
        <v>20</v>
      </c>
      <c r="FQ168" s="57">
        <v>0</v>
      </c>
      <c r="FR168" s="26" t="s">
        <v>361</v>
      </c>
      <c r="FS168" s="59"/>
      <c r="FT168" s="60">
        <v>0</v>
      </c>
      <c r="FU168" s="60"/>
      <c r="FV168" s="61">
        <v>0</v>
      </c>
      <c r="FW168" s="61">
        <v>0</v>
      </c>
      <c r="FX168" s="61">
        <v>0</v>
      </c>
      <c r="FY168" s="61">
        <v>0</v>
      </c>
      <c r="FZ168" s="13"/>
      <c r="GA168" s="11"/>
    </row>
    <row r="169" spans="1:183" s="62" customFormat="1" ht="20.25" hidden="1" customHeight="1">
      <c r="A169" s="8" t="s">
        <v>156</v>
      </c>
      <c r="B169" s="54" t="s">
        <v>362</v>
      </c>
      <c r="C169" s="54">
        <v>0</v>
      </c>
      <c r="D169" s="54">
        <v>0</v>
      </c>
      <c r="E169" s="54">
        <v>0</v>
      </c>
      <c r="F169" s="54">
        <v>6</v>
      </c>
      <c r="G169" s="54">
        <v>6</v>
      </c>
      <c r="H169" s="54">
        <v>0</v>
      </c>
      <c r="I169" s="54">
        <v>0</v>
      </c>
      <c r="J169" s="54">
        <v>0</v>
      </c>
      <c r="K169" s="54">
        <v>0</v>
      </c>
      <c r="L169" s="54">
        <v>10</v>
      </c>
      <c r="M169" s="54">
        <v>10</v>
      </c>
      <c r="N169" s="54">
        <v>0</v>
      </c>
      <c r="O169" s="54">
        <v>0</v>
      </c>
      <c r="P169" s="54">
        <v>0</v>
      </c>
      <c r="Q169" s="54">
        <v>0</v>
      </c>
      <c r="R169" s="54">
        <v>0</v>
      </c>
      <c r="S169" s="54">
        <v>0</v>
      </c>
      <c r="T169" s="54">
        <v>0</v>
      </c>
      <c r="U169" s="54">
        <v>0</v>
      </c>
      <c r="V169" s="54">
        <v>0</v>
      </c>
      <c r="W169" s="54">
        <v>0</v>
      </c>
      <c r="X169" s="54">
        <v>0</v>
      </c>
      <c r="Y169" s="54">
        <v>0</v>
      </c>
      <c r="Z169" s="54">
        <v>0</v>
      </c>
      <c r="AA169" s="54">
        <v>0</v>
      </c>
      <c r="AB169" s="54">
        <v>0</v>
      </c>
      <c r="AC169" s="54">
        <v>0</v>
      </c>
      <c r="AD169" s="54">
        <v>0</v>
      </c>
      <c r="AE169" s="54">
        <v>0</v>
      </c>
      <c r="AF169" s="54">
        <v>0</v>
      </c>
      <c r="AG169" s="54">
        <v>0</v>
      </c>
      <c r="AH169" s="54">
        <v>0</v>
      </c>
      <c r="AI169" s="54">
        <v>0</v>
      </c>
      <c r="AJ169" s="54">
        <v>0</v>
      </c>
      <c r="AK169" s="54">
        <v>0</v>
      </c>
      <c r="AL169" s="54">
        <v>0</v>
      </c>
      <c r="AM169" s="54">
        <v>0</v>
      </c>
      <c r="AN169" s="54">
        <v>0</v>
      </c>
      <c r="AO169" s="54">
        <v>0</v>
      </c>
      <c r="AP169" s="54">
        <v>0</v>
      </c>
      <c r="AQ169" s="54">
        <v>0</v>
      </c>
      <c r="AR169" s="54">
        <v>0</v>
      </c>
      <c r="AS169" s="54">
        <v>0</v>
      </c>
      <c r="AT169" s="54">
        <v>0</v>
      </c>
      <c r="AU169" s="54">
        <v>0</v>
      </c>
      <c r="AV169" s="54">
        <v>0</v>
      </c>
      <c r="AW169" s="54">
        <v>0</v>
      </c>
      <c r="AX169" s="54">
        <v>0</v>
      </c>
      <c r="AY169" s="54">
        <v>0</v>
      </c>
      <c r="AZ169" s="54">
        <v>0</v>
      </c>
      <c r="BA169" s="54">
        <v>0</v>
      </c>
      <c r="BB169" s="54">
        <v>0</v>
      </c>
      <c r="BC169" s="54">
        <v>0</v>
      </c>
      <c r="BD169" s="54">
        <v>0</v>
      </c>
      <c r="BE169" s="54">
        <v>0</v>
      </c>
      <c r="BF169" s="54">
        <v>0</v>
      </c>
      <c r="BG169" s="54">
        <v>0</v>
      </c>
      <c r="BH169" s="54">
        <v>0</v>
      </c>
      <c r="BI169" s="54">
        <v>0</v>
      </c>
      <c r="BJ169" s="54">
        <v>0</v>
      </c>
      <c r="BK169" s="54">
        <v>0</v>
      </c>
      <c r="BL169" s="54">
        <v>0</v>
      </c>
      <c r="BM169" s="54">
        <v>0</v>
      </c>
      <c r="BN169" s="54">
        <v>0</v>
      </c>
      <c r="BO169" s="54">
        <v>0</v>
      </c>
      <c r="BP169" s="54">
        <v>0</v>
      </c>
      <c r="BQ169" s="54">
        <v>0</v>
      </c>
      <c r="BR169" s="54">
        <v>0</v>
      </c>
      <c r="BS169" s="54">
        <v>0</v>
      </c>
      <c r="BT169" s="54">
        <v>0</v>
      </c>
      <c r="BU169" s="54">
        <v>0</v>
      </c>
      <c r="BV169" s="54">
        <v>0</v>
      </c>
      <c r="BW169" s="54">
        <v>0</v>
      </c>
      <c r="BX169" s="54">
        <v>0</v>
      </c>
      <c r="BY169" s="54">
        <v>0</v>
      </c>
      <c r="BZ169" s="54">
        <v>0</v>
      </c>
      <c r="CA169" s="54">
        <v>0</v>
      </c>
      <c r="CB169" s="54">
        <v>0</v>
      </c>
      <c r="CC169" s="54">
        <v>0</v>
      </c>
      <c r="CD169" s="54">
        <v>0</v>
      </c>
      <c r="CE169" s="54">
        <v>0</v>
      </c>
      <c r="CF169" s="54">
        <v>0</v>
      </c>
      <c r="CG169" s="54">
        <v>0</v>
      </c>
      <c r="CH169" s="54">
        <v>0</v>
      </c>
      <c r="CI169" s="54">
        <v>0</v>
      </c>
      <c r="CJ169" s="54">
        <v>0</v>
      </c>
      <c r="CK169" s="54">
        <v>0</v>
      </c>
      <c r="CL169" s="54">
        <v>16</v>
      </c>
      <c r="CM169" s="26"/>
      <c r="CN169" s="26"/>
      <c r="CO169" s="26"/>
      <c r="CP169" s="26">
        <v>0</v>
      </c>
      <c r="CQ169" s="54">
        <v>0</v>
      </c>
      <c r="CR169" s="54">
        <v>0</v>
      </c>
      <c r="CS169" s="54">
        <v>0</v>
      </c>
      <c r="CT169" s="54">
        <v>0</v>
      </c>
      <c r="CU169" s="54">
        <v>0</v>
      </c>
      <c r="CV169" s="54">
        <v>0</v>
      </c>
      <c r="CW169" s="54">
        <v>0</v>
      </c>
      <c r="CX169" s="54">
        <v>0</v>
      </c>
      <c r="CY169" s="54">
        <v>0</v>
      </c>
      <c r="CZ169" s="54">
        <v>0</v>
      </c>
      <c r="DA169" s="54">
        <v>0</v>
      </c>
      <c r="DB169" s="54">
        <v>0</v>
      </c>
      <c r="DC169" s="54">
        <v>0</v>
      </c>
      <c r="DD169" s="54">
        <v>0</v>
      </c>
      <c r="DE169" s="54">
        <v>0</v>
      </c>
      <c r="DF169" s="54">
        <v>0</v>
      </c>
      <c r="DG169" s="54">
        <v>0</v>
      </c>
      <c r="DH169" s="54">
        <v>0</v>
      </c>
      <c r="DI169" s="54">
        <v>0</v>
      </c>
      <c r="DJ169" s="54">
        <v>0</v>
      </c>
      <c r="DK169" s="54">
        <v>0</v>
      </c>
      <c r="DL169" s="54">
        <v>0</v>
      </c>
      <c r="DM169" s="54">
        <v>0</v>
      </c>
      <c r="DN169" s="54">
        <v>0</v>
      </c>
      <c r="DO169" s="54">
        <v>0</v>
      </c>
      <c r="DP169" s="54">
        <v>0</v>
      </c>
      <c r="DQ169" s="54">
        <v>0</v>
      </c>
      <c r="DR169" s="54">
        <v>0</v>
      </c>
      <c r="DS169" s="54">
        <v>0</v>
      </c>
      <c r="DT169" s="54">
        <v>0</v>
      </c>
      <c r="DU169" s="54">
        <v>0</v>
      </c>
      <c r="DV169" s="54">
        <v>0</v>
      </c>
      <c r="DW169" s="54">
        <v>0</v>
      </c>
      <c r="DX169" s="54">
        <v>0</v>
      </c>
      <c r="DY169" s="26"/>
      <c r="DZ169" s="26"/>
      <c r="EA169" s="26"/>
      <c r="EB169" s="26">
        <v>0</v>
      </c>
      <c r="EC169" s="54">
        <v>3</v>
      </c>
      <c r="ED169" s="54">
        <v>3</v>
      </c>
      <c r="EE169" s="54">
        <v>0</v>
      </c>
      <c r="EF169" s="54">
        <v>0</v>
      </c>
      <c r="EG169" s="54">
        <v>0</v>
      </c>
      <c r="EH169" s="54">
        <v>0</v>
      </c>
      <c r="EI169" s="54">
        <v>0</v>
      </c>
      <c r="EJ169" s="54">
        <v>0</v>
      </c>
      <c r="EK169" s="54">
        <v>0</v>
      </c>
      <c r="EL169" s="54">
        <v>0</v>
      </c>
      <c r="EM169" s="54">
        <v>0</v>
      </c>
      <c r="EN169" s="54">
        <v>0</v>
      </c>
      <c r="EO169" s="54">
        <v>0</v>
      </c>
      <c r="EP169" s="54">
        <v>0</v>
      </c>
      <c r="EQ169" s="54">
        <v>0</v>
      </c>
      <c r="ER169" s="54">
        <v>0</v>
      </c>
      <c r="ES169" s="54">
        <v>0</v>
      </c>
      <c r="ET169" s="54">
        <v>0</v>
      </c>
      <c r="EU169" s="54">
        <v>0</v>
      </c>
      <c r="EV169" s="54">
        <v>0</v>
      </c>
      <c r="EW169" s="54">
        <v>0</v>
      </c>
      <c r="EX169" s="54">
        <v>3</v>
      </c>
      <c r="EY169" s="26"/>
      <c r="EZ169" s="54"/>
      <c r="FA169" s="54"/>
      <c r="FB169" s="26">
        <v>0</v>
      </c>
      <c r="FC169" s="55">
        <v>19</v>
      </c>
      <c r="FD169" s="56">
        <v>19</v>
      </c>
      <c r="FE169" s="56">
        <v>0</v>
      </c>
      <c r="FF169" s="56"/>
      <c r="FG169" s="56">
        <v>-19</v>
      </c>
      <c r="FH169" s="9"/>
      <c r="FI169" s="17">
        <v>19</v>
      </c>
      <c r="FJ169" s="17">
        <v>76</v>
      </c>
      <c r="FK169" s="17"/>
      <c r="FL169" s="17"/>
      <c r="FM169" s="17"/>
      <c r="FN169" s="17">
        <v>76</v>
      </c>
      <c r="FO169" s="57">
        <v>3</v>
      </c>
      <c r="FP169" s="57">
        <v>5</v>
      </c>
      <c r="FQ169" s="57">
        <v>3.8</v>
      </c>
      <c r="FR169" s="26" t="s">
        <v>361</v>
      </c>
      <c r="FS169" s="59"/>
      <c r="FT169" s="60">
        <v>-16</v>
      </c>
      <c r="FU169" s="60"/>
      <c r="FV169" s="61">
        <v>16</v>
      </c>
      <c r="FW169" s="61">
        <v>-19</v>
      </c>
      <c r="FX169" s="61">
        <v>-475000</v>
      </c>
      <c r="FY169" s="61">
        <v>-3</v>
      </c>
      <c r="FZ169" s="13">
        <v>25000</v>
      </c>
      <c r="GA169" s="11">
        <v>75000</v>
      </c>
    </row>
    <row r="170" spans="1:183" s="62" customFormat="1" ht="21.75" hidden="1" customHeight="1">
      <c r="A170" s="8" t="s">
        <v>157</v>
      </c>
      <c r="B170" s="54" t="s">
        <v>363</v>
      </c>
      <c r="C170" s="54">
        <v>0</v>
      </c>
      <c r="D170" s="54">
        <v>0</v>
      </c>
      <c r="E170" s="54">
        <v>0</v>
      </c>
      <c r="F170" s="54">
        <v>0</v>
      </c>
      <c r="G170" s="54">
        <v>0</v>
      </c>
      <c r="H170" s="54">
        <v>0</v>
      </c>
      <c r="I170" s="54">
        <v>0</v>
      </c>
      <c r="J170" s="54">
        <v>0</v>
      </c>
      <c r="K170" s="54">
        <v>0</v>
      </c>
      <c r="L170" s="54">
        <v>0</v>
      </c>
      <c r="M170" s="54">
        <v>0</v>
      </c>
      <c r="N170" s="54">
        <v>0</v>
      </c>
      <c r="O170" s="54">
        <v>0</v>
      </c>
      <c r="P170" s="54">
        <v>0</v>
      </c>
      <c r="Q170" s="54">
        <v>0</v>
      </c>
      <c r="R170" s="54">
        <v>0</v>
      </c>
      <c r="S170" s="54">
        <v>0</v>
      </c>
      <c r="T170" s="54">
        <v>0</v>
      </c>
      <c r="U170" s="54">
        <v>0</v>
      </c>
      <c r="V170" s="54">
        <v>0</v>
      </c>
      <c r="W170" s="54">
        <v>0</v>
      </c>
      <c r="X170" s="54">
        <v>0</v>
      </c>
      <c r="Y170" s="54">
        <v>0</v>
      </c>
      <c r="Z170" s="54">
        <v>0</v>
      </c>
      <c r="AA170" s="54">
        <v>0</v>
      </c>
      <c r="AB170" s="54">
        <v>0</v>
      </c>
      <c r="AC170" s="54">
        <v>0</v>
      </c>
      <c r="AD170" s="54">
        <v>0</v>
      </c>
      <c r="AE170" s="54">
        <v>0</v>
      </c>
      <c r="AF170" s="54">
        <v>0</v>
      </c>
      <c r="AG170" s="54">
        <v>0</v>
      </c>
      <c r="AH170" s="54">
        <v>0</v>
      </c>
      <c r="AI170" s="54">
        <v>0</v>
      </c>
      <c r="AJ170" s="54">
        <v>0</v>
      </c>
      <c r="AK170" s="54">
        <v>0</v>
      </c>
      <c r="AL170" s="54">
        <v>0</v>
      </c>
      <c r="AM170" s="54">
        <v>0</v>
      </c>
      <c r="AN170" s="54">
        <v>0</v>
      </c>
      <c r="AO170" s="54">
        <v>0</v>
      </c>
      <c r="AP170" s="54">
        <v>0</v>
      </c>
      <c r="AQ170" s="54">
        <v>0</v>
      </c>
      <c r="AR170" s="54">
        <v>0</v>
      </c>
      <c r="AS170" s="54">
        <v>0</v>
      </c>
      <c r="AT170" s="54">
        <v>0</v>
      </c>
      <c r="AU170" s="54">
        <v>0</v>
      </c>
      <c r="AV170" s="54">
        <v>0</v>
      </c>
      <c r="AW170" s="54">
        <v>0</v>
      </c>
      <c r="AX170" s="54">
        <v>0</v>
      </c>
      <c r="AY170" s="54">
        <v>0</v>
      </c>
      <c r="AZ170" s="54">
        <v>0</v>
      </c>
      <c r="BA170" s="54">
        <v>0</v>
      </c>
      <c r="BB170" s="54">
        <v>0</v>
      </c>
      <c r="BC170" s="54">
        <v>0</v>
      </c>
      <c r="BD170" s="54">
        <v>0</v>
      </c>
      <c r="BE170" s="54">
        <v>0</v>
      </c>
      <c r="BF170" s="54">
        <v>0</v>
      </c>
      <c r="BG170" s="54">
        <v>0</v>
      </c>
      <c r="BH170" s="54">
        <v>0</v>
      </c>
      <c r="BI170" s="54">
        <v>0</v>
      </c>
      <c r="BJ170" s="54">
        <v>0</v>
      </c>
      <c r="BK170" s="54">
        <v>0</v>
      </c>
      <c r="BL170" s="54">
        <v>0</v>
      </c>
      <c r="BM170" s="54">
        <v>0</v>
      </c>
      <c r="BN170" s="54">
        <v>0</v>
      </c>
      <c r="BO170" s="54">
        <v>0</v>
      </c>
      <c r="BP170" s="54">
        <v>0</v>
      </c>
      <c r="BQ170" s="54">
        <v>0</v>
      </c>
      <c r="BR170" s="54">
        <v>0</v>
      </c>
      <c r="BS170" s="54">
        <v>0</v>
      </c>
      <c r="BT170" s="54">
        <v>0</v>
      </c>
      <c r="BU170" s="54">
        <v>0</v>
      </c>
      <c r="BV170" s="54">
        <v>0</v>
      </c>
      <c r="BW170" s="54">
        <v>0</v>
      </c>
      <c r="BX170" s="54">
        <v>0</v>
      </c>
      <c r="BY170" s="54">
        <v>0</v>
      </c>
      <c r="BZ170" s="54">
        <v>0</v>
      </c>
      <c r="CA170" s="54">
        <v>0</v>
      </c>
      <c r="CB170" s="54">
        <v>0</v>
      </c>
      <c r="CC170" s="54">
        <v>0</v>
      </c>
      <c r="CD170" s="54">
        <v>0</v>
      </c>
      <c r="CE170" s="54">
        <v>0</v>
      </c>
      <c r="CF170" s="54">
        <v>0</v>
      </c>
      <c r="CG170" s="54">
        <v>0</v>
      </c>
      <c r="CH170" s="54">
        <v>0</v>
      </c>
      <c r="CI170" s="54">
        <v>0</v>
      </c>
      <c r="CJ170" s="54">
        <v>0</v>
      </c>
      <c r="CK170" s="54">
        <v>0</v>
      </c>
      <c r="CL170" s="54">
        <v>0</v>
      </c>
      <c r="CM170" s="26"/>
      <c r="CN170" s="26"/>
      <c r="CO170" s="26"/>
      <c r="CP170" s="26">
        <v>0</v>
      </c>
      <c r="CQ170" s="54">
        <v>0</v>
      </c>
      <c r="CR170" s="54">
        <v>0</v>
      </c>
      <c r="CS170" s="54">
        <v>0</v>
      </c>
      <c r="CT170" s="54">
        <v>0</v>
      </c>
      <c r="CU170" s="54">
        <v>0</v>
      </c>
      <c r="CV170" s="54">
        <v>0</v>
      </c>
      <c r="CW170" s="54">
        <v>0</v>
      </c>
      <c r="CX170" s="54">
        <v>0</v>
      </c>
      <c r="CY170" s="54">
        <v>0</v>
      </c>
      <c r="CZ170" s="54">
        <v>0</v>
      </c>
      <c r="DA170" s="54">
        <v>0</v>
      </c>
      <c r="DB170" s="54">
        <v>0</v>
      </c>
      <c r="DC170" s="54">
        <v>0</v>
      </c>
      <c r="DD170" s="54">
        <v>0</v>
      </c>
      <c r="DE170" s="54">
        <v>0</v>
      </c>
      <c r="DF170" s="54">
        <v>0</v>
      </c>
      <c r="DG170" s="54">
        <v>0</v>
      </c>
      <c r="DH170" s="54">
        <v>0</v>
      </c>
      <c r="DI170" s="54">
        <v>0</v>
      </c>
      <c r="DJ170" s="54">
        <v>0</v>
      </c>
      <c r="DK170" s="54">
        <v>0</v>
      </c>
      <c r="DL170" s="54">
        <v>0</v>
      </c>
      <c r="DM170" s="54">
        <v>0</v>
      </c>
      <c r="DN170" s="54">
        <v>0</v>
      </c>
      <c r="DO170" s="54">
        <v>0</v>
      </c>
      <c r="DP170" s="54">
        <v>0</v>
      </c>
      <c r="DQ170" s="54">
        <v>0</v>
      </c>
      <c r="DR170" s="54">
        <v>0</v>
      </c>
      <c r="DS170" s="54">
        <v>0</v>
      </c>
      <c r="DT170" s="54">
        <v>0</v>
      </c>
      <c r="DU170" s="54">
        <v>0</v>
      </c>
      <c r="DV170" s="54">
        <v>0</v>
      </c>
      <c r="DW170" s="54">
        <v>0</v>
      </c>
      <c r="DX170" s="54">
        <v>0</v>
      </c>
      <c r="DY170" s="26"/>
      <c r="DZ170" s="26"/>
      <c r="EA170" s="26"/>
      <c r="EB170" s="26">
        <v>0</v>
      </c>
      <c r="EC170" s="54">
        <v>0</v>
      </c>
      <c r="ED170" s="54">
        <v>0</v>
      </c>
      <c r="EE170" s="54">
        <v>0</v>
      </c>
      <c r="EF170" s="54">
        <v>0</v>
      </c>
      <c r="EG170" s="54">
        <v>0</v>
      </c>
      <c r="EH170" s="54">
        <v>0</v>
      </c>
      <c r="EI170" s="54">
        <v>0</v>
      </c>
      <c r="EJ170" s="54">
        <v>0</v>
      </c>
      <c r="EK170" s="54">
        <v>0</v>
      </c>
      <c r="EL170" s="54">
        <v>0</v>
      </c>
      <c r="EM170" s="54">
        <v>0</v>
      </c>
      <c r="EN170" s="54">
        <v>0</v>
      </c>
      <c r="EO170" s="54">
        <v>0</v>
      </c>
      <c r="EP170" s="54">
        <v>0</v>
      </c>
      <c r="EQ170" s="54">
        <v>0</v>
      </c>
      <c r="ER170" s="54">
        <v>0</v>
      </c>
      <c r="ES170" s="54">
        <v>0</v>
      </c>
      <c r="ET170" s="54">
        <v>0</v>
      </c>
      <c r="EU170" s="54">
        <v>0</v>
      </c>
      <c r="EV170" s="54">
        <v>0</v>
      </c>
      <c r="EW170" s="54">
        <v>0</v>
      </c>
      <c r="EX170" s="54">
        <v>0</v>
      </c>
      <c r="EY170" s="26"/>
      <c r="EZ170" s="54"/>
      <c r="FA170" s="54"/>
      <c r="FB170" s="26">
        <v>0</v>
      </c>
      <c r="FC170" s="55">
        <v>0</v>
      </c>
      <c r="FD170" s="56">
        <v>0</v>
      </c>
      <c r="FE170" s="56">
        <v>0</v>
      </c>
      <c r="FF170" s="56"/>
      <c r="FG170" s="56">
        <v>0</v>
      </c>
      <c r="FH170" s="9"/>
      <c r="FI170" s="17">
        <v>0</v>
      </c>
      <c r="FJ170" s="17"/>
      <c r="FK170" s="17"/>
      <c r="FL170" s="17">
        <v>0</v>
      </c>
      <c r="FM170" s="17"/>
      <c r="FN170" s="17">
        <v>0</v>
      </c>
      <c r="FO170" s="57">
        <v>0</v>
      </c>
      <c r="FP170" s="57">
        <v>20</v>
      </c>
      <c r="FQ170" s="57">
        <v>0</v>
      </c>
      <c r="FR170" s="26" t="s">
        <v>361</v>
      </c>
      <c r="FS170" s="59"/>
      <c r="FT170" s="60">
        <v>0</v>
      </c>
      <c r="FU170" s="60"/>
      <c r="FV170" s="61">
        <v>0</v>
      </c>
      <c r="FW170" s="61">
        <v>0</v>
      </c>
      <c r="FX170" s="61">
        <v>0</v>
      </c>
      <c r="FY170" s="61">
        <v>0</v>
      </c>
      <c r="FZ170" s="13">
        <v>6100</v>
      </c>
      <c r="GA170" s="11">
        <v>0</v>
      </c>
    </row>
    <row r="171" spans="1:183" s="62" customFormat="1" ht="20.25" hidden="1" customHeight="1">
      <c r="A171" s="8" t="s">
        <v>158</v>
      </c>
      <c r="B171" s="54"/>
      <c r="C171" s="54"/>
      <c r="D171" s="54">
        <v>0</v>
      </c>
      <c r="E171" s="54">
        <v>0</v>
      </c>
      <c r="F171" s="54">
        <v>0</v>
      </c>
      <c r="G171" s="54">
        <v>0</v>
      </c>
      <c r="H171" s="54">
        <v>0</v>
      </c>
      <c r="I171" s="54">
        <v>0</v>
      </c>
      <c r="J171" s="54">
        <v>0</v>
      </c>
      <c r="K171" s="54">
        <v>0</v>
      </c>
      <c r="L171" s="54">
        <v>0</v>
      </c>
      <c r="M171" s="54">
        <v>0</v>
      </c>
      <c r="N171" s="54">
        <v>0</v>
      </c>
      <c r="O171" s="54">
        <v>0</v>
      </c>
      <c r="P171" s="54">
        <v>0</v>
      </c>
      <c r="Q171" s="54">
        <v>0</v>
      </c>
      <c r="R171" s="54">
        <v>0</v>
      </c>
      <c r="S171" s="54">
        <v>0</v>
      </c>
      <c r="T171" s="54">
        <v>0</v>
      </c>
      <c r="U171" s="54">
        <v>0</v>
      </c>
      <c r="V171" s="54">
        <v>0</v>
      </c>
      <c r="W171" s="54">
        <v>0</v>
      </c>
      <c r="X171" s="54">
        <v>0</v>
      </c>
      <c r="Y171" s="54">
        <v>0</v>
      </c>
      <c r="Z171" s="54">
        <v>0</v>
      </c>
      <c r="AA171" s="54">
        <v>0</v>
      </c>
      <c r="AB171" s="54">
        <v>0</v>
      </c>
      <c r="AC171" s="54">
        <v>0</v>
      </c>
      <c r="AD171" s="54">
        <v>0</v>
      </c>
      <c r="AE171" s="54">
        <v>0</v>
      </c>
      <c r="AF171" s="54">
        <v>0</v>
      </c>
      <c r="AG171" s="54">
        <v>0</v>
      </c>
      <c r="AH171" s="54">
        <v>0</v>
      </c>
      <c r="AI171" s="54">
        <v>0</v>
      </c>
      <c r="AJ171" s="54">
        <v>0</v>
      </c>
      <c r="AK171" s="54">
        <v>0</v>
      </c>
      <c r="AL171" s="54">
        <v>0</v>
      </c>
      <c r="AM171" s="54">
        <v>0</v>
      </c>
      <c r="AN171" s="54">
        <v>0</v>
      </c>
      <c r="AO171" s="54">
        <v>0</v>
      </c>
      <c r="AP171" s="54">
        <v>0</v>
      </c>
      <c r="AQ171" s="54">
        <v>0</v>
      </c>
      <c r="AR171" s="54">
        <v>0</v>
      </c>
      <c r="AS171" s="54">
        <v>0</v>
      </c>
      <c r="AT171" s="54">
        <v>0</v>
      </c>
      <c r="AU171" s="54">
        <v>0</v>
      </c>
      <c r="AV171" s="54">
        <v>0</v>
      </c>
      <c r="AW171" s="54">
        <v>0</v>
      </c>
      <c r="AX171" s="54">
        <v>0</v>
      </c>
      <c r="AY171" s="54">
        <v>0</v>
      </c>
      <c r="AZ171" s="54">
        <v>0</v>
      </c>
      <c r="BA171" s="54">
        <v>0</v>
      </c>
      <c r="BB171" s="54">
        <v>0</v>
      </c>
      <c r="BC171" s="54">
        <v>0</v>
      </c>
      <c r="BD171" s="54">
        <v>0</v>
      </c>
      <c r="BE171" s="54">
        <v>0</v>
      </c>
      <c r="BF171" s="54">
        <v>0</v>
      </c>
      <c r="BG171" s="54">
        <v>0</v>
      </c>
      <c r="BH171" s="54">
        <v>0</v>
      </c>
      <c r="BI171" s="54">
        <v>0</v>
      </c>
      <c r="BJ171" s="54">
        <v>0</v>
      </c>
      <c r="BK171" s="54">
        <v>0</v>
      </c>
      <c r="BL171" s="54">
        <v>0</v>
      </c>
      <c r="BM171" s="54">
        <v>0</v>
      </c>
      <c r="BN171" s="54">
        <v>0</v>
      </c>
      <c r="BO171" s="54">
        <v>0</v>
      </c>
      <c r="BP171" s="54">
        <v>0</v>
      </c>
      <c r="BQ171" s="54">
        <v>0</v>
      </c>
      <c r="BR171" s="54">
        <v>0</v>
      </c>
      <c r="BS171" s="54">
        <v>0</v>
      </c>
      <c r="BT171" s="54">
        <v>0</v>
      </c>
      <c r="BU171" s="54">
        <v>0</v>
      </c>
      <c r="BV171" s="54">
        <v>0</v>
      </c>
      <c r="BW171" s="54">
        <v>0</v>
      </c>
      <c r="BX171" s="54">
        <v>0</v>
      </c>
      <c r="BY171" s="54">
        <v>0</v>
      </c>
      <c r="BZ171" s="54">
        <v>0</v>
      </c>
      <c r="CA171" s="54">
        <v>0</v>
      </c>
      <c r="CB171" s="54">
        <v>0</v>
      </c>
      <c r="CC171" s="54">
        <v>0</v>
      </c>
      <c r="CD171" s="54">
        <v>0</v>
      </c>
      <c r="CE171" s="54">
        <v>0</v>
      </c>
      <c r="CF171" s="54">
        <v>0</v>
      </c>
      <c r="CG171" s="54">
        <v>0</v>
      </c>
      <c r="CH171" s="54">
        <v>0</v>
      </c>
      <c r="CI171" s="54">
        <v>0</v>
      </c>
      <c r="CJ171" s="54">
        <v>0</v>
      </c>
      <c r="CK171" s="54">
        <v>0</v>
      </c>
      <c r="CL171" s="54">
        <v>0</v>
      </c>
      <c r="CM171" s="26"/>
      <c r="CN171" s="26"/>
      <c r="CO171" s="26"/>
      <c r="CP171" s="26">
        <v>0</v>
      </c>
      <c r="CQ171" s="54">
        <v>0</v>
      </c>
      <c r="CR171" s="54">
        <v>0</v>
      </c>
      <c r="CS171" s="54">
        <v>0</v>
      </c>
      <c r="CT171" s="54">
        <v>0</v>
      </c>
      <c r="CU171" s="54">
        <v>0</v>
      </c>
      <c r="CV171" s="54">
        <v>0</v>
      </c>
      <c r="CW171" s="54">
        <v>0</v>
      </c>
      <c r="CX171" s="54">
        <v>0</v>
      </c>
      <c r="CY171" s="54">
        <v>0</v>
      </c>
      <c r="CZ171" s="54">
        <v>0</v>
      </c>
      <c r="DA171" s="54">
        <v>0</v>
      </c>
      <c r="DB171" s="54">
        <v>0</v>
      </c>
      <c r="DC171" s="54">
        <v>0</v>
      </c>
      <c r="DD171" s="54">
        <v>0</v>
      </c>
      <c r="DE171" s="54">
        <v>0</v>
      </c>
      <c r="DF171" s="54">
        <v>0</v>
      </c>
      <c r="DG171" s="54">
        <v>0</v>
      </c>
      <c r="DH171" s="54">
        <v>0</v>
      </c>
      <c r="DI171" s="54">
        <v>0</v>
      </c>
      <c r="DJ171" s="54">
        <v>0</v>
      </c>
      <c r="DK171" s="54">
        <v>0</v>
      </c>
      <c r="DL171" s="54">
        <v>0</v>
      </c>
      <c r="DM171" s="54">
        <v>0</v>
      </c>
      <c r="DN171" s="54">
        <v>0</v>
      </c>
      <c r="DO171" s="54">
        <v>0</v>
      </c>
      <c r="DP171" s="54">
        <v>0</v>
      </c>
      <c r="DQ171" s="54">
        <v>0</v>
      </c>
      <c r="DR171" s="54">
        <v>0</v>
      </c>
      <c r="DS171" s="54">
        <v>0</v>
      </c>
      <c r="DT171" s="54">
        <v>0</v>
      </c>
      <c r="DU171" s="54">
        <v>0</v>
      </c>
      <c r="DV171" s="54">
        <v>0</v>
      </c>
      <c r="DW171" s="54">
        <v>0</v>
      </c>
      <c r="DX171" s="54">
        <v>0</v>
      </c>
      <c r="DY171" s="26"/>
      <c r="DZ171" s="26"/>
      <c r="EA171" s="26"/>
      <c r="EB171" s="26">
        <v>0</v>
      </c>
      <c r="EC171" s="54">
        <v>0</v>
      </c>
      <c r="ED171" s="54">
        <v>0</v>
      </c>
      <c r="EE171" s="54">
        <v>0</v>
      </c>
      <c r="EF171" s="54">
        <v>0</v>
      </c>
      <c r="EG171" s="54">
        <v>0</v>
      </c>
      <c r="EH171" s="54">
        <v>0</v>
      </c>
      <c r="EI171" s="54">
        <v>0</v>
      </c>
      <c r="EJ171" s="54">
        <v>0</v>
      </c>
      <c r="EK171" s="54">
        <v>0</v>
      </c>
      <c r="EL171" s="54">
        <v>0</v>
      </c>
      <c r="EM171" s="54">
        <v>0</v>
      </c>
      <c r="EN171" s="54">
        <v>0</v>
      </c>
      <c r="EO171" s="54">
        <v>0</v>
      </c>
      <c r="EP171" s="54">
        <v>0</v>
      </c>
      <c r="EQ171" s="54">
        <v>0</v>
      </c>
      <c r="ER171" s="54">
        <v>0</v>
      </c>
      <c r="ES171" s="54">
        <v>0</v>
      </c>
      <c r="ET171" s="54">
        <v>0</v>
      </c>
      <c r="EU171" s="54">
        <v>0</v>
      </c>
      <c r="EV171" s="54">
        <v>0</v>
      </c>
      <c r="EW171" s="54">
        <v>0</v>
      </c>
      <c r="EX171" s="54">
        <v>0</v>
      </c>
      <c r="EY171" s="26"/>
      <c r="EZ171" s="54"/>
      <c r="FA171" s="54"/>
      <c r="FB171" s="26">
        <v>0</v>
      </c>
      <c r="FC171" s="55">
        <v>0</v>
      </c>
      <c r="FD171" s="56">
        <v>0</v>
      </c>
      <c r="FE171" s="56">
        <v>0</v>
      </c>
      <c r="FF171" s="56"/>
      <c r="FG171" s="56">
        <v>0</v>
      </c>
      <c r="FH171" s="9"/>
      <c r="FI171" s="17">
        <v>0</v>
      </c>
      <c r="FJ171" s="17">
        <v>0</v>
      </c>
      <c r="FK171" s="17"/>
      <c r="FL171" s="17"/>
      <c r="FM171" s="17"/>
      <c r="FN171" s="17">
        <v>0</v>
      </c>
      <c r="FO171" s="57">
        <v>0</v>
      </c>
      <c r="FP171" s="57">
        <v>20</v>
      </c>
      <c r="FQ171" s="57">
        <v>0</v>
      </c>
      <c r="FR171" s="26" t="s">
        <v>361</v>
      </c>
      <c r="FS171" s="59"/>
      <c r="FT171" s="60">
        <v>0</v>
      </c>
      <c r="FU171" s="60"/>
      <c r="FV171" s="61">
        <v>0</v>
      </c>
      <c r="FW171" s="61">
        <v>0</v>
      </c>
      <c r="FX171" s="61">
        <v>0</v>
      </c>
      <c r="FY171" s="61">
        <v>0</v>
      </c>
      <c r="FZ171" s="13"/>
      <c r="GA171" s="11"/>
    </row>
    <row r="172" spans="1:183" s="62" customFormat="1" ht="20.25" hidden="1" customHeight="1">
      <c r="A172" s="8" t="s">
        <v>210</v>
      </c>
      <c r="B172" s="54" t="s">
        <v>321</v>
      </c>
      <c r="C172" s="54">
        <v>0</v>
      </c>
      <c r="D172" s="54">
        <v>0</v>
      </c>
      <c r="E172" s="54">
        <v>0</v>
      </c>
      <c r="F172" s="54">
        <v>0</v>
      </c>
      <c r="G172" s="54">
        <v>0</v>
      </c>
      <c r="H172" s="54">
        <v>0</v>
      </c>
      <c r="I172" s="54">
        <v>0</v>
      </c>
      <c r="J172" s="54">
        <v>0</v>
      </c>
      <c r="K172" s="54">
        <v>0</v>
      </c>
      <c r="L172" s="54">
        <v>0</v>
      </c>
      <c r="M172" s="54">
        <v>0</v>
      </c>
      <c r="N172" s="54">
        <v>0</v>
      </c>
      <c r="O172" s="54">
        <v>0</v>
      </c>
      <c r="P172" s="54">
        <v>0</v>
      </c>
      <c r="Q172" s="54">
        <v>0</v>
      </c>
      <c r="R172" s="54">
        <v>0</v>
      </c>
      <c r="S172" s="54">
        <v>0</v>
      </c>
      <c r="T172" s="54">
        <v>0</v>
      </c>
      <c r="U172" s="54">
        <v>0</v>
      </c>
      <c r="V172" s="54">
        <v>0</v>
      </c>
      <c r="W172" s="54">
        <v>0</v>
      </c>
      <c r="X172" s="54">
        <v>0</v>
      </c>
      <c r="Y172" s="54">
        <v>0</v>
      </c>
      <c r="Z172" s="54">
        <v>0</v>
      </c>
      <c r="AA172" s="54">
        <v>0</v>
      </c>
      <c r="AB172" s="54">
        <v>0</v>
      </c>
      <c r="AC172" s="54">
        <v>0</v>
      </c>
      <c r="AD172" s="54">
        <v>0</v>
      </c>
      <c r="AE172" s="54">
        <v>0</v>
      </c>
      <c r="AF172" s="54">
        <v>0</v>
      </c>
      <c r="AG172" s="54">
        <v>0</v>
      </c>
      <c r="AH172" s="54">
        <v>0</v>
      </c>
      <c r="AI172" s="54">
        <v>0</v>
      </c>
      <c r="AJ172" s="54">
        <v>0</v>
      </c>
      <c r="AK172" s="54">
        <v>0</v>
      </c>
      <c r="AL172" s="54">
        <v>0</v>
      </c>
      <c r="AM172" s="54">
        <v>0</v>
      </c>
      <c r="AN172" s="54">
        <v>0</v>
      </c>
      <c r="AO172" s="54">
        <v>0</v>
      </c>
      <c r="AP172" s="54">
        <v>0</v>
      </c>
      <c r="AQ172" s="54">
        <v>0</v>
      </c>
      <c r="AR172" s="54">
        <v>0</v>
      </c>
      <c r="AS172" s="54">
        <v>0</v>
      </c>
      <c r="AT172" s="54">
        <v>0</v>
      </c>
      <c r="AU172" s="54">
        <v>0</v>
      </c>
      <c r="AV172" s="54">
        <v>0</v>
      </c>
      <c r="AW172" s="54">
        <v>0</v>
      </c>
      <c r="AX172" s="54">
        <v>0</v>
      </c>
      <c r="AY172" s="54">
        <v>0</v>
      </c>
      <c r="AZ172" s="54">
        <v>0</v>
      </c>
      <c r="BA172" s="54">
        <v>0</v>
      </c>
      <c r="BB172" s="54">
        <v>0</v>
      </c>
      <c r="BC172" s="54">
        <v>0</v>
      </c>
      <c r="BD172" s="54">
        <v>0</v>
      </c>
      <c r="BE172" s="54">
        <v>0</v>
      </c>
      <c r="BF172" s="54">
        <v>0</v>
      </c>
      <c r="BG172" s="54">
        <v>0</v>
      </c>
      <c r="BH172" s="54">
        <v>0</v>
      </c>
      <c r="BI172" s="54">
        <v>0</v>
      </c>
      <c r="BJ172" s="54">
        <v>0</v>
      </c>
      <c r="BK172" s="54">
        <v>0</v>
      </c>
      <c r="BL172" s="54">
        <v>0</v>
      </c>
      <c r="BM172" s="54">
        <v>0</v>
      </c>
      <c r="BN172" s="54">
        <v>0</v>
      </c>
      <c r="BO172" s="54">
        <v>0</v>
      </c>
      <c r="BP172" s="54">
        <v>0</v>
      </c>
      <c r="BQ172" s="54">
        <v>0</v>
      </c>
      <c r="BR172" s="54">
        <v>0</v>
      </c>
      <c r="BS172" s="54">
        <v>0</v>
      </c>
      <c r="BT172" s="54">
        <v>0</v>
      </c>
      <c r="BU172" s="54">
        <v>0</v>
      </c>
      <c r="BV172" s="54">
        <v>0</v>
      </c>
      <c r="BW172" s="54">
        <v>0</v>
      </c>
      <c r="BX172" s="54">
        <v>0</v>
      </c>
      <c r="BY172" s="54">
        <v>0</v>
      </c>
      <c r="BZ172" s="54">
        <v>0</v>
      </c>
      <c r="CA172" s="54">
        <v>0</v>
      </c>
      <c r="CB172" s="54">
        <v>0</v>
      </c>
      <c r="CC172" s="54">
        <v>0</v>
      </c>
      <c r="CD172" s="54">
        <v>0</v>
      </c>
      <c r="CE172" s="54">
        <v>0</v>
      </c>
      <c r="CF172" s="54">
        <v>0</v>
      </c>
      <c r="CG172" s="54">
        <v>0</v>
      </c>
      <c r="CH172" s="54">
        <v>0</v>
      </c>
      <c r="CI172" s="54">
        <v>0</v>
      </c>
      <c r="CJ172" s="54">
        <v>0</v>
      </c>
      <c r="CK172" s="54">
        <v>0</v>
      </c>
      <c r="CL172" s="54">
        <v>0</v>
      </c>
      <c r="CM172" s="26"/>
      <c r="CN172" s="26"/>
      <c r="CO172" s="26"/>
      <c r="CP172" s="26">
        <v>0</v>
      </c>
      <c r="CQ172" s="54">
        <v>0</v>
      </c>
      <c r="CR172" s="54">
        <v>0</v>
      </c>
      <c r="CS172" s="54">
        <v>0</v>
      </c>
      <c r="CT172" s="54">
        <v>0</v>
      </c>
      <c r="CU172" s="54">
        <v>0</v>
      </c>
      <c r="CV172" s="54">
        <v>0</v>
      </c>
      <c r="CW172" s="54">
        <v>0</v>
      </c>
      <c r="CX172" s="54">
        <v>0</v>
      </c>
      <c r="CY172" s="54">
        <v>0</v>
      </c>
      <c r="CZ172" s="54">
        <v>0</v>
      </c>
      <c r="DA172" s="54">
        <v>0</v>
      </c>
      <c r="DB172" s="54">
        <v>0</v>
      </c>
      <c r="DC172" s="54">
        <v>0</v>
      </c>
      <c r="DD172" s="54">
        <v>0</v>
      </c>
      <c r="DE172" s="54">
        <v>0</v>
      </c>
      <c r="DF172" s="54">
        <v>0</v>
      </c>
      <c r="DG172" s="54">
        <v>0</v>
      </c>
      <c r="DH172" s="54">
        <v>0</v>
      </c>
      <c r="DI172" s="54">
        <v>0</v>
      </c>
      <c r="DJ172" s="54">
        <v>0</v>
      </c>
      <c r="DK172" s="54">
        <v>0</v>
      </c>
      <c r="DL172" s="54">
        <v>0</v>
      </c>
      <c r="DM172" s="54">
        <v>0</v>
      </c>
      <c r="DN172" s="54">
        <v>0</v>
      </c>
      <c r="DO172" s="54">
        <v>0</v>
      </c>
      <c r="DP172" s="54">
        <v>0</v>
      </c>
      <c r="DQ172" s="54">
        <v>0</v>
      </c>
      <c r="DR172" s="54">
        <v>0</v>
      </c>
      <c r="DS172" s="54">
        <v>0</v>
      </c>
      <c r="DT172" s="54">
        <v>0</v>
      </c>
      <c r="DU172" s="54">
        <v>0</v>
      </c>
      <c r="DV172" s="54">
        <v>0</v>
      </c>
      <c r="DW172" s="54">
        <v>0</v>
      </c>
      <c r="DX172" s="54">
        <v>0</v>
      </c>
      <c r="DY172" s="26"/>
      <c r="DZ172" s="26"/>
      <c r="EA172" s="26"/>
      <c r="EB172" s="26">
        <v>0</v>
      </c>
      <c r="EC172" s="54">
        <v>0</v>
      </c>
      <c r="ED172" s="54">
        <v>0</v>
      </c>
      <c r="EE172" s="54">
        <v>0</v>
      </c>
      <c r="EF172" s="54">
        <v>0</v>
      </c>
      <c r="EG172" s="54">
        <v>0</v>
      </c>
      <c r="EH172" s="54">
        <v>0</v>
      </c>
      <c r="EI172" s="54">
        <v>0</v>
      </c>
      <c r="EJ172" s="54">
        <v>0</v>
      </c>
      <c r="EK172" s="54">
        <v>0</v>
      </c>
      <c r="EL172" s="54">
        <v>0</v>
      </c>
      <c r="EM172" s="54">
        <v>0</v>
      </c>
      <c r="EN172" s="54">
        <v>0</v>
      </c>
      <c r="EO172" s="54">
        <v>0</v>
      </c>
      <c r="EP172" s="54">
        <v>0</v>
      </c>
      <c r="EQ172" s="54">
        <v>0</v>
      </c>
      <c r="ER172" s="54">
        <v>0</v>
      </c>
      <c r="ES172" s="54">
        <v>0</v>
      </c>
      <c r="ET172" s="54">
        <v>0</v>
      </c>
      <c r="EU172" s="54">
        <v>0</v>
      </c>
      <c r="EV172" s="54">
        <v>0</v>
      </c>
      <c r="EW172" s="54">
        <v>0</v>
      </c>
      <c r="EX172" s="54">
        <v>0</v>
      </c>
      <c r="EY172" s="26"/>
      <c r="EZ172" s="54"/>
      <c r="FA172" s="54"/>
      <c r="FB172" s="26">
        <v>0</v>
      </c>
      <c r="FC172" s="55">
        <v>0</v>
      </c>
      <c r="FD172" s="56">
        <v>0</v>
      </c>
      <c r="FE172" s="56">
        <v>0</v>
      </c>
      <c r="FF172" s="56"/>
      <c r="FG172" s="56">
        <v>0</v>
      </c>
      <c r="FH172" s="9"/>
      <c r="FI172" s="17">
        <v>0</v>
      </c>
      <c r="FJ172" s="17"/>
      <c r="FK172" s="17"/>
      <c r="FL172" s="17"/>
      <c r="FM172" s="17"/>
      <c r="FN172" s="17">
        <v>0</v>
      </c>
      <c r="FO172" s="57">
        <v>0</v>
      </c>
      <c r="FP172" s="57">
        <v>5</v>
      </c>
      <c r="FQ172" s="57">
        <v>0</v>
      </c>
      <c r="FR172" s="26" t="s">
        <v>361</v>
      </c>
      <c r="FS172" s="59"/>
      <c r="FT172" s="60">
        <v>0</v>
      </c>
      <c r="FU172" s="60"/>
      <c r="FV172" s="61">
        <v>0</v>
      </c>
      <c r="FW172" s="61">
        <v>0</v>
      </c>
      <c r="FX172" s="61">
        <v>0</v>
      </c>
      <c r="FY172" s="61">
        <v>0</v>
      </c>
      <c r="FZ172" s="12"/>
      <c r="GA172" s="11">
        <v>0</v>
      </c>
    </row>
    <row r="173" spans="1:183" s="62" customFormat="1" ht="21.75" hidden="1" customHeight="1">
      <c r="A173" s="27" t="s">
        <v>159</v>
      </c>
      <c r="B173" s="54"/>
      <c r="C173" s="54"/>
      <c r="D173" s="54">
        <v>0</v>
      </c>
      <c r="E173" s="54">
        <v>0</v>
      </c>
      <c r="F173" s="54">
        <v>0</v>
      </c>
      <c r="G173" s="54">
        <v>0</v>
      </c>
      <c r="H173" s="54">
        <v>0</v>
      </c>
      <c r="I173" s="54">
        <v>15</v>
      </c>
      <c r="J173" s="54">
        <v>15</v>
      </c>
      <c r="K173" s="54">
        <v>0</v>
      </c>
      <c r="L173" s="54">
        <v>0</v>
      </c>
      <c r="M173" s="54">
        <v>0</v>
      </c>
      <c r="N173" s="54">
        <v>0</v>
      </c>
      <c r="O173" s="54">
        <v>5</v>
      </c>
      <c r="P173" s="54">
        <v>5</v>
      </c>
      <c r="Q173" s="54">
        <v>0</v>
      </c>
      <c r="R173" s="54">
        <v>0</v>
      </c>
      <c r="S173" s="54">
        <v>0</v>
      </c>
      <c r="T173" s="54">
        <v>0</v>
      </c>
      <c r="U173" s="54">
        <v>0</v>
      </c>
      <c r="V173" s="54">
        <v>0</v>
      </c>
      <c r="W173" s="54">
        <v>0</v>
      </c>
      <c r="X173" s="54">
        <v>0</v>
      </c>
      <c r="Y173" s="54">
        <v>0</v>
      </c>
      <c r="Z173" s="54">
        <v>0</v>
      </c>
      <c r="AA173" s="54">
        <v>0</v>
      </c>
      <c r="AB173" s="54">
        <v>0</v>
      </c>
      <c r="AC173" s="54">
        <v>0</v>
      </c>
      <c r="AD173" s="54">
        <v>0</v>
      </c>
      <c r="AE173" s="54">
        <v>0</v>
      </c>
      <c r="AF173" s="54">
        <v>0</v>
      </c>
      <c r="AG173" s="54">
        <v>0</v>
      </c>
      <c r="AH173" s="54">
        <v>0</v>
      </c>
      <c r="AI173" s="54">
        <v>0</v>
      </c>
      <c r="AJ173" s="54">
        <v>0</v>
      </c>
      <c r="AK173" s="54">
        <v>0</v>
      </c>
      <c r="AL173" s="54">
        <v>0</v>
      </c>
      <c r="AM173" s="54">
        <v>0</v>
      </c>
      <c r="AN173" s="54">
        <v>0</v>
      </c>
      <c r="AO173" s="54">
        <v>0</v>
      </c>
      <c r="AP173" s="54">
        <v>0</v>
      </c>
      <c r="AQ173" s="54">
        <v>0</v>
      </c>
      <c r="AR173" s="54">
        <v>0</v>
      </c>
      <c r="AS173" s="54">
        <v>0</v>
      </c>
      <c r="AT173" s="54">
        <v>0</v>
      </c>
      <c r="AU173" s="54">
        <v>0</v>
      </c>
      <c r="AV173" s="54">
        <v>0</v>
      </c>
      <c r="AW173" s="54">
        <v>0</v>
      </c>
      <c r="AX173" s="54">
        <v>0</v>
      </c>
      <c r="AY173" s="54">
        <v>0</v>
      </c>
      <c r="AZ173" s="54">
        <v>0</v>
      </c>
      <c r="BA173" s="54">
        <v>0</v>
      </c>
      <c r="BB173" s="54">
        <v>0</v>
      </c>
      <c r="BC173" s="54">
        <v>0</v>
      </c>
      <c r="BD173" s="54">
        <v>0</v>
      </c>
      <c r="BE173" s="54">
        <v>2</v>
      </c>
      <c r="BF173" s="54">
        <v>2</v>
      </c>
      <c r="BG173" s="54">
        <v>0</v>
      </c>
      <c r="BH173" s="54">
        <v>0</v>
      </c>
      <c r="BI173" s="54">
        <v>0</v>
      </c>
      <c r="BJ173" s="54">
        <v>0</v>
      </c>
      <c r="BK173" s="54">
        <v>0</v>
      </c>
      <c r="BL173" s="54">
        <v>0</v>
      </c>
      <c r="BM173" s="54">
        <v>0</v>
      </c>
      <c r="BN173" s="54">
        <v>0</v>
      </c>
      <c r="BO173" s="54">
        <v>0</v>
      </c>
      <c r="BP173" s="54">
        <v>0</v>
      </c>
      <c r="BQ173" s="54">
        <v>0</v>
      </c>
      <c r="BR173" s="54">
        <v>0</v>
      </c>
      <c r="BS173" s="54">
        <v>0</v>
      </c>
      <c r="BT173" s="54">
        <v>3</v>
      </c>
      <c r="BU173" s="54">
        <v>3</v>
      </c>
      <c r="BV173" s="54">
        <v>0</v>
      </c>
      <c r="BW173" s="54">
        <v>0</v>
      </c>
      <c r="BX173" s="54">
        <v>0</v>
      </c>
      <c r="BY173" s="54">
        <v>0</v>
      </c>
      <c r="BZ173" s="54">
        <v>5</v>
      </c>
      <c r="CA173" s="54">
        <v>5</v>
      </c>
      <c r="CB173" s="54">
        <v>0</v>
      </c>
      <c r="CC173" s="54">
        <v>0</v>
      </c>
      <c r="CD173" s="54">
        <v>0</v>
      </c>
      <c r="CE173" s="54">
        <v>0</v>
      </c>
      <c r="CF173" s="54">
        <v>0</v>
      </c>
      <c r="CG173" s="54">
        <v>0</v>
      </c>
      <c r="CH173" s="54">
        <v>0</v>
      </c>
      <c r="CI173" s="54">
        <v>0</v>
      </c>
      <c r="CJ173" s="54">
        <v>0</v>
      </c>
      <c r="CK173" s="54">
        <v>0</v>
      </c>
      <c r="CL173" s="54">
        <v>30</v>
      </c>
      <c r="CM173" s="26"/>
      <c r="CN173" s="26"/>
      <c r="CO173" s="26"/>
      <c r="CP173" s="26">
        <v>0</v>
      </c>
      <c r="CQ173" s="54">
        <v>0</v>
      </c>
      <c r="CR173" s="54">
        <v>0</v>
      </c>
      <c r="CS173" s="54">
        <v>0</v>
      </c>
      <c r="CT173" s="54">
        <v>0</v>
      </c>
      <c r="CU173" s="54">
        <v>0</v>
      </c>
      <c r="CV173" s="54">
        <v>0</v>
      </c>
      <c r="CW173" s="54">
        <v>0</v>
      </c>
      <c r="CX173" s="54">
        <v>0</v>
      </c>
      <c r="CY173" s="54">
        <v>0</v>
      </c>
      <c r="CZ173" s="54">
        <v>0</v>
      </c>
      <c r="DA173" s="54">
        <v>0</v>
      </c>
      <c r="DB173" s="54">
        <v>0</v>
      </c>
      <c r="DC173" s="54">
        <v>0</v>
      </c>
      <c r="DD173" s="54">
        <v>0</v>
      </c>
      <c r="DE173" s="54">
        <v>0</v>
      </c>
      <c r="DF173" s="54">
        <v>0</v>
      </c>
      <c r="DG173" s="54">
        <v>0</v>
      </c>
      <c r="DH173" s="54">
        <v>0</v>
      </c>
      <c r="DI173" s="54">
        <v>0</v>
      </c>
      <c r="DJ173" s="54">
        <v>0</v>
      </c>
      <c r="DK173" s="54">
        <v>0</v>
      </c>
      <c r="DL173" s="54">
        <v>0</v>
      </c>
      <c r="DM173" s="54">
        <v>0</v>
      </c>
      <c r="DN173" s="54">
        <v>0</v>
      </c>
      <c r="DO173" s="54">
        <v>0</v>
      </c>
      <c r="DP173" s="54">
        <v>0</v>
      </c>
      <c r="DQ173" s="54">
        <v>0</v>
      </c>
      <c r="DR173" s="54">
        <v>0</v>
      </c>
      <c r="DS173" s="54">
        <v>0</v>
      </c>
      <c r="DT173" s="54">
        <v>0</v>
      </c>
      <c r="DU173" s="54">
        <v>0</v>
      </c>
      <c r="DV173" s="54">
        <v>0</v>
      </c>
      <c r="DW173" s="54">
        <v>0</v>
      </c>
      <c r="DX173" s="54">
        <v>0</v>
      </c>
      <c r="DY173" s="26"/>
      <c r="DZ173" s="26"/>
      <c r="EA173" s="26"/>
      <c r="EB173" s="26">
        <v>0</v>
      </c>
      <c r="EC173" s="54">
        <v>0</v>
      </c>
      <c r="ED173" s="54">
        <v>0</v>
      </c>
      <c r="EE173" s="54">
        <v>0</v>
      </c>
      <c r="EF173" s="54">
        <v>0</v>
      </c>
      <c r="EG173" s="54">
        <v>0</v>
      </c>
      <c r="EH173" s="54">
        <v>0</v>
      </c>
      <c r="EI173" s="54">
        <v>0</v>
      </c>
      <c r="EJ173" s="54">
        <v>0</v>
      </c>
      <c r="EK173" s="54">
        <v>0</v>
      </c>
      <c r="EL173" s="54">
        <v>0</v>
      </c>
      <c r="EM173" s="54">
        <v>0</v>
      </c>
      <c r="EN173" s="54">
        <v>0</v>
      </c>
      <c r="EO173" s="54">
        <v>0</v>
      </c>
      <c r="EP173" s="54">
        <v>0</v>
      </c>
      <c r="EQ173" s="54">
        <v>0</v>
      </c>
      <c r="ER173" s="54">
        <v>0</v>
      </c>
      <c r="ES173" s="54">
        <v>0</v>
      </c>
      <c r="ET173" s="54">
        <v>0</v>
      </c>
      <c r="EU173" s="54">
        <v>0</v>
      </c>
      <c r="EV173" s="54">
        <v>0</v>
      </c>
      <c r="EW173" s="54">
        <v>0</v>
      </c>
      <c r="EX173" s="54">
        <v>0</v>
      </c>
      <c r="EY173" s="26"/>
      <c r="EZ173" s="54"/>
      <c r="FA173" s="54"/>
      <c r="FB173" s="26">
        <v>0</v>
      </c>
      <c r="FC173" s="55">
        <v>30</v>
      </c>
      <c r="FD173" s="56">
        <v>30</v>
      </c>
      <c r="FE173" s="56">
        <v>0</v>
      </c>
      <c r="FF173" s="56"/>
      <c r="FG173" s="56">
        <v>-30</v>
      </c>
      <c r="FH173" s="9"/>
      <c r="FI173" s="17">
        <v>30</v>
      </c>
      <c r="FJ173" s="17">
        <v>120</v>
      </c>
      <c r="FK173" s="17"/>
      <c r="FL173" s="17"/>
      <c r="FM173" s="17"/>
      <c r="FN173" s="17">
        <v>120</v>
      </c>
      <c r="FO173" s="57">
        <v>0</v>
      </c>
      <c r="FP173" s="57">
        <v>5</v>
      </c>
      <c r="FQ173" s="57">
        <v>6</v>
      </c>
      <c r="FR173" s="26" t="s">
        <v>361</v>
      </c>
      <c r="FS173" s="59"/>
      <c r="FT173" s="60">
        <v>-30</v>
      </c>
      <c r="FU173" s="60"/>
      <c r="FV173" s="61">
        <v>30</v>
      </c>
      <c r="FW173" s="61">
        <v>-30</v>
      </c>
      <c r="FX173" s="61">
        <v>0</v>
      </c>
      <c r="FY173" s="61">
        <v>0</v>
      </c>
      <c r="FZ173" s="12"/>
      <c r="GA173" s="11"/>
    </row>
    <row r="174" spans="1:183" s="62" customFormat="1" ht="20.25" hidden="1" customHeight="1">
      <c r="A174" s="27" t="s">
        <v>160</v>
      </c>
      <c r="B174" s="54" t="s">
        <v>321</v>
      </c>
      <c r="C174" s="54">
        <v>0</v>
      </c>
      <c r="D174" s="54">
        <v>0</v>
      </c>
      <c r="E174" s="54">
        <v>0</v>
      </c>
      <c r="F174" s="54">
        <v>0</v>
      </c>
      <c r="G174" s="54">
        <v>0</v>
      </c>
      <c r="H174" s="54">
        <v>0</v>
      </c>
      <c r="I174" s="54">
        <v>0</v>
      </c>
      <c r="J174" s="54">
        <v>0</v>
      </c>
      <c r="K174" s="54">
        <v>0</v>
      </c>
      <c r="L174" s="54">
        <v>0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  <c r="R174" s="54">
        <v>0</v>
      </c>
      <c r="S174" s="54">
        <v>0</v>
      </c>
      <c r="T174" s="54">
        <v>0</v>
      </c>
      <c r="U174" s="54">
        <v>0</v>
      </c>
      <c r="V174" s="54">
        <v>0</v>
      </c>
      <c r="W174" s="54">
        <v>0</v>
      </c>
      <c r="X174" s="54">
        <v>0</v>
      </c>
      <c r="Y174" s="54">
        <v>0</v>
      </c>
      <c r="Z174" s="54">
        <v>0</v>
      </c>
      <c r="AA174" s="54">
        <v>0</v>
      </c>
      <c r="AB174" s="54">
        <v>0</v>
      </c>
      <c r="AC174" s="54">
        <v>0</v>
      </c>
      <c r="AD174" s="54">
        <v>0</v>
      </c>
      <c r="AE174" s="54">
        <v>0</v>
      </c>
      <c r="AF174" s="54">
        <v>0</v>
      </c>
      <c r="AG174" s="54">
        <v>0</v>
      </c>
      <c r="AH174" s="54">
        <v>0</v>
      </c>
      <c r="AI174" s="54">
        <v>0</v>
      </c>
      <c r="AJ174" s="54">
        <v>0</v>
      </c>
      <c r="AK174" s="54">
        <v>0</v>
      </c>
      <c r="AL174" s="54">
        <v>0</v>
      </c>
      <c r="AM174" s="54">
        <v>0</v>
      </c>
      <c r="AN174" s="54">
        <v>0</v>
      </c>
      <c r="AO174" s="54">
        <v>0</v>
      </c>
      <c r="AP174" s="54">
        <v>0</v>
      </c>
      <c r="AQ174" s="54">
        <v>0</v>
      </c>
      <c r="AR174" s="54">
        <v>0</v>
      </c>
      <c r="AS174" s="54">
        <v>0</v>
      </c>
      <c r="AT174" s="54">
        <v>0</v>
      </c>
      <c r="AU174" s="54">
        <v>0</v>
      </c>
      <c r="AV174" s="54">
        <v>0</v>
      </c>
      <c r="AW174" s="54">
        <v>0</v>
      </c>
      <c r="AX174" s="54">
        <v>0</v>
      </c>
      <c r="AY174" s="54">
        <v>0</v>
      </c>
      <c r="AZ174" s="54">
        <v>0</v>
      </c>
      <c r="BA174" s="54">
        <v>0</v>
      </c>
      <c r="BB174" s="54">
        <v>0</v>
      </c>
      <c r="BC174" s="54">
        <v>0</v>
      </c>
      <c r="BD174" s="54">
        <v>0</v>
      </c>
      <c r="BE174" s="54">
        <v>0</v>
      </c>
      <c r="BF174" s="54">
        <v>0</v>
      </c>
      <c r="BG174" s="54">
        <v>0</v>
      </c>
      <c r="BH174" s="54">
        <v>0</v>
      </c>
      <c r="BI174" s="54">
        <v>0</v>
      </c>
      <c r="BJ174" s="54">
        <v>0</v>
      </c>
      <c r="BK174" s="54">
        <v>0</v>
      </c>
      <c r="BL174" s="54">
        <v>0</v>
      </c>
      <c r="BM174" s="54">
        <v>0</v>
      </c>
      <c r="BN174" s="54">
        <v>0</v>
      </c>
      <c r="BO174" s="54">
        <v>0</v>
      </c>
      <c r="BP174" s="54">
        <v>0</v>
      </c>
      <c r="BQ174" s="54">
        <v>0</v>
      </c>
      <c r="BR174" s="54">
        <v>0</v>
      </c>
      <c r="BS174" s="54">
        <v>0</v>
      </c>
      <c r="BT174" s="54">
        <v>0</v>
      </c>
      <c r="BU174" s="54">
        <v>0</v>
      </c>
      <c r="BV174" s="54">
        <v>0</v>
      </c>
      <c r="BW174" s="54">
        <v>0</v>
      </c>
      <c r="BX174" s="54">
        <v>0</v>
      </c>
      <c r="BY174" s="54">
        <v>0</v>
      </c>
      <c r="BZ174" s="54">
        <v>0</v>
      </c>
      <c r="CA174" s="54">
        <v>0</v>
      </c>
      <c r="CB174" s="54">
        <v>0</v>
      </c>
      <c r="CC174" s="54">
        <v>0</v>
      </c>
      <c r="CD174" s="54">
        <v>0</v>
      </c>
      <c r="CE174" s="54">
        <v>0</v>
      </c>
      <c r="CF174" s="54">
        <v>0</v>
      </c>
      <c r="CG174" s="54">
        <v>0</v>
      </c>
      <c r="CH174" s="54">
        <v>0</v>
      </c>
      <c r="CI174" s="54">
        <v>0</v>
      </c>
      <c r="CJ174" s="54">
        <v>0</v>
      </c>
      <c r="CK174" s="54">
        <v>0</v>
      </c>
      <c r="CL174" s="54">
        <v>0</v>
      </c>
      <c r="CM174" s="26"/>
      <c r="CN174" s="26"/>
      <c r="CO174" s="26"/>
      <c r="CP174" s="26">
        <v>0</v>
      </c>
      <c r="CQ174" s="54">
        <v>0</v>
      </c>
      <c r="CR174" s="54">
        <v>0</v>
      </c>
      <c r="CS174" s="54">
        <v>0</v>
      </c>
      <c r="CT174" s="54">
        <v>0</v>
      </c>
      <c r="CU174" s="54">
        <v>0</v>
      </c>
      <c r="CV174" s="54">
        <v>0</v>
      </c>
      <c r="CW174" s="54">
        <v>0</v>
      </c>
      <c r="CX174" s="54">
        <v>0</v>
      </c>
      <c r="CY174" s="54">
        <v>0</v>
      </c>
      <c r="CZ174" s="54">
        <v>0</v>
      </c>
      <c r="DA174" s="54">
        <v>0</v>
      </c>
      <c r="DB174" s="54">
        <v>0</v>
      </c>
      <c r="DC174" s="54">
        <v>0</v>
      </c>
      <c r="DD174" s="54">
        <v>0</v>
      </c>
      <c r="DE174" s="54">
        <v>0</v>
      </c>
      <c r="DF174" s="54">
        <v>0</v>
      </c>
      <c r="DG174" s="54">
        <v>0</v>
      </c>
      <c r="DH174" s="54">
        <v>0</v>
      </c>
      <c r="DI174" s="54">
        <v>0</v>
      </c>
      <c r="DJ174" s="54">
        <v>0</v>
      </c>
      <c r="DK174" s="54">
        <v>0</v>
      </c>
      <c r="DL174" s="54">
        <v>0</v>
      </c>
      <c r="DM174" s="54">
        <v>0</v>
      </c>
      <c r="DN174" s="54">
        <v>0</v>
      </c>
      <c r="DO174" s="54">
        <v>30</v>
      </c>
      <c r="DP174" s="54">
        <v>30</v>
      </c>
      <c r="DQ174" s="54">
        <v>0</v>
      </c>
      <c r="DR174" s="54">
        <v>0</v>
      </c>
      <c r="DS174" s="54">
        <v>0</v>
      </c>
      <c r="DT174" s="54">
        <v>0</v>
      </c>
      <c r="DU174" s="54">
        <v>0</v>
      </c>
      <c r="DV174" s="54">
        <v>0</v>
      </c>
      <c r="DW174" s="54">
        <v>0</v>
      </c>
      <c r="DX174" s="54">
        <v>30</v>
      </c>
      <c r="DY174" s="26"/>
      <c r="DZ174" s="26"/>
      <c r="EA174" s="26"/>
      <c r="EB174" s="26">
        <v>0</v>
      </c>
      <c r="EC174" s="54">
        <v>0</v>
      </c>
      <c r="ED174" s="54">
        <v>0</v>
      </c>
      <c r="EE174" s="54">
        <v>0</v>
      </c>
      <c r="EF174" s="54">
        <v>0</v>
      </c>
      <c r="EG174" s="54">
        <v>0</v>
      </c>
      <c r="EH174" s="54">
        <v>0</v>
      </c>
      <c r="EI174" s="54">
        <v>0</v>
      </c>
      <c r="EJ174" s="54">
        <v>0</v>
      </c>
      <c r="EK174" s="54">
        <v>0</v>
      </c>
      <c r="EL174" s="54">
        <v>0</v>
      </c>
      <c r="EM174" s="54">
        <v>0</v>
      </c>
      <c r="EN174" s="54">
        <v>0</v>
      </c>
      <c r="EO174" s="54">
        <v>0</v>
      </c>
      <c r="EP174" s="54">
        <v>0</v>
      </c>
      <c r="EQ174" s="54">
        <v>0</v>
      </c>
      <c r="ER174" s="54">
        <v>0</v>
      </c>
      <c r="ES174" s="54">
        <v>0</v>
      </c>
      <c r="ET174" s="54">
        <v>0</v>
      </c>
      <c r="EU174" s="54">
        <v>0</v>
      </c>
      <c r="EV174" s="54">
        <v>0</v>
      </c>
      <c r="EW174" s="54">
        <v>0</v>
      </c>
      <c r="EX174" s="54">
        <v>0</v>
      </c>
      <c r="EY174" s="26"/>
      <c r="EZ174" s="54"/>
      <c r="FA174" s="54"/>
      <c r="FB174" s="26">
        <v>0</v>
      </c>
      <c r="FC174" s="55">
        <v>30</v>
      </c>
      <c r="FD174" s="56">
        <v>30</v>
      </c>
      <c r="FE174" s="56">
        <v>0</v>
      </c>
      <c r="FF174" s="56"/>
      <c r="FG174" s="56">
        <v>-30</v>
      </c>
      <c r="FH174" s="9"/>
      <c r="FI174" s="17">
        <v>30</v>
      </c>
      <c r="FJ174" s="17"/>
      <c r="FK174" s="17"/>
      <c r="FL174" s="17">
        <v>30</v>
      </c>
      <c r="FM174" s="17"/>
      <c r="FN174" s="17">
        <v>30</v>
      </c>
      <c r="FO174" s="57">
        <v>0</v>
      </c>
      <c r="FP174" s="57">
        <v>20</v>
      </c>
      <c r="FQ174" s="57">
        <v>1.5</v>
      </c>
      <c r="FR174" s="26" t="s">
        <v>361</v>
      </c>
      <c r="FS174" s="59"/>
      <c r="FT174" s="60">
        <v>-30</v>
      </c>
      <c r="FU174" s="60"/>
      <c r="FV174" s="61">
        <v>30</v>
      </c>
      <c r="FW174" s="61">
        <v>-30</v>
      </c>
      <c r="FX174" s="61">
        <v>-750000</v>
      </c>
      <c r="FY174" s="61">
        <v>0</v>
      </c>
      <c r="FZ174" s="13">
        <v>25000</v>
      </c>
      <c r="GA174" s="11">
        <v>0</v>
      </c>
    </row>
    <row r="175" spans="1:183" s="62" customFormat="1" ht="21.75" hidden="1" customHeight="1">
      <c r="A175" s="27" t="s">
        <v>161</v>
      </c>
      <c r="B175" s="54"/>
      <c r="C175" s="54"/>
      <c r="D175" s="54">
        <v>0</v>
      </c>
      <c r="E175" s="54">
        <v>0</v>
      </c>
      <c r="F175" s="54">
        <v>0</v>
      </c>
      <c r="G175" s="54">
        <v>0</v>
      </c>
      <c r="H175" s="54">
        <v>0</v>
      </c>
      <c r="I175" s="54">
        <v>0</v>
      </c>
      <c r="J175" s="54">
        <v>0</v>
      </c>
      <c r="K175" s="54">
        <v>0</v>
      </c>
      <c r="L175" s="54">
        <v>0</v>
      </c>
      <c r="M175" s="54">
        <v>0</v>
      </c>
      <c r="N175" s="54">
        <v>0</v>
      </c>
      <c r="O175" s="54">
        <v>0</v>
      </c>
      <c r="P175" s="54">
        <v>0</v>
      </c>
      <c r="Q175" s="54">
        <v>0</v>
      </c>
      <c r="R175" s="54">
        <v>0</v>
      </c>
      <c r="S175" s="54">
        <v>0</v>
      </c>
      <c r="T175" s="54">
        <v>0</v>
      </c>
      <c r="U175" s="54">
        <v>0</v>
      </c>
      <c r="V175" s="54">
        <v>0</v>
      </c>
      <c r="W175" s="54">
        <v>0</v>
      </c>
      <c r="X175" s="54">
        <v>0</v>
      </c>
      <c r="Y175" s="54">
        <v>0</v>
      </c>
      <c r="Z175" s="54">
        <v>0</v>
      </c>
      <c r="AA175" s="54">
        <v>0</v>
      </c>
      <c r="AB175" s="54">
        <v>0</v>
      </c>
      <c r="AC175" s="54">
        <v>0</v>
      </c>
      <c r="AD175" s="54">
        <v>0</v>
      </c>
      <c r="AE175" s="54">
        <v>0</v>
      </c>
      <c r="AF175" s="54">
        <v>0</v>
      </c>
      <c r="AG175" s="54">
        <v>0</v>
      </c>
      <c r="AH175" s="54">
        <v>0</v>
      </c>
      <c r="AI175" s="54">
        <v>0</v>
      </c>
      <c r="AJ175" s="54">
        <v>0</v>
      </c>
      <c r="AK175" s="54">
        <v>0</v>
      </c>
      <c r="AL175" s="54">
        <v>0</v>
      </c>
      <c r="AM175" s="54">
        <v>0</v>
      </c>
      <c r="AN175" s="54">
        <v>0</v>
      </c>
      <c r="AO175" s="54">
        <v>0</v>
      </c>
      <c r="AP175" s="54">
        <v>0</v>
      </c>
      <c r="AQ175" s="54">
        <v>0</v>
      </c>
      <c r="AR175" s="54">
        <v>0</v>
      </c>
      <c r="AS175" s="54">
        <v>0</v>
      </c>
      <c r="AT175" s="54">
        <v>0</v>
      </c>
      <c r="AU175" s="54">
        <v>0</v>
      </c>
      <c r="AV175" s="54">
        <v>0</v>
      </c>
      <c r="AW175" s="54">
        <v>0</v>
      </c>
      <c r="AX175" s="54">
        <v>0</v>
      </c>
      <c r="AY175" s="54">
        <v>0</v>
      </c>
      <c r="AZ175" s="54">
        <v>0</v>
      </c>
      <c r="BA175" s="54">
        <v>0</v>
      </c>
      <c r="BB175" s="54">
        <v>0</v>
      </c>
      <c r="BC175" s="54">
        <v>0</v>
      </c>
      <c r="BD175" s="54">
        <v>0</v>
      </c>
      <c r="BE175" s="54">
        <v>0</v>
      </c>
      <c r="BF175" s="54">
        <v>0</v>
      </c>
      <c r="BG175" s="54">
        <v>0</v>
      </c>
      <c r="BH175" s="54">
        <v>0</v>
      </c>
      <c r="BI175" s="54">
        <v>0</v>
      </c>
      <c r="BJ175" s="54">
        <v>0</v>
      </c>
      <c r="BK175" s="54">
        <v>0</v>
      </c>
      <c r="BL175" s="54">
        <v>0</v>
      </c>
      <c r="BM175" s="54">
        <v>0</v>
      </c>
      <c r="BN175" s="54">
        <v>0</v>
      </c>
      <c r="BO175" s="54">
        <v>0</v>
      </c>
      <c r="BP175" s="54">
        <v>0</v>
      </c>
      <c r="BQ175" s="54">
        <v>0</v>
      </c>
      <c r="BR175" s="54">
        <v>0</v>
      </c>
      <c r="BS175" s="54">
        <v>0</v>
      </c>
      <c r="BT175" s="54">
        <v>0</v>
      </c>
      <c r="BU175" s="54">
        <v>0</v>
      </c>
      <c r="BV175" s="54">
        <v>0</v>
      </c>
      <c r="BW175" s="54">
        <v>0</v>
      </c>
      <c r="BX175" s="54">
        <v>0</v>
      </c>
      <c r="BY175" s="54">
        <v>0</v>
      </c>
      <c r="BZ175" s="54">
        <v>0</v>
      </c>
      <c r="CA175" s="54">
        <v>0</v>
      </c>
      <c r="CB175" s="54">
        <v>0</v>
      </c>
      <c r="CC175" s="54">
        <v>0</v>
      </c>
      <c r="CD175" s="54">
        <v>0</v>
      </c>
      <c r="CE175" s="54">
        <v>0</v>
      </c>
      <c r="CF175" s="54">
        <v>0</v>
      </c>
      <c r="CG175" s="54">
        <v>0</v>
      </c>
      <c r="CH175" s="54">
        <v>0</v>
      </c>
      <c r="CI175" s="54">
        <v>0</v>
      </c>
      <c r="CJ175" s="54">
        <v>0</v>
      </c>
      <c r="CK175" s="54">
        <v>0</v>
      </c>
      <c r="CL175" s="54">
        <v>0</v>
      </c>
      <c r="CM175" s="26"/>
      <c r="CN175" s="26"/>
      <c r="CO175" s="26"/>
      <c r="CP175" s="26">
        <v>0</v>
      </c>
      <c r="CQ175" s="54">
        <v>0</v>
      </c>
      <c r="CR175" s="54">
        <v>0</v>
      </c>
      <c r="CS175" s="54">
        <v>0</v>
      </c>
      <c r="CT175" s="54">
        <v>0</v>
      </c>
      <c r="CU175" s="54">
        <v>0</v>
      </c>
      <c r="CV175" s="54">
        <v>0</v>
      </c>
      <c r="CW175" s="54">
        <v>0</v>
      </c>
      <c r="CX175" s="54">
        <v>0</v>
      </c>
      <c r="CY175" s="54">
        <v>0</v>
      </c>
      <c r="CZ175" s="54">
        <v>0</v>
      </c>
      <c r="DA175" s="54">
        <v>0</v>
      </c>
      <c r="DB175" s="54">
        <v>0</v>
      </c>
      <c r="DC175" s="54">
        <v>0</v>
      </c>
      <c r="DD175" s="54">
        <v>0</v>
      </c>
      <c r="DE175" s="54">
        <v>0</v>
      </c>
      <c r="DF175" s="54">
        <v>0</v>
      </c>
      <c r="DG175" s="54">
        <v>0</v>
      </c>
      <c r="DH175" s="54">
        <v>0</v>
      </c>
      <c r="DI175" s="54">
        <v>0</v>
      </c>
      <c r="DJ175" s="54">
        <v>0</v>
      </c>
      <c r="DK175" s="54">
        <v>0</v>
      </c>
      <c r="DL175" s="54">
        <v>0</v>
      </c>
      <c r="DM175" s="54">
        <v>0</v>
      </c>
      <c r="DN175" s="54">
        <v>0</v>
      </c>
      <c r="DO175" s="54">
        <v>0</v>
      </c>
      <c r="DP175" s="54">
        <v>0</v>
      </c>
      <c r="DQ175" s="54">
        <v>0</v>
      </c>
      <c r="DR175" s="54">
        <v>0</v>
      </c>
      <c r="DS175" s="54">
        <v>0</v>
      </c>
      <c r="DT175" s="54">
        <v>0</v>
      </c>
      <c r="DU175" s="54">
        <v>0</v>
      </c>
      <c r="DV175" s="54">
        <v>0</v>
      </c>
      <c r="DW175" s="54">
        <v>0</v>
      </c>
      <c r="DX175" s="54">
        <v>0</v>
      </c>
      <c r="DY175" s="26"/>
      <c r="DZ175" s="26"/>
      <c r="EA175" s="26"/>
      <c r="EB175" s="26">
        <v>0</v>
      </c>
      <c r="EC175" s="54">
        <v>0</v>
      </c>
      <c r="ED175" s="54">
        <v>0</v>
      </c>
      <c r="EE175" s="54">
        <v>0</v>
      </c>
      <c r="EF175" s="54">
        <v>100</v>
      </c>
      <c r="EG175" s="54">
        <v>0</v>
      </c>
      <c r="EH175" s="54">
        <v>0</v>
      </c>
      <c r="EI175" s="54">
        <v>150</v>
      </c>
      <c r="EJ175" s="54">
        <v>150</v>
      </c>
      <c r="EK175" s="54">
        <v>0</v>
      </c>
      <c r="EL175" s="54">
        <v>100</v>
      </c>
      <c r="EM175" s="54">
        <v>100</v>
      </c>
      <c r="EN175" s="54">
        <v>0</v>
      </c>
      <c r="EO175" s="54">
        <v>0</v>
      </c>
      <c r="EP175" s="54">
        <v>0</v>
      </c>
      <c r="EQ175" s="54">
        <v>0</v>
      </c>
      <c r="ER175" s="54">
        <v>0</v>
      </c>
      <c r="ES175" s="54">
        <v>0</v>
      </c>
      <c r="ET175" s="54">
        <v>0</v>
      </c>
      <c r="EU175" s="54">
        <v>0</v>
      </c>
      <c r="EV175" s="54">
        <v>0</v>
      </c>
      <c r="EW175" s="54">
        <v>0</v>
      </c>
      <c r="EX175" s="54">
        <v>250</v>
      </c>
      <c r="EY175" s="26"/>
      <c r="EZ175" s="54"/>
      <c r="FA175" s="54"/>
      <c r="FB175" s="26">
        <v>0</v>
      </c>
      <c r="FC175" s="55">
        <v>350</v>
      </c>
      <c r="FD175" s="56">
        <v>250</v>
      </c>
      <c r="FE175" s="56">
        <v>0</v>
      </c>
      <c r="FF175" s="56"/>
      <c r="FG175" s="56">
        <v>-250</v>
      </c>
      <c r="FH175" s="9"/>
      <c r="FI175" s="17">
        <v>250</v>
      </c>
      <c r="FJ175" s="17">
        <v>250</v>
      </c>
      <c r="FK175" s="17"/>
      <c r="FL175" s="17"/>
      <c r="FM175" s="17"/>
      <c r="FN175" s="17">
        <v>250</v>
      </c>
      <c r="FO175" s="57">
        <v>0</v>
      </c>
      <c r="FP175" s="57">
        <v>20</v>
      </c>
      <c r="FQ175" s="57">
        <v>12.5</v>
      </c>
      <c r="FR175" s="26" t="s">
        <v>361</v>
      </c>
      <c r="FS175" s="59"/>
      <c r="FT175" s="60">
        <v>-250</v>
      </c>
      <c r="FU175" s="60"/>
      <c r="FV175" s="61">
        <v>250</v>
      </c>
      <c r="FW175" s="61">
        <v>-250</v>
      </c>
      <c r="FX175" s="61">
        <v>0</v>
      </c>
      <c r="FY175" s="61">
        <v>0</v>
      </c>
      <c r="FZ175" s="13"/>
      <c r="GA175" s="11"/>
    </row>
    <row r="176" spans="1:183" s="62" customFormat="1" ht="20.25" hidden="1" customHeight="1">
      <c r="A176" s="27" t="s">
        <v>162</v>
      </c>
      <c r="B176" s="54"/>
      <c r="C176" s="54"/>
      <c r="D176" s="54">
        <v>0</v>
      </c>
      <c r="E176" s="54">
        <v>0</v>
      </c>
      <c r="F176" s="54">
        <v>0</v>
      </c>
      <c r="G176" s="54">
        <v>0</v>
      </c>
      <c r="H176" s="54">
        <v>0</v>
      </c>
      <c r="I176" s="54">
        <v>0</v>
      </c>
      <c r="J176" s="54">
        <v>0</v>
      </c>
      <c r="K176" s="54">
        <v>0</v>
      </c>
      <c r="L176" s="54">
        <v>0</v>
      </c>
      <c r="M176" s="54">
        <v>0</v>
      </c>
      <c r="N176" s="54">
        <v>0</v>
      </c>
      <c r="O176" s="54">
        <v>0</v>
      </c>
      <c r="P176" s="54">
        <v>0</v>
      </c>
      <c r="Q176" s="54">
        <v>0</v>
      </c>
      <c r="R176" s="54">
        <v>0</v>
      </c>
      <c r="S176" s="54">
        <v>0</v>
      </c>
      <c r="T176" s="54">
        <v>0</v>
      </c>
      <c r="U176" s="54">
        <v>0</v>
      </c>
      <c r="V176" s="54">
        <v>0</v>
      </c>
      <c r="W176" s="54">
        <v>0</v>
      </c>
      <c r="X176" s="54">
        <v>0</v>
      </c>
      <c r="Y176" s="54">
        <v>0</v>
      </c>
      <c r="Z176" s="54">
        <v>0</v>
      </c>
      <c r="AA176" s="54">
        <v>0</v>
      </c>
      <c r="AB176" s="54">
        <v>0</v>
      </c>
      <c r="AC176" s="54">
        <v>0</v>
      </c>
      <c r="AD176" s="54">
        <v>0</v>
      </c>
      <c r="AE176" s="54">
        <v>0</v>
      </c>
      <c r="AF176" s="54">
        <v>0</v>
      </c>
      <c r="AG176" s="54">
        <v>0</v>
      </c>
      <c r="AH176" s="54">
        <v>0</v>
      </c>
      <c r="AI176" s="54">
        <v>0</v>
      </c>
      <c r="AJ176" s="54">
        <v>0</v>
      </c>
      <c r="AK176" s="54">
        <v>0</v>
      </c>
      <c r="AL176" s="54">
        <v>0</v>
      </c>
      <c r="AM176" s="54">
        <v>0</v>
      </c>
      <c r="AN176" s="54">
        <v>0</v>
      </c>
      <c r="AO176" s="54">
        <v>0</v>
      </c>
      <c r="AP176" s="54">
        <v>0</v>
      </c>
      <c r="AQ176" s="54">
        <v>0</v>
      </c>
      <c r="AR176" s="54">
        <v>0</v>
      </c>
      <c r="AS176" s="54">
        <v>0</v>
      </c>
      <c r="AT176" s="54">
        <v>0</v>
      </c>
      <c r="AU176" s="54">
        <v>0</v>
      </c>
      <c r="AV176" s="54">
        <v>0</v>
      </c>
      <c r="AW176" s="54">
        <v>0</v>
      </c>
      <c r="AX176" s="54">
        <v>0</v>
      </c>
      <c r="AY176" s="54">
        <v>0</v>
      </c>
      <c r="AZ176" s="54">
        <v>0</v>
      </c>
      <c r="BA176" s="54">
        <v>0</v>
      </c>
      <c r="BB176" s="54">
        <v>0</v>
      </c>
      <c r="BC176" s="54">
        <v>0</v>
      </c>
      <c r="BD176" s="54">
        <v>0</v>
      </c>
      <c r="BE176" s="54">
        <v>0</v>
      </c>
      <c r="BF176" s="54">
        <v>0</v>
      </c>
      <c r="BG176" s="54">
        <v>0</v>
      </c>
      <c r="BH176" s="54">
        <v>0</v>
      </c>
      <c r="BI176" s="54">
        <v>0</v>
      </c>
      <c r="BJ176" s="54">
        <v>0</v>
      </c>
      <c r="BK176" s="54">
        <v>0</v>
      </c>
      <c r="BL176" s="54">
        <v>0</v>
      </c>
      <c r="BM176" s="54">
        <v>0</v>
      </c>
      <c r="BN176" s="54">
        <v>0</v>
      </c>
      <c r="BO176" s="54">
        <v>0</v>
      </c>
      <c r="BP176" s="54">
        <v>0</v>
      </c>
      <c r="BQ176" s="54">
        <v>0</v>
      </c>
      <c r="BR176" s="54">
        <v>0</v>
      </c>
      <c r="BS176" s="54">
        <v>0</v>
      </c>
      <c r="BT176" s="54">
        <v>0</v>
      </c>
      <c r="BU176" s="54">
        <v>0</v>
      </c>
      <c r="BV176" s="54">
        <v>0</v>
      </c>
      <c r="BW176" s="54">
        <v>0</v>
      </c>
      <c r="BX176" s="54">
        <v>0</v>
      </c>
      <c r="BY176" s="54">
        <v>0</v>
      </c>
      <c r="BZ176" s="54">
        <v>0</v>
      </c>
      <c r="CA176" s="54">
        <v>0</v>
      </c>
      <c r="CB176" s="54">
        <v>0</v>
      </c>
      <c r="CC176" s="54">
        <v>0</v>
      </c>
      <c r="CD176" s="54">
        <v>0</v>
      </c>
      <c r="CE176" s="54">
        <v>0</v>
      </c>
      <c r="CF176" s="54">
        <v>0</v>
      </c>
      <c r="CG176" s="54">
        <v>0</v>
      </c>
      <c r="CH176" s="54">
        <v>0</v>
      </c>
      <c r="CI176" s="54">
        <v>0</v>
      </c>
      <c r="CJ176" s="54">
        <v>0</v>
      </c>
      <c r="CK176" s="54">
        <v>0</v>
      </c>
      <c r="CL176" s="54">
        <v>0</v>
      </c>
      <c r="CM176" s="26"/>
      <c r="CN176" s="26"/>
      <c r="CO176" s="26"/>
      <c r="CP176" s="26">
        <v>0</v>
      </c>
      <c r="CQ176" s="54">
        <v>0</v>
      </c>
      <c r="CR176" s="54">
        <v>0</v>
      </c>
      <c r="CS176" s="54">
        <v>0</v>
      </c>
      <c r="CT176" s="54">
        <v>0</v>
      </c>
      <c r="CU176" s="54">
        <v>0</v>
      </c>
      <c r="CV176" s="54">
        <v>0</v>
      </c>
      <c r="CW176" s="54">
        <v>0</v>
      </c>
      <c r="CX176" s="54">
        <v>0</v>
      </c>
      <c r="CY176" s="54">
        <v>0</v>
      </c>
      <c r="CZ176" s="54">
        <v>0</v>
      </c>
      <c r="DA176" s="54">
        <v>0</v>
      </c>
      <c r="DB176" s="54">
        <v>0</v>
      </c>
      <c r="DC176" s="54">
        <v>0</v>
      </c>
      <c r="DD176" s="54">
        <v>0</v>
      </c>
      <c r="DE176" s="54">
        <v>0</v>
      </c>
      <c r="DF176" s="54">
        <v>0</v>
      </c>
      <c r="DG176" s="54">
        <v>0</v>
      </c>
      <c r="DH176" s="54">
        <v>0</v>
      </c>
      <c r="DI176" s="54">
        <v>0</v>
      </c>
      <c r="DJ176" s="54">
        <v>0</v>
      </c>
      <c r="DK176" s="54">
        <v>0</v>
      </c>
      <c r="DL176" s="54">
        <v>0</v>
      </c>
      <c r="DM176" s="54">
        <v>0</v>
      </c>
      <c r="DN176" s="54">
        <v>0</v>
      </c>
      <c r="DO176" s="54">
        <v>0</v>
      </c>
      <c r="DP176" s="54">
        <v>0</v>
      </c>
      <c r="DQ176" s="54">
        <v>0</v>
      </c>
      <c r="DR176" s="54">
        <v>0</v>
      </c>
      <c r="DS176" s="54">
        <v>0</v>
      </c>
      <c r="DT176" s="54">
        <v>0</v>
      </c>
      <c r="DU176" s="54">
        <v>0</v>
      </c>
      <c r="DV176" s="54">
        <v>0</v>
      </c>
      <c r="DW176" s="54">
        <v>0</v>
      </c>
      <c r="DX176" s="54">
        <v>0</v>
      </c>
      <c r="DY176" s="26"/>
      <c r="DZ176" s="26"/>
      <c r="EA176" s="26"/>
      <c r="EB176" s="26">
        <v>0</v>
      </c>
      <c r="EC176" s="54">
        <v>0</v>
      </c>
      <c r="ED176" s="54">
        <v>0</v>
      </c>
      <c r="EE176" s="54">
        <v>0</v>
      </c>
      <c r="EF176" s="54">
        <v>0</v>
      </c>
      <c r="EG176" s="54">
        <v>0</v>
      </c>
      <c r="EH176" s="54">
        <v>0</v>
      </c>
      <c r="EI176" s="54">
        <v>0</v>
      </c>
      <c r="EJ176" s="54">
        <v>0</v>
      </c>
      <c r="EK176" s="54">
        <v>0</v>
      </c>
      <c r="EL176" s="54">
        <v>0</v>
      </c>
      <c r="EM176" s="54">
        <v>0</v>
      </c>
      <c r="EN176" s="54">
        <v>0</v>
      </c>
      <c r="EO176" s="54">
        <v>0</v>
      </c>
      <c r="EP176" s="54">
        <v>0</v>
      </c>
      <c r="EQ176" s="54">
        <v>0</v>
      </c>
      <c r="ER176" s="54">
        <v>0</v>
      </c>
      <c r="ES176" s="54">
        <v>0</v>
      </c>
      <c r="ET176" s="54">
        <v>0</v>
      </c>
      <c r="EU176" s="54">
        <v>0</v>
      </c>
      <c r="EV176" s="54">
        <v>0</v>
      </c>
      <c r="EW176" s="54">
        <v>0</v>
      </c>
      <c r="EX176" s="54">
        <v>0</v>
      </c>
      <c r="EY176" s="26"/>
      <c r="EZ176" s="54"/>
      <c r="FA176" s="54"/>
      <c r="FB176" s="26">
        <v>0</v>
      </c>
      <c r="FC176" s="55">
        <v>0</v>
      </c>
      <c r="FD176" s="56">
        <v>0</v>
      </c>
      <c r="FE176" s="56">
        <v>0</v>
      </c>
      <c r="FF176" s="56"/>
      <c r="FG176" s="56">
        <v>0</v>
      </c>
      <c r="FH176" s="9"/>
      <c r="FI176" s="17">
        <v>0</v>
      </c>
      <c r="FJ176" s="17"/>
      <c r="FK176" s="17"/>
      <c r="FL176" s="17">
        <v>0</v>
      </c>
      <c r="FM176" s="17"/>
      <c r="FN176" s="17">
        <v>0</v>
      </c>
      <c r="FO176" s="57">
        <v>0</v>
      </c>
      <c r="FP176" s="57">
        <v>20</v>
      </c>
      <c r="FQ176" s="57">
        <v>0</v>
      </c>
      <c r="FR176" s="26" t="s">
        <v>361</v>
      </c>
      <c r="FS176" s="59"/>
      <c r="FT176" s="60">
        <v>0</v>
      </c>
      <c r="FU176" s="60"/>
      <c r="FV176" s="61">
        <v>0</v>
      </c>
      <c r="FW176" s="61">
        <v>0</v>
      </c>
      <c r="FX176" s="61">
        <v>0</v>
      </c>
      <c r="FY176" s="61">
        <v>0</v>
      </c>
      <c r="FZ176" s="12"/>
      <c r="GA176" s="11">
        <v>0</v>
      </c>
    </row>
    <row r="177" spans="1:183" s="62" customFormat="1" ht="20.25" hidden="1" customHeight="1">
      <c r="A177" s="27" t="s">
        <v>163</v>
      </c>
      <c r="B177" s="54"/>
      <c r="C177" s="54"/>
      <c r="D177" s="54">
        <v>0</v>
      </c>
      <c r="E177" s="54">
        <v>0</v>
      </c>
      <c r="F177" s="54">
        <v>0</v>
      </c>
      <c r="G177" s="54">
        <v>0</v>
      </c>
      <c r="H177" s="54">
        <v>0</v>
      </c>
      <c r="I177" s="54">
        <v>0</v>
      </c>
      <c r="J177" s="54">
        <v>0</v>
      </c>
      <c r="K177" s="54">
        <v>0</v>
      </c>
      <c r="L177" s="54">
        <v>0</v>
      </c>
      <c r="M177" s="54">
        <v>0</v>
      </c>
      <c r="N177" s="54">
        <v>0</v>
      </c>
      <c r="O177" s="54">
        <v>0</v>
      </c>
      <c r="P177" s="54">
        <v>0</v>
      </c>
      <c r="Q177" s="54">
        <v>0</v>
      </c>
      <c r="R177" s="54">
        <v>0</v>
      </c>
      <c r="S177" s="54">
        <v>0</v>
      </c>
      <c r="T177" s="54">
        <v>0</v>
      </c>
      <c r="U177" s="54">
        <v>0</v>
      </c>
      <c r="V177" s="54">
        <v>0</v>
      </c>
      <c r="W177" s="54">
        <v>0</v>
      </c>
      <c r="X177" s="54">
        <v>0</v>
      </c>
      <c r="Y177" s="54">
        <v>0</v>
      </c>
      <c r="Z177" s="54">
        <v>0</v>
      </c>
      <c r="AA177" s="54">
        <v>0</v>
      </c>
      <c r="AB177" s="54">
        <v>0</v>
      </c>
      <c r="AC177" s="54">
        <v>0</v>
      </c>
      <c r="AD177" s="54">
        <v>0</v>
      </c>
      <c r="AE177" s="54">
        <v>0</v>
      </c>
      <c r="AF177" s="54">
        <v>0</v>
      </c>
      <c r="AG177" s="54">
        <v>0</v>
      </c>
      <c r="AH177" s="54">
        <v>0</v>
      </c>
      <c r="AI177" s="54">
        <v>0</v>
      </c>
      <c r="AJ177" s="54">
        <v>0</v>
      </c>
      <c r="AK177" s="54">
        <v>0</v>
      </c>
      <c r="AL177" s="54">
        <v>0</v>
      </c>
      <c r="AM177" s="54">
        <v>0</v>
      </c>
      <c r="AN177" s="54">
        <v>0</v>
      </c>
      <c r="AO177" s="54">
        <v>0</v>
      </c>
      <c r="AP177" s="54">
        <v>0</v>
      </c>
      <c r="AQ177" s="54">
        <v>0</v>
      </c>
      <c r="AR177" s="54">
        <v>0</v>
      </c>
      <c r="AS177" s="54">
        <v>0</v>
      </c>
      <c r="AT177" s="54">
        <v>0</v>
      </c>
      <c r="AU177" s="54">
        <v>0</v>
      </c>
      <c r="AV177" s="54">
        <v>0</v>
      </c>
      <c r="AW177" s="54">
        <v>0</v>
      </c>
      <c r="AX177" s="54">
        <v>0</v>
      </c>
      <c r="AY177" s="54">
        <v>0</v>
      </c>
      <c r="AZ177" s="54">
        <v>0</v>
      </c>
      <c r="BA177" s="54">
        <v>0</v>
      </c>
      <c r="BB177" s="54">
        <v>0</v>
      </c>
      <c r="BC177" s="54">
        <v>0</v>
      </c>
      <c r="BD177" s="54">
        <v>0</v>
      </c>
      <c r="BE177" s="54">
        <v>0</v>
      </c>
      <c r="BF177" s="54">
        <v>0</v>
      </c>
      <c r="BG177" s="54">
        <v>0</v>
      </c>
      <c r="BH177" s="54">
        <v>0</v>
      </c>
      <c r="BI177" s="54">
        <v>0</v>
      </c>
      <c r="BJ177" s="54">
        <v>0</v>
      </c>
      <c r="BK177" s="54">
        <v>0</v>
      </c>
      <c r="BL177" s="54">
        <v>0</v>
      </c>
      <c r="BM177" s="54">
        <v>0</v>
      </c>
      <c r="BN177" s="54">
        <v>0</v>
      </c>
      <c r="BO177" s="54">
        <v>0</v>
      </c>
      <c r="BP177" s="54">
        <v>0</v>
      </c>
      <c r="BQ177" s="54">
        <v>0</v>
      </c>
      <c r="BR177" s="54">
        <v>0</v>
      </c>
      <c r="BS177" s="54">
        <v>0</v>
      </c>
      <c r="BT177" s="54">
        <v>0</v>
      </c>
      <c r="BU177" s="54">
        <v>0</v>
      </c>
      <c r="BV177" s="54">
        <v>0</v>
      </c>
      <c r="BW177" s="54">
        <v>0</v>
      </c>
      <c r="BX177" s="54">
        <v>0</v>
      </c>
      <c r="BY177" s="54">
        <v>0</v>
      </c>
      <c r="BZ177" s="54">
        <v>0</v>
      </c>
      <c r="CA177" s="54">
        <v>0</v>
      </c>
      <c r="CB177" s="54">
        <v>0</v>
      </c>
      <c r="CC177" s="54">
        <v>0</v>
      </c>
      <c r="CD177" s="54">
        <v>0</v>
      </c>
      <c r="CE177" s="54">
        <v>0</v>
      </c>
      <c r="CF177" s="54">
        <v>0</v>
      </c>
      <c r="CG177" s="54">
        <v>0</v>
      </c>
      <c r="CH177" s="54">
        <v>0</v>
      </c>
      <c r="CI177" s="54">
        <v>0</v>
      </c>
      <c r="CJ177" s="54">
        <v>0</v>
      </c>
      <c r="CK177" s="54">
        <v>0</v>
      </c>
      <c r="CL177" s="54">
        <v>0</v>
      </c>
      <c r="CM177" s="26"/>
      <c r="CN177" s="26"/>
      <c r="CO177" s="26"/>
      <c r="CP177" s="26">
        <v>0</v>
      </c>
      <c r="CQ177" s="54">
        <v>0</v>
      </c>
      <c r="CR177" s="54">
        <v>0</v>
      </c>
      <c r="CS177" s="54">
        <v>0</v>
      </c>
      <c r="CT177" s="54">
        <v>0</v>
      </c>
      <c r="CU177" s="54">
        <v>0</v>
      </c>
      <c r="CV177" s="54">
        <v>0</v>
      </c>
      <c r="CW177" s="54">
        <v>0</v>
      </c>
      <c r="CX177" s="54">
        <v>0</v>
      </c>
      <c r="CY177" s="54">
        <v>0</v>
      </c>
      <c r="CZ177" s="54">
        <v>0</v>
      </c>
      <c r="DA177" s="54">
        <v>0</v>
      </c>
      <c r="DB177" s="54">
        <v>0</v>
      </c>
      <c r="DC177" s="54">
        <v>0</v>
      </c>
      <c r="DD177" s="54">
        <v>0</v>
      </c>
      <c r="DE177" s="54">
        <v>0</v>
      </c>
      <c r="DF177" s="54">
        <v>0</v>
      </c>
      <c r="DG177" s="54">
        <v>0</v>
      </c>
      <c r="DH177" s="54">
        <v>0</v>
      </c>
      <c r="DI177" s="54">
        <v>0</v>
      </c>
      <c r="DJ177" s="54">
        <v>0</v>
      </c>
      <c r="DK177" s="54">
        <v>0</v>
      </c>
      <c r="DL177" s="54">
        <v>0</v>
      </c>
      <c r="DM177" s="54">
        <v>0</v>
      </c>
      <c r="DN177" s="54">
        <v>0</v>
      </c>
      <c r="DO177" s="54">
        <v>0</v>
      </c>
      <c r="DP177" s="54">
        <v>0</v>
      </c>
      <c r="DQ177" s="54">
        <v>0</v>
      </c>
      <c r="DR177" s="54">
        <v>0</v>
      </c>
      <c r="DS177" s="54">
        <v>0</v>
      </c>
      <c r="DT177" s="54">
        <v>0</v>
      </c>
      <c r="DU177" s="54">
        <v>0</v>
      </c>
      <c r="DV177" s="54">
        <v>0</v>
      </c>
      <c r="DW177" s="54">
        <v>0</v>
      </c>
      <c r="DX177" s="54">
        <v>0</v>
      </c>
      <c r="DY177" s="26"/>
      <c r="DZ177" s="26"/>
      <c r="EA177" s="26"/>
      <c r="EB177" s="26">
        <v>0</v>
      </c>
      <c r="EC177" s="54">
        <v>0</v>
      </c>
      <c r="ED177" s="54">
        <v>0</v>
      </c>
      <c r="EE177" s="54">
        <v>0</v>
      </c>
      <c r="EF177" s="54">
        <v>0</v>
      </c>
      <c r="EG177" s="54">
        <v>0</v>
      </c>
      <c r="EH177" s="54">
        <v>0</v>
      </c>
      <c r="EI177" s="54">
        <v>0</v>
      </c>
      <c r="EJ177" s="54">
        <v>0</v>
      </c>
      <c r="EK177" s="54">
        <v>0</v>
      </c>
      <c r="EL177" s="54">
        <v>0</v>
      </c>
      <c r="EM177" s="54">
        <v>0</v>
      </c>
      <c r="EN177" s="54">
        <v>0</v>
      </c>
      <c r="EO177" s="54">
        <v>0</v>
      </c>
      <c r="EP177" s="54">
        <v>0</v>
      </c>
      <c r="EQ177" s="54">
        <v>0</v>
      </c>
      <c r="ER177" s="54">
        <v>0</v>
      </c>
      <c r="ES177" s="54">
        <v>0</v>
      </c>
      <c r="ET177" s="54">
        <v>0</v>
      </c>
      <c r="EU177" s="54">
        <v>0</v>
      </c>
      <c r="EV177" s="54">
        <v>0</v>
      </c>
      <c r="EW177" s="54">
        <v>0</v>
      </c>
      <c r="EX177" s="54">
        <v>0</v>
      </c>
      <c r="EY177" s="26"/>
      <c r="EZ177" s="54"/>
      <c r="FA177" s="54"/>
      <c r="FB177" s="26">
        <v>0</v>
      </c>
      <c r="FC177" s="55">
        <v>0</v>
      </c>
      <c r="FD177" s="56">
        <v>0</v>
      </c>
      <c r="FE177" s="56">
        <v>0</v>
      </c>
      <c r="FF177" s="56"/>
      <c r="FG177" s="56">
        <v>0</v>
      </c>
      <c r="FH177" s="9"/>
      <c r="FI177" s="17">
        <v>0</v>
      </c>
      <c r="FJ177" s="17">
        <v>0</v>
      </c>
      <c r="FK177" s="17"/>
      <c r="FL177" s="17"/>
      <c r="FM177" s="17"/>
      <c r="FN177" s="17">
        <v>0</v>
      </c>
      <c r="FO177" s="57">
        <v>0</v>
      </c>
      <c r="FP177" s="57">
        <v>20</v>
      </c>
      <c r="FQ177" s="57">
        <v>0</v>
      </c>
      <c r="FR177" s="26" t="s">
        <v>361</v>
      </c>
      <c r="FS177" s="59"/>
      <c r="FT177" s="60">
        <v>0</v>
      </c>
      <c r="FU177" s="60"/>
      <c r="FV177" s="61">
        <v>0</v>
      </c>
      <c r="FW177" s="61">
        <v>0</v>
      </c>
      <c r="FX177" s="61">
        <v>0</v>
      </c>
      <c r="FY177" s="61">
        <v>0</v>
      </c>
      <c r="FZ177" s="12"/>
      <c r="GA177" s="11"/>
    </row>
    <row r="178" spans="1:183" s="62" customFormat="1" ht="20.25" hidden="1" customHeight="1">
      <c r="A178" s="8" t="s">
        <v>164</v>
      </c>
      <c r="B178" s="54" t="s">
        <v>363</v>
      </c>
      <c r="C178" s="54">
        <v>0</v>
      </c>
      <c r="D178" s="54">
        <v>0</v>
      </c>
      <c r="E178" s="54">
        <v>0</v>
      </c>
      <c r="F178" s="54">
        <v>0</v>
      </c>
      <c r="G178" s="54">
        <v>0</v>
      </c>
      <c r="H178" s="54">
        <v>0</v>
      </c>
      <c r="I178" s="54">
        <v>0</v>
      </c>
      <c r="J178" s="54">
        <v>0</v>
      </c>
      <c r="K178" s="54">
        <v>0</v>
      </c>
      <c r="L178" s="54">
        <v>0</v>
      </c>
      <c r="M178" s="54">
        <v>0</v>
      </c>
      <c r="N178" s="54">
        <v>0</v>
      </c>
      <c r="O178" s="54">
        <v>0</v>
      </c>
      <c r="P178" s="54">
        <v>0</v>
      </c>
      <c r="Q178" s="54">
        <v>0</v>
      </c>
      <c r="R178" s="54">
        <v>0</v>
      </c>
      <c r="S178" s="54">
        <v>0</v>
      </c>
      <c r="T178" s="54">
        <v>0</v>
      </c>
      <c r="U178" s="54">
        <v>0</v>
      </c>
      <c r="V178" s="54">
        <v>0</v>
      </c>
      <c r="W178" s="54">
        <v>0</v>
      </c>
      <c r="X178" s="54">
        <v>0</v>
      </c>
      <c r="Y178" s="54">
        <v>0</v>
      </c>
      <c r="Z178" s="54">
        <v>0</v>
      </c>
      <c r="AA178" s="54">
        <v>0</v>
      </c>
      <c r="AB178" s="54">
        <v>0</v>
      </c>
      <c r="AC178" s="54">
        <v>0</v>
      </c>
      <c r="AD178" s="54">
        <v>0</v>
      </c>
      <c r="AE178" s="54">
        <v>0</v>
      </c>
      <c r="AF178" s="54">
        <v>0</v>
      </c>
      <c r="AG178" s="54">
        <v>0</v>
      </c>
      <c r="AH178" s="54">
        <v>0</v>
      </c>
      <c r="AI178" s="54">
        <v>0</v>
      </c>
      <c r="AJ178" s="54">
        <v>0</v>
      </c>
      <c r="AK178" s="54">
        <v>0</v>
      </c>
      <c r="AL178" s="54">
        <v>0</v>
      </c>
      <c r="AM178" s="54">
        <v>0</v>
      </c>
      <c r="AN178" s="54">
        <v>0</v>
      </c>
      <c r="AO178" s="54">
        <v>0</v>
      </c>
      <c r="AP178" s="54">
        <v>0</v>
      </c>
      <c r="AQ178" s="54">
        <v>0</v>
      </c>
      <c r="AR178" s="54">
        <v>0</v>
      </c>
      <c r="AS178" s="54">
        <v>0</v>
      </c>
      <c r="AT178" s="54">
        <v>0</v>
      </c>
      <c r="AU178" s="54">
        <v>0</v>
      </c>
      <c r="AV178" s="54">
        <v>0</v>
      </c>
      <c r="AW178" s="54">
        <v>0</v>
      </c>
      <c r="AX178" s="54">
        <v>0</v>
      </c>
      <c r="AY178" s="54">
        <v>0</v>
      </c>
      <c r="AZ178" s="54">
        <v>0</v>
      </c>
      <c r="BA178" s="54">
        <v>0</v>
      </c>
      <c r="BB178" s="54">
        <v>0</v>
      </c>
      <c r="BC178" s="54">
        <v>0</v>
      </c>
      <c r="BD178" s="54">
        <v>0</v>
      </c>
      <c r="BE178" s="54">
        <v>0</v>
      </c>
      <c r="BF178" s="54">
        <v>0</v>
      </c>
      <c r="BG178" s="54">
        <v>0</v>
      </c>
      <c r="BH178" s="54">
        <v>0</v>
      </c>
      <c r="BI178" s="54">
        <v>0</v>
      </c>
      <c r="BJ178" s="54">
        <v>0</v>
      </c>
      <c r="BK178" s="54">
        <v>0</v>
      </c>
      <c r="BL178" s="54">
        <v>0</v>
      </c>
      <c r="BM178" s="54">
        <v>0</v>
      </c>
      <c r="BN178" s="54">
        <v>0</v>
      </c>
      <c r="BO178" s="54">
        <v>0</v>
      </c>
      <c r="BP178" s="54">
        <v>0</v>
      </c>
      <c r="BQ178" s="54">
        <v>0</v>
      </c>
      <c r="BR178" s="54">
        <v>0</v>
      </c>
      <c r="BS178" s="54">
        <v>0</v>
      </c>
      <c r="BT178" s="54">
        <v>0</v>
      </c>
      <c r="BU178" s="54">
        <v>0</v>
      </c>
      <c r="BV178" s="54">
        <v>0</v>
      </c>
      <c r="BW178" s="54">
        <v>0</v>
      </c>
      <c r="BX178" s="54">
        <v>0</v>
      </c>
      <c r="BY178" s="54">
        <v>0</v>
      </c>
      <c r="BZ178" s="54">
        <v>0</v>
      </c>
      <c r="CA178" s="54">
        <v>0</v>
      </c>
      <c r="CB178" s="54">
        <v>0</v>
      </c>
      <c r="CC178" s="54">
        <v>0</v>
      </c>
      <c r="CD178" s="54">
        <v>0</v>
      </c>
      <c r="CE178" s="54">
        <v>0</v>
      </c>
      <c r="CF178" s="54">
        <v>0</v>
      </c>
      <c r="CG178" s="54">
        <v>0</v>
      </c>
      <c r="CH178" s="54">
        <v>0</v>
      </c>
      <c r="CI178" s="54">
        <v>0</v>
      </c>
      <c r="CJ178" s="54">
        <v>0</v>
      </c>
      <c r="CK178" s="54">
        <v>0</v>
      </c>
      <c r="CL178" s="54">
        <v>0</v>
      </c>
      <c r="CM178" s="26"/>
      <c r="CN178" s="26"/>
      <c r="CO178" s="26"/>
      <c r="CP178" s="26">
        <v>0</v>
      </c>
      <c r="CQ178" s="54">
        <v>0</v>
      </c>
      <c r="CR178" s="54">
        <v>0</v>
      </c>
      <c r="CS178" s="54">
        <v>0</v>
      </c>
      <c r="CT178" s="54">
        <v>0</v>
      </c>
      <c r="CU178" s="54">
        <v>0</v>
      </c>
      <c r="CV178" s="54">
        <v>0</v>
      </c>
      <c r="CW178" s="54">
        <v>40</v>
      </c>
      <c r="CX178" s="54">
        <v>40</v>
      </c>
      <c r="CY178" s="54">
        <v>0</v>
      </c>
      <c r="CZ178" s="54">
        <v>0</v>
      </c>
      <c r="DA178" s="54">
        <v>0</v>
      </c>
      <c r="DB178" s="54">
        <v>0</v>
      </c>
      <c r="DC178" s="54">
        <v>0</v>
      </c>
      <c r="DD178" s="54">
        <v>0</v>
      </c>
      <c r="DE178" s="54">
        <v>0</v>
      </c>
      <c r="DF178" s="54">
        <v>0</v>
      </c>
      <c r="DG178" s="54">
        <v>0</v>
      </c>
      <c r="DH178" s="54">
        <v>0</v>
      </c>
      <c r="DI178" s="54">
        <v>0</v>
      </c>
      <c r="DJ178" s="54">
        <v>0</v>
      </c>
      <c r="DK178" s="54">
        <v>0</v>
      </c>
      <c r="DL178" s="54">
        <v>0</v>
      </c>
      <c r="DM178" s="54">
        <v>0</v>
      </c>
      <c r="DN178" s="54">
        <v>0</v>
      </c>
      <c r="DO178" s="54">
        <v>20</v>
      </c>
      <c r="DP178" s="54">
        <v>20</v>
      </c>
      <c r="DQ178" s="54">
        <v>0</v>
      </c>
      <c r="DR178" s="54">
        <v>0</v>
      </c>
      <c r="DS178" s="54">
        <v>0</v>
      </c>
      <c r="DT178" s="54">
        <v>0</v>
      </c>
      <c r="DU178" s="54">
        <v>0</v>
      </c>
      <c r="DV178" s="54">
        <v>0</v>
      </c>
      <c r="DW178" s="54">
        <v>0</v>
      </c>
      <c r="DX178" s="54">
        <v>60</v>
      </c>
      <c r="DY178" s="26"/>
      <c r="DZ178" s="26"/>
      <c r="EA178" s="26"/>
      <c r="EB178" s="26">
        <v>0</v>
      </c>
      <c r="EC178" s="54">
        <v>0</v>
      </c>
      <c r="ED178" s="54">
        <v>0</v>
      </c>
      <c r="EE178" s="54">
        <v>0</v>
      </c>
      <c r="EF178" s="54">
        <v>0</v>
      </c>
      <c r="EG178" s="54">
        <v>0</v>
      </c>
      <c r="EH178" s="54">
        <v>0</v>
      </c>
      <c r="EI178" s="54">
        <v>0</v>
      </c>
      <c r="EJ178" s="54">
        <v>0</v>
      </c>
      <c r="EK178" s="54">
        <v>0</v>
      </c>
      <c r="EL178" s="54">
        <v>0</v>
      </c>
      <c r="EM178" s="54">
        <v>0</v>
      </c>
      <c r="EN178" s="54">
        <v>0</v>
      </c>
      <c r="EO178" s="54">
        <v>0</v>
      </c>
      <c r="EP178" s="54">
        <v>0</v>
      </c>
      <c r="EQ178" s="54">
        <v>0</v>
      </c>
      <c r="ER178" s="54">
        <v>0</v>
      </c>
      <c r="ES178" s="54">
        <v>0</v>
      </c>
      <c r="ET178" s="54">
        <v>0</v>
      </c>
      <c r="EU178" s="54">
        <v>0</v>
      </c>
      <c r="EV178" s="54">
        <v>0</v>
      </c>
      <c r="EW178" s="54">
        <v>0</v>
      </c>
      <c r="EX178" s="54">
        <v>0</v>
      </c>
      <c r="EY178" s="26"/>
      <c r="EZ178" s="54"/>
      <c r="FA178" s="54"/>
      <c r="FB178" s="26">
        <v>0</v>
      </c>
      <c r="FC178" s="55">
        <v>60</v>
      </c>
      <c r="FD178" s="56">
        <v>60</v>
      </c>
      <c r="FE178" s="56">
        <v>0</v>
      </c>
      <c r="FF178" s="56"/>
      <c r="FG178" s="56">
        <v>-60</v>
      </c>
      <c r="FH178" s="9"/>
      <c r="FI178" s="17">
        <v>60</v>
      </c>
      <c r="FJ178" s="17"/>
      <c r="FK178" s="17"/>
      <c r="FL178" s="17">
        <v>60</v>
      </c>
      <c r="FM178" s="17"/>
      <c r="FN178" s="17">
        <v>60</v>
      </c>
      <c r="FO178" s="57">
        <v>0</v>
      </c>
      <c r="FP178" s="57">
        <v>20</v>
      </c>
      <c r="FQ178" s="57">
        <v>3</v>
      </c>
      <c r="FR178" s="26" t="s">
        <v>361</v>
      </c>
      <c r="FS178" s="59"/>
      <c r="FT178" s="60">
        <v>-60</v>
      </c>
      <c r="FU178" s="60"/>
      <c r="FV178" s="61">
        <v>60</v>
      </c>
      <c r="FW178" s="61">
        <v>-60</v>
      </c>
      <c r="FX178" s="61">
        <v>-366000</v>
      </c>
      <c r="FY178" s="61">
        <v>0</v>
      </c>
      <c r="FZ178" s="13">
        <v>6100</v>
      </c>
      <c r="GA178" s="11">
        <v>0</v>
      </c>
    </row>
    <row r="179" spans="1:183" s="62" customFormat="1" ht="21.75" hidden="1" customHeight="1">
      <c r="A179" s="8" t="s">
        <v>165</v>
      </c>
      <c r="B179" s="54"/>
      <c r="C179" s="54"/>
      <c r="D179" s="54">
        <v>0</v>
      </c>
      <c r="E179" s="54">
        <v>0</v>
      </c>
      <c r="F179" s="54">
        <v>0</v>
      </c>
      <c r="G179" s="54">
        <v>0</v>
      </c>
      <c r="H179" s="54">
        <v>0</v>
      </c>
      <c r="I179" s="54">
        <v>0</v>
      </c>
      <c r="J179" s="54">
        <v>0</v>
      </c>
      <c r="K179" s="54">
        <v>0</v>
      </c>
      <c r="L179" s="54">
        <v>0</v>
      </c>
      <c r="M179" s="54">
        <v>0</v>
      </c>
      <c r="N179" s="54">
        <v>0</v>
      </c>
      <c r="O179" s="54">
        <v>0</v>
      </c>
      <c r="P179" s="54">
        <v>0</v>
      </c>
      <c r="Q179" s="54">
        <v>0</v>
      </c>
      <c r="R179" s="54">
        <v>0</v>
      </c>
      <c r="S179" s="54">
        <v>0</v>
      </c>
      <c r="T179" s="54">
        <v>0</v>
      </c>
      <c r="U179" s="54">
        <v>0</v>
      </c>
      <c r="V179" s="54">
        <v>0</v>
      </c>
      <c r="W179" s="54">
        <v>0</v>
      </c>
      <c r="X179" s="54">
        <v>0</v>
      </c>
      <c r="Y179" s="54">
        <v>0</v>
      </c>
      <c r="Z179" s="54">
        <v>0</v>
      </c>
      <c r="AA179" s="54">
        <v>0</v>
      </c>
      <c r="AB179" s="54">
        <v>0</v>
      </c>
      <c r="AC179" s="54">
        <v>0</v>
      </c>
      <c r="AD179" s="54">
        <v>0</v>
      </c>
      <c r="AE179" s="54">
        <v>0</v>
      </c>
      <c r="AF179" s="54">
        <v>0</v>
      </c>
      <c r="AG179" s="54">
        <v>0</v>
      </c>
      <c r="AH179" s="54">
        <v>0</v>
      </c>
      <c r="AI179" s="54">
        <v>0</v>
      </c>
      <c r="AJ179" s="54">
        <v>0</v>
      </c>
      <c r="AK179" s="54">
        <v>0</v>
      </c>
      <c r="AL179" s="54">
        <v>0</v>
      </c>
      <c r="AM179" s="54">
        <v>0</v>
      </c>
      <c r="AN179" s="54">
        <v>0</v>
      </c>
      <c r="AO179" s="54">
        <v>0</v>
      </c>
      <c r="AP179" s="54">
        <v>0</v>
      </c>
      <c r="AQ179" s="54">
        <v>0</v>
      </c>
      <c r="AR179" s="54">
        <v>0</v>
      </c>
      <c r="AS179" s="54">
        <v>0</v>
      </c>
      <c r="AT179" s="54">
        <v>0</v>
      </c>
      <c r="AU179" s="54">
        <v>0</v>
      </c>
      <c r="AV179" s="54">
        <v>0</v>
      </c>
      <c r="AW179" s="54">
        <v>0</v>
      </c>
      <c r="AX179" s="54">
        <v>0</v>
      </c>
      <c r="AY179" s="54">
        <v>0</v>
      </c>
      <c r="AZ179" s="54">
        <v>0</v>
      </c>
      <c r="BA179" s="54">
        <v>0</v>
      </c>
      <c r="BB179" s="54">
        <v>0</v>
      </c>
      <c r="BC179" s="54">
        <v>0</v>
      </c>
      <c r="BD179" s="54">
        <v>0</v>
      </c>
      <c r="BE179" s="54">
        <v>0</v>
      </c>
      <c r="BF179" s="54">
        <v>0</v>
      </c>
      <c r="BG179" s="54">
        <v>0</v>
      </c>
      <c r="BH179" s="54">
        <v>0</v>
      </c>
      <c r="BI179" s="54">
        <v>0</v>
      </c>
      <c r="BJ179" s="54">
        <v>0</v>
      </c>
      <c r="BK179" s="54">
        <v>0</v>
      </c>
      <c r="BL179" s="54">
        <v>0</v>
      </c>
      <c r="BM179" s="54">
        <v>0</v>
      </c>
      <c r="BN179" s="54">
        <v>0</v>
      </c>
      <c r="BO179" s="54">
        <v>0</v>
      </c>
      <c r="BP179" s="54">
        <v>0</v>
      </c>
      <c r="BQ179" s="54">
        <v>0</v>
      </c>
      <c r="BR179" s="54">
        <v>0</v>
      </c>
      <c r="BS179" s="54">
        <v>0</v>
      </c>
      <c r="BT179" s="54">
        <v>0</v>
      </c>
      <c r="BU179" s="54">
        <v>0</v>
      </c>
      <c r="BV179" s="54">
        <v>0</v>
      </c>
      <c r="BW179" s="54">
        <v>0</v>
      </c>
      <c r="BX179" s="54">
        <v>0</v>
      </c>
      <c r="BY179" s="54">
        <v>0</v>
      </c>
      <c r="BZ179" s="54">
        <v>0</v>
      </c>
      <c r="CA179" s="54">
        <v>0</v>
      </c>
      <c r="CB179" s="54">
        <v>0</v>
      </c>
      <c r="CC179" s="54">
        <v>0</v>
      </c>
      <c r="CD179" s="54">
        <v>0</v>
      </c>
      <c r="CE179" s="54">
        <v>0</v>
      </c>
      <c r="CF179" s="54">
        <v>0</v>
      </c>
      <c r="CG179" s="54">
        <v>0</v>
      </c>
      <c r="CH179" s="54">
        <v>0</v>
      </c>
      <c r="CI179" s="54">
        <v>0</v>
      </c>
      <c r="CJ179" s="54">
        <v>0</v>
      </c>
      <c r="CK179" s="54">
        <v>0</v>
      </c>
      <c r="CL179" s="54">
        <v>0</v>
      </c>
      <c r="CM179" s="26"/>
      <c r="CN179" s="26"/>
      <c r="CO179" s="26"/>
      <c r="CP179" s="26">
        <v>0</v>
      </c>
      <c r="CQ179" s="54">
        <v>0</v>
      </c>
      <c r="CR179" s="54">
        <v>0</v>
      </c>
      <c r="CS179" s="54">
        <v>0</v>
      </c>
      <c r="CT179" s="54">
        <v>0</v>
      </c>
      <c r="CU179" s="54">
        <v>0</v>
      </c>
      <c r="CV179" s="54">
        <v>0</v>
      </c>
      <c r="CW179" s="54">
        <v>0</v>
      </c>
      <c r="CX179" s="54">
        <v>0</v>
      </c>
      <c r="CY179" s="54">
        <v>0</v>
      </c>
      <c r="CZ179" s="54">
        <v>0</v>
      </c>
      <c r="DA179" s="54">
        <v>0</v>
      </c>
      <c r="DB179" s="54">
        <v>0</v>
      </c>
      <c r="DC179" s="54">
        <v>0</v>
      </c>
      <c r="DD179" s="54">
        <v>0</v>
      </c>
      <c r="DE179" s="54">
        <v>0</v>
      </c>
      <c r="DF179" s="54">
        <v>0</v>
      </c>
      <c r="DG179" s="54">
        <v>0</v>
      </c>
      <c r="DH179" s="54">
        <v>0</v>
      </c>
      <c r="DI179" s="54">
        <v>0</v>
      </c>
      <c r="DJ179" s="54">
        <v>0</v>
      </c>
      <c r="DK179" s="54">
        <v>0</v>
      </c>
      <c r="DL179" s="54">
        <v>0</v>
      </c>
      <c r="DM179" s="54">
        <v>0</v>
      </c>
      <c r="DN179" s="54">
        <v>0</v>
      </c>
      <c r="DO179" s="54">
        <v>0</v>
      </c>
      <c r="DP179" s="54">
        <v>0</v>
      </c>
      <c r="DQ179" s="54">
        <v>0</v>
      </c>
      <c r="DR179" s="54">
        <v>0</v>
      </c>
      <c r="DS179" s="54">
        <v>0</v>
      </c>
      <c r="DT179" s="54">
        <v>0</v>
      </c>
      <c r="DU179" s="54">
        <v>0</v>
      </c>
      <c r="DV179" s="54">
        <v>0</v>
      </c>
      <c r="DW179" s="54">
        <v>0</v>
      </c>
      <c r="DX179" s="54">
        <v>0</v>
      </c>
      <c r="DY179" s="26"/>
      <c r="DZ179" s="26"/>
      <c r="EA179" s="26"/>
      <c r="EB179" s="26">
        <v>0</v>
      </c>
      <c r="EC179" s="54">
        <v>0</v>
      </c>
      <c r="ED179" s="54">
        <v>0</v>
      </c>
      <c r="EE179" s="54">
        <v>0</v>
      </c>
      <c r="EF179" s="54">
        <v>50</v>
      </c>
      <c r="EG179" s="54">
        <v>0</v>
      </c>
      <c r="EH179" s="54">
        <v>0</v>
      </c>
      <c r="EI179" s="54">
        <v>50</v>
      </c>
      <c r="EJ179" s="54">
        <v>50</v>
      </c>
      <c r="EK179" s="54">
        <v>0</v>
      </c>
      <c r="EL179" s="54">
        <v>100</v>
      </c>
      <c r="EM179" s="54">
        <v>100</v>
      </c>
      <c r="EN179" s="54">
        <v>0</v>
      </c>
      <c r="EO179" s="54">
        <v>0</v>
      </c>
      <c r="EP179" s="54">
        <v>0</v>
      </c>
      <c r="EQ179" s="54">
        <v>0</v>
      </c>
      <c r="ER179" s="54">
        <v>0</v>
      </c>
      <c r="ES179" s="54">
        <v>0</v>
      </c>
      <c r="ET179" s="54">
        <v>0</v>
      </c>
      <c r="EU179" s="54">
        <v>0</v>
      </c>
      <c r="EV179" s="54">
        <v>0</v>
      </c>
      <c r="EW179" s="54">
        <v>0</v>
      </c>
      <c r="EX179" s="54">
        <v>150</v>
      </c>
      <c r="EY179" s="26"/>
      <c r="EZ179" s="54"/>
      <c r="FA179" s="54"/>
      <c r="FB179" s="26">
        <v>0</v>
      </c>
      <c r="FC179" s="55">
        <v>200</v>
      </c>
      <c r="FD179" s="56">
        <v>150</v>
      </c>
      <c r="FE179" s="56">
        <v>0</v>
      </c>
      <c r="FF179" s="56"/>
      <c r="FG179" s="56">
        <v>-150</v>
      </c>
      <c r="FH179" s="9"/>
      <c r="FI179" s="17">
        <v>150</v>
      </c>
      <c r="FJ179" s="17">
        <v>150</v>
      </c>
      <c r="FK179" s="17"/>
      <c r="FL179" s="17"/>
      <c r="FM179" s="17"/>
      <c r="FN179" s="17">
        <v>150</v>
      </c>
      <c r="FO179" s="57">
        <v>0</v>
      </c>
      <c r="FP179" s="57">
        <v>20</v>
      </c>
      <c r="FQ179" s="57">
        <v>7.5</v>
      </c>
      <c r="FR179" s="26" t="s">
        <v>361</v>
      </c>
      <c r="FS179" s="59"/>
      <c r="FT179" s="60">
        <v>-150</v>
      </c>
      <c r="FU179" s="60"/>
      <c r="FV179" s="61">
        <v>150</v>
      </c>
      <c r="FW179" s="61">
        <v>-150</v>
      </c>
      <c r="FX179" s="61">
        <v>0</v>
      </c>
      <c r="FY179" s="61">
        <v>0</v>
      </c>
      <c r="FZ179" s="13"/>
      <c r="GA179" s="11"/>
    </row>
    <row r="180" spans="1:183" s="62" customFormat="1" ht="20.25" hidden="1" customHeight="1">
      <c r="A180" s="8" t="s">
        <v>166</v>
      </c>
      <c r="B180" s="54" t="s">
        <v>362</v>
      </c>
      <c r="C180" s="54">
        <v>0</v>
      </c>
      <c r="D180" s="54">
        <v>0</v>
      </c>
      <c r="E180" s="54">
        <v>0</v>
      </c>
      <c r="F180" s="54">
        <v>4</v>
      </c>
      <c r="G180" s="54">
        <v>4</v>
      </c>
      <c r="H180" s="54">
        <v>0</v>
      </c>
      <c r="I180" s="54">
        <v>0</v>
      </c>
      <c r="J180" s="54">
        <v>0</v>
      </c>
      <c r="K180" s="54">
        <v>0</v>
      </c>
      <c r="L180" s="54">
        <v>10</v>
      </c>
      <c r="M180" s="54">
        <v>10</v>
      </c>
      <c r="N180" s="54">
        <v>0</v>
      </c>
      <c r="O180" s="54">
        <v>0</v>
      </c>
      <c r="P180" s="54">
        <v>0</v>
      </c>
      <c r="Q180" s="54">
        <v>0</v>
      </c>
      <c r="R180" s="54">
        <v>5</v>
      </c>
      <c r="S180" s="54">
        <v>5</v>
      </c>
      <c r="T180" s="54">
        <v>0</v>
      </c>
      <c r="U180" s="54">
        <v>3</v>
      </c>
      <c r="V180" s="54">
        <v>3</v>
      </c>
      <c r="W180" s="54">
        <v>0</v>
      </c>
      <c r="X180" s="54">
        <v>0</v>
      </c>
      <c r="Y180" s="54">
        <v>0</v>
      </c>
      <c r="Z180" s="54">
        <v>0</v>
      </c>
      <c r="AA180" s="54">
        <v>0</v>
      </c>
      <c r="AB180" s="54">
        <v>0</v>
      </c>
      <c r="AC180" s="54">
        <v>0</v>
      </c>
      <c r="AD180" s="54">
        <v>0</v>
      </c>
      <c r="AE180" s="54">
        <v>0</v>
      </c>
      <c r="AF180" s="54">
        <v>0</v>
      </c>
      <c r="AG180" s="54">
        <v>0</v>
      </c>
      <c r="AH180" s="54">
        <v>0</v>
      </c>
      <c r="AI180" s="54">
        <v>0</v>
      </c>
      <c r="AJ180" s="54">
        <v>4</v>
      </c>
      <c r="AK180" s="54">
        <v>4</v>
      </c>
      <c r="AL180" s="54">
        <v>0</v>
      </c>
      <c r="AM180" s="54">
        <v>2</v>
      </c>
      <c r="AN180" s="54">
        <v>2</v>
      </c>
      <c r="AO180" s="54">
        <v>0</v>
      </c>
      <c r="AP180" s="54">
        <v>3</v>
      </c>
      <c r="AQ180" s="54">
        <v>3</v>
      </c>
      <c r="AR180" s="54">
        <v>0</v>
      </c>
      <c r="AS180" s="54">
        <v>3</v>
      </c>
      <c r="AT180" s="54">
        <v>3</v>
      </c>
      <c r="AU180" s="54">
        <v>0</v>
      </c>
      <c r="AV180" s="54">
        <v>0</v>
      </c>
      <c r="AW180" s="54">
        <v>0</v>
      </c>
      <c r="AX180" s="54">
        <v>0</v>
      </c>
      <c r="AY180" s="54">
        <v>0</v>
      </c>
      <c r="AZ180" s="54">
        <v>0</v>
      </c>
      <c r="BA180" s="54">
        <v>0</v>
      </c>
      <c r="BB180" s="54">
        <v>0</v>
      </c>
      <c r="BC180" s="54">
        <v>0</v>
      </c>
      <c r="BD180" s="54">
        <v>0</v>
      </c>
      <c r="BE180" s="54">
        <v>0</v>
      </c>
      <c r="BF180" s="54">
        <v>0</v>
      </c>
      <c r="BG180" s="54">
        <v>0</v>
      </c>
      <c r="BH180" s="54">
        <v>0</v>
      </c>
      <c r="BI180" s="54">
        <v>0</v>
      </c>
      <c r="BJ180" s="54">
        <v>0</v>
      </c>
      <c r="BK180" s="54">
        <v>5</v>
      </c>
      <c r="BL180" s="54">
        <v>5</v>
      </c>
      <c r="BM180" s="54">
        <v>0</v>
      </c>
      <c r="BN180" s="54">
        <v>2</v>
      </c>
      <c r="BO180" s="54">
        <v>2</v>
      </c>
      <c r="BP180" s="54">
        <v>0</v>
      </c>
      <c r="BQ180" s="54">
        <v>3</v>
      </c>
      <c r="BR180" s="54">
        <v>3</v>
      </c>
      <c r="BS180" s="54">
        <v>0</v>
      </c>
      <c r="BT180" s="54">
        <v>0</v>
      </c>
      <c r="BU180" s="54">
        <v>0</v>
      </c>
      <c r="BV180" s="54">
        <v>0</v>
      </c>
      <c r="BW180" s="54">
        <v>0</v>
      </c>
      <c r="BX180" s="54">
        <v>0</v>
      </c>
      <c r="BY180" s="54">
        <v>0</v>
      </c>
      <c r="BZ180" s="54">
        <v>0</v>
      </c>
      <c r="CA180" s="54">
        <v>0</v>
      </c>
      <c r="CB180" s="54">
        <v>0</v>
      </c>
      <c r="CC180" s="54">
        <v>3</v>
      </c>
      <c r="CD180" s="54">
        <v>3</v>
      </c>
      <c r="CE180" s="54">
        <v>0</v>
      </c>
      <c r="CF180" s="54">
        <v>0</v>
      </c>
      <c r="CG180" s="54">
        <v>0</v>
      </c>
      <c r="CH180" s="54">
        <v>0</v>
      </c>
      <c r="CI180" s="54">
        <v>0</v>
      </c>
      <c r="CJ180" s="54">
        <v>0</v>
      </c>
      <c r="CK180" s="54">
        <v>0</v>
      </c>
      <c r="CL180" s="54">
        <v>47</v>
      </c>
      <c r="CM180" s="26"/>
      <c r="CN180" s="26"/>
      <c r="CO180" s="26"/>
      <c r="CP180" s="26">
        <v>0</v>
      </c>
      <c r="CQ180" s="54">
        <v>0</v>
      </c>
      <c r="CR180" s="54">
        <v>0</v>
      </c>
      <c r="CS180" s="54">
        <v>0</v>
      </c>
      <c r="CT180" s="54">
        <v>0</v>
      </c>
      <c r="CU180" s="54">
        <v>0</v>
      </c>
      <c r="CV180" s="54">
        <v>0</v>
      </c>
      <c r="CW180" s="54">
        <v>0</v>
      </c>
      <c r="CX180" s="54">
        <v>0</v>
      </c>
      <c r="CY180" s="54">
        <v>0</v>
      </c>
      <c r="CZ180" s="54">
        <v>0</v>
      </c>
      <c r="DA180" s="54">
        <v>0</v>
      </c>
      <c r="DB180" s="54">
        <v>0</v>
      </c>
      <c r="DC180" s="54">
        <v>0</v>
      </c>
      <c r="DD180" s="54">
        <v>0</v>
      </c>
      <c r="DE180" s="54">
        <v>0</v>
      </c>
      <c r="DF180" s="54">
        <v>0</v>
      </c>
      <c r="DG180" s="54">
        <v>0</v>
      </c>
      <c r="DH180" s="54">
        <v>0</v>
      </c>
      <c r="DI180" s="54">
        <v>0</v>
      </c>
      <c r="DJ180" s="54">
        <v>0</v>
      </c>
      <c r="DK180" s="54">
        <v>0</v>
      </c>
      <c r="DL180" s="54">
        <v>0</v>
      </c>
      <c r="DM180" s="54">
        <v>0</v>
      </c>
      <c r="DN180" s="54">
        <v>0</v>
      </c>
      <c r="DO180" s="54">
        <v>0</v>
      </c>
      <c r="DP180" s="54">
        <v>0</v>
      </c>
      <c r="DQ180" s="54">
        <v>0</v>
      </c>
      <c r="DR180" s="54">
        <v>0</v>
      </c>
      <c r="DS180" s="54">
        <v>0</v>
      </c>
      <c r="DT180" s="54">
        <v>0</v>
      </c>
      <c r="DU180" s="54">
        <v>0</v>
      </c>
      <c r="DV180" s="54">
        <v>0</v>
      </c>
      <c r="DW180" s="54">
        <v>0</v>
      </c>
      <c r="DX180" s="54">
        <v>0</v>
      </c>
      <c r="DY180" s="26"/>
      <c r="DZ180" s="26"/>
      <c r="EA180" s="26"/>
      <c r="EB180" s="26">
        <v>0</v>
      </c>
      <c r="EC180" s="54">
        <v>3</v>
      </c>
      <c r="ED180" s="54">
        <v>3</v>
      </c>
      <c r="EE180" s="54">
        <v>0</v>
      </c>
      <c r="EF180" s="54">
        <v>0</v>
      </c>
      <c r="EG180" s="54">
        <v>0</v>
      </c>
      <c r="EH180" s="54">
        <v>0</v>
      </c>
      <c r="EI180" s="54">
        <v>0</v>
      </c>
      <c r="EJ180" s="54">
        <v>0</v>
      </c>
      <c r="EK180" s="54">
        <v>0</v>
      </c>
      <c r="EL180" s="54">
        <v>0</v>
      </c>
      <c r="EM180" s="54">
        <v>0</v>
      </c>
      <c r="EN180" s="54">
        <v>0</v>
      </c>
      <c r="EO180" s="54">
        <v>0</v>
      </c>
      <c r="EP180" s="54">
        <v>0</v>
      </c>
      <c r="EQ180" s="54">
        <v>0</v>
      </c>
      <c r="ER180" s="54">
        <v>0</v>
      </c>
      <c r="ES180" s="54">
        <v>0</v>
      </c>
      <c r="ET180" s="54">
        <v>0</v>
      </c>
      <c r="EU180" s="54">
        <v>0</v>
      </c>
      <c r="EV180" s="54">
        <v>0</v>
      </c>
      <c r="EW180" s="54">
        <v>0</v>
      </c>
      <c r="EX180" s="54">
        <v>3</v>
      </c>
      <c r="EY180" s="26"/>
      <c r="EZ180" s="54"/>
      <c r="FA180" s="54"/>
      <c r="FB180" s="26">
        <v>0</v>
      </c>
      <c r="FC180" s="55">
        <v>50</v>
      </c>
      <c r="FD180" s="56">
        <v>50</v>
      </c>
      <c r="FE180" s="56">
        <v>0</v>
      </c>
      <c r="FF180" s="56"/>
      <c r="FG180" s="56">
        <v>-50</v>
      </c>
      <c r="FH180" s="9"/>
      <c r="FI180" s="17">
        <v>50</v>
      </c>
      <c r="FJ180" s="17">
        <v>200</v>
      </c>
      <c r="FK180" s="17"/>
      <c r="FL180" s="17"/>
      <c r="FM180" s="17"/>
      <c r="FN180" s="17">
        <v>200</v>
      </c>
      <c r="FO180" s="57">
        <v>3</v>
      </c>
      <c r="FP180" s="57">
        <v>5</v>
      </c>
      <c r="FQ180" s="57">
        <v>10</v>
      </c>
      <c r="FR180" s="26" t="s">
        <v>361</v>
      </c>
      <c r="FS180" s="59"/>
      <c r="FT180" s="60">
        <v>-47</v>
      </c>
      <c r="FU180" s="60"/>
      <c r="FV180" s="61">
        <v>47</v>
      </c>
      <c r="FW180" s="61">
        <v>-50</v>
      </c>
      <c r="FX180" s="61">
        <v>-1150000</v>
      </c>
      <c r="FY180" s="61">
        <v>-3</v>
      </c>
      <c r="FZ180" s="13">
        <v>23000</v>
      </c>
      <c r="GA180" s="11">
        <v>69000</v>
      </c>
    </row>
    <row r="181" spans="1:183" s="62" customFormat="1" ht="21.75" hidden="1" customHeight="1">
      <c r="A181" s="8" t="s">
        <v>167</v>
      </c>
      <c r="B181" s="54" t="s">
        <v>321</v>
      </c>
      <c r="C181" s="54">
        <v>0</v>
      </c>
      <c r="D181" s="54">
        <v>0</v>
      </c>
      <c r="E181" s="54">
        <v>0</v>
      </c>
      <c r="F181" s="54">
        <v>0</v>
      </c>
      <c r="G181" s="54">
        <v>0</v>
      </c>
      <c r="H181" s="54">
        <v>0</v>
      </c>
      <c r="I181" s="54">
        <v>0</v>
      </c>
      <c r="J181" s="54">
        <v>0</v>
      </c>
      <c r="K181" s="54">
        <v>0</v>
      </c>
      <c r="L181" s="54">
        <v>0</v>
      </c>
      <c r="M181" s="54">
        <v>0</v>
      </c>
      <c r="N181" s="54">
        <v>0</v>
      </c>
      <c r="O181" s="54">
        <v>0</v>
      </c>
      <c r="P181" s="54">
        <v>0</v>
      </c>
      <c r="Q181" s="54">
        <v>0</v>
      </c>
      <c r="R181" s="54">
        <v>0</v>
      </c>
      <c r="S181" s="54">
        <v>0</v>
      </c>
      <c r="T181" s="54">
        <v>0</v>
      </c>
      <c r="U181" s="54">
        <v>0</v>
      </c>
      <c r="V181" s="54">
        <v>0</v>
      </c>
      <c r="W181" s="54">
        <v>0</v>
      </c>
      <c r="X181" s="54">
        <v>0</v>
      </c>
      <c r="Y181" s="54">
        <v>0</v>
      </c>
      <c r="Z181" s="54">
        <v>0</v>
      </c>
      <c r="AA181" s="54">
        <v>0</v>
      </c>
      <c r="AB181" s="54">
        <v>0</v>
      </c>
      <c r="AC181" s="54">
        <v>0</v>
      </c>
      <c r="AD181" s="54">
        <v>0</v>
      </c>
      <c r="AE181" s="54">
        <v>0</v>
      </c>
      <c r="AF181" s="54">
        <v>0</v>
      </c>
      <c r="AG181" s="54">
        <v>0</v>
      </c>
      <c r="AH181" s="54">
        <v>0</v>
      </c>
      <c r="AI181" s="54">
        <v>0</v>
      </c>
      <c r="AJ181" s="54">
        <v>0</v>
      </c>
      <c r="AK181" s="54">
        <v>0</v>
      </c>
      <c r="AL181" s="54">
        <v>0</v>
      </c>
      <c r="AM181" s="54">
        <v>0</v>
      </c>
      <c r="AN181" s="54">
        <v>0</v>
      </c>
      <c r="AO181" s="54">
        <v>0</v>
      </c>
      <c r="AP181" s="54">
        <v>0</v>
      </c>
      <c r="AQ181" s="54">
        <v>0</v>
      </c>
      <c r="AR181" s="54">
        <v>0</v>
      </c>
      <c r="AS181" s="54">
        <v>0</v>
      </c>
      <c r="AT181" s="54">
        <v>0</v>
      </c>
      <c r="AU181" s="54">
        <v>0</v>
      </c>
      <c r="AV181" s="54">
        <v>0</v>
      </c>
      <c r="AW181" s="54">
        <v>0</v>
      </c>
      <c r="AX181" s="54">
        <v>0</v>
      </c>
      <c r="AY181" s="54">
        <v>0</v>
      </c>
      <c r="AZ181" s="54">
        <v>0</v>
      </c>
      <c r="BA181" s="54">
        <v>0</v>
      </c>
      <c r="BB181" s="54">
        <v>0</v>
      </c>
      <c r="BC181" s="54">
        <v>0</v>
      </c>
      <c r="BD181" s="54">
        <v>0</v>
      </c>
      <c r="BE181" s="54">
        <v>0</v>
      </c>
      <c r="BF181" s="54">
        <v>0</v>
      </c>
      <c r="BG181" s="54">
        <v>0</v>
      </c>
      <c r="BH181" s="54">
        <v>0</v>
      </c>
      <c r="BI181" s="54">
        <v>0</v>
      </c>
      <c r="BJ181" s="54">
        <v>0</v>
      </c>
      <c r="BK181" s="54">
        <v>0</v>
      </c>
      <c r="BL181" s="54">
        <v>0</v>
      </c>
      <c r="BM181" s="54">
        <v>0</v>
      </c>
      <c r="BN181" s="54">
        <v>0</v>
      </c>
      <c r="BO181" s="54">
        <v>0</v>
      </c>
      <c r="BP181" s="54">
        <v>0</v>
      </c>
      <c r="BQ181" s="54">
        <v>0</v>
      </c>
      <c r="BR181" s="54">
        <v>0</v>
      </c>
      <c r="BS181" s="54">
        <v>0</v>
      </c>
      <c r="BT181" s="54">
        <v>0</v>
      </c>
      <c r="BU181" s="54">
        <v>0</v>
      </c>
      <c r="BV181" s="54">
        <v>0</v>
      </c>
      <c r="BW181" s="54">
        <v>0</v>
      </c>
      <c r="BX181" s="54">
        <v>0</v>
      </c>
      <c r="BY181" s="54">
        <v>0</v>
      </c>
      <c r="BZ181" s="54">
        <v>0</v>
      </c>
      <c r="CA181" s="54">
        <v>0</v>
      </c>
      <c r="CB181" s="54">
        <v>0</v>
      </c>
      <c r="CC181" s="54">
        <v>0</v>
      </c>
      <c r="CD181" s="54">
        <v>0</v>
      </c>
      <c r="CE181" s="54">
        <v>0</v>
      </c>
      <c r="CF181" s="54">
        <v>0</v>
      </c>
      <c r="CG181" s="54">
        <v>0</v>
      </c>
      <c r="CH181" s="54">
        <v>0</v>
      </c>
      <c r="CI181" s="54">
        <v>5</v>
      </c>
      <c r="CJ181" s="54">
        <v>5</v>
      </c>
      <c r="CK181" s="54">
        <v>0</v>
      </c>
      <c r="CL181" s="54">
        <v>5</v>
      </c>
      <c r="CM181" s="26"/>
      <c r="CN181" s="26"/>
      <c r="CO181" s="26"/>
      <c r="CP181" s="26">
        <v>0</v>
      </c>
      <c r="CQ181" s="54">
        <v>0</v>
      </c>
      <c r="CR181" s="54">
        <v>0</v>
      </c>
      <c r="CS181" s="54">
        <v>0</v>
      </c>
      <c r="CT181" s="54">
        <v>0</v>
      </c>
      <c r="CU181" s="54">
        <v>0</v>
      </c>
      <c r="CV181" s="54">
        <v>0</v>
      </c>
      <c r="CW181" s="54">
        <v>0</v>
      </c>
      <c r="CX181" s="54">
        <v>0</v>
      </c>
      <c r="CY181" s="54">
        <v>0</v>
      </c>
      <c r="CZ181" s="54">
        <v>0</v>
      </c>
      <c r="DA181" s="54">
        <v>0</v>
      </c>
      <c r="DB181" s="54">
        <v>0</v>
      </c>
      <c r="DC181" s="54">
        <v>0</v>
      </c>
      <c r="DD181" s="54">
        <v>0</v>
      </c>
      <c r="DE181" s="54">
        <v>0</v>
      </c>
      <c r="DF181" s="54">
        <v>0</v>
      </c>
      <c r="DG181" s="54">
        <v>0</v>
      </c>
      <c r="DH181" s="54">
        <v>0</v>
      </c>
      <c r="DI181" s="54">
        <v>0</v>
      </c>
      <c r="DJ181" s="54">
        <v>0</v>
      </c>
      <c r="DK181" s="54">
        <v>0</v>
      </c>
      <c r="DL181" s="54">
        <v>0</v>
      </c>
      <c r="DM181" s="54">
        <v>0</v>
      </c>
      <c r="DN181" s="54">
        <v>0</v>
      </c>
      <c r="DO181" s="54">
        <v>0</v>
      </c>
      <c r="DP181" s="54">
        <v>0</v>
      </c>
      <c r="DQ181" s="54">
        <v>0</v>
      </c>
      <c r="DR181" s="54">
        <v>0</v>
      </c>
      <c r="DS181" s="54">
        <v>0</v>
      </c>
      <c r="DT181" s="54">
        <v>0</v>
      </c>
      <c r="DU181" s="54">
        <v>0</v>
      </c>
      <c r="DV181" s="54">
        <v>0</v>
      </c>
      <c r="DW181" s="54">
        <v>0</v>
      </c>
      <c r="DX181" s="54">
        <v>0</v>
      </c>
      <c r="DY181" s="26"/>
      <c r="DZ181" s="26"/>
      <c r="EA181" s="26"/>
      <c r="EB181" s="26">
        <v>0</v>
      </c>
      <c r="EC181" s="54">
        <v>0</v>
      </c>
      <c r="ED181" s="54">
        <v>0</v>
      </c>
      <c r="EE181" s="54">
        <v>0</v>
      </c>
      <c r="EF181" s="54">
        <v>0</v>
      </c>
      <c r="EG181" s="54">
        <v>0</v>
      </c>
      <c r="EH181" s="54">
        <v>0</v>
      </c>
      <c r="EI181" s="54">
        <v>0</v>
      </c>
      <c r="EJ181" s="54">
        <v>0</v>
      </c>
      <c r="EK181" s="54">
        <v>0</v>
      </c>
      <c r="EL181" s="54">
        <v>0</v>
      </c>
      <c r="EM181" s="54">
        <v>0</v>
      </c>
      <c r="EN181" s="54">
        <v>0</v>
      </c>
      <c r="EO181" s="54">
        <v>0</v>
      </c>
      <c r="EP181" s="54">
        <v>0</v>
      </c>
      <c r="EQ181" s="54">
        <v>0</v>
      </c>
      <c r="ER181" s="54">
        <v>0</v>
      </c>
      <c r="ES181" s="54">
        <v>0</v>
      </c>
      <c r="ET181" s="54">
        <v>0</v>
      </c>
      <c r="EU181" s="54">
        <v>0</v>
      </c>
      <c r="EV181" s="54">
        <v>0</v>
      </c>
      <c r="EW181" s="54">
        <v>0</v>
      </c>
      <c r="EX181" s="54">
        <v>0</v>
      </c>
      <c r="EY181" s="26"/>
      <c r="EZ181" s="54"/>
      <c r="FA181" s="54"/>
      <c r="FB181" s="26">
        <v>0</v>
      </c>
      <c r="FC181" s="55">
        <v>5</v>
      </c>
      <c r="FD181" s="56">
        <v>5</v>
      </c>
      <c r="FE181" s="56">
        <v>0</v>
      </c>
      <c r="FF181" s="56"/>
      <c r="FG181" s="56">
        <v>-5</v>
      </c>
      <c r="FH181" s="9"/>
      <c r="FI181" s="17">
        <v>5</v>
      </c>
      <c r="FJ181" s="17"/>
      <c r="FK181" s="17"/>
      <c r="FL181" s="17">
        <v>20</v>
      </c>
      <c r="FM181" s="17"/>
      <c r="FN181" s="17">
        <v>20</v>
      </c>
      <c r="FO181" s="57">
        <v>0</v>
      </c>
      <c r="FP181" s="57">
        <v>5</v>
      </c>
      <c r="FQ181" s="57">
        <v>1</v>
      </c>
      <c r="FR181" s="26" t="s">
        <v>361</v>
      </c>
      <c r="FS181" s="59"/>
      <c r="FT181" s="60">
        <v>-5</v>
      </c>
      <c r="FU181" s="60"/>
      <c r="FV181" s="61">
        <v>5</v>
      </c>
      <c r="FW181" s="61">
        <v>-5</v>
      </c>
      <c r="FX181" s="61">
        <v>-125000</v>
      </c>
      <c r="FY181" s="61">
        <v>0</v>
      </c>
      <c r="FZ181" s="13">
        <v>25000</v>
      </c>
      <c r="GA181" s="11">
        <v>0</v>
      </c>
    </row>
    <row r="182" spans="1:183" s="62" customFormat="1" ht="21.75" hidden="1" customHeight="1">
      <c r="A182" s="8" t="s">
        <v>168</v>
      </c>
      <c r="B182" s="54"/>
      <c r="C182" s="54"/>
      <c r="D182" s="54">
        <v>0</v>
      </c>
      <c r="E182" s="54">
        <v>0</v>
      </c>
      <c r="F182" s="54">
        <v>0</v>
      </c>
      <c r="G182" s="54">
        <v>0</v>
      </c>
      <c r="H182" s="54">
        <v>0</v>
      </c>
      <c r="I182" s="54">
        <v>0</v>
      </c>
      <c r="J182" s="54">
        <v>0</v>
      </c>
      <c r="K182" s="54">
        <v>0</v>
      </c>
      <c r="L182" s="54">
        <v>0</v>
      </c>
      <c r="M182" s="54">
        <v>0</v>
      </c>
      <c r="N182" s="54">
        <v>0</v>
      </c>
      <c r="O182" s="54">
        <v>0</v>
      </c>
      <c r="P182" s="54">
        <v>0</v>
      </c>
      <c r="Q182" s="54">
        <v>0</v>
      </c>
      <c r="R182" s="54">
        <v>0</v>
      </c>
      <c r="S182" s="54">
        <v>0</v>
      </c>
      <c r="T182" s="54">
        <v>0</v>
      </c>
      <c r="U182" s="54">
        <v>0</v>
      </c>
      <c r="V182" s="54">
        <v>0</v>
      </c>
      <c r="W182" s="54">
        <v>0</v>
      </c>
      <c r="X182" s="54">
        <v>0</v>
      </c>
      <c r="Y182" s="54">
        <v>0</v>
      </c>
      <c r="Z182" s="54">
        <v>0</v>
      </c>
      <c r="AA182" s="54">
        <v>0</v>
      </c>
      <c r="AB182" s="54">
        <v>0</v>
      </c>
      <c r="AC182" s="54">
        <v>0</v>
      </c>
      <c r="AD182" s="54">
        <v>0</v>
      </c>
      <c r="AE182" s="54">
        <v>0</v>
      </c>
      <c r="AF182" s="54">
        <v>0</v>
      </c>
      <c r="AG182" s="54">
        <v>0</v>
      </c>
      <c r="AH182" s="54">
        <v>0</v>
      </c>
      <c r="AI182" s="54">
        <v>0</v>
      </c>
      <c r="AJ182" s="54">
        <v>0</v>
      </c>
      <c r="AK182" s="54">
        <v>0</v>
      </c>
      <c r="AL182" s="54">
        <v>0</v>
      </c>
      <c r="AM182" s="54">
        <v>0</v>
      </c>
      <c r="AN182" s="54">
        <v>0</v>
      </c>
      <c r="AO182" s="54">
        <v>0</v>
      </c>
      <c r="AP182" s="54">
        <v>0</v>
      </c>
      <c r="AQ182" s="54">
        <v>0</v>
      </c>
      <c r="AR182" s="54">
        <v>0</v>
      </c>
      <c r="AS182" s="54">
        <v>0</v>
      </c>
      <c r="AT182" s="54">
        <v>0</v>
      </c>
      <c r="AU182" s="54">
        <v>0</v>
      </c>
      <c r="AV182" s="54">
        <v>0</v>
      </c>
      <c r="AW182" s="54">
        <v>0</v>
      </c>
      <c r="AX182" s="54">
        <v>0</v>
      </c>
      <c r="AY182" s="54">
        <v>0</v>
      </c>
      <c r="AZ182" s="54">
        <v>0</v>
      </c>
      <c r="BA182" s="54">
        <v>0</v>
      </c>
      <c r="BB182" s="54">
        <v>0</v>
      </c>
      <c r="BC182" s="54">
        <v>0</v>
      </c>
      <c r="BD182" s="54">
        <v>0</v>
      </c>
      <c r="BE182" s="54">
        <v>0</v>
      </c>
      <c r="BF182" s="54">
        <v>0</v>
      </c>
      <c r="BG182" s="54">
        <v>0</v>
      </c>
      <c r="BH182" s="54">
        <v>0</v>
      </c>
      <c r="BI182" s="54">
        <v>0</v>
      </c>
      <c r="BJ182" s="54">
        <v>0</v>
      </c>
      <c r="BK182" s="54">
        <v>0</v>
      </c>
      <c r="BL182" s="54">
        <v>0</v>
      </c>
      <c r="BM182" s="54">
        <v>0</v>
      </c>
      <c r="BN182" s="54">
        <v>0</v>
      </c>
      <c r="BO182" s="54">
        <v>0</v>
      </c>
      <c r="BP182" s="54">
        <v>0</v>
      </c>
      <c r="BQ182" s="54">
        <v>0</v>
      </c>
      <c r="BR182" s="54">
        <v>0</v>
      </c>
      <c r="BS182" s="54">
        <v>0</v>
      </c>
      <c r="BT182" s="54">
        <v>0</v>
      </c>
      <c r="BU182" s="54">
        <v>0</v>
      </c>
      <c r="BV182" s="54">
        <v>0</v>
      </c>
      <c r="BW182" s="54">
        <v>0</v>
      </c>
      <c r="BX182" s="54">
        <v>0</v>
      </c>
      <c r="BY182" s="54">
        <v>0</v>
      </c>
      <c r="BZ182" s="54">
        <v>0</v>
      </c>
      <c r="CA182" s="54">
        <v>0</v>
      </c>
      <c r="CB182" s="54">
        <v>0</v>
      </c>
      <c r="CC182" s="54">
        <v>0</v>
      </c>
      <c r="CD182" s="54">
        <v>0</v>
      </c>
      <c r="CE182" s="54">
        <v>0</v>
      </c>
      <c r="CF182" s="54">
        <v>0</v>
      </c>
      <c r="CG182" s="54">
        <v>0</v>
      </c>
      <c r="CH182" s="54">
        <v>0</v>
      </c>
      <c r="CI182" s="54">
        <v>0</v>
      </c>
      <c r="CJ182" s="54">
        <v>0</v>
      </c>
      <c r="CK182" s="54">
        <v>0</v>
      </c>
      <c r="CL182" s="54">
        <v>0</v>
      </c>
      <c r="CM182" s="26"/>
      <c r="CN182" s="26"/>
      <c r="CO182" s="26"/>
      <c r="CP182" s="26">
        <v>0</v>
      </c>
      <c r="CQ182" s="54">
        <v>0</v>
      </c>
      <c r="CR182" s="54">
        <v>0</v>
      </c>
      <c r="CS182" s="54">
        <v>0</v>
      </c>
      <c r="CT182" s="54">
        <v>0</v>
      </c>
      <c r="CU182" s="54">
        <v>0</v>
      </c>
      <c r="CV182" s="54">
        <v>0</v>
      </c>
      <c r="CW182" s="54">
        <v>0</v>
      </c>
      <c r="CX182" s="54">
        <v>0</v>
      </c>
      <c r="CY182" s="54">
        <v>0</v>
      </c>
      <c r="CZ182" s="54">
        <v>0</v>
      </c>
      <c r="DA182" s="54">
        <v>0</v>
      </c>
      <c r="DB182" s="54">
        <v>0</v>
      </c>
      <c r="DC182" s="54">
        <v>0</v>
      </c>
      <c r="DD182" s="54">
        <v>0</v>
      </c>
      <c r="DE182" s="54">
        <v>0</v>
      </c>
      <c r="DF182" s="54">
        <v>0</v>
      </c>
      <c r="DG182" s="54">
        <v>0</v>
      </c>
      <c r="DH182" s="54">
        <v>0</v>
      </c>
      <c r="DI182" s="54">
        <v>0</v>
      </c>
      <c r="DJ182" s="54">
        <v>0</v>
      </c>
      <c r="DK182" s="54">
        <v>0</v>
      </c>
      <c r="DL182" s="54">
        <v>0</v>
      </c>
      <c r="DM182" s="54">
        <v>0</v>
      </c>
      <c r="DN182" s="54">
        <v>0</v>
      </c>
      <c r="DO182" s="54">
        <v>0</v>
      </c>
      <c r="DP182" s="54">
        <v>0</v>
      </c>
      <c r="DQ182" s="54">
        <v>0</v>
      </c>
      <c r="DR182" s="54">
        <v>0</v>
      </c>
      <c r="DS182" s="54">
        <v>0</v>
      </c>
      <c r="DT182" s="54">
        <v>0</v>
      </c>
      <c r="DU182" s="54">
        <v>0</v>
      </c>
      <c r="DV182" s="54">
        <v>0</v>
      </c>
      <c r="DW182" s="54">
        <v>0</v>
      </c>
      <c r="DX182" s="54">
        <v>0</v>
      </c>
      <c r="DY182" s="26"/>
      <c r="DZ182" s="26"/>
      <c r="EA182" s="26"/>
      <c r="EB182" s="26">
        <v>0</v>
      </c>
      <c r="EC182" s="54">
        <v>0</v>
      </c>
      <c r="ED182" s="54">
        <v>0</v>
      </c>
      <c r="EE182" s="54">
        <v>0</v>
      </c>
      <c r="EF182" s="54">
        <v>0</v>
      </c>
      <c r="EG182" s="54">
        <v>0</v>
      </c>
      <c r="EH182" s="54">
        <v>0</v>
      </c>
      <c r="EI182" s="54">
        <v>0</v>
      </c>
      <c r="EJ182" s="54">
        <v>0</v>
      </c>
      <c r="EK182" s="54">
        <v>0</v>
      </c>
      <c r="EL182" s="54">
        <v>0</v>
      </c>
      <c r="EM182" s="54">
        <v>0</v>
      </c>
      <c r="EN182" s="54">
        <v>0</v>
      </c>
      <c r="EO182" s="54">
        <v>0</v>
      </c>
      <c r="EP182" s="54">
        <v>0</v>
      </c>
      <c r="EQ182" s="54">
        <v>0</v>
      </c>
      <c r="ER182" s="54">
        <v>0</v>
      </c>
      <c r="ES182" s="54">
        <v>0</v>
      </c>
      <c r="ET182" s="54">
        <v>0</v>
      </c>
      <c r="EU182" s="54">
        <v>0</v>
      </c>
      <c r="EV182" s="54">
        <v>0</v>
      </c>
      <c r="EW182" s="54">
        <v>0</v>
      </c>
      <c r="EX182" s="54">
        <v>0</v>
      </c>
      <c r="EY182" s="26"/>
      <c r="EZ182" s="54"/>
      <c r="FA182" s="54"/>
      <c r="FB182" s="26">
        <v>0</v>
      </c>
      <c r="FC182" s="55">
        <v>0</v>
      </c>
      <c r="FD182" s="56">
        <v>0</v>
      </c>
      <c r="FE182" s="56">
        <v>0</v>
      </c>
      <c r="FF182" s="56"/>
      <c r="FG182" s="56">
        <v>0</v>
      </c>
      <c r="FH182" s="9"/>
      <c r="FI182" s="17">
        <v>0</v>
      </c>
      <c r="FJ182" s="17">
        <v>0</v>
      </c>
      <c r="FK182" s="17"/>
      <c r="FL182" s="17"/>
      <c r="FM182" s="17"/>
      <c r="FN182" s="17">
        <v>0</v>
      </c>
      <c r="FO182" s="57">
        <v>0</v>
      </c>
      <c r="FP182" s="57">
        <v>20</v>
      </c>
      <c r="FQ182" s="57">
        <v>0</v>
      </c>
      <c r="FR182" s="26" t="s">
        <v>361</v>
      </c>
      <c r="FS182" s="59"/>
      <c r="FT182" s="60">
        <v>0</v>
      </c>
      <c r="FU182" s="60"/>
      <c r="FV182" s="61">
        <v>0</v>
      </c>
      <c r="FW182" s="61">
        <v>0</v>
      </c>
      <c r="FX182" s="61">
        <v>0</v>
      </c>
      <c r="FY182" s="61">
        <v>0</v>
      </c>
      <c r="FZ182" s="13"/>
      <c r="GA182" s="11"/>
    </row>
    <row r="183" spans="1:183" s="62" customFormat="1" ht="21.75" hidden="1" customHeight="1">
      <c r="A183" s="8" t="s">
        <v>209</v>
      </c>
      <c r="B183" s="54" t="s">
        <v>321</v>
      </c>
      <c r="C183" s="54">
        <v>0</v>
      </c>
      <c r="D183" s="54">
        <v>0</v>
      </c>
      <c r="E183" s="54">
        <v>0</v>
      </c>
      <c r="F183" s="54">
        <v>0</v>
      </c>
      <c r="G183" s="54">
        <v>0</v>
      </c>
      <c r="H183" s="54">
        <v>0</v>
      </c>
      <c r="I183" s="54">
        <v>0</v>
      </c>
      <c r="J183" s="54">
        <v>0</v>
      </c>
      <c r="K183" s="54">
        <v>0</v>
      </c>
      <c r="L183" s="54">
        <v>0</v>
      </c>
      <c r="M183" s="54">
        <v>0</v>
      </c>
      <c r="N183" s="54">
        <v>0</v>
      </c>
      <c r="O183" s="54">
        <v>0</v>
      </c>
      <c r="P183" s="54">
        <v>0</v>
      </c>
      <c r="Q183" s="54">
        <v>0</v>
      </c>
      <c r="R183" s="54">
        <v>0</v>
      </c>
      <c r="S183" s="54">
        <v>0</v>
      </c>
      <c r="T183" s="54">
        <v>0</v>
      </c>
      <c r="U183" s="54">
        <v>0</v>
      </c>
      <c r="V183" s="54">
        <v>0</v>
      </c>
      <c r="W183" s="54">
        <v>0</v>
      </c>
      <c r="X183" s="54">
        <v>0</v>
      </c>
      <c r="Y183" s="54">
        <v>0</v>
      </c>
      <c r="Z183" s="54">
        <v>0</v>
      </c>
      <c r="AA183" s="54">
        <v>0</v>
      </c>
      <c r="AB183" s="54">
        <v>0</v>
      </c>
      <c r="AC183" s="54">
        <v>0</v>
      </c>
      <c r="AD183" s="54">
        <v>0</v>
      </c>
      <c r="AE183" s="54">
        <v>0</v>
      </c>
      <c r="AF183" s="54">
        <v>0</v>
      </c>
      <c r="AG183" s="54">
        <v>0</v>
      </c>
      <c r="AH183" s="54">
        <v>0</v>
      </c>
      <c r="AI183" s="54">
        <v>0</v>
      </c>
      <c r="AJ183" s="54">
        <v>0</v>
      </c>
      <c r="AK183" s="54">
        <v>0</v>
      </c>
      <c r="AL183" s="54">
        <v>0</v>
      </c>
      <c r="AM183" s="54">
        <v>0</v>
      </c>
      <c r="AN183" s="54">
        <v>0</v>
      </c>
      <c r="AO183" s="54">
        <v>0</v>
      </c>
      <c r="AP183" s="54">
        <v>0</v>
      </c>
      <c r="AQ183" s="54">
        <v>0</v>
      </c>
      <c r="AR183" s="54">
        <v>0</v>
      </c>
      <c r="AS183" s="54">
        <v>0</v>
      </c>
      <c r="AT183" s="54">
        <v>0</v>
      </c>
      <c r="AU183" s="54">
        <v>0</v>
      </c>
      <c r="AV183" s="54">
        <v>0</v>
      </c>
      <c r="AW183" s="54">
        <v>0</v>
      </c>
      <c r="AX183" s="54">
        <v>0</v>
      </c>
      <c r="AY183" s="54">
        <v>0</v>
      </c>
      <c r="AZ183" s="54">
        <v>0</v>
      </c>
      <c r="BA183" s="54">
        <v>0</v>
      </c>
      <c r="BB183" s="54">
        <v>0</v>
      </c>
      <c r="BC183" s="54">
        <v>0</v>
      </c>
      <c r="BD183" s="54">
        <v>0</v>
      </c>
      <c r="BE183" s="54">
        <v>0</v>
      </c>
      <c r="BF183" s="54">
        <v>0</v>
      </c>
      <c r="BG183" s="54">
        <v>0</v>
      </c>
      <c r="BH183" s="54">
        <v>0</v>
      </c>
      <c r="BI183" s="54">
        <v>0</v>
      </c>
      <c r="BJ183" s="54">
        <v>0</v>
      </c>
      <c r="BK183" s="54">
        <v>0</v>
      </c>
      <c r="BL183" s="54">
        <v>0</v>
      </c>
      <c r="BM183" s="54">
        <v>0</v>
      </c>
      <c r="BN183" s="54">
        <v>0</v>
      </c>
      <c r="BO183" s="54">
        <v>0</v>
      </c>
      <c r="BP183" s="54">
        <v>0</v>
      </c>
      <c r="BQ183" s="54">
        <v>0</v>
      </c>
      <c r="BR183" s="54">
        <v>0</v>
      </c>
      <c r="BS183" s="54">
        <v>0</v>
      </c>
      <c r="BT183" s="54">
        <v>0</v>
      </c>
      <c r="BU183" s="54">
        <v>0</v>
      </c>
      <c r="BV183" s="54">
        <v>0</v>
      </c>
      <c r="BW183" s="54">
        <v>0</v>
      </c>
      <c r="BX183" s="54">
        <v>0</v>
      </c>
      <c r="BY183" s="54">
        <v>0</v>
      </c>
      <c r="BZ183" s="54">
        <v>0</v>
      </c>
      <c r="CA183" s="54">
        <v>0</v>
      </c>
      <c r="CB183" s="54">
        <v>0</v>
      </c>
      <c r="CC183" s="54">
        <v>0</v>
      </c>
      <c r="CD183" s="54">
        <v>0</v>
      </c>
      <c r="CE183" s="54">
        <v>0</v>
      </c>
      <c r="CF183" s="54">
        <v>0</v>
      </c>
      <c r="CG183" s="54">
        <v>0</v>
      </c>
      <c r="CH183" s="54">
        <v>0</v>
      </c>
      <c r="CI183" s="54">
        <v>0</v>
      </c>
      <c r="CJ183" s="54">
        <v>0</v>
      </c>
      <c r="CK183" s="54">
        <v>0</v>
      </c>
      <c r="CL183" s="54">
        <v>0</v>
      </c>
      <c r="CM183" s="26"/>
      <c r="CN183" s="26"/>
      <c r="CO183" s="26"/>
      <c r="CP183" s="26">
        <v>0</v>
      </c>
      <c r="CQ183" s="54">
        <v>0</v>
      </c>
      <c r="CR183" s="54">
        <v>0</v>
      </c>
      <c r="CS183" s="54">
        <v>0</v>
      </c>
      <c r="CT183" s="54">
        <v>0</v>
      </c>
      <c r="CU183" s="54">
        <v>0</v>
      </c>
      <c r="CV183" s="54">
        <v>0</v>
      </c>
      <c r="CW183" s="54">
        <v>0</v>
      </c>
      <c r="CX183" s="54">
        <v>0</v>
      </c>
      <c r="CY183" s="54">
        <v>0</v>
      </c>
      <c r="CZ183" s="54">
        <v>0</v>
      </c>
      <c r="DA183" s="54">
        <v>0</v>
      </c>
      <c r="DB183" s="54">
        <v>0</v>
      </c>
      <c r="DC183" s="54">
        <v>0</v>
      </c>
      <c r="DD183" s="54">
        <v>0</v>
      </c>
      <c r="DE183" s="54">
        <v>0</v>
      </c>
      <c r="DF183" s="54">
        <v>0</v>
      </c>
      <c r="DG183" s="54">
        <v>0</v>
      </c>
      <c r="DH183" s="54">
        <v>0</v>
      </c>
      <c r="DI183" s="54">
        <v>0</v>
      </c>
      <c r="DJ183" s="54">
        <v>0</v>
      </c>
      <c r="DK183" s="54">
        <v>0</v>
      </c>
      <c r="DL183" s="54">
        <v>0</v>
      </c>
      <c r="DM183" s="54">
        <v>0</v>
      </c>
      <c r="DN183" s="54">
        <v>0</v>
      </c>
      <c r="DO183" s="54">
        <v>0</v>
      </c>
      <c r="DP183" s="54">
        <v>0</v>
      </c>
      <c r="DQ183" s="54">
        <v>0</v>
      </c>
      <c r="DR183" s="54">
        <v>0</v>
      </c>
      <c r="DS183" s="54">
        <v>0</v>
      </c>
      <c r="DT183" s="54">
        <v>0</v>
      </c>
      <c r="DU183" s="54">
        <v>0</v>
      </c>
      <c r="DV183" s="54">
        <v>0</v>
      </c>
      <c r="DW183" s="54">
        <v>0</v>
      </c>
      <c r="DX183" s="54">
        <v>0</v>
      </c>
      <c r="DY183" s="26"/>
      <c r="DZ183" s="26"/>
      <c r="EA183" s="26"/>
      <c r="EB183" s="26">
        <v>0</v>
      </c>
      <c r="EC183" s="54">
        <v>0</v>
      </c>
      <c r="ED183" s="54">
        <v>0</v>
      </c>
      <c r="EE183" s="54">
        <v>0</v>
      </c>
      <c r="EF183" s="54">
        <v>0</v>
      </c>
      <c r="EG183" s="54">
        <v>0</v>
      </c>
      <c r="EH183" s="54">
        <v>0</v>
      </c>
      <c r="EI183" s="54">
        <v>0</v>
      </c>
      <c r="EJ183" s="54">
        <v>0</v>
      </c>
      <c r="EK183" s="54">
        <v>0</v>
      </c>
      <c r="EL183" s="54">
        <v>0</v>
      </c>
      <c r="EM183" s="54">
        <v>0</v>
      </c>
      <c r="EN183" s="54">
        <v>0</v>
      </c>
      <c r="EO183" s="54">
        <v>0</v>
      </c>
      <c r="EP183" s="54">
        <v>0</v>
      </c>
      <c r="EQ183" s="54">
        <v>0</v>
      </c>
      <c r="ER183" s="54">
        <v>0</v>
      </c>
      <c r="ES183" s="54">
        <v>0</v>
      </c>
      <c r="ET183" s="54">
        <v>0</v>
      </c>
      <c r="EU183" s="54">
        <v>0</v>
      </c>
      <c r="EV183" s="54">
        <v>0</v>
      </c>
      <c r="EW183" s="54">
        <v>0</v>
      </c>
      <c r="EX183" s="54">
        <v>0</v>
      </c>
      <c r="EY183" s="26"/>
      <c r="EZ183" s="54"/>
      <c r="FA183" s="54"/>
      <c r="FB183" s="26">
        <v>0</v>
      </c>
      <c r="FC183" s="55">
        <v>0</v>
      </c>
      <c r="FD183" s="56">
        <v>0</v>
      </c>
      <c r="FE183" s="56">
        <v>0</v>
      </c>
      <c r="FF183" s="56"/>
      <c r="FG183" s="56">
        <v>0</v>
      </c>
      <c r="FH183" s="9"/>
      <c r="FI183" s="17">
        <v>0</v>
      </c>
      <c r="FJ183" s="17"/>
      <c r="FK183" s="17"/>
      <c r="FL183" s="17"/>
      <c r="FM183" s="17"/>
      <c r="FN183" s="17">
        <v>0</v>
      </c>
      <c r="FO183" s="57">
        <v>0</v>
      </c>
      <c r="FP183" s="57">
        <v>5</v>
      </c>
      <c r="FQ183" s="57">
        <v>0</v>
      </c>
      <c r="FR183" s="26" t="s">
        <v>361</v>
      </c>
      <c r="FS183" s="59"/>
      <c r="FT183" s="60">
        <v>0</v>
      </c>
      <c r="FU183" s="60"/>
      <c r="FV183" s="61">
        <v>0</v>
      </c>
      <c r="FW183" s="61">
        <v>0</v>
      </c>
      <c r="FX183" s="61">
        <v>0</v>
      </c>
      <c r="FY183" s="61">
        <v>0</v>
      </c>
      <c r="FZ183" s="13"/>
      <c r="GA183" s="11">
        <v>0</v>
      </c>
    </row>
    <row r="184" spans="1:183" s="62" customFormat="1" ht="21.75" hidden="1" customHeight="1">
      <c r="A184" s="8" t="s">
        <v>169</v>
      </c>
      <c r="B184" s="54" t="s">
        <v>321</v>
      </c>
      <c r="C184" s="54">
        <v>0</v>
      </c>
      <c r="D184" s="54">
        <v>0</v>
      </c>
      <c r="E184" s="54">
        <v>0</v>
      </c>
      <c r="F184" s="54">
        <v>10</v>
      </c>
      <c r="G184" s="54">
        <v>10</v>
      </c>
      <c r="H184" s="54">
        <v>0</v>
      </c>
      <c r="I184" s="54">
        <v>20</v>
      </c>
      <c r="J184" s="54">
        <v>20</v>
      </c>
      <c r="K184" s="54">
        <v>0</v>
      </c>
      <c r="L184" s="54">
        <v>0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  <c r="R184" s="54">
        <v>1</v>
      </c>
      <c r="S184" s="54">
        <v>1</v>
      </c>
      <c r="T184" s="54">
        <v>0</v>
      </c>
      <c r="U184" s="54">
        <v>2</v>
      </c>
      <c r="V184" s="54">
        <v>2</v>
      </c>
      <c r="W184" s="54">
        <v>0</v>
      </c>
      <c r="X184" s="54">
        <v>0</v>
      </c>
      <c r="Y184" s="54">
        <v>0</v>
      </c>
      <c r="Z184" s="54">
        <v>0</v>
      </c>
      <c r="AA184" s="54">
        <v>0</v>
      </c>
      <c r="AB184" s="54">
        <v>0</v>
      </c>
      <c r="AC184" s="54">
        <v>0</v>
      </c>
      <c r="AD184" s="54">
        <v>0</v>
      </c>
      <c r="AE184" s="54">
        <v>0</v>
      </c>
      <c r="AF184" s="54">
        <v>0</v>
      </c>
      <c r="AG184" s="54">
        <v>0</v>
      </c>
      <c r="AH184" s="54">
        <v>0</v>
      </c>
      <c r="AI184" s="54">
        <v>0</v>
      </c>
      <c r="AJ184" s="54">
        <v>1</v>
      </c>
      <c r="AK184" s="54">
        <v>1</v>
      </c>
      <c r="AL184" s="54">
        <v>0</v>
      </c>
      <c r="AM184" s="54">
        <v>2</v>
      </c>
      <c r="AN184" s="54">
        <v>2</v>
      </c>
      <c r="AO184" s="54">
        <v>0</v>
      </c>
      <c r="AP184" s="54">
        <v>8</v>
      </c>
      <c r="AQ184" s="54">
        <v>8</v>
      </c>
      <c r="AR184" s="54">
        <v>0</v>
      </c>
      <c r="AS184" s="54">
        <v>2</v>
      </c>
      <c r="AT184" s="54">
        <v>2</v>
      </c>
      <c r="AU184" s="54">
        <v>0</v>
      </c>
      <c r="AV184" s="54">
        <v>0</v>
      </c>
      <c r="AW184" s="54">
        <v>0</v>
      </c>
      <c r="AX184" s="54">
        <v>0</v>
      </c>
      <c r="AY184" s="54">
        <v>0</v>
      </c>
      <c r="AZ184" s="54">
        <v>0</v>
      </c>
      <c r="BA184" s="54">
        <v>0</v>
      </c>
      <c r="BB184" s="54">
        <v>0</v>
      </c>
      <c r="BC184" s="54">
        <v>0</v>
      </c>
      <c r="BD184" s="54">
        <v>0</v>
      </c>
      <c r="BE184" s="54">
        <v>2</v>
      </c>
      <c r="BF184" s="54">
        <v>2</v>
      </c>
      <c r="BG184" s="54">
        <v>0</v>
      </c>
      <c r="BH184" s="54">
        <v>0</v>
      </c>
      <c r="BI184" s="54">
        <v>0</v>
      </c>
      <c r="BJ184" s="54">
        <v>0</v>
      </c>
      <c r="BK184" s="54">
        <v>0</v>
      </c>
      <c r="BL184" s="54">
        <v>0</v>
      </c>
      <c r="BM184" s="54">
        <v>0</v>
      </c>
      <c r="BN184" s="54">
        <v>1.5</v>
      </c>
      <c r="BO184" s="54">
        <v>1.5</v>
      </c>
      <c r="BP184" s="54">
        <v>0</v>
      </c>
      <c r="BQ184" s="54">
        <v>2</v>
      </c>
      <c r="BR184" s="54">
        <v>2</v>
      </c>
      <c r="BS184" s="54">
        <v>0</v>
      </c>
      <c r="BT184" s="54">
        <v>2</v>
      </c>
      <c r="BU184" s="54">
        <v>2</v>
      </c>
      <c r="BV184" s="54">
        <v>0</v>
      </c>
      <c r="BW184" s="54">
        <v>0</v>
      </c>
      <c r="BX184" s="54">
        <v>0</v>
      </c>
      <c r="BY184" s="54">
        <v>0</v>
      </c>
      <c r="BZ184" s="54">
        <v>0</v>
      </c>
      <c r="CA184" s="54">
        <v>0</v>
      </c>
      <c r="CB184" s="54">
        <v>0</v>
      </c>
      <c r="CC184" s="54">
        <v>2</v>
      </c>
      <c r="CD184" s="54">
        <v>2</v>
      </c>
      <c r="CE184" s="54">
        <v>0</v>
      </c>
      <c r="CF184" s="54">
        <v>0</v>
      </c>
      <c r="CG184" s="54">
        <v>0</v>
      </c>
      <c r="CH184" s="54">
        <v>0</v>
      </c>
      <c r="CI184" s="54">
        <v>5</v>
      </c>
      <c r="CJ184" s="54">
        <v>5</v>
      </c>
      <c r="CK184" s="54">
        <v>0</v>
      </c>
      <c r="CL184" s="54">
        <v>60.5</v>
      </c>
      <c r="CM184" s="26"/>
      <c r="CN184" s="26"/>
      <c r="CO184" s="26"/>
      <c r="CP184" s="26">
        <v>0</v>
      </c>
      <c r="CQ184" s="54">
        <v>10</v>
      </c>
      <c r="CR184" s="54">
        <v>10</v>
      </c>
      <c r="CS184" s="54">
        <v>0</v>
      </c>
      <c r="CT184" s="54">
        <v>10</v>
      </c>
      <c r="CU184" s="54">
        <v>10</v>
      </c>
      <c r="CV184" s="54">
        <v>0</v>
      </c>
      <c r="CW184" s="54">
        <v>10</v>
      </c>
      <c r="CX184" s="54">
        <v>10</v>
      </c>
      <c r="CY184" s="54">
        <v>0</v>
      </c>
      <c r="CZ184" s="54">
        <v>5</v>
      </c>
      <c r="DA184" s="54">
        <v>5</v>
      </c>
      <c r="DB184" s="54">
        <v>0</v>
      </c>
      <c r="DC184" s="54">
        <v>3</v>
      </c>
      <c r="DD184" s="54">
        <v>3</v>
      </c>
      <c r="DE184" s="54">
        <v>0</v>
      </c>
      <c r="DF184" s="54">
        <v>5</v>
      </c>
      <c r="DG184" s="54">
        <v>5</v>
      </c>
      <c r="DH184" s="54">
        <v>0</v>
      </c>
      <c r="DI184" s="54">
        <v>10</v>
      </c>
      <c r="DJ184" s="54">
        <v>10</v>
      </c>
      <c r="DK184" s="54">
        <v>0</v>
      </c>
      <c r="DL184" s="54">
        <v>0</v>
      </c>
      <c r="DM184" s="54">
        <v>0</v>
      </c>
      <c r="DN184" s="54">
        <v>0</v>
      </c>
      <c r="DO184" s="54">
        <v>10</v>
      </c>
      <c r="DP184" s="54">
        <v>10</v>
      </c>
      <c r="DQ184" s="54">
        <v>0</v>
      </c>
      <c r="DR184" s="54">
        <v>10</v>
      </c>
      <c r="DS184" s="54">
        <v>10</v>
      </c>
      <c r="DT184" s="54">
        <v>0</v>
      </c>
      <c r="DU184" s="54">
        <v>8</v>
      </c>
      <c r="DV184" s="54">
        <v>8</v>
      </c>
      <c r="DW184" s="54">
        <v>0</v>
      </c>
      <c r="DX184" s="54">
        <v>81</v>
      </c>
      <c r="DY184" s="26"/>
      <c r="DZ184" s="26"/>
      <c r="EA184" s="26"/>
      <c r="EB184" s="26">
        <v>0</v>
      </c>
      <c r="EC184" s="54">
        <v>2</v>
      </c>
      <c r="ED184" s="54">
        <v>2</v>
      </c>
      <c r="EE184" s="54">
        <v>0</v>
      </c>
      <c r="EF184" s="54">
        <v>15</v>
      </c>
      <c r="EG184" s="54">
        <v>15</v>
      </c>
      <c r="EH184" s="54">
        <v>0</v>
      </c>
      <c r="EI184" s="54">
        <v>10</v>
      </c>
      <c r="EJ184" s="54">
        <v>10</v>
      </c>
      <c r="EK184" s="54">
        <v>0</v>
      </c>
      <c r="EL184" s="54">
        <v>20</v>
      </c>
      <c r="EM184" s="54">
        <v>20</v>
      </c>
      <c r="EN184" s="54">
        <v>0</v>
      </c>
      <c r="EO184" s="54">
        <v>0</v>
      </c>
      <c r="EP184" s="54">
        <v>0</v>
      </c>
      <c r="EQ184" s="54">
        <v>0</v>
      </c>
      <c r="ER184" s="54">
        <v>0</v>
      </c>
      <c r="ES184" s="54">
        <v>0</v>
      </c>
      <c r="ET184" s="54">
        <v>0</v>
      </c>
      <c r="EU184" s="54">
        <v>0</v>
      </c>
      <c r="EV184" s="54">
        <v>0</v>
      </c>
      <c r="EW184" s="54">
        <v>0</v>
      </c>
      <c r="EX184" s="54">
        <v>47</v>
      </c>
      <c r="EY184" s="26"/>
      <c r="EZ184" s="54"/>
      <c r="FA184" s="54"/>
      <c r="FB184" s="26">
        <v>0</v>
      </c>
      <c r="FC184" s="55">
        <v>188.5</v>
      </c>
      <c r="FD184" s="56">
        <v>188.5</v>
      </c>
      <c r="FE184" s="56">
        <v>0</v>
      </c>
      <c r="FF184" s="56"/>
      <c r="FG184" s="56">
        <v>-188.5</v>
      </c>
      <c r="FH184" s="9"/>
      <c r="FI184" s="17">
        <v>188.5</v>
      </c>
      <c r="FJ184" s="17"/>
      <c r="FK184" s="17"/>
      <c r="FL184" s="17"/>
      <c r="FM184" s="17"/>
      <c r="FN184" s="17">
        <v>0</v>
      </c>
      <c r="FO184" s="57">
        <v>2</v>
      </c>
      <c r="FP184" s="57">
        <v>20</v>
      </c>
      <c r="FQ184" s="57">
        <v>9.4250000000000007</v>
      </c>
      <c r="FR184" s="26" t="s">
        <v>364</v>
      </c>
      <c r="FS184" s="59"/>
      <c r="FT184" s="60">
        <v>-186.5</v>
      </c>
      <c r="FU184" s="60"/>
      <c r="FV184" s="61">
        <v>186.5</v>
      </c>
      <c r="FW184" s="61">
        <v>-188.5</v>
      </c>
      <c r="FX184" s="61">
        <v>0</v>
      </c>
      <c r="FY184" s="61">
        <v>-2</v>
      </c>
      <c r="FZ184" s="10"/>
      <c r="GA184" s="11">
        <v>0</v>
      </c>
    </row>
    <row r="185" spans="1:183" s="62" customFormat="1" ht="21.75" hidden="1" customHeight="1">
      <c r="A185" s="8" t="s">
        <v>203</v>
      </c>
      <c r="B185" s="54"/>
      <c r="C185" s="54"/>
      <c r="D185" s="54">
        <v>0</v>
      </c>
      <c r="E185" s="54">
        <v>0</v>
      </c>
      <c r="F185" s="54">
        <v>0</v>
      </c>
      <c r="G185" s="54">
        <v>0</v>
      </c>
      <c r="H185" s="54">
        <v>0</v>
      </c>
      <c r="I185" s="54">
        <v>0</v>
      </c>
      <c r="J185" s="54">
        <v>0</v>
      </c>
      <c r="K185" s="54">
        <v>0</v>
      </c>
      <c r="L185" s="54">
        <v>0</v>
      </c>
      <c r="M185" s="54">
        <v>0</v>
      </c>
      <c r="N185" s="54">
        <v>0</v>
      </c>
      <c r="O185" s="54">
        <v>0</v>
      </c>
      <c r="P185" s="54">
        <v>0</v>
      </c>
      <c r="Q185" s="54">
        <v>0</v>
      </c>
      <c r="R185" s="54">
        <v>0</v>
      </c>
      <c r="S185" s="54">
        <v>0</v>
      </c>
      <c r="T185" s="54">
        <v>0</v>
      </c>
      <c r="U185" s="54">
        <v>0</v>
      </c>
      <c r="V185" s="54">
        <v>0</v>
      </c>
      <c r="W185" s="54">
        <v>0</v>
      </c>
      <c r="X185" s="54">
        <v>0</v>
      </c>
      <c r="Y185" s="54">
        <v>0</v>
      </c>
      <c r="Z185" s="54">
        <v>0</v>
      </c>
      <c r="AA185" s="54">
        <v>0</v>
      </c>
      <c r="AB185" s="54">
        <v>0</v>
      </c>
      <c r="AC185" s="54">
        <v>0</v>
      </c>
      <c r="AD185" s="54">
        <v>0</v>
      </c>
      <c r="AE185" s="54">
        <v>0</v>
      </c>
      <c r="AF185" s="54">
        <v>0</v>
      </c>
      <c r="AG185" s="54">
        <v>0</v>
      </c>
      <c r="AH185" s="54">
        <v>0</v>
      </c>
      <c r="AI185" s="54">
        <v>0</v>
      </c>
      <c r="AJ185" s="54">
        <v>0</v>
      </c>
      <c r="AK185" s="54">
        <v>0</v>
      </c>
      <c r="AL185" s="54">
        <v>0</v>
      </c>
      <c r="AM185" s="54">
        <v>0</v>
      </c>
      <c r="AN185" s="54">
        <v>0</v>
      </c>
      <c r="AO185" s="54">
        <v>0</v>
      </c>
      <c r="AP185" s="54">
        <v>0</v>
      </c>
      <c r="AQ185" s="54">
        <v>0</v>
      </c>
      <c r="AR185" s="54">
        <v>0</v>
      </c>
      <c r="AS185" s="54">
        <v>0</v>
      </c>
      <c r="AT185" s="54">
        <v>0</v>
      </c>
      <c r="AU185" s="54">
        <v>0</v>
      </c>
      <c r="AV185" s="54">
        <v>0</v>
      </c>
      <c r="AW185" s="54">
        <v>0</v>
      </c>
      <c r="AX185" s="54">
        <v>0</v>
      </c>
      <c r="AY185" s="54">
        <v>0</v>
      </c>
      <c r="AZ185" s="54">
        <v>0</v>
      </c>
      <c r="BA185" s="54">
        <v>0</v>
      </c>
      <c r="BB185" s="54">
        <v>0</v>
      </c>
      <c r="BC185" s="54">
        <v>0</v>
      </c>
      <c r="BD185" s="54">
        <v>0</v>
      </c>
      <c r="BE185" s="54">
        <v>0</v>
      </c>
      <c r="BF185" s="54">
        <v>0</v>
      </c>
      <c r="BG185" s="54">
        <v>0</v>
      </c>
      <c r="BH185" s="54">
        <v>0</v>
      </c>
      <c r="BI185" s="54">
        <v>0</v>
      </c>
      <c r="BJ185" s="54">
        <v>0</v>
      </c>
      <c r="BK185" s="54">
        <v>0</v>
      </c>
      <c r="BL185" s="54">
        <v>0</v>
      </c>
      <c r="BM185" s="54">
        <v>0</v>
      </c>
      <c r="BN185" s="54">
        <v>0</v>
      </c>
      <c r="BO185" s="54">
        <v>0</v>
      </c>
      <c r="BP185" s="54">
        <v>0</v>
      </c>
      <c r="BQ185" s="54">
        <v>0</v>
      </c>
      <c r="BR185" s="54">
        <v>0</v>
      </c>
      <c r="BS185" s="54">
        <v>0</v>
      </c>
      <c r="BT185" s="54">
        <v>0</v>
      </c>
      <c r="BU185" s="54">
        <v>0</v>
      </c>
      <c r="BV185" s="54">
        <v>0</v>
      </c>
      <c r="BW185" s="54">
        <v>0</v>
      </c>
      <c r="BX185" s="54">
        <v>0</v>
      </c>
      <c r="BY185" s="54">
        <v>0</v>
      </c>
      <c r="BZ185" s="54">
        <v>0</v>
      </c>
      <c r="CA185" s="54">
        <v>0</v>
      </c>
      <c r="CB185" s="54">
        <v>0</v>
      </c>
      <c r="CC185" s="54">
        <v>0</v>
      </c>
      <c r="CD185" s="54">
        <v>0</v>
      </c>
      <c r="CE185" s="54">
        <v>0</v>
      </c>
      <c r="CF185" s="54">
        <v>0</v>
      </c>
      <c r="CG185" s="54">
        <v>0</v>
      </c>
      <c r="CH185" s="54">
        <v>0</v>
      </c>
      <c r="CI185" s="54">
        <v>0</v>
      </c>
      <c r="CJ185" s="54">
        <v>0</v>
      </c>
      <c r="CK185" s="54">
        <v>0</v>
      </c>
      <c r="CL185" s="54">
        <v>0</v>
      </c>
      <c r="CM185" s="26"/>
      <c r="CN185" s="26"/>
      <c r="CO185" s="26"/>
      <c r="CP185" s="26">
        <v>0</v>
      </c>
      <c r="CQ185" s="54">
        <v>0</v>
      </c>
      <c r="CR185" s="54">
        <v>0</v>
      </c>
      <c r="CS185" s="54">
        <v>0</v>
      </c>
      <c r="CT185" s="54">
        <v>0</v>
      </c>
      <c r="CU185" s="54">
        <v>0</v>
      </c>
      <c r="CV185" s="54">
        <v>0</v>
      </c>
      <c r="CW185" s="54">
        <v>0</v>
      </c>
      <c r="CX185" s="54">
        <v>0</v>
      </c>
      <c r="CY185" s="54">
        <v>0</v>
      </c>
      <c r="CZ185" s="54">
        <v>0</v>
      </c>
      <c r="DA185" s="54">
        <v>0</v>
      </c>
      <c r="DB185" s="54">
        <v>0</v>
      </c>
      <c r="DC185" s="54">
        <v>0</v>
      </c>
      <c r="DD185" s="54">
        <v>0</v>
      </c>
      <c r="DE185" s="54">
        <v>0</v>
      </c>
      <c r="DF185" s="54">
        <v>0</v>
      </c>
      <c r="DG185" s="54">
        <v>0</v>
      </c>
      <c r="DH185" s="54">
        <v>0</v>
      </c>
      <c r="DI185" s="54">
        <v>0</v>
      </c>
      <c r="DJ185" s="54">
        <v>0</v>
      </c>
      <c r="DK185" s="54">
        <v>0</v>
      </c>
      <c r="DL185" s="54">
        <v>0</v>
      </c>
      <c r="DM185" s="54">
        <v>0</v>
      </c>
      <c r="DN185" s="54">
        <v>0</v>
      </c>
      <c r="DO185" s="54">
        <v>0</v>
      </c>
      <c r="DP185" s="54">
        <v>0</v>
      </c>
      <c r="DQ185" s="54">
        <v>0</v>
      </c>
      <c r="DR185" s="54">
        <v>0</v>
      </c>
      <c r="DS185" s="54">
        <v>0</v>
      </c>
      <c r="DT185" s="54">
        <v>0</v>
      </c>
      <c r="DU185" s="54">
        <v>0</v>
      </c>
      <c r="DV185" s="54">
        <v>0</v>
      </c>
      <c r="DW185" s="54">
        <v>0</v>
      </c>
      <c r="DX185" s="54">
        <v>0</v>
      </c>
      <c r="DY185" s="26"/>
      <c r="DZ185" s="26"/>
      <c r="EA185" s="26"/>
      <c r="EB185" s="26">
        <v>0</v>
      </c>
      <c r="EC185" s="54">
        <v>0</v>
      </c>
      <c r="ED185" s="54">
        <v>0</v>
      </c>
      <c r="EE185" s="54">
        <v>0</v>
      </c>
      <c r="EF185" s="54">
        <v>0</v>
      </c>
      <c r="EG185" s="54">
        <v>0</v>
      </c>
      <c r="EH185" s="54">
        <v>0</v>
      </c>
      <c r="EI185" s="54">
        <v>0</v>
      </c>
      <c r="EJ185" s="54">
        <v>0</v>
      </c>
      <c r="EK185" s="54">
        <v>0</v>
      </c>
      <c r="EL185" s="54">
        <v>0</v>
      </c>
      <c r="EM185" s="54">
        <v>0</v>
      </c>
      <c r="EN185" s="54">
        <v>0</v>
      </c>
      <c r="EO185" s="54">
        <v>0</v>
      </c>
      <c r="EP185" s="54">
        <v>0</v>
      </c>
      <c r="EQ185" s="54">
        <v>0</v>
      </c>
      <c r="ER185" s="54">
        <v>0</v>
      </c>
      <c r="ES185" s="54">
        <v>0</v>
      </c>
      <c r="ET185" s="54">
        <v>0</v>
      </c>
      <c r="EU185" s="54">
        <v>0</v>
      </c>
      <c r="EV185" s="54">
        <v>0</v>
      </c>
      <c r="EW185" s="54">
        <v>0</v>
      </c>
      <c r="EX185" s="54">
        <v>0</v>
      </c>
      <c r="EY185" s="26"/>
      <c r="EZ185" s="54"/>
      <c r="FA185" s="54"/>
      <c r="FB185" s="26">
        <v>0</v>
      </c>
      <c r="FC185" s="55">
        <v>0</v>
      </c>
      <c r="FD185" s="56">
        <v>0</v>
      </c>
      <c r="FE185" s="56">
        <v>0</v>
      </c>
      <c r="FF185" s="56"/>
      <c r="FG185" s="56">
        <v>0</v>
      </c>
      <c r="FH185" s="9"/>
      <c r="FI185" s="17">
        <v>0</v>
      </c>
      <c r="FJ185" s="17"/>
      <c r="FK185" s="17"/>
      <c r="FL185" s="17"/>
      <c r="FM185" s="17"/>
      <c r="FN185" s="17">
        <v>0</v>
      </c>
      <c r="FO185" s="57">
        <v>0</v>
      </c>
      <c r="FP185" s="57">
        <v>40</v>
      </c>
      <c r="FQ185" s="57">
        <v>0</v>
      </c>
      <c r="FR185" s="26" t="s">
        <v>364</v>
      </c>
      <c r="FS185" s="59"/>
      <c r="FT185" s="60">
        <v>0</v>
      </c>
      <c r="FU185" s="60"/>
      <c r="FV185" s="61">
        <v>0</v>
      </c>
      <c r="FW185" s="61">
        <v>0</v>
      </c>
      <c r="FX185" s="61">
        <v>0</v>
      </c>
      <c r="FY185" s="61">
        <v>0</v>
      </c>
      <c r="FZ185" s="13"/>
      <c r="GA185" s="11"/>
    </row>
    <row r="186" spans="1:183" s="62" customFormat="1" ht="21.75" hidden="1" customHeight="1">
      <c r="A186" s="8" t="s">
        <v>170</v>
      </c>
      <c r="B186" s="54"/>
      <c r="C186" s="54"/>
      <c r="D186" s="54">
        <v>0</v>
      </c>
      <c r="E186" s="54">
        <v>0</v>
      </c>
      <c r="F186" s="54">
        <v>0</v>
      </c>
      <c r="G186" s="54">
        <v>0</v>
      </c>
      <c r="H186" s="54">
        <v>0</v>
      </c>
      <c r="I186" s="54">
        <v>0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  <c r="R186" s="54">
        <v>0</v>
      </c>
      <c r="S186" s="54">
        <v>0</v>
      </c>
      <c r="T186" s="54">
        <v>0</v>
      </c>
      <c r="U186" s="54">
        <v>0</v>
      </c>
      <c r="V186" s="54">
        <v>0</v>
      </c>
      <c r="W186" s="54">
        <v>0</v>
      </c>
      <c r="X186" s="54">
        <v>0</v>
      </c>
      <c r="Y186" s="54">
        <v>0</v>
      </c>
      <c r="Z186" s="54">
        <v>0</v>
      </c>
      <c r="AA186" s="54">
        <v>0</v>
      </c>
      <c r="AB186" s="54">
        <v>0</v>
      </c>
      <c r="AC186" s="54">
        <v>0</v>
      </c>
      <c r="AD186" s="54">
        <v>0</v>
      </c>
      <c r="AE186" s="54">
        <v>0</v>
      </c>
      <c r="AF186" s="54">
        <v>0</v>
      </c>
      <c r="AG186" s="54">
        <v>0</v>
      </c>
      <c r="AH186" s="54">
        <v>0</v>
      </c>
      <c r="AI186" s="54">
        <v>0</v>
      </c>
      <c r="AJ186" s="54">
        <v>0</v>
      </c>
      <c r="AK186" s="54">
        <v>0</v>
      </c>
      <c r="AL186" s="54">
        <v>0</v>
      </c>
      <c r="AM186" s="54">
        <v>0</v>
      </c>
      <c r="AN186" s="54">
        <v>0</v>
      </c>
      <c r="AO186" s="54">
        <v>0</v>
      </c>
      <c r="AP186" s="54">
        <v>0</v>
      </c>
      <c r="AQ186" s="54">
        <v>0</v>
      </c>
      <c r="AR186" s="54">
        <v>0</v>
      </c>
      <c r="AS186" s="54">
        <v>0</v>
      </c>
      <c r="AT186" s="54">
        <v>0</v>
      </c>
      <c r="AU186" s="54">
        <v>0</v>
      </c>
      <c r="AV186" s="54">
        <v>0</v>
      </c>
      <c r="AW186" s="54">
        <v>0</v>
      </c>
      <c r="AX186" s="54">
        <v>0</v>
      </c>
      <c r="AY186" s="54">
        <v>0</v>
      </c>
      <c r="AZ186" s="54">
        <v>0</v>
      </c>
      <c r="BA186" s="54">
        <v>0</v>
      </c>
      <c r="BB186" s="54">
        <v>0</v>
      </c>
      <c r="BC186" s="54">
        <v>0</v>
      </c>
      <c r="BD186" s="54">
        <v>0</v>
      </c>
      <c r="BE186" s="54">
        <v>0</v>
      </c>
      <c r="BF186" s="54">
        <v>0</v>
      </c>
      <c r="BG186" s="54">
        <v>0</v>
      </c>
      <c r="BH186" s="54">
        <v>0</v>
      </c>
      <c r="BI186" s="54">
        <v>0</v>
      </c>
      <c r="BJ186" s="54">
        <v>0</v>
      </c>
      <c r="BK186" s="54">
        <v>0</v>
      </c>
      <c r="BL186" s="54">
        <v>0</v>
      </c>
      <c r="BM186" s="54">
        <v>0</v>
      </c>
      <c r="BN186" s="54">
        <v>0</v>
      </c>
      <c r="BO186" s="54">
        <v>0</v>
      </c>
      <c r="BP186" s="54">
        <v>0</v>
      </c>
      <c r="BQ186" s="54">
        <v>0</v>
      </c>
      <c r="BR186" s="54">
        <v>0</v>
      </c>
      <c r="BS186" s="54">
        <v>0</v>
      </c>
      <c r="BT186" s="54">
        <v>0</v>
      </c>
      <c r="BU186" s="54">
        <v>0</v>
      </c>
      <c r="BV186" s="54">
        <v>0</v>
      </c>
      <c r="BW186" s="54">
        <v>0</v>
      </c>
      <c r="BX186" s="54">
        <v>0</v>
      </c>
      <c r="BY186" s="54">
        <v>0</v>
      </c>
      <c r="BZ186" s="54">
        <v>0</v>
      </c>
      <c r="CA186" s="54">
        <v>0</v>
      </c>
      <c r="CB186" s="54">
        <v>0</v>
      </c>
      <c r="CC186" s="54">
        <v>0</v>
      </c>
      <c r="CD186" s="54">
        <v>0</v>
      </c>
      <c r="CE186" s="54">
        <v>0</v>
      </c>
      <c r="CF186" s="54">
        <v>0</v>
      </c>
      <c r="CG186" s="54">
        <v>0</v>
      </c>
      <c r="CH186" s="54">
        <v>0</v>
      </c>
      <c r="CI186" s="54">
        <v>0</v>
      </c>
      <c r="CJ186" s="54">
        <v>0</v>
      </c>
      <c r="CK186" s="54">
        <v>0</v>
      </c>
      <c r="CL186" s="54">
        <v>0</v>
      </c>
      <c r="CM186" s="26"/>
      <c r="CN186" s="26"/>
      <c r="CO186" s="26"/>
      <c r="CP186" s="26">
        <v>0</v>
      </c>
      <c r="CQ186" s="54">
        <v>0</v>
      </c>
      <c r="CR186" s="54">
        <v>0</v>
      </c>
      <c r="CS186" s="54">
        <v>0</v>
      </c>
      <c r="CT186" s="54">
        <v>0</v>
      </c>
      <c r="CU186" s="54">
        <v>0</v>
      </c>
      <c r="CV186" s="54">
        <v>0</v>
      </c>
      <c r="CW186" s="54">
        <v>0</v>
      </c>
      <c r="CX186" s="54">
        <v>0</v>
      </c>
      <c r="CY186" s="54">
        <v>0</v>
      </c>
      <c r="CZ186" s="54">
        <v>0</v>
      </c>
      <c r="DA186" s="54">
        <v>0</v>
      </c>
      <c r="DB186" s="54">
        <v>0</v>
      </c>
      <c r="DC186" s="54">
        <v>0</v>
      </c>
      <c r="DD186" s="54">
        <v>0</v>
      </c>
      <c r="DE186" s="54">
        <v>0</v>
      </c>
      <c r="DF186" s="54">
        <v>0</v>
      </c>
      <c r="DG186" s="54">
        <v>0</v>
      </c>
      <c r="DH186" s="54">
        <v>0</v>
      </c>
      <c r="DI186" s="54">
        <v>0</v>
      </c>
      <c r="DJ186" s="54">
        <v>0</v>
      </c>
      <c r="DK186" s="54">
        <v>0</v>
      </c>
      <c r="DL186" s="54">
        <v>0</v>
      </c>
      <c r="DM186" s="54">
        <v>0</v>
      </c>
      <c r="DN186" s="54">
        <v>0</v>
      </c>
      <c r="DO186" s="54">
        <v>0</v>
      </c>
      <c r="DP186" s="54">
        <v>0</v>
      </c>
      <c r="DQ186" s="54">
        <v>0</v>
      </c>
      <c r="DR186" s="54">
        <v>0</v>
      </c>
      <c r="DS186" s="54">
        <v>0</v>
      </c>
      <c r="DT186" s="54">
        <v>0</v>
      </c>
      <c r="DU186" s="54">
        <v>0</v>
      </c>
      <c r="DV186" s="54">
        <v>0</v>
      </c>
      <c r="DW186" s="54">
        <v>0</v>
      </c>
      <c r="DX186" s="54">
        <v>0</v>
      </c>
      <c r="DY186" s="26"/>
      <c r="DZ186" s="26"/>
      <c r="EA186" s="26"/>
      <c r="EB186" s="26">
        <v>0</v>
      </c>
      <c r="EC186" s="54">
        <v>0</v>
      </c>
      <c r="ED186" s="54">
        <v>0</v>
      </c>
      <c r="EE186" s="54">
        <v>0</v>
      </c>
      <c r="EF186" s="54">
        <v>0</v>
      </c>
      <c r="EG186" s="54">
        <v>0</v>
      </c>
      <c r="EH186" s="54">
        <v>0</v>
      </c>
      <c r="EI186" s="54">
        <v>0</v>
      </c>
      <c r="EJ186" s="54">
        <v>0</v>
      </c>
      <c r="EK186" s="54">
        <v>0</v>
      </c>
      <c r="EL186" s="54">
        <v>0</v>
      </c>
      <c r="EM186" s="54">
        <v>0</v>
      </c>
      <c r="EN186" s="54">
        <v>0</v>
      </c>
      <c r="EO186" s="54">
        <v>0</v>
      </c>
      <c r="EP186" s="54">
        <v>0</v>
      </c>
      <c r="EQ186" s="54">
        <v>0</v>
      </c>
      <c r="ER186" s="54">
        <v>0</v>
      </c>
      <c r="ES186" s="54">
        <v>0</v>
      </c>
      <c r="ET186" s="54">
        <v>0</v>
      </c>
      <c r="EU186" s="54">
        <v>0</v>
      </c>
      <c r="EV186" s="54">
        <v>0</v>
      </c>
      <c r="EW186" s="54">
        <v>0</v>
      </c>
      <c r="EX186" s="54">
        <v>0</v>
      </c>
      <c r="EY186" s="26"/>
      <c r="EZ186" s="54"/>
      <c r="FA186" s="54"/>
      <c r="FB186" s="26">
        <v>0</v>
      </c>
      <c r="FC186" s="55">
        <v>0</v>
      </c>
      <c r="FD186" s="56">
        <v>0</v>
      </c>
      <c r="FE186" s="56">
        <v>0</v>
      </c>
      <c r="FF186" s="56"/>
      <c r="FG186" s="56">
        <v>0</v>
      </c>
      <c r="FH186" s="9"/>
      <c r="FI186" s="17">
        <v>0</v>
      </c>
      <c r="FJ186" s="17"/>
      <c r="FK186" s="17"/>
      <c r="FL186" s="17"/>
      <c r="FM186" s="17"/>
      <c r="FN186" s="17">
        <v>0</v>
      </c>
      <c r="FO186" s="57">
        <v>0</v>
      </c>
      <c r="FP186" s="57">
        <v>20</v>
      </c>
      <c r="FQ186" s="57">
        <v>0</v>
      </c>
      <c r="FR186" s="26" t="s">
        <v>364</v>
      </c>
      <c r="FS186" s="59"/>
      <c r="FT186" s="60">
        <v>0</v>
      </c>
      <c r="FU186" s="60"/>
      <c r="FV186" s="61">
        <v>0</v>
      </c>
      <c r="FW186" s="61">
        <v>0</v>
      </c>
      <c r="FX186" s="61">
        <v>0</v>
      </c>
      <c r="FY186" s="61">
        <v>0</v>
      </c>
      <c r="FZ186" s="13"/>
      <c r="GA186" s="11"/>
    </row>
    <row r="187" spans="1:183" s="62" customFormat="1" ht="21.75" hidden="1" customHeight="1">
      <c r="A187" s="8" t="s">
        <v>171</v>
      </c>
      <c r="B187" s="54"/>
      <c r="C187" s="54"/>
      <c r="D187" s="54">
        <v>0</v>
      </c>
      <c r="E187" s="54">
        <v>0</v>
      </c>
      <c r="F187" s="54">
        <v>0</v>
      </c>
      <c r="G187" s="54">
        <v>0</v>
      </c>
      <c r="H187" s="54">
        <v>0</v>
      </c>
      <c r="I187" s="54">
        <v>0</v>
      </c>
      <c r="J187" s="54">
        <v>0</v>
      </c>
      <c r="K187" s="54">
        <v>0</v>
      </c>
      <c r="L187" s="54">
        <v>0</v>
      </c>
      <c r="M187" s="54">
        <v>0</v>
      </c>
      <c r="N187" s="54">
        <v>0</v>
      </c>
      <c r="O187" s="54">
        <v>0</v>
      </c>
      <c r="P187" s="54">
        <v>0</v>
      </c>
      <c r="Q187" s="54">
        <v>0</v>
      </c>
      <c r="R187" s="54">
        <v>0</v>
      </c>
      <c r="S187" s="54">
        <v>0</v>
      </c>
      <c r="T187" s="54">
        <v>0</v>
      </c>
      <c r="U187" s="54">
        <v>0</v>
      </c>
      <c r="V187" s="54">
        <v>0</v>
      </c>
      <c r="W187" s="54">
        <v>0</v>
      </c>
      <c r="X187" s="54">
        <v>0</v>
      </c>
      <c r="Y187" s="54">
        <v>0</v>
      </c>
      <c r="Z187" s="54">
        <v>0</v>
      </c>
      <c r="AA187" s="54">
        <v>0</v>
      </c>
      <c r="AB187" s="54">
        <v>0</v>
      </c>
      <c r="AC187" s="54">
        <v>0</v>
      </c>
      <c r="AD187" s="54">
        <v>0</v>
      </c>
      <c r="AE187" s="54">
        <v>0</v>
      </c>
      <c r="AF187" s="54">
        <v>0</v>
      </c>
      <c r="AG187" s="54">
        <v>0</v>
      </c>
      <c r="AH187" s="54">
        <v>0</v>
      </c>
      <c r="AI187" s="54">
        <v>0</v>
      </c>
      <c r="AJ187" s="54">
        <v>0</v>
      </c>
      <c r="AK187" s="54">
        <v>0</v>
      </c>
      <c r="AL187" s="54">
        <v>0</v>
      </c>
      <c r="AM187" s="54">
        <v>0</v>
      </c>
      <c r="AN187" s="54">
        <v>0</v>
      </c>
      <c r="AO187" s="54">
        <v>0</v>
      </c>
      <c r="AP187" s="54">
        <v>0</v>
      </c>
      <c r="AQ187" s="54">
        <v>0</v>
      </c>
      <c r="AR187" s="54">
        <v>0</v>
      </c>
      <c r="AS187" s="54">
        <v>0</v>
      </c>
      <c r="AT187" s="54">
        <v>0</v>
      </c>
      <c r="AU187" s="54">
        <v>0</v>
      </c>
      <c r="AV187" s="54">
        <v>0</v>
      </c>
      <c r="AW187" s="54">
        <v>0</v>
      </c>
      <c r="AX187" s="54">
        <v>0</v>
      </c>
      <c r="AY187" s="54">
        <v>0</v>
      </c>
      <c r="AZ187" s="54">
        <v>0</v>
      </c>
      <c r="BA187" s="54">
        <v>0</v>
      </c>
      <c r="BB187" s="54">
        <v>0</v>
      </c>
      <c r="BC187" s="54">
        <v>0</v>
      </c>
      <c r="BD187" s="54">
        <v>0</v>
      </c>
      <c r="BE187" s="54">
        <v>0</v>
      </c>
      <c r="BF187" s="54">
        <v>0</v>
      </c>
      <c r="BG187" s="54">
        <v>0</v>
      </c>
      <c r="BH187" s="54">
        <v>0</v>
      </c>
      <c r="BI187" s="54">
        <v>0</v>
      </c>
      <c r="BJ187" s="54">
        <v>0</v>
      </c>
      <c r="BK187" s="54">
        <v>0</v>
      </c>
      <c r="BL187" s="54">
        <v>0</v>
      </c>
      <c r="BM187" s="54">
        <v>0</v>
      </c>
      <c r="BN187" s="54">
        <v>0</v>
      </c>
      <c r="BO187" s="54">
        <v>0</v>
      </c>
      <c r="BP187" s="54">
        <v>0</v>
      </c>
      <c r="BQ187" s="54">
        <v>0</v>
      </c>
      <c r="BR187" s="54">
        <v>0</v>
      </c>
      <c r="BS187" s="54">
        <v>0</v>
      </c>
      <c r="BT187" s="54">
        <v>0</v>
      </c>
      <c r="BU187" s="54">
        <v>0</v>
      </c>
      <c r="BV187" s="54">
        <v>0</v>
      </c>
      <c r="BW187" s="54">
        <v>0</v>
      </c>
      <c r="BX187" s="54">
        <v>0</v>
      </c>
      <c r="BY187" s="54">
        <v>0</v>
      </c>
      <c r="BZ187" s="54">
        <v>0</v>
      </c>
      <c r="CA187" s="54">
        <v>0</v>
      </c>
      <c r="CB187" s="54">
        <v>0</v>
      </c>
      <c r="CC187" s="54">
        <v>0</v>
      </c>
      <c r="CD187" s="54">
        <v>0</v>
      </c>
      <c r="CE187" s="54">
        <v>0</v>
      </c>
      <c r="CF187" s="54">
        <v>0</v>
      </c>
      <c r="CG187" s="54">
        <v>0</v>
      </c>
      <c r="CH187" s="54">
        <v>0</v>
      </c>
      <c r="CI187" s="54">
        <v>0</v>
      </c>
      <c r="CJ187" s="54">
        <v>0</v>
      </c>
      <c r="CK187" s="54">
        <v>0</v>
      </c>
      <c r="CL187" s="54">
        <v>0</v>
      </c>
      <c r="CM187" s="26"/>
      <c r="CN187" s="26"/>
      <c r="CO187" s="26"/>
      <c r="CP187" s="26">
        <v>0</v>
      </c>
      <c r="CQ187" s="54">
        <v>0</v>
      </c>
      <c r="CR187" s="54">
        <v>0</v>
      </c>
      <c r="CS187" s="54">
        <v>0</v>
      </c>
      <c r="CT187" s="54">
        <v>0</v>
      </c>
      <c r="CU187" s="54">
        <v>0</v>
      </c>
      <c r="CV187" s="54">
        <v>0</v>
      </c>
      <c r="CW187" s="54">
        <v>0</v>
      </c>
      <c r="CX187" s="54">
        <v>0</v>
      </c>
      <c r="CY187" s="54">
        <v>0</v>
      </c>
      <c r="CZ187" s="54">
        <v>0</v>
      </c>
      <c r="DA187" s="54">
        <v>0</v>
      </c>
      <c r="DB187" s="54">
        <v>0</v>
      </c>
      <c r="DC187" s="54">
        <v>0</v>
      </c>
      <c r="DD187" s="54">
        <v>0</v>
      </c>
      <c r="DE187" s="54">
        <v>0</v>
      </c>
      <c r="DF187" s="54">
        <v>0</v>
      </c>
      <c r="DG187" s="54">
        <v>0</v>
      </c>
      <c r="DH187" s="54">
        <v>0</v>
      </c>
      <c r="DI187" s="54">
        <v>0</v>
      </c>
      <c r="DJ187" s="54">
        <v>0</v>
      </c>
      <c r="DK187" s="54">
        <v>0</v>
      </c>
      <c r="DL187" s="54">
        <v>0</v>
      </c>
      <c r="DM187" s="54">
        <v>0</v>
      </c>
      <c r="DN187" s="54">
        <v>0</v>
      </c>
      <c r="DO187" s="54">
        <v>0</v>
      </c>
      <c r="DP187" s="54">
        <v>0</v>
      </c>
      <c r="DQ187" s="54">
        <v>0</v>
      </c>
      <c r="DR187" s="54">
        <v>0</v>
      </c>
      <c r="DS187" s="54">
        <v>0</v>
      </c>
      <c r="DT187" s="54">
        <v>0</v>
      </c>
      <c r="DU187" s="54">
        <v>0</v>
      </c>
      <c r="DV187" s="54">
        <v>0</v>
      </c>
      <c r="DW187" s="54">
        <v>0</v>
      </c>
      <c r="DX187" s="54">
        <v>0</v>
      </c>
      <c r="DY187" s="26"/>
      <c r="DZ187" s="26"/>
      <c r="EA187" s="26"/>
      <c r="EB187" s="26">
        <v>0</v>
      </c>
      <c r="EC187" s="54">
        <v>0</v>
      </c>
      <c r="ED187" s="54">
        <v>0</v>
      </c>
      <c r="EE187" s="54">
        <v>0</v>
      </c>
      <c r="EF187" s="54">
        <v>0</v>
      </c>
      <c r="EG187" s="54">
        <v>0</v>
      </c>
      <c r="EH187" s="54">
        <v>0</v>
      </c>
      <c r="EI187" s="54">
        <v>0</v>
      </c>
      <c r="EJ187" s="54">
        <v>0</v>
      </c>
      <c r="EK187" s="54">
        <v>0</v>
      </c>
      <c r="EL187" s="54">
        <v>0</v>
      </c>
      <c r="EM187" s="54">
        <v>0</v>
      </c>
      <c r="EN187" s="54">
        <v>0</v>
      </c>
      <c r="EO187" s="54">
        <v>0</v>
      </c>
      <c r="EP187" s="54">
        <v>0</v>
      </c>
      <c r="EQ187" s="54">
        <v>0</v>
      </c>
      <c r="ER187" s="54">
        <v>0</v>
      </c>
      <c r="ES187" s="54">
        <v>0</v>
      </c>
      <c r="ET187" s="54">
        <v>0</v>
      </c>
      <c r="EU187" s="54">
        <v>0</v>
      </c>
      <c r="EV187" s="54">
        <v>0</v>
      </c>
      <c r="EW187" s="54">
        <v>0</v>
      </c>
      <c r="EX187" s="54">
        <v>0</v>
      </c>
      <c r="EY187" s="26"/>
      <c r="EZ187" s="54"/>
      <c r="FA187" s="54"/>
      <c r="FB187" s="26">
        <v>0</v>
      </c>
      <c r="FC187" s="55">
        <v>0</v>
      </c>
      <c r="FD187" s="56">
        <v>0</v>
      </c>
      <c r="FE187" s="56">
        <v>0</v>
      </c>
      <c r="FF187" s="56"/>
      <c r="FG187" s="56">
        <v>0</v>
      </c>
      <c r="FH187" s="9"/>
      <c r="FI187" s="17">
        <v>0</v>
      </c>
      <c r="FJ187" s="17">
        <v>0</v>
      </c>
      <c r="FK187" s="17"/>
      <c r="FL187" s="17"/>
      <c r="FM187" s="17"/>
      <c r="FN187" s="17">
        <v>0</v>
      </c>
      <c r="FO187" s="57">
        <v>0</v>
      </c>
      <c r="FP187" s="57">
        <v>15</v>
      </c>
      <c r="FQ187" s="57">
        <v>0</v>
      </c>
      <c r="FR187" s="26" t="s">
        <v>365</v>
      </c>
      <c r="FS187" s="59"/>
      <c r="FT187" s="60">
        <v>0</v>
      </c>
      <c r="FU187" s="60"/>
      <c r="FV187" s="61">
        <v>0</v>
      </c>
      <c r="FW187" s="61">
        <v>0</v>
      </c>
      <c r="FX187" s="61">
        <v>0</v>
      </c>
      <c r="FY187" s="61">
        <v>0</v>
      </c>
      <c r="FZ187" s="12"/>
      <c r="GA187" s="11">
        <v>0</v>
      </c>
    </row>
    <row r="188" spans="1:183" s="62" customFormat="1" ht="21.75" hidden="1" customHeight="1">
      <c r="A188" s="8" t="s">
        <v>172</v>
      </c>
      <c r="B188" s="54"/>
      <c r="C188" s="54"/>
      <c r="D188" s="54">
        <v>0</v>
      </c>
      <c r="E188" s="54">
        <v>0</v>
      </c>
      <c r="F188" s="54">
        <v>0</v>
      </c>
      <c r="G188" s="54">
        <v>0</v>
      </c>
      <c r="H188" s="54">
        <v>0</v>
      </c>
      <c r="I188" s="54">
        <v>0</v>
      </c>
      <c r="J188" s="54">
        <v>0</v>
      </c>
      <c r="K188" s="54">
        <v>0</v>
      </c>
      <c r="L188" s="54">
        <v>0</v>
      </c>
      <c r="M188" s="54">
        <v>0</v>
      </c>
      <c r="N188" s="54">
        <v>0</v>
      </c>
      <c r="O188" s="54">
        <v>0</v>
      </c>
      <c r="P188" s="54">
        <v>0</v>
      </c>
      <c r="Q188" s="54">
        <v>0</v>
      </c>
      <c r="R188" s="54">
        <v>0</v>
      </c>
      <c r="S188" s="54">
        <v>0</v>
      </c>
      <c r="T188" s="54">
        <v>0</v>
      </c>
      <c r="U188" s="54">
        <v>0</v>
      </c>
      <c r="V188" s="54">
        <v>0</v>
      </c>
      <c r="W188" s="54">
        <v>0</v>
      </c>
      <c r="X188" s="54">
        <v>0</v>
      </c>
      <c r="Y188" s="54">
        <v>0</v>
      </c>
      <c r="Z188" s="54">
        <v>0</v>
      </c>
      <c r="AA188" s="54">
        <v>0</v>
      </c>
      <c r="AB188" s="54">
        <v>0</v>
      </c>
      <c r="AC188" s="54">
        <v>0</v>
      </c>
      <c r="AD188" s="54">
        <v>0</v>
      </c>
      <c r="AE188" s="54">
        <v>0</v>
      </c>
      <c r="AF188" s="54">
        <v>0</v>
      </c>
      <c r="AG188" s="54">
        <v>0</v>
      </c>
      <c r="AH188" s="54">
        <v>0</v>
      </c>
      <c r="AI188" s="54">
        <v>0</v>
      </c>
      <c r="AJ188" s="54">
        <v>0</v>
      </c>
      <c r="AK188" s="54">
        <v>0</v>
      </c>
      <c r="AL188" s="54">
        <v>0</v>
      </c>
      <c r="AM188" s="54">
        <v>0</v>
      </c>
      <c r="AN188" s="54">
        <v>0</v>
      </c>
      <c r="AO188" s="54">
        <v>0</v>
      </c>
      <c r="AP188" s="54">
        <v>0</v>
      </c>
      <c r="AQ188" s="54">
        <v>0</v>
      </c>
      <c r="AR188" s="54">
        <v>0</v>
      </c>
      <c r="AS188" s="54">
        <v>0</v>
      </c>
      <c r="AT188" s="54">
        <v>0</v>
      </c>
      <c r="AU188" s="54">
        <v>0</v>
      </c>
      <c r="AV188" s="54">
        <v>0</v>
      </c>
      <c r="AW188" s="54">
        <v>0</v>
      </c>
      <c r="AX188" s="54">
        <v>0</v>
      </c>
      <c r="AY188" s="54">
        <v>0</v>
      </c>
      <c r="AZ188" s="54">
        <v>0</v>
      </c>
      <c r="BA188" s="54">
        <v>0</v>
      </c>
      <c r="BB188" s="54">
        <v>0</v>
      </c>
      <c r="BC188" s="54">
        <v>0</v>
      </c>
      <c r="BD188" s="54">
        <v>0</v>
      </c>
      <c r="BE188" s="54">
        <v>0</v>
      </c>
      <c r="BF188" s="54">
        <v>0</v>
      </c>
      <c r="BG188" s="54">
        <v>0</v>
      </c>
      <c r="BH188" s="54">
        <v>0</v>
      </c>
      <c r="BI188" s="54">
        <v>0</v>
      </c>
      <c r="BJ188" s="54">
        <v>0</v>
      </c>
      <c r="BK188" s="54">
        <v>0</v>
      </c>
      <c r="BL188" s="54">
        <v>0</v>
      </c>
      <c r="BM188" s="54">
        <v>0</v>
      </c>
      <c r="BN188" s="54">
        <v>0</v>
      </c>
      <c r="BO188" s="54">
        <v>0</v>
      </c>
      <c r="BP188" s="54">
        <v>0</v>
      </c>
      <c r="BQ188" s="54">
        <v>0</v>
      </c>
      <c r="BR188" s="54">
        <v>0</v>
      </c>
      <c r="BS188" s="54">
        <v>0</v>
      </c>
      <c r="BT188" s="54">
        <v>0</v>
      </c>
      <c r="BU188" s="54">
        <v>0</v>
      </c>
      <c r="BV188" s="54">
        <v>0</v>
      </c>
      <c r="BW188" s="54">
        <v>0</v>
      </c>
      <c r="BX188" s="54">
        <v>0</v>
      </c>
      <c r="BY188" s="54">
        <v>0</v>
      </c>
      <c r="BZ188" s="54">
        <v>0</v>
      </c>
      <c r="CA188" s="54">
        <v>0</v>
      </c>
      <c r="CB188" s="54">
        <v>0</v>
      </c>
      <c r="CC188" s="54">
        <v>0</v>
      </c>
      <c r="CD188" s="54">
        <v>0</v>
      </c>
      <c r="CE188" s="54">
        <v>0</v>
      </c>
      <c r="CF188" s="54">
        <v>0</v>
      </c>
      <c r="CG188" s="54">
        <v>0</v>
      </c>
      <c r="CH188" s="54">
        <v>0</v>
      </c>
      <c r="CI188" s="54">
        <v>0</v>
      </c>
      <c r="CJ188" s="54">
        <v>0</v>
      </c>
      <c r="CK188" s="54">
        <v>0</v>
      </c>
      <c r="CL188" s="54">
        <v>0</v>
      </c>
      <c r="CM188" s="26"/>
      <c r="CN188" s="26"/>
      <c r="CO188" s="26"/>
      <c r="CP188" s="26">
        <v>0</v>
      </c>
      <c r="CQ188" s="54">
        <v>0</v>
      </c>
      <c r="CR188" s="54">
        <v>0</v>
      </c>
      <c r="CS188" s="54">
        <v>0</v>
      </c>
      <c r="CT188" s="54">
        <v>0</v>
      </c>
      <c r="CU188" s="54">
        <v>0</v>
      </c>
      <c r="CV188" s="54">
        <v>0</v>
      </c>
      <c r="CW188" s="54">
        <v>0</v>
      </c>
      <c r="CX188" s="54">
        <v>0</v>
      </c>
      <c r="CY188" s="54">
        <v>0</v>
      </c>
      <c r="CZ188" s="54">
        <v>0</v>
      </c>
      <c r="DA188" s="54">
        <v>0</v>
      </c>
      <c r="DB188" s="54">
        <v>0</v>
      </c>
      <c r="DC188" s="54">
        <v>0</v>
      </c>
      <c r="DD188" s="54">
        <v>0</v>
      </c>
      <c r="DE188" s="54">
        <v>0</v>
      </c>
      <c r="DF188" s="54">
        <v>0</v>
      </c>
      <c r="DG188" s="54">
        <v>0</v>
      </c>
      <c r="DH188" s="54">
        <v>0</v>
      </c>
      <c r="DI188" s="54">
        <v>0</v>
      </c>
      <c r="DJ188" s="54">
        <v>0</v>
      </c>
      <c r="DK188" s="54">
        <v>0</v>
      </c>
      <c r="DL188" s="54">
        <v>0</v>
      </c>
      <c r="DM188" s="54">
        <v>0</v>
      </c>
      <c r="DN188" s="54">
        <v>0</v>
      </c>
      <c r="DO188" s="54">
        <v>0</v>
      </c>
      <c r="DP188" s="54">
        <v>0</v>
      </c>
      <c r="DQ188" s="54">
        <v>0</v>
      </c>
      <c r="DR188" s="54">
        <v>0</v>
      </c>
      <c r="DS188" s="54">
        <v>0</v>
      </c>
      <c r="DT188" s="54">
        <v>0</v>
      </c>
      <c r="DU188" s="54">
        <v>0</v>
      </c>
      <c r="DV188" s="54">
        <v>0</v>
      </c>
      <c r="DW188" s="54">
        <v>0</v>
      </c>
      <c r="DX188" s="54">
        <v>0</v>
      </c>
      <c r="DY188" s="26"/>
      <c r="DZ188" s="26"/>
      <c r="EA188" s="26"/>
      <c r="EB188" s="26">
        <v>0</v>
      </c>
      <c r="EC188" s="54">
        <v>0</v>
      </c>
      <c r="ED188" s="54">
        <v>0</v>
      </c>
      <c r="EE188" s="54">
        <v>0</v>
      </c>
      <c r="EF188" s="54">
        <v>0</v>
      </c>
      <c r="EG188" s="54">
        <v>0</v>
      </c>
      <c r="EH188" s="54">
        <v>0</v>
      </c>
      <c r="EI188" s="54">
        <v>0</v>
      </c>
      <c r="EJ188" s="54">
        <v>0</v>
      </c>
      <c r="EK188" s="54">
        <v>0</v>
      </c>
      <c r="EL188" s="54">
        <v>0</v>
      </c>
      <c r="EM188" s="54">
        <v>0</v>
      </c>
      <c r="EN188" s="54">
        <v>0</v>
      </c>
      <c r="EO188" s="54">
        <v>0</v>
      </c>
      <c r="EP188" s="54">
        <v>0</v>
      </c>
      <c r="EQ188" s="54">
        <v>0</v>
      </c>
      <c r="ER188" s="54">
        <v>0</v>
      </c>
      <c r="ES188" s="54">
        <v>0</v>
      </c>
      <c r="ET188" s="54">
        <v>0</v>
      </c>
      <c r="EU188" s="54">
        <v>0</v>
      </c>
      <c r="EV188" s="54">
        <v>0</v>
      </c>
      <c r="EW188" s="54">
        <v>0</v>
      </c>
      <c r="EX188" s="54">
        <v>0</v>
      </c>
      <c r="EY188" s="26"/>
      <c r="EZ188" s="54"/>
      <c r="FA188" s="54"/>
      <c r="FB188" s="26">
        <v>0</v>
      </c>
      <c r="FC188" s="55">
        <v>0</v>
      </c>
      <c r="FD188" s="56">
        <v>0</v>
      </c>
      <c r="FE188" s="56">
        <v>0</v>
      </c>
      <c r="FF188" s="56"/>
      <c r="FG188" s="56"/>
      <c r="FH188" s="9"/>
      <c r="FI188" s="17">
        <v>0</v>
      </c>
      <c r="FJ188" s="17"/>
      <c r="FK188" s="17"/>
      <c r="FL188" s="17"/>
      <c r="FM188" s="17"/>
      <c r="FN188" s="17">
        <v>0</v>
      </c>
      <c r="FO188" s="57">
        <v>0</v>
      </c>
      <c r="FP188" s="57">
        <v>30</v>
      </c>
      <c r="FQ188" s="57">
        <v>0</v>
      </c>
      <c r="FR188" s="26" t="s">
        <v>365</v>
      </c>
      <c r="FS188" s="59"/>
      <c r="FT188" s="60">
        <v>0</v>
      </c>
      <c r="FU188" s="60"/>
      <c r="FV188" s="61">
        <v>0</v>
      </c>
      <c r="FW188" s="61">
        <v>0</v>
      </c>
      <c r="FX188" s="61">
        <v>0</v>
      </c>
      <c r="FY188" s="61">
        <v>0</v>
      </c>
      <c r="FZ188" s="10"/>
      <c r="GA188" s="11"/>
    </row>
    <row r="189" spans="1:183" s="62" customFormat="1" ht="21.75" hidden="1" customHeight="1">
      <c r="A189" s="8" t="s">
        <v>173</v>
      </c>
      <c r="B189" s="54"/>
      <c r="C189" s="54"/>
      <c r="D189" s="54">
        <v>0</v>
      </c>
      <c r="E189" s="54">
        <v>0</v>
      </c>
      <c r="F189" s="54">
        <v>15</v>
      </c>
      <c r="G189" s="54">
        <v>15</v>
      </c>
      <c r="H189" s="54">
        <v>0</v>
      </c>
      <c r="I189" s="54">
        <v>30</v>
      </c>
      <c r="J189" s="54">
        <v>30</v>
      </c>
      <c r="K189" s="54">
        <v>0</v>
      </c>
      <c r="L189" s="54">
        <v>10</v>
      </c>
      <c r="M189" s="54">
        <v>10</v>
      </c>
      <c r="N189" s="54">
        <v>0</v>
      </c>
      <c r="O189" s="54">
        <v>15</v>
      </c>
      <c r="P189" s="54">
        <v>15</v>
      </c>
      <c r="Q189" s="54">
        <v>0</v>
      </c>
      <c r="R189" s="54">
        <v>0</v>
      </c>
      <c r="S189" s="54">
        <v>0</v>
      </c>
      <c r="T189" s="54">
        <v>0</v>
      </c>
      <c r="U189" s="54">
        <v>0</v>
      </c>
      <c r="V189" s="54">
        <v>0</v>
      </c>
      <c r="W189" s="54">
        <v>0</v>
      </c>
      <c r="X189" s="54">
        <v>0</v>
      </c>
      <c r="Y189" s="54">
        <v>0</v>
      </c>
      <c r="Z189" s="54">
        <v>0</v>
      </c>
      <c r="AA189" s="54">
        <v>0</v>
      </c>
      <c r="AB189" s="54">
        <v>0</v>
      </c>
      <c r="AC189" s="54">
        <v>0</v>
      </c>
      <c r="AD189" s="54">
        <v>0</v>
      </c>
      <c r="AE189" s="54">
        <v>0</v>
      </c>
      <c r="AF189" s="54">
        <v>0</v>
      </c>
      <c r="AG189" s="54">
        <v>0</v>
      </c>
      <c r="AH189" s="54">
        <v>0</v>
      </c>
      <c r="AI189" s="54">
        <v>0</v>
      </c>
      <c r="AJ189" s="54">
        <v>0</v>
      </c>
      <c r="AK189" s="54">
        <v>0</v>
      </c>
      <c r="AL189" s="54">
        <v>0</v>
      </c>
      <c r="AM189" s="54">
        <v>0</v>
      </c>
      <c r="AN189" s="54">
        <v>0</v>
      </c>
      <c r="AO189" s="54">
        <v>0</v>
      </c>
      <c r="AP189" s="54">
        <v>0</v>
      </c>
      <c r="AQ189" s="54">
        <v>0</v>
      </c>
      <c r="AR189" s="54">
        <v>0</v>
      </c>
      <c r="AS189" s="54">
        <v>0</v>
      </c>
      <c r="AT189" s="54">
        <v>0</v>
      </c>
      <c r="AU189" s="54">
        <v>0</v>
      </c>
      <c r="AV189" s="54">
        <v>0</v>
      </c>
      <c r="AW189" s="54">
        <v>0</v>
      </c>
      <c r="AX189" s="54">
        <v>0</v>
      </c>
      <c r="AY189" s="54">
        <v>0</v>
      </c>
      <c r="AZ189" s="54">
        <v>0</v>
      </c>
      <c r="BA189" s="54">
        <v>0</v>
      </c>
      <c r="BB189" s="54">
        <v>0</v>
      </c>
      <c r="BC189" s="54">
        <v>0</v>
      </c>
      <c r="BD189" s="54">
        <v>0</v>
      </c>
      <c r="BE189" s="54">
        <v>0</v>
      </c>
      <c r="BF189" s="54">
        <v>0</v>
      </c>
      <c r="BG189" s="54">
        <v>0</v>
      </c>
      <c r="BH189" s="54">
        <v>0</v>
      </c>
      <c r="BI189" s="54">
        <v>0</v>
      </c>
      <c r="BJ189" s="54">
        <v>0</v>
      </c>
      <c r="BK189" s="54">
        <v>0</v>
      </c>
      <c r="BL189" s="54">
        <v>0</v>
      </c>
      <c r="BM189" s="54">
        <v>0</v>
      </c>
      <c r="BN189" s="54">
        <v>0</v>
      </c>
      <c r="BO189" s="54">
        <v>0</v>
      </c>
      <c r="BP189" s="54">
        <v>0</v>
      </c>
      <c r="BQ189" s="54">
        <v>0</v>
      </c>
      <c r="BR189" s="54">
        <v>0</v>
      </c>
      <c r="BS189" s="54">
        <v>0</v>
      </c>
      <c r="BT189" s="54">
        <v>0</v>
      </c>
      <c r="BU189" s="54">
        <v>0</v>
      </c>
      <c r="BV189" s="54">
        <v>0</v>
      </c>
      <c r="BW189" s="54">
        <v>0</v>
      </c>
      <c r="BX189" s="54">
        <v>0</v>
      </c>
      <c r="BY189" s="54">
        <v>0</v>
      </c>
      <c r="BZ189" s="54">
        <v>0</v>
      </c>
      <c r="CA189" s="54">
        <v>0</v>
      </c>
      <c r="CB189" s="54">
        <v>0</v>
      </c>
      <c r="CC189" s="54">
        <v>0</v>
      </c>
      <c r="CD189" s="54">
        <v>0</v>
      </c>
      <c r="CE189" s="54">
        <v>0</v>
      </c>
      <c r="CF189" s="54">
        <v>0</v>
      </c>
      <c r="CG189" s="54">
        <v>0</v>
      </c>
      <c r="CH189" s="54">
        <v>0</v>
      </c>
      <c r="CI189" s="54">
        <v>10</v>
      </c>
      <c r="CJ189" s="54">
        <v>10</v>
      </c>
      <c r="CK189" s="54">
        <v>0</v>
      </c>
      <c r="CL189" s="54">
        <v>80</v>
      </c>
      <c r="CM189" s="26"/>
      <c r="CN189" s="26"/>
      <c r="CO189" s="26"/>
      <c r="CP189" s="26">
        <v>0</v>
      </c>
      <c r="CQ189" s="54">
        <v>0</v>
      </c>
      <c r="CR189" s="54">
        <v>0</v>
      </c>
      <c r="CS189" s="54">
        <v>0</v>
      </c>
      <c r="CT189" s="54">
        <v>0</v>
      </c>
      <c r="CU189" s="54">
        <v>0</v>
      </c>
      <c r="CV189" s="54">
        <v>0</v>
      </c>
      <c r="CW189" s="54">
        <v>0</v>
      </c>
      <c r="CX189" s="54">
        <v>0</v>
      </c>
      <c r="CY189" s="54">
        <v>0</v>
      </c>
      <c r="CZ189" s="54">
        <v>0</v>
      </c>
      <c r="DA189" s="54">
        <v>0</v>
      </c>
      <c r="DB189" s="54">
        <v>0</v>
      </c>
      <c r="DC189" s="54">
        <v>0</v>
      </c>
      <c r="DD189" s="54">
        <v>0</v>
      </c>
      <c r="DE189" s="54">
        <v>0</v>
      </c>
      <c r="DF189" s="54">
        <v>0</v>
      </c>
      <c r="DG189" s="54">
        <v>0</v>
      </c>
      <c r="DH189" s="54">
        <v>0</v>
      </c>
      <c r="DI189" s="54">
        <v>0</v>
      </c>
      <c r="DJ189" s="54">
        <v>0</v>
      </c>
      <c r="DK189" s="54">
        <v>0</v>
      </c>
      <c r="DL189" s="54">
        <v>0</v>
      </c>
      <c r="DM189" s="54">
        <v>0</v>
      </c>
      <c r="DN189" s="54">
        <v>0</v>
      </c>
      <c r="DO189" s="54">
        <v>0</v>
      </c>
      <c r="DP189" s="54">
        <v>0</v>
      </c>
      <c r="DQ189" s="54">
        <v>0</v>
      </c>
      <c r="DR189" s="54">
        <v>0</v>
      </c>
      <c r="DS189" s="54">
        <v>0</v>
      </c>
      <c r="DT189" s="54">
        <v>0</v>
      </c>
      <c r="DU189" s="54">
        <v>0</v>
      </c>
      <c r="DV189" s="54">
        <v>0</v>
      </c>
      <c r="DW189" s="54">
        <v>0</v>
      </c>
      <c r="DX189" s="54">
        <v>0</v>
      </c>
      <c r="DY189" s="26"/>
      <c r="DZ189" s="26"/>
      <c r="EA189" s="26"/>
      <c r="EB189" s="26">
        <v>0</v>
      </c>
      <c r="EC189" s="54">
        <v>0</v>
      </c>
      <c r="ED189" s="54">
        <v>0</v>
      </c>
      <c r="EE189" s="54">
        <v>0</v>
      </c>
      <c r="EF189" s="54">
        <v>100</v>
      </c>
      <c r="EG189" s="54">
        <v>100</v>
      </c>
      <c r="EH189" s="54">
        <v>0</v>
      </c>
      <c r="EI189" s="54">
        <v>100</v>
      </c>
      <c r="EJ189" s="54">
        <v>100</v>
      </c>
      <c r="EK189" s="54">
        <v>0</v>
      </c>
      <c r="EL189" s="54">
        <v>130</v>
      </c>
      <c r="EM189" s="54">
        <v>130</v>
      </c>
      <c r="EN189" s="54">
        <v>0</v>
      </c>
      <c r="EO189" s="54">
        <v>0</v>
      </c>
      <c r="EP189" s="54">
        <v>0</v>
      </c>
      <c r="EQ189" s="54">
        <v>0</v>
      </c>
      <c r="ER189" s="54">
        <v>0</v>
      </c>
      <c r="ES189" s="54">
        <v>0</v>
      </c>
      <c r="ET189" s="54">
        <v>0</v>
      </c>
      <c r="EU189" s="54">
        <v>0</v>
      </c>
      <c r="EV189" s="54">
        <v>0</v>
      </c>
      <c r="EW189" s="54">
        <v>0</v>
      </c>
      <c r="EX189" s="54">
        <v>330</v>
      </c>
      <c r="EY189" s="26"/>
      <c r="EZ189" s="54"/>
      <c r="FA189" s="54"/>
      <c r="FB189" s="26">
        <v>0</v>
      </c>
      <c r="FC189" s="55">
        <v>410</v>
      </c>
      <c r="FD189" s="56">
        <v>410</v>
      </c>
      <c r="FE189" s="56">
        <v>0</v>
      </c>
      <c r="FF189" s="56"/>
      <c r="FG189" s="56">
        <v>-410</v>
      </c>
      <c r="FH189" s="9"/>
      <c r="FI189" s="17">
        <v>410</v>
      </c>
      <c r="FJ189" s="17">
        <v>1230</v>
      </c>
      <c r="FK189" s="17"/>
      <c r="FL189" s="17"/>
      <c r="FM189" s="17"/>
      <c r="FN189" s="17"/>
      <c r="FO189" s="57">
        <v>0</v>
      </c>
      <c r="FP189" s="66">
        <v>8</v>
      </c>
      <c r="FQ189" s="57">
        <v>51.25</v>
      </c>
      <c r="FR189" s="26" t="s">
        <v>365</v>
      </c>
      <c r="FS189" s="59"/>
      <c r="FT189" s="60">
        <v>-410</v>
      </c>
      <c r="FU189" s="60"/>
      <c r="FV189" s="61">
        <v>410</v>
      </c>
      <c r="FW189" s="61">
        <v>-410</v>
      </c>
      <c r="FX189" s="61">
        <v>0</v>
      </c>
      <c r="FY189" s="61">
        <v>0</v>
      </c>
      <c r="FZ189" s="13"/>
      <c r="GA189" s="11"/>
    </row>
    <row r="190" spans="1:183" s="62" customFormat="1" ht="21.75" hidden="1" customHeight="1">
      <c r="A190" s="8" t="s">
        <v>174</v>
      </c>
      <c r="B190" s="54" t="s">
        <v>321</v>
      </c>
      <c r="C190" s="54">
        <v>0</v>
      </c>
      <c r="D190" s="54">
        <v>0</v>
      </c>
      <c r="E190" s="54">
        <v>0</v>
      </c>
      <c r="F190" s="54">
        <v>0</v>
      </c>
      <c r="G190" s="54">
        <v>0</v>
      </c>
      <c r="H190" s="54">
        <v>0</v>
      </c>
      <c r="I190" s="54">
        <v>0</v>
      </c>
      <c r="J190" s="54">
        <v>0</v>
      </c>
      <c r="K190" s="54">
        <v>0</v>
      </c>
      <c r="L190" s="54">
        <v>0</v>
      </c>
      <c r="M190" s="54">
        <v>0</v>
      </c>
      <c r="N190" s="54">
        <v>0</v>
      </c>
      <c r="O190" s="54">
        <v>0</v>
      </c>
      <c r="P190" s="54">
        <v>0</v>
      </c>
      <c r="Q190" s="54">
        <v>0</v>
      </c>
      <c r="R190" s="54">
        <v>0</v>
      </c>
      <c r="S190" s="54">
        <v>0</v>
      </c>
      <c r="T190" s="54">
        <v>0</v>
      </c>
      <c r="U190" s="54">
        <v>0</v>
      </c>
      <c r="V190" s="54">
        <v>0</v>
      </c>
      <c r="W190" s="54">
        <v>0</v>
      </c>
      <c r="X190" s="54">
        <v>0</v>
      </c>
      <c r="Y190" s="54">
        <v>0</v>
      </c>
      <c r="Z190" s="54">
        <v>0</v>
      </c>
      <c r="AA190" s="54">
        <v>0</v>
      </c>
      <c r="AB190" s="54">
        <v>0</v>
      </c>
      <c r="AC190" s="54">
        <v>0</v>
      </c>
      <c r="AD190" s="54">
        <v>0</v>
      </c>
      <c r="AE190" s="54">
        <v>0</v>
      </c>
      <c r="AF190" s="54">
        <v>0</v>
      </c>
      <c r="AG190" s="54">
        <v>0</v>
      </c>
      <c r="AH190" s="54">
        <v>0</v>
      </c>
      <c r="AI190" s="54">
        <v>0</v>
      </c>
      <c r="AJ190" s="54">
        <v>0</v>
      </c>
      <c r="AK190" s="54">
        <v>0</v>
      </c>
      <c r="AL190" s="54">
        <v>0</v>
      </c>
      <c r="AM190" s="54">
        <v>0</v>
      </c>
      <c r="AN190" s="54">
        <v>0</v>
      </c>
      <c r="AO190" s="54">
        <v>0</v>
      </c>
      <c r="AP190" s="54">
        <v>0</v>
      </c>
      <c r="AQ190" s="54">
        <v>0</v>
      </c>
      <c r="AR190" s="54">
        <v>0</v>
      </c>
      <c r="AS190" s="54">
        <v>0</v>
      </c>
      <c r="AT190" s="54">
        <v>0</v>
      </c>
      <c r="AU190" s="54">
        <v>0</v>
      </c>
      <c r="AV190" s="54">
        <v>0</v>
      </c>
      <c r="AW190" s="54">
        <v>0</v>
      </c>
      <c r="AX190" s="54">
        <v>0</v>
      </c>
      <c r="AY190" s="54">
        <v>0</v>
      </c>
      <c r="AZ190" s="54">
        <v>0</v>
      </c>
      <c r="BA190" s="54">
        <v>0</v>
      </c>
      <c r="BB190" s="54">
        <v>0</v>
      </c>
      <c r="BC190" s="54">
        <v>0</v>
      </c>
      <c r="BD190" s="54">
        <v>0</v>
      </c>
      <c r="BE190" s="54">
        <v>0</v>
      </c>
      <c r="BF190" s="54">
        <v>0</v>
      </c>
      <c r="BG190" s="54">
        <v>0</v>
      </c>
      <c r="BH190" s="54">
        <v>0</v>
      </c>
      <c r="BI190" s="54">
        <v>0</v>
      </c>
      <c r="BJ190" s="54">
        <v>0</v>
      </c>
      <c r="BK190" s="54">
        <v>0</v>
      </c>
      <c r="BL190" s="54">
        <v>0</v>
      </c>
      <c r="BM190" s="54">
        <v>0</v>
      </c>
      <c r="BN190" s="54">
        <v>0</v>
      </c>
      <c r="BO190" s="54">
        <v>0</v>
      </c>
      <c r="BP190" s="54">
        <v>0</v>
      </c>
      <c r="BQ190" s="54">
        <v>0</v>
      </c>
      <c r="BR190" s="54">
        <v>0</v>
      </c>
      <c r="BS190" s="54">
        <v>0</v>
      </c>
      <c r="BT190" s="54">
        <v>0</v>
      </c>
      <c r="BU190" s="54">
        <v>0</v>
      </c>
      <c r="BV190" s="54">
        <v>0</v>
      </c>
      <c r="BW190" s="54">
        <v>0</v>
      </c>
      <c r="BX190" s="54">
        <v>0</v>
      </c>
      <c r="BY190" s="54">
        <v>0</v>
      </c>
      <c r="BZ190" s="54">
        <v>0</v>
      </c>
      <c r="CA190" s="54">
        <v>0</v>
      </c>
      <c r="CB190" s="54">
        <v>0</v>
      </c>
      <c r="CC190" s="54">
        <v>0</v>
      </c>
      <c r="CD190" s="54">
        <v>0</v>
      </c>
      <c r="CE190" s="54">
        <v>0</v>
      </c>
      <c r="CF190" s="54">
        <v>0</v>
      </c>
      <c r="CG190" s="54">
        <v>0</v>
      </c>
      <c r="CH190" s="54">
        <v>0</v>
      </c>
      <c r="CI190" s="54">
        <v>0</v>
      </c>
      <c r="CJ190" s="54">
        <v>0</v>
      </c>
      <c r="CK190" s="54">
        <v>0</v>
      </c>
      <c r="CL190" s="54">
        <v>0</v>
      </c>
      <c r="CM190" s="26"/>
      <c r="CN190" s="26"/>
      <c r="CO190" s="26"/>
      <c r="CP190" s="26">
        <v>0</v>
      </c>
      <c r="CQ190" s="54">
        <v>0</v>
      </c>
      <c r="CR190" s="54">
        <v>0</v>
      </c>
      <c r="CS190" s="54">
        <v>0</v>
      </c>
      <c r="CT190" s="54">
        <v>0</v>
      </c>
      <c r="CU190" s="54">
        <v>0</v>
      </c>
      <c r="CV190" s="54">
        <v>0</v>
      </c>
      <c r="CW190" s="54">
        <v>0</v>
      </c>
      <c r="CX190" s="54">
        <v>0</v>
      </c>
      <c r="CY190" s="54">
        <v>0</v>
      </c>
      <c r="CZ190" s="54">
        <v>0</v>
      </c>
      <c r="DA190" s="54">
        <v>0</v>
      </c>
      <c r="DB190" s="54">
        <v>0</v>
      </c>
      <c r="DC190" s="54">
        <v>0</v>
      </c>
      <c r="DD190" s="54">
        <v>0</v>
      </c>
      <c r="DE190" s="54">
        <v>0</v>
      </c>
      <c r="DF190" s="54">
        <v>0</v>
      </c>
      <c r="DG190" s="54">
        <v>0</v>
      </c>
      <c r="DH190" s="54">
        <v>0</v>
      </c>
      <c r="DI190" s="54">
        <v>0</v>
      </c>
      <c r="DJ190" s="54">
        <v>0</v>
      </c>
      <c r="DK190" s="54">
        <v>0</v>
      </c>
      <c r="DL190" s="54">
        <v>0</v>
      </c>
      <c r="DM190" s="54">
        <v>0</v>
      </c>
      <c r="DN190" s="54">
        <v>0</v>
      </c>
      <c r="DO190" s="54">
        <v>0</v>
      </c>
      <c r="DP190" s="54">
        <v>0</v>
      </c>
      <c r="DQ190" s="54">
        <v>0</v>
      </c>
      <c r="DR190" s="54">
        <v>0</v>
      </c>
      <c r="DS190" s="54">
        <v>0</v>
      </c>
      <c r="DT190" s="54">
        <v>0</v>
      </c>
      <c r="DU190" s="54">
        <v>0</v>
      </c>
      <c r="DV190" s="54">
        <v>0</v>
      </c>
      <c r="DW190" s="54">
        <v>0</v>
      </c>
      <c r="DX190" s="54">
        <v>0</v>
      </c>
      <c r="DY190" s="26"/>
      <c r="DZ190" s="26"/>
      <c r="EA190" s="26"/>
      <c r="EB190" s="26">
        <v>0</v>
      </c>
      <c r="EC190" s="54">
        <v>0</v>
      </c>
      <c r="ED190" s="54">
        <v>0</v>
      </c>
      <c r="EE190" s="54">
        <v>0</v>
      </c>
      <c r="EF190" s="54">
        <v>0</v>
      </c>
      <c r="EG190" s="54">
        <v>0</v>
      </c>
      <c r="EH190" s="54">
        <v>0</v>
      </c>
      <c r="EI190" s="54">
        <v>0</v>
      </c>
      <c r="EJ190" s="54">
        <v>0</v>
      </c>
      <c r="EK190" s="54">
        <v>0</v>
      </c>
      <c r="EL190" s="54">
        <v>0</v>
      </c>
      <c r="EM190" s="54">
        <v>0</v>
      </c>
      <c r="EN190" s="54">
        <v>0</v>
      </c>
      <c r="EO190" s="54">
        <v>0</v>
      </c>
      <c r="EP190" s="54">
        <v>0</v>
      </c>
      <c r="EQ190" s="54">
        <v>0</v>
      </c>
      <c r="ER190" s="54">
        <v>0</v>
      </c>
      <c r="ES190" s="54">
        <v>0</v>
      </c>
      <c r="ET190" s="54">
        <v>0</v>
      </c>
      <c r="EU190" s="54">
        <v>0</v>
      </c>
      <c r="EV190" s="54">
        <v>0</v>
      </c>
      <c r="EW190" s="54">
        <v>0</v>
      </c>
      <c r="EX190" s="54">
        <v>0</v>
      </c>
      <c r="EY190" s="26"/>
      <c r="EZ190" s="54"/>
      <c r="FA190" s="54"/>
      <c r="FB190" s="26">
        <v>0</v>
      </c>
      <c r="FC190" s="55">
        <v>0</v>
      </c>
      <c r="FD190" s="56">
        <v>0</v>
      </c>
      <c r="FE190" s="56">
        <v>0</v>
      </c>
      <c r="FF190" s="56"/>
      <c r="FG190" s="56">
        <v>0</v>
      </c>
      <c r="FH190" s="9"/>
      <c r="FI190" s="17">
        <v>0</v>
      </c>
      <c r="FJ190" s="17"/>
      <c r="FK190" s="17"/>
      <c r="FL190" s="17"/>
      <c r="FM190" s="17"/>
      <c r="FN190" s="17">
        <v>0</v>
      </c>
      <c r="FO190" s="57">
        <v>0</v>
      </c>
      <c r="FP190" s="57"/>
      <c r="FQ190" s="57">
        <v>0</v>
      </c>
      <c r="FR190" s="26" t="s">
        <v>365</v>
      </c>
      <c r="FS190" s="59"/>
      <c r="FT190" s="60">
        <v>0</v>
      </c>
      <c r="FU190" s="60"/>
      <c r="FV190" s="61">
        <v>0</v>
      </c>
      <c r="FW190" s="61">
        <v>0</v>
      </c>
      <c r="FX190" s="61">
        <v>0</v>
      </c>
      <c r="FY190" s="61">
        <v>0</v>
      </c>
      <c r="FZ190" s="10">
        <v>18000</v>
      </c>
      <c r="GA190" s="11">
        <v>0</v>
      </c>
    </row>
    <row r="191" spans="1:183" s="62" customFormat="1" ht="21.75" hidden="1" customHeight="1">
      <c r="A191" s="8" t="s">
        <v>175</v>
      </c>
      <c r="B191" s="54"/>
      <c r="C191" s="54"/>
      <c r="D191" s="54">
        <v>0</v>
      </c>
      <c r="E191" s="54">
        <v>0</v>
      </c>
      <c r="F191" s="54">
        <v>0</v>
      </c>
      <c r="G191" s="54">
        <v>0</v>
      </c>
      <c r="H191" s="54">
        <v>0</v>
      </c>
      <c r="I191" s="54">
        <v>0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  <c r="O191" s="54">
        <v>0</v>
      </c>
      <c r="P191" s="54">
        <v>0</v>
      </c>
      <c r="Q191" s="54">
        <v>0</v>
      </c>
      <c r="R191" s="54">
        <v>0</v>
      </c>
      <c r="S191" s="54">
        <v>0</v>
      </c>
      <c r="T191" s="54">
        <v>0</v>
      </c>
      <c r="U191" s="54">
        <v>0</v>
      </c>
      <c r="V191" s="54">
        <v>0</v>
      </c>
      <c r="W191" s="54">
        <v>0</v>
      </c>
      <c r="X191" s="54">
        <v>0</v>
      </c>
      <c r="Y191" s="54">
        <v>0</v>
      </c>
      <c r="Z191" s="54">
        <v>0</v>
      </c>
      <c r="AA191" s="54">
        <v>0</v>
      </c>
      <c r="AB191" s="54">
        <v>0</v>
      </c>
      <c r="AC191" s="54">
        <v>0</v>
      </c>
      <c r="AD191" s="54">
        <v>0</v>
      </c>
      <c r="AE191" s="54">
        <v>0</v>
      </c>
      <c r="AF191" s="54">
        <v>0</v>
      </c>
      <c r="AG191" s="54">
        <v>0</v>
      </c>
      <c r="AH191" s="54">
        <v>0</v>
      </c>
      <c r="AI191" s="54">
        <v>0</v>
      </c>
      <c r="AJ191" s="54">
        <v>0</v>
      </c>
      <c r="AK191" s="54">
        <v>0</v>
      </c>
      <c r="AL191" s="54">
        <v>0</v>
      </c>
      <c r="AM191" s="54">
        <v>0</v>
      </c>
      <c r="AN191" s="54">
        <v>0</v>
      </c>
      <c r="AO191" s="54">
        <v>0</v>
      </c>
      <c r="AP191" s="54">
        <v>0</v>
      </c>
      <c r="AQ191" s="54">
        <v>0</v>
      </c>
      <c r="AR191" s="54">
        <v>0</v>
      </c>
      <c r="AS191" s="54">
        <v>0</v>
      </c>
      <c r="AT191" s="54">
        <v>0</v>
      </c>
      <c r="AU191" s="54">
        <v>0</v>
      </c>
      <c r="AV191" s="54">
        <v>0</v>
      </c>
      <c r="AW191" s="54">
        <v>0</v>
      </c>
      <c r="AX191" s="54">
        <v>0</v>
      </c>
      <c r="AY191" s="54">
        <v>0</v>
      </c>
      <c r="AZ191" s="54">
        <v>0</v>
      </c>
      <c r="BA191" s="54">
        <v>0</v>
      </c>
      <c r="BB191" s="54">
        <v>0</v>
      </c>
      <c r="BC191" s="54">
        <v>0</v>
      </c>
      <c r="BD191" s="54">
        <v>0</v>
      </c>
      <c r="BE191" s="54">
        <v>0</v>
      </c>
      <c r="BF191" s="54">
        <v>0</v>
      </c>
      <c r="BG191" s="54">
        <v>0</v>
      </c>
      <c r="BH191" s="54">
        <v>0</v>
      </c>
      <c r="BI191" s="54">
        <v>0</v>
      </c>
      <c r="BJ191" s="54">
        <v>0</v>
      </c>
      <c r="BK191" s="54">
        <v>0</v>
      </c>
      <c r="BL191" s="54">
        <v>0</v>
      </c>
      <c r="BM191" s="54">
        <v>0</v>
      </c>
      <c r="BN191" s="54">
        <v>0</v>
      </c>
      <c r="BO191" s="54">
        <v>0</v>
      </c>
      <c r="BP191" s="54">
        <v>0</v>
      </c>
      <c r="BQ191" s="54">
        <v>0</v>
      </c>
      <c r="BR191" s="54">
        <v>0</v>
      </c>
      <c r="BS191" s="54">
        <v>0</v>
      </c>
      <c r="BT191" s="54">
        <v>0</v>
      </c>
      <c r="BU191" s="54">
        <v>0</v>
      </c>
      <c r="BV191" s="54">
        <v>0</v>
      </c>
      <c r="BW191" s="54">
        <v>0</v>
      </c>
      <c r="BX191" s="54">
        <v>0</v>
      </c>
      <c r="BY191" s="54">
        <v>0</v>
      </c>
      <c r="BZ191" s="54">
        <v>0</v>
      </c>
      <c r="CA191" s="54">
        <v>0</v>
      </c>
      <c r="CB191" s="54">
        <v>0</v>
      </c>
      <c r="CC191" s="54">
        <v>0</v>
      </c>
      <c r="CD191" s="54">
        <v>0</v>
      </c>
      <c r="CE191" s="54">
        <v>0</v>
      </c>
      <c r="CF191" s="54">
        <v>0</v>
      </c>
      <c r="CG191" s="54">
        <v>0</v>
      </c>
      <c r="CH191" s="54">
        <v>0</v>
      </c>
      <c r="CI191" s="54">
        <v>0</v>
      </c>
      <c r="CJ191" s="54">
        <v>0</v>
      </c>
      <c r="CK191" s="54">
        <v>0</v>
      </c>
      <c r="CL191" s="54">
        <v>0</v>
      </c>
      <c r="CM191" s="26"/>
      <c r="CN191" s="26"/>
      <c r="CO191" s="26"/>
      <c r="CP191" s="26">
        <v>0</v>
      </c>
      <c r="CQ191" s="54">
        <v>0</v>
      </c>
      <c r="CR191" s="54">
        <v>0</v>
      </c>
      <c r="CS191" s="54">
        <v>0</v>
      </c>
      <c r="CT191" s="54">
        <v>20</v>
      </c>
      <c r="CU191" s="54">
        <v>20</v>
      </c>
      <c r="CV191" s="54">
        <v>0</v>
      </c>
      <c r="CW191" s="54">
        <v>15</v>
      </c>
      <c r="CX191" s="54">
        <v>15</v>
      </c>
      <c r="CY191" s="54">
        <v>0</v>
      </c>
      <c r="CZ191" s="54">
        <v>8</v>
      </c>
      <c r="DA191" s="54">
        <v>8</v>
      </c>
      <c r="DB191" s="54">
        <v>0</v>
      </c>
      <c r="DC191" s="54">
        <v>5</v>
      </c>
      <c r="DD191" s="54">
        <v>5</v>
      </c>
      <c r="DE191" s="54">
        <v>0</v>
      </c>
      <c r="DF191" s="54">
        <v>15</v>
      </c>
      <c r="DG191" s="54">
        <v>15</v>
      </c>
      <c r="DH191" s="54">
        <v>0</v>
      </c>
      <c r="DI191" s="54">
        <v>30</v>
      </c>
      <c r="DJ191" s="54">
        <v>30</v>
      </c>
      <c r="DK191" s="54">
        <v>0</v>
      </c>
      <c r="DL191" s="54">
        <v>0</v>
      </c>
      <c r="DM191" s="54">
        <v>0</v>
      </c>
      <c r="DN191" s="54">
        <v>0</v>
      </c>
      <c r="DO191" s="54">
        <v>40</v>
      </c>
      <c r="DP191" s="54">
        <v>40</v>
      </c>
      <c r="DQ191" s="54">
        <v>0</v>
      </c>
      <c r="DR191" s="54">
        <v>20</v>
      </c>
      <c r="DS191" s="54">
        <v>20</v>
      </c>
      <c r="DT191" s="54">
        <v>0</v>
      </c>
      <c r="DU191" s="54">
        <v>20</v>
      </c>
      <c r="DV191" s="54">
        <v>20</v>
      </c>
      <c r="DW191" s="54">
        <v>0</v>
      </c>
      <c r="DX191" s="54">
        <v>173</v>
      </c>
      <c r="DY191" s="26"/>
      <c r="DZ191" s="26"/>
      <c r="EA191" s="26"/>
      <c r="EB191" s="26">
        <v>0</v>
      </c>
      <c r="EC191" s="54">
        <v>0</v>
      </c>
      <c r="ED191" s="54">
        <v>0</v>
      </c>
      <c r="EE191" s="54">
        <v>0</v>
      </c>
      <c r="EF191" s="54">
        <v>0</v>
      </c>
      <c r="EG191" s="54">
        <v>0</v>
      </c>
      <c r="EH191" s="54">
        <v>0</v>
      </c>
      <c r="EI191" s="54">
        <v>0</v>
      </c>
      <c r="EJ191" s="54">
        <v>0</v>
      </c>
      <c r="EK191" s="54">
        <v>0</v>
      </c>
      <c r="EL191" s="54">
        <v>0</v>
      </c>
      <c r="EM191" s="54">
        <v>0</v>
      </c>
      <c r="EN191" s="54">
        <v>0</v>
      </c>
      <c r="EO191" s="54">
        <v>0</v>
      </c>
      <c r="EP191" s="54">
        <v>0</v>
      </c>
      <c r="EQ191" s="54">
        <v>0</v>
      </c>
      <c r="ER191" s="54">
        <v>0</v>
      </c>
      <c r="ES191" s="54">
        <v>0</v>
      </c>
      <c r="ET191" s="54">
        <v>0</v>
      </c>
      <c r="EU191" s="54">
        <v>0</v>
      </c>
      <c r="EV191" s="54">
        <v>0</v>
      </c>
      <c r="EW191" s="54">
        <v>0</v>
      </c>
      <c r="EX191" s="54">
        <v>0</v>
      </c>
      <c r="EY191" s="26"/>
      <c r="EZ191" s="54"/>
      <c r="FA191" s="54"/>
      <c r="FB191" s="26">
        <v>0</v>
      </c>
      <c r="FC191" s="55">
        <v>173</v>
      </c>
      <c r="FD191" s="56">
        <v>173</v>
      </c>
      <c r="FE191" s="56">
        <v>0</v>
      </c>
      <c r="FF191" s="56"/>
      <c r="FG191" s="56"/>
      <c r="FH191" s="9"/>
      <c r="FI191" s="17">
        <v>173</v>
      </c>
      <c r="FJ191" s="17"/>
      <c r="FK191" s="17"/>
      <c r="FL191" s="17">
        <v>519</v>
      </c>
      <c r="FM191" s="17"/>
      <c r="FN191" s="17"/>
      <c r="FO191" s="57">
        <v>0</v>
      </c>
      <c r="FP191" s="66">
        <v>8</v>
      </c>
      <c r="FQ191" s="57">
        <v>21.625</v>
      </c>
      <c r="FR191" s="26" t="s">
        <v>365</v>
      </c>
      <c r="FS191" s="59"/>
      <c r="FT191" s="60">
        <v>-173</v>
      </c>
      <c r="FU191" s="60"/>
      <c r="FV191" s="61">
        <v>173</v>
      </c>
      <c r="FW191" s="61">
        <v>-173</v>
      </c>
      <c r="FX191" s="61">
        <v>0</v>
      </c>
      <c r="FY191" s="61">
        <v>0</v>
      </c>
      <c r="FZ191" s="10"/>
      <c r="GA191" s="11"/>
    </row>
    <row r="192" spans="1:183" s="62" customFormat="1" ht="21.75" hidden="1" customHeight="1">
      <c r="A192" s="8" t="s">
        <v>176</v>
      </c>
      <c r="B192" s="54"/>
      <c r="C192" s="54"/>
      <c r="D192" s="54">
        <v>0</v>
      </c>
      <c r="E192" s="54">
        <v>0</v>
      </c>
      <c r="F192" s="54">
        <v>0</v>
      </c>
      <c r="G192" s="54">
        <v>0</v>
      </c>
      <c r="H192" s="54">
        <v>0</v>
      </c>
      <c r="I192" s="54">
        <v>0</v>
      </c>
      <c r="J192" s="54">
        <v>0</v>
      </c>
      <c r="K192" s="54">
        <v>0</v>
      </c>
      <c r="L192" s="54">
        <v>0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3</v>
      </c>
      <c r="S192" s="54">
        <v>3</v>
      </c>
      <c r="T192" s="54">
        <v>0</v>
      </c>
      <c r="U192" s="54">
        <v>7</v>
      </c>
      <c r="V192" s="54">
        <v>7</v>
      </c>
      <c r="W192" s="54">
        <v>0</v>
      </c>
      <c r="X192" s="54">
        <v>0</v>
      </c>
      <c r="Y192" s="54">
        <v>0</v>
      </c>
      <c r="Z192" s="54">
        <v>0</v>
      </c>
      <c r="AA192" s="54">
        <v>0</v>
      </c>
      <c r="AB192" s="54">
        <v>0</v>
      </c>
      <c r="AC192" s="54">
        <v>0</v>
      </c>
      <c r="AD192" s="54">
        <v>0</v>
      </c>
      <c r="AE192" s="54">
        <v>0</v>
      </c>
      <c r="AF192" s="54">
        <v>0</v>
      </c>
      <c r="AG192" s="54">
        <v>0</v>
      </c>
      <c r="AH192" s="54">
        <v>0</v>
      </c>
      <c r="AI192" s="54">
        <v>0</v>
      </c>
      <c r="AJ192" s="54">
        <v>3</v>
      </c>
      <c r="AK192" s="54">
        <v>3</v>
      </c>
      <c r="AL192" s="54">
        <v>0</v>
      </c>
      <c r="AM192" s="54">
        <v>3</v>
      </c>
      <c r="AN192" s="54">
        <v>3</v>
      </c>
      <c r="AO192" s="54">
        <v>0</v>
      </c>
      <c r="AP192" s="54">
        <v>8</v>
      </c>
      <c r="AQ192" s="54">
        <v>8</v>
      </c>
      <c r="AR192" s="54">
        <v>0</v>
      </c>
      <c r="AS192" s="54">
        <v>5</v>
      </c>
      <c r="AT192" s="54">
        <v>5</v>
      </c>
      <c r="AU192" s="54">
        <v>0</v>
      </c>
      <c r="AV192" s="54">
        <v>0</v>
      </c>
      <c r="AW192" s="54">
        <v>0</v>
      </c>
      <c r="AX192" s="54">
        <v>0</v>
      </c>
      <c r="AY192" s="54">
        <v>0</v>
      </c>
      <c r="AZ192" s="54">
        <v>0</v>
      </c>
      <c r="BA192" s="54">
        <v>0</v>
      </c>
      <c r="BB192" s="54">
        <v>0</v>
      </c>
      <c r="BC192" s="54">
        <v>0</v>
      </c>
      <c r="BD192" s="54">
        <v>0</v>
      </c>
      <c r="BE192" s="54">
        <v>3</v>
      </c>
      <c r="BF192" s="54">
        <v>3</v>
      </c>
      <c r="BG192" s="54">
        <v>0</v>
      </c>
      <c r="BH192" s="54">
        <v>0</v>
      </c>
      <c r="BI192" s="54">
        <v>0</v>
      </c>
      <c r="BJ192" s="54">
        <v>0</v>
      </c>
      <c r="BK192" s="54">
        <v>5</v>
      </c>
      <c r="BL192" s="54">
        <v>5</v>
      </c>
      <c r="BM192" s="54">
        <v>0</v>
      </c>
      <c r="BN192" s="54">
        <v>2</v>
      </c>
      <c r="BO192" s="54">
        <v>2</v>
      </c>
      <c r="BP192" s="54">
        <v>0</v>
      </c>
      <c r="BQ192" s="54">
        <v>3</v>
      </c>
      <c r="BR192" s="54">
        <v>3</v>
      </c>
      <c r="BS192" s="54">
        <v>0</v>
      </c>
      <c r="BT192" s="54">
        <v>5</v>
      </c>
      <c r="BU192" s="54">
        <v>5</v>
      </c>
      <c r="BV192" s="54">
        <v>0</v>
      </c>
      <c r="BW192" s="54">
        <v>0</v>
      </c>
      <c r="BX192" s="54">
        <v>0</v>
      </c>
      <c r="BY192" s="54">
        <v>0</v>
      </c>
      <c r="BZ192" s="54">
        <v>3</v>
      </c>
      <c r="CA192" s="54">
        <v>3</v>
      </c>
      <c r="CB192" s="54">
        <v>0</v>
      </c>
      <c r="CC192" s="54">
        <v>3</v>
      </c>
      <c r="CD192" s="54">
        <v>3</v>
      </c>
      <c r="CE192" s="54">
        <v>0</v>
      </c>
      <c r="CF192" s="54">
        <v>0</v>
      </c>
      <c r="CG192" s="54">
        <v>0</v>
      </c>
      <c r="CH192" s="54">
        <v>0</v>
      </c>
      <c r="CI192" s="54">
        <v>0</v>
      </c>
      <c r="CJ192" s="54">
        <v>0</v>
      </c>
      <c r="CK192" s="54">
        <v>0</v>
      </c>
      <c r="CL192" s="54">
        <v>53</v>
      </c>
      <c r="CM192" s="26"/>
      <c r="CN192" s="26"/>
      <c r="CO192" s="26"/>
      <c r="CP192" s="26">
        <v>0</v>
      </c>
      <c r="CQ192" s="54">
        <v>0</v>
      </c>
      <c r="CR192" s="54">
        <v>0</v>
      </c>
      <c r="CS192" s="54">
        <v>0</v>
      </c>
      <c r="CT192" s="54">
        <v>0</v>
      </c>
      <c r="CU192" s="54">
        <v>0</v>
      </c>
      <c r="CV192" s="54">
        <v>0</v>
      </c>
      <c r="CW192" s="54">
        <v>0</v>
      </c>
      <c r="CX192" s="54">
        <v>0</v>
      </c>
      <c r="CY192" s="54">
        <v>0</v>
      </c>
      <c r="CZ192" s="54">
        <v>0</v>
      </c>
      <c r="DA192" s="54">
        <v>0</v>
      </c>
      <c r="DB192" s="54">
        <v>0</v>
      </c>
      <c r="DC192" s="54">
        <v>0</v>
      </c>
      <c r="DD192" s="54">
        <v>0</v>
      </c>
      <c r="DE192" s="54">
        <v>0</v>
      </c>
      <c r="DF192" s="54">
        <v>0</v>
      </c>
      <c r="DG192" s="54">
        <v>0</v>
      </c>
      <c r="DH192" s="54">
        <v>0</v>
      </c>
      <c r="DI192" s="54">
        <v>0</v>
      </c>
      <c r="DJ192" s="54">
        <v>0</v>
      </c>
      <c r="DK192" s="54">
        <v>0</v>
      </c>
      <c r="DL192" s="54">
        <v>0</v>
      </c>
      <c r="DM192" s="54">
        <v>0</v>
      </c>
      <c r="DN192" s="54">
        <v>0</v>
      </c>
      <c r="DO192" s="54">
        <v>0</v>
      </c>
      <c r="DP192" s="54">
        <v>0</v>
      </c>
      <c r="DQ192" s="54">
        <v>0</v>
      </c>
      <c r="DR192" s="54">
        <v>0</v>
      </c>
      <c r="DS192" s="54">
        <v>0</v>
      </c>
      <c r="DT192" s="54">
        <v>0</v>
      </c>
      <c r="DU192" s="54">
        <v>0</v>
      </c>
      <c r="DV192" s="54">
        <v>0</v>
      </c>
      <c r="DW192" s="54">
        <v>0</v>
      </c>
      <c r="DX192" s="54">
        <v>0</v>
      </c>
      <c r="DY192" s="26"/>
      <c r="DZ192" s="26"/>
      <c r="EA192" s="26"/>
      <c r="EB192" s="26">
        <v>0</v>
      </c>
      <c r="EC192" s="54">
        <v>0</v>
      </c>
      <c r="ED192" s="54">
        <v>0</v>
      </c>
      <c r="EE192" s="54">
        <v>0</v>
      </c>
      <c r="EF192" s="54">
        <v>0</v>
      </c>
      <c r="EG192" s="54">
        <v>0</v>
      </c>
      <c r="EH192" s="54">
        <v>0</v>
      </c>
      <c r="EI192" s="54">
        <v>0</v>
      </c>
      <c r="EJ192" s="54">
        <v>0</v>
      </c>
      <c r="EK192" s="54">
        <v>0</v>
      </c>
      <c r="EL192" s="54">
        <v>0</v>
      </c>
      <c r="EM192" s="54">
        <v>0</v>
      </c>
      <c r="EN192" s="54">
        <v>0</v>
      </c>
      <c r="EO192" s="54">
        <v>0</v>
      </c>
      <c r="EP192" s="54">
        <v>0</v>
      </c>
      <c r="EQ192" s="54">
        <v>0</v>
      </c>
      <c r="ER192" s="54">
        <v>0</v>
      </c>
      <c r="ES192" s="54">
        <v>0</v>
      </c>
      <c r="ET192" s="54">
        <v>0</v>
      </c>
      <c r="EU192" s="54">
        <v>0</v>
      </c>
      <c r="EV192" s="54">
        <v>0</v>
      </c>
      <c r="EW192" s="54">
        <v>0</v>
      </c>
      <c r="EX192" s="54">
        <v>0</v>
      </c>
      <c r="EY192" s="26"/>
      <c r="EZ192" s="54"/>
      <c r="FA192" s="54"/>
      <c r="FB192" s="26">
        <v>0</v>
      </c>
      <c r="FC192" s="55">
        <v>53</v>
      </c>
      <c r="FD192" s="56">
        <v>53</v>
      </c>
      <c r="FE192" s="56">
        <v>0</v>
      </c>
      <c r="FF192" s="56"/>
      <c r="FG192" s="56"/>
      <c r="FH192" s="9"/>
      <c r="FI192" s="17">
        <v>53</v>
      </c>
      <c r="FJ192" s="17">
        <v>159</v>
      </c>
      <c r="FK192" s="17"/>
      <c r="FL192" s="17"/>
      <c r="FM192" s="17"/>
      <c r="FN192" s="17"/>
      <c r="FO192" s="57">
        <v>0</v>
      </c>
      <c r="FP192" s="66">
        <v>8</v>
      </c>
      <c r="FQ192" s="57">
        <v>6.625</v>
      </c>
      <c r="FR192" s="26" t="s">
        <v>365</v>
      </c>
      <c r="FS192" s="59"/>
      <c r="FT192" s="60">
        <v>-53</v>
      </c>
      <c r="FU192" s="60"/>
      <c r="FV192" s="61">
        <v>53</v>
      </c>
      <c r="FW192" s="61">
        <v>-53</v>
      </c>
      <c r="FX192" s="61">
        <v>0</v>
      </c>
      <c r="FY192" s="61">
        <v>0</v>
      </c>
      <c r="FZ192" s="10"/>
      <c r="GA192" s="11"/>
    </row>
    <row r="193" spans="1:183" s="62" customFormat="1" ht="21.75" hidden="1" customHeight="1">
      <c r="A193" s="14" t="s">
        <v>177</v>
      </c>
      <c r="B193" s="54"/>
      <c r="C193" s="54"/>
      <c r="D193" s="54">
        <v>0</v>
      </c>
      <c r="E193" s="54">
        <v>0</v>
      </c>
      <c r="F193" s="54">
        <v>0</v>
      </c>
      <c r="G193" s="54">
        <v>0</v>
      </c>
      <c r="H193" s="54">
        <v>0</v>
      </c>
      <c r="I193" s="54">
        <v>0</v>
      </c>
      <c r="J193" s="54">
        <v>0</v>
      </c>
      <c r="K193" s="54">
        <v>0</v>
      </c>
      <c r="L193" s="54">
        <v>0</v>
      </c>
      <c r="M193" s="54">
        <v>0</v>
      </c>
      <c r="N193" s="54">
        <v>0</v>
      </c>
      <c r="O193" s="54">
        <v>0</v>
      </c>
      <c r="P193" s="54">
        <v>0</v>
      </c>
      <c r="Q193" s="54">
        <v>0</v>
      </c>
      <c r="R193" s="54">
        <v>0</v>
      </c>
      <c r="S193" s="54">
        <v>0</v>
      </c>
      <c r="T193" s="54">
        <v>0</v>
      </c>
      <c r="U193" s="54">
        <v>0</v>
      </c>
      <c r="V193" s="54">
        <v>0</v>
      </c>
      <c r="W193" s="54">
        <v>0</v>
      </c>
      <c r="X193" s="54">
        <v>0</v>
      </c>
      <c r="Y193" s="54">
        <v>0</v>
      </c>
      <c r="Z193" s="54">
        <v>0</v>
      </c>
      <c r="AA193" s="54">
        <v>0</v>
      </c>
      <c r="AB193" s="54">
        <v>0</v>
      </c>
      <c r="AC193" s="54">
        <v>0</v>
      </c>
      <c r="AD193" s="54">
        <v>0</v>
      </c>
      <c r="AE193" s="54">
        <v>0</v>
      </c>
      <c r="AF193" s="54">
        <v>0</v>
      </c>
      <c r="AG193" s="54">
        <v>0</v>
      </c>
      <c r="AH193" s="54">
        <v>0</v>
      </c>
      <c r="AI193" s="54">
        <v>0</v>
      </c>
      <c r="AJ193" s="54">
        <v>0</v>
      </c>
      <c r="AK193" s="54">
        <v>0</v>
      </c>
      <c r="AL193" s="54">
        <v>0</v>
      </c>
      <c r="AM193" s="54">
        <v>0</v>
      </c>
      <c r="AN193" s="54">
        <v>0</v>
      </c>
      <c r="AO193" s="54">
        <v>0</v>
      </c>
      <c r="AP193" s="54">
        <v>0</v>
      </c>
      <c r="AQ193" s="54">
        <v>0</v>
      </c>
      <c r="AR193" s="54">
        <v>0</v>
      </c>
      <c r="AS193" s="54">
        <v>0</v>
      </c>
      <c r="AT193" s="54">
        <v>0</v>
      </c>
      <c r="AU193" s="54">
        <v>0</v>
      </c>
      <c r="AV193" s="54">
        <v>0</v>
      </c>
      <c r="AW193" s="54">
        <v>0</v>
      </c>
      <c r="AX193" s="54">
        <v>0</v>
      </c>
      <c r="AY193" s="54">
        <v>0</v>
      </c>
      <c r="AZ193" s="54">
        <v>0</v>
      </c>
      <c r="BA193" s="54">
        <v>0</v>
      </c>
      <c r="BB193" s="54">
        <v>0</v>
      </c>
      <c r="BC193" s="54">
        <v>0</v>
      </c>
      <c r="BD193" s="54">
        <v>0</v>
      </c>
      <c r="BE193" s="54">
        <v>0</v>
      </c>
      <c r="BF193" s="54">
        <v>0</v>
      </c>
      <c r="BG193" s="54">
        <v>0</v>
      </c>
      <c r="BH193" s="54">
        <v>0</v>
      </c>
      <c r="BI193" s="54">
        <v>0</v>
      </c>
      <c r="BJ193" s="54">
        <v>0</v>
      </c>
      <c r="BK193" s="54">
        <v>0</v>
      </c>
      <c r="BL193" s="54">
        <v>0</v>
      </c>
      <c r="BM193" s="54">
        <v>0</v>
      </c>
      <c r="BN193" s="54">
        <v>0</v>
      </c>
      <c r="BO193" s="54">
        <v>0</v>
      </c>
      <c r="BP193" s="54">
        <v>0</v>
      </c>
      <c r="BQ193" s="54">
        <v>0</v>
      </c>
      <c r="BR193" s="54">
        <v>0</v>
      </c>
      <c r="BS193" s="54">
        <v>0</v>
      </c>
      <c r="BT193" s="54">
        <v>0</v>
      </c>
      <c r="BU193" s="54">
        <v>0</v>
      </c>
      <c r="BV193" s="54">
        <v>0</v>
      </c>
      <c r="BW193" s="54">
        <v>0</v>
      </c>
      <c r="BX193" s="54">
        <v>0</v>
      </c>
      <c r="BY193" s="54">
        <v>0</v>
      </c>
      <c r="BZ193" s="54">
        <v>0</v>
      </c>
      <c r="CA193" s="54">
        <v>0</v>
      </c>
      <c r="CB193" s="54">
        <v>0</v>
      </c>
      <c r="CC193" s="54">
        <v>0</v>
      </c>
      <c r="CD193" s="54">
        <v>0</v>
      </c>
      <c r="CE193" s="54">
        <v>0</v>
      </c>
      <c r="CF193" s="54">
        <v>0</v>
      </c>
      <c r="CG193" s="54">
        <v>0</v>
      </c>
      <c r="CH193" s="54">
        <v>0</v>
      </c>
      <c r="CI193" s="54">
        <v>0</v>
      </c>
      <c r="CJ193" s="54">
        <v>0</v>
      </c>
      <c r="CK193" s="54">
        <v>0</v>
      </c>
      <c r="CL193" s="54">
        <v>0</v>
      </c>
      <c r="CM193" s="26"/>
      <c r="CN193" s="26"/>
      <c r="CO193" s="26"/>
      <c r="CP193" s="26">
        <v>0</v>
      </c>
      <c r="CQ193" s="54">
        <v>0</v>
      </c>
      <c r="CR193" s="54">
        <v>0</v>
      </c>
      <c r="CS193" s="54">
        <v>0</v>
      </c>
      <c r="CT193" s="54">
        <v>0</v>
      </c>
      <c r="CU193" s="54">
        <v>0</v>
      </c>
      <c r="CV193" s="54">
        <v>0</v>
      </c>
      <c r="CW193" s="54">
        <v>0</v>
      </c>
      <c r="CX193" s="54">
        <v>0</v>
      </c>
      <c r="CY193" s="54">
        <v>0</v>
      </c>
      <c r="CZ193" s="54">
        <v>0</v>
      </c>
      <c r="DA193" s="54">
        <v>0</v>
      </c>
      <c r="DB193" s="54">
        <v>0</v>
      </c>
      <c r="DC193" s="54">
        <v>0</v>
      </c>
      <c r="DD193" s="54">
        <v>0</v>
      </c>
      <c r="DE193" s="54">
        <v>0</v>
      </c>
      <c r="DF193" s="54">
        <v>0</v>
      </c>
      <c r="DG193" s="54">
        <v>0</v>
      </c>
      <c r="DH193" s="54">
        <v>0</v>
      </c>
      <c r="DI193" s="54">
        <v>0</v>
      </c>
      <c r="DJ193" s="54">
        <v>0</v>
      </c>
      <c r="DK193" s="54">
        <v>0</v>
      </c>
      <c r="DL193" s="54">
        <v>0</v>
      </c>
      <c r="DM193" s="54">
        <v>0</v>
      </c>
      <c r="DN193" s="54">
        <v>0</v>
      </c>
      <c r="DO193" s="54">
        <v>0</v>
      </c>
      <c r="DP193" s="54">
        <v>0</v>
      </c>
      <c r="DQ193" s="54">
        <v>0</v>
      </c>
      <c r="DR193" s="54">
        <v>0</v>
      </c>
      <c r="DS193" s="54">
        <v>0</v>
      </c>
      <c r="DT193" s="54">
        <v>0</v>
      </c>
      <c r="DU193" s="54">
        <v>0</v>
      </c>
      <c r="DV193" s="54">
        <v>0</v>
      </c>
      <c r="DW193" s="54">
        <v>0</v>
      </c>
      <c r="DX193" s="54">
        <v>0</v>
      </c>
      <c r="DY193" s="26"/>
      <c r="DZ193" s="26"/>
      <c r="EA193" s="26"/>
      <c r="EB193" s="26">
        <v>0</v>
      </c>
      <c r="EC193" s="54">
        <v>0</v>
      </c>
      <c r="ED193" s="54">
        <v>0</v>
      </c>
      <c r="EE193" s="54">
        <v>0</v>
      </c>
      <c r="EF193" s="54">
        <v>0</v>
      </c>
      <c r="EG193" s="54">
        <v>0</v>
      </c>
      <c r="EH193" s="54">
        <v>0</v>
      </c>
      <c r="EI193" s="54">
        <v>0</v>
      </c>
      <c r="EJ193" s="54">
        <v>0</v>
      </c>
      <c r="EK193" s="54">
        <v>0</v>
      </c>
      <c r="EL193" s="54">
        <v>0</v>
      </c>
      <c r="EM193" s="54">
        <v>0</v>
      </c>
      <c r="EN193" s="54">
        <v>0</v>
      </c>
      <c r="EO193" s="54">
        <v>0</v>
      </c>
      <c r="EP193" s="54">
        <v>0</v>
      </c>
      <c r="EQ193" s="54">
        <v>0</v>
      </c>
      <c r="ER193" s="54">
        <v>0</v>
      </c>
      <c r="ES193" s="54">
        <v>0</v>
      </c>
      <c r="ET193" s="54">
        <v>0</v>
      </c>
      <c r="EU193" s="54">
        <v>0</v>
      </c>
      <c r="EV193" s="54">
        <v>0</v>
      </c>
      <c r="EW193" s="54">
        <v>0</v>
      </c>
      <c r="EX193" s="54">
        <v>0</v>
      </c>
      <c r="EY193" s="26"/>
      <c r="EZ193" s="54"/>
      <c r="FA193" s="54"/>
      <c r="FB193" s="26">
        <v>0</v>
      </c>
      <c r="FC193" s="55">
        <v>0</v>
      </c>
      <c r="FD193" s="56">
        <v>0</v>
      </c>
      <c r="FE193" s="56">
        <v>0</v>
      </c>
      <c r="FF193" s="56"/>
      <c r="FG193" s="56"/>
      <c r="FH193" s="9"/>
      <c r="FI193" s="17">
        <v>0</v>
      </c>
      <c r="FJ193" s="17"/>
      <c r="FK193" s="17"/>
      <c r="FL193" s="17">
        <v>0</v>
      </c>
      <c r="FM193" s="17"/>
      <c r="FN193" s="17">
        <v>0</v>
      </c>
      <c r="FO193" s="57">
        <v>0</v>
      </c>
      <c r="FP193" s="57">
        <v>25</v>
      </c>
      <c r="FQ193" s="57">
        <v>0</v>
      </c>
      <c r="FR193" s="26" t="s">
        <v>366</v>
      </c>
      <c r="FS193" s="59"/>
      <c r="FT193" s="60">
        <v>0</v>
      </c>
      <c r="FU193" s="60"/>
      <c r="FV193" s="61">
        <v>0</v>
      </c>
      <c r="FW193" s="61">
        <v>0</v>
      </c>
      <c r="FX193" s="61">
        <v>0</v>
      </c>
      <c r="FY193" s="61">
        <v>0</v>
      </c>
      <c r="FZ193" s="12"/>
      <c r="GA193" s="11">
        <v>0</v>
      </c>
    </row>
    <row r="194" spans="1:183" s="62" customFormat="1" ht="21.75" customHeight="1">
      <c r="A194" s="24" t="s">
        <v>178</v>
      </c>
      <c r="B194" s="54" t="s">
        <v>321</v>
      </c>
      <c r="C194" s="54">
        <v>0</v>
      </c>
      <c r="D194" s="54">
        <v>0</v>
      </c>
      <c r="E194" s="54">
        <v>0</v>
      </c>
      <c r="F194" s="54">
        <v>0</v>
      </c>
      <c r="G194" s="54">
        <v>0</v>
      </c>
      <c r="H194" s="54">
        <v>0</v>
      </c>
      <c r="I194" s="54">
        <v>0</v>
      </c>
      <c r="J194" s="54">
        <v>0</v>
      </c>
      <c r="K194" s="54">
        <v>0</v>
      </c>
      <c r="L194" s="54">
        <v>0</v>
      </c>
      <c r="M194" s="54">
        <v>0</v>
      </c>
      <c r="N194" s="54">
        <v>0</v>
      </c>
      <c r="O194" s="54">
        <v>0</v>
      </c>
      <c r="P194" s="54">
        <v>0</v>
      </c>
      <c r="Q194" s="54">
        <v>0</v>
      </c>
      <c r="R194" s="54">
        <v>0</v>
      </c>
      <c r="S194" s="54">
        <v>0</v>
      </c>
      <c r="T194" s="54">
        <v>0</v>
      </c>
      <c r="U194" s="54">
        <v>0</v>
      </c>
      <c r="V194" s="54">
        <v>0</v>
      </c>
      <c r="W194" s="54">
        <v>0</v>
      </c>
      <c r="X194" s="54">
        <v>0</v>
      </c>
      <c r="Y194" s="54">
        <v>0</v>
      </c>
      <c r="Z194" s="54">
        <v>0</v>
      </c>
      <c r="AA194" s="54">
        <v>0</v>
      </c>
      <c r="AB194" s="54">
        <v>0</v>
      </c>
      <c r="AC194" s="54">
        <v>0</v>
      </c>
      <c r="AD194" s="54">
        <v>0</v>
      </c>
      <c r="AE194" s="54">
        <v>0</v>
      </c>
      <c r="AF194" s="54">
        <v>0</v>
      </c>
      <c r="AG194" s="54">
        <v>0</v>
      </c>
      <c r="AH194" s="54">
        <v>0</v>
      </c>
      <c r="AI194" s="54">
        <v>0</v>
      </c>
      <c r="AJ194" s="54">
        <v>0</v>
      </c>
      <c r="AK194" s="54">
        <v>0</v>
      </c>
      <c r="AL194" s="54">
        <v>0</v>
      </c>
      <c r="AM194" s="54">
        <v>0</v>
      </c>
      <c r="AN194" s="54">
        <v>0</v>
      </c>
      <c r="AO194" s="54">
        <v>0</v>
      </c>
      <c r="AP194" s="54">
        <v>0</v>
      </c>
      <c r="AQ194" s="54">
        <v>0</v>
      </c>
      <c r="AR194" s="54">
        <v>0</v>
      </c>
      <c r="AS194" s="54">
        <v>0</v>
      </c>
      <c r="AT194" s="54">
        <v>0</v>
      </c>
      <c r="AU194" s="54">
        <v>0</v>
      </c>
      <c r="AV194" s="54">
        <v>0</v>
      </c>
      <c r="AW194" s="54">
        <v>0</v>
      </c>
      <c r="AX194" s="54">
        <v>0</v>
      </c>
      <c r="AY194" s="54">
        <v>0</v>
      </c>
      <c r="AZ194" s="54">
        <v>0</v>
      </c>
      <c r="BA194" s="54">
        <v>0</v>
      </c>
      <c r="BB194" s="54">
        <v>0</v>
      </c>
      <c r="BC194" s="54">
        <v>0</v>
      </c>
      <c r="BD194" s="54">
        <v>0</v>
      </c>
      <c r="BE194" s="54">
        <v>0</v>
      </c>
      <c r="BF194" s="54">
        <v>0</v>
      </c>
      <c r="BG194" s="54">
        <v>0</v>
      </c>
      <c r="BH194" s="54">
        <v>0</v>
      </c>
      <c r="BI194" s="54">
        <v>0</v>
      </c>
      <c r="BJ194" s="54">
        <v>0</v>
      </c>
      <c r="BK194" s="54">
        <v>0</v>
      </c>
      <c r="BL194" s="54">
        <v>0</v>
      </c>
      <c r="BM194" s="54">
        <v>0</v>
      </c>
      <c r="BN194" s="54">
        <v>0</v>
      </c>
      <c r="BO194" s="54">
        <v>0</v>
      </c>
      <c r="BP194" s="54">
        <v>0</v>
      </c>
      <c r="BQ194" s="54">
        <v>0</v>
      </c>
      <c r="BR194" s="54">
        <v>0</v>
      </c>
      <c r="BS194" s="54">
        <v>0</v>
      </c>
      <c r="BT194" s="54">
        <v>0</v>
      </c>
      <c r="BU194" s="54">
        <v>0</v>
      </c>
      <c r="BV194" s="54">
        <v>0</v>
      </c>
      <c r="BW194" s="54">
        <v>0</v>
      </c>
      <c r="BX194" s="54">
        <v>0</v>
      </c>
      <c r="BY194" s="54">
        <v>0</v>
      </c>
      <c r="BZ194" s="54">
        <v>0</v>
      </c>
      <c r="CA194" s="54">
        <v>0</v>
      </c>
      <c r="CB194" s="54">
        <v>0</v>
      </c>
      <c r="CC194" s="54">
        <v>0</v>
      </c>
      <c r="CD194" s="54">
        <v>0</v>
      </c>
      <c r="CE194" s="54">
        <v>0</v>
      </c>
      <c r="CF194" s="54">
        <v>0</v>
      </c>
      <c r="CG194" s="54">
        <v>0</v>
      </c>
      <c r="CH194" s="54">
        <v>0</v>
      </c>
      <c r="CI194" s="54">
        <v>0</v>
      </c>
      <c r="CJ194" s="54">
        <v>0</v>
      </c>
      <c r="CK194" s="54">
        <v>0</v>
      </c>
      <c r="CL194" s="54">
        <v>0</v>
      </c>
      <c r="CM194" s="26"/>
      <c r="CN194" s="26"/>
      <c r="CO194" s="26"/>
      <c r="CP194" s="26">
        <v>0</v>
      </c>
      <c r="CQ194" s="54">
        <v>0</v>
      </c>
      <c r="CR194" s="54">
        <v>0</v>
      </c>
      <c r="CS194" s="54">
        <v>0</v>
      </c>
      <c r="CT194" s="54">
        <v>0</v>
      </c>
      <c r="CU194" s="54">
        <v>0</v>
      </c>
      <c r="CV194" s="54">
        <v>0</v>
      </c>
      <c r="CW194" s="54">
        <v>0</v>
      </c>
      <c r="CX194" s="54">
        <v>0</v>
      </c>
      <c r="CY194" s="54">
        <v>0</v>
      </c>
      <c r="CZ194" s="54">
        <v>0</v>
      </c>
      <c r="DA194" s="54">
        <v>0</v>
      </c>
      <c r="DB194" s="54">
        <v>0</v>
      </c>
      <c r="DC194" s="54">
        <v>0</v>
      </c>
      <c r="DD194" s="54">
        <v>0</v>
      </c>
      <c r="DE194" s="54">
        <v>0</v>
      </c>
      <c r="DF194" s="54">
        <v>0</v>
      </c>
      <c r="DG194" s="54">
        <v>0</v>
      </c>
      <c r="DH194" s="54">
        <v>0</v>
      </c>
      <c r="DI194" s="54">
        <v>0</v>
      </c>
      <c r="DJ194" s="54">
        <v>0</v>
      </c>
      <c r="DK194" s="54">
        <v>0</v>
      </c>
      <c r="DL194" s="54">
        <v>0</v>
      </c>
      <c r="DM194" s="54">
        <v>0</v>
      </c>
      <c r="DN194" s="54">
        <v>0</v>
      </c>
      <c r="DO194" s="54">
        <v>0</v>
      </c>
      <c r="DP194" s="54">
        <v>0</v>
      </c>
      <c r="DQ194" s="54">
        <v>0</v>
      </c>
      <c r="DR194" s="54">
        <v>0</v>
      </c>
      <c r="DS194" s="54">
        <v>0</v>
      </c>
      <c r="DT194" s="54">
        <v>0</v>
      </c>
      <c r="DU194" s="54">
        <v>0</v>
      </c>
      <c r="DV194" s="54">
        <v>0</v>
      </c>
      <c r="DW194" s="54">
        <v>0</v>
      </c>
      <c r="DX194" s="54">
        <v>0</v>
      </c>
      <c r="DY194" s="26"/>
      <c r="DZ194" s="26"/>
      <c r="EA194" s="26"/>
      <c r="EB194" s="26">
        <v>0</v>
      </c>
      <c r="EC194" s="54">
        <v>0</v>
      </c>
      <c r="ED194" s="54">
        <v>0</v>
      </c>
      <c r="EE194" s="54">
        <v>0</v>
      </c>
      <c r="EF194" s="54">
        <v>0</v>
      </c>
      <c r="EG194" s="54">
        <v>0</v>
      </c>
      <c r="EH194" s="54">
        <v>0</v>
      </c>
      <c r="EI194" s="54">
        <v>0</v>
      </c>
      <c r="EJ194" s="54">
        <v>0</v>
      </c>
      <c r="EK194" s="54">
        <v>0</v>
      </c>
      <c r="EL194" s="54">
        <v>0</v>
      </c>
      <c r="EM194" s="54">
        <v>0</v>
      </c>
      <c r="EN194" s="54">
        <v>0</v>
      </c>
      <c r="EO194" s="54">
        <v>0</v>
      </c>
      <c r="EP194" s="54">
        <v>0</v>
      </c>
      <c r="EQ194" s="54">
        <v>0</v>
      </c>
      <c r="ER194" s="54">
        <v>0</v>
      </c>
      <c r="ES194" s="54">
        <v>0</v>
      </c>
      <c r="ET194" s="54">
        <v>0</v>
      </c>
      <c r="EU194" s="54">
        <v>0</v>
      </c>
      <c r="EV194" s="54">
        <v>0</v>
      </c>
      <c r="EW194" s="54">
        <v>0</v>
      </c>
      <c r="EX194" s="54">
        <v>0</v>
      </c>
      <c r="EY194" s="26"/>
      <c r="EZ194" s="54"/>
      <c r="FA194" s="54"/>
      <c r="FB194" s="26">
        <v>0</v>
      </c>
      <c r="FC194" s="55">
        <v>0</v>
      </c>
      <c r="FD194" s="56">
        <v>0.1</v>
      </c>
      <c r="FE194" s="56">
        <v>0</v>
      </c>
      <c r="FF194" s="56"/>
      <c r="FG194" s="56">
        <v>-0.1</v>
      </c>
      <c r="FH194" s="98">
        <v>3</v>
      </c>
      <c r="FI194" s="17">
        <v>-2.9</v>
      </c>
      <c r="FJ194" s="17"/>
      <c r="FK194" s="17"/>
      <c r="FL194" s="17"/>
      <c r="FM194" s="17"/>
      <c r="FN194" s="17">
        <v>0</v>
      </c>
      <c r="FO194" s="57">
        <v>0</v>
      </c>
      <c r="FP194" s="57">
        <v>10</v>
      </c>
      <c r="FQ194" s="57">
        <v>0.01</v>
      </c>
      <c r="FR194" s="26" t="s">
        <v>366</v>
      </c>
      <c r="FS194" s="59"/>
      <c r="FT194" s="60">
        <v>2.9</v>
      </c>
      <c r="FU194" s="60"/>
      <c r="FV194" s="61">
        <v>-2.9</v>
      </c>
      <c r="FW194" s="61">
        <v>-0.1</v>
      </c>
      <c r="FX194" s="61">
        <v>0</v>
      </c>
      <c r="FY194" s="61">
        <v>-3</v>
      </c>
      <c r="FZ194" s="99">
        <v>12000</v>
      </c>
      <c r="GA194" s="100">
        <f>+FZ194*FH194</f>
        <v>36000</v>
      </c>
    </row>
    <row r="195" spans="1:183" s="62" customFormat="1" ht="21.75" hidden="1" customHeight="1">
      <c r="A195" s="8" t="s">
        <v>179</v>
      </c>
      <c r="B195" s="54" t="s">
        <v>321</v>
      </c>
      <c r="C195" s="54">
        <v>0</v>
      </c>
      <c r="D195" s="54">
        <v>0</v>
      </c>
      <c r="E195" s="54">
        <v>0</v>
      </c>
      <c r="F195" s="54">
        <v>15</v>
      </c>
      <c r="G195" s="54">
        <v>15</v>
      </c>
      <c r="H195" s="54">
        <v>0</v>
      </c>
      <c r="I195" s="54">
        <v>30</v>
      </c>
      <c r="J195" s="54">
        <v>30</v>
      </c>
      <c r="K195" s="54">
        <v>0</v>
      </c>
      <c r="L195" s="54">
        <v>15</v>
      </c>
      <c r="M195" s="54">
        <v>15</v>
      </c>
      <c r="N195" s="54">
        <v>0</v>
      </c>
      <c r="O195" s="54">
        <v>30</v>
      </c>
      <c r="P195" s="54">
        <v>30</v>
      </c>
      <c r="Q195" s="54">
        <v>0</v>
      </c>
      <c r="R195" s="54">
        <v>1</v>
      </c>
      <c r="S195" s="54">
        <v>1</v>
      </c>
      <c r="T195" s="54">
        <v>0</v>
      </c>
      <c r="U195" s="54">
        <v>5</v>
      </c>
      <c r="V195" s="54">
        <v>5</v>
      </c>
      <c r="W195" s="54">
        <v>0</v>
      </c>
      <c r="X195" s="54">
        <v>0</v>
      </c>
      <c r="Y195" s="54">
        <v>0</v>
      </c>
      <c r="Z195" s="54">
        <v>0</v>
      </c>
      <c r="AA195" s="54">
        <v>0</v>
      </c>
      <c r="AB195" s="54">
        <v>0</v>
      </c>
      <c r="AC195" s="54">
        <v>0</v>
      </c>
      <c r="AD195" s="54">
        <v>0</v>
      </c>
      <c r="AE195" s="54">
        <v>0</v>
      </c>
      <c r="AF195" s="54">
        <v>0</v>
      </c>
      <c r="AG195" s="54">
        <v>0</v>
      </c>
      <c r="AH195" s="54">
        <v>0</v>
      </c>
      <c r="AI195" s="54">
        <v>0</v>
      </c>
      <c r="AJ195" s="54">
        <v>2</v>
      </c>
      <c r="AK195" s="54">
        <v>2</v>
      </c>
      <c r="AL195" s="54">
        <v>0</v>
      </c>
      <c r="AM195" s="54">
        <v>7</v>
      </c>
      <c r="AN195" s="54">
        <v>7</v>
      </c>
      <c r="AO195" s="54">
        <v>0</v>
      </c>
      <c r="AP195" s="54">
        <v>12</v>
      </c>
      <c r="AQ195" s="54">
        <v>12</v>
      </c>
      <c r="AR195" s="54">
        <v>0</v>
      </c>
      <c r="AS195" s="54">
        <v>4</v>
      </c>
      <c r="AT195" s="54">
        <v>4</v>
      </c>
      <c r="AU195" s="54">
        <v>0</v>
      </c>
      <c r="AV195" s="54">
        <v>0</v>
      </c>
      <c r="AW195" s="54">
        <v>0</v>
      </c>
      <c r="AX195" s="54">
        <v>0</v>
      </c>
      <c r="AY195" s="54">
        <v>0</v>
      </c>
      <c r="AZ195" s="54">
        <v>0</v>
      </c>
      <c r="BA195" s="54">
        <v>0</v>
      </c>
      <c r="BB195" s="54">
        <v>0</v>
      </c>
      <c r="BC195" s="54">
        <v>0</v>
      </c>
      <c r="BD195" s="54">
        <v>0</v>
      </c>
      <c r="BE195" s="54">
        <v>0</v>
      </c>
      <c r="BF195" s="54">
        <v>0</v>
      </c>
      <c r="BG195" s="54">
        <v>0</v>
      </c>
      <c r="BH195" s="54">
        <v>0</v>
      </c>
      <c r="BI195" s="54">
        <v>0</v>
      </c>
      <c r="BJ195" s="54">
        <v>0</v>
      </c>
      <c r="BK195" s="54">
        <v>5</v>
      </c>
      <c r="BL195" s="54">
        <v>5</v>
      </c>
      <c r="BM195" s="54">
        <v>0</v>
      </c>
      <c r="BN195" s="54">
        <v>3</v>
      </c>
      <c r="BO195" s="54">
        <v>3</v>
      </c>
      <c r="BP195" s="54">
        <v>0</v>
      </c>
      <c r="BQ195" s="54">
        <v>3</v>
      </c>
      <c r="BR195" s="54">
        <v>3</v>
      </c>
      <c r="BS195" s="54">
        <v>0</v>
      </c>
      <c r="BT195" s="54">
        <v>5</v>
      </c>
      <c r="BU195" s="54">
        <v>5</v>
      </c>
      <c r="BV195" s="54">
        <v>0</v>
      </c>
      <c r="BW195" s="54">
        <v>0</v>
      </c>
      <c r="BX195" s="54">
        <v>0</v>
      </c>
      <c r="BY195" s="54">
        <v>0</v>
      </c>
      <c r="BZ195" s="54">
        <v>3</v>
      </c>
      <c r="CA195" s="54">
        <v>3</v>
      </c>
      <c r="CB195" s="54">
        <v>0</v>
      </c>
      <c r="CC195" s="54">
        <v>1</v>
      </c>
      <c r="CD195" s="54">
        <v>1</v>
      </c>
      <c r="CE195" s="54">
        <v>0</v>
      </c>
      <c r="CF195" s="54">
        <v>0</v>
      </c>
      <c r="CG195" s="54">
        <v>0</v>
      </c>
      <c r="CH195" s="54">
        <v>0</v>
      </c>
      <c r="CI195" s="54">
        <v>10</v>
      </c>
      <c r="CJ195" s="54">
        <v>10</v>
      </c>
      <c r="CK195" s="54">
        <v>0</v>
      </c>
      <c r="CL195" s="54">
        <v>151</v>
      </c>
      <c r="CM195" s="26"/>
      <c r="CN195" s="26"/>
      <c r="CO195" s="26"/>
      <c r="CP195" s="26">
        <v>0</v>
      </c>
      <c r="CQ195" s="54">
        <v>30</v>
      </c>
      <c r="CR195" s="54">
        <v>30</v>
      </c>
      <c r="CS195" s="54">
        <v>0</v>
      </c>
      <c r="CT195" s="54">
        <v>20</v>
      </c>
      <c r="CU195" s="54">
        <v>20</v>
      </c>
      <c r="CV195" s="54">
        <v>0</v>
      </c>
      <c r="CW195" s="54">
        <v>20</v>
      </c>
      <c r="CX195" s="54">
        <v>20</v>
      </c>
      <c r="CY195" s="54">
        <v>0</v>
      </c>
      <c r="CZ195" s="54">
        <v>15</v>
      </c>
      <c r="DA195" s="54">
        <v>15</v>
      </c>
      <c r="DB195" s="54">
        <v>0</v>
      </c>
      <c r="DC195" s="54">
        <v>10</v>
      </c>
      <c r="DD195" s="54">
        <v>10</v>
      </c>
      <c r="DE195" s="54">
        <v>0</v>
      </c>
      <c r="DF195" s="54">
        <v>10</v>
      </c>
      <c r="DG195" s="54">
        <v>10</v>
      </c>
      <c r="DH195" s="54">
        <v>0</v>
      </c>
      <c r="DI195" s="54">
        <v>20</v>
      </c>
      <c r="DJ195" s="54">
        <v>20</v>
      </c>
      <c r="DK195" s="54">
        <v>0</v>
      </c>
      <c r="DL195" s="54">
        <v>0</v>
      </c>
      <c r="DM195" s="54">
        <v>0</v>
      </c>
      <c r="DN195" s="54">
        <v>0</v>
      </c>
      <c r="DO195" s="54">
        <v>20</v>
      </c>
      <c r="DP195" s="54">
        <v>20</v>
      </c>
      <c r="DQ195" s="54">
        <v>0</v>
      </c>
      <c r="DR195" s="54">
        <v>30</v>
      </c>
      <c r="DS195" s="54">
        <v>30</v>
      </c>
      <c r="DT195" s="54">
        <v>0</v>
      </c>
      <c r="DU195" s="54">
        <v>20</v>
      </c>
      <c r="DV195" s="54">
        <v>20</v>
      </c>
      <c r="DW195" s="54">
        <v>0</v>
      </c>
      <c r="DX195" s="54">
        <v>195</v>
      </c>
      <c r="DY195" s="26"/>
      <c r="DZ195" s="26"/>
      <c r="EA195" s="26"/>
      <c r="EB195" s="26">
        <v>0</v>
      </c>
      <c r="EC195" s="54">
        <v>0</v>
      </c>
      <c r="ED195" s="54">
        <v>0</v>
      </c>
      <c r="EE195" s="54">
        <v>0</v>
      </c>
      <c r="EF195" s="54">
        <v>20</v>
      </c>
      <c r="EG195" s="54">
        <v>20</v>
      </c>
      <c r="EH195" s="54">
        <v>0</v>
      </c>
      <c r="EI195" s="54">
        <v>20</v>
      </c>
      <c r="EJ195" s="54">
        <v>20</v>
      </c>
      <c r="EK195" s="54">
        <v>0</v>
      </c>
      <c r="EL195" s="54">
        <v>20</v>
      </c>
      <c r="EM195" s="54">
        <v>20</v>
      </c>
      <c r="EN195" s="54">
        <v>0</v>
      </c>
      <c r="EO195" s="54">
        <v>0</v>
      </c>
      <c r="EP195" s="54">
        <v>0</v>
      </c>
      <c r="EQ195" s="54">
        <v>0</v>
      </c>
      <c r="ER195" s="54">
        <v>0</v>
      </c>
      <c r="ES195" s="54">
        <v>0</v>
      </c>
      <c r="ET195" s="54">
        <v>0</v>
      </c>
      <c r="EU195" s="54">
        <v>0</v>
      </c>
      <c r="EV195" s="54">
        <v>0</v>
      </c>
      <c r="EW195" s="54">
        <v>0</v>
      </c>
      <c r="EX195" s="54">
        <v>60</v>
      </c>
      <c r="EY195" s="26"/>
      <c r="EZ195" s="54"/>
      <c r="FA195" s="54"/>
      <c r="FB195" s="26">
        <v>0</v>
      </c>
      <c r="FC195" s="55">
        <v>406</v>
      </c>
      <c r="FD195" s="56">
        <v>406</v>
      </c>
      <c r="FE195" s="56">
        <v>0</v>
      </c>
      <c r="FF195" s="56"/>
      <c r="FG195" s="56">
        <v>-406</v>
      </c>
      <c r="FH195" s="9"/>
      <c r="FI195" s="17">
        <v>406</v>
      </c>
      <c r="FJ195" s="17"/>
      <c r="FK195" s="17"/>
      <c r="FL195" s="17"/>
      <c r="FM195" s="17"/>
      <c r="FN195" s="17">
        <v>0</v>
      </c>
      <c r="FO195" s="57">
        <v>0</v>
      </c>
      <c r="FP195" s="58">
        <v>15</v>
      </c>
      <c r="FQ195" s="57">
        <v>27.066666666666666</v>
      </c>
      <c r="FR195" s="26" t="s">
        <v>366</v>
      </c>
      <c r="FS195" s="59"/>
      <c r="FT195" s="60">
        <v>-406</v>
      </c>
      <c r="FU195" s="60"/>
      <c r="FV195" s="61">
        <v>406</v>
      </c>
      <c r="FW195" s="61">
        <v>-406</v>
      </c>
      <c r="FX195" s="61">
        <v>0</v>
      </c>
      <c r="FY195" s="61">
        <v>0</v>
      </c>
      <c r="FZ195" s="10"/>
      <c r="GA195" s="11">
        <v>0</v>
      </c>
    </row>
    <row r="196" spans="1:183" s="62" customFormat="1" ht="21.75" hidden="1" customHeight="1">
      <c r="A196" s="8" t="s">
        <v>182</v>
      </c>
      <c r="B196" s="54" t="s">
        <v>321</v>
      </c>
      <c r="C196" s="54">
        <v>0</v>
      </c>
      <c r="D196" s="54">
        <v>0</v>
      </c>
      <c r="E196" s="54">
        <v>0</v>
      </c>
      <c r="F196" s="54">
        <v>0</v>
      </c>
      <c r="G196" s="54">
        <v>0</v>
      </c>
      <c r="H196" s="54">
        <v>0</v>
      </c>
      <c r="I196" s="54">
        <v>0</v>
      </c>
      <c r="J196" s="54">
        <v>0</v>
      </c>
      <c r="K196" s="54">
        <v>0</v>
      </c>
      <c r="L196" s="54">
        <v>0</v>
      </c>
      <c r="M196" s="54">
        <v>0</v>
      </c>
      <c r="N196" s="54">
        <v>0</v>
      </c>
      <c r="O196" s="54">
        <v>0</v>
      </c>
      <c r="P196" s="54">
        <v>0</v>
      </c>
      <c r="Q196" s="54">
        <v>0</v>
      </c>
      <c r="R196" s="54">
        <v>0</v>
      </c>
      <c r="S196" s="54">
        <v>0</v>
      </c>
      <c r="T196" s="54">
        <v>0</v>
      </c>
      <c r="U196" s="54">
        <v>0</v>
      </c>
      <c r="V196" s="54">
        <v>0</v>
      </c>
      <c r="W196" s="54">
        <v>0</v>
      </c>
      <c r="X196" s="54">
        <v>0</v>
      </c>
      <c r="Y196" s="54">
        <v>0</v>
      </c>
      <c r="Z196" s="54">
        <v>0</v>
      </c>
      <c r="AA196" s="54">
        <v>0</v>
      </c>
      <c r="AB196" s="54">
        <v>0</v>
      </c>
      <c r="AC196" s="54">
        <v>0</v>
      </c>
      <c r="AD196" s="54">
        <v>0</v>
      </c>
      <c r="AE196" s="54">
        <v>0</v>
      </c>
      <c r="AF196" s="54">
        <v>0</v>
      </c>
      <c r="AG196" s="54">
        <v>0</v>
      </c>
      <c r="AH196" s="54">
        <v>0</v>
      </c>
      <c r="AI196" s="54">
        <v>0</v>
      </c>
      <c r="AJ196" s="54">
        <v>0</v>
      </c>
      <c r="AK196" s="54">
        <v>0</v>
      </c>
      <c r="AL196" s="54">
        <v>0</v>
      </c>
      <c r="AM196" s="54">
        <v>0</v>
      </c>
      <c r="AN196" s="54">
        <v>0</v>
      </c>
      <c r="AO196" s="54">
        <v>0</v>
      </c>
      <c r="AP196" s="54">
        <v>0</v>
      </c>
      <c r="AQ196" s="54">
        <v>0</v>
      </c>
      <c r="AR196" s="54">
        <v>0</v>
      </c>
      <c r="AS196" s="54">
        <v>0</v>
      </c>
      <c r="AT196" s="54">
        <v>0</v>
      </c>
      <c r="AU196" s="54">
        <v>0</v>
      </c>
      <c r="AV196" s="54">
        <v>0</v>
      </c>
      <c r="AW196" s="54">
        <v>0</v>
      </c>
      <c r="AX196" s="54">
        <v>0</v>
      </c>
      <c r="AY196" s="54">
        <v>0</v>
      </c>
      <c r="AZ196" s="54">
        <v>0</v>
      </c>
      <c r="BA196" s="54">
        <v>0</v>
      </c>
      <c r="BB196" s="54">
        <v>0</v>
      </c>
      <c r="BC196" s="54">
        <v>0</v>
      </c>
      <c r="BD196" s="54">
        <v>0</v>
      </c>
      <c r="BE196" s="54">
        <v>0</v>
      </c>
      <c r="BF196" s="54">
        <v>0</v>
      </c>
      <c r="BG196" s="54">
        <v>0</v>
      </c>
      <c r="BH196" s="54">
        <v>0</v>
      </c>
      <c r="BI196" s="54">
        <v>0</v>
      </c>
      <c r="BJ196" s="54">
        <v>0</v>
      </c>
      <c r="BK196" s="54">
        <v>0</v>
      </c>
      <c r="BL196" s="54">
        <v>0</v>
      </c>
      <c r="BM196" s="54">
        <v>0</v>
      </c>
      <c r="BN196" s="54">
        <v>0</v>
      </c>
      <c r="BO196" s="54">
        <v>0</v>
      </c>
      <c r="BP196" s="54">
        <v>0</v>
      </c>
      <c r="BQ196" s="54">
        <v>0</v>
      </c>
      <c r="BR196" s="54">
        <v>0</v>
      </c>
      <c r="BS196" s="54">
        <v>0</v>
      </c>
      <c r="BT196" s="54">
        <v>0</v>
      </c>
      <c r="BU196" s="54">
        <v>0</v>
      </c>
      <c r="BV196" s="54">
        <v>0</v>
      </c>
      <c r="BW196" s="54">
        <v>0</v>
      </c>
      <c r="BX196" s="54">
        <v>0</v>
      </c>
      <c r="BY196" s="54">
        <v>0</v>
      </c>
      <c r="BZ196" s="54">
        <v>0</v>
      </c>
      <c r="CA196" s="54">
        <v>0</v>
      </c>
      <c r="CB196" s="54">
        <v>0</v>
      </c>
      <c r="CC196" s="54">
        <v>0</v>
      </c>
      <c r="CD196" s="54">
        <v>0</v>
      </c>
      <c r="CE196" s="54">
        <v>0</v>
      </c>
      <c r="CF196" s="54">
        <v>0</v>
      </c>
      <c r="CG196" s="54">
        <v>0</v>
      </c>
      <c r="CH196" s="54">
        <v>0</v>
      </c>
      <c r="CI196" s="54">
        <v>0</v>
      </c>
      <c r="CJ196" s="54">
        <v>0</v>
      </c>
      <c r="CK196" s="54">
        <v>0</v>
      </c>
      <c r="CL196" s="54">
        <v>0</v>
      </c>
      <c r="CM196" s="26"/>
      <c r="CN196" s="26"/>
      <c r="CO196" s="26"/>
      <c r="CP196" s="26">
        <v>0</v>
      </c>
      <c r="CQ196" s="54">
        <v>0</v>
      </c>
      <c r="CR196" s="54">
        <v>0</v>
      </c>
      <c r="CS196" s="54">
        <v>0</v>
      </c>
      <c r="CT196" s="54">
        <v>0</v>
      </c>
      <c r="CU196" s="54">
        <v>0</v>
      </c>
      <c r="CV196" s="54">
        <v>0</v>
      </c>
      <c r="CW196" s="54">
        <v>0</v>
      </c>
      <c r="CX196" s="54">
        <v>0</v>
      </c>
      <c r="CY196" s="54">
        <v>0</v>
      </c>
      <c r="CZ196" s="54">
        <v>0</v>
      </c>
      <c r="DA196" s="54">
        <v>0</v>
      </c>
      <c r="DB196" s="54">
        <v>0</v>
      </c>
      <c r="DC196" s="54">
        <v>0</v>
      </c>
      <c r="DD196" s="54">
        <v>0</v>
      </c>
      <c r="DE196" s="54">
        <v>0</v>
      </c>
      <c r="DF196" s="54">
        <v>0</v>
      </c>
      <c r="DG196" s="54">
        <v>0</v>
      </c>
      <c r="DH196" s="54">
        <v>0</v>
      </c>
      <c r="DI196" s="54">
        <v>0</v>
      </c>
      <c r="DJ196" s="54">
        <v>0</v>
      </c>
      <c r="DK196" s="54">
        <v>0</v>
      </c>
      <c r="DL196" s="54">
        <v>0</v>
      </c>
      <c r="DM196" s="54">
        <v>0</v>
      </c>
      <c r="DN196" s="54">
        <v>0</v>
      </c>
      <c r="DO196" s="54">
        <v>0</v>
      </c>
      <c r="DP196" s="54">
        <v>0</v>
      </c>
      <c r="DQ196" s="54">
        <v>0</v>
      </c>
      <c r="DR196" s="54">
        <v>0</v>
      </c>
      <c r="DS196" s="54">
        <v>0</v>
      </c>
      <c r="DT196" s="54">
        <v>0</v>
      </c>
      <c r="DU196" s="54">
        <v>0</v>
      </c>
      <c r="DV196" s="54">
        <v>0</v>
      </c>
      <c r="DW196" s="54">
        <v>0</v>
      </c>
      <c r="DX196" s="54">
        <v>0</v>
      </c>
      <c r="DY196" s="26"/>
      <c r="DZ196" s="26"/>
      <c r="EA196" s="26"/>
      <c r="EB196" s="26">
        <v>0</v>
      </c>
      <c r="EC196" s="54">
        <v>0</v>
      </c>
      <c r="ED196" s="54">
        <v>0</v>
      </c>
      <c r="EE196" s="54">
        <v>0</v>
      </c>
      <c r="EF196" s="54">
        <v>0</v>
      </c>
      <c r="EG196" s="54">
        <v>0</v>
      </c>
      <c r="EH196" s="54">
        <v>0</v>
      </c>
      <c r="EI196" s="54">
        <v>0</v>
      </c>
      <c r="EJ196" s="54">
        <v>0</v>
      </c>
      <c r="EK196" s="54">
        <v>0</v>
      </c>
      <c r="EL196" s="54">
        <v>0</v>
      </c>
      <c r="EM196" s="54">
        <v>0</v>
      </c>
      <c r="EN196" s="54">
        <v>0</v>
      </c>
      <c r="EO196" s="54">
        <v>0</v>
      </c>
      <c r="EP196" s="54">
        <v>0</v>
      </c>
      <c r="EQ196" s="54">
        <v>0</v>
      </c>
      <c r="ER196" s="54">
        <v>0</v>
      </c>
      <c r="ES196" s="54">
        <v>0</v>
      </c>
      <c r="ET196" s="54">
        <v>0</v>
      </c>
      <c r="EU196" s="54">
        <v>0</v>
      </c>
      <c r="EV196" s="54">
        <v>0</v>
      </c>
      <c r="EW196" s="54">
        <v>0</v>
      </c>
      <c r="EX196" s="54">
        <v>0</v>
      </c>
      <c r="EY196" s="26"/>
      <c r="EZ196" s="54"/>
      <c r="FA196" s="54"/>
      <c r="FB196" s="26">
        <v>0</v>
      </c>
      <c r="FC196" s="55">
        <v>0</v>
      </c>
      <c r="FD196" s="56">
        <v>0</v>
      </c>
      <c r="FE196" s="56">
        <v>0</v>
      </c>
      <c r="FF196" s="56"/>
      <c r="FG196" s="56">
        <v>0</v>
      </c>
      <c r="FH196" s="9"/>
      <c r="FI196" s="17">
        <v>0</v>
      </c>
      <c r="FJ196" s="17"/>
      <c r="FK196" s="17"/>
      <c r="FL196" s="17"/>
      <c r="FM196" s="17">
        <v>0</v>
      </c>
      <c r="FN196" s="17">
        <v>0</v>
      </c>
      <c r="FO196" s="57">
        <v>0</v>
      </c>
      <c r="FP196" s="57">
        <v>20</v>
      </c>
      <c r="FQ196" s="57">
        <v>0</v>
      </c>
      <c r="FR196" s="26" t="s">
        <v>367</v>
      </c>
      <c r="FS196" s="59"/>
      <c r="FT196" s="60">
        <v>0</v>
      </c>
      <c r="FU196" s="60"/>
      <c r="FV196" s="61">
        <v>0</v>
      </c>
      <c r="FW196" s="61">
        <v>0</v>
      </c>
      <c r="FX196" s="61">
        <v>0</v>
      </c>
      <c r="FY196" s="61">
        <v>0</v>
      </c>
      <c r="FZ196" s="19"/>
      <c r="GA196" s="11">
        <v>0</v>
      </c>
    </row>
    <row r="197" spans="1:183" s="62" customFormat="1" ht="21.75" hidden="1" customHeight="1">
      <c r="A197" s="8" t="s">
        <v>183</v>
      </c>
      <c r="B197" s="54" t="s">
        <v>321</v>
      </c>
      <c r="C197" s="54">
        <v>0</v>
      </c>
      <c r="D197" s="54">
        <v>0</v>
      </c>
      <c r="E197" s="54">
        <v>0</v>
      </c>
      <c r="F197" s="54">
        <v>0</v>
      </c>
      <c r="G197" s="54">
        <v>0</v>
      </c>
      <c r="H197" s="54">
        <v>0</v>
      </c>
      <c r="I197" s="54">
        <v>0</v>
      </c>
      <c r="J197" s="54">
        <v>0</v>
      </c>
      <c r="K197" s="54">
        <v>0</v>
      </c>
      <c r="L197" s="54">
        <v>0</v>
      </c>
      <c r="M197" s="54">
        <v>0</v>
      </c>
      <c r="N197" s="54">
        <v>0</v>
      </c>
      <c r="O197" s="54">
        <v>0</v>
      </c>
      <c r="P197" s="54">
        <v>0</v>
      </c>
      <c r="Q197" s="54">
        <v>0</v>
      </c>
      <c r="R197" s="54">
        <v>0</v>
      </c>
      <c r="S197" s="54">
        <v>0</v>
      </c>
      <c r="T197" s="54">
        <v>0</v>
      </c>
      <c r="U197" s="54">
        <v>0</v>
      </c>
      <c r="V197" s="54">
        <v>0</v>
      </c>
      <c r="W197" s="54">
        <v>0</v>
      </c>
      <c r="X197" s="54">
        <v>0</v>
      </c>
      <c r="Y197" s="54">
        <v>0</v>
      </c>
      <c r="Z197" s="54">
        <v>0</v>
      </c>
      <c r="AA197" s="54">
        <v>0</v>
      </c>
      <c r="AB197" s="54">
        <v>0</v>
      </c>
      <c r="AC197" s="54">
        <v>0</v>
      </c>
      <c r="AD197" s="54">
        <v>0</v>
      </c>
      <c r="AE197" s="54">
        <v>0</v>
      </c>
      <c r="AF197" s="54">
        <v>0</v>
      </c>
      <c r="AG197" s="54">
        <v>0</v>
      </c>
      <c r="AH197" s="54">
        <v>0</v>
      </c>
      <c r="AI197" s="54">
        <v>0</v>
      </c>
      <c r="AJ197" s="54">
        <v>0</v>
      </c>
      <c r="AK197" s="54">
        <v>0</v>
      </c>
      <c r="AL197" s="54">
        <v>0</v>
      </c>
      <c r="AM197" s="54">
        <v>0</v>
      </c>
      <c r="AN197" s="54">
        <v>0</v>
      </c>
      <c r="AO197" s="54">
        <v>0</v>
      </c>
      <c r="AP197" s="54">
        <v>0</v>
      </c>
      <c r="AQ197" s="54">
        <v>0</v>
      </c>
      <c r="AR197" s="54">
        <v>0</v>
      </c>
      <c r="AS197" s="54">
        <v>0</v>
      </c>
      <c r="AT197" s="54">
        <v>0</v>
      </c>
      <c r="AU197" s="54">
        <v>0</v>
      </c>
      <c r="AV197" s="54">
        <v>0</v>
      </c>
      <c r="AW197" s="54">
        <v>0</v>
      </c>
      <c r="AX197" s="54">
        <v>0</v>
      </c>
      <c r="AY197" s="54">
        <v>0</v>
      </c>
      <c r="AZ197" s="54">
        <v>0</v>
      </c>
      <c r="BA197" s="54">
        <v>0</v>
      </c>
      <c r="BB197" s="54">
        <v>0</v>
      </c>
      <c r="BC197" s="54">
        <v>0</v>
      </c>
      <c r="BD197" s="54">
        <v>0</v>
      </c>
      <c r="BE197" s="54">
        <v>0</v>
      </c>
      <c r="BF197" s="54">
        <v>0</v>
      </c>
      <c r="BG197" s="54">
        <v>0</v>
      </c>
      <c r="BH197" s="54">
        <v>0</v>
      </c>
      <c r="BI197" s="54">
        <v>0</v>
      </c>
      <c r="BJ197" s="54">
        <v>0</v>
      </c>
      <c r="BK197" s="54">
        <v>0</v>
      </c>
      <c r="BL197" s="54">
        <v>0</v>
      </c>
      <c r="BM197" s="54">
        <v>0</v>
      </c>
      <c r="BN197" s="54">
        <v>0</v>
      </c>
      <c r="BO197" s="54">
        <v>0</v>
      </c>
      <c r="BP197" s="54">
        <v>0</v>
      </c>
      <c r="BQ197" s="54">
        <v>0</v>
      </c>
      <c r="BR197" s="54">
        <v>0</v>
      </c>
      <c r="BS197" s="54">
        <v>0</v>
      </c>
      <c r="BT197" s="54">
        <v>0</v>
      </c>
      <c r="BU197" s="54">
        <v>0</v>
      </c>
      <c r="BV197" s="54">
        <v>0</v>
      </c>
      <c r="BW197" s="54">
        <v>0</v>
      </c>
      <c r="BX197" s="54">
        <v>0</v>
      </c>
      <c r="BY197" s="54">
        <v>0</v>
      </c>
      <c r="BZ197" s="54">
        <v>0</v>
      </c>
      <c r="CA197" s="54">
        <v>0</v>
      </c>
      <c r="CB197" s="54">
        <v>0</v>
      </c>
      <c r="CC197" s="54">
        <v>0</v>
      </c>
      <c r="CD197" s="54">
        <v>0</v>
      </c>
      <c r="CE197" s="54">
        <v>0</v>
      </c>
      <c r="CF197" s="54">
        <v>0</v>
      </c>
      <c r="CG197" s="54">
        <v>0</v>
      </c>
      <c r="CH197" s="54">
        <v>0</v>
      </c>
      <c r="CI197" s="54">
        <v>3</v>
      </c>
      <c r="CJ197" s="54">
        <v>3</v>
      </c>
      <c r="CK197" s="54">
        <v>0</v>
      </c>
      <c r="CL197" s="54">
        <v>3</v>
      </c>
      <c r="CM197" s="26"/>
      <c r="CN197" s="26"/>
      <c r="CO197" s="26"/>
      <c r="CP197" s="26">
        <v>0</v>
      </c>
      <c r="CQ197" s="54">
        <v>0</v>
      </c>
      <c r="CR197" s="54">
        <v>0</v>
      </c>
      <c r="CS197" s="54">
        <v>0</v>
      </c>
      <c r="CT197" s="54">
        <v>10</v>
      </c>
      <c r="CU197" s="54">
        <v>10</v>
      </c>
      <c r="CV197" s="54">
        <v>0</v>
      </c>
      <c r="CW197" s="54">
        <v>10</v>
      </c>
      <c r="CX197" s="54">
        <v>10</v>
      </c>
      <c r="CY197" s="54">
        <v>0</v>
      </c>
      <c r="CZ197" s="54">
        <v>6</v>
      </c>
      <c r="DA197" s="54">
        <v>6</v>
      </c>
      <c r="DB197" s="54">
        <v>0</v>
      </c>
      <c r="DC197" s="54">
        <v>5</v>
      </c>
      <c r="DD197" s="54">
        <v>5</v>
      </c>
      <c r="DE197" s="54">
        <v>0</v>
      </c>
      <c r="DF197" s="54">
        <v>15</v>
      </c>
      <c r="DG197" s="54">
        <v>0</v>
      </c>
      <c r="DH197" s="54">
        <v>0</v>
      </c>
      <c r="DI197" s="54">
        <v>10</v>
      </c>
      <c r="DJ197" s="54">
        <v>10</v>
      </c>
      <c r="DK197" s="54">
        <v>0</v>
      </c>
      <c r="DL197" s="54">
        <v>0</v>
      </c>
      <c r="DM197" s="54">
        <v>0</v>
      </c>
      <c r="DN197" s="54">
        <v>0</v>
      </c>
      <c r="DO197" s="54">
        <v>20</v>
      </c>
      <c r="DP197" s="54">
        <v>20</v>
      </c>
      <c r="DQ197" s="54">
        <v>0</v>
      </c>
      <c r="DR197" s="54">
        <v>20</v>
      </c>
      <c r="DS197" s="54">
        <v>20</v>
      </c>
      <c r="DT197" s="54">
        <v>0</v>
      </c>
      <c r="DU197" s="54">
        <v>5</v>
      </c>
      <c r="DV197" s="54">
        <v>5</v>
      </c>
      <c r="DW197" s="54">
        <v>0</v>
      </c>
      <c r="DX197" s="54">
        <v>86</v>
      </c>
      <c r="DY197" s="26"/>
      <c r="DZ197" s="26"/>
      <c r="EA197" s="26"/>
      <c r="EB197" s="26">
        <v>0</v>
      </c>
      <c r="EC197" s="54">
        <v>0</v>
      </c>
      <c r="ED197" s="54">
        <v>0</v>
      </c>
      <c r="EE197" s="54">
        <v>0</v>
      </c>
      <c r="EF197" s="54">
        <v>0</v>
      </c>
      <c r="EG197" s="54">
        <v>0</v>
      </c>
      <c r="EH197" s="54">
        <v>0</v>
      </c>
      <c r="EI197" s="54">
        <v>0</v>
      </c>
      <c r="EJ197" s="54">
        <v>0</v>
      </c>
      <c r="EK197" s="54">
        <v>0</v>
      </c>
      <c r="EL197" s="54">
        <v>0</v>
      </c>
      <c r="EM197" s="54">
        <v>0</v>
      </c>
      <c r="EN197" s="54">
        <v>0</v>
      </c>
      <c r="EO197" s="54">
        <v>0</v>
      </c>
      <c r="EP197" s="54">
        <v>0</v>
      </c>
      <c r="EQ197" s="54">
        <v>0</v>
      </c>
      <c r="ER197" s="54">
        <v>0</v>
      </c>
      <c r="ES197" s="54">
        <v>0</v>
      </c>
      <c r="ET197" s="54">
        <v>0</v>
      </c>
      <c r="EU197" s="54">
        <v>0</v>
      </c>
      <c r="EV197" s="54">
        <v>0</v>
      </c>
      <c r="EW197" s="54">
        <v>0</v>
      </c>
      <c r="EX197" s="54">
        <v>0</v>
      </c>
      <c r="EY197" s="26"/>
      <c r="EZ197" s="54"/>
      <c r="FA197" s="54"/>
      <c r="FB197" s="26">
        <v>0</v>
      </c>
      <c r="FC197" s="55">
        <v>104</v>
      </c>
      <c r="FD197" s="56">
        <v>89</v>
      </c>
      <c r="FE197" s="56">
        <v>0</v>
      </c>
      <c r="FF197" s="56"/>
      <c r="FG197" s="56"/>
      <c r="FH197" s="9"/>
      <c r="FI197" s="17">
        <v>89</v>
      </c>
      <c r="FJ197" s="17"/>
      <c r="FK197" s="17"/>
      <c r="FL197" s="17"/>
      <c r="FM197" s="17">
        <v>89</v>
      </c>
      <c r="FN197" s="17">
        <v>89</v>
      </c>
      <c r="FO197" s="57">
        <v>0</v>
      </c>
      <c r="FP197" s="57">
        <v>30</v>
      </c>
      <c r="FQ197" s="57">
        <v>2.9666666666666668</v>
      </c>
      <c r="FR197" s="26" t="s">
        <v>368</v>
      </c>
      <c r="FS197" s="59"/>
      <c r="FT197" s="60">
        <v>-89</v>
      </c>
      <c r="FU197" s="60"/>
      <c r="FV197" s="61">
        <v>89</v>
      </c>
      <c r="FW197" s="61">
        <v>-89</v>
      </c>
      <c r="FX197" s="61">
        <v>-2047000</v>
      </c>
      <c r="FY197" s="61">
        <v>0</v>
      </c>
      <c r="FZ197" s="12">
        <v>23000</v>
      </c>
      <c r="GA197" s="11">
        <v>0</v>
      </c>
    </row>
    <row r="198" spans="1:183" s="62" customFormat="1" ht="21.75" hidden="1" customHeight="1">
      <c r="A198" s="8" t="s">
        <v>184</v>
      </c>
      <c r="B198" s="54"/>
      <c r="C198" s="54"/>
      <c r="D198" s="54">
        <v>0</v>
      </c>
      <c r="E198" s="54">
        <v>0</v>
      </c>
      <c r="F198" s="54">
        <v>0</v>
      </c>
      <c r="G198" s="54">
        <v>0</v>
      </c>
      <c r="H198" s="54">
        <v>0</v>
      </c>
      <c r="I198" s="54">
        <v>0</v>
      </c>
      <c r="J198" s="54">
        <v>0</v>
      </c>
      <c r="K198" s="54">
        <v>0</v>
      </c>
      <c r="L198" s="54">
        <v>0</v>
      </c>
      <c r="M198" s="54">
        <v>0</v>
      </c>
      <c r="N198" s="54">
        <v>0</v>
      </c>
      <c r="O198" s="54">
        <v>0</v>
      </c>
      <c r="P198" s="54">
        <v>0</v>
      </c>
      <c r="Q198" s="54">
        <v>0</v>
      </c>
      <c r="R198" s="54">
        <v>0</v>
      </c>
      <c r="S198" s="54">
        <v>0</v>
      </c>
      <c r="T198" s="54">
        <v>0</v>
      </c>
      <c r="U198" s="54">
        <v>0</v>
      </c>
      <c r="V198" s="54">
        <v>0</v>
      </c>
      <c r="W198" s="54">
        <v>0</v>
      </c>
      <c r="X198" s="54">
        <v>0</v>
      </c>
      <c r="Y198" s="54">
        <v>0</v>
      </c>
      <c r="Z198" s="54">
        <v>0</v>
      </c>
      <c r="AA198" s="54">
        <v>0</v>
      </c>
      <c r="AB198" s="54">
        <v>0</v>
      </c>
      <c r="AC198" s="54">
        <v>0</v>
      </c>
      <c r="AD198" s="54">
        <v>0</v>
      </c>
      <c r="AE198" s="54">
        <v>0</v>
      </c>
      <c r="AF198" s="54">
        <v>0</v>
      </c>
      <c r="AG198" s="54">
        <v>0</v>
      </c>
      <c r="AH198" s="54">
        <v>0</v>
      </c>
      <c r="AI198" s="54">
        <v>0</v>
      </c>
      <c r="AJ198" s="54">
        <v>3</v>
      </c>
      <c r="AK198" s="54">
        <v>3</v>
      </c>
      <c r="AL198" s="54">
        <v>0</v>
      </c>
      <c r="AM198" s="54">
        <v>0</v>
      </c>
      <c r="AN198" s="54">
        <v>0</v>
      </c>
      <c r="AO198" s="54">
        <v>0</v>
      </c>
      <c r="AP198" s="54">
        <v>5</v>
      </c>
      <c r="AQ198" s="54">
        <v>5</v>
      </c>
      <c r="AR198" s="54">
        <v>0</v>
      </c>
      <c r="AS198" s="54">
        <v>2</v>
      </c>
      <c r="AT198" s="54">
        <v>2</v>
      </c>
      <c r="AU198" s="54">
        <v>0</v>
      </c>
      <c r="AV198" s="54">
        <v>0</v>
      </c>
      <c r="AW198" s="54">
        <v>0</v>
      </c>
      <c r="AX198" s="54">
        <v>0</v>
      </c>
      <c r="AY198" s="54">
        <v>0</v>
      </c>
      <c r="AZ198" s="54">
        <v>0</v>
      </c>
      <c r="BA198" s="54">
        <v>0</v>
      </c>
      <c r="BB198" s="54">
        <v>0</v>
      </c>
      <c r="BC198" s="54">
        <v>0</v>
      </c>
      <c r="BD198" s="54">
        <v>0</v>
      </c>
      <c r="BE198" s="54">
        <v>0</v>
      </c>
      <c r="BF198" s="54">
        <v>0</v>
      </c>
      <c r="BG198" s="54">
        <v>0</v>
      </c>
      <c r="BH198" s="54">
        <v>0</v>
      </c>
      <c r="BI198" s="54">
        <v>0</v>
      </c>
      <c r="BJ198" s="54">
        <v>0</v>
      </c>
      <c r="BK198" s="54">
        <v>4</v>
      </c>
      <c r="BL198" s="54">
        <v>4</v>
      </c>
      <c r="BM198" s="54">
        <v>0</v>
      </c>
      <c r="BN198" s="54">
        <v>0</v>
      </c>
      <c r="BO198" s="54">
        <v>0</v>
      </c>
      <c r="BP198" s="54">
        <v>0</v>
      </c>
      <c r="BQ198" s="54">
        <v>0</v>
      </c>
      <c r="BR198" s="54">
        <v>0</v>
      </c>
      <c r="BS198" s="54">
        <v>0</v>
      </c>
      <c r="BT198" s="54">
        <v>5</v>
      </c>
      <c r="BU198" s="54">
        <v>5</v>
      </c>
      <c r="BV198" s="54">
        <v>0</v>
      </c>
      <c r="BW198" s="54">
        <v>0</v>
      </c>
      <c r="BX198" s="54">
        <v>0</v>
      </c>
      <c r="BY198" s="54">
        <v>0</v>
      </c>
      <c r="BZ198" s="54">
        <v>0</v>
      </c>
      <c r="CA198" s="54">
        <v>0</v>
      </c>
      <c r="CB198" s="54">
        <v>0</v>
      </c>
      <c r="CC198" s="54">
        <v>2</v>
      </c>
      <c r="CD198" s="54">
        <v>2</v>
      </c>
      <c r="CE198" s="54">
        <v>0</v>
      </c>
      <c r="CF198" s="54">
        <v>0</v>
      </c>
      <c r="CG198" s="54">
        <v>0</v>
      </c>
      <c r="CH198" s="54">
        <v>0</v>
      </c>
      <c r="CI198" s="54">
        <v>0</v>
      </c>
      <c r="CJ198" s="54">
        <v>0</v>
      </c>
      <c r="CK198" s="54">
        <v>0</v>
      </c>
      <c r="CL198" s="54">
        <v>21</v>
      </c>
      <c r="CM198" s="26"/>
      <c r="CN198" s="26"/>
      <c r="CO198" s="26"/>
      <c r="CP198" s="26">
        <v>0</v>
      </c>
      <c r="CQ198" s="54">
        <v>0</v>
      </c>
      <c r="CR198" s="54">
        <v>0</v>
      </c>
      <c r="CS198" s="54">
        <v>0</v>
      </c>
      <c r="CT198" s="54">
        <v>0</v>
      </c>
      <c r="CU198" s="54">
        <v>0</v>
      </c>
      <c r="CV198" s="54">
        <v>0</v>
      </c>
      <c r="CW198" s="54">
        <v>0</v>
      </c>
      <c r="CX198" s="54">
        <v>0</v>
      </c>
      <c r="CY198" s="54">
        <v>0</v>
      </c>
      <c r="CZ198" s="54">
        <v>0</v>
      </c>
      <c r="DA198" s="54">
        <v>0</v>
      </c>
      <c r="DB198" s="54">
        <v>0</v>
      </c>
      <c r="DC198" s="54">
        <v>0</v>
      </c>
      <c r="DD198" s="54">
        <v>0</v>
      </c>
      <c r="DE198" s="54">
        <v>0</v>
      </c>
      <c r="DF198" s="54">
        <v>0</v>
      </c>
      <c r="DG198" s="54">
        <v>0</v>
      </c>
      <c r="DH198" s="54">
        <v>0</v>
      </c>
      <c r="DI198" s="54">
        <v>0</v>
      </c>
      <c r="DJ198" s="54">
        <v>0</v>
      </c>
      <c r="DK198" s="54">
        <v>0</v>
      </c>
      <c r="DL198" s="54">
        <v>0</v>
      </c>
      <c r="DM198" s="54">
        <v>0</v>
      </c>
      <c r="DN198" s="54">
        <v>0</v>
      </c>
      <c r="DO198" s="54">
        <v>0</v>
      </c>
      <c r="DP198" s="54">
        <v>0</v>
      </c>
      <c r="DQ198" s="54">
        <v>0</v>
      </c>
      <c r="DR198" s="54">
        <v>0</v>
      </c>
      <c r="DS198" s="54">
        <v>0</v>
      </c>
      <c r="DT198" s="54">
        <v>0</v>
      </c>
      <c r="DU198" s="54">
        <v>0</v>
      </c>
      <c r="DV198" s="54">
        <v>0</v>
      </c>
      <c r="DW198" s="54">
        <v>0</v>
      </c>
      <c r="DX198" s="54">
        <v>0</v>
      </c>
      <c r="DY198" s="26"/>
      <c r="DZ198" s="26"/>
      <c r="EA198" s="26"/>
      <c r="EB198" s="26">
        <v>0</v>
      </c>
      <c r="EC198" s="54">
        <v>0</v>
      </c>
      <c r="ED198" s="54">
        <v>0</v>
      </c>
      <c r="EE198" s="54">
        <v>0</v>
      </c>
      <c r="EF198" s="54">
        <v>0</v>
      </c>
      <c r="EG198" s="54">
        <v>0</v>
      </c>
      <c r="EH198" s="54">
        <v>0</v>
      </c>
      <c r="EI198" s="54">
        <v>0</v>
      </c>
      <c r="EJ198" s="54">
        <v>0</v>
      </c>
      <c r="EK198" s="54">
        <v>0</v>
      </c>
      <c r="EL198" s="54">
        <v>0</v>
      </c>
      <c r="EM198" s="54">
        <v>0</v>
      </c>
      <c r="EN198" s="54">
        <v>0</v>
      </c>
      <c r="EO198" s="54">
        <v>0</v>
      </c>
      <c r="EP198" s="54">
        <v>0</v>
      </c>
      <c r="EQ198" s="54">
        <v>0</v>
      </c>
      <c r="ER198" s="54">
        <v>0</v>
      </c>
      <c r="ES198" s="54">
        <v>0</v>
      </c>
      <c r="ET198" s="54">
        <v>0</v>
      </c>
      <c r="EU198" s="54">
        <v>0</v>
      </c>
      <c r="EV198" s="54">
        <v>0</v>
      </c>
      <c r="EW198" s="54">
        <v>0</v>
      </c>
      <c r="EX198" s="54">
        <v>0</v>
      </c>
      <c r="EY198" s="26"/>
      <c r="EZ198" s="54"/>
      <c r="FA198" s="54"/>
      <c r="FB198" s="26">
        <v>0</v>
      </c>
      <c r="FC198" s="55">
        <v>21</v>
      </c>
      <c r="FD198" s="56">
        <v>21</v>
      </c>
      <c r="FE198" s="56">
        <v>0</v>
      </c>
      <c r="FF198" s="56"/>
      <c r="FG198" s="56"/>
      <c r="FH198" s="9"/>
      <c r="FI198" s="17">
        <v>21</v>
      </c>
      <c r="FJ198" s="17"/>
      <c r="FK198" s="17">
        <v>21</v>
      </c>
      <c r="FL198" s="17"/>
      <c r="FM198" s="17"/>
      <c r="FN198" s="17">
        <v>21</v>
      </c>
      <c r="FO198" s="57">
        <v>0</v>
      </c>
      <c r="FP198" s="57">
        <v>30</v>
      </c>
      <c r="FQ198" s="57">
        <v>0.7</v>
      </c>
      <c r="FR198" s="26" t="s">
        <v>368</v>
      </c>
      <c r="FS198" s="59"/>
      <c r="FT198" s="60">
        <v>-21</v>
      </c>
      <c r="FU198" s="60"/>
      <c r="FV198" s="61">
        <v>21</v>
      </c>
      <c r="FW198" s="61">
        <v>-21</v>
      </c>
      <c r="FX198" s="61">
        <v>0</v>
      </c>
      <c r="FY198" s="61">
        <v>0</v>
      </c>
      <c r="FZ198" s="12"/>
      <c r="GA198" s="11">
        <v>0</v>
      </c>
    </row>
    <row r="199" spans="1:183" s="62" customFormat="1" ht="21.75" customHeight="1">
      <c r="A199" s="23" t="s">
        <v>99</v>
      </c>
      <c r="B199" s="54" t="s">
        <v>321</v>
      </c>
      <c r="C199" s="54">
        <v>0</v>
      </c>
      <c r="D199" s="54">
        <v>0</v>
      </c>
      <c r="E199" s="54">
        <v>0</v>
      </c>
      <c r="F199" s="54">
        <v>0</v>
      </c>
      <c r="G199" s="54">
        <v>0</v>
      </c>
      <c r="H199" s="54">
        <v>0</v>
      </c>
      <c r="I199" s="54">
        <v>0</v>
      </c>
      <c r="J199" s="54">
        <v>0</v>
      </c>
      <c r="K199" s="54">
        <v>0</v>
      </c>
      <c r="L199" s="54">
        <v>0</v>
      </c>
      <c r="M199" s="54">
        <v>0</v>
      </c>
      <c r="N199" s="54">
        <v>0</v>
      </c>
      <c r="O199" s="54">
        <v>0</v>
      </c>
      <c r="P199" s="54">
        <v>0</v>
      </c>
      <c r="Q199" s="54">
        <v>0</v>
      </c>
      <c r="R199" s="54">
        <v>0</v>
      </c>
      <c r="S199" s="54">
        <v>0</v>
      </c>
      <c r="T199" s="54">
        <v>0</v>
      </c>
      <c r="U199" s="54">
        <v>0</v>
      </c>
      <c r="V199" s="54">
        <v>0</v>
      </c>
      <c r="W199" s="54">
        <v>0</v>
      </c>
      <c r="X199" s="54">
        <v>0</v>
      </c>
      <c r="Y199" s="54">
        <v>0</v>
      </c>
      <c r="Z199" s="54">
        <v>0</v>
      </c>
      <c r="AA199" s="54">
        <v>0</v>
      </c>
      <c r="AB199" s="54">
        <v>0</v>
      </c>
      <c r="AC199" s="54">
        <v>0</v>
      </c>
      <c r="AD199" s="54">
        <v>0</v>
      </c>
      <c r="AE199" s="54">
        <v>0</v>
      </c>
      <c r="AF199" s="54">
        <v>0</v>
      </c>
      <c r="AG199" s="54">
        <v>0</v>
      </c>
      <c r="AH199" s="54">
        <v>0</v>
      </c>
      <c r="AI199" s="54">
        <v>0</v>
      </c>
      <c r="AJ199" s="54">
        <v>0</v>
      </c>
      <c r="AK199" s="54">
        <v>0</v>
      </c>
      <c r="AL199" s="54">
        <v>0</v>
      </c>
      <c r="AM199" s="54">
        <v>0</v>
      </c>
      <c r="AN199" s="54">
        <v>0</v>
      </c>
      <c r="AO199" s="54">
        <v>0</v>
      </c>
      <c r="AP199" s="54">
        <v>0</v>
      </c>
      <c r="AQ199" s="54">
        <v>0</v>
      </c>
      <c r="AR199" s="54">
        <v>0</v>
      </c>
      <c r="AS199" s="54">
        <v>0</v>
      </c>
      <c r="AT199" s="54">
        <v>0</v>
      </c>
      <c r="AU199" s="54">
        <v>0</v>
      </c>
      <c r="AV199" s="54">
        <v>0</v>
      </c>
      <c r="AW199" s="54">
        <v>0</v>
      </c>
      <c r="AX199" s="54">
        <v>0</v>
      </c>
      <c r="AY199" s="54">
        <v>0</v>
      </c>
      <c r="AZ199" s="54">
        <v>0</v>
      </c>
      <c r="BA199" s="54">
        <v>0</v>
      </c>
      <c r="BB199" s="54">
        <v>0</v>
      </c>
      <c r="BC199" s="54">
        <v>0</v>
      </c>
      <c r="BD199" s="54">
        <v>0</v>
      </c>
      <c r="BE199" s="54">
        <v>0</v>
      </c>
      <c r="BF199" s="54">
        <v>0</v>
      </c>
      <c r="BG199" s="54">
        <v>0</v>
      </c>
      <c r="BH199" s="54">
        <v>0</v>
      </c>
      <c r="BI199" s="54">
        <v>0</v>
      </c>
      <c r="BJ199" s="54">
        <v>0</v>
      </c>
      <c r="BK199" s="54">
        <v>0</v>
      </c>
      <c r="BL199" s="54">
        <v>0</v>
      </c>
      <c r="BM199" s="54">
        <v>0</v>
      </c>
      <c r="BN199" s="54">
        <v>0</v>
      </c>
      <c r="BO199" s="54">
        <v>0</v>
      </c>
      <c r="BP199" s="54">
        <v>0</v>
      </c>
      <c r="BQ199" s="54">
        <v>0</v>
      </c>
      <c r="BR199" s="54">
        <v>0</v>
      </c>
      <c r="BS199" s="54">
        <v>0</v>
      </c>
      <c r="BT199" s="54">
        <v>0</v>
      </c>
      <c r="BU199" s="54">
        <v>0</v>
      </c>
      <c r="BV199" s="54">
        <v>0</v>
      </c>
      <c r="BW199" s="54">
        <v>0</v>
      </c>
      <c r="BX199" s="54">
        <v>0</v>
      </c>
      <c r="BY199" s="54">
        <v>0</v>
      </c>
      <c r="BZ199" s="54">
        <v>0</v>
      </c>
      <c r="CA199" s="54">
        <v>0</v>
      </c>
      <c r="CB199" s="54">
        <v>0</v>
      </c>
      <c r="CC199" s="54">
        <v>0</v>
      </c>
      <c r="CD199" s="54">
        <v>0</v>
      </c>
      <c r="CE199" s="54">
        <v>0</v>
      </c>
      <c r="CF199" s="54">
        <v>0</v>
      </c>
      <c r="CG199" s="54">
        <v>0</v>
      </c>
      <c r="CH199" s="54">
        <v>0</v>
      </c>
      <c r="CI199" s="54">
        <v>0</v>
      </c>
      <c r="CJ199" s="54">
        <v>0</v>
      </c>
      <c r="CK199" s="54">
        <v>0</v>
      </c>
      <c r="CL199" s="54">
        <v>0</v>
      </c>
      <c r="CM199" s="26"/>
      <c r="CN199" s="26"/>
      <c r="CO199" s="26"/>
      <c r="CP199" s="26">
        <v>0</v>
      </c>
      <c r="CQ199" s="54">
        <v>0</v>
      </c>
      <c r="CR199" s="54">
        <v>0</v>
      </c>
      <c r="CS199" s="54">
        <v>0</v>
      </c>
      <c r="CT199" s="54">
        <v>0</v>
      </c>
      <c r="CU199" s="54">
        <v>0</v>
      </c>
      <c r="CV199" s="54">
        <v>0</v>
      </c>
      <c r="CW199" s="54">
        <v>0</v>
      </c>
      <c r="CX199" s="54">
        <v>0</v>
      </c>
      <c r="CY199" s="54">
        <v>0</v>
      </c>
      <c r="CZ199" s="54">
        <v>0</v>
      </c>
      <c r="DA199" s="54">
        <v>0</v>
      </c>
      <c r="DB199" s="54">
        <v>0</v>
      </c>
      <c r="DC199" s="54">
        <v>0</v>
      </c>
      <c r="DD199" s="54">
        <v>0</v>
      </c>
      <c r="DE199" s="54">
        <v>0</v>
      </c>
      <c r="DF199" s="54">
        <v>0</v>
      </c>
      <c r="DG199" s="54">
        <v>0</v>
      </c>
      <c r="DH199" s="54">
        <v>0</v>
      </c>
      <c r="DI199" s="54">
        <v>0</v>
      </c>
      <c r="DJ199" s="54">
        <v>0</v>
      </c>
      <c r="DK199" s="54">
        <v>0</v>
      </c>
      <c r="DL199" s="54">
        <v>0</v>
      </c>
      <c r="DM199" s="54">
        <v>0</v>
      </c>
      <c r="DN199" s="54">
        <v>0</v>
      </c>
      <c r="DO199" s="54">
        <v>0</v>
      </c>
      <c r="DP199" s="54">
        <v>0</v>
      </c>
      <c r="DQ199" s="54">
        <v>0</v>
      </c>
      <c r="DR199" s="54">
        <v>0</v>
      </c>
      <c r="DS199" s="54">
        <v>0</v>
      </c>
      <c r="DT199" s="54">
        <v>0</v>
      </c>
      <c r="DU199" s="54">
        <v>0</v>
      </c>
      <c r="DV199" s="54">
        <v>0</v>
      </c>
      <c r="DW199" s="54">
        <v>0</v>
      </c>
      <c r="DX199" s="54">
        <v>0</v>
      </c>
      <c r="DY199" s="26"/>
      <c r="DZ199" s="26"/>
      <c r="EA199" s="26"/>
      <c r="EB199" s="26">
        <v>0</v>
      </c>
      <c r="EC199" s="54">
        <v>0</v>
      </c>
      <c r="ED199" s="54">
        <v>0</v>
      </c>
      <c r="EE199" s="54">
        <v>0</v>
      </c>
      <c r="EF199" s="54">
        <v>20</v>
      </c>
      <c r="EG199" s="54">
        <v>20</v>
      </c>
      <c r="EH199" s="54">
        <v>0</v>
      </c>
      <c r="EI199" s="54">
        <v>20</v>
      </c>
      <c r="EJ199" s="54">
        <v>20</v>
      </c>
      <c r="EK199" s="54">
        <v>0</v>
      </c>
      <c r="EL199" s="54">
        <v>0</v>
      </c>
      <c r="EM199" s="54">
        <v>0</v>
      </c>
      <c r="EN199" s="54">
        <v>0</v>
      </c>
      <c r="EO199" s="54">
        <v>0</v>
      </c>
      <c r="EP199" s="54">
        <v>0</v>
      </c>
      <c r="EQ199" s="54">
        <v>0</v>
      </c>
      <c r="ER199" s="54">
        <v>0</v>
      </c>
      <c r="ES199" s="54">
        <v>0</v>
      </c>
      <c r="ET199" s="54">
        <v>0</v>
      </c>
      <c r="EU199" s="54">
        <v>0</v>
      </c>
      <c r="EV199" s="54">
        <v>0</v>
      </c>
      <c r="EW199" s="54">
        <v>0</v>
      </c>
      <c r="EX199" s="54">
        <v>40</v>
      </c>
      <c r="EY199" s="26"/>
      <c r="EZ199" s="54"/>
      <c r="FA199" s="54"/>
      <c r="FB199" s="26">
        <v>0</v>
      </c>
      <c r="FC199" s="55">
        <v>40</v>
      </c>
      <c r="FD199" s="56">
        <v>40</v>
      </c>
      <c r="FE199" s="56">
        <v>0</v>
      </c>
      <c r="FF199" s="56"/>
      <c r="FG199" s="56">
        <v>-40</v>
      </c>
      <c r="FH199" s="98">
        <v>9</v>
      </c>
      <c r="FI199" s="17">
        <v>31</v>
      </c>
      <c r="FJ199" s="17">
        <v>40</v>
      </c>
      <c r="FK199" s="17"/>
      <c r="FL199" s="17">
        <v>0</v>
      </c>
      <c r="FM199" s="17"/>
      <c r="FN199" s="17">
        <v>40</v>
      </c>
      <c r="FO199" s="57">
        <v>0</v>
      </c>
      <c r="FP199" s="57">
        <v>20</v>
      </c>
      <c r="FQ199" s="57">
        <v>2</v>
      </c>
      <c r="FR199" s="26" t="s">
        <v>369</v>
      </c>
      <c r="FS199" s="59"/>
      <c r="FT199" s="60">
        <v>-31</v>
      </c>
      <c r="FU199" s="60"/>
      <c r="FV199" s="61">
        <v>31</v>
      </c>
      <c r="FW199" s="61">
        <v>-40</v>
      </c>
      <c r="FX199" s="61">
        <v>0</v>
      </c>
      <c r="FY199" s="61">
        <v>-9</v>
      </c>
      <c r="FZ199" s="99">
        <v>7500</v>
      </c>
      <c r="GA199" s="100">
        <f t="shared" ref="GA199:GA200" si="4">+FZ199*FH199</f>
        <v>67500</v>
      </c>
    </row>
    <row r="200" spans="1:183" s="62" customFormat="1" ht="21.75" customHeight="1">
      <c r="A200" s="23" t="s">
        <v>185</v>
      </c>
      <c r="B200" s="54"/>
      <c r="C200" s="54"/>
      <c r="D200" s="54">
        <v>0</v>
      </c>
      <c r="E200" s="54">
        <v>0</v>
      </c>
      <c r="F200" s="54">
        <v>50</v>
      </c>
      <c r="G200" s="54">
        <v>50</v>
      </c>
      <c r="H200" s="54">
        <v>0</v>
      </c>
      <c r="I200" s="54">
        <v>20</v>
      </c>
      <c r="J200" s="54">
        <v>20</v>
      </c>
      <c r="K200" s="54">
        <v>0</v>
      </c>
      <c r="L200" s="54">
        <v>40</v>
      </c>
      <c r="M200" s="54">
        <v>40</v>
      </c>
      <c r="N200" s="54">
        <v>0</v>
      </c>
      <c r="O200" s="54">
        <v>0</v>
      </c>
      <c r="P200" s="54">
        <v>0</v>
      </c>
      <c r="Q200" s="54">
        <v>0</v>
      </c>
      <c r="R200" s="54">
        <v>0</v>
      </c>
      <c r="S200" s="54">
        <v>0</v>
      </c>
      <c r="T200" s="54">
        <v>0</v>
      </c>
      <c r="U200" s="54">
        <v>15</v>
      </c>
      <c r="V200" s="54">
        <v>15</v>
      </c>
      <c r="W200" s="54">
        <v>0</v>
      </c>
      <c r="X200" s="54">
        <v>0</v>
      </c>
      <c r="Y200" s="54">
        <v>0</v>
      </c>
      <c r="Z200" s="54">
        <v>0</v>
      </c>
      <c r="AA200" s="54">
        <v>0</v>
      </c>
      <c r="AB200" s="54">
        <v>0</v>
      </c>
      <c r="AC200" s="54">
        <v>0</v>
      </c>
      <c r="AD200" s="54">
        <v>0</v>
      </c>
      <c r="AE200" s="54">
        <v>0</v>
      </c>
      <c r="AF200" s="54">
        <v>0</v>
      </c>
      <c r="AG200" s="54">
        <v>0</v>
      </c>
      <c r="AH200" s="54">
        <v>0</v>
      </c>
      <c r="AI200" s="54">
        <v>0</v>
      </c>
      <c r="AJ200" s="54">
        <v>0</v>
      </c>
      <c r="AK200" s="54">
        <v>0</v>
      </c>
      <c r="AL200" s="54">
        <v>0</v>
      </c>
      <c r="AM200" s="54">
        <v>5</v>
      </c>
      <c r="AN200" s="54">
        <v>5</v>
      </c>
      <c r="AO200" s="54">
        <v>0</v>
      </c>
      <c r="AP200" s="54">
        <v>10</v>
      </c>
      <c r="AQ200" s="54">
        <v>10</v>
      </c>
      <c r="AR200" s="54">
        <v>0</v>
      </c>
      <c r="AS200" s="54">
        <v>20</v>
      </c>
      <c r="AT200" s="54">
        <v>20</v>
      </c>
      <c r="AU200" s="54">
        <v>0</v>
      </c>
      <c r="AV200" s="54">
        <v>0</v>
      </c>
      <c r="AW200" s="54">
        <v>0</v>
      </c>
      <c r="AX200" s="54">
        <v>0</v>
      </c>
      <c r="AY200" s="54">
        <v>0</v>
      </c>
      <c r="AZ200" s="54">
        <v>0</v>
      </c>
      <c r="BA200" s="54">
        <v>0</v>
      </c>
      <c r="BB200" s="54">
        <v>0</v>
      </c>
      <c r="BC200" s="54">
        <v>0</v>
      </c>
      <c r="BD200" s="54">
        <v>0</v>
      </c>
      <c r="BE200" s="54">
        <v>0</v>
      </c>
      <c r="BF200" s="54">
        <v>0</v>
      </c>
      <c r="BG200" s="54">
        <v>0</v>
      </c>
      <c r="BH200" s="54">
        <v>0</v>
      </c>
      <c r="BI200" s="54">
        <v>0</v>
      </c>
      <c r="BJ200" s="54">
        <v>0</v>
      </c>
      <c r="BK200" s="54">
        <v>0</v>
      </c>
      <c r="BL200" s="54">
        <v>0</v>
      </c>
      <c r="BM200" s="54">
        <v>0</v>
      </c>
      <c r="BN200" s="54">
        <v>7</v>
      </c>
      <c r="BO200" s="54">
        <v>7</v>
      </c>
      <c r="BP200" s="54">
        <v>0</v>
      </c>
      <c r="BQ200" s="54">
        <v>0</v>
      </c>
      <c r="BR200" s="54">
        <v>0</v>
      </c>
      <c r="BS200" s="54">
        <v>0</v>
      </c>
      <c r="BT200" s="54">
        <v>0</v>
      </c>
      <c r="BU200" s="54">
        <v>0</v>
      </c>
      <c r="BV200" s="54">
        <v>0</v>
      </c>
      <c r="BW200" s="54">
        <v>0</v>
      </c>
      <c r="BX200" s="54">
        <v>0</v>
      </c>
      <c r="BY200" s="54">
        <v>0</v>
      </c>
      <c r="BZ200" s="54">
        <v>10</v>
      </c>
      <c r="CA200" s="54">
        <v>10</v>
      </c>
      <c r="CB200" s="54">
        <v>0</v>
      </c>
      <c r="CC200" s="54">
        <v>0</v>
      </c>
      <c r="CD200" s="54">
        <v>0</v>
      </c>
      <c r="CE200" s="54">
        <v>0</v>
      </c>
      <c r="CF200" s="54">
        <v>0</v>
      </c>
      <c r="CG200" s="54">
        <v>0</v>
      </c>
      <c r="CH200" s="54">
        <v>0</v>
      </c>
      <c r="CI200" s="54">
        <v>20</v>
      </c>
      <c r="CJ200" s="54">
        <v>20</v>
      </c>
      <c r="CK200" s="54">
        <v>0</v>
      </c>
      <c r="CL200" s="54">
        <v>197</v>
      </c>
      <c r="CM200" s="26"/>
      <c r="CN200" s="26"/>
      <c r="CO200" s="26"/>
      <c r="CP200" s="26">
        <v>0</v>
      </c>
      <c r="CQ200" s="54">
        <v>0</v>
      </c>
      <c r="CR200" s="54">
        <v>0</v>
      </c>
      <c r="CS200" s="54">
        <v>0</v>
      </c>
      <c r="CT200" s="54">
        <v>0</v>
      </c>
      <c r="CU200" s="54">
        <v>0</v>
      </c>
      <c r="CV200" s="54">
        <v>0</v>
      </c>
      <c r="CW200" s="54">
        <v>50</v>
      </c>
      <c r="CX200" s="54">
        <v>50</v>
      </c>
      <c r="CY200" s="54">
        <v>0</v>
      </c>
      <c r="CZ200" s="54">
        <v>60</v>
      </c>
      <c r="DA200" s="54">
        <v>60</v>
      </c>
      <c r="DB200" s="54">
        <v>0</v>
      </c>
      <c r="DC200" s="54">
        <v>20</v>
      </c>
      <c r="DD200" s="54">
        <v>20</v>
      </c>
      <c r="DE200" s="54">
        <v>0</v>
      </c>
      <c r="DF200" s="54">
        <v>80</v>
      </c>
      <c r="DG200" s="54">
        <v>80</v>
      </c>
      <c r="DH200" s="54">
        <v>0</v>
      </c>
      <c r="DI200" s="54">
        <v>20</v>
      </c>
      <c r="DJ200" s="54">
        <v>10</v>
      </c>
      <c r="DK200" s="54">
        <v>0</v>
      </c>
      <c r="DL200" s="54">
        <v>0</v>
      </c>
      <c r="DM200" s="54">
        <v>0</v>
      </c>
      <c r="DN200" s="54">
        <v>0</v>
      </c>
      <c r="DO200" s="54">
        <v>50</v>
      </c>
      <c r="DP200" s="54">
        <v>50</v>
      </c>
      <c r="DQ200" s="54">
        <v>0</v>
      </c>
      <c r="DR200" s="54">
        <v>180</v>
      </c>
      <c r="DS200" s="54">
        <v>180</v>
      </c>
      <c r="DT200" s="54">
        <v>0</v>
      </c>
      <c r="DU200" s="54">
        <v>80</v>
      </c>
      <c r="DV200" s="54">
        <v>80</v>
      </c>
      <c r="DW200" s="54">
        <v>0</v>
      </c>
      <c r="DX200" s="54">
        <v>530</v>
      </c>
      <c r="DY200" s="26"/>
      <c r="DZ200" s="26"/>
      <c r="EA200" s="26"/>
      <c r="EB200" s="26">
        <v>0</v>
      </c>
      <c r="EC200" s="54">
        <v>0</v>
      </c>
      <c r="ED200" s="54">
        <v>0</v>
      </c>
      <c r="EE200" s="54">
        <v>0</v>
      </c>
      <c r="EF200" s="54">
        <v>40</v>
      </c>
      <c r="EG200" s="54">
        <v>40</v>
      </c>
      <c r="EH200" s="54">
        <v>0</v>
      </c>
      <c r="EI200" s="54">
        <v>20</v>
      </c>
      <c r="EJ200" s="54">
        <v>20</v>
      </c>
      <c r="EK200" s="54">
        <v>0</v>
      </c>
      <c r="EL200" s="54">
        <v>30</v>
      </c>
      <c r="EM200" s="54">
        <v>30</v>
      </c>
      <c r="EN200" s="54">
        <v>0</v>
      </c>
      <c r="EO200" s="54">
        <v>0</v>
      </c>
      <c r="EP200" s="54">
        <v>0</v>
      </c>
      <c r="EQ200" s="54">
        <v>0</v>
      </c>
      <c r="ER200" s="54">
        <v>0</v>
      </c>
      <c r="ES200" s="54">
        <v>0</v>
      </c>
      <c r="ET200" s="54">
        <v>0</v>
      </c>
      <c r="EU200" s="54">
        <v>0</v>
      </c>
      <c r="EV200" s="54">
        <v>0</v>
      </c>
      <c r="EW200" s="54">
        <v>0</v>
      </c>
      <c r="EX200" s="54">
        <v>90</v>
      </c>
      <c r="EY200" s="26"/>
      <c r="EZ200" s="54"/>
      <c r="FA200" s="54"/>
      <c r="FB200" s="26">
        <v>0</v>
      </c>
      <c r="FC200" s="55">
        <v>827</v>
      </c>
      <c r="FD200" s="56">
        <v>817</v>
      </c>
      <c r="FE200" s="56">
        <v>0</v>
      </c>
      <c r="FF200" s="56"/>
      <c r="FG200" s="56">
        <v>-817</v>
      </c>
      <c r="FH200" s="98">
        <v>850</v>
      </c>
      <c r="FI200" s="17">
        <v>-33</v>
      </c>
      <c r="FJ200" s="17"/>
      <c r="FK200" s="17"/>
      <c r="FL200" s="17"/>
      <c r="FM200" s="17"/>
      <c r="FN200" s="17">
        <v>0</v>
      </c>
      <c r="FO200" s="57">
        <v>0</v>
      </c>
      <c r="FP200" s="57">
        <v>15</v>
      </c>
      <c r="FQ200" s="57">
        <v>54.466666666666669</v>
      </c>
      <c r="FR200" s="26" t="s">
        <v>370</v>
      </c>
      <c r="FS200" s="59"/>
      <c r="FT200" s="60">
        <v>33</v>
      </c>
      <c r="FU200" s="60"/>
      <c r="FV200" s="61">
        <v>-33</v>
      </c>
      <c r="FW200" s="61">
        <v>-817</v>
      </c>
      <c r="FX200" s="61">
        <v>0</v>
      </c>
      <c r="FY200" s="61">
        <v>-850</v>
      </c>
      <c r="FZ200" s="102">
        <v>8500</v>
      </c>
      <c r="GA200" s="100">
        <f t="shared" si="4"/>
        <v>7225000</v>
      </c>
    </row>
    <row r="201" spans="1:183" s="62" customFormat="1" ht="21.75" hidden="1" customHeight="1">
      <c r="A201" s="8" t="s">
        <v>198</v>
      </c>
      <c r="B201" s="54" t="s">
        <v>321</v>
      </c>
      <c r="C201" s="54">
        <v>0</v>
      </c>
      <c r="D201" s="54">
        <v>0</v>
      </c>
      <c r="E201" s="54">
        <v>0</v>
      </c>
      <c r="F201" s="54">
        <v>0</v>
      </c>
      <c r="G201" s="54">
        <v>0</v>
      </c>
      <c r="H201" s="54">
        <v>0</v>
      </c>
      <c r="I201" s="54">
        <v>0</v>
      </c>
      <c r="J201" s="54">
        <v>0</v>
      </c>
      <c r="K201" s="54">
        <v>0</v>
      </c>
      <c r="L201" s="54">
        <v>0</v>
      </c>
      <c r="M201" s="54">
        <v>0</v>
      </c>
      <c r="N201" s="54">
        <v>0</v>
      </c>
      <c r="O201" s="54">
        <v>0</v>
      </c>
      <c r="P201" s="54">
        <v>0</v>
      </c>
      <c r="Q201" s="54">
        <v>0</v>
      </c>
      <c r="R201" s="54">
        <v>0</v>
      </c>
      <c r="S201" s="54">
        <v>0</v>
      </c>
      <c r="T201" s="54">
        <v>0</v>
      </c>
      <c r="U201" s="54">
        <v>0</v>
      </c>
      <c r="V201" s="54">
        <v>0</v>
      </c>
      <c r="W201" s="54">
        <v>0</v>
      </c>
      <c r="X201" s="54">
        <v>0</v>
      </c>
      <c r="Y201" s="54">
        <v>0</v>
      </c>
      <c r="Z201" s="54">
        <v>0</v>
      </c>
      <c r="AA201" s="54">
        <v>0</v>
      </c>
      <c r="AB201" s="54">
        <v>0</v>
      </c>
      <c r="AC201" s="54">
        <v>0</v>
      </c>
      <c r="AD201" s="54">
        <v>0</v>
      </c>
      <c r="AE201" s="54">
        <v>0</v>
      </c>
      <c r="AF201" s="54">
        <v>0</v>
      </c>
      <c r="AG201" s="54">
        <v>0</v>
      </c>
      <c r="AH201" s="54">
        <v>0</v>
      </c>
      <c r="AI201" s="54">
        <v>0</v>
      </c>
      <c r="AJ201" s="54">
        <v>0</v>
      </c>
      <c r="AK201" s="54">
        <v>0</v>
      </c>
      <c r="AL201" s="54">
        <v>0</v>
      </c>
      <c r="AM201" s="54">
        <v>0</v>
      </c>
      <c r="AN201" s="54">
        <v>0</v>
      </c>
      <c r="AO201" s="54">
        <v>0</v>
      </c>
      <c r="AP201" s="54">
        <v>0</v>
      </c>
      <c r="AQ201" s="54">
        <v>0</v>
      </c>
      <c r="AR201" s="54">
        <v>0</v>
      </c>
      <c r="AS201" s="54">
        <v>0</v>
      </c>
      <c r="AT201" s="54">
        <v>0</v>
      </c>
      <c r="AU201" s="54">
        <v>0</v>
      </c>
      <c r="AV201" s="54">
        <v>0</v>
      </c>
      <c r="AW201" s="54">
        <v>0</v>
      </c>
      <c r="AX201" s="54">
        <v>0</v>
      </c>
      <c r="AY201" s="54">
        <v>0</v>
      </c>
      <c r="AZ201" s="54">
        <v>0</v>
      </c>
      <c r="BA201" s="54">
        <v>0</v>
      </c>
      <c r="BB201" s="54">
        <v>0</v>
      </c>
      <c r="BC201" s="54">
        <v>0</v>
      </c>
      <c r="BD201" s="54">
        <v>0</v>
      </c>
      <c r="BE201" s="54">
        <v>0</v>
      </c>
      <c r="BF201" s="54">
        <v>0</v>
      </c>
      <c r="BG201" s="54">
        <v>0</v>
      </c>
      <c r="BH201" s="54">
        <v>0</v>
      </c>
      <c r="BI201" s="54">
        <v>0</v>
      </c>
      <c r="BJ201" s="54">
        <v>0</v>
      </c>
      <c r="BK201" s="54">
        <v>0</v>
      </c>
      <c r="BL201" s="54">
        <v>0</v>
      </c>
      <c r="BM201" s="54">
        <v>0</v>
      </c>
      <c r="BN201" s="54">
        <v>0</v>
      </c>
      <c r="BO201" s="54">
        <v>0</v>
      </c>
      <c r="BP201" s="54">
        <v>0</v>
      </c>
      <c r="BQ201" s="54">
        <v>0</v>
      </c>
      <c r="BR201" s="54">
        <v>0</v>
      </c>
      <c r="BS201" s="54">
        <v>0</v>
      </c>
      <c r="BT201" s="54">
        <v>0</v>
      </c>
      <c r="BU201" s="54">
        <v>0</v>
      </c>
      <c r="BV201" s="54">
        <v>0</v>
      </c>
      <c r="BW201" s="54">
        <v>0</v>
      </c>
      <c r="BX201" s="54">
        <v>0</v>
      </c>
      <c r="BY201" s="54">
        <v>0</v>
      </c>
      <c r="BZ201" s="54">
        <v>0</v>
      </c>
      <c r="CA201" s="54">
        <v>0</v>
      </c>
      <c r="CB201" s="54">
        <v>0</v>
      </c>
      <c r="CC201" s="54">
        <v>0</v>
      </c>
      <c r="CD201" s="54">
        <v>0</v>
      </c>
      <c r="CE201" s="54">
        <v>0</v>
      </c>
      <c r="CF201" s="54">
        <v>0</v>
      </c>
      <c r="CG201" s="54">
        <v>0</v>
      </c>
      <c r="CH201" s="54">
        <v>0</v>
      </c>
      <c r="CI201" s="54">
        <v>0</v>
      </c>
      <c r="CJ201" s="54">
        <v>0</v>
      </c>
      <c r="CK201" s="54">
        <v>0</v>
      </c>
      <c r="CL201" s="54">
        <v>0</v>
      </c>
      <c r="CM201" s="26"/>
      <c r="CN201" s="26"/>
      <c r="CO201" s="26"/>
      <c r="CP201" s="26">
        <v>0</v>
      </c>
      <c r="CQ201" s="54">
        <v>0</v>
      </c>
      <c r="CR201" s="54">
        <v>0</v>
      </c>
      <c r="CS201" s="54">
        <v>0</v>
      </c>
      <c r="CT201" s="54">
        <v>0</v>
      </c>
      <c r="CU201" s="54">
        <v>0</v>
      </c>
      <c r="CV201" s="54">
        <v>0</v>
      </c>
      <c r="CW201" s="54">
        <v>0</v>
      </c>
      <c r="CX201" s="54">
        <v>0</v>
      </c>
      <c r="CY201" s="54">
        <v>0</v>
      </c>
      <c r="CZ201" s="54">
        <v>0</v>
      </c>
      <c r="DA201" s="54">
        <v>0</v>
      </c>
      <c r="DB201" s="54">
        <v>0</v>
      </c>
      <c r="DC201" s="54">
        <v>0</v>
      </c>
      <c r="DD201" s="54">
        <v>0</v>
      </c>
      <c r="DE201" s="54">
        <v>0</v>
      </c>
      <c r="DF201" s="54">
        <v>0</v>
      </c>
      <c r="DG201" s="54">
        <v>0</v>
      </c>
      <c r="DH201" s="54">
        <v>0</v>
      </c>
      <c r="DI201" s="54">
        <v>0</v>
      </c>
      <c r="DJ201" s="54">
        <v>0</v>
      </c>
      <c r="DK201" s="54">
        <v>0</v>
      </c>
      <c r="DL201" s="54">
        <v>0</v>
      </c>
      <c r="DM201" s="54">
        <v>0</v>
      </c>
      <c r="DN201" s="54">
        <v>0</v>
      </c>
      <c r="DO201" s="54">
        <v>0</v>
      </c>
      <c r="DP201" s="54">
        <v>0</v>
      </c>
      <c r="DQ201" s="54">
        <v>0</v>
      </c>
      <c r="DR201" s="54">
        <v>0</v>
      </c>
      <c r="DS201" s="54">
        <v>0</v>
      </c>
      <c r="DT201" s="54">
        <v>0</v>
      </c>
      <c r="DU201" s="54">
        <v>0</v>
      </c>
      <c r="DV201" s="54">
        <v>0</v>
      </c>
      <c r="DW201" s="54">
        <v>0</v>
      </c>
      <c r="DX201" s="54">
        <v>0</v>
      </c>
      <c r="DY201" s="26"/>
      <c r="DZ201" s="26"/>
      <c r="EA201" s="26"/>
      <c r="EB201" s="26">
        <v>0</v>
      </c>
      <c r="EC201" s="54">
        <v>0</v>
      </c>
      <c r="ED201" s="54">
        <v>0</v>
      </c>
      <c r="EE201" s="54">
        <v>0</v>
      </c>
      <c r="EF201" s="54">
        <v>0</v>
      </c>
      <c r="EG201" s="54">
        <v>0</v>
      </c>
      <c r="EH201" s="54">
        <v>0</v>
      </c>
      <c r="EI201" s="54">
        <v>0</v>
      </c>
      <c r="EJ201" s="54">
        <v>0</v>
      </c>
      <c r="EK201" s="54">
        <v>0</v>
      </c>
      <c r="EL201" s="54">
        <v>0</v>
      </c>
      <c r="EM201" s="54">
        <v>0</v>
      </c>
      <c r="EN201" s="54">
        <v>0</v>
      </c>
      <c r="EO201" s="54">
        <v>0</v>
      </c>
      <c r="EP201" s="54">
        <v>0</v>
      </c>
      <c r="EQ201" s="54">
        <v>0</v>
      </c>
      <c r="ER201" s="54">
        <v>0</v>
      </c>
      <c r="ES201" s="54">
        <v>0</v>
      </c>
      <c r="ET201" s="54">
        <v>0</v>
      </c>
      <c r="EU201" s="54">
        <v>0</v>
      </c>
      <c r="EV201" s="54">
        <v>0</v>
      </c>
      <c r="EW201" s="54">
        <v>0</v>
      </c>
      <c r="EX201" s="54">
        <v>0</v>
      </c>
      <c r="EY201" s="26"/>
      <c r="EZ201" s="54"/>
      <c r="FA201" s="54"/>
      <c r="FB201" s="26">
        <v>0</v>
      </c>
      <c r="FC201" s="55">
        <v>0</v>
      </c>
      <c r="FD201" s="56">
        <v>0</v>
      </c>
      <c r="FE201" s="56">
        <v>0</v>
      </c>
      <c r="FF201" s="56"/>
      <c r="FG201" s="56">
        <v>0</v>
      </c>
      <c r="FH201" s="9"/>
      <c r="FI201" s="17">
        <v>0</v>
      </c>
      <c r="FJ201" s="17"/>
      <c r="FK201" s="17"/>
      <c r="FL201" s="17"/>
      <c r="FM201" s="17"/>
      <c r="FN201" s="17">
        <v>0</v>
      </c>
      <c r="FO201" s="57">
        <v>0</v>
      </c>
      <c r="FP201" s="57">
        <v>10</v>
      </c>
      <c r="FQ201" s="57">
        <v>0</v>
      </c>
      <c r="FR201" s="26" t="s">
        <v>371</v>
      </c>
      <c r="FS201" s="59"/>
      <c r="FT201" s="60">
        <v>0</v>
      </c>
      <c r="FU201" s="60"/>
      <c r="FV201" s="61">
        <v>0</v>
      </c>
      <c r="FW201" s="61">
        <v>0</v>
      </c>
      <c r="FX201" s="61">
        <v>0</v>
      </c>
      <c r="FY201" s="61">
        <v>0</v>
      </c>
      <c r="FZ201" s="10"/>
      <c r="GA201" s="11">
        <v>0</v>
      </c>
    </row>
    <row r="202" spans="1:183" s="62" customFormat="1" ht="21.75" hidden="1" customHeight="1">
      <c r="A202" s="8" t="s">
        <v>199</v>
      </c>
      <c r="B202" s="54" t="s">
        <v>321</v>
      </c>
      <c r="C202" s="54">
        <v>0</v>
      </c>
      <c r="D202" s="54">
        <v>0</v>
      </c>
      <c r="E202" s="54">
        <v>0</v>
      </c>
      <c r="F202" s="54">
        <v>0</v>
      </c>
      <c r="G202" s="54">
        <v>0</v>
      </c>
      <c r="H202" s="54">
        <v>0</v>
      </c>
      <c r="I202" s="54">
        <v>0</v>
      </c>
      <c r="J202" s="54">
        <v>0</v>
      </c>
      <c r="K202" s="54">
        <v>0</v>
      </c>
      <c r="L202" s="54">
        <v>0</v>
      </c>
      <c r="M202" s="54">
        <v>0</v>
      </c>
      <c r="N202" s="54">
        <v>0</v>
      </c>
      <c r="O202" s="54">
        <v>0</v>
      </c>
      <c r="P202" s="54">
        <v>0</v>
      </c>
      <c r="Q202" s="54">
        <v>0</v>
      </c>
      <c r="R202" s="54">
        <v>0</v>
      </c>
      <c r="S202" s="54">
        <v>0</v>
      </c>
      <c r="T202" s="54">
        <v>0</v>
      </c>
      <c r="U202" s="54">
        <v>0</v>
      </c>
      <c r="V202" s="54">
        <v>0</v>
      </c>
      <c r="W202" s="54">
        <v>0</v>
      </c>
      <c r="X202" s="54">
        <v>0</v>
      </c>
      <c r="Y202" s="54">
        <v>0</v>
      </c>
      <c r="Z202" s="54">
        <v>0</v>
      </c>
      <c r="AA202" s="54">
        <v>0</v>
      </c>
      <c r="AB202" s="54">
        <v>0</v>
      </c>
      <c r="AC202" s="54">
        <v>0</v>
      </c>
      <c r="AD202" s="54">
        <v>0</v>
      </c>
      <c r="AE202" s="54">
        <v>0</v>
      </c>
      <c r="AF202" s="54">
        <v>0</v>
      </c>
      <c r="AG202" s="54">
        <v>0</v>
      </c>
      <c r="AH202" s="54">
        <v>0</v>
      </c>
      <c r="AI202" s="54">
        <v>0</v>
      </c>
      <c r="AJ202" s="54">
        <v>0</v>
      </c>
      <c r="AK202" s="54">
        <v>0</v>
      </c>
      <c r="AL202" s="54">
        <v>0</v>
      </c>
      <c r="AM202" s="54">
        <v>0</v>
      </c>
      <c r="AN202" s="54">
        <v>0</v>
      </c>
      <c r="AO202" s="54">
        <v>0</v>
      </c>
      <c r="AP202" s="54">
        <v>0</v>
      </c>
      <c r="AQ202" s="54">
        <v>0</v>
      </c>
      <c r="AR202" s="54">
        <v>0</v>
      </c>
      <c r="AS202" s="54">
        <v>0</v>
      </c>
      <c r="AT202" s="54">
        <v>0</v>
      </c>
      <c r="AU202" s="54">
        <v>0</v>
      </c>
      <c r="AV202" s="54">
        <v>0</v>
      </c>
      <c r="AW202" s="54">
        <v>0</v>
      </c>
      <c r="AX202" s="54">
        <v>0</v>
      </c>
      <c r="AY202" s="54">
        <v>0</v>
      </c>
      <c r="AZ202" s="54">
        <v>0</v>
      </c>
      <c r="BA202" s="54">
        <v>0</v>
      </c>
      <c r="BB202" s="54">
        <v>0</v>
      </c>
      <c r="BC202" s="54">
        <v>0</v>
      </c>
      <c r="BD202" s="54">
        <v>0</v>
      </c>
      <c r="BE202" s="54">
        <v>0</v>
      </c>
      <c r="BF202" s="54">
        <v>0</v>
      </c>
      <c r="BG202" s="54">
        <v>0</v>
      </c>
      <c r="BH202" s="54">
        <v>0</v>
      </c>
      <c r="BI202" s="54">
        <v>0</v>
      </c>
      <c r="BJ202" s="54">
        <v>0</v>
      </c>
      <c r="BK202" s="54">
        <v>0</v>
      </c>
      <c r="BL202" s="54">
        <v>0</v>
      </c>
      <c r="BM202" s="54">
        <v>0</v>
      </c>
      <c r="BN202" s="54">
        <v>0</v>
      </c>
      <c r="BO202" s="54">
        <v>0</v>
      </c>
      <c r="BP202" s="54">
        <v>0</v>
      </c>
      <c r="BQ202" s="54">
        <v>0</v>
      </c>
      <c r="BR202" s="54">
        <v>0</v>
      </c>
      <c r="BS202" s="54">
        <v>0</v>
      </c>
      <c r="BT202" s="54">
        <v>0</v>
      </c>
      <c r="BU202" s="54">
        <v>0</v>
      </c>
      <c r="BV202" s="54">
        <v>0</v>
      </c>
      <c r="BW202" s="54">
        <v>0</v>
      </c>
      <c r="BX202" s="54">
        <v>0</v>
      </c>
      <c r="BY202" s="54">
        <v>0</v>
      </c>
      <c r="BZ202" s="54">
        <v>0</v>
      </c>
      <c r="CA202" s="54">
        <v>0</v>
      </c>
      <c r="CB202" s="54">
        <v>0</v>
      </c>
      <c r="CC202" s="54">
        <v>0</v>
      </c>
      <c r="CD202" s="54">
        <v>0</v>
      </c>
      <c r="CE202" s="54">
        <v>0</v>
      </c>
      <c r="CF202" s="54">
        <v>0</v>
      </c>
      <c r="CG202" s="54">
        <v>0</v>
      </c>
      <c r="CH202" s="54">
        <v>0</v>
      </c>
      <c r="CI202" s="54">
        <v>0</v>
      </c>
      <c r="CJ202" s="54">
        <v>0</v>
      </c>
      <c r="CK202" s="54">
        <v>0</v>
      </c>
      <c r="CL202" s="54">
        <v>0</v>
      </c>
      <c r="CM202" s="26"/>
      <c r="CN202" s="26"/>
      <c r="CO202" s="26"/>
      <c r="CP202" s="26">
        <v>0</v>
      </c>
      <c r="CQ202" s="54">
        <v>0</v>
      </c>
      <c r="CR202" s="54">
        <v>0</v>
      </c>
      <c r="CS202" s="54">
        <v>0</v>
      </c>
      <c r="CT202" s="54">
        <v>0</v>
      </c>
      <c r="CU202" s="54">
        <v>0</v>
      </c>
      <c r="CV202" s="54">
        <v>0</v>
      </c>
      <c r="CW202" s="54">
        <v>0</v>
      </c>
      <c r="CX202" s="54">
        <v>0</v>
      </c>
      <c r="CY202" s="54">
        <v>0</v>
      </c>
      <c r="CZ202" s="54">
        <v>0</v>
      </c>
      <c r="DA202" s="54">
        <v>0</v>
      </c>
      <c r="DB202" s="54">
        <v>0</v>
      </c>
      <c r="DC202" s="54">
        <v>0</v>
      </c>
      <c r="DD202" s="54">
        <v>0</v>
      </c>
      <c r="DE202" s="54">
        <v>0</v>
      </c>
      <c r="DF202" s="54">
        <v>0</v>
      </c>
      <c r="DG202" s="54">
        <v>0</v>
      </c>
      <c r="DH202" s="54">
        <v>0</v>
      </c>
      <c r="DI202" s="54">
        <v>0</v>
      </c>
      <c r="DJ202" s="54">
        <v>0</v>
      </c>
      <c r="DK202" s="54">
        <v>0</v>
      </c>
      <c r="DL202" s="54">
        <v>0</v>
      </c>
      <c r="DM202" s="54">
        <v>0</v>
      </c>
      <c r="DN202" s="54">
        <v>0</v>
      </c>
      <c r="DO202" s="54">
        <v>0</v>
      </c>
      <c r="DP202" s="54">
        <v>0</v>
      </c>
      <c r="DQ202" s="54">
        <v>0</v>
      </c>
      <c r="DR202" s="54">
        <v>0</v>
      </c>
      <c r="DS202" s="54">
        <v>0</v>
      </c>
      <c r="DT202" s="54">
        <v>0</v>
      </c>
      <c r="DU202" s="54">
        <v>0</v>
      </c>
      <c r="DV202" s="54">
        <v>0</v>
      </c>
      <c r="DW202" s="54">
        <v>0</v>
      </c>
      <c r="DX202" s="54">
        <v>0</v>
      </c>
      <c r="DY202" s="26"/>
      <c r="DZ202" s="26"/>
      <c r="EA202" s="26"/>
      <c r="EB202" s="26">
        <v>0</v>
      </c>
      <c r="EC202" s="54">
        <v>0</v>
      </c>
      <c r="ED202" s="54">
        <v>0</v>
      </c>
      <c r="EE202" s="54">
        <v>0</v>
      </c>
      <c r="EF202" s="54">
        <v>0</v>
      </c>
      <c r="EG202" s="54">
        <v>0</v>
      </c>
      <c r="EH202" s="54">
        <v>0</v>
      </c>
      <c r="EI202" s="54">
        <v>0</v>
      </c>
      <c r="EJ202" s="54">
        <v>0</v>
      </c>
      <c r="EK202" s="54">
        <v>0</v>
      </c>
      <c r="EL202" s="54">
        <v>0</v>
      </c>
      <c r="EM202" s="54">
        <v>0</v>
      </c>
      <c r="EN202" s="54">
        <v>0</v>
      </c>
      <c r="EO202" s="54">
        <v>0</v>
      </c>
      <c r="EP202" s="54">
        <v>0</v>
      </c>
      <c r="EQ202" s="54">
        <v>0</v>
      </c>
      <c r="ER202" s="54">
        <v>0</v>
      </c>
      <c r="ES202" s="54">
        <v>0</v>
      </c>
      <c r="ET202" s="54">
        <v>0</v>
      </c>
      <c r="EU202" s="54">
        <v>0</v>
      </c>
      <c r="EV202" s="54">
        <v>0</v>
      </c>
      <c r="EW202" s="54">
        <v>0</v>
      </c>
      <c r="EX202" s="54">
        <v>0</v>
      </c>
      <c r="EY202" s="26"/>
      <c r="EZ202" s="54"/>
      <c r="FA202" s="54"/>
      <c r="FB202" s="26">
        <v>0</v>
      </c>
      <c r="FC202" s="55">
        <v>0</v>
      </c>
      <c r="FD202" s="56">
        <v>0</v>
      </c>
      <c r="FE202" s="56">
        <v>0</v>
      </c>
      <c r="FF202" s="56"/>
      <c r="FG202" s="56">
        <v>0</v>
      </c>
      <c r="FH202" s="9"/>
      <c r="FI202" s="17">
        <v>0</v>
      </c>
      <c r="FJ202" s="17"/>
      <c r="FK202" s="17"/>
      <c r="FL202" s="17"/>
      <c r="FM202" s="17"/>
      <c r="FN202" s="17">
        <v>0</v>
      </c>
      <c r="FO202" s="57">
        <v>0</v>
      </c>
      <c r="FP202" s="57">
        <v>15</v>
      </c>
      <c r="FQ202" s="57">
        <v>0</v>
      </c>
      <c r="FR202" s="26" t="s">
        <v>371</v>
      </c>
      <c r="FS202" s="59"/>
      <c r="FT202" s="60">
        <v>0</v>
      </c>
      <c r="FU202" s="60"/>
      <c r="FV202" s="61">
        <v>0</v>
      </c>
      <c r="FW202" s="61">
        <v>0</v>
      </c>
      <c r="FX202" s="61">
        <v>0</v>
      </c>
      <c r="FY202" s="61">
        <v>0</v>
      </c>
      <c r="FZ202" s="10"/>
      <c r="GA202" s="11">
        <v>0</v>
      </c>
    </row>
    <row r="203" spans="1:183" s="62" customFormat="1" ht="21.75" hidden="1" customHeight="1">
      <c r="A203" s="8" t="s">
        <v>202</v>
      </c>
      <c r="B203" s="54" t="s">
        <v>321</v>
      </c>
      <c r="C203" s="54">
        <v>0</v>
      </c>
      <c r="D203" s="54">
        <v>0</v>
      </c>
      <c r="E203" s="54">
        <v>0</v>
      </c>
      <c r="F203" s="54">
        <v>0</v>
      </c>
      <c r="G203" s="54">
        <v>0</v>
      </c>
      <c r="H203" s="54">
        <v>0</v>
      </c>
      <c r="I203" s="54">
        <v>0</v>
      </c>
      <c r="J203" s="54">
        <v>0</v>
      </c>
      <c r="K203" s="54">
        <v>0</v>
      </c>
      <c r="L203" s="54">
        <v>0</v>
      </c>
      <c r="M203" s="54">
        <v>0</v>
      </c>
      <c r="N203" s="54">
        <v>0</v>
      </c>
      <c r="O203" s="54">
        <v>0</v>
      </c>
      <c r="P203" s="54">
        <v>0</v>
      </c>
      <c r="Q203" s="54">
        <v>0</v>
      </c>
      <c r="R203" s="54">
        <v>0</v>
      </c>
      <c r="S203" s="54">
        <v>0</v>
      </c>
      <c r="T203" s="54">
        <v>0</v>
      </c>
      <c r="U203" s="54">
        <v>0</v>
      </c>
      <c r="V203" s="54">
        <v>0</v>
      </c>
      <c r="W203" s="54">
        <v>0</v>
      </c>
      <c r="X203" s="54">
        <v>0</v>
      </c>
      <c r="Y203" s="54">
        <v>0</v>
      </c>
      <c r="Z203" s="54">
        <v>0</v>
      </c>
      <c r="AA203" s="54">
        <v>0</v>
      </c>
      <c r="AB203" s="54">
        <v>0</v>
      </c>
      <c r="AC203" s="54">
        <v>0</v>
      </c>
      <c r="AD203" s="54">
        <v>0</v>
      </c>
      <c r="AE203" s="54">
        <v>0</v>
      </c>
      <c r="AF203" s="54">
        <v>0</v>
      </c>
      <c r="AG203" s="54">
        <v>0</v>
      </c>
      <c r="AH203" s="54">
        <v>0</v>
      </c>
      <c r="AI203" s="54">
        <v>0</v>
      </c>
      <c r="AJ203" s="54">
        <v>0</v>
      </c>
      <c r="AK203" s="54">
        <v>0</v>
      </c>
      <c r="AL203" s="54">
        <v>0</v>
      </c>
      <c r="AM203" s="54">
        <v>0</v>
      </c>
      <c r="AN203" s="54">
        <v>0</v>
      </c>
      <c r="AO203" s="54">
        <v>0</v>
      </c>
      <c r="AP203" s="54">
        <v>0</v>
      </c>
      <c r="AQ203" s="54">
        <v>0</v>
      </c>
      <c r="AR203" s="54">
        <v>0</v>
      </c>
      <c r="AS203" s="54">
        <v>0</v>
      </c>
      <c r="AT203" s="54">
        <v>0</v>
      </c>
      <c r="AU203" s="54">
        <v>0</v>
      </c>
      <c r="AV203" s="54">
        <v>0</v>
      </c>
      <c r="AW203" s="54">
        <v>0</v>
      </c>
      <c r="AX203" s="54">
        <v>0</v>
      </c>
      <c r="AY203" s="54">
        <v>0</v>
      </c>
      <c r="AZ203" s="54">
        <v>0</v>
      </c>
      <c r="BA203" s="54">
        <v>0</v>
      </c>
      <c r="BB203" s="54">
        <v>0</v>
      </c>
      <c r="BC203" s="54">
        <v>0</v>
      </c>
      <c r="BD203" s="54">
        <v>0</v>
      </c>
      <c r="BE203" s="54">
        <v>0</v>
      </c>
      <c r="BF203" s="54">
        <v>0</v>
      </c>
      <c r="BG203" s="54">
        <v>0</v>
      </c>
      <c r="BH203" s="54">
        <v>0</v>
      </c>
      <c r="BI203" s="54">
        <v>0</v>
      </c>
      <c r="BJ203" s="54">
        <v>0</v>
      </c>
      <c r="BK203" s="54">
        <v>0</v>
      </c>
      <c r="BL203" s="54">
        <v>0</v>
      </c>
      <c r="BM203" s="54">
        <v>0</v>
      </c>
      <c r="BN203" s="54">
        <v>0</v>
      </c>
      <c r="BO203" s="54">
        <v>0</v>
      </c>
      <c r="BP203" s="54">
        <v>0</v>
      </c>
      <c r="BQ203" s="54">
        <v>0</v>
      </c>
      <c r="BR203" s="54">
        <v>0</v>
      </c>
      <c r="BS203" s="54">
        <v>0</v>
      </c>
      <c r="BT203" s="54">
        <v>0</v>
      </c>
      <c r="BU203" s="54">
        <v>0</v>
      </c>
      <c r="BV203" s="54">
        <v>0</v>
      </c>
      <c r="BW203" s="54">
        <v>0</v>
      </c>
      <c r="BX203" s="54">
        <v>0</v>
      </c>
      <c r="BY203" s="54">
        <v>0</v>
      </c>
      <c r="BZ203" s="54">
        <v>0</v>
      </c>
      <c r="CA203" s="54">
        <v>0</v>
      </c>
      <c r="CB203" s="54">
        <v>0</v>
      </c>
      <c r="CC203" s="54">
        <v>0</v>
      </c>
      <c r="CD203" s="54">
        <v>0</v>
      </c>
      <c r="CE203" s="54">
        <v>0</v>
      </c>
      <c r="CF203" s="54">
        <v>0</v>
      </c>
      <c r="CG203" s="54">
        <v>0</v>
      </c>
      <c r="CH203" s="54">
        <v>0</v>
      </c>
      <c r="CI203" s="54">
        <v>0</v>
      </c>
      <c r="CJ203" s="54">
        <v>0</v>
      </c>
      <c r="CK203" s="54">
        <v>0</v>
      </c>
      <c r="CL203" s="54">
        <v>0</v>
      </c>
      <c r="CM203" s="26"/>
      <c r="CN203" s="26"/>
      <c r="CO203" s="26"/>
      <c r="CP203" s="26">
        <v>0</v>
      </c>
      <c r="CQ203" s="54">
        <v>0</v>
      </c>
      <c r="CR203" s="54">
        <v>0</v>
      </c>
      <c r="CS203" s="54">
        <v>0</v>
      </c>
      <c r="CT203" s="54">
        <v>0</v>
      </c>
      <c r="CU203" s="54">
        <v>0</v>
      </c>
      <c r="CV203" s="54">
        <v>0</v>
      </c>
      <c r="CW203" s="54">
        <v>0</v>
      </c>
      <c r="CX203" s="54">
        <v>0</v>
      </c>
      <c r="CY203" s="54">
        <v>0</v>
      </c>
      <c r="CZ203" s="54">
        <v>0</v>
      </c>
      <c r="DA203" s="54">
        <v>0</v>
      </c>
      <c r="DB203" s="54">
        <v>0</v>
      </c>
      <c r="DC203" s="54">
        <v>0</v>
      </c>
      <c r="DD203" s="54">
        <v>0</v>
      </c>
      <c r="DE203" s="54">
        <v>0</v>
      </c>
      <c r="DF203" s="54">
        <v>0</v>
      </c>
      <c r="DG203" s="54">
        <v>0</v>
      </c>
      <c r="DH203" s="54">
        <v>0</v>
      </c>
      <c r="DI203" s="54">
        <v>0</v>
      </c>
      <c r="DJ203" s="54">
        <v>0</v>
      </c>
      <c r="DK203" s="54">
        <v>0</v>
      </c>
      <c r="DL203" s="54">
        <v>0</v>
      </c>
      <c r="DM203" s="54">
        <v>0</v>
      </c>
      <c r="DN203" s="54">
        <v>0</v>
      </c>
      <c r="DO203" s="54">
        <v>0</v>
      </c>
      <c r="DP203" s="54">
        <v>0</v>
      </c>
      <c r="DQ203" s="54">
        <v>0</v>
      </c>
      <c r="DR203" s="54">
        <v>0</v>
      </c>
      <c r="DS203" s="54">
        <v>0</v>
      </c>
      <c r="DT203" s="54">
        <v>0</v>
      </c>
      <c r="DU203" s="54">
        <v>0</v>
      </c>
      <c r="DV203" s="54">
        <v>0</v>
      </c>
      <c r="DW203" s="54">
        <v>0</v>
      </c>
      <c r="DX203" s="54">
        <v>0</v>
      </c>
      <c r="DY203" s="26"/>
      <c r="DZ203" s="26"/>
      <c r="EA203" s="26"/>
      <c r="EB203" s="26">
        <v>0</v>
      </c>
      <c r="EC203" s="54">
        <v>0</v>
      </c>
      <c r="ED203" s="54">
        <v>0</v>
      </c>
      <c r="EE203" s="54">
        <v>0</v>
      </c>
      <c r="EF203" s="54">
        <v>0</v>
      </c>
      <c r="EG203" s="54">
        <v>0</v>
      </c>
      <c r="EH203" s="54">
        <v>0</v>
      </c>
      <c r="EI203" s="54">
        <v>0</v>
      </c>
      <c r="EJ203" s="54">
        <v>0</v>
      </c>
      <c r="EK203" s="54">
        <v>0</v>
      </c>
      <c r="EL203" s="54">
        <v>0</v>
      </c>
      <c r="EM203" s="54">
        <v>0</v>
      </c>
      <c r="EN203" s="54">
        <v>0</v>
      </c>
      <c r="EO203" s="54">
        <v>0</v>
      </c>
      <c r="EP203" s="54">
        <v>0</v>
      </c>
      <c r="EQ203" s="54">
        <v>0</v>
      </c>
      <c r="ER203" s="54">
        <v>0</v>
      </c>
      <c r="ES203" s="54">
        <v>0</v>
      </c>
      <c r="ET203" s="54">
        <v>0</v>
      </c>
      <c r="EU203" s="54">
        <v>0</v>
      </c>
      <c r="EV203" s="54">
        <v>0</v>
      </c>
      <c r="EW203" s="54">
        <v>0</v>
      </c>
      <c r="EX203" s="54">
        <v>0</v>
      </c>
      <c r="EY203" s="26"/>
      <c r="EZ203" s="54"/>
      <c r="FA203" s="54"/>
      <c r="FB203" s="26">
        <v>0</v>
      </c>
      <c r="FC203" s="55">
        <v>0</v>
      </c>
      <c r="FD203" s="56">
        <v>0</v>
      </c>
      <c r="FE203" s="56">
        <v>0</v>
      </c>
      <c r="FF203" s="56"/>
      <c r="FG203" s="56">
        <v>0</v>
      </c>
      <c r="FH203" s="9"/>
      <c r="FI203" s="17">
        <v>0</v>
      </c>
      <c r="FJ203" s="17"/>
      <c r="FK203" s="17"/>
      <c r="FL203" s="17"/>
      <c r="FM203" s="17"/>
      <c r="FN203" s="17">
        <v>0</v>
      </c>
      <c r="FO203" s="57">
        <v>0</v>
      </c>
      <c r="FP203" s="57">
        <v>20</v>
      </c>
      <c r="FQ203" s="57">
        <v>0</v>
      </c>
      <c r="FR203" s="26" t="s">
        <v>371</v>
      </c>
      <c r="FS203" s="59"/>
      <c r="FT203" s="60">
        <v>0</v>
      </c>
      <c r="FU203" s="60"/>
      <c r="FV203" s="61">
        <v>0</v>
      </c>
      <c r="FW203" s="61">
        <v>0</v>
      </c>
      <c r="FX203" s="61">
        <v>0</v>
      </c>
      <c r="FY203" s="61">
        <v>0</v>
      </c>
      <c r="FZ203" s="10"/>
      <c r="GA203" s="11">
        <v>0</v>
      </c>
    </row>
    <row r="204" spans="1:183" s="62" customFormat="1" ht="21.75" hidden="1" customHeight="1">
      <c r="A204" s="8" t="s">
        <v>205</v>
      </c>
      <c r="B204" s="54"/>
      <c r="C204" s="54"/>
      <c r="D204" s="54">
        <v>0</v>
      </c>
      <c r="E204" s="54">
        <v>0</v>
      </c>
      <c r="F204" s="54">
        <v>0</v>
      </c>
      <c r="G204" s="54">
        <v>0</v>
      </c>
      <c r="H204" s="54">
        <v>0</v>
      </c>
      <c r="I204" s="54">
        <v>0</v>
      </c>
      <c r="J204" s="54">
        <v>0</v>
      </c>
      <c r="K204" s="54">
        <v>0</v>
      </c>
      <c r="L204" s="54">
        <v>0</v>
      </c>
      <c r="M204" s="54">
        <v>0</v>
      </c>
      <c r="N204" s="54">
        <v>0</v>
      </c>
      <c r="O204" s="54">
        <v>0</v>
      </c>
      <c r="P204" s="54">
        <v>0</v>
      </c>
      <c r="Q204" s="54">
        <v>0</v>
      </c>
      <c r="R204" s="54">
        <v>0</v>
      </c>
      <c r="S204" s="54">
        <v>0</v>
      </c>
      <c r="T204" s="54">
        <v>0</v>
      </c>
      <c r="U204" s="54">
        <v>0</v>
      </c>
      <c r="V204" s="54">
        <v>0</v>
      </c>
      <c r="W204" s="54">
        <v>0</v>
      </c>
      <c r="X204" s="54">
        <v>0</v>
      </c>
      <c r="Y204" s="54">
        <v>0</v>
      </c>
      <c r="Z204" s="54">
        <v>0</v>
      </c>
      <c r="AA204" s="54">
        <v>0</v>
      </c>
      <c r="AB204" s="54">
        <v>0</v>
      </c>
      <c r="AC204" s="54">
        <v>0</v>
      </c>
      <c r="AD204" s="54">
        <v>0</v>
      </c>
      <c r="AE204" s="54">
        <v>0</v>
      </c>
      <c r="AF204" s="54">
        <v>0</v>
      </c>
      <c r="AG204" s="54">
        <v>0</v>
      </c>
      <c r="AH204" s="54">
        <v>0</v>
      </c>
      <c r="AI204" s="54">
        <v>0</v>
      </c>
      <c r="AJ204" s="54">
        <v>0</v>
      </c>
      <c r="AK204" s="54">
        <v>0</v>
      </c>
      <c r="AL204" s="54">
        <v>0</v>
      </c>
      <c r="AM204" s="54">
        <v>0</v>
      </c>
      <c r="AN204" s="54">
        <v>0</v>
      </c>
      <c r="AO204" s="54">
        <v>0</v>
      </c>
      <c r="AP204" s="54">
        <v>0</v>
      </c>
      <c r="AQ204" s="54">
        <v>0</v>
      </c>
      <c r="AR204" s="54">
        <v>0</v>
      </c>
      <c r="AS204" s="54">
        <v>0</v>
      </c>
      <c r="AT204" s="54">
        <v>0</v>
      </c>
      <c r="AU204" s="54">
        <v>0</v>
      </c>
      <c r="AV204" s="54">
        <v>0</v>
      </c>
      <c r="AW204" s="54">
        <v>0</v>
      </c>
      <c r="AX204" s="54">
        <v>0</v>
      </c>
      <c r="AY204" s="54">
        <v>0</v>
      </c>
      <c r="AZ204" s="54">
        <v>0</v>
      </c>
      <c r="BA204" s="54">
        <v>0</v>
      </c>
      <c r="BB204" s="54">
        <v>0</v>
      </c>
      <c r="BC204" s="54">
        <v>0</v>
      </c>
      <c r="BD204" s="54">
        <v>0</v>
      </c>
      <c r="BE204" s="54">
        <v>0</v>
      </c>
      <c r="BF204" s="54">
        <v>0</v>
      </c>
      <c r="BG204" s="54">
        <v>0</v>
      </c>
      <c r="BH204" s="54">
        <v>0</v>
      </c>
      <c r="BI204" s="54">
        <v>0</v>
      </c>
      <c r="BJ204" s="54">
        <v>0</v>
      </c>
      <c r="BK204" s="54">
        <v>0</v>
      </c>
      <c r="BL204" s="54">
        <v>0</v>
      </c>
      <c r="BM204" s="54">
        <v>0</v>
      </c>
      <c r="BN204" s="54">
        <v>0</v>
      </c>
      <c r="BO204" s="54">
        <v>0</v>
      </c>
      <c r="BP204" s="54">
        <v>0</v>
      </c>
      <c r="BQ204" s="54">
        <v>0</v>
      </c>
      <c r="BR204" s="54">
        <v>0</v>
      </c>
      <c r="BS204" s="54">
        <v>0</v>
      </c>
      <c r="BT204" s="54">
        <v>0</v>
      </c>
      <c r="BU204" s="54">
        <v>0</v>
      </c>
      <c r="BV204" s="54">
        <v>0</v>
      </c>
      <c r="BW204" s="54">
        <v>0</v>
      </c>
      <c r="BX204" s="54">
        <v>0</v>
      </c>
      <c r="BY204" s="54">
        <v>0</v>
      </c>
      <c r="BZ204" s="54">
        <v>0</v>
      </c>
      <c r="CA204" s="54">
        <v>0</v>
      </c>
      <c r="CB204" s="54">
        <v>0</v>
      </c>
      <c r="CC204" s="54">
        <v>0</v>
      </c>
      <c r="CD204" s="54">
        <v>0</v>
      </c>
      <c r="CE204" s="54">
        <v>0</v>
      </c>
      <c r="CF204" s="54">
        <v>0</v>
      </c>
      <c r="CG204" s="54">
        <v>0</v>
      </c>
      <c r="CH204" s="54">
        <v>0</v>
      </c>
      <c r="CI204" s="54">
        <v>0</v>
      </c>
      <c r="CJ204" s="54">
        <v>0</v>
      </c>
      <c r="CK204" s="54">
        <v>0</v>
      </c>
      <c r="CL204" s="54">
        <v>0</v>
      </c>
      <c r="CM204" s="26"/>
      <c r="CN204" s="26"/>
      <c r="CO204" s="26"/>
      <c r="CP204" s="26">
        <v>0</v>
      </c>
      <c r="CQ204" s="54">
        <v>0</v>
      </c>
      <c r="CR204" s="54">
        <v>0</v>
      </c>
      <c r="CS204" s="54">
        <v>0</v>
      </c>
      <c r="CT204" s="54">
        <v>0</v>
      </c>
      <c r="CU204" s="54">
        <v>0</v>
      </c>
      <c r="CV204" s="54">
        <v>0</v>
      </c>
      <c r="CW204" s="54">
        <v>0</v>
      </c>
      <c r="CX204" s="54">
        <v>0</v>
      </c>
      <c r="CY204" s="54">
        <v>0</v>
      </c>
      <c r="CZ204" s="54">
        <v>0</v>
      </c>
      <c r="DA204" s="54">
        <v>0</v>
      </c>
      <c r="DB204" s="54">
        <v>0</v>
      </c>
      <c r="DC204" s="54">
        <v>0</v>
      </c>
      <c r="DD204" s="54">
        <v>0</v>
      </c>
      <c r="DE204" s="54">
        <v>0</v>
      </c>
      <c r="DF204" s="54">
        <v>0</v>
      </c>
      <c r="DG204" s="54">
        <v>0</v>
      </c>
      <c r="DH204" s="54">
        <v>0</v>
      </c>
      <c r="DI204" s="54">
        <v>0</v>
      </c>
      <c r="DJ204" s="54">
        <v>0</v>
      </c>
      <c r="DK204" s="54">
        <v>0</v>
      </c>
      <c r="DL204" s="54">
        <v>0</v>
      </c>
      <c r="DM204" s="54">
        <v>0</v>
      </c>
      <c r="DN204" s="54">
        <v>0</v>
      </c>
      <c r="DO204" s="54">
        <v>0</v>
      </c>
      <c r="DP204" s="54">
        <v>0</v>
      </c>
      <c r="DQ204" s="54">
        <v>0</v>
      </c>
      <c r="DR204" s="54">
        <v>0</v>
      </c>
      <c r="DS204" s="54">
        <v>0</v>
      </c>
      <c r="DT204" s="54">
        <v>0</v>
      </c>
      <c r="DU204" s="54">
        <v>0</v>
      </c>
      <c r="DV204" s="54">
        <v>0</v>
      </c>
      <c r="DW204" s="54">
        <v>0</v>
      </c>
      <c r="DX204" s="54">
        <v>0</v>
      </c>
      <c r="DY204" s="26"/>
      <c r="DZ204" s="26"/>
      <c r="EA204" s="26"/>
      <c r="EB204" s="26">
        <v>0</v>
      </c>
      <c r="EC204" s="54">
        <v>0</v>
      </c>
      <c r="ED204" s="54">
        <v>0</v>
      </c>
      <c r="EE204" s="54">
        <v>0</v>
      </c>
      <c r="EF204" s="54">
        <v>0</v>
      </c>
      <c r="EG204" s="54">
        <v>0</v>
      </c>
      <c r="EH204" s="54">
        <v>0</v>
      </c>
      <c r="EI204" s="54">
        <v>0</v>
      </c>
      <c r="EJ204" s="54">
        <v>0</v>
      </c>
      <c r="EK204" s="54">
        <v>0</v>
      </c>
      <c r="EL204" s="54">
        <v>0</v>
      </c>
      <c r="EM204" s="54">
        <v>0</v>
      </c>
      <c r="EN204" s="54">
        <v>0</v>
      </c>
      <c r="EO204" s="54">
        <v>0</v>
      </c>
      <c r="EP204" s="54">
        <v>0</v>
      </c>
      <c r="EQ204" s="54">
        <v>0</v>
      </c>
      <c r="ER204" s="54">
        <v>0</v>
      </c>
      <c r="ES204" s="54">
        <v>0</v>
      </c>
      <c r="ET204" s="54">
        <v>0</v>
      </c>
      <c r="EU204" s="54">
        <v>0</v>
      </c>
      <c r="EV204" s="54">
        <v>0</v>
      </c>
      <c r="EW204" s="54">
        <v>0</v>
      </c>
      <c r="EX204" s="54">
        <v>0</v>
      </c>
      <c r="EY204" s="26"/>
      <c r="EZ204" s="54"/>
      <c r="FA204" s="54"/>
      <c r="FB204" s="26">
        <v>0</v>
      </c>
      <c r="FC204" s="55">
        <v>0</v>
      </c>
      <c r="FD204" s="56">
        <v>0</v>
      </c>
      <c r="FE204" s="56">
        <v>0</v>
      </c>
      <c r="FF204" s="56"/>
      <c r="FG204" s="56">
        <v>0</v>
      </c>
      <c r="FH204" s="9"/>
      <c r="FI204" s="17">
        <v>0</v>
      </c>
      <c r="FJ204" s="17"/>
      <c r="FK204" s="17"/>
      <c r="FL204" s="17"/>
      <c r="FM204" s="17"/>
      <c r="FN204" s="17">
        <v>0</v>
      </c>
      <c r="FO204" s="57">
        <v>0</v>
      </c>
      <c r="FP204" s="57">
        <v>12</v>
      </c>
      <c r="FQ204" s="57">
        <v>0</v>
      </c>
      <c r="FR204" s="26" t="s">
        <v>371</v>
      </c>
      <c r="FS204" s="65"/>
      <c r="FT204" s="60">
        <v>0</v>
      </c>
      <c r="FU204" s="60"/>
      <c r="FV204" s="61">
        <v>0</v>
      </c>
      <c r="FW204" s="61">
        <v>0</v>
      </c>
      <c r="FX204" s="61">
        <v>0</v>
      </c>
      <c r="FY204" s="61">
        <v>0</v>
      </c>
      <c r="FZ204" s="10"/>
      <c r="GA204" s="11">
        <v>0</v>
      </c>
    </row>
    <row r="205" spans="1:183" s="62" customFormat="1" ht="21.75" hidden="1" customHeight="1">
      <c r="A205" s="8" t="s">
        <v>187</v>
      </c>
      <c r="B205" s="54"/>
      <c r="C205" s="54"/>
      <c r="D205" s="54">
        <v>0</v>
      </c>
      <c r="E205" s="54">
        <v>0</v>
      </c>
      <c r="F205" s="54">
        <v>0</v>
      </c>
      <c r="G205" s="54">
        <v>0</v>
      </c>
      <c r="H205" s="54">
        <v>0</v>
      </c>
      <c r="I205" s="54">
        <v>0</v>
      </c>
      <c r="J205" s="54">
        <v>0</v>
      </c>
      <c r="K205" s="54">
        <v>0</v>
      </c>
      <c r="L205" s="54">
        <v>0</v>
      </c>
      <c r="M205" s="54">
        <v>0</v>
      </c>
      <c r="N205" s="54">
        <v>0</v>
      </c>
      <c r="O205" s="54">
        <v>0</v>
      </c>
      <c r="P205" s="54">
        <v>0</v>
      </c>
      <c r="Q205" s="54">
        <v>0</v>
      </c>
      <c r="R205" s="54">
        <v>0</v>
      </c>
      <c r="S205" s="54">
        <v>0</v>
      </c>
      <c r="T205" s="54">
        <v>0</v>
      </c>
      <c r="U205" s="54">
        <v>0</v>
      </c>
      <c r="V205" s="54">
        <v>0</v>
      </c>
      <c r="W205" s="54">
        <v>0</v>
      </c>
      <c r="X205" s="54">
        <v>0</v>
      </c>
      <c r="Y205" s="54">
        <v>0</v>
      </c>
      <c r="Z205" s="54">
        <v>0</v>
      </c>
      <c r="AA205" s="54">
        <v>0</v>
      </c>
      <c r="AB205" s="54">
        <v>0</v>
      </c>
      <c r="AC205" s="54">
        <v>0</v>
      </c>
      <c r="AD205" s="54">
        <v>0</v>
      </c>
      <c r="AE205" s="54">
        <v>0</v>
      </c>
      <c r="AF205" s="54">
        <v>0</v>
      </c>
      <c r="AG205" s="54">
        <v>0</v>
      </c>
      <c r="AH205" s="54">
        <v>0</v>
      </c>
      <c r="AI205" s="54">
        <v>0</v>
      </c>
      <c r="AJ205" s="54">
        <v>0</v>
      </c>
      <c r="AK205" s="54">
        <v>0</v>
      </c>
      <c r="AL205" s="54">
        <v>0</v>
      </c>
      <c r="AM205" s="54">
        <v>0</v>
      </c>
      <c r="AN205" s="54">
        <v>0</v>
      </c>
      <c r="AO205" s="54">
        <v>0</v>
      </c>
      <c r="AP205" s="54">
        <v>0</v>
      </c>
      <c r="AQ205" s="54">
        <v>0</v>
      </c>
      <c r="AR205" s="54">
        <v>0</v>
      </c>
      <c r="AS205" s="54">
        <v>0</v>
      </c>
      <c r="AT205" s="54">
        <v>0</v>
      </c>
      <c r="AU205" s="54">
        <v>0</v>
      </c>
      <c r="AV205" s="54">
        <v>0</v>
      </c>
      <c r="AW205" s="54">
        <v>0</v>
      </c>
      <c r="AX205" s="54">
        <v>0</v>
      </c>
      <c r="AY205" s="54">
        <v>0</v>
      </c>
      <c r="AZ205" s="54">
        <v>0</v>
      </c>
      <c r="BA205" s="54">
        <v>0</v>
      </c>
      <c r="BB205" s="54">
        <v>0</v>
      </c>
      <c r="BC205" s="54">
        <v>0</v>
      </c>
      <c r="BD205" s="54">
        <v>0</v>
      </c>
      <c r="BE205" s="54">
        <v>0</v>
      </c>
      <c r="BF205" s="54">
        <v>0</v>
      </c>
      <c r="BG205" s="54">
        <v>0</v>
      </c>
      <c r="BH205" s="54">
        <v>0</v>
      </c>
      <c r="BI205" s="54">
        <v>0</v>
      </c>
      <c r="BJ205" s="54">
        <v>0</v>
      </c>
      <c r="BK205" s="54">
        <v>0</v>
      </c>
      <c r="BL205" s="54">
        <v>0</v>
      </c>
      <c r="BM205" s="54">
        <v>0</v>
      </c>
      <c r="BN205" s="54">
        <v>0</v>
      </c>
      <c r="BO205" s="54">
        <v>0</v>
      </c>
      <c r="BP205" s="54">
        <v>0</v>
      </c>
      <c r="BQ205" s="54">
        <v>0</v>
      </c>
      <c r="BR205" s="54">
        <v>0</v>
      </c>
      <c r="BS205" s="54">
        <v>0</v>
      </c>
      <c r="BT205" s="54">
        <v>0</v>
      </c>
      <c r="BU205" s="54">
        <v>0</v>
      </c>
      <c r="BV205" s="54">
        <v>0</v>
      </c>
      <c r="BW205" s="54">
        <v>0</v>
      </c>
      <c r="BX205" s="54">
        <v>0</v>
      </c>
      <c r="BY205" s="54">
        <v>0</v>
      </c>
      <c r="BZ205" s="54">
        <v>0</v>
      </c>
      <c r="CA205" s="54">
        <v>0</v>
      </c>
      <c r="CB205" s="54">
        <v>0</v>
      </c>
      <c r="CC205" s="54">
        <v>0</v>
      </c>
      <c r="CD205" s="54">
        <v>0</v>
      </c>
      <c r="CE205" s="54">
        <v>0</v>
      </c>
      <c r="CF205" s="54">
        <v>0</v>
      </c>
      <c r="CG205" s="54">
        <v>0</v>
      </c>
      <c r="CH205" s="54">
        <v>0</v>
      </c>
      <c r="CI205" s="54">
        <v>0</v>
      </c>
      <c r="CJ205" s="54">
        <v>0</v>
      </c>
      <c r="CK205" s="54">
        <v>0</v>
      </c>
      <c r="CL205" s="54">
        <v>0</v>
      </c>
      <c r="CM205" s="26"/>
      <c r="CN205" s="26"/>
      <c r="CO205" s="26"/>
      <c r="CP205" s="26">
        <v>0</v>
      </c>
      <c r="CQ205" s="54">
        <v>0</v>
      </c>
      <c r="CR205" s="54">
        <v>0</v>
      </c>
      <c r="CS205" s="54">
        <v>0</v>
      </c>
      <c r="CT205" s="54">
        <v>0</v>
      </c>
      <c r="CU205" s="54">
        <v>0</v>
      </c>
      <c r="CV205" s="54">
        <v>0</v>
      </c>
      <c r="CW205" s="54">
        <v>0</v>
      </c>
      <c r="CX205" s="54">
        <v>0</v>
      </c>
      <c r="CY205" s="54">
        <v>0</v>
      </c>
      <c r="CZ205" s="54">
        <v>0</v>
      </c>
      <c r="DA205" s="54">
        <v>0</v>
      </c>
      <c r="DB205" s="54">
        <v>0</v>
      </c>
      <c r="DC205" s="54">
        <v>0</v>
      </c>
      <c r="DD205" s="54">
        <v>0</v>
      </c>
      <c r="DE205" s="54">
        <v>0</v>
      </c>
      <c r="DF205" s="54">
        <v>0</v>
      </c>
      <c r="DG205" s="54">
        <v>0</v>
      </c>
      <c r="DH205" s="54">
        <v>0</v>
      </c>
      <c r="DI205" s="54">
        <v>0</v>
      </c>
      <c r="DJ205" s="54">
        <v>0</v>
      </c>
      <c r="DK205" s="54">
        <v>0</v>
      </c>
      <c r="DL205" s="54">
        <v>0</v>
      </c>
      <c r="DM205" s="54">
        <v>0</v>
      </c>
      <c r="DN205" s="54">
        <v>0</v>
      </c>
      <c r="DO205" s="54">
        <v>0</v>
      </c>
      <c r="DP205" s="54">
        <v>0</v>
      </c>
      <c r="DQ205" s="54">
        <v>0</v>
      </c>
      <c r="DR205" s="54">
        <v>0</v>
      </c>
      <c r="DS205" s="54">
        <v>0</v>
      </c>
      <c r="DT205" s="54">
        <v>0</v>
      </c>
      <c r="DU205" s="54">
        <v>0</v>
      </c>
      <c r="DV205" s="54">
        <v>0</v>
      </c>
      <c r="DW205" s="54">
        <v>0</v>
      </c>
      <c r="DX205" s="54">
        <v>0</v>
      </c>
      <c r="DY205" s="26"/>
      <c r="DZ205" s="26"/>
      <c r="EA205" s="26"/>
      <c r="EB205" s="26">
        <v>0</v>
      </c>
      <c r="EC205" s="54">
        <v>0</v>
      </c>
      <c r="ED205" s="54">
        <v>0</v>
      </c>
      <c r="EE205" s="54">
        <v>0</v>
      </c>
      <c r="EF205" s="54">
        <v>0</v>
      </c>
      <c r="EG205" s="54">
        <v>0</v>
      </c>
      <c r="EH205" s="54">
        <v>0</v>
      </c>
      <c r="EI205" s="54">
        <v>0</v>
      </c>
      <c r="EJ205" s="54">
        <v>0</v>
      </c>
      <c r="EK205" s="54">
        <v>0</v>
      </c>
      <c r="EL205" s="54">
        <v>0</v>
      </c>
      <c r="EM205" s="54">
        <v>0</v>
      </c>
      <c r="EN205" s="54">
        <v>0</v>
      </c>
      <c r="EO205" s="54">
        <v>0</v>
      </c>
      <c r="EP205" s="54">
        <v>0</v>
      </c>
      <c r="EQ205" s="54">
        <v>0</v>
      </c>
      <c r="ER205" s="54">
        <v>0</v>
      </c>
      <c r="ES205" s="54">
        <v>0</v>
      </c>
      <c r="ET205" s="54">
        <v>0</v>
      </c>
      <c r="EU205" s="54">
        <v>0</v>
      </c>
      <c r="EV205" s="54">
        <v>0</v>
      </c>
      <c r="EW205" s="54">
        <v>0</v>
      </c>
      <c r="EX205" s="54">
        <v>0</v>
      </c>
      <c r="EY205" s="26"/>
      <c r="EZ205" s="54"/>
      <c r="FA205" s="54"/>
      <c r="FB205" s="26">
        <v>0</v>
      </c>
      <c r="FC205" s="55">
        <v>0</v>
      </c>
      <c r="FD205" s="56">
        <v>0</v>
      </c>
      <c r="FE205" s="56">
        <v>0</v>
      </c>
      <c r="FF205" s="56"/>
      <c r="FG205" s="56">
        <v>0</v>
      </c>
      <c r="FH205" s="9"/>
      <c r="FI205" s="17">
        <v>0</v>
      </c>
      <c r="FJ205" s="17"/>
      <c r="FK205" s="17"/>
      <c r="FL205" s="17"/>
      <c r="FM205" s="17"/>
      <c r="FN205" s="17">
        <v>0</v>
      </c>
      <c r="FO205" s="57">
        <v>0</v>
      </c>
      <c r="FP205" s="57">
        <v>20</v>
      </c>
      <c r="FQ205" s="57">
        <v>0</v>
      </c>
      <c r="FR205" s="26"/>
      <c r="FS205" s="59"/>
      <c r="FT205" s="60">
        <v>0</v>
      </c>
      <c r="FU205" s="60"/>
      <c r="FV205" s="61">
        <v>0</v>
      </c>
      <c r="FW205" s="61">
        <v>0</v>
      </c>
      <c r="FX205" s="61">
        <v>0</v>
      </c>
      <c r="FY205" s="61">
        <v>0</v>
      </c>
      <c r="FZ205" s="13"/>
      <c r="GA205" s="11"/>
    </row>
    <row r="206" spans="1:183" s="62" customFormat="1" ht="21.75" hidden="1" customHeight="1">
      <c r="A206" s="8" t="s">
        <v>188</v>
      </c>
      <c r="B206" s="54"/>
      <c r="C206" s="54"/>
      <c r="D206" s="54">
        <v>0</v>
      </c>
      <c r="E206" s="54">
        <v>0</v>
      </c>
      <c r="F206" s="54">
        <v>0</v>
      </c>
      <c r="G206" s="54">
        <v>0</v>
      </c>
      <c r="H206" s="54">
        <v>0</v>
      </c>
      <c r="I206" s="54">
        <v>0</v>
      </c>
      <c r="J206" s="54">
        <v>0</v>
      </c>
      <c r="K206" s="54">
        <v>0</v>
      </c>
      <c r="L206" s="54">
        <v>0</v>
      </c>
      <c r="M206" s="54">
        <v>0</v>
      </c>
      <c r="N206" s="54">
        <v>0</v>
      </c>
      <c r="O206" s="54">
        <v>0</v>
      </c>
      <c r="P206" s="54">
        <v>0</v>
      </c>
      <c r="Q206" s="54">
        <v>0</v>
      </c>
      <c r="R206" s="54">
        <v>0</v>
      </c>
      <c r="S206" s="54">
        <v>0</v>
      </c>
      <c r="T206" s="54">
        <v>0</v>
      </c>
      <c r="U206" s="54">
        <v>0</v>
      </c>
      <c r="V206" s="54">
        <v>0</v>
      </c>
      <c r="W206" s="54">
        <v>0</v>
      </c>
      <c r="X206" s="54">
        <v>0</v>
      </c>
      <c r="Y206" s="54">
        <v>0</v>
      </c>
      <c r="Z206" s="54">
        <v>0</v>
      </c>
      <c r="AA206" s="54">
        <v>0</v>
      </c>
      <c r="AB206" s="54">
        <v>0</v>
      </c>
      <c r="AC206" s="54">
        <v>0</v>
      </c>
      <c r="AD206" s="54">
        <v>0</v>
      </c>
      <c r="AE206" s="54">
        <v>0</v>
      </c>
      <c r="AF206" s="54">
        <v>0</v>
      </c>
      <c r="AG206" s="54">
        <v>0</v>
      </c>
      <c r="AH206" s="54">
        <v>0</v>
      </c>
      <c r="AI206" s="54">
        <v>0</v>
      </c>
      <c r="AJ206" s="54">
        <v>0</v>
      </c>
      <c r="AK206" s="54">
        <v>0</v>
      </c>
      <c r="AL206" s="54">
        <v>0</v>
      </c>
      <c r="AM206" s="54">
        <v>0</v>
      </c>
      <c r="AN206" s="54">
        <v>0</v>
      </c>
      <c r="AO206" s="54">
        <v>0</v>
      </c>
      <c r="AP206" s="54">
        <v>0</v>
      </c>
      <c r="AQ206" s="54">
        <v>0</v>
      </c>
      <c r="AR206" s="54">
        <v>0</v>
      </c>
      <c r="AS206" s="54">
        <v>0</v>
      </c>
      <c r="AT206" s="54">
        <v>0</v>
      </c>
      <c r="AU206" s="54">
        <v>0</v>
      </c>
      <c r="AV206" s="54">
        <v>0</v>
      </c>
      <c r="AW206" s="54">
        <v>0</v>
      </c>
      <c r="AX206" s="54">
        <v>0</v>
      </c>
      <c r="AY206" s="54">
        <v>0</v>
      </c>
      <c r="AZ206" s="54">
        <v>0</v>
      </c>
      <c r="BA206" s="54">
        <v>0</v>
      </c>
      <c r="BB206" s="54">
        <v>0</v>
      </c>
      <c r="BC206" s="54">
        <v>0</v>
      </c>
      <c r="BD206" s="54">
        <v>0</v>
      </c>
      <c r="BE206" s="54">
        <v>0</v>
      </c>
      <c r="BF206" s="54">
        <v>0</v>
      </c>
      <c r="BG206" s="54">
        <v>0</v>
      </c>
      <c r="BH206" s="54">
        <v>0</v>
      </c>
      <c r="BI206" s="54">
        <v>0</v>
      </c>
      <c r="BJ206" s="54">
        <v>0</v>
      </c>
      <c r="BK206" s="54">
        <v>0</v>
      </c>
      <c r="BL206" s="54">
        <v>0</v>
      </c>
      <c r="BM206" s="54">
        <v>0</v>
      </c>
      <c r="BN206" s="54">
        <v>0</v>
      </c>
      <c r="BO206" s="54">
        <v>0</v>
      </c>
      <c r="BP206" s="54">
        <v>0</v>
      </c>
      <c r="BQ206" s="54">
        <v>0</v>
      </c>
      <c r="BR206" s="54">
        <v>0</v>
      </c>
      <c r="BS206" s="54">
        <v>0</v>
      </c>
      <c r="BT206" s="54">
        <v>0</v>
      </c>
      <c r="BU206" s="54">
        <v>0</v>
      </c>
      <c r="BV206" s="54">
        <v>0</v>
      </c>
      <c r="BW206" s="54">
        <v>0</v>
      </c>
      <c r="BX206" s="54">
        <v>0</v>
      </c>
      <c r="BY206" s="54">
        <v>0</v>
      </c>
      <c r="BZ206" s="54">
        <v>0</v>
      </c>
      <c r="CA206" s="54">
        <v>0</v>
      </c>
      <c r="CB206" s="54">
        <v>0</v>
      </c>
      <c r="CC206" s="54">
        <v>0</v>
      </c>
      <c r="CD206" s="54">
        <v>0</v>
      </c>
      <c r="CE206" s="54">
        <v>0</v>
      </c>
      <c r="CF206" s="54">
        <v>0</v>
      </c>
      <c r="CG206" s="54">
        <v>0</v>
      </c>
      <c r="CH206" s="54">
        <v>0</v>
      </c>
      <c r="CI206" s="54">
        <v>0</v>
      </c>
      <c r="CJ206" s="54">
        <v>0</v>
      </c>
      <c r="CK206" s="54">
        <v>0</v>
      </c>
      <c r="CL206" s="54">
        <v>0</v>
      </c>
      <c r="CM206" s="26"/>
      <c r="CN206" s="26"/>
      <c r="CO206" s="26"/>
      <c r="CP206" s="26">
        <v>0</v>
      </c>
      <c r="CQ206" s="54">
        <v>0</v>
      </c>
      <c r="CR206" s="54">
        <v>0</v>
      </c>
      <c r="CS206" s="54">
        <v>0</v>
      </c>
      <c r="CT206" s="54">
        <v>0</v>
      </c>
      <c r="CU206" s="54">
        <v>0</v>
      </c>
      <c r="CV206" s="54">
        <v>0</v>
      </c>
      <c r="CW206" s="54">
        <v>0</v>
      </c>
      <c r="CX206" s="54">
        <v>0</v>
      </c>
      <c r="CY206" s="54">
        <v>0</v>
      </c>
      <c r="CZ206" s="54">
        <v>0</v>
      </c>
      <c r="DA206" s="54">
        <v>0</v>
      </c>
      <c r="DB206" s="54">
        <v>0</v>
      </c>
      <c r="DC206" s="54">
        <v>0</v>
      </c>
      <c r="DD206" s="54">
        <v>0</v>
      </c>
      <c r="DE206" s="54">
        <v>0</v>
      </c>
      <c r="DF206" s="54">
        <v>0</v>
      </c>
      <c r="DG206" s="54">
        <v>0</v>
      </c>
      <c r="DH206" s="54">
        <v>0</v>
      </c>
      <c r="DI206" s="54">
        <v>0</v>
      </c>
      <c r="DJ206" s="54">
        <v>0</v>
      </c>
      <c r="DK206" s="54">
        <v>0</v>
      </c>
      <c r="DL206" s="54">
        <v>0</v>
      </c>
      <c r="DM206" s="54">
        <v>0</v>
      </c>
      <c r="DN206" s="54">
        <v>0</v>
      </c>
      <c r="DO206" s="54">
        <v>0</v>
      </c>
      <c r="DP206" s="54">
        <v>0</v>
      </c>
      <c r="DQ206" s="54">
        <v>0</v>
      </c>
      <c r="DR206" s="54">
        <v>0</v>
      </c>
      <c r="DS206" s="54">
        <v>0</v>
      </c>
      <c r="DT206" s="54">
        <v>0</v>
      </c>
      <c r="DU206" s="54">
        <v>0</v>
      </c>
      <c r="DV206" s="54">
        <v>0</v>
      </c>
      <c r="DW206" s="54">
        <v>0</v>
      </c>
      <c r="DX206" s="54">
        <v>0</v>
      </c>
      <c r="DY206" s="26"/>
      <c r="DZ206" s="26"/>
      <c r="EA206" s="26"/>
      <c r="EB206" s="26">
        <v>0</v>
      </c>
      <c r="EC206" s="54">
        <v>0</v>
      </c>
      <c r="ED206" s="54">
        <v>0</v>
      </c>
      <c r="EE206" s="54">
        <v>0</v>
      </c>
      <c r="EF206" s="54">
        <v>0</v>
      </c>
      <c r="EG206" s="54">
        <v>0</v>
      </c>
      <c r="EH206" s="54">
        <v>0</v>
      </c>
      <c r="EI206" s="54">
        <v>0</v>
      </c>
      <c r="EJ206" s="54">
        <v>0</v>
      </c>
      <c r="EK206" s="54">
        <v>0</v>
      </c>
      <c r="EL206" s="54">
        <v>0</v>
      </c>
      <c r="EM206" s="54">
        <v>0</v>
      </c>
      <c r="EN206" s="54">
        <v>0</v>
      </c>
      <c r="EO206" s="54">
        <v>0</v>
      </c>
      <c r="EP206" s="54">
        <v>0</v>
      </c>
      <c r="EQ206" s="54">
        <v>0</v>
      </c>
      <c r="ER206" s="54">
        <v>0</v>
      </c>
      <c r="ES206" s="54">
        <v>0</v>
      </c>
      <c r="ET206" s="54">
        <v>0</v>
      </c>
      <c r="EU206" s="54">
        <v>0</v>
      </c>
      <c r="EV206" s="54">
        <v>0</v>
      </c>
      <c r="EW206" s="54">
        <v>0</v>
      </c>
      <c r="EX206" s="54">
        <v>0</v>
      </c>
      <c r="EY206" s="26"/>
      <c r="EZ206" s="54"/>
      <c r="FA206" s="54"/>
      <c r="FB206" s="26">
        <v>0</v>
      </c>
      <c r="FC206" s="55">
        <v>0</v>
      </c>
      <c r="FD206" s="56">
        <v>0</v>
      </c>
      <c r="FE206" s="56">
        <v>0</v>
      </c>
      <c r="FF206" s="56"/>
      <c r="FG206" s="56">
        <v>0</v>
      </c>
      <c r="FH206" s="9"/>
      <c r="FI206" s="17">
        <v>0</v>
      </c>
      <c r="FJ206" s="17"/>
      <c r="FK206" s="17"/>
      <c r="FL206" s="17"/>
      <c r="FM206" s="17"/>
      <c r="FN206" s="17">
        <v>0</v>
      </c>
      <c r="FO206" s="57">
        <v>0</v>
      </c>
      <c r="FP206" s="57"/>
      <c r="FQ206" s="57"/>
      <c r="FR206" s="26"/>
      <c r="FS206" s="59"/>
      <c r="FT206" s="60">
        <v>0</v>
      </c>
      <c r="FU206" s="60"/>
      <c r="FV206" s="61">
        <v>0</v>
      </c>
      <c r="FW206" s="61">
        <v>0</v>
      </c>
      <c r="FX206" s="61">
        <v>0</v>
      </c>
      <c r="FY206" s="61">
        <v>0</v>
      </c>
      <c r="FZ206" s="13"/>
      <c r="GA206" s="11"/>
    </row>
    <row r="207" spans="1:183" s="62" customFormat="1" ht="21.75" hidden="1" customHeight="1">
      <c r="A207" s="8" t="s">
        <v>189</v>
      </c>
      <c r="B207" s="54"/>
      <c r="C207" s="54"/>
      <c r="D207" s="54">
        <v>0</v>
      </c>
      <c r="E207" s="54">
        <v>0</v>
      </c>
      <c r="F207" s="54">
        <v>0</v>
      </c>
      <c r="G207" s="54">
        <v>0</v>
      </c>
      <c r="H207" s="54">
        <v>0</v>
      </c>
      <c r="I207" s="54">
        <v>0</v>
      </c>
      <c r="J207" s="54">
        <v>0</v>
      </c>
      <c r="K207" s="54">
        <v>0</v>
      </c>
      <c r="L207" s="54">
        <v>0</v>
      </c>
      <c r="M207" s="54">
        <v>0</v>
      </c>
      <c r="N207" s="54">
        <v>0</v>
      </c>
      <c r="O207" s="54">
        <v>0</v>
      </c>
      <c r="P207" s="54">
        <v>0</v>
      </c>
      <c r="Q207" s="54">
        <v>0</v>
      </c>
      <c r="R207" s="54">
        <v>0</v>
      </c>
      <c r="S207" s="54">
        <v>0</v>
      </c>
      <c r="T207" s="54">
        <v>0</v>
      </c>
      <c r="U207" s="54">
        <v>0</v>
      </c>
      <c r="V207" s="54">
        <v>0</v>
      </c>
      <c r="W207" s="54">
        <v>0</v>
      </c>
      <c r="X207" s="54">
        <v>0</v>
      </c>
      <c r="Y207" s="54">
        <v>0</v>
      </c>
      <c r="Z207" s="54">
        <v>0</v>
      </c>
      <c r="AA207" s="54">
        <v>0</v>
      </c>
      <c r="AB207" s="54">
        <v>0</v>
      </c>
      <c r="AC207" s="54">
        <v>0</v>
      </c>
      <c r="AD207" s="54">
        <v>0</v>
      </c>
      <c r="AE207" s="54">
        <v>0</v>
      </c>
      <c r="AF207" s="54">
        <v>0</v>
      </c>
      <c r="AG207" s="54">
        <v>0</v>
      </c>
      <c r="AH207" s="54">
        <v>0</v>
      </c>
      <c r="AI207" s="54">
        <v>0</v>
      </c>
      <c r="AJ207" s="54">
        <v>0</v>
      </c>
      <c r="AK207" s="54">
        <v>0</v>
      </c>
      <c r="AL207" s="54">
        <v>0</v>
      </c>
      <c r="AM207" s="54">
        <v>0</v>
      </c>
      <c r="AN207" s="54">
        <v>0</v>
      </c>
      <c r="AO207" s="54">
        <v>0</v>
      </c>
      <c r="AP207" s="54">
        <v>0</v>
      </c>
      <c r="AQ207" s="54">
        <v>0</v>
      </c>
      <c r="AR207" s="54">
        <v>0</v>
      </c>
      <c r="AS207" s="54">
        <v>0</v>
      </c>
      <c r="AT207" s="54">
        <v>0</v>
      </c>
      <c r="AU207" s="54">
        <v>0</v>
      </c>
      <c r="AV207" s="54">
        <v>0</v>
      </c>
      <c r="AW207" s="54">
        <v>0</v>
      </c>
      <c r="AX207" s="54">
        <v>0</v>
      </c>
      <c r="AY207" s="54">
        <v>0</v>
      </c>
      <c r="AZ207" s="54">
        <v>0</v>
      </c>
      <c r="BA207" s="54">
        <v>0</v>
      </c>
      <c r="BB207" s="54">
        <v>0</v>
      </c>
      <c r="BC207" s="54">
        <v>0</v>
      </c>
      <c r="BD207" s="54">
        <v>0</v>
      </c>
      <c r="BE207" s="54">
        <v>0</v>
      </c>
      <c r="BF207" s="54">
        <v>0</v>
      </c>
      <c r="BG207" s="54">
        <v>0</v>
      </c>
      <c r="BH207" s="54">
        <v>0</v>
      </c>
      <c r="BI207" s="54">
        <v>0</v>
      </c>
      <c r="BJ207" s="54">
        <v>0</v>
      </c>
      <c r="BK207" s="54">
        <v>0</v>
      </c>
      <c r="BL207" s="54">
        <v>0</v>
      </c>
      <c r="BM207" s="54">
        <v>0</v>
      </c>
      <c r="BN207" s="54">
        <v>0</v>
      </c>
      <c r="BO207" s="54">
        <v>0</v>
      </c>
      <c r="BP207" s="54">
        <v>0</v>
      </c>
      <c r="BQ207" s="54">
        <v>0</v>
      </c>
      <c r="BR207" s="54">
        <v>0</v>
      </c>
      <c r="BS207" s="54">
        <v>0</v>
      </c>
      <c r="BT207" s="54">
        <v>0</v>
      </c>
      <c r="BU207" s="54">
        <v>0</v>
      </c>
      <c r="BV207" s="54">
        <v>0</v>
      </c>
      <c r="BW207" s="54">
        <v>0</v>
      </c>
      <c r="BX207" s="54">
        <v>0</v>
      </c>
      <c r="BY207" s="54">
        <v>0</v>
      </c>
      <c r="BZ207" s="54">
        <v>0</v>
      </c>
      <c r="CA207" s="54">
        <v>0</v>
      </c>
      <c r="CB207" s="54">
        <v>0</v>
      </c>
      <c r="CC207" s="54">
        <v>0</v>
      </c>
      <c r="CD207" s="54">
        <v>0</v>
      </c>
      <c r="CE207" s="54">
        <v>0</v>
      </c>
      <c r="CF207" s="54">
        <v>0</v>
      </c>
      <c r="CG207" s="54">
        <v>0</v>
      </c>
      <c r="CH207" s="54">
        <v>0</v>
      </c>
      <c r="CI207" s="54">
        <v>0</v>
      </c>
      <c r="CJ207" s="54">
        <v>0</v>
      </c>
      <c r="CK207" s="54">
        <v>0</v>
      </c>
      <c r="CL207" s="54">
        <v>0</v>
      </c>
      <c r="CM207" s="26"/>
      <c r="CN207" s="26"/>
      <c r="CO207" s="26"/>
      <c r="CP207" s="26">
        <v>0</v>
      </c>
      <c r="CQ207" s="54">
        <v>0</v>
      </c>
      <c r="CR207" s="54">
        <v>0</v>
      </c>
      <c r="CS207" s="54">
        <v>0</v>
      </c>
      <c r="CT207" s="54">
        <v>0</v>
      </c>
      <c r="CU207" s="54">
        <v>0</v>
      </c>
      <c r="CV207" s="54">
        <v>0</v>
      </c>
      <c r="CW207" s="54">
        <v>0</v>
      </c>
      <c r="CX207" s="54">
        <v>0</v>
      </c>
      <c r="CY207" s="54">
        <v>0</v>
      </c>
      <c r="CZ207" s="54">
        <v>0</v>
      </c>
      <c r="DA207" s="54">
        <v>0</v>
      </c>
      <c r="DB207" s="54">
        <v>0</v>
      </c>
      <c r="DC207" s="54">
        <v>0</v>
      </c>
      <c r="DD207" s="54">
        <v>0</v>
      </c>
      <c r="DE207" s="54">
        <v>0</v>
      </c>
      <c r="DF207" s="54">
        <v>0</v>
      </c>
      <c r="DG207" s="54">
        <v>0</v>
      </c>
      <c r="DH207" s="54">
        <v>0</v>
      </c>
      <c r="DI207" s="54">
        <v>0</v>
      </c>
      <c r="DJ207" s="54">
        <v>0</v>
      </c>
      <c r="DK207" s="54">
        <v>0</v>
      </c>
      <c r="DL207" s="54">
        <v>0</v>
      </c>
      <c r="DM207" s="54">
        <v>0</v>
      </c>
      <c r="DN207" s="54">
        <v>0</v>
      </c>
      <c r="DO207" s="54">
        <v>0</v>
      </c>
      <c r="DP207" s="54">
        <v>0</v>
      </c>
      <c r="DQ207" s="54">
        <v>0</v>
      </c>
      <c r="DR207" s="54">
        <v>0</v>
      </c>
      <c r="DS207" s="54">
        <v>0</v>
      </c>
      <c r="DT207" s="54">
        <v>0</v>
      </c>
      <c r="DU207" s="54">
        <v>0</v>
      </c>
      <c r="DV207" s="54">
        <v>0</v>
      </c>
      <c r="DW207" s="54">
        <v>0</v>
      </c>
      <c r="DX207" s="54">
        <v>0</v>
      </c>
      <c r="DY207" s="26"/>
      <c r="DZ207" s="26"/>
      <c r="EA207" s="26"/>
      <c r="EB207" s="26">
        <v>0</v>
      </c>
      <c r="EC207" s="54">
        <v>0</v>
      </c>
      <c r="ED207" s="54">
        <v>0</v>
      </c>
      <c r="EE207" s="54">
        <v>0</v>
      </c>
      <c r="EF207" s="54">
        <v>0</v>
      </c>
      <c r="EG207" s="54">
        <v>0</v>
      </c>
      <c r="EH207" s="54">
        <v>0</v>
      </c>
      <c r="EI207" s="54">
        <v>0</v>
      </c>
      <c r="EJ207" s="54">
        <v>0</v>
      </c>
      <c r="EK207" s="54">
        <v>0</v>
      </c>
      <c r="EL207" s="54">
        <v>0</v>
      </c>
      <c r="EM207" s="54">
        <v>0</v>
      </c>
      <c r="EN207" s="54">
        <v>0</v>
      </c>
      <c r="EO207" s="54">
        <v>0</v>
      </c>
      <c r="EP207" s="54">
        <v>0</v>
      </c>
      <c r="EQ207" s="54">
        <v>0</v>
      </c>
      <c r="ER207" s="54">
        <v>0</v>
      </c>
      <c r="ES207" s="54">
        <v>0</v>
      </c>
      <c r="ET207" s="54">
        <v>0</v>
      </c>
      <c r="EU207" s="54">
        <v>0</v>
      </c>
      <c r="EV207" s="54">
        <v>0</v>
      </c>
      <c r="EW207" s="54">
        <v>0</v>
      </c>
      <c r="EX207" s="54">
        <v>0</v>
      </c>
      <c r="EY207" s="26"/>
      <c r="EZ207" s="54"/>
      <c r="FA207" s="54"/>
      <c r="FB207" s="26">
        <v>0</v>
      </c>
      <c r="FC207" s="55">
        <v>0</v>
      </c>
      <c r="FD207" s="56">
        <v>0</v>
      </c>
      <c r="FE207" s="56">
        <v>0</v>
      </c>
      <c r="FF207" s="56"/>
      <c r="FG207" s="56">
        <v>0</v>
      </c>
      <c r="FH207" s="9"/>
      <c r="FI207" s="17">
        <v>0</v>
      </c>
      <c r="FJ207" s="17"/>
      <c r="FK207" s="17"/>
      <c r="FL207" s="17"/>
      <c r="FM207" s="17"/>
      <c r="FN207" s="17">
        <v>0</v>
      </c>
      <c r="FO207" s="57">
        <v>0</v>
      </c>
      <c r="FP207" s="57"/>
      <c r="FQ207" s="57"/>
      <c r="FR207" s="26"/>
      <c r="FS207" s="59"/>
      <c r="FT207" s="60">
        <v>0</v>
      </c>
      <c r="FU207" s="60"/>
      <c r="FV207" s="61">
        <v>0</v>
      </c>
      <c r="FW207" s="61">
        <v>0</v>
      </c>
      <c r="FX207" s="61">
        <v>0</v>
      </c>
      <c r="FY207" s="61">
        <v>0</v>
      </c>
      <c r="FZ207" s="13"/>
      <c r="GA207" s="11"/>
    </row>
    <row r="208" spans="1:183" s="62" customFormat="1" ht="21.75" hidden="1" customHeight="1">
      <c r="A208" s="14" t="s">
        <v>190</v>
      </c>
      <c r="B208" s="54"/>
      <c r="C208" s="54"/>
      <c r="D208" s="54">
        <v>0</v>
      </c>
      <c r="E208" s="54">
        <v>0</v>
      </c>
      <c r="F208" s="54">
        <v>0</v>
      </c>
      <c r="G208" s="54">
        <v>0</v>
      </c>
      <c r="H208" s="54">
        <v>0</v>
      </c>
      <c r="I208" s="54">
        <v>0</v>
      </c>
      <c r="J208" s="54">
        <v>0</v>
      </c>
      <c r="K208" s="54">
        <v>0</v>
      </c>
      <c r="L208" s="54">
        <v>0</v>
      </c>
      <c r="M208" s="54">
        <v>0</v>
      </c>
      <c r="N208" s="54">
        <v>0</v>
      </c>
      <c r="O208" s="54">
        <v>0</v>
      </c>
      <c r="P208" s="54">
        <v>0</v>
      </c>
      <c r="Q208" s="54">
        <v>0</v>
      </c>
      <c r="R208" s="54">
        <v>0</v>
      </c>
      <c r="S208" s="54">
        <v>0</v>
      </c>
      <c r="T208" s="54">
        <v>0</v>
      </c>
      <c r="U208" s="54">
        <v>0</v>
      </c>
      <c r="V208" s="54">
        <v>0</v>
      </c>
      <c r="W208" s="54">
        <v>0</v>
      </c>
      <c r="X208" s="54">
        <v>0</v>
      </c>
      <c r="Y208" s="54">
        <v>0</v>
      </c>
      <c r="Z208" s="54">
        <v>0</v>
      </c>
      <c r="AA208" s="54">
        <v>0</v>
      </c>
      <c r="AB208" s="54">
        <v>0</v>
      </c>
      <c r="AC208" s="54">
        <v>0</v>
      </c>
      <c r="AD208" s="54">
        <v>0</v>
      </c>
      <c r="AE208" s="54">
        <v>0</v>
      </c>
      <c r="AF208" s="54">
        <v>0</v>
      </c>
      <c r="AG208" s="54">
        <v>0</v>
      </c>
      <c r="AH208" s="54">
        <v>0</v>
      </c>
      <c r="AI208" s="54">
        <v>0</v>
      </c>
      <c r="AJ208" s="54">
        <v>0</v>
      </c>
      <c r="AK208" s="54">
        <v>0</v>
      </c>
      <c r="AL208" s="54">
        <v>0</v>
      </c>
      <c r="AM208" s="54">
        <v>0</v>
      </c>
      <c r="AN208" s="54">
        <v>0</v>
      </c>
      <c r="AO208" s="54">
        <v>0</v>
      </c>
      <c r="AP208" s="54">
        <v>0</v>
      </c>
      <c r="AQ208" s="54">
        <v>0</v>
      </c>
      <c r="AR208" s="54">
        <v>0</v>
      </c>
      <c r="AS208" s="54">
        <v>0</v>
      </c>
      <c r="AT208" s="54">
        <v>0</v>
      </c>
      <c r="AU208" s="54">
        <v>0</v>
      </c>
      <c r="AV208" s="54">
        <v>0</v>
      </c>
      <c r="AW208" s="54">
        <v>0</v>
      </c>
      <c r="AX208" s="54">
        <v>0</v>
      </c>
      <c r="AY208" s="54">
        <v>0</v>
      </c>
      <c r="AZ208" s="54">
        <v>0</v>
      </c>
      <c r="BA208" s="54">
        <v>0</v>
      </c>
      <c r="BB208" s="54">
        <v>0</v>
      </c>
      <c r="BC208" s="54">
        <v>0</v>
      </c>
      <c r="BD208" s="54">
        <v>0</v>
      </c>
      <c r="BE208" s="54">
        <v>0</v>
      </c>
      <c r="BF208" s="54">
        <v>0</v>
      </c>
      <c r="BG208" s="54">
        <v>0</v>
      </c>
      <c r="BH208" s="54">
        <v>0</v>
      </c>
      <c r="BI208" s="54">
        <v>0</v>
      </c>
      <c r="BJ208" s="54">
        <v>0</v>
      </c>
      <c r="BK208" s="54">
        <v>0</v>
      </c>
      <c r="BL208" s="54">
        <v>0</v>
      </c>
      <c r="BM208" s="54">
        <v>0</v>
      </c>
      <c r="BN208" s="54">
        <v>0</v>
      </c>
      <c r="BO208" s="54">
        <v>0</v>
      </c>
      <c r="BP208" s="54">
        <v>0</v>
      </c>
      <c r="BQ208" s="54">
        <v>0</v>
      </c>
      <c r="BR208" s="54">
        <v>0</v>
      </c>
      <c r="BS208" s="54">
        <v>0</v>
      </c>
      <c r="BT208" s="54">
        <v>0</v>
      </c>
      <c r="BU208" s="54">
        <v>0</v>
      </c>
      <c r="BV208" s="54">
        <v>0</v>
      </c>
      <c r="BW208" s="54">
        <v>0</v>
      </c>
      <c r="BX208" s="54">
        <v>0</v>
      </c>
      <c r="BY208" s="54">
        <v>0</v>
      </c>
      <c r="BZ208" s="54">
        <v>0</v>
      </c>
      <c r="CA208" s="54">
        <v>0</v>
      </c>
      <c r="CB208" s="54">
        <v>0</v>
      </c>
      <c r="CC208" s="54">
        <v>0</v>
      </c>
      <c r="CD208" s="54">
        <v>0</v>
      </c>
      <c r="CE208" s="54">
        <v>0</v>
      </c>
      <c r="CF208" s="54">
        <v>0</v>
      </c>
      <c r="CG208" s="54">
        <v>0</v>
      </c>
      <c r="CH208" s="54">
        <v>0</v>
      </c>
      <c r="CI208" s="54">
        <v>0</v>
      </c>
      <c r="CJ208" s="54">
        <v>0</v>
      </c>
      <c r="CK208" s="54">
        <v>0</v>
      </c>
      <c r="CL208" s="54">
        <v>0</v>
      </c>
      <c r="CM208" s="26"/>
      <c r="CN208" s="26"/>
      <c r="CO208" s="26"/>
      <c r="CP208" s="26">
        <v>0</v>
      </c>
      <c r="CQ208" s="54">
        <v>0</v>
      </c>
      <c r="CR208" s="54">
        <v>0</v>
      </c>
      <c r="CS208" s="54">
        <v>0</v>
      </c>
      <c r="CT208" s="54">
        <v>0</v>
      </c>
      <c r="CU208" s="54">
        <v>0</v>
      </c>
      <c r="CV208" s="54">
        <v>0</v>
      </c>
      <c r="CW208" s="54">
        <v>0</v>
      </c>
      <c r="CX208" s="54">
        <v>0</v>
      </c>
      <c r="CY208" s="54">
        <v>0</v>
      </c>
      <c r="CZ208" s="54">
        <v>0</v>
      </c>
      <c r="DA208" s="54">
        <v>0</v>
      </c>
      <c r="DB208" s="54">
        <v>0</v>
      </c>
      <c r="DC208" s="54">
        <v>0</v>
      </c>
      <c r="DD208" s="54">
        <v>0</v>
      </c>
      <c r="DE208" s="54">
        <v>0</v>
      </c>
      <c r="DF208" s="54">
        <v>0</v>
      </c>
      <c r="DG208" s="54">
        <v>0</v>
      </c>
      <c r="DH208" s="54">
        <v>0</v>
      </c>
      <c r="DI208" s="54">
        <v>0</v>
      </c>
      <c r="DJ208" s="54">
        <v>0</v>
      </c>
      <c r="DK208" s="54">
        <v>0</v>
      </c>
      <c r="DL208" s="54">
        <v>0</v>
      </c>
      <c r="DM208" s="54">
        <v>0</v>
      </c>
      <c r="DN208" s="54">
        <v>0</v>
      </c>
      <c r="DO208" s="54">
        <v>0</v>
      </c>
      <c r="DP208" s="54">
        <v>0</v>
      </c>
      <c r="DQ208" s="54">
        <v>0</v>
      </c>
      <c r="DR208" s="54">
        <v>0</v>
      </c>
      <c r="DS208" s="54">
        <v>0</v>
      </c>
      <c r="DT208" s="54">
        <v>0</v>
      </c>
      <c r="DU208" s="54">
        <v>0</v>
      </c>
      <c r="DV208" s="54">
        <v>0</v>
      </c>
      <c r="DW208" s="54">
        <v>0</v>
      </c>
      <c r="DX208" s="54">
        <v>0</v>
      </c>
      <c r="DY208" s="26"/>
      <c r="DZ208" s="26"/>
      <c r="EA208" s="26"/>
      <c r="EB208" s="26">
        <v>0</v>
      </c>
      <c r="EC208" s="54">
        <v>0</v>
      </c>
      <c r="ED208" s="54">
        <v>0</v>
      </c>
      <c r="EE208" s="54">
        <v>0</v>
      </c>
      <c r="EF208" s="54">
        <v>0</v>
      </c>
      <c r="EG208" s="54">
        <v>0</v>
      </c>
      <c r="EH208" s="54">
        <v>0</v>
      </c>
      <c r="EI208" s="54">
        <v>0</v>
      </c>
      <c r="EJ208" s="54">
        <v>0</v>
      </c>
      <c r="EK208" s="54">
        <v>0</v>
      </c>
      <c r="EL208" s="54">
        <v>0</v>
      </c>
      <c r="EM208" s="54">
        <v>0</v>
      </c>
      <c r="EN208" s="54">
        <v>0</v>
      </c>
      <c r="EO208" s="54">
        <v>0</v>
      </c>
      <c r="EP208" s="54">
        <v>0</v>
      </c>
      <c r="EQ208" s="54">
        <v>0</v>
      </c>
      <c r="ER208" s="54">
        <v>0</v>
      </c>
      <c r="ES208" s="54">
        <v>0</v>
      </c>
      <c r="ET208" s="54">
        <v>0</v>
      </c>
      <c r="EU208" s="54">
        <v>0</v>
      </c>
      <c r="EV208" s="54">
        <v>0</v>
      </c>
      <c r="EW208" s="54">
        <v>0</v>
      </c>
      <c r="EX208" s="54">
        <v>0</v>
      </c>
      <c r="EY208" s="26"/>
      <c r="EZ208" s="54"/>
      <c r="FA208" s="54"/>
      <c r="FB208" s="26">
        <v>0</v>
      </c>
      <c r="FC208" s="55">
        <v>0</v>
      </c>
      <c r="FD208" s="56">
        <v>0</v>
      </c>
      <c r="FE208" s="56">
        <v>0</v>
      </c>
      <c r="FF208" s="56"/>
      <c r="FG208" s="56"/>
      <c r="FH208" s="9"/>
      <c r="FI208" s="17">
        <v>0</v>
      </c>
      <c r="FJ208" s="17"/>
      <c r="FK208" s="17"/>
      <c r="FL208" s="17"/>
      <c r="FM208" s="17"/>
      <c r="FN208" s="17">
        <v>0</v>
      </c>
      <c r="FO208" s="57">
        <v>0</v>
      </c>
      <c r="FP208" s="57">
        <v>20</v>
      </c>
      <c r="FQ208" s="57">
        <v>0</v>
      </c>
      <c r="FR208" s="26"/>
      <c r="FS208" s="59"/>
      <c r="FT208" s="60">
        <v>0</v>
      </c>
      <c r="FU208" s="60"/>
      <c r="FV208" s="61">
        <v>0</v>
      </c>
      <c r="FW208" s="61">
        <v>0</v>
      </c>
      <c r="FX208" s="61">
        <v>0</v>
      </c>
      <c r="FY208" s="61">
        <v>0</v>
      </c>
      <c r="FZ208" s="10"/>
      <c r="GA208" s="11">
        <v>0</v>
      </c>
    </row>
    <row r="209" spans="1:183" s="62" customFormat="1" ht="21.75" hidden="1" customHeight="1">
      <c r="A209" s="8" t="s">
        <v>191</v>
      </c>
      <c r="B209" s="54"/>
      <c r="C209" s="54"/>
      <c r="D209" s="54">
        <v>0</v>
      </c>
      <c r="E209" s="54">
        <v>0</v>
      </c>
      <c r="F209" s="54">
        <v>0</v>
      </c>
      <c r="G209" s="54">
        <v>0</v>
      </c>
      <c r="H209" s="54">
        <v>0</v>
      </c>
      <c r="I209" s="54">
        <v>0</v>
      </c>
      <c r="J209" s="54">
        <v>0</v>
      </c>
      <c r="K209" s="54">
        <v>0</v>
      </c>
      <c r="L209" s="54">
        <v>0</v>
      </c>
      <c r="M209" s="54">
        <v>0</v>
      </c>
      <c r="N209" s="54">
        <v>0</v>
      </c>
      <c r="O209" s="54">
        <v>0</v>
      </c>
      <c r="P209" s="54">
        <v>0</v>
      </c>
      <c r="Q209" s="54">
        <v>0</v>
      </c>
      <c r="R209" s="54">
        <v>0</v>
      </c>
      <c r="S209" s="54">
        <v>0</v>
      </c>
      <c r="T209" s="54">
        <v>0</v>
      </c>
      <c r="U209" s="54">
        <v>0</v>
      </c>
      <c r="V209" s="54">
        <v>0</v>
      </c>
      <c r="W209" s="54">
        <v>0</v>
      </c>
      <c r="X209" s="54">
        <v>0</v>
      </c>
      <c r="Y209" s="54">
        <v>0</v>
      </c>
      <c r="Z209" s="54">
        <v>0</v>
      </c>
      <c r="AA209" s="54">
        <v>0</v>
      </c>
      <c r="AB209" s="54">
        <v>0</v>
      </c>
      <c r="AC209" s="54">
        <v>0</v>
      </c>
      <c r="AD209" s="54">
        <v>0</v>
      </c>
      <c r="AE209" s="54">
        <v>0</v>
      </c>
      <c r="AF209" s="54">
        <v>0</v>
      </c>
      <c r="AG209" s="54">
        <v>0</v>
      </c>
      <c r="AH209" s="54">
        <v>0</v>
      </c>
      <c r="AI209" s="54">
        <v>0</v>
      </c>
      <c r="AJ209" s="54">
        <v>0</v>
      </c>
      <c r="AK209" s="54">
        <v>0</v>
      </c>
      <c r="AL209" s="54">
        <v>0</v>
      </c>
      <c r="AM209" s="54">
        <v>0</v>
      </c>
      <c r="AN209" s="54">
        <v>0</v>
      </c>
      <c r="AO209" s="54">
        <v>0</v>
      </c>
      <c r="AP209" s="54">
        <v>0</v>
      </c>
      <c r="AQ209" s="54">
        <v>0</v>
      </c>
      <c r="AR209" s="54">
        <v>0</v>
      </c>
      <c r="AS209" s="54">
        <v>0</v>
      </c>
      <c r="AT209" s="54">
        <v>0</v>
      </c>
      <c r="AU209" s="54">
        <v>0</v>
      </c>
      <c r="AV209" s="54">
        <v>0</v>
      </c>
      <c r="AW209" s="54">
        <v>0</v>
      </c>
      <c r="AX209" s="54">
        <v>0</v>
      </c>
      <c r="AY209" s="54">
        <v>0</v>
      </c>
      <c r="AZ209" s="54">
        <v>0</v>
      </c>
      <c r="BA209" s="54">
        <v>0</v>
      </c>
      <c r="BB209" s="54">
        <v>0</v>
      </c>
      <c r="BC209" s="54">
        <v>0</v>
      </c>
      <c r="BD209" s="54">
        <v>0</v>
      </c>
      <c r="BE209" s="54">
        <v>0</v>
      </c>
      <c r="BF209" s="54">
        <v>0</v>
      </c>
      <c r="BG209" s="54">
        <v>0</v>
      </c>
      <c r="BH209" s="54">
        <v>0</v>
      </c>
      <c r="BI209" s="54">
        <v>0</v>
      </c>
      <c r="BJ209" s="54">
        <v>0</v>
      </c>
      <c r="BK209" s="54">
        <v>0</v>
      </c>
      <c r="BL209" s="54">
        <v>0</v>
      </c>
      <c r="BM209" s="54">
        <v>0</v>
      </c>
      <c r="BN209" s="54">
        <v>0</v>
      </c>
      <c r="BO209" s="54">
        <v>0</v>
      </c>
      <c r="BP209" s="54">
        <v>0</v>
      </c>
      <c r="BQ209" s="54">
        <v>0</v>
      </c>
      <c r="BR209" s="54">
        <v>0</v>
      </c>
      <c r="BS209" s="54">
        <v>0</v>
      </c>
      <c r="BT209" s="54">
        <v>0</v>
      </c>
      <c r="BU209" s="54">
        <v>0</v>
      </c>
      <c r="BV209" s="54">
        <v>0</v>
      </c>
      <c r="BW209" s="54">
        <v>0</v>
      </c>
      <c r="BX209" s="54">
        <v>0</v>
      </c>
      <c r="BY209" s="54">
        <v>0</v>
      </c>
      <c r="BZ209" s="54">
        <v>0</v>
      </c>
      <c r="CA209" s="54">
        <v>0</v>
      </c>
      <c r="CB209" s="54">
        <v>0</v>
      </c>
      <c r="CC209" s="54">
        <v>0</v>
      </c>
      <c r="CD209" s="54">
        <v>0</v>
      </c>
      <c r="CE209" s="54">
        <v>0</v>
      </c>
      <c r="CF209" s="54">
        <v>0</v>
      </c>
      <c r="CG209" s="54">
        <v>0</v>
      </c>
      <c r="CH209" s="54">
        <v>0</v>
      </c>
      <c r="CI209" s="54">
        <v>0</v>
      </c>
      <c r="CJ209" s="54">
        <v>0</v>
      </c>
      <c r="CK209" s="54">
        <v>0</v>
      </c>
      <c r="CL209" s="54">
        <v>0</v>
      </c>
      <c r="CM209" s="26"/>
      <c r="CN209" s="26"/>
      <c r="CO209" s="26"/>
      <c r="CP209" s="26">
        <v>0</v>
      </c>
      <c r="CQ209" s="54">
        <v>0</v>
      </c>
      <c r="CR209" s="54">
        <v>0</v>
      </c>
      <c r="CS209" s="54">
        <v>0</v>
      </c>
      <c r="CT209" s="54">
        <v>0</v>
      </c>
      <c r="CU209" s="54">
        <v>0</v>
      </c>
      <c r="CV209" s="54">
        <v>0</v>
      </c>
      <c r="CW209" s="54">
        <v>0</v>
      </c>
      <c r="CX209" s="54">
        <v>0</v>
      </c>
      <c r="CY209" s="54">
        <v>0</v>
      </c>
      <c r="CZ209" s="54">
        <v>0</v>
      </c>
      <c r="DA209" s="54">
        <v>0</v>
      </c>
      <c r="DB209" s="54">
        <v>0</v>
      </c>
      <c r="DC209" s="54">
        <v>0</v>
      </c>
      <c r="DD209" s="54">
        <v>0</v>
      </c>
      <c r="DE209" s="54">
        <v>0</v>
      </c>
      <c r="DF209" s="54">
        <v>0</v>
      </c>
      <c r="DG209" s="54">
        <v>0</v>
      </c>
      <c r="DH209" s="54">
        <v>0</v>
      </c>
      <c r="DI209" s="54">
        <v>0</v>
      </c>
      <c r="DJ209" s="54">
        <v>0</v>
      </c>
      <c r="DK209" s="54">
        <v>0</v>
      </c>
      <c r="DL209" s="54">
        <v>0</v>
      </c>
      <c r="DM209" s="54">
        <v>0</v>
      </c>
      <c r="DN209" s="54">
        <v>0</v>
      </c>
      <c r="DO209" s="54">
        <v>0</v>
      </c>
      <c r="DP209" s="54">
        <v>0</v>
      </c>
      <c r="DQ209" s="54">
        <v>0</v>
      </c>
      <c r="DR209" s="54">
        <v>0</v>
      </c>
      <c r="DS209" s="54">
        <v>0</v>
      </c>
      <c r="DT209" s="54">
        <v>0</v>
      </c>
      <c r="DU209" s="54">
        <v>0</v>
      </c>
      <c r="DV209" s="54">
        <v>0</v>
      </c>
      <c r="DW209" s="54">
        <v>0</v>
      </c>
      <c r="DX209" s="54">
        <v>0</v>
      </c>
      <c r="DY209" s="26"/>
      <c r="DZ209" s="26"/>
      <c r="EA209" s="26"/>
      <c r="EB209" s="26">
        <v>0</v>
      </c>
      <c r="EC209" s="54">
        <v>0</v>
      </c>
      <c r="ED209" s="54">
        <v>0</v>
      </c>
      <c r="EE209" s="54">
        <v>0</v>
      </c>
      <c r="EF209" s="54">
        <v>0</v>
      </c>
      <c r="EG209" s="54">
        <v>0</v>
      </c>
      <c r="EH209" s="54">
        <v>0</v>
      </c>
      <c r="EI209" s="54">
        <v>0</v>
      </c>
      <c r="EJ209" s="54">
        <v>0</v>
      </c>
      <c r="EK209" s="54">
        <v>0</v>
      </c>
      <c r="EL209" s="54">
        <v>0</v>
      </c>
      <c r="EM209" s="54">
        <v>0</v>
      </c>
      <c r="EN209" s="54">
        <v>0</v>
      </c>
      <c r="EO209" s="54">
        <v>0</v>
      </c>
      <c r="EP209" s="54">
        <v>0</v>
      </c>
      <c r="EQ209" s="54">
        <v>0</v>
      </c>
      <c r="ER209" s="54">
        <v>0</v>
      </c>
      <c r="ES209" s="54">
        <v>0</v>
      </c>
      <c r="ET209" s="54">
        <v>0</v>
      </c>
      <c r="EU209" s="54">
        <v>0</v>
      </c>
      <c r="EV209" s="54">
        <v>0</v>
      </c>
      <c r="EW209" s="54">
        <v>0</v>
      </c>
      <c r="EX209" s="54">
        <v>0</v>
      </c>
      <c r="EY209" s="26"/>
      <c r="EZ209" s="54"/>
      <c r="FA209" s="54"/>
      <c r="FB209" s="26">
        <v>0</v>
      </c>
      <c r="FC209" s="55">
        <v>0</v>
      </c>
      <c r="FD209" s="56">
        <v>0</v>
      </c>
      <c r="FE209" s="56">
        <v>0</v>
      </c>
      <c r="FF209" s="56"/>
      <c r="FG209" s="56"/>
      <c r="FH209" s="9"/>
      <c r="FI209" s="17">
        <v>0</v>
      </c>
      <c r="FJ209" s="17"/>
      <c r="FK209" s="17"/>
      <c r="FL209" s="17"/>
      <c r="FM209" s="17"/>
      <c r="FN209" s="17">
        <v>0</v>
      </c>
      <c r="FO209" s="57">
        <v>0</v>
      </c>
      <c r="FP209" s="57"/>
      <c r="FQ209" s="57">
        <v>0</v>
      </c>
      <c r="FR209" s="26"/>
      <c r="FS209" s="59"/>
      <c r="FT209" s="60">
        <v>0</v>
      </c>
      <c r="FU209" s="60"/>
      <c r="FV209" s="61">
        <v>0</v>
      </c>
      <c r="FW209" s="61">
        <v>0</v>
      </c>
      <c r="FX209" s="61">
        <v>0</v>
      </c>
      <c r="FY209" s="61">
        <v>0</v>
      </c>
      <c r="FZ209" s="12"/>
      <c r="GA209" s="11">
        <v>0</v>
      </c>
    </row>
    <row r="210" spans="1:183" s="62" customFormat="1" ht="21.75" hidden="1" customHeight="1">
      <c r="A210" s="8" t="s">
        <v>192</v>
      </c>
      <c r="B210" s="54"/>
      <c r="C210" s="54"/>
      <c r="D210" s="54">
        <v>0</v>
      </c>
      <c r="E210" s="54">
        <v>0</v>
      </c>
      <c r="F210" s="54">
        <v>0</v>
      </c>
      <c r="G210" s="54">
        <v>0</v>
      </c>
      <c r="H210" s="54">
        <v>0</v>
      </c>
      <c r="I210" s="54">
        <v>0</v>
      </c>
      <c r="J210" s="54">
        <v>0</v>
      </c>
      <c r="K210" s="54">
        <v>0</v>
      </c>
      <c r="L210" s="54">
        <v>0</v>
      </c>
      <c r="M210" s="54">
        <v>0</v>
      </c>
      <c r="N210" s="54">
        <v>0</v>
      </c>
      <c r="O210" s="54">
        <v>0</v>
      </c>
      <c r="P210" s="54">
        <v>0</v>
      </c>
      <c r="Q210" s="54">
        <v>0</v>
      </c>
      <c r="R210" s="54">
        <v>0</v>
      </c>
      <c r="S210" s="54">
        <v>0</v>
      </c>
      <c r="T210" s="54">
        <v>0</v>
      </c>
      <c r="U210" s="54">
        <v>0</v>
      </c>
      <c r="V210" s="54">
        <v>0</v>
      </c>
      <c r="W210" s="54">
        <v>0</v>
      </c>
      <c r="X210" s="54">
        <v>0</v>
      </c>
      <c r="Y210" s="54">
        <v>0</v>
      </c>
      <c r="Z210" s="54">
        <v>0</v>
      </c>
      <c r="AA210" s="54">
        <v>0</v>
      </c>
      <c r="AB210" s="54">
        <v>0</v>
      </c>
      <c r="AC210" s="54">
        <v>0</v>
      </c>
      <c r="AD210" s="54">
        <v>0</v>
      </c>
      <c r="AE210" s="54">
        <v>0</v>
      </c>
      <c r="AF210" s="54">
        <v>0</v>
      </c>
      <c r="AG210" s="54">
        <v>0</v>
      </c>
      <c r="AH210" s="54">
        <v>0</v>
      </c>
      <c r="AI210" s="54">
        <v>0</v>
      </c>
      <c r="AJ210" s="54">
        <v>0</v>
      </c>
      <c r="AK210" s="54">
        <v>0</v>
      </c>
      <c r="AL210" s="54">
        <v>0</v>
      </c>
      <c r="AM210" s="54">
        <v>0</v>
      </c>
      <c r="AN210" s="54">
        <v>0</v>
      </c>
      <c r="AO210" s="54">
        <v>0</v>
      </c>
      <c r="AP210" s="54">
        <v>0</v>
      </c>
      <c r="AQ210" s="54">
        <v>0</v>
      </c>
      <c r="AR210" s="54">
        <v>0</v>
      </c>
      <c r="AS210" s="54">
        <v>0</v>
      </c>
      <c r="AT210" s="54">
        <v>0</v>
      </c>
      <c r="AU210" s="54">
        <v>0</v>
      </c>
      <c r="AV210" s="54">
        <v>0</v>
      </c>
      <c r="AW210" s="54">
        <v>0</v>
      </c>
      <c r="AX210" s="54">
        <v>0</v>
      </c>
      <c r="AY210" s="54">
        <v>0</v>
      </c>
      <c r="AZ210" s="54">
        <v>0</v>
      </c>
      <c r="BA210" s="54">
        <v>0</v>
      </c>
      <c r="BB210" s="54">
        <v>0</v>
      </c>
      <c r="BC210" s="54">
        <v>0</v>
      </c>
      <c r="BD210" s="54">
        <v>0</v>
      </c>
      <c r="BE210" s="54">
        <v>0</v>
      </c>
      <c r="BF210" s="54">
        <v>0</v>
      </c>
      <c r="BG210" s="54">
        <v>0</v>
      </c>
      <c r="BH210" s="54">
        <v>0</v>
      </c>
      <c r="BI210" s="54">
        <v>0</v>
      </c>
      <c r="BJ210" s="54">
        <v>0</v>
      </c>
      <c r="BK210" s="54">
        <v>0</v>
      </c>
      <c r="BL210" s="54">
        <v>0</v>
      </c>
      <c r="BM210" s="54">
        <v>0</v>
      </c>
      <c r="BN210" s="54">
        <v>0</v>
      </c>
      <c r="BO210" s="54">
        <v>0</v>
      </c>
      <c r="BP210" s="54">
        <v>0</v>
      </c>
      <c r="BQ210" s="54">
        <v>0</v>
      </c>
      <c r="BR210" s="54">
        <v>0</v>
      </c>
      <c r="BS210" s="54">
        <v>0</v>
      </c>
      <c r="BT210" s="54">
        <v>0</v>
      </c>
      <c r="BU210" s="54">
        <v>0</v>
      </c>
      <c r="BV210" s="54">
        <v>0</v>
      </c>
      <c r="BW210" s="54">
        <v>0</v>
      </c>
      <c r="BX210" s="54">
        <v>0</v>
      </c>
      <c r="BY210" s="54">
        <v>0</v>
      </c>
      <c r="BZ210" s="54">
        <v>0</v>
      </c>
      <c r="CA210" s="54">
        <v>0</v>
      </c>
      <c r="CB210" s="54">
        <v>0</v>
      </c>
      <c r="CC210" s="54">
        <v>0</v>
      </c>
      <c r="CD210" s="54">
        <v>0</v>
      </c>
      <c r="CE210" s="54">
        <v>0</v>
      </c>
      <c r="CF210" s="54">
        <v>0</v>
      </c>
      <c r="CG210" s="54">
        <v>0</v>
      </c>
      <c r="CH210" s="54">
        <v>0</v>
      </c>
      <c r="CI210" s="54">
        <v>0</v>
      </c>
      <c r="CJ210" s="54">
        <v>0</v>
      </c>
      <c r="CK210" s="54">
        <v>0</v>
      </c>
      <c r="CL210" s="54">
        <v>0</v>
      </c>
      <c r="CM210" s="26"/>
      <c r="CN210" s="26"/>
      <c r="CO210" s="26"/>
      <c r="CP210" s="26">
        <v>0</v>
      </c>
      <c r="CQ210" s="54">
        <v>0</v>
      </c>
      <c r="CR210" s="54">
        <v>0</v>
      </c>
      <c r="CS210" s="54">
        <v>0</v>
      </c>
      <c r="CT210" s="54">
        <v>0</v>
      </c>
      <c r="CU210" s="54">
        <v>0</v>
      </c>
      <c r="CV210" s="54">
        <v>0</v>
      </c>
      <c r="CW210" s="54">
        <v>0</v>
      </c>
      <c r="CX210" s="54">
        <v>0</v>
      </c>
      <c r="CY210" s="54">
        <v>0</v>
      </c>
      <c r="CZ210" s="54">
        <v>0</v>
      </c>
      <c r="DA210" s="54">
        <v>0</v>
      </c>
      <c r="DB210" s="54">
        <v>0</v>
      </c>
      <c r="DC210" s="54">
        <v>0</v>
      </c>
      <c r="DD210" s="54">
        <v>0</v>
      </c>
      <c r="DE210" s="54">
        <v>0</v>
      </c>
      <c r="DF210" s="54">
        <v>0</v>
      </c>
      <c r="DG210" s="54">
        <v>0</v>
      </c>
      <c r="DH210" s="54">
        <v>0</v>
      </c>
      <c r="DI210" s="54">
        <v>0</v>
      </c>
      <c r="DJ210" s="54">
        <v>0</v>
      </c>
      <c r="DK210" s="54">
        <v>0</v>
      </c>
      <c r="DL210" s="54">
        <v>0</v>
      </c>
      <c r="DM210" s="54">
        <v>0</v>
      </c>
      <c r="DN210" s="54">
        <v>0</v>
      </c>
      <c r="DO210" s="54">
        <v>0</v>
      </c>
      <c r="DP210" s="54">
        <v>0</v>
      </c>
      <c r="DQ210" s="54">
        <v>0</v>
      </c>
      <c r="DR210" s="54">
        <v>0</v>
      </c>
      <c r="DS210" s="54">
        <v>0</v>
      </c>
      <c r="DT210" s="54">
        <v>0</v>
      </c>
      <c r="DU210" s="54">
        <v>0</v>
      </c>
      <c r="DV210" s="54">
        <v>0</v>
      </c>
      <c r="DW210" s="54">
        <v>0</v>
      </c>
      <c r="DX210" s="54">
        <v>0</v>
      </c>
      <c r="DY210" s="26"/>
      <c r="DZ210" s="26"/>
      <c r="EA210" s="26"/>
      <c r="EB210" s="26">
        <v>0</v>
      </c>
      <c r="EC210" s="54">
        <v>0</v>
      </c>
      <c r="ED210" s="54">
        <v>0</v>
      </c>
      <c r="EE210" s="54">
        <v>0</v>
      </c>
      <c r="EF210" s="54">
        <v>0</v>
      </c>
      <c r="EG210" s="54">
        <v>0</v>
      </c>
      <c r="EH210" s="54">
        <v>0</v>
      </c>
      <c r="EI210" s="54">
        <v>0</v>
      </c>
      <c r="EJ210" s="54">
        <v>0</v>
      </c>
      <c r="EK210" s="54">
        <v>0</v>
      </c>
      <c r="EL210" s="54">
        <v>0</v>
      </c>
      <c r="EM210" s="54">
        <v>0</v>
      </c>
      <c r="EN210" s="54">
        <v>0</v>
      </c>
      <c r="EO210" s="54">
        <v>0</v>
      </c>
      <c r="EP210" s="54">
        <v>0</v>
      </c>
      <c r="EQ210" s="54">
        <v>0</v>
      </c>
      <c r="ER210" s="54">
        <v>0</v>
      </c>
      <c r="ES210" s="54">
        <v>0</v>
      </c>
      <c r="ET210" s="54">
        <v>0</v>
      </c>
      <c r="EU210" s="54">
        <v>0</v>
      </c>
      <c r="EV210" s="54">
        <v>0</v>
      </c>
      <c r="EW210" s="54">
        <v>0</v>
      </c>
      <c r="EX210" s="54">
        <v>0</v>
      </c>
      <c r="EY210" s="26"/>
      <c r="EZ210" s="54"/>
      <c r="FA210" s="54"/>
      <c r="FB210" s="26">
        <v>0</v>
      </c>
      <c r="FC210" s="55">
        <v>0</v>
      </c>
      <c r="FD210" s="56">
        <v>0</v>
      </c>
      <c r="FE210" s="56">
        <v>0</v>
      </c>
      <c r="FF210" s="56"/>
      <c r="FG210" s="56">
        <v>0</v>
      </c>
      <c r="FH210" s="9"/>
      <c r="FI210" s="17">
        <v>0</v>
      </c>
      <c r="FJ210" s="17"/>
      <c r="FK210" s="17"/>
      <c r="FL210" s="17"/>
      <c r="FM210" s="17"/>
      <c r="FN210" s="17">
        <v>0</v>
      </c>
      <c r="FO210" s="57">
        <v>0</v>
      </c>
      <c r="FP210" s="57"/>
      <c r="FQ210" s="57"/>
      <c r="FR210" s="26"/>
      <c r="FS210" s="59"/>
      <c r="FT210" s="60">
        <v>0</v>
      </c>
      <c r="FU210" s="60"/>
      <c r="FV210" s="61">
        <v>0</v>
      </c>
      <c r="FW210" s="61">
        <v>0</v>
      </c>
      <c r="FX210" s="61">
        <v>0</v>
      </c>
      <c r="FY210" s="61">
        <v>0</v>
      </c>
      <c r="FZ210" s="13"/>
      <c r="GA210" s="11"/>
    </row>
    <row r="211" spans="1:183" s="62" customFormat="1" ht="21.75" hidden="1" customHeight="1">
      <c r="A211" s="8" t="s">
        <v>193</v>
      </c>
      <c r="B211" s="54"/>
      <c r="C211" s="54"/>
      <c r="D211" s="54">
        <v>0</v>
      </c>
      <c r="E211" s="54">
        <v>0</v>
      </c>
      <c r="F211" s="54">
        <v>0</v>
      </c>
      <c r="G211" s="54">
        <v>0</v>
      </c>
      <c r="H211" s="54">
        <v>0</v>
      </c>
      <c r="I211" s="54">
        <v>0</v>
      </c>
      <c r="J211" s="54">
        <v>0</v>
      </c>
      <c r="K211" s="54">
        <v>0</v>
      </c>
      <c r="L211" s="54">
        <v>0</v>
      </c>
      <c r="M211" s="54">
        <v>0</v>
      </c>
      <c r="N211" s="54">
        <v>0</v>
      </c>
      <c r="O211" s="54">
        <v>0</v>
      </c>
      <c r="P211" s="54">
        <v>0</v>
      </c>
      <c r="Q211" s="54">
        <v>0</v>
      </c>
      <c r="R211" s="54">
        <v>0</v>
      </c>
      <c r="S211" s="54">
        <v>0</v>
      </c>
      <c r="T211" s="54">
        <v>0</v>
      </c>
      <c r="U211" s="54">
        <v>0</v>
      </c>
      <c r="V211" s="54">
        <v>0</v>
      </c>
      <c r="W211" s="54">
        <v>0</v>
      </c>
      <c r="X211" s="54">
        <v>0</v>
      </c>
      <c r="Y211" s="54">
        <v>0</v>
      </c>
      <c r="Z211" s="54">
        <v>0</v>
      </c>
      <c r="AA211" s="54">
        <v>0</v>
      </c>
      <c r="AB211" s="54">
        <v>0</v>
      </c>
      <c r="AC211" s="54">
        <v>0</v>
      </c>
      <c r="AD211" s="54">
        <v>0</v>
      </c>
      <c r="AE211" s="54">
        <v>0</v>
      </c>
      <c r="AF211" s="54">
        <v>0</v>
      </c>
      <c r="AG211" s="54">
        <v>0</v>
      </c>
      <c r="AH211" s="54">
        <v>0</v>
      </c>
      <c r="AI211" s="54">
        <v>0</v>
      </c>
      <c r="AJ211" s="54">
        <v>0</v>
      </c>
      <c r="AK211" s="54">
        <v>0</v>
      </c>
      <c r="AL211" s="54">
        <v>0</v>
      </c>
      <c r="AM211" s="54">
        <v>0</v>
      </c>
      <c r="AN211" s="54">
        <v>0</v>
      </c>
      <c r="AO211" s="54">
        <v>0</v>
      </c>
      <c r="AP211" s="54">
        <v>0</v>
      </c>
      <c r="AQ211" s="54">
        <v>0</v>
      </c>
      <c r="AR211" s="54">
        <v>0</v>
      </c>
      <c r="AS211" s="54">
        <v>0</v>
      </c>
      <c r="AT211" s="54">
        <v>0</v>
      </c>
      <c r="AU211" s="54">
        <v>0</v>
      </c>
      <c r="AV211" s="54">
        <v>0</v>
      </c>
      <c r="AW211" s="54">
        <v>0</v>
      </c>
      <c r="AX211" s="54">
        <v>0</v>
      </c>
      <c r="AY211" s="54">
        <v>0</v>
      </c>
      <c r="AZ211" s="54">
        <v>0</v>
      </c>
      <c r="BA211" s="54">
        <v>0</v>
      </c>
      <c r="BB211" s="54">
        <v>0</v>
      </c>
      <c r="BC211" s="54">
        <v>0</v>
      </c>
      <c r="BD211" s="54">
        <v>0</v>
      </c>
      <c r="BE211" s="54">
        <v>0</v>
      </c>
      <c r="BF211" s="54">
        <v>0</v>
      </c>
      <c r="BG211" s="54">
        <v>0</v>
      </c>
      <c r="BH211" s="54">
        <v>0</v>
      </c>
      <c r="BI211" s="54">
        <v>0</v>
      </c>
      <c r="BJ211" s="54">
        <v>0</v>
      </c>
      <c r="BK211" s="54">
        <v>0</v>
      </c>
      <c r="BL211" s="54">
        <v>0</v>
      </c>
      <c r="BM211" s="54">
        <v>0</v>
      </c>
      <c r="BN211" s="54">
        <v>0</v>
      </c>
      <c r="BO211" s="54">
        <v>0</v>
      </c>
      <c r="BP211" s="54">
        <v>0</v>
      </c>
      <c r="BQ211" s="54">
        <v>0</v>
      </c>
      <c r="BR211" s="54">
        <v>0</v>
      </c>
      <c r="BS211" s="54">
        <v>0</v>
      </c>
      <c r="BT211" s="54">
        <v>0</v>
      </c>
      <c r="BU211" s="54">
        <v>0</v>
      </c>
      <c r="BV211" s="54">
        <v>0</v>
      </c>
      <c r="BW211" s="54">
        <v>0</v>
      </c>
      <c r="BX211" s="54">
        <v>0</v>
      </c>
      <c r="BY211" s="54">
        <v>0</v>
      </c>
      <c r="BZ211" s="54">
        <v>0</v>
      </c>
      <c r="CA211" s="54">
        <v>0</v>
      </c>
      <c r="CB211" s="54">
        <v>0</v>
      </c>
      <c r="CC211" s="54">
        <v>0</v>
      </c>
      <c r="CD211" s="54">
        <v>0</v>
      </c>
      <c r="CE211" s="54">
        <v>0</v>
      </c>
      <c r="CF211" s="54">
        <v>0</v>
      </c>
      <c r="CG211" s="54">
        <v>0</v>
      </c>
      <c r="CH211" s="54">
        <v>0</v>
      </c>
      <c r="CI211" s="54">
        <v>0</v>
      </c>
      <c r="CJ211" s="54">
        <v>0</v>
      </c>
      <c r="CK211" s="54">
        <v>0</v>
      </c>
      <c r="CL211" s="54">
        <v>0</v>
      </c>
      <c r="CM211" s="26"/>
      <c r="CN211" s="26"/>
      <c r="CO211" s="26"/>
      <c r="CP211" s="26">
        <v>0</v>
      </c>
      <c r="CQ211" s="54">
        <v>0</v>
      </c>
      <c r="CR211" s="54">
        <v>0</v>
      </c>
      <c r="CS211" s="54">
        <v>0</v>
      </c>
      <c r="CT211" s="54">
        <v>0</v>
      </c>
      <c r="CU211" s="54">
        <v>0</v>
      </c>
      <c r="CV211" s="54">
        <v>0</v>
      </c>
      <c r="CW211" s="54">
        <v>0</v>
      </c>
      <c r="CX211" s="54">
        <v>0</v>
      </c>
      <c r="CY211" s="54">
        <v>0</v>
      </c>
      <c r="CZ211" s="54">
        <v>0</v>
      </c>
      <c r="DA211" s="54">
        <v>0</v>
      </c>
      <c r="DB211" s="54">
        <v>0</v>
      </c>
      <c r="DC211" s="54">
        <v>0</v>
      </c>
      <c r="DD211" s="54">
        <v>0</v>
      </c>
      <c r="DE211" s="54">
        <v>0</v>
      </c>
      <c r="DF211" s="54">
        <v>0</v>
      </c>
      <c r="DG211" s="54">
        <v>0</v>
      </c>
      <c r="DH211" s="54">
        <v>0</v>
      </c>
      <c r="DI211" s="54">
        <v>0</v>
      </c>
      <c r="DJ211" s="54">
        <v>0</v>
      </c>
      <c r="DK211" s="54">
        <v>0</v>
      </c>
      <c r="DL211" s="54">
        <v>0</v>
      </c>
      <c r="DM211" s="54">
        <v>0</v>
      </c>
      <c r="DN211" s="54">
        <v>0</v>
      </c>
      <c r="DO211" s="54">
        <v>0</v>
      </c>
      <c r="DP211" s="54">
        <v>0</v>
      </c>
      <c r="DQ211" s="54">
        <v>0</v>
      </c>
      <c r="DR211" s="54">
        <v>0</v>
      </c>
      <c r="DS211" s="54">
        <v>0</v>
      </c>
      <c r="DT211" s="54">
        <v>0</v>
      </c>
      <c r="DU211" s="54">
        <v>0</v>
      </c>
      <c r="DV211" s="54">
        <v>0</v>
      </c>
      <c r="DW211" s="54">
        <v>0</v>
      </c>
      <c r="DX211" s="54">
        <v>0</v>
      </c>
      <c r="DY211" s="26"/>
      <c r="DZ211" s="26"/>
      <c r="EA211" s="26"/>
      <c r="EB211" s="26">
        <v>0</v>
      </c>
      <c r="EC211" s="54">
        <v>0</v>
      </c>
      <c r="ED211" s="54">
        <v>0</v>
      </c>
      <c r="EE211" s="54">
        <v>0</v>
      </c>
      <c r="EF211" s="54">
        <v>0</v>
      </c>
      <c r="EG211" s="54">
        <v>0</v>
      </c>
      <c r="EH211" s="54">
        <v>0</v>
      </c>
      <c r="EI211" s="54">
        <v>0</v>
      </c>
      <c r="EJ211" s="54">
        <v>0</v>
      </c>
      <c r="EK211" s="54">
        <v>0</v>
      </c>
      <c r="EL211" s="54">
        <v>0</v>
      </c>
      <c r="EM211" s="54">
        <v>0</v>
      </c>
      <c r="EN211" s="54">
        <v>0</v>
      </c>
      <c r="EO211" s="54">
        <v>0</v>
      </c>
      <c r="EP211" s="54">
        <v>0</v>
      </c>
      <c r="EQ211" s="54">
        <v>0</v>
      </c>
      <c r="ER211" s="54">
        <v>0</v>
      </c>
      <c r="ES211" s="54">
        <v>0</v>
      </c>
      <c r="ET211" s="54">
        <v>0</v>
      </c>
      <c r="EU211" s="54">
        <v>0</v>
      </c>
      <c r="EV211" s="54">
        <v>0</v>
      </c>
      <c r="EW211" s="54">
        <v>0</v>
      </c>
      <c r="EX211" s="54">
        <v>0</v>
      </c>
      <c r="EY211" s="26"/>
      <c r="EZ211" s="54"/>
      <c r="FA211" s="54"/>
      <c r="FB211" s="26">
        <v>0</v>
      </c>
      <c r="FC211" s="55">
        <v>0</v>
      </c>
      <c r="FD211" s="56">
        <v>0</v>
      </c>
      <c r="FE211" s="56">
        <v>0</v>
      </c>
      <c r="FF211" s="56"/>
      <c r="FG211" s="56">
        <v>0</v>
      </c>
      <c r="FH211" s="9"/>
      <c r="FI211" s="17">
        <v>0</v>
      </c>
      <c r="FJ211" s="17"/>
      <c r="FK211" s="17"/>
      <c r="FL211" s="17"/>
      <c r="FM211" s="17"/>
      <c r="FN211" s="17">
        <v>0</v>
      </c>
      <c r="FO211" s="57">
        <v>0</v>
      </c>
      <c r="FP211" s="57"/>
      <c r="FQ211" s="57"/>
      <c r="FR211" s="26"/>
      <c r="FS211" s="59"/>
      <c r="FT211" s="60">
        <v>0</v>
      </c>
      <c r="FU211" s="60"/>
      <c r="FV211" s="61">
        <v>0</v>
      </c>
      <c r="FW211" s="61">
        <v>0</v>
      </c>
      <c r="FX211" s="61">
        <v>0</v>
      </c>
      <c r="FY211" s="61">
        <v>0</v>
      </c>
      <c r="FZ211" s="13"/>
      <c r="GA211" s="11"/>
    </row>
    <row r="212" spans="1:183" s="62" customFormat="1" ht="21.75" hidden="1" customHeight="1">
      <c r="A212" s="8" t="s">
        <v>194</v>
      </c>
      <c r="B212" s="54"/>
      <c r="C212" s="54"/>
      <c r="D212" s="54">
        <v>0</v>
      </c>
      <c r="E212" s="54">
        <v>0</v>
      </c>
      <c r="F212" s="54">
        <v>0</v>
      </c>
      <c r="G212" s="54">
        <v>0</v>
      </c>
      <c r="H212" s="54">
        <v>0</v>
      </c>
      <c r="I212" s="54">
        <v>0</v>
      </c>
      <c r="J212" s="54">
        <v>0</v>
      </c>
      <c r="K212" s="54">
        <v>0</v>
      </c>
      <c r="L212" s="54">
        <v>0</v>
      </c>
      <c r="M212" s="54">
        <v>0</v>
      </c>
      <c r="N212" s="54">
        <v>0</v>
      </c>
      <c r="O212" s="54">
        <v>0</v>
      </c>
      <c r="P212" s="54">
        <v>0</v>
      </c>
      <c r="Q212" s="54">
        <v>0</v>
      </c>
      <c r="R212" s="54">
        <v>0</v>
      </c>
      <c r="S212" s="54">
        <v>0</v>
      </c>
      <c r="T212" s="54">
        <v>0</v>
      </c>
      <c r="U212" s="54">
        <v>0</v>
      </c>
      <c r="V212" s="54">
        <v>0</v>
      </c>
      <c r="W212" s="54">
        <v>0</v>
      </c>
      <c r="X212" s="54">
        <v>0</v>
      </c>
      <c r="Y212" s="54">
        <v>0</v>
      </c>
      <c r="Z212" s="54">
        <v>0</v>
      </c>
      <c r="AA212" s="54">
        <v>0</v>
      </c>
      <c r="AB212" s="54">
        <v>0</v>
      </c>
      <c r="AC212" s="54">
        <v>0</v>
      </c>
      <c r="AD212" s="54">
        <v>0</v>
      </c>
      <c r="AE212" s="54">
        <v>0</v>
      </c>
      <c r="AF212" s="54">
        <v>0</v>
      </c>
      <c r="AG212" s="54">
        <v>0</v>
      </c>
      <c r="AH212" s="54">
        <v>0</v>
      </c>
      <c r="AI212" s="54">
        <v>0</v>
      </c>
      <c r="AJ212" s="54">
        <v>0</v>
      </c>
      <c r="AK212" s="54">
        <v>0</v>
      </c>
      <c r="AL212" s="54">
        <v>0</v>
      </c>
      <c r="AM212" s="54">
        <v>0</v>
      </c>
      <c r="AN212" s="54">
        <v>0</v>
      </c>
      <c r="AO212" s="54">
        <v>0</v>
      </c>
      <c r="AP212" s="54">
        <v>0</v>
      </c>
      <c r="AQ212" s="54">
        <v>0</v>
      </c>
      <c r="AR212" s="54">
        <v>0</v>
      </c>
      <c r="AS212" s="54">
        <v>0</v>
      </c>
      <c r="AT212" s="54">
        <v>0</v>
      </c>
      <c r="AU212" s="54">
        <v>0</v>
      </c>
      <c r="AV212" s="54">
        <v>0</v>
      </c>
      <c r="AW212" s="54">
        <v>0</v>
      </c>
      <c r="AX212" s="54">
        <v>0</v>
      </c>
      <c r="AY212" s="54">
        <v>0</v>
      </c>
      <c r="AZ212" s="54">
        <v>0</v>
      </c>
      <c r="BA212" s="54">
        <v>0</v>
      </c>
      <c r="BB212" s="54">
        <v>0</v>
      </c>
      <c r="BC212" s="54">
        <v>0</v>
      </c>
      <c r="BD212" s="54">
        <v>0</v>
      </c>
      <c r="BE212" s="54">
        <v>0</v>
      </c>
      <c r="BF212" s="54">
        <v>0</v>
      </c>
      <c r="BG212" s="54">
        <v>0</v>
      </c>
      <c r="BH212" s="54">
        <v>0</v>
      </c>
      <c r="BI212" s="54">
        <v>0</v>
      </c>
      <c r="BJ212" s="54">
        <v>0</v>
      </c>
      <c r="BK212" s="54">
        <v>0</v>
      </c>
      <c r="BL212" s="54">
        <v>0</v>
      </c>
      <c r="BM212" s="54">
        <v>0</v>
      </c>
      <c r="BN212" s="54">
        <v>0</v>
      </c>
      <c r="BO212" s="54">
        <v>0</v>
      </c>
      <c r="BP212" s="54">
        <v>0</v>
      </c>
      <c r="BQ212" s="54">
        <v>0</v>
      </c>
      <c r="BR212" s="54">
        <v>0</v>
      </c>
      <c r="BS212" s="54">
        <v>0</v>
      </c>
      <c r="BT212" s="54">
        <v>0</v>
      </c>
      <c r="BU212" s="54">
        <v>0</v>
      </c>
      <c r="BV212" s="54">
        <v>0</v>
      </c>
      <c r="BW212" s="54">
        <v>0</v>
      </c>
      <c r="BX212" s="54">
        <v>0</v>
      </c>
      <c r="BY212" s="54">
        <v>0</v>
      </c>
      <c r="BZ212" s="54">
        <v>0</v>
      </c>
      <c r="CA212" s="54">
        <v>0</v>
      </c>
      <c r="CB212" s="54">
        <v>0</v>
      </c>
      <c r="CC212" s="54">
        <v>0</v>
      </c>
      <c r="CD212" s="54">
        <v>0</v>
      </c>
      <c r="CE212" s="54">
        <v>0</v>
      </c>
      <c r="CF212" s="54">
        <v>0</v>
      </c>
      <c r="CG212" s="54">
        <v>0</v>
      </c>
      <c r="CH212" s="54">
        <v>0</v>
      </c>
      <c r="CI212" s="54">
        <v>0</v>
      </c>
      <c r="CJ212" s="54">
        <v>0</v>
      </c>
      <c r="CK212" s="54">
        <v>0</v>
      </c>
      <c r="CL212" s="54">
        <v>0</v>
      </c>
      <c r="CM212" s="26"/>
      <c r="CN212" s="26"/>
      <c r="CO212" s="26"/>
      <c r="CP212" s="26">
        <v>0</v>
      </c>
      <c r="CQ212" s="54">
        <v>0</v>
      </c>
      <c r="CR212" s="54">
        <v>0</v>
      </c>
      <c r="CS212" s="54">
        <v>0</v>
      </c>
      <c r="CT212" s="54">
        <v>0</v>
      </c>
      <c r="CU212" s="54">
        <v>0</v>
      </c>
      <c r="CV212" s="54">
        <v>0</v>
      </c>
      <c r="CW212" s="54">
        <v>0</v>
      </c>
      <c r="CX212" s="54">
        <v>0</v>
      </c>
      <c r="CY212" s="54">
        <v>0</v>
      </c>
      <c r="CZ212" s="54">
        <v>0</v>
      </c>
      <c r="DA212" s="54">
        <v>0</v>
      </c>
      <c r="DB212" s="54">
        <v>0</v>
      </c>
      <c r="DC212" s="54">
        <v>0</v>
      </c>
      <c r="DD212" s="54">
        <v>0</v>
      </c>
      <c r="DE212" s="54">
        <v>0</v>
      </c>
      <c r="DF212" s="54">
        <v>0</v>
      </c>
      <c r="DG212" s="54">
        <v>0</v>
      </c>
      <c r="DH212" s="54">
        <v>0</v>
      </c>
      <c r="DI212" s="54">
        <v>0</v>
      </c>
      <c r="DJ212" s="54">
        <v>0</v>
      </c>
      <c r="DK212" s="54">
        <v>0</v>
      </c>
      <c r="DL212" s="54">
        <v>0</v>
      </c>
      <c r="DM212" s="54">
        <v>0</v>
      </c>
      <c r="DN212" s="54">
        <v>0</v>
      </c>
      <c r="DO212" s="54">
        <v>0</v>
      </c>
      <c r="DP212" s="54">
        <v>0</v>
      </c>
      <c r="DQ212" s="54">
        <v>0</v>
      </c>
      <c r="DR212" s="54">
        <v>0</v>
      </c>
      <c r="DS212" s="54">
        <v>0</v>
      </c>
      <c r="DT212" s="54">
        <v>0</v>
      </c>
      <c r="DU212" s="54">
        <v>0</v>
      </c>
      <c r="DV212" s="54">
        <v>0</v>
      </c>
      <c r="DW212" s="54">
        <v>0</v>
      </c>
      <c r="DX212" s="54">
        <v>0</v>
      </c>
      <c r="DY212" s="26"/>
      <c r="DZ212" s="26"/>
      <c r="EA212" s="26"/>
      <c r="EB212" s="26">
        <v>0</v>
      </c>
      <c r="EC212" s="54">
        <v>0</v>
      </c>
      <c r="ED212" s="54">
        <v>0</v>
      </c>
      <c r="EE212" s="54">
        <v>0</v>
      </c>
      <c r="EF212" s="54">
        <v>0</v>
      </c>
      <c r="EG212" s="54">
        <v>0</v>
      </c>
      <c r="EH212" s="54">
        <v>0</v>
      </c>
      <c r="EI212" s="54">
        <v>0</v>
      </c>
      <c r="EJ212" s="54">
        <v>0</v>
      </c>
      <c r="EK212" s="54">
        <v>0</v>
      </c>
      <c r="EL212" s="54">
        <v>0</v>
      </c>
      <c r="EM212" s="54">
        <v>0</v>
      </c>
      <c r="EN212" s="54">
        <v>0</v>
      </c>
      <c r="EO212" s="54">
        <v>0</v>
      </c>
      <c r="EP212" s="54">
        <v>0</v>
      </c>
      <c r="EQ212" s="54">
        <v>0</v>
      </c>
      <c r="ER212" s="54">
        <v>0</v>
      </c>
      <c r="ES212" s="54">
        <v>0</v>
      </c>
      <c r="ET212" s="54">
        <v>0</v>
      </c>
      <c r="EU212" s="54">
        <v>0</v>
      </c>
      <c r="EV212" s="54">
        <v>0</v>
      </c>
      <c r="EW212" s="54">
        <v>0</v>
      </c>
      <c r="EX212" s="54">
        <v>0</v>
      </c>
      <c r="EY212" s="26"/>
      <c r="EZ212" s="54"/>
      <c r="FA212" s="54"/>
      <c r="FB212" s="26">
        <v>0</v>
      </c>
      <c r="FC212" s="55">
        <v>0</v>
      </c>
      <c r="FD212" s="56">
        <v>0</v>
      </c>
      <c r="FE212" s="56">
        <v>0</v>
      </c>
      <c r="FF212" s="56"/>
      <c r="FG212" s="56">
        <v>0</v>
      </c>
      <c r="FH212" s="9"/>
      <c r="FI212" s="17">
        <v>0</v>
      </c>
      <c r="FJ212" s="17"/>
      <c r="FK212" s="17"/>
      <c r="FL212" s="17"/>
      <c r="FM212" s="17"/>
      <c r="FN212" s="17">
        <v>0</v>
      </c>
      <c r="FO212" s="57">
        <v>0</v>
      </c>
      <c r="FP212" s="57"/>
      <c r="FQ212" s="57"/>
      <c r="FR212" s="26"/>
      <c r="FS212" s="59"/>
      <c r="FT212" s="60">
        <v>0</v>
      </c>
      <c r="FU212" s="60"/>
      <c r="FV212" s="61">
        <v>0</v>
      </c>
      <c r="FW212" s="61">
        <v>0</v>
      </c>
      <c r="FX212" s="61">
        <v>0</v>
      </c>
      <c r="FY212" s="61">
        <v>0</v>
      </c>
      <c r="FZ212" s="13"/>
      <c r="GA212" s="11"/>
    </row>
    <row r="213" spans="1:183" s="62" customFormat="1" ht="21.75" hidden="1" customHeight="1">
      <c r="A213" s="8" t="s">
        <v>195</v>
      </c>
      <c r="B213" s="54"/>
      <c r="C213" s="54"/>
      <c r="D213" s="54">
        <v>0</v>
      </c>
      <c r="E213" s="54">
        <v>0</v>
      </c>
      <c r="F213" s="54">
        <v>0</v>
      </c>
      <c r="G213" s="54">
        <v>0</v>
      </c>
      <c r="H213" s="54">
        <v>0</v>
      </c>
      <c r="I213" s="54">
        <v>0</v>
      </c>
      <c r="J213" s="54">
        <v>0</v>
      </c>
      <c r="K213" s="54">
        <v>0</v>
      </c>
      <c r="L213" s="54">
        <v>0</v>
      </c>
      <c r="M213" s="54">
        <v>0</v>
      </c>
      <c r="N213" s="54">
        <v>0</v>
      </c>
      <c r="O213" s="54">
        <v>0</v>
      </c>
      <c r="P213" s="54">
        <v>0</v>
      </c>
      <c r="Q213" s="54">
        <v>0</v>
      </c>
      <c r="R213" s="54">
        <v>0</v>
      </c>
      <c r="S213" s="54">
        <v>0</v>
      </c>
      <c r="T213" s="54">
        <v>0</v>
      </c>
      <c r="U213" s="54">
        <v>0</v>
      </c>
      <c r="V213" s="54">
        <v>0</v>
      </c>
      <c r="W213" s="54">
        <v>0</v>
      </c>
      <c r="X213" s="54">
        <v>0</v>
      </c>
      <c r="Y213" s="54">
        <v>0</v>
      </c>
      <c r="Z213" s="54">
        <v>0</v>
      </c>
      <c r="AA213" s="54">
        <v>0</v>
      </c>
      <c r="AB213" s="54">
        <v>0</v>
      </c>
      <c r="AC213" s="54">
        <v>0</v>
      </c>
      <c r="AD213" s="54">
        <v>0</v>
      </c>
      <c r="AE213" s="54">
        <v>0</v>
      </c>
      <c r="AF213" s="54">
        <v>0</v>
      </c>
      <c r="AG213" s="54">
        <v>0</v>
      </c>
      <c r="AH213" s="54">
        <v>0</v>
      </c>
      <c r="AI213" s="54">
        <v>0</v>
      </c>
      <c r="AJ213" s="54">
        <v>0</v>
      </c>
      <c r="AK213" s="54">
        <v>0</v>
      </c>
      <c r="AL213" s="54">
        <v>0</v>
      </c>
      <c r="AM213" s="54">
        <v>0</v>
      </c>
      <c r="AN213" s="54">
        <v>0</v>
      </c>
      <c r="AO213" s="54">
        <v>0</v>
      </c>
      <c r="AP213" s="54">
        <v>0</v>
      </c>
      <c r="AQ213" s="54">
        <v>0</v>
      </c>
      <c r="AR213" s="54">
        <v>0</v>
      </c>
      <c r="AS213" s="54">
        <v>0</v>
      </c>
      <c r="AT213" s="54">
        <v>0</v>
      </c>
      <c r="AU213" s="54">
        <v>0</v>
      </c>
      <c r="AV213" s="54">
        <v>0</v>
      </c>
      <c r="AW213" s="54">
        <v>0</v>
      </c>
      <c r="AX213" s="54">
        <v>0</v>
      </c>
      <c r="AY213" s="54">
        <v>0</v>
      </c>
      <c r="AZ213" s="54">
        <v>0</v>
      </c>
      <c r="BA213" s="54">
        <v>0</v>
      </c>
      <c r="BB213" s="54">
        <v>0</v>
      </c>
      <c r="BC213" s="54">
        <v>0</v>
      </c>
      <c r="BD213" s="54">
        <v>0</v>
      </c>
      <c r="BE213" s="54">
        <v>0</v>
      </c>
      <c r="BF213" s="54">
        <v>0</v>
      </c>
      <c r="BG213" s="54">
        <v>0</v>
      </c>
      <c r="BH213" s="54">
        <v>0</v>
      </c>
      <c r="BI213" s="54">
        <v>0</v>
      </c>
      <c r="BJ213" s="54">
        <v>0</v>
      </c>
      <c r="BK213" s="54">
        <v>0</v>
      </c>
      <c r="BL213" s="54">
        <v>0</v>
      </c>
      <c r="BM213" s="54">
        <v>0</v>
      </c>
      <c r="BN213" s="54">
        <v>0</v>
      </c>
      <c r="BO213" s="54">
        <v>0</v>
      </c>
      <c r="BP213" s="54">
        <v>0</v>
      </c>
      <c r="BQ213" s="54">
        <v>0</v>
      </c>
      <c r="BR213" s="54">
        <v>0</v>
      </c>
      <c r="BS213" s="54">
        <v>0</v>
      </c>
      <c r="BT213" s="54">
        <v>0</v>
      </c>
      <c r="BU213" s="54">
        <v>0</v>
      </c>
      <c r="BV213" s="54">
        <v>0</v>
      </c>
      <c r="BW213" s="54">
        <v>0</v>
      </c>
      <c r="BX213" s="54">
        <v>0</v>
      </c>
      <c r="BY213" s="54">
        <v>0</v>
      </c>
      <c r="BZ213" s="54">
        <v>0</v>
      </c>
      <c r="CA213" s="54">
        <v>0</v>
      </c>
      <c r="CB213" s="54">
        <v>0</v>
      </c>
      <c r="CC213" s="54">
        <v>0</v>
      </c>
      <c r="CD213" s="54">
        <v>0</v>
      </c>
      <c r="CE213" s="54">
        <v>0</v>
      </c>
      <c r="CF213" s="54">
        <v>0</v>
      </c>
      <c r="CG213" s="54">
        <v>0</v>
      </c>
      <c r="CH213" s="54">
        <v>0</v>
      </c>
      <c r="CI213" s="54">
        <v>0</v>
      </c>
      <c r="CJ213" s="54">
        <v>0</v>
      </c>
      <c r="CK213" s="54">
        <v>0</v>
      </c>
      <c r="CL213" s="54">
        <v>0</v>
      </c>
      <c r="CM213" s="26"/>
      <c r="CN213" s="26"/>
      <c r="CO213" s="26"/>
      <c r="CP213" s="26">
        <v>0</v>
      </c>
      <c r="CQ213" s="54">
        <v>0</v>
      </c>
      <c r="CR213" s="54">
        <v>0</v>
      </c>
      <c r="CS213" s="54">
        <v>0</v>
      </c>
      <c r="CT213" s="54">
        <v>0</v>
      </c>
      <c r="CU213" s="54">
        <v>0</v>
      </c>
      <c r="CV213" s="54">
        <v>0</v>
      </c>
      <c r="CW213" s="54">
        <v>0</v>
      </c>
      <c r="CX213" s="54">
        <v>0</v>
      </c>
      <c r="CY213" s="54">
        <v>0</v>
      </c>
      <c r="CZ213" s="54">
        <v>0</v>
      </c>
      <c r="DA213" s="54">
        <v>0</v>
      </c>
      <c r="DB213" s="54">
        <v>0</v>
      </c>
      <c r="DC213" s="54">
        <v>0</v>
      </c>
      <c r="DD213" s="54">
        <v>0</v>
      </c>
      <c r="DE213" s="54">
        <v>0</v>
      </c>
      <c r="DF213" s="54">
        <v>0</v>
      </c>
      <c r="DG213" s="54">
        <v>0</v>
      </c>
      <c r="DH213" s="54">
        <v>0</v>
      </c>
      <c r="DI213" s="54">
        <v>0</v>
      </c>
      <c r="DJ213" s="54">
        <v>0</v>
      </c>
      <c r="DK213" s="54">
        <v>0</v>
      </c>
      <c r="DL213" s="54">
        <v>0</v>
      </c>
      <c r="DM213" s="54">
        <v>0</v>
      </c>
      <c r="DN213" s="54">
        <v>0</v>
      </c>
      <c r="DO213" s="54">
        <v>0</v>
      </c>
      <c r="DP213" s="54">
        <v>0</v>
      </c>
      <c r="DQ213" s="54">
        <v>0</v>
      </c>
      <c r="DR213" s="54">
        <v>0</v>
      </c>
      <c r="DS213" s="54">
        <v>0</v>
      </c>
      <c r="DT213" s="54">
        <v>0</v>
      </c>
      <c r="DU213" s="54">
        <v>0</v>
      </c>
      <c r="DV213" s="54">
        <v>0</v>
      </c>
      <c r="DW213" s="54">
        <v>0</v>
      </c>
      <c r="DX213" s="54">
        <v>0</v>
      </c>
      <c r="DY213" s="26"/>
      <c r="DZ213" s="26"/>
      <c r="EA213" s="26"/>
      <c r="EB213" s="26">
        <v>0</v>
      </c>
      <c r="EC213" s="54">
        <v>0</v>
      </c>
      <c r="ED213" s="54">
        <v>0</v>
      </c>
      <c r="EE213" s="54">
        <v>0</v>
      </c>
      <c r="EF213" s="54">
        <v>0</v>
      </c>
      <c r="EG213" s="54">
        <v>0</v>
      </c>
      <c r="EH213" s="54">
        <v>0</v>
      </c>
      <c r="EI213" s="54">
        <v>0</v>
      </c>
      <c r="EJ213" s="54">
        <v>0</v>
      </c>
      <c r="EK213" s="54">
        <v>0</v>
      </c>
      <c r="EL213" s="54">
        <v>0</v>
      </c>
      <c r="EM213" s="54">
        <v>0</v>
      </c>
      <c r="EN213" s="54">
        <v>0</v>
      </c>
      <c r="EO213" s="54">
        <v>0</v>
      </c>
      <c r="EP213" s="54">
        <v>0</v>
      </c>
      <c r="EQ213" s="54">
        <v>0</v>
      </c>
      <c r="ER213" s="54">
        <v>0</v>
      </c>
      <c r="ES213" s="54">
        <v>0</v>
      </c>
      <c r="ET213" s="54">
        <v>0</v>
      </c>
      <c r="EU213" s="54">
        <v>0</v>
      </c>
      <c r="EV213" s="54">
        <v>0</v>
      </c>
      <c r="EW213" s="54">
        <v>0</v>
      </c>
      <c r="EX213" s="54">
        <v>0</v>
      </c>
      <c r="EY213" s="26"/>
      <c r="EZ213" s="54"/>
      <c r="FA213" s="54"/>
      <c r="FB213" s="26">
        <v>0</v>
      </c>
      <c r="FC213" s="55">
        <v>0</v>
      </c>
      <c r="FD213" s="56">
        <v>0</v>
      </c>
      <c r="FE213" s="56">
        <v>0</v>
      </c>
      <c r="FF213" s="56"/>
      <c r="FG213" s="56">
        <v>0</v>
      </c>
      <c r="FH213" s="9"/>
      <c r="FI213" s="17">
        <v>0</v>
      </c>
      <c r="FJ213" s="17"/>
      <c r="FK213" s="17"/>
      <c r="FL213" s="17"/>
      <c r="FM213" s="17"/>
      <c r="FN213" s="17">
        <v>0</v>
      </c>
      <c r="FO213" s="57">
        <v>0</v>
      </c>
      <c r="FP213" s="57"/>
      <c r="FQ213" s="57"/>
      <c r="FR213" s="26"/>
      <c r="FS213" s="59"/>
      <c r="FT213" s="60">
        <v>0</v>
      </c>
      <c r="FU213" s="60"/>
      <c r="FV213" s="61">
        <v>0</v>
      </c>
      <c r="FW213" s="61">
        <v>0</v>
      </c>
      <c r="FX213" s="61">
        <v>0</v>
      </c>
      <c r="FY213" s="61">
        <v>0</v>
      </c>
      <c r="FZ213" s="13"/>
      <c r="GA213" s="11"/>
    </row>
    <row r="214" spans="1:183" s="62" customFormat="1" ht="20.25" customHeight="1">
      <c r="A214" s="106"/>
      <c r="B214" s="29"/>
      <c r="C214" s="54">
        <v>0</v>
      </c>
      <c r="D214" s="29">
        <v>0</v>
      </c>
      <c r="E214" s="29">
        <v>0</v>
      </c>
      <c r="F214" s="29">
        <v>608</v>
      </c>
      <c r="G214" s="29">
        <v>588</v>
      </c>
      <c r="H214" s="29">
        <v>0</v>
      </c>
      <c r="I214" s="29">
        <v>722</v>
      </c>
      <c r="J214" s="29">
        <v>722</v>
      </c>
      <c r="K214" s="29">
        <v>0</v>
      </c>
      <c r="L214" s="29">
        <v>558</v>
      </c>
      <c r="M214" s="29">
        <v>538</v>
      </c>
      <c r="N214" s="29">
        <v>0</v>
      </c>
      <c r="O214" s="29">
        <v>494</v>
      </c>
      <c r="P214" s="29">
        <v>464</v>
      </c>
      <c r="Q214" s="29">
        <v>0</v>
      </c>
      <c r="R214" s="29">
        <v>62</v>
      </c>
      <c r="S214" s="29">
        <v>62</v>
      </c>
      <c r="T214" s="29">
        <v>0</v>
      </c>
      <c r="U214" s="29">
        <v>153</v>
      </c>
      <c r="V214" s="29">
        <v>153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>
        <v>0</v>
      </c>
      <c r="AC214" s="29">
        <v>0</v>
      </c>
      <c r="AD214" s="29">
        <v>0</v>
      </c>
      <c r="AE214" s="29">
        <v>0</v>
      </c>
      <c r="AF214" s="29">
        <v>0</v>
      </c>
      <c r="AG214" s="29">
        <v>0</v>
      </c>
      <c r="AH214" s="29">
        <v>0</v>
      </c>
      <c r="AI214" s="29">
        <v>0</v>
      </c>
      <c r="AJ214" s="29">
        <v>65</v>
      </c>
      <c r="AK214" s="29">
        <v>65</v>
      </c>
      <c r="AL214" s="29">
        <v>0</v>
      </c>
      <c r="AM214" s="29">
        <v>121</v>
      </c>
      <c r="AN214" s="29">
        <v>121</v>
      </c>
      <c r="AO214" s="29">
        <v>0</v>
      </c>
      <c r="AP214" s="29">
        <v>350</v>
      </c>
      <c r="AQ214" s="29">
        <v>350</v>
      </c>
      <c r="AR214" s="29">
        <v>0</v>
      </c>
      <c r="AS214" s="29">
        <v>177</v>
      </c>
      <c r="AT214" s="29">
        <v>177</v>
      </c>
      <c r="AU214" s="29">
        <v>0</v>
      </c>
      <c r="AV214" s="29">
        <v>0</v>
      </c>
      <c r="AW214" s="29">
        <v>0</v>
      </c>
      <c r="AX214" s="29">
        <v>0</v>
      </c>
      <c r="AY214" s="29">
        <v>0</v>
      </c>
      <c r="AZ214" s="29">
        <v>0</v>
      </c>
      <c r="BA214" s="29">
        <v>0</v>
      </c>
      <c r="BB214" s="29">
        <v>0</v>
      </c>
      <c r="BC214" s="29">
        <v>0</v>
      </c>
      <c r="BD214" s="29">
        <v>0</v>
      </c>
      <c r="BE214" s="29">
        <v>62</v>
      </c>
      <c r="BF214" s="29">
        <v>62</v>
      </c>
      <c r="BG214" s="29">
        <v>0</v>
      </c>
      <c r="BH214" s="29">
        <v>0</v>
      </c>
      <c r="BI214" s="29">
        <v>0</v>
      </c>
      <c r="BJ214" s="29">
        <v>0</v>
      </c>
      <c r="BK214" s="29">
        <v>153</v>
      </c>
      <c r="BL214" s="29">
        <v>153</v>
      </c>
      <c r="BM214" s="29">
        <v>0</v>
      </c>
      <c r="BN214" s="29">
        <v>83.5</v>
      </c>
      <c r="BO214" s="29">
        <v>83.5</v>
      </c>
      <c r="BP214" s="29">
        <v>0</v>
      </c>
      <c r="BQ214" s="29">
        <v>105</v>
      </c>
      <c r="BR214" s="29">
        <v>105</v>
      </c>
      <c r="BS214" s="29">
        <v>0</v>
      </c>
      <c r="BT214" s="29">
        <v>122</v>
      </c>
      <c r="BU214" s="29">
        <v>122</v>
      </c>
      <c r="BV214" s="29">
        <v>0</v>
      </c>
      <c r="BW214" s="29">
        <v>0</v>
      </c>
      <c r="BX214" s="29">
        <v>0</v>
      </c>
      <c r="BY214" s="29">
        <v>0</v>
      </c>
      <c r="BZ214" s="29">
        <v>69</v>
      </c>
      <c r="CA214" s="29">
        <v>69</v>
      </c>
      <c r="CB214" s="29">
        <v>0</v>
      </c>
      <c r="CC214" s="29">
        <v>34</v>
      </c>
      <c r="CD214" s="29">
        <v>34</v>
      </c>
      <c r="CE214" s="29">
        <v>0</v>
      </c>
      <c r="CF214" s="29">
        <v>0</v>
      </c>
      <c r="CG214" s="29">
        <v>0</v>
      </c>
      <c r="CH214" s="29">
        <v>0</v>
      </c>
      <c r="CI214" s="29">
        <v>383</v>
      </c>
      <c r="CJ214" s="29">
        <v>383</v>
      </c>
      <c r="CK214" s="29">
        <v>0</v>
      </c>
      <c r="CL214" s="29">
        <v>4251.5</v>
      </c>
      <c r="CM214" s="29">
        <v>0</v>
      </c>
      <c r="CN214" s="29">
        <v>0</v>
      </c>
      <c r="CO214" s="29">
        <v>0</v>
      </c>
      <c r="CP214" s="29">
        <v>0</v>
      </c>
      <c r="CQ214" s="29">
        <v>298</v>
      </c>
      <c r="CR214" s="29">
        <v>238</v>
      </c>
      <c r="CS214" s="29">
        <v>0</v>
      </c>
      <c r="CT214" s="29">
        <v>675</v>
      </c>
      <c r="CU214" s="29">
        <v>575</v>
      </c>
      <c r="CV214" s="29">
        <v>0</v>
      </c>
      <c r="CW214" s="29">
        <v>930</v>
      </c>
      <c r="CX214" s="29">
        <v>810</v>
      </c>
      <c r="CY214" s="29">
        <v>0</v>
      </c>
      <c r="CZ214" s="29">
        <v>612</v>
      </c>
      <c r="DA214" s="29">
        <v>592</v>
      </c>
      <c r="DB214" s="29">
        <v>0</v>
      </c>
      <c r="DC214" s="29">
        <v>296</v>
      </c>
      <c r="DD214" s="29">
        <v>276</v>
      </c>
      <c r="DE214" s="29">
        <v>0</v>
      </c>
      <c r="DF214" s="29">
        <v>827</v>
      </c>
      <c r="DG214" s="29">
        <v>672</v>
      </c>
      <c r="DH214" s="29">
        <v>0</v>
      </c>
      <c r="DI214" s="29">
        <v>689</v>
      </c>
      <c r="DJ214" s="29">
        <v>595</v>
      </c>
      <c r="DK214" s="29">
        <v>0</v>
      </c>
      <c r="DL214" s="29">
        <v>0</v>
      </c>
      <c r="DM214" s="29">
        <v>0</v>
      </c>
      <c r="DN214" s="29">
        <v>0</v>
      </c>
      <c r="DO214" s="29">
        <v>920</v>
      </c>
      <c r="DP214" s="29">
        <v>790</v>
      </c>
      <c r="DQ214" s="29">
        <v>0</v>
      </c>
      <c r="DR214" s="29">
        <v>1333</v>
      </c>
      <c r="DS214" s="29">
        <v>1313</v>
      </c>
      <c r="DT214" s="29">
        <v>0</v>
      </c>
      <c r="DU214" s="29">
        <v>1074</v>
      </c>
      <c r="DV214" s="29">
        <v>924</v>
      </c>
      <c r="DW214" s="29">
        <v>0</v>
      </c>
      <c r="DX214" s="29">
        <v>6785</v>
      </c>
      <c r="DY214" s="29">
        <v>0</v>
      </c>
      <c r="DZ214" s="29">
        <v>0</v>
      </c>
      <c r="EA214" s="29">
        <v>0</v>
      </c>
      <c r="EB214" s="29">
        <v>0</v>
      </c>
      <c r="EC214" s="29">
        <v>69</v>
      </c>
      <c r="ED214" s="29">
        <v>69</v>
      </c>
      <c r="EE214" s="29">
        <v>0</v>
      </c>
      <c r="EF214" s="29">
        <v>1844</v>
      </c>
      <c r="EG214" s="29">
        <v>1694</v>
      </c>
      <c r="EH214" s="29">
        <v>0</v>
      </c>
      <c r="EI214" s="29">
        <v>1750</v>
      </c>
      <c r="EJ214" s="29">
        <v>1750</v>
      </c>
      <c r="EK214" s="29">
        <v>0</v>
      </c>
      <c r="EL214" s="29">
        <v>1530</v>
      </c>
      <c r="EM214" s="29">
        <v>1530</v>
      </c>
      <c r="EN214" s="29">
        <v>0</v>
      </c>
      <c r="EO214" s="29">
        <v>0</v>
      </c>
      <c r="EP214" s="29">
        <v>0</v>
      </c>
      <c r="EQ214" s="29">
        <v>0</v>
      </c>
      <c r="ER214" s="29">
        <v>0</v>
      </c>
      <c r="ES214" s="29">
        <v>0</v>
      </c>
      <c r="ET214" s="29">
        <v>0</v>
      </c>
      <c r="EU214" s="29">
        <v>0</v>
      </c>
      <c r="EV214" s="29">
        <v>0</v>
      </c>
      <c r="EW214" s="29">
        <v>0</v>
      </c>
      <c r="EX214" s="29">
        <v>5043</v>
      </c>
      <c r="EY214" s="29">
        <v>0</v>
      </c>
      <c r="EZ214" s="29">
        <v>0</v>
      </c>
      <c r="FA214" s="29">
        <v>0</v>
      </c>
      <c r="FB214" s="29">
        <v>0</v>
      </c>
      <c r="FC214" s="29">
        <v>17168.5</v>
      </c>
      <c r="FD214" s="29">
        <v>16079.800000000001</v>
      </c>
      <c r="FE214" s="29">
        <v>0</v>
      </c>
      <c r="FF214" s="29">
        <v>0</v>
      </c>
      <c r="FG214" s="29">
        <v>-13888.800000000001</v>
      </c>
      <c r="FH214" s="57">
        <v>1958.25</v>
      </c>
      <c r="FI214" s="29">
        <v>14121.550000000001</v>
      </c>
      <c r="FJ214" s="29">
        <v>5335.1</v>
      </c>
      <c r="FK214" s="29">
        <v>482</v>
      </c>
      <c r="FL214" s="29">
        <v>1540</v>
      </c>
      <c r="FM214" s="29">
        <v>252</v>
      </c>
      <c r="FN214" s="29">
        <v>5001.1000000000004</v>
      </c>
      <c r="FO214" s="29">
        <v>69</v>
      </c>
      <c r="FP214" s="29">
        <v>3171</v>
      </c>
      <c r="FQ214" s="29">
        <v>1053.9161191553546</v>
      </c>
      <c r="FR214" s="29"/>
      <c r="FS214" s="29">
        <v>0</v>
      </c>
      <c r="FT214" s="29">
        <v>-14052.550000000001</v>
      </c>
      <c r="FU214" s="29">
        <v>0</v>
      </c>
      <c r="FV214" s="29">
        <v>14052.550000000001</v>
      </c>
      <c r="FW214" s="29">
        <v>-16079.800000000001</v>
      </c>
      <c r="FX214" s="29">
        <v>-42617000</v>
      </c>
      <c r="FY214" s="29">
        <v>-2027.25</v>
      </c>
      <c r="FZ214" s="57">
        <v>957200</v>
      </c>
      <c r="GA214" s="57">
        <f>SUBTOTAL(9,GA7:GA200)</f>
        <v>27354000</v>
      </c>
    </row>
    <row r="215" spans="1:183" s="62" customFormat="1" ht="20.25" hidden="1" customHeight="1">
      <c r="A215" s="69"/>
      <c r="B215" s="70"/>
      <c r="C215" s="70"/>
      <c r="D215" s="71"/>
      <c r="E215" s="71"/>
      <c r="F215" s="70"/>
      <c r="G215" s="71"/>
      <c r="H215" s="71"/>
      <c r="I215" s="70"/>
      <c r="J215" s="71"/>
      <c r="K215" s="71"/>
      <c r="L215" s="70"/>
      <c r="M215" s="71"/>
      <c r="N215" s="71"/>
      <c r="O215" s="70"/>
      <c r="P215" s="71"/>
      <c r="Q215" s="71"/>
      <c r="R215" s="70"/>
      <c r="S215" s="71"/>
      <c r="T215" s="71"/>
      <c r="U215" s="70"/>
      <c r="V215" s="71"/>
      <c r="W215" s="71"/>
      <c r="X215" s="70"/>
      <c r="Y215" s="71"/>
      <c r="Z215" s="71"/>
      <c r="AA215" s="70"/>
      <c r="AB215" s="71"/>
      <c r="AC215" s="71"/>
      <c r="AD215" s="70"/>
      <c r="AE215" s="71"/>
      <c r="AF215" s="71"/>
      <c r="AG215" s="70"/>
      <c r="AH215" s="71"/>
      <c r="AI215" s="71"/>
      <c r="AJ215" s="70"/>
      <c r="AK215" s="71"/>
      <c r="AL215" s="71"/>
      <c r="AM215" s="70"/>
      <c r="AN215" s="71"/>
      <c r="AO215" s="71"/>
      <c r="AP215" s="70"/>
      <c r="AQ215" s="71"/>
      <c r="AR215" s="71"/>
      <c r="AS215" s="70"/>
      <c r="AT215" s="71"/>
      <c r="AU215" s="71"/>
      <c r="AV215" s="70"/>
      <c r="AW215" s="71"/>
      <c r="AX215" s="71"/>
      <c r="AY215" s="70"/>
      <c r="AZ215" s="71"/>
      <c r="BA215" s="71"/>
      <c r="BB215" s="70"/>
      <c r="BC215" s="71"/>
      <c r="BD215" s="71"/>
      <c r="BE215" s="70"/>
      <c r="BF215" s="71"/>
      <c r="BG215" s="71"/>
      <c r="BH215" s="70"/>
      <c r="BI215" s="71"/>
      <c r="BJ215" s="71"/>
      <c r="BK215" s="70"/>
      <c r="BL215" s="71"/>
      <c r="BM215" s="71"/>
      <c r="BN215" s="70"/>
      <c r="BO215" s="70"/>
      <c r="BP215" s="70"/>
      <c r="BQ215" s="72"/>
      <c r="BR215" s="73"/>
      <c r="BS215" s="73"/>
      <c r="BT215" s="72"/>
      <c r="BU215" s="73"/>
      <c r="BV215" s="73"/>
      <c r="BW215" s="70"/>
      <c r="BX215" s="71"/>
      <c r="BY215" s="71"/>
      <c r="BZ215" s="70"/>
      <c r="CA215" s="71"/>
      <c r="CB215" s="71"/>
      <c r="CC215" s="70"/>
      <c r="CD215" s="71"/>
      <c r="CE215" s="71"/>
      <c r="CF215" s="70"/>
      <c r="CG215" s="71"/>
      <c r="CH215" s="71"/>
      <c r="CI215" s="70"/>
      <c r="CJ215" s="71"/>
      <c r="CK215" s="71"/>
      <c r="CL215" s="71"/>
      <c r="CM215" s="74"/>
      <c r="CN215" s="74"/>
      <c r="CO215" s="74"/>
      <c r="CP215" s="74"/>
      <c r="CQ215" s="70"/>
      <c r="CR215" s="71"/>
      <c r="CS215" s="71"/>
      <c r="CT215" s="72"/>
      <c r="CU215" s="73"/>
      <c r="CV215" s="73"/>
      <c r="CW215" s="72"/>
      <c r="CX215" s="73"/>
      <c r="CY215" s="73"/>
      <c r="CZ215" s="73"/>
      <c r="DA215" s="73"/>
      <c r="DB215" s="73"/>
      <c r="DC215" s="72"/>
      <c r="DD215" s="73"/>
      <c r="DE215" s="73"/>
      <c r="DF215" s="70"/>
      <c r="DG215" s="71"/>
      <c r="DH215" s="71"/>
      <c r="DI215" s="72"/>
      <c r="DJ215" s="73"/>
      <c r="DK215" s="73"/>
      <c r="DL215" s="72"/>
      <c r="DM215" s="73"/>
      <c r="DN215" s="73"/>
      <c r="DO215" s="72"/>
      <c r="DP215" s="73"/>
      <c r="DQ215" s="73"/>
      <c r="DR215" s="72"/>
      <c r="DS215" s="73"/>
      <c r="DT215" s="73"/>
      <c r="DU215" s="72"/>
      <c r="DV215" s="73"/>
      <c r="DW215" s="73"/>
      <c r="DX215" s="71"/>
      <c r="DY215" s="74"/>
      <c r="DZ215" s="74"/>
      <c r="EA215" s="74"/>
      <c r="EB215" s="74"/>
      <c r="EC215" s="70"/>
      <c r="ED215" s="71"/>
      <c r="EE215" s="74"/>
      <c r="EF215" s="72"/>
      <c r="EG215" s="73"/>
      <c r="EH215" s="73"/>
      <c r="EI215" s="72"/>
      <c r="EJ215" s="73"/>
      <c r="EK215" s="73"/>
      <c r="EL215" s="72"/>
      <c r="EM215" s="73"/>
      <c r="EN215" s="73"/>
      <c r="EO215" s="72"/>
      <c r="EP215" s="73"/>
      <c r="EQ215" s="73"/>
      <c r="ER215" s="72"/>
      <c r="ES215" s="73"/>
      <c r="ET215" s="73"/>
      <c r="EU215" s="72"/>
      <c r="EV215" s="73"/>
      <c r="EW215" s="73"/>
      <c r="EX215" s="71"/>
      <c r="EY215" s="74"/>
      <c r="EZ215" s="70"/>
      <c r="FA215" s="71"/>
      <c r="FB215" s="74"/>
      <c r="FC215" s="69"/>
      <c r="FD215" s="75">
        <v>-1088.6999999999989</v>
      </c>
      <c r="FE215" s="69"/>
      <c r="FF215" s="69"/>
      <c r="FG215" s="69"/>
      <c r="FH215" s="69"/>
      <c r="FI215" s="69"/>
      <c r="FJ215" s="69"/>
      <c r="FK215" s="69"/>
      <c r="FL215" s="69"/>
      <c r="FM215" s="69"/>
      <c r="FN215" s="69"/>
      <c r="FO215" s="69"/>
      <c r="FP215" s="69"/>
      <c r="FQ215" s="69"/>
      <c r="FR215" s="74"/>
      <c r="FS215" s="69"/>
      <c r="FT215" s="69"/>
      <c r="FU215" s="69"/>
      <c r="FV215" s="76"/>
      <c r="FW215" s="77"/>
      <c r="FX215" s="77"/>
      <c r="FY215" s="78"/>
      <c r="FZ215" s="69"/>
      <c r="GA215" s="79"/>
    </row>
    <row r="216" spans="1:183" s="62" customFormat="1" ht="20.25" hidden="1" customHeight="1">
      <c r="A216" s="69"/>
      <c r="B216" s="70"/>
      <c r="C216" s="70"/>
      <c r="D216" s="71"/>
      <c r="E216" s="71"/>
      <c r="F216" s="70"/>
      <c r="G216" s="71"/>
      <c r="H216" s="71"/>
      <c r="I216" s="70"/>
      <c r="J216" s="71"/>
      <c r="K216" s="71"/>
      <c r="L216" s="70"/>
      <c r="M216" s="71"/>
      <c r="N216" s="71"/>
      <c r="O216" s="70"/>
      <c r="P216" s="71"/>
      <c r="Q216" s="71"/>
      <c r="R216" s="70"/>
      <c r="S216" s="71"/>
      <c r="T216" s="71"/>
      <c r="U216" s="70"/>
      <c r="V216" s="71"/>
      <c r="W216" s="71"/>
      <c r="X216" s="70"/>
      <c r="Y216" s="71"/>
      <c r="Z216" s="71"/>
      <c r="AA216" s="70"/>
      <c r="AB216" s="71"/>
      <c r="AC216" s="71"/>
      <c r="AD216" s="70"/>
      <c r="AE216" s="71"/>
      <c r="AF216" s="71"/>
      <c r="AG216" s="70"/>
      <c r="AH216" s="71"/>
      <c r="AI216" s="71"/>
      <c r="AJ216" s="70"/>
      <c r="AK216" s="71"/>
      <c r="AL216" s="71"/>
      <c r="AM216" s="70"/>
      <c r="AN216" s="71"/>
      <c r="AO216" s="71"/>
      <c r="AP216" s="70"/>
      <c r="AQ216" s="71"/>
      <c r="AR216" s="71"/>
      <c r="AS216" s="70"/>
      <c r="AT216" s="71"/>
      <c r="AU216" s="71"/>
      <c r="AV216" s="70"/>
      <c r="AW216" s="71"/>
      <c r="AX216" s="71"/>
      <c r="AY216" s="70"/>
      <c r="AZ216" s="71"/>
      <c r="BA216" s="71"/>
      <c r="BB216" s="70"/>
      <c r="BC216" s="71"/>
      <c r="BD216" s="71"/>
      <c r="BE216" s="70"/>
      <c r="BF216" s="71"/>
      <c r="BG216" s="71"/>
      <c r="BH216" s="70"/>
      <c r="BI216" s="71"/>
      <c r="BJ216" s="71"/>
      <c r="BK216" s="70"/>
      <c r="BL216" s="71"/>
      <c r="BM216" s="71"/>
      <c r="BN216" s="70"/>
      <c r="BO216" s="70"/>
      <c r="BP216" s="70"/>
      <c r="BQ216" s="72"/>
      <c r="BR216" s="73"/>
      <c r="BS216" s="73"/>
      <c r="BT216" s="72"/>
      <c r="BU216" s="73"/>
      <c r="BV216" s="73"/>
      <c r="BW216" s="70"/>
      <c r="BX216" s="71"/>
      <c r="BY216" s="71"/>
      <c r="BZ216" s="70"/>
      <c r="CA216" s="71"/>
      <c r="CB216" s="71"/>
      <c r="CC216" s="70"/>
      <c r="CD216" s="71"/>
      <c r="CE216" s="71"/>
      <c r="CF216" s="70"/>
      <c r="CG216" s="71"/>
      <c r="CH216" s="71"/>
      <c r="CI216" s="70"/>
      <c r="CJ216" s="71"/>
      <c r="CK216" s="71"/>
      <c r="CL216" s="71"/>
      <c r="CM216" s="80"/>
      <c r="CN216" s="80"/>
      <c r="CO216" s="80"/>
      <c r="CP216" s="80"/>
      <c r="CQ216" s="70"/>
      <c r="CR216" s="71"/>
      <c r="CS216" s="71"/>
      <c r="CT216" s="72"/>
      <c r="CU216" s="73"/>
      <c r="CV216" s="73"/>
      <c r="CW216" s="72"/>
      <c r="CX216" s="73"/>
      <c r="CY216" s="73"/>
      <c r="CZ216" s="73"/>
      <c r="DA216" s="73"/>
      <c r="DB216" s="73"/>
      <c r="DC216" s="72"/>
      <c r="DD216" s="73"/>
      <c r="DE216" s="73"/>
      <c r="DF216" s="70"/>
      <c r="DG216" s="71"/>
      <c r="DH216" s="71"/>
      <c r="DI216" s="72"/>
      <c r="DJ216" s="73"/>
      <c r="DK216" s="73"/>
      <c r="DL216" s="72"/>
      <c r="DM216" s="73"/>
      <c r="DN216" s="73"/>
      <c r="DO216" s="72"/>
      <c r="DP216" s="73"/>
      <c r="DQ216" s="73"/>
      <c r="DR216" s="72"/>
      <c r="DS216" s="73"/>
      <c r="DT216" s="73"/>
      <c r="DU216" s="72"/>
      <c r="DV216" s="73"/>
      <c r="DW216" s="73"/>
      <c r="DX216" s="71"/>
      <c r="DY216" s="80"/>
      <c r="DZ216" s="80"/>
      <c r="EA216" s="80"/>
      <c r="EB216" s="80"/>
      <c r="EC216" s="70"/>
      <c r="ED216" s="71"/>
      <c r="EE216" s="80"/>
      <c r="EF216" s="72"/>
      <c r="EG216" s="81" t="s">
        <v>372</v>
      </c>
      <c r="EH216" s="73"/>
      <c r="EI216" s="72"/>
      <c r="EJ216" s="73"/>
      <c r="EK216" s="73"/>
      <c r="EL216" s="72"/>
      <c r="EM216" s="73"/>
      <c r="EN216" s="73"/>
      <c r="EO216" s="72"/>
      <c r="EP216" s="73"/>
      <c r="EQ216" s="73"/>
      <c r="ER216" s="72"/>
      <c r="ES216" s="73"/>
      <c r="ET216" s="73"/>
      <c r="EU216" s="72"/>
      <c r="EV216" s="73"/>
      <c r="EW216" s="73"/>
      <c r="EX216" s="71"/>
      <c r="EY216" s="80"/>
      <c r="EZ216" s="70"/>
      <c r="FA216" s="71"/>
      <c r="FB216" s="80"/>
      <c r="FC216" s="69"/>
      <c r="FD216" s="75">
        <v>16079.800000000001</v>
      </c>
      <c r="FE216" s="69"/>
      <c r="FF216" s="69"/>
      <c r="FG216" s="69"/>
      <c r="FH216" s="69"/>
      <c r="FI216" s="69"/>
      <c r="FJ216" s="69"/>
      <c r="FK216" s="69"/>
      <c r="FL216" s="69"/>
      <c r="FM216" s="69"/>
      <c r="FN216" s="69"/>
      <c r="FO216" s="69"/>
      <c r="FP216" s="69"/>
      <c r="FQ216" s="69"/>
      <c r="FR216" s="80"/>
      <c r="FS216" s="69"/>
      <c r="FT216" s="69"/>
      <c r="FU216" s="69"/>
      <c r="FV216" s="76"/>
      <c r="FW216" s="77"/>
      <c r="FX216" s="77"/>
      <c r="FY216" s="78"/>
      <c r="FZ216" s="69"/>
      <c r="GA216" s="79"/>
    </row>
    <row r="217" spans="1:183" ht="21.75" customHeight="1"/>
    <row r="218" spans="1:183" ht="18.75" customHeight="1"/>
    <row r="219" spans="1:183" ht="18.75" customHeight="1">
      <c r="CM219" s="80"/>
      <c r="CN219" s="80"/>
      <c r="CO219" s="80"/>
      <c r="CP219" s="80"/>
      <c r="DY219" s="80"/>
      <c r="DZ219" s="80"/>
      <c r="EA219" s="80"/>
      <c r="EB219" s="80"/>
      <c r="EE219" s="80"/>
      <c r="EY219" s="80"/>
      <c r="FB219" s="80"/>
      <c r="FR219" s="80"/>
    </row>
  </sheetData>
  <protectedRanges>
    <protectedRange password="CC4C" sqref="FZ215:FZ65536 FZ1:FZ213" name="tho5"/>
    <protectedRange password="CCD0" sqref="FU215:FU65536 FU1:FU213" name="tho3"/>
    <protectedRange password="CF71" sqref="FH215:FH65536 FH1:FH213" name="tho"/>
    <protectedRange password="CF19" sqref="FO215:FO65536 FO1:FO213" name="tho2"/>
    <protectedRange password="CF4B" sqref="FS215:FS65536 FS1:FS213" name="tho4"/>
    <protectedRange password="CF19" sqref="FQ215:FQ65536 FQ1" name="tho2_2_1_1_1_1_1_2"/>
    <protectedRange password="CF19" sqref="FP215:FP65536 FP1" name="tho2_2_1_1_1_1_1_2_1"/>
    <protectedRange password="CF19" sqref="FQ2:FQ213" name="tho2_2_1_1_1_1_1_2_2"/>
    <protectedRange password="CF19" sqref="FP2:FP213" name="tho2_2_1_1_1_1_1_2_1_1"/>
  </protectedRanges>
  <autoFilter ref="A2:GA216">
    <filterColumn colId="163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219"/>
  <sheetViews>
    <sheetView workbookViewId="0">
      <selection activeCell="N28" sqref="N28"/>
    </sheetView>
  </sheetViews>
  <sheetFormatPr defaultRowHeight="18"/>
  <cols>
    <col min="1" max="1" width="43.33203125" style="93" customWidth="1"/>
    <col min="2" max="2" width="5.44140625" style="82" hidden="1" customWidth="1"/>
    <col min="3" max="3" width="5.6640625" style="82" hidden="1" customWidth="1"/>
    <col min="4" max="4" width="5.5546875" style="83" hidden="1" customWidth="1"/>
    <col min="5" max="5" width="6.33203125" style="83" hidden="1" customWidth="1"/>
    <col min="6" max="6" width="6.33203125" style="82" hidden="1" customWidth="1"/>
    <col min="7" max="8" width="8.5546875" style="63" hidden="1" customWidth="1"/>
    <col min="9" max="9" width="12.44140625" style="63" hidden="1" customWidth="1"/>
    <col min="10" max="10" width="9.5546875" style="93" customWidth="1"/>
    <col min="11" max="11" width="12.109375" style="93" customWidth="1"/>
    <col min="12" max="12" width="17.109375" style="94" customWidth="1"/>
    <col min="13" max="61" width="9.109375" style="93"/>
    <col min="62" max="62" width="43.33203125" style="93" customWidth="1"/>
    <col min="63" max="63" width="6.44140625" style="63" hidden="1" customWidth="1"/>
    <col min="64" max="64" width="0" style="63" hidden="1" customWidth="1"/>
    <col min="65" max="65" width="6.44140625" style="63" hidden="1" customWidth="1"/>
    <col min="66" max="66" width="8.5546875" style="63" hidden="1" customWidth="1"/>
    <col min="67" max="67" width="0" style="63" hidden="1" customWidth="1"/>
    <col min="68" max="68" width="5" style="93" customWidth="1"/>
    <col min="69" max="69" width="5" style="63" hidden="1" customWidth="1"/>
    <col min="70" max="70" width="0" style="63" hidden="1" customWidth="1"/>
    <col min="71" max="71" width="5" style="93" customWidth="1"/>
    <col min="72" max="72" width="6.5546875" style="63" hidden="1" customWidth="1"/>
    <col min="73" max="73" width="0" style="63" hidden="1" customWidth="1"/>
    <col min="74" max="74" width="5" style="93" customWidth="1"/>
    <col min="75" max="75" width="7.6640625" style="63" hidden="1" customWidth="1"/>
    <col min="76" max="76" width="6.44140625" style="63" hidden="1" customWidth="1"/>
    <col min="77" max="77" width="5" style="93" customWidth="1"/>
    <col min="78" max="78" width="6.5546875" style="63" hidden="1" customWidth="1"/>
    <col min="79" max="79" width="0" style="63" hidden="1" customWidth="1"/>
    <col min="80" max="80" width="5" style="93" customWidth="1"/>
    <col min="81" max="81" width="8.5546875" style="63" hidden="1" customWidth="1"/>
    <col min="82" max="82" width="0" style="63" hidden="1" customWidth="1"/>
    <col min="83" max="83" width="5" style="93" customWidth="1"/>
    <col min="84" max="84" width="8.5546875" style="63" hidden="1" customWidth="1"/>
    <col min="85" max="85" width="0" style="63" hidden="1" customWidth="1"/>
    <col min="86" max="86" width="6.44140625" style="63" hidden="1" customWidth="1"/>
    <col min="87" max="88" width="0" style="63" hidden="1" customWidth="1"/>
    <col min="89" max="89" width="6.33203125" style="93" customWidth="1"/>
    <col min="90" max="91" width="11" style="63" hidden="1" customWidth="1"/>
    <col min="92" max="93" width="9" style="63" hidden="1" customWidth="1"/>
    <col min="94" max="94" width="11" style="63" hidden="1" customWidth="1"/>
    <col min="95" max="95" width="6.33203125" style="63" hidden="1" customWidth="1"/>
    <col min="96" max="96" width="0" style="63" hidden="1" customWidth="1"/>
    <col min="97" max="97" width="6.33203125" style="63" hidden="1" customWidth="1"/>
    <col min="98" max="98" width="5.6640625" style="93" customWidth="1"/>
    <col min="99" max="99" width="0" style="63" hidden="1" customWidth="1"/>
    <col min="100" max="100" width="7" style="63" hidden="1" customWidth="1"/>
    <col min="101" max="101" width="6.33203125" style="93" customWidth="1"/>
    <col min="102" max="102" width="0" style="63" hidden="1" customWidth="1"/>
    <col min="103" max="103" width="7" style="63" hidden="1" customWidth="1"/>
    <col min="104" max="104" width="5.33203125" style="93" customWidth="1"/>
    <col min="105" max="106" width="7" style="63" hidden="1" customWidth="1"/>
    <col min="107" max="107" width="4.88671875" style="93" customWidth="1"/>
    <col min="108" max="109" width="7" style="63" hidden="1" customWidth="1"/>
    <col min="110" max="110" width="8.88671875" style="63" hidden="1" customWidth="1"/>
    <col min="111" max="112" width="7" style="63" hidden="1" customWidth="1"/>
    <col min="113" max="114" width="0" style="63" hidden="1" customWidth="1"/>
    <col min="115" max="116" width="9" style="63" hidden="1" customWidth="1"/>
    <col min="117" max="117" width="11" style="63" hidden="1" customWidth="1"/>
    <col min="118" max="118" width="10.6640625" style="63" hidden="1" customWidth="1"/>
    <col min="119" max="119" width="5.33203125" style="93" customWidth="1"/>
    <col min="120" max="121" width="8.5546875" style="63" hidden="1" customWidth="1"/>
    <col min="122" max="122" width="12.44140625" style="63" hidden="1" customWidth="1"/>
    <col min="123" max="124" width="0" style="63" hidden="1" customWidth="1"/>
    <col min="125" max="125" width="5.88671875" style="93" customWidth="1"/>
    <col min="126" max="127" width="11.44140625" style="63" hidden="1" customWidth="1"/>
    <col min="128" max="128" width="5.5546875" style="93" customWidth="1"/>
    <col min="129" max="129" width="11.44140625" style="63" hidden="1" customWidth="1"/>
    <col min="130" max="130" width="8.5546875" style="63" hidden="1" customWidth="1"/>
    <col min="131" max="131" width="5.33203125" style="93" customWidth="1"/>
    <col min="132" max="133" width="0" style="63" hidden="1" customWidth="1"/>
    <col min="134" max="134" width="6" style="93" customWidth="1"/>
    <col min="135" max="135" width="9.88671875" style="63" hidden="1" customWidth="1"/>
    <col min="136" max="136" width="10.6640625" style="63" hidden="1" customWidth="1"/>
    <col min="137" max="137" width="10" style="63" hidden="1" customWidth="1"/>
    <col min="138" max="139" width="8.5546875" style="63" hidden="1" customWidth="1"/>
    <col min="140" max="140" width="5" style="93" customWidth="1"/>
    <col min="141" max="142" width="12.109375" style="63" hidden="1" customWidth="1"/>
    <col min="143" max="143" width="5.6640625" style="93" customWidth="1"/>
    <col min="144" max="144" width="11.44140625" style="63" hidden="1" customWidth="1"/>
    <col min="145" max="145" width="9.109375" style="63" hidden="1" customWidth="1"/>
    <col min="146" max="146" width="6.5546875" style="93" customWidth="1"/>
    <col min="147" max="147" width="11.6640625" style="63" hidden="1" customWidth="1"/>
    <col min="148" max="148" width="9.109375" style="63" hidden="1" customWidth="1"/>
    <col min="149" max="149" width="5" style="93" customWidth="1"/>
    <col min="150" max="150" width="9.109375" style="63" hidden="1" customWidth="1"/>
    <col min="151" max="151" width="6.33203125" style="93" customWidth="1"/>
    <col min="152" max="152" width="11" style="93" customWidth="1"/>
    <col min="153" max="155" width="9.109375" style="63" hidden="1" customWidth="1"/>
    <col min="156" max="156" width="8.5546875" style="63" hidden="1" customWidth="1"/>
    <col min="157" max="157" width="6.5546875" style="93" customWidth="1"/>
    <col min="158" max="159" width="12.109375" style="63" hidden="1" customWidth="1"/>
    <col min="160" max="160" width="6.33203125" style="93" customWidth="1"/>
    <col min="161" max="161" width="11.44140625" style="63" hidden="1" customWidth="1"/>
    <col min="162" max="162" width="9.109375" style="63" hidden="1" customWidth="1"/>
    <col min="163" max="163" width="6.5546875" style="93" customWidth="1"/>
    <col min="164" max="164" width="11.6640625" style="63" hidden="1" customWidth="1"/>
    <col min="165" max="165" width="9.109375" style="63" hidden="1" customWidth="1"/>
    <col min="166" max="166" width="6.6640625" style="93" customWidth="1"/>
    <col min="167" max="167" width="9.109375" style="63" hidden="1" customWidth="1"/>
    <col min="168" max="168" width="37.33203125" style="63" hidden="1" customWidth="1"/>
    <col min="169" max="169" width="6.44140625" style="93" customWidth="1"/>
    <col min="170" max="171" width="9.109375" style="63" hidden="1" customWidth="1"/>
    <col min="172" max="172" width="6.5546875" style="93" customWidth="1"/>
    <col min="173" max="174" width="9.109375" style="63" hidden="1" customWidth="1"/>
    <col min="175" max="175" width="6.88671875" style="93" customWidth="1"/>
    <col min="176" max="176" width="21.88671875" style="63" hidden="1" customWidth="1"/>
    <col min="177" max="179" width="9.109375" style="63" hidden="1" customWidth="1"/>
    <col min="180" max="180" width="8.5546875" style="63" hidden="1" customWidth="1"/>
    <col min="181" max="181" width="6.33203125" style="93" customWidth="1"/>
    <col min="182" max="183" width="12.109375" style="63" hidden="1" customWidth="1"/>
    <col min="184" max="184" width="6.5546875" style="93" customWidth="1"/>
    <col min="185" max="185" width="11.44140625" style="63" hidden="1" customWidth="1"/>
    <col min="186" max="186" width="9.109375" style="63" hidden="1" customWidth="1"/>
    <col min="187" max="187" width="7.44140625" style="93" customWidth="1"/>
    <col min="188" max="188" width="11.6640625" style="63" hidden="1" customWidth="1"/>
    <col min="189" max="189" width="6.33203125" style="93" customWidth="1"/>
    <col min="190" max="190" width="9" style="93" customWidth="1"/>
    <col min="191" max="191" width="9.109375" style="63" hidden="1" customWidth="1"/>
    <col min="192" max="192" width="37.33203125" style="63" hidden="1" customWidth="1"/>
    <col min="193" max="193" width="21.88671875" style="63" hidden="1" customWidth="1"/>
    <col min="194" max="196" width="9.109375" style="63" hidden="1" customWidth="1"/>
    <col min="197" max="197" width="0" style="63" hidden="1" customWidth="1"/>
    <col min="198" max="198" width="8.6640625" style="93" customWidth="1"/>
    <col min="199" max="200" width="0" style="63" hidden="1" customWidth="1"/>
    <col min="201" max="201" width="6.5546875" style="93" customWidth="1"/>
    <col min="202" max="203" width="0" style="63" hidden="1" customWidth="1"/>
    <col min="204" max="204" width="7" style="93" customWidth="1"/>
    <col min="205" max="214" width="0" style="63" hidden="1" customWidth="1"/>
    <col min="215" max="215" width="6.33203125" style="93" customWidth="1"/>
    <col min="216" max="216" width="9" style="93" customWidth="1"/>
    <col min="217" max="220" width="0" style="63" hidden="1" customWidth="1"/>
    <col min="221" max="221" width="11.5546875" style="93" customWidth="1"/>
    <col min="222" max="224" width="0" style="63" hidden="1" customWidth="1"/>
    <col min="225" max="225" width="9.5546875" style="93" customWidth="1"/>
    <col min="226" max="226" width="11.44140625" style="93" customWidth="1"/>
    <col min="227" max="233" width="0" style="63" hidden="1" customWidth="1"/>
    <col min="234" max="234" width="7" style="93" customWidth="1"/>
    <col min="235" max="235" width="18.44140625" style="93" customWidth="1"/>
    <col min="236" max="260" width="0" style="63" hidden="1" customWidth="1"/>
    <col min="261" max="317" width="9.109375" style="93"/>
    <col min="318" max="318" width="43.33203125" style="93" customWidth="1"/>
    <col min="319" max="323" width="0" style="63" hidden="1" customWidth="1"/>
    <col min="324" max="324" width="5" style="93" customWidth="1"/>
    <col min="325" max="326" width="0" style="63" hidden="1" customWidth="1"/>
    <col min="327" max="327" width="5" style="93" customWidth="1"/>
    <col min="328" max="329" width="0" style="63" hidden="1" customWidth="1"/>
    <col min="330" max="330" width="5" style="93" customWidth="1"/>
    <col min="331" max="332" width="0" style="63" hidden="1" customWidth="1"/>
    <col min="333" max="333" width="5" style="93" customWidth="1"/>
    <col min="334" max="335" width="0" style="63" hidden="1" customWidth="1"/>
    <col min="336" max="336" width="5" style="93" customWidth="1"/>
    <col min="337" max="338" width="0" style="63" hidden="1" customWidth="1"/>
    <col min="339" max="339" width="5" style="93" customWidth="1"/>
    <col min="340" max="344" width="0" style="63" hidden="1" customWidth="1"/>
    <col min="345" max="345" width="6.33203125" style="93" customWidth="1"/>
    <col min="346" max="353" width="0" style="63" hidden="1" customWidth="1"/>
    <col min="354" max="354" width="5.6640625" style="93" customWidth="1"/>
    <col min="355" max="356" width="0" style="63" hidden="1" customWidth="1"/>
    <col min="357" max="357" width="6.33203125" style="93" customWidth="1"/>
    <col min="358" max="359" width="0" style="63" hidden="1" customWidth="1"/>
    <col min="360" max="360" width="5.33203125" style="93" customWidth="1"/>
    <col min="361" max="362" width="0" style="63" hidden="1" customWidth="1"/>
    <col min="363" max="363" width="4.88671875" style="93" customWidth="1"/>
    <col min="364" max="374" width="0" style="63" hidden="1" customWidth="1"/>
    <col min="375" max="375" width="5.33203125" style="93" customWidth="1"/>
    <col min="376" max="380" width="0" style="63" hidden="1" customWidth="1"/>
    <col min="381" max="381" width="5.88671875" style="93" customWidth="1"/>
    <col min="382" max="383" width="0" style="63" hidden="1" customWidth="1"/>
    <col min="384" max="384" width="5.5546875" style="93" customWidth="1"/>
    <col min="385" max="386" width="0" style="63" hidden="1" customWidth="1"/>
    <col min="387" max="387" width="5.33203125" style="93" customWidth="1"/>
    <col min="388" max="389" width="0" style="63" hidden="1" customWidth="1"/>
    <col min="390" max="390" width="6" style="93" customWidth="1"/>
    <col min="391" max="395" width="0" style="63" hidden="1" customWidth="1"/>
    <col min="396" max="396" width="5" style="93" customWidth="1"/>
    <col min="397" max="398" width="0" style="63" hidden="1" customWidth="1"/>
    <col min="399" max="399" width="5.6640625" style="93" customWidth="1"/>
    <col min="400" max="401" width="0" style="63" hidden="1" customWidth="1"/>
    <col min="402" max="402" width="6.5546875" style="93" customWidth="1"/>
    <col min="403" max="404" width="0" style="63" hidden="1" customWidth="1"/>
    <col min="405" max="405" width="5" style="93" customWidth="1"/>
    <col min="406" max="406" width="0" style="63" hidden="1" customWidth="1"/>
    <col min="407" max="407" width="6.33203125" style="93" customWidth="1"/>
    <col min="408" max="408" width="11" style="93" customWidth="1"/>
    <col min="409" max="412" width="0" style="63" hidden="1" customWidth="1"/>
    <col min="413" max="413" width="6.5546875" style="93" customWidth="1"/>
    <col min="414" max="415" width="0" style="63" hidden="1" customWidth="1"/>
    <col min="416" max="416" width="6.33203125" style="93" customWidth="1"/>
    <col min="417" max="418" width="0" style="63" hidden="1" customWidth="1"/>
    <col min="419" max="419" width="6.5546875" style="93" customWidth="1"/>
    <col min="420" max="421" width="0" style="63" hidden="1" customWidth="1"/>
    <col min="422" max="422" width="6.6640625" style="93" customWidth="1"/>
    <col min="423" max="424" width="0" style="63" hidden="1" customWidth="1"/>
    <col min="425" max="425" width="6.44140625" style="93" customWidth="1"/>
    <col min="426" max="427" width="0" style="63" hidden="1" customWidth="1"/>
    <col min="428" max="428" width="6.5546875" style="93" customWidth="1"/>
    <col min="429" max="430" width="0" style="63" hidden="1" customWidth="1"/>
    <col min="431" max="431" width="6.88671875" style="93" customWidth="1"/>
    <col min="432" max="436" width="0" style="63" hidden="1" customWidth="1"/>
    <col min="437" max="437" width="6.33203125" style="93" customWidth="1"/>
    <col min="438" max="439" width="0" style="63" hidden="1" customWidth="1"/>
    <col min="440" max="440" width="6.5546875" style="93" customWidth="1"/>
    <col min="441" max="442" width="0" style="63" hidden="1" customWidth="1"/>
    <col min="443" max="443" width="7.44140625" style="93" customWidth="1"/>
    <col min="444" max="444" width="0" style="63" hidden="1" customWidth="1"/>
    <col min="445" max="445" width="6.33203125" style="93" customWidth="1"/>
    <col min="446" max="446" width="9" style="93" customWidth="1"/>
    <col min="447" max="453" width="0" style="63" hidden="1" customWidth="1"/>
    <col min="454" max="454" width="8.6640625" style="93" customWidth="1"/>
    <col min="455" max="456" width="0" style="63" hidden="1" customWidth="1"/>
    <col min="457" max="457" width="6.5546875" style="93" customWidth="1"/>
    <col min="458" max="459" width="0" style="63" hidden="1" customWidth="1"/>
    <col min="460" max="460" width="7" style="93" customWidth="1"/>
    <col min="461" max="470" width="0" style="63" hidden="1" customWidth="1"/>
    <col min="471" max="471" width="6.33203125" style="93" customWidth="1"/>
    <col min="472" max="472" width="9" style="93" customWidth="1"/>
    <col min="473" max="476" width="0" style="63" hidden="1" customWidth="1"/>
    <col min="477" max="477" width="11.5546875" style="93" customWidth="1"/>
    <col min="478" max="480" width="0" style="63" hidden="1" customWidth="1"/>
    <col min="481" max="481" width="9.5546875" style="93" customWidth="1"/>
    <col min="482" max="482" width="11.44140625" style="93" customWidth="1"/>
    <col min="483" max="489" width="0" style="63" hidden="1" customWidth="1"/>
    <col min="490" max="490" width="7" style="93" customWidth="1"/>
    <col min="491" max="491" width="18.44140625" style="93" customWidth="1"/>
    <col min="492" max="516" width="0" style="63" hidden="1" customWidth="1"/>
    <col min="517" max="573" width="9.109375" style="93"/>
    <col min="574" max="574" width="43.33203125" style="93" customWidth="1"/>
    <col min="575" max="579" width="0" style="63" hidden="1" customWidth="1"/>
    <col min="580" max="580" width="5" style="93" customWidth="1"/>
    <col min="581" max="582" width="0" style="63" hidden="1" customWidth="1"/>
    <col min="583" max="583" width="5" style="93" customWidth="1"/>
    <col min="584" max="585" width="0" style="63" hidden="1" customWidth="1"/>
    <col min="586" max="586" width="5" style="93" customWidth="1"/>
    <col min="587" max="588" width="0" style="63" hidden="1" customWidth="1"/>
    <col min="589" max="589" width="5" style="93" customWidth="1"/>
    <col min="590" max="591" width="0" style="63" hidden="1" customWidth="1"/>
    <col min="592" max="592" width="5" style="93" customWidth="1"/>
    <col min="593" max="594" width="0" style="63" hidden="1" customWidth="1"/>
    <col min="595" max="595" width="5" style="93" customWidth="1"/>
    <col min="596" max="600" width="0" style="63" hidden="1" customWidth="1"/>
    <col min="601" max="601" width="6.33203125" style="93" customWidth="1"/>
    <col min="602" max="609" width="0" style="63" hidden="1" customWidth="1"/>
    <col min="610" max="610" width="5.6640625" style="93" customWidth="1"/>
    <col min="611" max="612" width="0" style="63" hidden="1" customWidth="1"/>
    <col min="613" max="613" width="6.33203125" style="93" customWidth="1"/>
    <col min="614" max="615" width="0" style="63" hidden="1" customWidth="1"/>
    <col min="616" max="616" width="5.33203125" style="93" customWidth="1"/>
    <col min="617" max="618" width="0" style="63" hidden="1" customWidth="1"/>
    <col min="619" max="619" width="4.88671875" style="93" customWidth="1"/>
    <col min="620" max="630" width="0" style="63" hidden="1" customWidth="1"/>
    <col min="631" max="631" width="5.33203125" style="93" customWidth="1"/>
    <col min="632" max="636" width="0" style="63" hidden="1" customWidth="1"/>
    <col min="637" max="637" width="5.88671875" style="93" customWidth="1"/>
    <col min="638" max="639" width="0" style="63" hidden="1" customWidth="1"/>
    <col min="640" max="640" width="5.5546875" style="93" customWidth="1"/>
    <col min="641" max="642" width="0" style="63" hidden="1" customWidth="1"/>
    <col min="643" max="643" width="5.33203125" style="93" customWidth="1"/>
    <col min="644" max="645" width="0" style="63" hidden="1" customWidth="1"/>
    <col min="646" max="646" width="6" style="93" customWidth="1"/>
    <col min="647" max="651" width="0" style="63" hidden="1" customWidth="1"/>
    <col min="652" max="652" width="5" style="93" customWidth="1"/>
    <col min="653" max="654" width="0" style="63" hidden="1" customWidth="1"/>
    <col min="655" max="655" width="5.6640625" style="93" customWidth="1"/>
    <col min="656" max="657" width="0" style="63" hidden="1" customWidth="1"/>
    <col min="658" max="658" width="6.5546875" style="93" customWidth="1"/>
    <col min="659" max="660" width="0" style="63" hidden="1" customWidth="1"/>
    <col min="661" max="661" width="5" style="93" customWidth="1"/>
    <col min="662" max="662" width="0" style="63" hidden="1" customWidth="1"/>
    <col min="663" max="663" width="6.33203125" style="93" customWidth="1"/>
    <col min="664" max="664" width="11" style="93" customWidth="1"/>
    <col min="665" max="668" width="0" style="63" hidden="1" customWidth="1"/>
    <col min="669" max="669" width="6.5546875" style="93" customWidth="1"/>
    <col min="670" max="671" width="0" style="63" hidden="1" customWidth="1"/>
    <col min="672" max="672" width="6.33203125" style="93" customWidth="1"/>
    <col min="673" max="674" width="0" style="63" hidden="1" customWidth="1"/>
    <col min="675" max="675" width="6.5546875" style="93" customWidth="1"/>
    <col min="676" max="677" width="0" style="63" hidden="1" customWidth="1"/>
    <col min="678" max="678" width="6.6640625" style="93" customWidth="1"/>
    <col min="679" max="680" width="0" style="63" hidden="1" customWidth="1"/>
    <col min="681" max="681" width="6.44140625" style="93" customWidth="1"/>
    <col min="682" max="683" width="0" style="63" hidden="1" customWidth="1"/>
    <col min="684" max="684" width="6.5546875" style="93" customWidth="1"/>
    <col min="685" max="686" width="0" style="63" hidden="1" customWidth="1"/>
    <col min="687" max="687" width="6.88671875" style="93" customWidth="1"/>
    <col min="688" max="692" width="0" style="63" hidden="1" customWidth="1"/>
    <col min="693" max="693" width="6.33203125" style="93" customWidth="1"/>
    <col min="694" max="695" width="0" style="63" hidden="1" customWidth="1"/>
    <col min="696" max="696" width="6.5546875" style="93" customWidth="1"/>
    <col min="697" max="698" width="0" style="63" hidden="1" customWidth="1"/>
    <col min="699" max="699" width="7.44140625" style="93" customWidth="1"/>
    <col min="700" max="700" width="0" style="63" hidden="1" customWidth="1"/>
    <col min="701" max="701" width="6.33203125" style="93" customWidth="1"/>
    <col min="702" max="702" width="9" style="93" customWidth="1"/>
    <col min="703" max="709" width="0" style="63" hidden="1" customWidth="1"/>
    <col min="710" max="710" width="8.6640625" style="93" customWidth="1"/>
    <col min="711" max="712" width="0" style="63" hidden="1" customWidth="1"/>
    <col min="713" max="713" width="6.5546875" style="93" customWidth="1"/>
    <col min="714" max="715" width="0" style="63" hidden="1" customWidth="1"/>
    <col min="716" max="716" width="7" style="93" customWidth="1"/>
    <col min="717" max="726" width="0" style="63" hidden="1" customWidth="1"/>
    <col min="727" max="727" width="6.33203125" style="93" customWidth="1"/>
    <col min="728" max="728" width="9" style="93" customWidth="1"/>
    <col min="729" max="732" width="0" style="63" hidden="1" customWidth="1"/>
    <col min="733" max="733" width="11.5546875" style="93" customWidth="1"/>
    <col min="734" max="736" width="0" style="63" hidden="1" customWidth="1"/>
    <col min="737" max="737" width="9.5546875" style="93" customWidth="1"/>
    <col min="738" max="738" width="11.44140625" style="93" customWidth="1"/>
    <col min="739" max="745" width="0" style="63" hidden="1" customWidth="1"/>
    <col min="746" max="746" width="7" style="93" customWidth="1"/>
    <col min="747" max="747" width="18.44140625" style="93" customWidth="1"/>
    <col min="748" max="772" width="0" style="63" hidden="1" customWidth="1"/>
    <col min="773" max="829" width="9.109375" style="93"/>
    <col min="830" max="830" width="43.33203125" style="93" customWidth="1"/>
    <col min="831" max="835" width="0" style="63" hidden="1" customWidth="1"/>
    <col min="836" max="836" width="5" style="93" customWidth="1"/>
    <col min="837" max="838" width="0" style="63" hidden="1" customWidth="1"/>
    <col min="839" max="839" width="5" style="93" customWidth="1"/>
    <col min="840" max="841" width="0" style="63" hidden="1" customWidth="1"/>
    <col min="842" max="842" width="5" style="93" customWidth="1"/>
    <col min="843" max="844" width="0" style="63" hidden="1" customWidth="1"/>
    <col min="845" max="845" width="5" style="93" customWidth="1"/>
    <col min="846" max="847" width="0" style="63" hidden="1" customWidth="1"/>
    <col min="848" max="848" width="5" style="93" customWidth="1"/>
    <col min="849" max="850" width="0" style="63" hidden="1" customWidth="1"/>
    <col min="851" max="851" width="5" style="93" customWidth="1"/>
    <col min="852" max="856" width="0" style="63" hidden="1" customWidth="1"/>
    <col min="857" max="857" width="6.33203125" style="93" customWidth="1"/>
    <col min="858" max="865" width="0" style="63" hidden="1" customWidth="1"/>
    <col min="866" max="866" width="5.6640625" style="93" customWidth="1"/>
    <col min="867" max="868" width="0" style="63" hidden="1" customWidth="1"/>
    <col min="869" max="869" width="6.33203125" style="93" customWidth="1"/>
    <col min="870" max="871" width="0" style="63" hidden="1" customWidth="1"/>
    <col min="872" max="872" width="5.33203125" style="93" customWidth="1"/>
    <col min="873" max="874" width="0" style="63" hidden="1" customWidth="1"/>
    <col min="875" max="875" width="4.88671875" style="93" customWidth="1"/>
    <col min="876" max="886" width="0" style="63" hidden="1" customWidth="1"/>
    <col min="887" max="887" width="5.33203125" style="93" customWidth="1"/>
    <col min="888" max="892" width="0" style="63" hidden="1" customWidth="1"/>
    <col min="893" max="893" width="5.88671875" style="93" customWidth="1"/>
    <col min="894" max="895" width="0" style="63" hidden="1" customWidth="1"/>
    <col min="896" max="896" width="5.5546875" style="93" customWidth="1"/>
    <col min="897" max="898" width="0" style="63" hidden="1" customWidth="1"/>
    <col min="899" max="899" width="5.33203125" style="93" customWidth="1"/>
    <col min="900" max="901" width="0" style="63" hidden="1" customWidth="1"/>
    <col min="902" max="902" width="6" style="93" customWidth="1"/>
    <col min="903" max="907" width="0" style="63" hidden="1" customWidth="1"/>
    <col min="908" max="908" width="5" style="93" customWidth="1"/>
    <col min="909" max="910" width="0" style="63" hidden="1" customWidth="1"/>
    <col min="911" max="911" width="5.6640625" style="93" customWidth="1"/>
    <col min="912" max="913" width="0" style="63" hidden="1" customWidth="1"/>
    <col min="914" max="914" width="6.5546875" style="93" customWidth="1"/>
    <col min="915" max="916" width="0" style="63" hidden="1" customWidth="1"/>
    <col min="917" max="917" width="5" style="93" customWidth="1"/>
    <col min="918" max="918" width="0" style="63" hidden="1" customWidth="1"/>
    <col min="919" max="919" width="6.33203125" style="93" customWidth="1"/>
    <col min="920" max="920" width="11" style="93" customWidth="1"/>
    <col min="921" max="924" width="0" style="63" hidden="1" customWidth="1"/>
    <col min="925" max="925" width="6.5546875" style="93" customWidth="1"/>
    <col min="926" max="927" width="0" style="63" hidden="1" customWidth="1"/>
    <col min="928" max="928" width="6.33203125" style="93" customWidth="1"/>
    <col min="929" max="930" width="0" style="63" hidden="1" customWidth="1"/>
    <col min="931" max="931" width="6.5546875" style="93" customWidth="1"/>
    <col min="932" max="933" width="0" style="63" hidden="1" customWidth="1"/>
    <col min="934" max="934" width="6.6640625" style="93" customWidth="1"/>
    <col min="935" max="936" width="0" style="63" hidden="1" customWidth="1"/>
    <col min="937" max="937" width="6.44140625" style="93" customWidth="1"/>
    <col min="938" max="939" width="0" style="63" hidden="1" customWidth="1"/>
    <col min="940" max="940" width="6.5546875" style="93" customWidth="1"/>
    <col min="941" max="942" width="0" style="63" hidden="1" customWidth="1"/>
    <col min="943" max="943" width="6.88671875" style="93" customWidth="1"/>
    <col min="944" max="948" width="0" style="63" hidden="1" customWidth="1"/>
    <col min="949" max="949" width="6.33203125" style="93" customWidth="1"/>
    <col min="950" max="951" width="0" style="63" hidden="1" customWidth="1"/>
    <col min="952" max="952" width="6.5546875" style="93" customWidth="1"/>
    <col min="953" max="954" width="0" style="63" hidden="1" customWidth="1"/>
    <col min="955" max="955" width="7.44140625" style="93" customWidth="1"/>
    <col min="956" max="956" width="0" style="63" hidden="1" customWidth="1"/>
    <col min="957" max="957" width="6.33203125" style="93" customWidth="1"/>
    <col min="958" max="958" width="9" style="93" customWidth="1"/>
    <col min="959" max="965" width="0" style="63" hidden="1" customWidth="1"/>
    <col min="966" max="966" width="8.6640625" style="93" customWidth="1"/>
    <col min="967" max="968" width="0" style="63" hidden="1" customWidth="1"/>
    <col min="969" max="969" width="6.5546875" style="93" customWidth="1"/>
    <col min="970" max="971" width="0" style="63" hidden="1" customWidth="1"/>
    <col min="972" max="972" width="7" style="93" customWidth="1"/>
    <col min="973" max="982" width="0" style="63" hidden="1" customWidth="1"/>
    <col min="983" max="983" width="6.33203125" style="93" customWidth="1"/>
    <col min="984" max="984" width="9" style="93" customWidth="1"/>
    <col min="985" max="988" width="0" style="63" hidden="1" customWidth="1"/>
    <col min="989" max="989" width="11.5546875" style="93" customWidth="1"/>
    <col min="990" max="992" width="0" style="63" hidden="1" customWidth="1"/>
    <col min="993" max="993" width="9.5546875" style="93" customWidth="1"/>
    <col min="994" max="994" width="11.44140625" style="93" customWidth="1"/>
    <col min="995" max="1001" width="0" style="63" hidden="1" customWidth="1"/>
    <col min="1002" max="1002" width="7" style="93" customWidth="1"/>
    <col min="1003" max="1003" width="18.44140625" style="93" customWidth="1"/>
    <col min="1004" max="1028" width="0" style="63" hidden="1" customWidth="1"/>
    <col min="1029" max="1085" width="9.109375" style="93"/>
    <col min="1086" max="1086" width="43.33203125" style="93" customWidth="1"/>
    <col min="1087" max="1091" width="0" style="63" hidden="1" customWidth="1"/>
    <col min="1092" max="1092" width="5" style="93" customWidth="1"/>
    <col min="1093" max="1094" width="0" style="63" hidden="1" customWidth="1"/>
    <col min="1095" max="1095" width="5" style="93" customWidth="1"/>
    <col min="1096" max="1097" width="0" style="63" hidden="1" customWidth="1"/>
    <col min="1098" max="1098" width="5" style="93" customWidth="1"/>
    <col min="1099" max="1100" width="0" style="63" hidden="1" customWidth="1"/>
    <col min="1101" max="1101" width="5" style="93" customWidth="1"/>
    <col min="1102" max="1103" width="0" style="63" hidden="1" customWidth="1"/>
    <col min="1104" max="1104" width="5" style="93" customWidth="1"/>
    <col min="1105" max="1106" width="0" style="63" hidden="1" customWidth="1"/>
    <col min="1107" max="1107" width="5" style="93" customWidth="1"/>
    <col min="1108" max="1112" width="0" style="63" hidden="1" customWidth="1"/>
    <col min="1113" max="1113" width="6.33203125" style="93" customWidth="1"/>
    <col min="1114" max="1121" width="0" style="63" hidden="1" customWidth="1"/>
    <col min="1122" max="1122" width="5.6640625" style="93" customWidth="1"/>
    <col min="1123" max="1124" width="0" style="63" hidden="1" customWidth="1"/>
    <col min="1125" max="1125" width="6.33203125" style="93" customWidth="1"/>
    <col min="1126" max="1127" width="0" style="63" hidden="1" customWidth="1"/>
    <col min="1128" max="1128" width="5.33203125" style="93" customWidth="1"/>
    <col min="1129" max="1130" width="0" style="63" hidden="1" customWidth="1"/>
    <col min="1131" max="1131" width="4.88671875" style="93" customWidth="1"/>
    <col min="1132" max="1142" width="0" style="63" hidden="1" customWidth="1"/>
    <col min="1143" max="1143" width="5.33203125" style="93" customWidth="1"/>
    <col min="1144" max="1148" width="0" style="63" hidden="1" customWidth="1"/>
    <col min="1149" max="1149" width="5.88671875" style="93" customWidth="1"/>
    <col min="1150" max="1151" width="0" style="63" hidden="1" customWidth="1"/>
    <col min="1152" max="1152" width="5.5546875" style="93" customWidth="1"/>
    <col min="1153" max="1154" width="0" style="63" hidden="1" customWidth="1"/>
    <col min="1155" max="1155" width="5.33203125" style="93" customWidth="1"/>
    <col min="1156" max="1157" width="0" style="63" hidden="1" customWidth="1"/>
    <col min="1158" max="1158" width="6" style="93" customWidth="1"/>
    <col min="1159" max="1163" width="0" style="63" hidden="1" customWidth="1"/>
    <col min="1164" max="1164" width="5" style="93" customWidth="1"/>
    <col min="1165" max="1166" width="0" style="63" hidden="1" customWidth="1"/>
    <col min="1167" max="1167" width="5.6640625" style="93" customWidth="1"/>
    <col min="1168" max="1169" width="0" style="63" hidden="1" customWidth="1"/>
    <col min="1170" max="1170" width="6.5546875" style="93" customWidth="1"/>
    <col min="1171" max="1172" width="0" style="63" hidden="1" customWidth="1"/>
    <col min="1173" max="1173" width="5" style="93" customWidth="1"/>
    <col min="1174" max="1174" width="0" style="63" hidden="1" customWidth="1"/>
    <col min="1175" max="1175" width="6.33203125" style="93" customWidth="1"/>
    <col min="1176" max="1176" width="11" style="93" customWidth="1"/>
    <col min="1177" max="1180" width="0" style="63" hidden="1" customWidth="1"/>
    <col min="1181" max="1181" width="6.5546875" style="93" customWidth="1"/>
    <col min="1182" max="1183" width="0" style="63" hidden="1" customWidth="1"/>
    <col min="1184" max="1184" width="6.33203125" style="93" customWidth="1"/>
    <col min="1185" max="1186" width="0" style="63" hidden="1" customWidth="1"/>
    <col min="1187" max="1187" width="6.5546875" style="93" customWidth="1"/>
    <col min="1188" max="1189" width="0" style="63" hidden="1" customWidth="1"/>
    <col min="1190" max="1190" width="6.6640625" style="93" customWidth="1"/>
    <col min="1191" max="1192" width="0" style="63" hidden="1" customWidth="1"/>
    <col min="1193" max="1193" width="6.44140625" style="93" customWidth="1"/>
    <col min="1194" max="1195" width="0" style="63" hidden="1" customWidth="1"/>
    <col min="1196" max="1196" width="6.5546875" style="93" customWidth="1"/>
    <col min="1197" max="1198" width="0" style="63" hidden="1" customWidth="1"/>
    <col min="1199" max="1199" width="6.88671875" style="93" customWidth="1"/>
    <col min="1200" max="1204" width="0" style="63" hidden="1" customWidth="1"/>
    <col min="1205" max="1205" width="6.33203125" style="93" customWidth="1"/>
    <col min="1206" max="1207" width="0" style="63" hidden="1" customWidth="1"/>
    <col min="1208" max="1208" width="6.5546875" style="93" customWidth="1"/>
    <col min="1209" max="1210" width="0" style="63" hidden="1" customWidth="1"/>
    <col min="1211" max="1211" width="7.44140625" style="93" customWidth="1"/>
    <col min="1212" max="1212" width="0" style="63" hidden="1" customWidth="1"/>
    <col min="1213" max="1213" width="6.33203125" style="93" customWidth="1"/>
    <col min="1214" max="1214" width="9" style="93" customWidth="1"/>
    <col min="1215" max="1221" width="0" style="63" hidden="1" customWidth="1"/>
    <col min="1222" max="1222" width="8.6640625" style="93" customWidth="1"/>
    <col min="1223" max="1224" width="0" style="63" hidden="1" customWidth="1"/>
    <col min="1225" max="1225" width="6.5546875" style="93" customWidth="1"/>
    <col min="1226" max="1227" width="0" style="63" hidden="1" customWidth="1"/>
    <col min="1228" max="1228" width="7" style="93" customWidth="1"/>
    <col min="1229" max="1238" width="0" style="63" hidden="1" customWidth="1"/>
    <col min="1239" max="1239" width="6.33203125" style="93" customWidth="1"/>
    <col min="1240" max="1240" width="9" style="93" customWidth="1"/>
    <col min="1241" max="1244" width="0" style="63" hidden="1" customWidth="1"/>
    <col min="1245" max="1245" width="11.5546875" style="93" customWidth="1"/>
    <col min="1246" max="1248" width="0" style="63" hidden="1" customWidth="1"/>
    <col min="1249" max="1249" width="9.5546875" style="93" customWidth="1"/>
    <col min="1250" max="1250" width="11.44140625" style="93" customWidth="1"/>
    <col min="1251" max="1257" width="0" style="63" hidden="1" customWidth="1"/>
    <col min="1258" max="1258" width="7" style="93" customWidth="1"/>
    <col min="1259" max="1259" width="18.44140625" style="93" customWidth="1"/>
    <col min="1260" max="1284" width="0" style="63" hidden="1" customWidth="1"/>
    <col min="1285" max="1341" width="9.109375" style="93"/>
    <col min="1342" max="1342" width="43.33203125" style="93" customWidth="1"/>
    <col min="1343" max="1347" width="0" style="63" hidden="1" customWidth="1"/>
    <col min="1348" max="1348" width="5" style="93" customWidth="1"/>
    <col min="1349" max="1350" width="0" style="63" hidden="1" customWidth="1"/>
    <col min="1351" max="1351" width="5" style="93" customWidth="1"/>
    <col min="1352" max="1353" width="0" style="63" hidden="1" customWidth="1"/>
    <col min="1354" max="1354" width="5" style="93" customWidth="1"/>
    <col min="1355" max="1356" width="0" style="63" hidden="1" customWidth="1"/>
    <col min="1357" max="1357" width="5" style="93" customWidth="1"/>
    <col min="1358" max="1359" width="0" style="63" hidden="1" customWidth="1"/>
    <col min="1360" max="1360" width="5" style="93" customWidth="1"/>
    <col min="1361" max="1362" width="0" style="63" hidden="1" customWidth="1"/>
    <col min="1363" max="1363" width="5" style="93" customWidth="1"/>
    <col min="1364" max="1368" width="0" style="63" hidden="1" customWidth="1"/>
    <col min="1369" max="1369" width="6.33203125" style="93" customWidth="1"/>
    <col min="1370" max="1377" width="0" style="63" hidden="1" customWidth="1"/>
    <col min="1378" max="1378" width="5.6640625" style="93" customWidth="1"/>
    <col min="1379" max="1380" width="0" style="63" hidden="1" customWidth="1"/>
    <col min="1381" max="1381" width="6.33203125" style="93" customWidth="1"/>
    <col min="1382" max="1383" width="0" style="63" hidden="1" customWidth="1"/>
    <col min="1384" max="1384" width="5.33203125" style="93" customWidth="1"/>
    <col min="1385" max="1386" width="0" style="63" hidden="1" customWidth="1"/>
    <col min="1387" max="1387" width="4.88671875" style="93" customWidth="1"/>
    <col min="1388" max="1398" width="0" style="63" hidden="1" customWidth="1"/>
    <col min="1399" max="1399" width="5.33203125" style="93" customWidth="1"/>
    <col min="1400" max="1404" width="0" style="63" hidden="1" customWidth="1"/>
    <col min="1405" max="1405" width="5.88671875" style="93" customWidth="1"/>
    <col min="1406" max="1407" width="0" style="63" hidden="1" customWidth="1"/>
    <col min="1408" max="1408" width="5.5546875" style="93" customWidth="1"/>
    <col min="1409" max="1410" width="0" style="63" hidden="1" customWidth="1"/>
    <col min="1411" max="1411" width="5.33203125" style="93" customWidth="1"/>
    <col min="1412" max="1413" width="0" style="63" hidden="1" customWidth="1"/>
    <col min="1414" max="1414" width="6" style="93" customWidth="1"/>
    <col min="1415" max="1419" width="0" style="63" hidden="1" customWidth="1"/>
    <col min="1420" max="1420" width="5" style="93" customWidth="1"/>
    <col min="1421" max="1422" width="0" style="63" hidden="1" customWidth="1"/>
    <col min="1423" max="1423" width="5.6640625" style="93" customWidth="1"/>
    <col min="1424" max="1425" width="0" style="63" hidden="1" customWidth="1"/>
    <col min="1426" max="1426" width="6.5546875" style="93" customWidth="1"/>
    <col min="1427" max="1428" width="0" style="63" hidden="1" customWidth="1"/>
    <col min="1429" max="1429" width="5" style="93" customWidth="1"/>
    <col min="1430" max="1430" width="0" style="63" hidden="1" customWidth="1"/>
    <col min="1431" max="1431" width="6.33203125" style="93" customWidth="1"/>
    <col min="1432" max="1432" width="11" style="93" customWidth="1"/>
    <col min="1433" max="1436" width="0" style="63" hidden="1" customWidth="1"/>
    <col min="1437" max="1437" width="6.5546875" style="93" customWidth="1"/>
    <col min="1438" max="1439" width="0" style="63" hidden="1" customWidth="1"/>
    <col min="1440" max="1440" width="6.33203125" style="93" customWidth="1"/>
    <col min="1441" max="1442" width="0" style="63" hidden="1" customWidth="1"/>
    <col min="1443" max="1443" width="6.5546875" style="93" customWidth="1"/>
    <col min="1444" max="1445" width="0" style="63" hidden="1" customWidth="1"/>
    <col min="1446" max="1446" width="6.6640625" style="93" customWidth="1"/>
    <col min="1447" max="1448" width="0" style="63" hidden="1" customWidth="1"/>
    <col min="1449" max="1449" width="6.44140625" style="93" customWidth="1"/>
    <col min="1450" max="1451" width="0" style="63" hidden="1" customWidth="1"/>
    <col min="1452" max="1452" width="6.5546875" style="93" customWidth="1"/>
    <col min="1453" max="1454" width="0" style="63" hidden="1" customWidth="1"/>
    <col min="1455" max="1455" width="6.88671875" style="93" customWidth="1"/>
    <col min="1456" max="1460" width="0" style="63" hidden="1" customWidth="1"/>
    <col min="1461" max="1461" width="6.33203125" style="93" customWidth="1"/>
    <col min="1462" max="1463" width="0" style="63" hidden="1" customWidth="1"/>
    <col min="1464" max="1464" width="6.5546875" style="93" customWidth="1"/>
    <col min="1465" max="1466" width="0" style="63" hidden="1" customWidth="1"/>
    <col min="1467" max="1467" width="7.44140625" style="93" customWidth="1"/>
    <col min="1468" max="1468" width="0" style="63" hidden="1" customWidth="1"/>
    <col min="1469" max="1469" width="6.33203125" style="93" customWidth="1"/>
    <col min="1470" max="1470" width="9" style="93" customWidth="1"/>
    <col min="1471" max="1477" width="0" style="63" hidden="1" customWidth="1"/>
    <col min="1478" max="1478" width="8.6640625" style="93" customWidth="1"/>
    <col min="1479" max="1480" width="0" style="63" hidden="1" customWidth="1"/>
    <col min="1481" max="1481" width="6.5546875" style="93" customWidth="1"/>
    <col min="1482" max="1483" width="0" style="63" hidden="1" customWidth="1"/>
    <col min="1484" max="1484" width="7" style="93" customWidth="1"/>
    <col min="1485" max="1494" width="0" style="63" hidden="1" customWidth="1"/>
    <col min="1495" max="1495" width="6.33203125" style="93" customWidth="1"/>
    <col min="1496" max="1496" width="9" style="93" customWidth="1"/>
    <col min="1497" max="1500" width="0" style="63" hidden="1" customWidth="1"/>
    <col min="1501" max="1501" width="11.5546875" style="93" customWidth="1"/>
    <col min="1502" max="1504" width="0" style="63" hidden="1" customWidth="1"/>
    <col min="1505" max="1505" width="9.5546875" style="93" customWidth="1"/>
    <col min="1506" max="1506" width="11.44140625" style="93" customWidth="1"/>
    <col min="1507" max="1513" width="0" style="63" hidden="1" customWidth="1"/>
    <col min="1514" max="1514" width="7" style="93" customWidth="1"/>
    <col min="1515" max="1515" width="18.44140625" style="93" customWidth="1"/>
    <col min="1516" max="1540" width="0" style="63" hidden="1" customWidth="1"/>
    <col min="1541" max="1597" width="9.109375" style="93"/>
    <col min="1598" max="1598" width="43.33203125" style="93" customWidth="1"/>
    <col min="1599" max="1603" width="0" style="63" hidden="1" customWidth="1"/>
    <col min="1604" max="1604" width="5" style="93" customWidth="1"/>
    <col min="1605" max="1606" width="0" style="63" hidden="1" customWidth="1"/>
    <col min="1607" max="1607" width="5" style="93" customWidth="1"/>
    <col min="1608" max="1609" width="0" style="63" hidden="1" customWidth="1"/>
    <col min="1610" max="1610" width="5" style="93" customWidth="1"/>
    <col min="1611" max="1612" width="0" style="63" hidden="1" customWidth="1"/>
    <col min="1613" max="1613" width="5" style="93" customWidth="1"/>
    <col min="1614" max="1615" width="0" style="63" hidden="1" customWidth="1"/>
    <col min="1616" max="1616" width="5" style="93" customWidth="1"/>
    <col min="1617" max="1618" width="0" style="63" hidden="1" customWidth="1"/>
    <col min="1619" max="1619" width="5" style="93" customWidth="1"/>
    <col min="1620" max="1624" width="0" style="63" hidden="1" customWidth="1"/>
    <col min="1625" max="1625" width="6.33203125" style="93" customWidth="1"/>
    <col min="1626" max="1633" width="0" style="63" hidden="1" customWidth="1"/>
    <col min="1634" max="1634" width="5.6640625" style="93" customWidth="1"/>
    <col min="1635" max="1636" width="0" style="63" hidden="1" customWidth="1"/>
    <col min="1637" max="1637" width="6.33203125" style="93" customWidth="1"/>
    <col min="1638" max="1639" width="0" style="63" hidden="1" customWidth="1"/>
    <col min="1640" max="1640" width="5.33203125" style="93" customWidth="1"/>
    <col min="1641" max="1642" width="0" style="63" hidden="1" customWidth="1"/>
    <col min="1643" max="1643" width="4.88671875" style="93" customWidth="1"/>
    <col min="1644" max="1654" width="0" style="63" hidden="1" customWidth="1"/>
    <col min="1655" max="1655" width="5.33203125" style="93" customWidth="1"/>
    <col min="1656" max="1660" width="0" style="63" hidden="1" customWidth="1"/>
    <col min="1661" max="1661" width="5.88671875" style="93" customWidth="1"/>
    <col min="1662" max="1663" width="0" style="63" hidden="1" customWidth="1"/>
    <col min="1664" max="1664" width="5.5546875" style="93" customWidth="1"/>
    <col min="1665" max="1666" width="0" style="63" hidden="1" customWidth="1"/>
    <col min="1667" max="1667" width="5.33203125" style="93" customWidth="1"/>
    <col min="1668" max="1669" width="0" style="63" hidden="1" customWidth="1"/>
    <col min="1670" max="1670" width="6" style="93" customWidth="1"/>
    <col min="1671" max="1675" width="0" style="63" hidden="1" customWidth="1"/>
    <col min="1676" max="1676" width="5" style="93" customWidth="1"/>
    <col min="1677" max="1678" width="0" style="63" hidden="1" customWidth="1"/>
    <col min="1679" max="1679" width="5.6640625" style="93" customWidth="1"/>
    <col min="1680" max="1681" width="0" style="63" hidden="1" customWidth="1"/>
    <col min="1682" max="1682" width="6.5546875" style="93" customWidth="1"/>
    <col min="1683" max="1684" width="0" style="63" hidden="1" customWidth="1"/>
    <col min="1685" max="1685" width="5" style="93" customWidth="1"/>
    <col min="1686" max="1686" width="0" style="63" hidden="1" customWidth="1"/>
    <col min="1687" max="1687" width="6.33203125" style="93" customWidth="1"/>
    <col min="1688" max="1688" width="11" style="93" customWidth="1"/>
    <col min="1689" max="1692" width="0" style="63" hidden="1" customWidth="1"/>
    <col min="1693" max="1693" width="6.5546875" style="93" customWidth="1"/>
    <col min="1694" max="1695" width="0" style="63" hidden="1" customWidth="1"/>
    <col min="1696" max="1696" width="6.33203125" style="93" customWidth="1"/>
    <col min="1697" max="1698" width="0" style="63" hidden="1" customWidth="1"/>
    <col min="1699" max="1699" width="6.5546875" style="93" customWidth="1"/>
    <col min="1700" max="1701" width="0" style="63" hidden="1" customWidth="1"/>
    <col min="1702" max="1702" width="6.6640625" style="93" customWidth="1"/>
    <col min="1703" max="1704" width="0" style="63" hidden="1" customWidth="1"/>
    <col min="1705" max="1705" width="6.44140625" style="93" customWidth="1"/>
    <col min="1706" max="1707" width="0" style="63" hidden="1" customWidth="1"/>
    <col min="1708" max="1708" width="6.5546875" style="93" customWidth="1"/>
    <col min="1709" max="1710" width="0" style="63" hidden="1" customWidth="1"/>
    <col min="1711" max="1711" width="6.88671875" style="93" customWidth="1"/>
    <col min="1712" max="1716" width="0" style="63" hidden="1" customWidth="1"/>
    <col min="1717" max="1717" width="6.33203125" style="93" customWidth="1"/>
    <col min="1718" max="1719" width="0" style="63" hidden="1" customWidth="1"/>
    <col min="1720" max="1720" width="6.5546875" style="93" customWidth="1"/>
    <col min="1721" max="1722" width="0" style="63" hidden="1" customWidth="1"/>
    <col min="1723" max="1723" width="7.44140625" style="93" customWidth="1"/>
    <col min="1724" max="1724" width="0" style="63" hidden="1" customWidth="1"/>
    <col min="1725" max="1725" width="6.33203125" style="93" customWidth="1"/>
    <col min="1726" max="1726" width="9" style="93" customWidth="1"/>
    <col min="1727" max="1733" width="0" style="63" hidden="1" customWidth="1"/>
    <col min="1734" max="1734" width="8.6640625" style="93" customWidth="1"/>
    <col min="1735" max="1736" width="0" style="63" hidden="1" customWidth="1"/>
    <col min="1737" max="1737" width="6.5546875" style="93" customWidth="1"/>
    <col min="1738" max="1739" width="0" style="63" hidden="1" customWidth="1"/>
    <col min="1740" max="1740" width="7" style="93" customWidth="1"/>
    <col min="1741" max="1750" width="0" style="63" hidden="1" customWidth="1"/>
    <col min="1751" max="1751" width="6.33203125" style="93" customWidth="1"/>
    <col min="1752" max="1752" width="9" style="93" customWidth="1"/>
    <col min="1753" max="1756" width="0" style="63" hidden="1" customWidth="1"/>
    <col min="1757" max="1757" width="11.5546875" style="93" customWidth="1"/>
    <col min="1758" max="1760" width="0" style="63" hidden="1" customWidth="1"/>
    <col min="1761" max="1761" width="9.5546875" style="93" customWidth="1"/>
    <col min="1762" max="1762" width="11.44140625" style="93" customWidth="1"/>
    <col min="1763" max="1769" width="0" style="63" hidden="1" customWidth="1"/>
    <col min="1770" max="1770" width="7" style="93" customWidth="1"/>
    <col min="1771" max="1771" width="18.44140625" style="93" customWidth="1"/>
    <col min="1772" max="1796" width="0" style="63" hidden="1" customWidth="1"/>
    <col min="1797" max="1853" width="9.109375" style="93"/>
    <col min="1854" max="1854" width="43.33203125" style="93" customWidth="1"/>
    <col min="1855" max="1859" width="0" style="63" hidden="1" customWidth="1"/>
    <col min="1860" max="1860" width="5" style="93" customWidth="1"/>
    <col min="1861" max="1862" width="0" style="63" hidden="1" customWidth="1"/>
    <col min="1863" max="1863" width="5" style="93" customWidth="1"/>
    <col min="1864" max="1865" width="0" style="63" hidden="1" customWidth="1"/>
    <col min="1866" max="1866" width="5" style="93" customWidth="1"/>
    <col min="1867" max="1868" width="0" style="63" hidden="1" customWidth="1"/>
    <col min="1869" max="1869" width="5" style="93" customWidth="1"/>
    <col min="1870" max="1871" width="0" style="63" hidden="1" customWidth="1"/>
    <col min="1872" max="1872" width="5" style="93" customWidth="1"/>
    <col min="1873" max="1874" width="0" style="63" hidden="1" customWidth="1"/>
    <col min="1875" max="1875" width="5" style="93" customWidth="1"/>
    <col min="1876" max="1880" width="0" style="63" hidden="1" customWidth="1"/>
    <col min="1881" max="1881" width="6.33203125" style="93" customWidth="1"/>
    <col min="1882" max="1889" width="0" style="63" hidden="1" customWidth="1"/>
    <col min="1890" max="1890" width="5.6640625" style="93" customWidth="1"/>
    <col min="1891" max="1892" width="0" style="63" hidden="1" customWidth="1"/>
    <col min="1893" max="1893" width="6.33203125" style="93" customWidth="1"/>
    <col min="1894" max="1895" width="0" style="63" hidden="1" customWidth="1"/>
    <col min="1896" max="1896" width="5.33203125" style="93" customWidth="1"/>
    <col min="1897" max="1898" width="0" style="63" hidden="1" customWidth="1"/>
    <col min="1899" max="1899" width="4.88671875" style="93" customWidth="1"/>
    <col min="1900" max="1910" width="0" style="63" hidden="1" customWidth="1"/>
    <col min="1911" max="1911" width="5.33203125" style="93" customWidth="1"/>
    <col min="1912" max="1916" width="0" style="63" hidden="1" customWidth="1"/>
    <col min="1917" max="1917" width="5.88671875" style="93" customWidth="1"/>
    <col min="1918" max="1919" width="0" style="63" hidden="1" customWidth="1"/>
    <col min="1920" max="1920" width="5.5546875" style="93" customWidth="1"/>
    <col min="1921" max="1922" width="0" style="63" hidden="1" customWidth="1"/>
    <col min="1923" max="1923" width="5.33203125" style="93" customWidth="1"/>
    <col min="1924" max="1925" width="0" style="63" hidden="1" customWidth="1"/>
    <col min="1926" max="1926" width="6" style="93" customWidth="1"/>
    <col min="1927" max="1931" width="0" style="63" hidden="1" customWidth="1"/>
    <col min="1932" max="1932" width="5" style="93" customWidth="1"/>
    <col min="1933" max="1934" width="0" style="63" hidden="1" customWidth="1"/>
    <col min="1935" max="1935" width="5.6640625" style="93" customWidth="1"/>
    <col min="1936" max="1937" width="0" style="63" hidden="1" customWidth="1"/>
    <col min="1938" max="1938" width="6.5546875" style="93" customWidth="1"/>
    <col min="1939" max="1940" width="0" style="63" hidden="1" customWidth="1"/>
    <col min="1941" max="1941" width="5" style="93" customWidth="1"/>
    <col min="1942" max="1942" width="0" style="63" hidden="1" customWidth="1"/>
    <col min="1943" max="1943" width="6.33203125" style="93" customWidth="1"/>
    <col min="1944" max="1944" width="11" style="93" customWidth="1"/>
    <col min="1945" max="1948" width="0" style="63" hidden="1" customWidth="1"/>
    <col min="1949" max="1949" width="6.5546875" style="93" customWidth="1"/>
    <col min="1950" max="1951" width="0" style="63" hidden="1" customWidth="1"/>
    <col min="1952" max="1952" width="6.33203125" style="93" customWidth="1"/>
    <col min="1953" max="1954" width="0" style="63" hidden="1" customWidth="1"/>
    <col min="1955" max="1955" width="6.5546875" style="93" customWidth="1"/>
    <col min="1956" max="1957" width="0" style="63" hidden="1" customWidth="1"/>
    <col min="1958" max="1958" width="6.6640625" style="93" customWidth="1"/>
    <col min="1959" max="1960" width="0" style="63" hidden="1" customWidth="1"/>
    <col min="1961" max="1961" width="6.44140625" style="93" customWidth="1"/>
    <col min="1962" max="1963" width="0" style="63" hidden="1" customWidth="1"/>
    <col min="1964" max="1964" width="6.5546875" style="93" customWidth="1"/>
    <col min="1965" max="1966" width="0" style="63" hidden="1" customWidth="1"/>
    <col min="1967" max="1967" width="6.88671875" style="93" customWidth="1"/>
    <col min="1968" max="1972" width="0" style="63" hidden="1" customWidth="1"/>
    <col min="1973" max="1973" width="6.33203125" style="93" customWidth="1"/>
    <col min="1974" max="1975" width="0" style="63" hidden="1" customWidth="1"/>
    <col min="1976" max="1976" width="6.5546875" style="93" customWidth="1"/>
    <col min="1977" max="1978" width="0" style="63" hidden="1" customWidth="1"/>
    <col min="1979" max="1979" width="7.44140625" style="93" customWidth="1"/>
    <col min="1980" max="1980" width="0" style="63" hidden="1" customWidth="1"/>
    <col min="1981" max="1981" width="6.33203125" style="93" customWidth="1"/>
    <col min="1982" max="1982" width="9" style="93" customWidth="1"/>
    <col min="1983" max="1989" width="0" style="63" hidden="1" customWidth="1"/>
    <col min="1990" max="1990" width="8.6640625" style="93" customWidth="1"/>
    <col min="1991" max="1992" width="0" style="63" hidden="1" customWidth="1"/>
    <col min="1993" max="1993" width="6.5546875" style="93" customWidth="1"/>
    <col min="1994" max="1995" width="0" style="63" hidden="1" customWidth="1"/>
    <col min="1996" max="1996" width="7" style="93" customWidth="1"/>
    <col min="1997" max="2006" width="0" style="63" hidden="1" customWidth="1"/>
    <col min="2007" max="2007" width="6.33203125" style="93" customWidth="1"/>
    <col min="2008" max="2008" width="9" style="93" customWidth="1"/>
    <col min="2009" max="2012" width="0" style="63" hidden="1" customWidth="1"/>
    <col min="2013" max="2013" width="11.5546875" style="93" customWidth="1"/>
    <col min="2014" max="2016" width="0" style="63" hidden="1" customWidth="1"/>
    <col min="2017" max="2017" width="9.5546875" style="93" customWidth="1"/>
    <col min="2018" max="2018" width="11.44140625" style="93" customWidth="1"/>
    <col min="2019" max="2025" width="0" style="63" hidden="1" customWidth="1"/>
    <col min="2026" max="2026" width="7" style="93" customWidth="1"/>
    <col min="2027" max="2027" width="18.44140625" style="93" customWidth="1"/>
    <col min="2028" max="2052" width="0" style="63" hidden="1" customWidth="1"/>
    <col min="2053" max="2109" width="9.109375" style="93"/>
    <col min="2110" max="2110" width="43.33203125" style="93" customWidth="1"/>
    <col min="2111" max="2115" width="0" style="63" hidden="1" customWidth="1"/>
    <col min="2116" max="2116" width="5" style="93" customWidth="1"/>
    <col min="2117" max="2118" width="0" style="63" hidden="1" customWidth="1"/>
    <col min="2119" max="2119" width="5" style="93" customWidth="1"/>
    <col min="2120" max="2121" width="0" style="63" hidden="1" customWidth="1"/>
    <col min="2122" max="2122" width="5" style="93" customWidth="1"/>
    <col min="2123" max="2124" width="0" style="63" hidden="1" customWidth="1"/>
    <col min="2125" max="2125" width="5" style="93" customWidth="1"/>
    <col min="2126" max="2127" width="0" style="63" hidden="1" customWidth="1"/>
    <col min="2128" max="2128" width="5" style="93" customWidth="1"/>
    <col min="2129" max="2130" width="0" style="63" hidden="1" customWidth="1"/>
    <col min="2131" max="2131" width="5" style="93" customWidth="1"/>
    <col min="2132" max="2136" width="0" style="63" hidden="1" customWidth="1"/>
    <col min="2137" max="2137" width="6.33203125" style="93" customWidth="1"/>
    <col min="2138" max="2145" width="0" style="63" hidden="1" customWidth="1"/>
    <col min="2146" max="2146" width="5.6640625" style="93" customWidth="1"/>
    <col min="2147" max="2148" width="0" style="63" hidden="1" customWidth="1"/>
    <col min="2149" max="2149" width="6.33203125" style="93" customWidth="1"/>
    <col min="2150" max="2151" width="0" style="63" hidden="1" customWidth="1"/>
    <col min="2152" max="2152" width="5.33203125" style="93" customWidth="1"/>
    <col min="2153" max="2154" width="0" style="63" hidden="1" customWidth="1"/>
    <col min="2155" max="2155" width="4.88671875" style="93" customWidth="1"/>
    <col min="2156" max="2166" width="0" style="63" hidden="1" customWidth="1"/>
    <col min="2167" max="2167" width="5.33203125" style="93" customWidth="1"/>
    <col min="2168" max="2172" width="0" style="63" hidden="1" customWidth="1"/>
    <col min="2173" max="2173" width="5.88671875" style="93" customWidth="1"/>
    <col min="2174" max="2175" width="0" style="63" hidden="1" customWidth="1"/>
    <col min="2176" max="2176" width="5.5546875" style="93" customWidth="1"/>
    <col min="2177" max="2178" width="0" style="63" hidden="1" customWidth="1"/>
    <col min="2179" max="2179" width="5.33203125" style="93" customWidth="1"/>
    <col min="2180" max="2181" width="0" style="63" hidden="1" customWidth="1"/>
    <col min="2182" max="2182" width="6" style="93" customWidth="1"/>
    <col min="2183" max="2187" width="0" style="63" hidden="1" customWidth="1"/>
    <col min="2188" max="2188" width="5" style="93" customWidth="1"/>
    <col min="2189" max="2190" width="0" style="63" hidden="1" customWidth="1"/>
    <col min="2191" max="2191" width="5.6640625" style="93" customWidth="1"/>
    <col min="2192" max="2193" width="0" style="63" hidden="1" customWidth="1"/>
    <col min="2194" max="2194" width="6.5546875" style="93" customWidth="1"/>
    <col min="2195" max="2196" width="0" style="63" hidden="1" customWidth="1"/>
    <col min="2197" max="2197" width="5" style="93" customWidth="1"/>
    <col min="2198" max="2198" width="0" style="63" hidden="1" customWidth="1"/>
    <col min="2199" max="2199" width="6.33203125" style="93" customWidth="1"/>
    <col min="2200" max="2200" width="11" style="93" customWidth="1"/>
    <col min="2201" max="2204" width="0" style="63" hidden="1" customWidth="1"/>
    <col min="2205" max="2205" width="6.5546875" style="93" customWidth="1"/>
    <col min="2206" max="2207" width="0" style="63" hidden="1" customWidth="1"/>
    <col min="2208" max="2208" width="6.33203125" style="93" customWidth="1"/>
    <col min="2209" max="2210" width="0" style="63" hidden="1" customWidth="1"/>
    <col min="2211" max="2211" width="6.5546875" style="93" customWidth="1"/>
    <col min="2212" max="2213" width="0" style="63" hidden="1" customWidth="1"/>
    <col min="2214" max="2214" width="6.6640625" style="93" customWidth="1"/>
    <col min="2215" max="2216" width="0" style="63" hidden="1" customWidth="1"/>
    <col min="2217" max="2217" width="6.44140625" style="93" customWidth="1"/>
    <col min="2218" max="2219" width="0" style="63" hidden="1" customWidth="1"/>
    <col min="2220" max="2220" width="6.5546875" style="93" customWidth="1"/>
    <col min="2221" max="2222" width="0" style="63" hidden="1" customWidth="1"/>
    <col min="2223" max="2223" width="6.88671875" style="93" customWidth="1"/>
    <col min="2224" max="2228" width="0" style="63" hidden="1" customWidth="1"/>
    <col min="2229" max="2229" width="6.33203125" style="93" customWidth="1"/>
    <col min="2230" max="2231" width="0" style="63" hidden="1" customWidth="1"/>
    <col min="2232" max="2232" width="6.5546875" style="93" customWidth="1"/>
    <col min="2233" max="2234" width="0" style="63" hidden="1" customWidth="1"/>
    <col min="2235" max="2235" width="7.44140625" style="93" customWidth="1"/>
    <col min="2236" max="2236" width="0" style="63" hidden="1" customWidth="1"/>
    <col min="2237" max="2237" width="6.33203125" style="93" customWidth="1"/>
    <col min="2238" max="2238" width="9" style="93" customWidth="1"/>
    <col min="2239" max="2245" width="0" style="63" hidden="1" customWidth="1"/>
    <col min="2246" max="2246" width="8.6640625" style="93" customWidth="1"/>
    <col min="2247" max="2248" width="0" style="63" hidden="1" customWidth="1"/>
    <col min="2249" max="2249" width="6.5546875" style="93" customWidth="1"/>
    <col min="2250" max="2251" width="0" style="63" hidden="1" customWidth="1"/>
    <col min="2252" max="2252" width="7" style="93" customWidth="1"/>
    <col min="2253" max="2262" width="0" style="63" hidden="1" customWidth="1"/>
    <col min="2263" max="2263" width="6.33203125" style="93" customWidth="1"/>
    <col min="2264" max="2264" width="9" style="93" customWidth="1"/>
    <col min="2265" max="2268" width="0" style="63" hidden="1" customWidth="1"/>
    <col min="2269" max="2269" width="11.5546875" style="93" customWidth="1"/>
    <col min="2270" max="2272" width="0" style="63" hidden="1" customWidth="1"/>
    <col min="2273" max="2273" width="9.5546875" style="93" customWidth="1"/>
    <col min="2274" max="2274" width="11.44140625" style="93" customWidth="1"/>
    <col min="2275" max="2281" width="0" style="63" hidden="1" customWidth="1"/>
    <col min="2282" max="2282" width="7" style="93" customWidth="1"/>
    <col min="2283" max="2283" width="18.44140625" style="93" customWidth="1"/>
    <col min="2284" max="2308" width="0" style="63" hidden="1" customWidth="1"/>
    <col min="2309" max="2365" width="9.109375" style="93"/>
    <col min="2366" max="2366" width="43.33203125" style="93" customWidth="1"/>
    <col min="2367" max="2371" width="0" style="63" hidden="1" customWidth="1"/>
    <col min="2372" max="2372" width="5" style="93" customWidth="1"/>
    <col min="2373" max="2374" width="0" style="63" hidden="1" customWidth="1"/>
    <col min="2375" max="2375" width="5" style="93" customWidth="1"/>
    <col min="2376" max="2377" width="0" style="63" hidden="1" customWidth="1"/>
    <col min="2378" max="2378" width="5" style="93" customWidth="1"/>
    <col min="2379" max="2380" width="0" style="63" hidden="1" customWidth="1"/>
    <col min="2381" max="2381" width="5" style="93" customWidth="1"/>
    <col min="2382" max="2383" width="0" style="63" hidden="1" customWidth="1"/>
    <col min="2384" max="2384" width="5" style="93" customWidth="1"/>
    <col min="2385" max="2386" width="0" style="63" hidden="1" customWidth="1"/>
    <col min="2387" max="2387" width="5" style="93" customWidth="1"/>
    <col min="2388" max="2392" width="0" style="63" hidden="1" customWidth="1"/>
    <col min="2393" max="2393" width="6.33203125" style="93" customWidth="1"/>
    <col min="2394" max="2401" width="0" style="63" hidden="1" customWidth="1"/>
    <col min="2402" max="2402" width="5.6640625" style="93" customWidth="1"/>
    <col min="2403" max="2404" width="0" style="63" hidden="1" customWidth="1"/>
    <col min="2405" max="2405" width="6.33203125" style="93" customWidth="1"/>
    <col min="2406" max="2407" width="0" style="63" hidden="1" customWidth="1"/>
    <col min="2408" max="2408" width="5.33203125" style="93" customWidth="1"/>
    <col min="2409" max="2410" width="0" style="63" hidden="1" customWidth="1"/>
    <col min="2411" max="2411" width="4.88671875" style="93" customWidth="1"/>
    <col min="2412" max="2422" width="0" style="63" hidden="1" customWidth="1"/>
    <col min="2423" max="2423" width="5.33203125" style="93" customWidth="1"/>
    <col min="2424" max="2428" width="0" style="63" hidden="1" customWidth="1"/>
    <col min="2429" max="2429" width="5.88671875" style="93" customWidth="1"/>
    <col min="2430" max="2431" width="0" style="63" hidden="1" customWidth="1"/>
    <col min="2432" max="2432" width="5.5546875" style="93" customWidth="1"/>
    <col min="2433" max="2434" width="0" style="63" hidden="1" customWidth="1"/>
    <col min="2435" max="2435" width="5.33203125" style="93" customWidth="1"/>
    <col min="2436" max="2437" width="0" style="63" hidden="1" customWidth="1"/>
    <col min="2438" max="2438" width="6" style="93" customWidth="1"/>
    <col min="2439" max="2443" width="0" style="63" hidden="1" customWidth="1"/>
    <col min="2444" max="2444" width="5" style="93" customWidth="1"/>
    <col min="2445" max="2446" width="0" style="63" hidden="1" customWidth="1"/>
    <col min="2447" max="2447" width="5.6640625" style="93" customWidth="1"/>
    <col min="2448" max="2449" width="0" style="63" hidden="1" customWidth="1"/>
    <col min="2450" max="2450" width="6.5546875" style="93" customWidth="1"/>
    <col min="2451" max="2452" width="0" style="63" hidden="1" customWidth="1"/>
    <col min="2453" max="2453" width="5" style="93" customWidth="1"/>
    <col min="2454" max="2454" width="0" style="63" hidden="1" customWidth="1"/>
    <col min="2455" max="2455" width="6.33203125" style="93" customWidth="1"/>
    <col min="2456" max="2456" width="11" style="93" customWidth="1"/>
    <col min="2457" max="2460" width="0" style="63" hidden="1" customWidth="1"/>
    <col min="2461" max="2461" width="6.5546875" style="93" customWidth="1"/>
    <col min="2462" max="2463" width="0" style="63" hidden="1" customWidth="1"/>
    <col min="2464" max="2464" width="6.33203125" style="93" customWidth="1"/>
    <col min="2465" max="2466" width="0" style="63" hidden="1" customWidth="1"/>
    <col min="2467" max="2467" width="6.5546875" style="93" customWidth="1"/>
    <col min="2468" max="2469" width="0" style="63" hidden="1" customWidth="1"/>
    <col min="2470" max="2470" width="6.6640625" style="93" customWidth="1"/>
    <col min="2471" max="2472" width="0" style="63" hidden="1" customWidth="1"/>
    <col min="2473" max="2473" width="6.44140625" style="93" customWidth="1"/>
    <col min="2474" max="2475" width="0" style="63" hidden="1" customWidth="1"/>
    <col min="2476" max="2476" width="6.5546875" style="93" customWidth="1"/>
    <col min="2477" max="2478" width="0" style="63" hidden="1" customWidth="1"/>
    <col min="2479" max="2479" width="6.88671875" style="93" customWidth="1"/>
    <col min="2480" max="2484" width="0" style="63" hidden="1" customWidth="1"/>
    <col min="2485" max="2485" width="6.33203125" style="93" customWidth="1"/>
    <col min="2486" max="2487" width="0" style="63" hidden="1" customWidth="1"/>
    <col min="2488" max="2488" width="6.5546875" style="93" customWidth="1"/>
    <col min="2489" max="2490" width="0" style="63" hidden="1" customWidth="1"/>
    <col min="2491" max="2491" width="7.44140625" style="93" customWidth="1"/>
    <col min="2492" max="2492" width="0" style="63" hidden="1" customWidth="1"/>
    <col min="2493" max="2493" width="6.33203125" style="93" customWidth="1"/>
    <col min="2494" max="2494" width="9" style="93" customWidth="1"/>
    <col min="2495" max="2501" width="0" style="63" hidden="1" customWidth="1"/>
    <col min="2502" max="2502" width="8.6640625" style="93" customWidth="1"/>
    <col min="2503" max="2504" width="0" style="63" hidden="1" customWidth="1"/>
    <col min="2505" max="2505" width="6.5546875" style="93" customWidth="1"/>
    <col min="2506" max="2507" width="0" style="63" hidden="1" customWidth="1"/>
    <col min="2508" max="2508" width="7" style="93" customWidth="1"/>
    <col min="2509" max="2518" width="0" style="63" hidden="1" customWidth="1"/>
    <col min="2519" max="2519" width="6.33203125" style="93" customWidth="1"/>
    <col min="2520" max="2520" width="9" style="93" customWidth="1"/>
    <col min="2521" max="2524" width="0" style="63" hidden="1" customWidth="1"/>
    <col min="2525" max="2525" width="11.5546875" style="93" customWidth="1"/>
    <col min="2526" max="2528" width="0" style="63" hidden="1" customWidth="1"/>
    <col min="2529" max="2529" width="9.5546875" style="93" customWidth="1"/>
    <col min="2530" max="2530" width="11.44140625" style="93" customWidth="1"/>
    <col min="2531" max="2537" width="0" style="63" hidden="1" customWidth="1"/>
    <col min="2538" max="2538" width="7" style="93" customWidth="1"/>
    <col min="2539" max="2539" width="18.44140625" style="93" customWidth="1"/>
    <col min="2540" max="2564" width="0" style="63" hidden="1" customWidth="1"/>
    <col min="2565" max="2621" width="9.109375" style="93"/>
    <col min="2622" max="2622" width="43.33203125" style="93" customWidth="1"/>
    <col min="2623" max="2627" width="0" style="63" hidden="1" customWidth="1"/>
    <col min="2628" max="2628" width="5" style="93" customWidth="1"/>
    <col min="2629" max="2630" width="0" style="63" hidden="1" customWidth="1"/>
    <col min="2631" max="2631" width="5" style="93" customWidth="1"/>
    <col min="2632" max="2633" width="0" style="63" hidden="1" customWidth="1"/>
    <col min="2634" max="2634" width="5" style="93" customWidth="1"/>
    <col min="2635" max="2636" width="0" style="63" hidden="1" customWidth="1"/>
    <col min="2637" max="2637" width="5" style="93" customWidth="1"/>
    <col min="2638" max="2639" width="0" style="63" hidden="1" customWidth="1"/>
    <col min="2640" max="2640" width="5" style="93" customWidth="1"/>
    <col min="2641" max="2642" width="0" style="63" hidden="1" customWidth="1"/>
    <col min="2643" max="2643" width="5" style="93" customWidth="1"/>
    <col min="2644" max="2648" width="0" style="63" hidden="1" customWidth="1"/>
    <col min="2649" max="2649" width="6.33203125" style="93" customWidth="1"/>
    <col min="2650" max="2657" width="0" style="63" hidden="1" customWidth="1"/>
    <col min="2658" max="2658" width="5.6640625" style="93" customWidth="1"/>
    <col min="2659" max="2660" width="0" style="63" hidden="1" customWidth="1"/>
    <col min="2661" max="2661" width="6.33203125" style="93" customWidth="1"/>
    <col min="2662" max="2663" width="0" style="63" hidden="1" customWidth="1"/>
    <col min="2664" max="2664" width="5.33203125" style="93" customWidth="1"/>
    <col min="2665" max="2666" width="0" style="63" hidden="1" customWidth="1"/>
    <col min="2667" max="2667" width="4.88671875" style="93" customWidth="1"/>
    <col min="2668" max="2678" width="0" style="63" hidden="1" customWidth="1"/>
    <col min="2679" max="2679" width="5.33203125" style="93" customWidth="1"/>
    <col min="2680" max="2684" width="0" style="63" hidden="1" customWidth="1"/>
    <col min="2685" max="2685" width="5.88671875" style="93" customWidth="1"/>
    <col min="2686" max="2687" width="0" style="63" hidden="1" customWidth="1"/>
    <col min="2688" max="2688" width="5.5546875" style="93" customWidth="1"/>
    <col min="2689" max="2690" width="0" style="63" hidden="1" customWidth="1"/>
    <col min="2691" max="2691" width="5.33203125" style="93" customWidth="1"/>
    <col min="2692" max="2693" width="0" style="63" hidden="1" customWidth="1"/>
    <col min="2694" max="2694" width="6" style="93" customWidth="1"/>
    <col min="2695" max="2699" width="0" style="63" hidden="1" customWidth="1"/>
    <col min="2700" max="2700" width="5" style="93" customWidth="1"/>
    <col min="2701" max="2702" width="0" style="63" hidden="1" customWidth="1"/>
    <col min="2703" max="2703" width="5.6640625" style="93" customWidth="1"/>
    <col min="2704" max="2705" width="0" style="63" hidden="1" customWidth="1"/>
    <col min="2706" max="2706" width="6.5546875" style="93" customWidth="1"/>
    <col min="2707" max="2708" width="0" style="63" hidden="1" customWidth="1"/>
    <col min="2709" max="2709" width="5" style="93" customWidth="1"/>
    <col min="2710" max="2710" width="0" style="63" hidden="1" customWidth="1"/>
    <col min="2711" max="2711" width="6.33203125" style="93" customWidth="1"/>
    <col min="2712" max="2712" width="11" style="93" customWidth="1"/>
    <col min="2713" max="2716" width="0" style="63" hidden="1" customWidth="1"/>
    <col min="2717" max="2717" width="6.5546875" style="93" customWidth="1"/>
    <col min="2718" max="2719" width="0" style="63" hidden="1" customWidth="1"/>
    <col min="2720" max="2720" width="6.33203125" style="93" customWidth="1"/>
    <col min="2721" max="2722" width="0" style="63" hidden="1" customWidth="1"/>
    <col min="2723" max="2723" width="6.5546875" style="93" customWidth="1"/>
    <col min="2724" max="2725" width="0" style="63" hidden="1" customWidth="1"/>
    <col min="2726" max="2726" width="6.6640625" style="93" customWidth="1"/>
    <col min="2727" max="2728" width="0" style="63" hidden="1" customWidth="1"/>
    <col min="2729" max="2729" width="6.44140625" style="93" customWidth="1"/>
    <col min="2730" max="2731" width="0" style="63" hidden="1" customWidth="1"/>
    <col min="2732" max="2732" width="6.5546875" style="93" customWidth="1"/>
    <col min="2733" max="2734" width="0" style="63" hidden="1" customWidth="1"/>
    <col min="2735" max="2735" width="6.88671875" style="93" customWidth="1"/>
    <col min="2736" max="2740" width="0" style="63" hidden="1" customWidth="1"/>
    <col min="2741" max="2741" width="6.33203125" style="93" customWidth="1"/>
    <col min="2742" max="2743" width="0" style="63" hidden="1" customWidth="1"/>
    <col min="2744" max="2744" width="6.5546875" style="93" customWidth="1"/>
    <col min="2745" max="2746" width="0" style="63" hidden="1" customWidth="1"/>
    <col min="2747" max="2747" width="7.44140625" style="93" customWidth="1"/>
    <col min="2748" max="2748" width="0" style="63" hidden="1" customWidth="1"/>
    <col min="2749" max="2749" width="6.33203125" style="93" customWidth="1"/>
    <col min="2750" max="2750" width="9" style="93" customWidth="1"/>
    <col min="2751" max="2757" width="0" style="63" hidden="1" customWidth="1"/>
    <col min="2758" max="2758" width="8.6640625" style="93" customWidth="1"/>
    <col min="2759" max="2760" width="0" style="63" hidden="1" customWidth="1"/>
    <col min="2761" max="2761" width="6.5546875" style="93" customWidth="1"/>
    <col min="2762" max="2763" width="0" style="63" hidden="1" customWidth="1"/>
    <col min="2764" max="2764" width="7" style="93" customWidth="1"/>
    <col min="2765" max="2774" width="0" style="63" hidden="1" customWidth="1"/>
    <col min="2775" max="2775" width="6.33203125" style="93" customWidth="1"/>
    <col min="2776" max="2776" width="9" style="93" customWidth="1"/>
    <col min="2777" max="2780" width="0" style="63" hidden="1" customWidth="1"/>
    <col min="2781" max="2781" width="11.5546875" style="93" customWidth="1"/>
    <col min="2782" max="2784" width="0" style="63" hidden="1" customWidth="1"/>
    <col min="2785" max="2785" width="9.5546875" style="93" customWidth="1"/>
    <col min="2786" max="2786" width="11.44140625" style="93" customWidth="1"/>
    <col min="2787" max="2793" width="0" style="63" hidden="1" customWidth="1"/>
    <col min="2794" max="2794" width="7" style="93" customWidth="1"/>
    <col min="2795" max="2795" width="18.44140625" style="93" customWidth="1"/>
    <col min="2796" max="2820" width="0" style="63" hidden="1" customWidth="1"/>
    <col min="2821" max="2877" width="9.109375" style="93"/>
    <col min="2878" max="2878" width="43.33203125" style="93" customWidth="1"/>
    <col min="2879" max="2883" width="0" style="63" hidden="1" customWidth="1"/>
    <col min="2884" max="2884" width="5" style="93" customWidth="1"/>
    <col min="2885" max="2886" width="0" style="63" hidden="1" customWidth="1"/>
    <col min="2887" max="2887" width="5" style="93" customWidth="1"/>
    <col min="2888" max="2889" width="0" style="63" hidden="1" customWidth="1"/>
    <col min="2890" max="2890" width="5" style="93" customWidth="1"/>
    <col min="2891" max="2892" width="0" style="63" hidden="1" customWidth="1"/>
    <col min="2893" max="2893" width="5" style="93" customWidth="1"/>
    <col min="2894" max="2895" width="0" style="63" hidden="1" customWidth="1"/>
    <col min="2896" max="2896" width="5" style="93" customWidth="1"/>
    <col min="2897" max="2898" width="0" style="63" hidden="1" customWidth="1"/>
    <col min="2899" max="2899" width="5" style="93" customWidth="1"/>
    <col min="2900" max="2904" width="0" style="63" hidden="1" customWidth="1"/>
    <col min="2905" max="2905" width="6.33203125" style="93" customWidth="1"/>
    <col min="2906" max="2913" width="0" style="63" hidden="1" customWidth="1"/>
    <col min="2914" max="2914" width="5.6640625" style="93" customWidth="1"/>
    <col min="2915" max="2916" width="0" style="63" hidden="1" customWidth="1"/>
    <col min="2917" max="2917" width="6.33203125" style="93" customWidth="1"/>
    <col min="2918" max="2919" width="0" style="63" hidden="1" customWidth="1"/>
    <col min="2920" max="2920" width="5.33203125" style="93" customWidth="1"/>
    <col min="2921" max="2922" width="0" style="63" hidden="1" customWidth="1"/>
    <col min="2923" max="2923" width="4.88671875" style="93" customWidth="1"/>
    <col min="2924" max="2934" width="0" style="63" hidden="1" customWidth="1"/>
    <col min="2935" max="2935" width="5.33203125" style="93" customWidth="1"/>
    <col min="2936" max="2940" width="0" style="63" hidden="1" customWidth="1"/>
    <col min="2941" max="2941" width="5.88671875" style="93" customWidth="1"/>
    <col min="2942" max="2943" width="0" style="63" hidden="1" customWidth="1"/>
    <col min="2944" max="2944" width="5.5546875" style="93" customWidth="1"/>
    <col min="2945" max="2946" width="0" style="63" hidden="1" customWidth="1"/>
    <col min="2947" max="2947" width="5.33203125" style="93" customWidth="1"/>
    <col min="2948" max="2949" width="0" style="63" hidden="1" customWidth="1"/>
    <col min="2950" max="2950" width="6" style="93" customWidth="1"/>
    <col min="2951" max="2955" width="0" style="63" hidden="1" customWidth="1"/>
    <col min="2956" max="2956" width="5" style="93" customWidth="1"/>
    <col min="2957" max="2958" width="0" style="63" hidden="1" customWidth="1"/>
    <col min="2959" max="2959" width="5.6640625" style="93" customWidth="1"/>
    <col min="2960" max="2961" width="0" style="63" hidden="1" customWidth="1"/>
    <col min="2962" max="2962" width="6.5546875" style="93" customWidth="1"/>
    <col min="2963" max="2964" width="0" style="63" hidden="1" customWidth="1"/>
    <col min="2965" max="2965" width="5" style="93" customWidth="1"/>
    <col min="2966" max="2966" width="0" style="63" hidden="1" customWidth="1"/>
    <col min="2967" max="2967" width="6.33203125" style="93" customWidth="1"/>
    <col min="2968" max="2968" width="11" style="93" customWidth="1"/>
    <col min="2969" max="2972" width="0" style="63" hidden="1" customWidth="1"/>
    <col min="2973" max="2973" width="6.5546875" style="93" customWidth="1"/>
    <col min="2974" max="2975" width="0" style="63" hidden="1" customWidth="1"/>
    <col min="2976" max="2976" width="6.33203125" style="93" customWidth="1"/>
    <col min="2977" max="2978" width="0" style="63" hidden="1" customWidth="1"/>
    <col min="2979" max="2979" width="6.5546875" style="93" customWidth="1"/>
    <col min="2980" max="2981" width="0" style="63" hidden="1" customWidth="1"/>
    <col min="2982" max="2982" width="6.6640625" style="93" customWidth="1"/>
    <col min="2983" max="2984" width="0" style="63" hidden="1" customWidth="1"/>
    <col min="2985" max="2985" width="6.44140625" style="93" customWidth="1"/>
    <col min="2986" max="2987" width="0" style="63" hidden="1" customWidth="1"/>
    <col min="2988" max="2988" width="6.5546875" style="93" customWidth="1"/>
    <col min="2989" max="2990" width="0" style="63" hidden="1" customWidth="1"/>
    <col min="2991" max="2991" width="6.88671875" style="93" customWidth="1"/>
    <col min="2992" max="2996" width="0" style="63" hidden="1" customWidth="1"/>
    <col min="2997" max="2997" width="6.33203125" style="93" customWidth="1"/>
    <col min="2998" max="2999" width="0" style="63" hidden="1" customWidth="1"/>
    <col min="3000" max="3000" width="6.5546875" style="93" customWidth="1"/>
    <col min="3001" max="3002" width="0" style="63" hidden="1" customWidth="1"/>
    <col min="3003" max="3003" width="7.44140625" style="93" customWidth="1"/>
    <col min="3004" max="3004" width="0" style="63" hidden="1" customWidth="1"/>
    <col min="3005" max="3005" width="6.33203125" style="93" customWidth="1"/>
    <col min="3006" max="3006" width="9" style="93" customWidth="1"/>
    <col min="3007" max="3013" width="0" style="63" hidden="1" customWidth="1"/>
    <col min="3014" max="3014" width="8.6640625" style="93" customWidth="1"/>
    <col min="3015" max="3016" width="0" style="63" hidden="1" customWidth="1"/>
    <col min="3017" max="3017" width="6.5546875" style="93" customWidth="1"/>
    <col min="3018" max="3019" width="0" style="63" hidden="1" customWidth="1"/>
    <col min="3020" max="3020" width="7" style="93" customWidth="1"/>
    <col min="3021" max="3030" width="0" style="63" hidden="1" customWidth="1"/>
    <col min="3031" max="3031" width="6.33203125" style="93" customWidth="1"/>
    <col min="3032" max="3032" width="9" style="93" customWidth="1"/>
    <col min="3033" max="3036" width="0" style="63" hidden="1" customWidth="1"/>
    <col min="3037" max="3037" width="11.5546875" style="93" customWidth="1"/>
    <col min="3038" max="3040" width="0" style="63" hidden="1" customWidth="1"/>
    <col min="3041" max="3041" width="9.5546875" style="93" customWidth="1"/>
    <col min="3042" max="3042" width="11.44140625" style="93" customWidth="1"/>
    <col min="3043" max="3049" width="0" style="63" hidden="1" customWidth="1"/>
    <col min="3050" max="3050" width="7" style="93" customWidth="1"/>
    <col min="3051" max="3051" width="18.44140625" style="93" customWidth="1"/>
    <col min="3052" max="3076" width="0" style="63" hidden="1" customWidth="1"/>
    <col min="3077" max="3133" width="9.109375" style="93"/>
    <col min="3134" max="3134" width="43.33203125" style="93" customWidth="1"/>
    <col min="3135" max="3139" width="0" style="63" hidden="1" customWidth="1"/>
    <col min="3140" max="3140" width="5" style="93" customWidth="1"/>
    <col min="3141" max="3142" width="0" style="63" hidden="1" customWidth="1"/>
    <col min="3143" max="3143" width="5" style="93" customWidth="1"/>
    <col min="3144" max="3145" width="0" style="63" hidden="1" customWidth="1"/>
    <col min="3146" max="3146" width="5" style="93" customWidth="1"/>
    <col min="3147" max="3148" width="0" style="63" hidden="1" customWidth="1"/>
    <col min="3149" max="3149" width="5" style="93" customWidth="1"/>
    <col min="3150" max="3151" width="0" style="63" hidden="1" customWidth="1"/>
    <col min="3152" max="3152" width="5" style="93" customWidth="1"/>
    <col min="3153" max="3154" width="0" style="63" hidden="1" customWidth="1"/>
    <col min="3155" max="3155" width="5" style="93" customWidth="1"/>
    <col min="3156" max="3160" width="0" style="63" hidden="1" customWidth="1"/>
    <col min="3161" max="3161" width="6.33203125" style="93" customWidth="1"/>
    <col min="3162" max="3169" width="0" style="63" hidden="1" customWidth="1"/>
    <col min="3170" max="3170" width="5.6640625" style="93" customWidth="1"/>
    <col min="3171" max="3172" width="0" style="63" hidden="1" customWidth="1"/>
    <col min="3173" max="3173" width="6.33203125" style="93" customWidth="1"/>
    <col min="3174" max="3175" width="0" style="63" hidden="1" customWidth="1"/>
    <col min="3176" max="3176" width="5.33203125" style="93" customWidth="1"/>
    <col min="3177" max="3178" width="0" style="63" hidden="1" customWidth="1"/>
    <col min="3179" max="3179" width="4.88671875" style="93" customWidth="1"/>
    <col min="3180" max="3190" width="0" style="63" hidden="1" customWidth="1"/>
    <col min="3191" max="3191" width="5.33203125" style="93" customWidth="1"/>
    <col min="3192" max="3196" width="0" style="63" hidden="1" customWidth="1"/>
    <col min="3197" max="3197" width="5.88671875" style="93" customWidth="1"/>
    <col min="3198" max="3199" width="0" style="63" hidden="1" customWidth="1"/>
    <col min="3200" max="3200" width="5.5546875" style="93" customWidth="1"/>
    <col min="3201" max="3202" width="0" style="63" hidden="1" customWidth="1"/>
    <col min="3203" max="3203" width="5.33203125" style="93" customWidth="1"/>
    <col min="3204" max="3205" width="0" style="63" hidden="1" customWidth="1"/>
    <col min="3206" max="3206" width="6" style="93" customWidth="1"/>
    <col min="3207" max="3211" width="0" style="63" hidden="1" customWidth="1"/>
    <col min="3212" max="3212" width="5" style="93" customWidth="1"/>
    <col min="3213" max="3214" width="0" style="63" hidden="1" customWidth="1"/>
    <col min="3215" max="3215" width="5.6640625" style="93" customWidth="1"/>
    <col min="3216" max="3217" width="0" style="63" hidden="1" customWidth="1"/>
    <col min="3218" max="3218" width="6.5546875" style="93" customWidth="1"/>
    <col min="3219" max="3220" width="0" style="63" hidden="1" customWidth="1"/>
    <col min="3221" max="3221" width="5" style="93" customWidth="1"/>
    <col min="3222" max="3222" width="0" style="63" hidden="1" customWidth="1"/>
    <col min="3223" max="3223" width="6.33203125" style="93" customWidth="1"/>
    <col min="3224" max="3224" width="11" style="93" customWidth="1"/>
    <col min="3225" max="3228" width="0" style="63" hidden="1" customWidth="1"/>
    <col min="3229" max="3229" width="6.5546875" style="93" customWidth="1"/>
    <col min="3230" max="3231" width="0" style="63" hidden="1" customWidth="1"/>
    <col min="3232" max="3232" width="6.33203125" style="93" customWidth="1"/>
    <col min="3233" max="3234" width="0" style="63" hidden="1" customWidth="1"/>
    <col min="3235" max="3235" width="6.5546875" style="93" customWidth="1"/>
    <col min="3236" max="3237" width="0" style="63" hidden="1" customWidth="1"/>
    <col min="3238" max="3238" width="6.6640625" style="93" customWidth="1"/>
    <col min="3239" max="3240" width="0" style="63" hidden="1" customWidth="1"/>
    <col min="3241" max="3241" width="6.44140625" style="93" customWidth="1"/>
    <col min="3242" max="3243" width="0" style="63" hidden="1" customWidth="1"/>
    <col min="3244" max="3244" width="6.5546875" style="93" customWidth="1"/>
    <col min="3245" max="3246" width="0" style="63" hidden="1" customWidth="1"/>
    <col min="3247" max="3247" width="6.88671875" style="93" customWidth="1"/>
    <col min="3248" max="3252" width="0" style="63" hidden="1" customWidth="1"/>
    <col min="3253" max="3253" width="6.33203125" style="93" customWidth="1"/>
    <col min="3254" max="3255" width="0" style="63" hidden="1" customWidth="1"/>
    <col min="3256" max="3256" width="6.5546875" style="93" customWidth="1"/>
    <col min="3257" max="3258" width="0" style="63" hidden="1" customWidth="1"/>
    <col min="3259" max="3259" width="7.44140625" style="93" customWidth="1"/>
    <col min="3260" max="3260" width="0" style="63" hidden="1" customWidth="1"/>
    <col min="3261" max="3261" width="6.33203125" style="93" customWidth="1"/>
    <col min="3262" max="3262" width="9" style="93" customWidth="1"/>
    <col min="3263" max="3269" width="0" style="63" hidden="1" customWidth="1"/>
    <col min="3270" max="3270" width="8.6640625" style="93" customWidth="1"/>
    <col min="3271" max="3272" width="0" style="63" hidden="1" customWidth="1"/>
    <col min="3273" max="3273" width="6.5546875" style="93" customWidth="1"/>
    <col min="3274" max="3275" width="0" style="63" hidden="1" customWidth="1"/>
    <col min="3276" max="3276" width="7" style="93" customWidth="1"/>
    <col min="3277" max="3286" width="0" style="63" hidden="1" customWidth="1"/>
    <col min="3287" max="3287" width="6.33203125" style="93" customWidth="1"/>
    <col min="3288" max="3288" width="9" style="93" customWidth="1"/>
    <col min="3289" max="3292" width="0" style="63" hidden="1" customWidth="1"/>
    <col min="3293" max="3293" width="11.5546875" style="93" customWidth="1"/>
    <col min="3294" max="3296" width="0" style="63" hidden="1" customWidth="1"/>
    <col min="3297" max="3297" width="9.5546875" style="93" customWidth="1"/>
    <col min="3298" max="3298" width="11.44140625" style="93" customWidth="1"/>
    <col min="3299" max="3305" width="0" style="63" hidden="1" customWidth="1"/>
    <col min="3306" max="3306" width="7" style="93" customWidth="1"/>
    <col min="3307" max="3307" width="18.44140625" style="93" customWidth="1"/>
    <col min="3308" max="3332" width="0" style="63" hidden="1" customWidth="1"/>
    <col min="3333" max="3389" width="9.109375" style="93"/>
    <col min="3390" max="3390" width="43.33203125" style="93" customWidth="1"/>
    <col min="3391" max="3395" width="0" style="63" hidden="1" customWidth="1"/>
    <col min="3396" max="3396" width="5" style="93" customWidth="1"/>
    <col min="3397" max="3398" width="0" style="63" hidden="1" customWidth="1"/>
    <col min="3399" max="3399" width="5" style="93" customWidth="1"/>
    <col min="3400" max="3401" width="0" style="63" hidden="1" customWidth="1"/>
    <col min="3402" max="3402" width="5" style="93" customWidth="1"/>
    <col min="3403" max="3404" width="0" style="63" hidden="1" customWidth="1"/>
    <col min="3405" max="3405" width="5" style="93" customWidth="1"/>
    <col min="3406" max="3407" width="0" style="63" hidden="1" customWidth="1"/>
    <col min="3408" max="3408" width="5" style="93" customWidth="1"/>
    <col min="3409" max="3410" width="0" style="63" hidden="1" customWidth="1"/>
    <col min="3411" max="3411" width="5" style="93" customWidth="1"/>
    <col min="3412" max="3416" width="0" style="63" hidden="1" customWidth="1"/>
    <col min="3417" max="3417" width="6.33203125" style="93" customWidth="1"/>
    <col min="3418" max="3425" width="0" style="63" hidden="1" customWidth="1"/>
    <col min="3426" max="3426" width="5.6640625" style="93" customWidth="1"/>
    <col min="3427" max="3428" width="0" style="63" hidden="1" customWidth="1"/>
    <col min="3429" max="3429" width="6.33203125" style="93" customWidth="1"/>
    <col min="3430" max="3431" width="0" style="63" hidden="1" customWidth="1"/>
    <col min="3432" max="3432" width="5.33203125" style="93" customWidth="1"/>
    <col min="3433" max="3434" width="0" style="63" hidden="1" customWidth="1"/>
    <col min="3435" max="3435" width="4.88671875" style="93" customWidth="1"/>
    <col min="3436" max="3446" width="0" style="63" hidden="1" customWidth="1"/>
    <col min="3447" max="3447" width="5.33203125" style="93" customWidth="1"/>
    <col min="3448" max="3452" width="0" style="63" hidden="1" customWidth="1"/>
    <col min="3453" max="3453" width="5.88671875" style="93" customWidth="1"/>
    <col min="3454" max="3455" width="0" style="63" hidden="1" customWidth="1"/>
    <col min="3456" max="3456" width="5.5546875" style="93" customWidth="1"/>
    <col min="3457" max="3458" width="0" style="63" hidden="1" customWidth="1"/>
    <col min="3459" max="3459" width="5.33203125" style="93" customWidth="1"/>
    <col min="3460" max="3461" width="0" style="63" hidden="1" customWidth="1"/>
    <col min="3462" max="3462" width="6" style="93" customWidth="1"/>
    <col min="3463" max="3467" width="0" style="63" hidden="1" customWidth="1"/>
    <col min="3468" max="3468" width="5" style="93" customWidth="1"/>
    <col min="3469" max="3470" width="0" style="63" hidden="1" customWidth="1"/>
    <col min="3471" max="3471" width="5.6640625" style="93" customWidth="1"/>
    <col min="3472" max="3473" width="0" style="63" hidden="1" customWidth="1"/>
    <col min="3474" max="3474" width="6.5546875" style="93" customWidth="1"/>
    <col min="3475" max="3476" width="0" style="63" hidden="1" customWidth="1"/>
    <col min="3477" max="3477" width="5" style="93" customWidth="1"/>
    <col min="3478" max="3478" width="0" style="63" hidden="1" customWidth="1"/>
    <col min="3479" max="3479" width="6.33203125" style="93" customWidth="1"/>
    <col min="3480" max="3480" width="11" style="93" customWidth="1"/>
    <col min="3481" max="3484" width="0" style="63" hidden="1" customWidth="1"/>
    <col min="3485" max="3485" width="6.5546875" style="93" customWidth="1"/>
    <col min="3486" max="3487" width="0" style="63" hidden="1" customWidth="1"/>
    <col min="3488" max="3488" width="6.33203125" style="93" customWidth="1"/>
    <col min="3489" max="3490" width="0" style="63" hidden="1" customWidth="1"/>
    <col min="3491" max="3491" width="6.5546875" style="93" customWidth="1"/>
    <col min="3492" max="3493" width="0" style="63" hidden="1" customWidth="1"/>
    <col min="3494" max="3494" width="6.6640625" style="93" customWidth="1"/>
    <col min="3495" max="3496" width="0" style="63" hidden="1" customWidth="1"/>
    <col min="3497" max="3497" width="6.44140625" style="93" customWidth="1"/>
    <col min="3498" max="3499" width="0" style="63" hidden="1" customWidth="1"/>
    <col min="3500" max="3500" width="6.5546875" style="93" customWidth="1"/>
    <col min="3501" max="3502" width="0" style="63" hidden="1" customWidth="1"/>
    <col min="3503" max="3503" width="6.88671875" style="93" customWidth="1"/>
    <col min="3504" max="3508" width="0" style="63" hidden="1" customWidth="1"/>
    <col min="3509" max="3509" width="6.33203125" style="93" customWidth="1"/>
    <col min="3510" max="3511" width="0" style="63" hidden="1" customWidth="1"/>
    <col min="3512" max="3512" width="6.5546875" style="93" customWidth="1"/>
    <col min="3513" max="3514" width="0" style="63" hidden="1" customWidth="1"/>
    <col min="3515" max="3515" width="7.44140625" style="93" customWidth="1"/>
    <col min="3516" max="3516" width="0" style="63" hidden="1" customWidth="1"/>
    <col min="3517" max="3517" width="6.33203125" style="93" customWidth="1"/>
    <col min="3518" max="3518" width="9" style="93" customWidth="1"/>
    <col min="3519" max="3525" width="0" style="63" hidden="1" customWidth="1"/>
    <col min="3526" max="3526" width="8.6640625" style="93" customWidth="1"/>
    <col min="3527" max="3528" width="0" style="63" hidden="1" customWidth="1"/>
    <col min="3529" max="3529" width="6.5546875" style="93" customWidth="1"/>
    <col min="3530" max="3531" width="0" style="63" hidden="1" customWidth="1"/>
    <col min="3532" max="3532" width="7" style="93" customWidth="1"/>
    <col min="3533" max="3542" width="0" style="63" hidden="1" customWidth="1"/>
    <col min="3543" max="3543" width="6.33203125" style="93" customWidth="1"/>
    <col min="3544" max="3544" width="9" style="93" customWidth="1"/>
    <col min="3545" max="3548" width="0" style="63" hidden="1" customWidth="1"/>
    <col min="3549" max="3549" width="11.5546875" style="93" customWidth="1"/>
    <col min="3550" max="3552" width="0" style="63" hidden="1" customWidth="1"/>
    <col min="3553" max="3553" width="9.5546875" style="93" customWidth="1"/>
    <col min="3554" max="3554" width="11.44140625" style="93" customWidth="1"/>
    <col min="3555" max="3561" width="0" style="63" hidden="1" customWidth="1"/>
    <col min="3562" max="3562" width="7" style="93" customWidth="1"/>
    <col min="3563" max="3563" width="18.44140625" style="93" customWidth="1"/>
    <col min="3564" max="3588" width="0" style="63" hidden="1" customWidth="1"/>
    <col min="3589" max="3645" width="9.109375" style="93"/>
    <col min="3646" max="3646" width="43.33203125" style="93" customWidth="1"/>
    <col min="3647" max="3651" width="0" style="63" hidden="1" customWidth="1"/>
    <col min="3652" max="3652" width="5" style="93" customWidth="1"/>
    <col min="3653" max="3654" width="0" style="63" hidden="1" customWidth="1"/>
    <col min="3655" max="3655" width="5" style="93" customWidth="1"/>
    <col min="3656" max="3657" width="0" style="63" hidden="1" customWidth="1"/>
    <col min="3658" max="3658" width="5" style="93" customWidth="1"/>
    <col min="3659" max="3660" width="0" style="63" hidden="1" customWidth="1"/>
    <col min="3661" max="3661" width="5" style="93" customWidth="1"/>
    <col min="3662" max="3663" width="0" style="63" hidden="1" customWidth="1"/>
    <col min="3664" max="3664" width="5" style="93" customWidth="1"/>
    <col min="3665" max="3666" width="0" style="63" hidden="1" customWidth="1"/>
    <col min="3667" max="3667" width="5" style="93" customWidth="1"/>
    <col min="3668" max="3672" width="0" style="63" hidden="1" customWidth="1"/>
    <col min="3673" max="3673" width="6.33203125" style="93" customWidth="1"/>
    <col min="3674" max="3681" width="0" style="63" hidden="1" customWidth="1"/>
    <col min="3682" max="3682" width="5.6640625" style="93" customWidth="1"/>
    <col min="3683" max="3684" width="0" style="63" hidden="1" customWidth="1"/>
    <col min="3685" max="3685" width="6.33203125" style="93" customWidth="1"/>
    <col min="3686" max="3687" width="0" style="63" hidden="1" customWidth="1"/>
    <col min="3688" max="3688" width="5.33203125" style="93" customWidth="1"/>
    <col min="3689" max="3690" width="0" style="63" hidden="1" customWidth="1"/>
    <col min="3691" max="3691" width="4.88671875" style="93" customWidth="1"/>
    <col min="3692" max="3702" width="0" style="63" hidden="1" customWidth="1"/>
    <col min="3703" max="3703" width="5.33203125" style="93" customWidth="1"/>
    <col min="3704" max="3708" width="0" style="63" hidden="1" customWidth="1"/>
    <col min="3709" max="3709" width="5.88671875" style="93" customWidth="1"/>
    <col min="3710" max="3711" width="0" style="63" hidden="1" customWidth="1"/>
    <col min="3712" max="3712" width="5.5546875" style="93" customWidth="1"/>
    <col min="3713" max="3714" width="0" style="63" hidden="1" customWidth="1"/>
    <col min="3715" max="3715" width="5.33203125" style="93" customWidth="1"/>
    <col min="3716" max="3717" width="0" style="63" hidden="1" customWidth="1"/>
    <col min="3718" max="3718" width="6" style="93" customWidth="1"/>
    <col min="3719" max="3723" width="0" style="63" hidden="1" customWidth="1"/>
    <col min="3724" max="3724" width="5" style="93" customWidth="1"/>
    <col min="3725" max="3726" width="0" style="63" hidden="1" customWidth="1"/>
    <col min="3727" max="3727" width="5.6640625" style="93" customWidth="1"/>
    <col min="3728" max="3729" width="0" style="63" hidden="1" customWidth="1"/>
    <col min="3730" max="3730" width="6.5546875" style="93" customWidth="1"/>
    <col min="3731" max="3732" width="0" style="63" hidden="1" customWidth="1"/>
    <col min="3733" max="3733" width="5" style="93" customWidth="1"/>
    <col min="3734" max="3734" width="0" style="63" hidden="1" customWidth="1"/>
    <col min="3735" max="3735" width="6.33203125" style="93" customWidth="1"/>
    <col min="3736" max="3736" width="11" style="93" customWidth="1"/>
    <col min="3737" max="3740" width="0" style="63" hidden="1" customWidth="1"/>
    <col min="3741" max="3741" width="6.5546875" style="93" customWidth="1"/>
    <col min="3742" max="3743" width="0" style="63" hidden="1" customWidth="1"/>
    <col min="3744" max="3744" width="6.33203125" style="93" customWidth="1"/>
    <col min="3745" max="3746" width="0" style="63" hidden="1" customWidth="1"/>
    <col min="3747" max="3747" width="6.5546875" style="93" customWidth="1"/>
    <col min="3748" max="3749" width="0" style="63" hidden="1" customWidth="1"/>
    <col min="3750" max="3750" width="6.6640625" style="93" customWidth="1"/>
    <col min="3751" max="3752" width="0" style="63" hidden="1" customWidth="1"/>
    <col min="3753" max="3753" width="6.44140625" style="93" customWidth="1"/>
    <col min="3754" max="3755" width="0" style="63" hidden="1" customWidth="1"/>
    <col min="3756" max="3756" width="6.5546875" style="93" customWidth="1"/>
    <col min="3757" max="3758" width="0" style="63" hidden="1" customWidth="1"/>
    <col min="3759" max="3759" width="6.88671875" style="93" customWidth="1"/>
    <col min="3760" max="3764" width="0" style="63" hidden="1" customWidth="1"/>
    <col min="3765" max="3765" width="6.33203125" style="93" customWidth="1"/>
    <col min="3766" max="3767" width="0" style="63" hidden="1" customWidth="1"/>
    <col min="3768" max="3768" width="6.5546875" style="93" customWidth="1"/>
    <col min="3769" max="3770" width="0" style="63" hidden="1" customWidth="1"/>
    <col min="3771" max="3771" width="7.44140625" style="93" customWidth="1"/>
    <col min="3772" max="3772" width="0" style="63" hidden="1" customWidth="1"/>
    <col min="3773" max="3773" width="6.33203125" style="93" customWidth="1"/>
    <col min="3774" max="3774" width="9" style="93" customWidth="1"/>
    <col min="3775" max="3781" width="0" style="63" hidden="1" customWidth="1"/>
    <col min="3782" max="3782" width="8.6640625" style="93" customWidth="1"/>
    <col min="3783" max="3784" width="0" style="63" hidden="1" customWidth="1"/>
    <col min="3785" max="3785" width="6.5546875" style="93" customWidth="1"/>
    <col min="3786" max="3787" width="0" style="63" hidden="1" customWidth="1"/>
    <col min="3788" max="3788" width="7" style="93" customWidth="1"/>
    <col min="3789" max="3798" width="0" style="63" hidden="1" customWidth="1"/>
    <col min="3799" max="3799" width="6.33203125" style="93" customWidth="1"/>
    <col min="3800" max="3800" width="9" style="93" customWidth="1"/>
    <col min="3801" max="3804" width="0" style="63" hidden="1" customWidth="1"/>
    <col min="3805" max="3805" width="11.5546875" style="93" customWidth="1"/>
    <col min="3806" max="3808" width="0" style="63" hidden="1" customWidth="1"/>
    <col min="3809" max="3809" width="9.5546875" style="93" customWidth="1"/>
    <col min="3810" max="3810" width="11.44140625" style="93" customWidth="1"/>
    <col min="3811" max="3817" width="0" style="63" hidden="1" customWidth="1"/>
    <col min="3818" max="3818" width="7" style="93" customWidth="1"/>
    <col min="3819" max="3819" width="18.44140625" style="93" customWidth="1"/>
    <col min="3820" max="3844" width="0" style="63" hidden="1" customWidth="1"/>
    <col min="3845" max="3901" width="9.109375" style="93"/>
    <col min="3902" max="3902" width="43.33203125" style="93" customWidth="1"/>
    <col min="3903" max="3907" width="0" style="63" hidden="1" customWidth="1"/>
    <col min="3908" max="3908" width="5" style="93" customWidth="1"/>
    <col min="3909" max="3910" width="0" style="63" hidden="1" customWidth="1"/>
    <col min="3911" max="3911" width="5" style="93" customWidth="1"/>
    <col min="3912" max="3913" width="0" style="63" hidden="1" customWidth="1"/>
    <col min="3914" max="3914" width="5" style="93" customWidth="1"/>
    <col min="3915" max="3916" width="0" style="63" hidden="1" customWidth="1"/>
    <col min="3917" max="3917" width="5" style="93" customWidth="1"/>
    <col min="3918" max="3919" width="0" style="63" hidden="1" customWidth="1"/>
    <col min="3920" max="3920" width="5" style="93" customWidth="1"/>
    <col min="3921" max="3922" width="0" style="63" hidden="1" customWidth="1"/>
    <col min="3923" max="3923" width="5" style="93" customWidth="1"/>
    <col min="3924" max="3928" width="0" style="63" hidden="1" customWidth="1"/>
    <col min="3929" max="3929" width="6.33203125" style="93" customWidth="1"/>
    <col min="3930" max="3937" width="0" style="63" hidden="1" customWidth="1"/>
    <col min="3938" max="3938" width="5.6640625" style="93" customWidth="1"/>
    <col min="3939" max="3940" width="0" style="63" hidden="1" customWidth="1"/>
    <col min="3941" max="3941" width="6.33203125" style="93" customWidth="1"/>
    <col min="3942" max="3943" width="0" style="63" hidden="1" customWidth="1"/>
    <col min="3944" max="3944" width="5.33203125" style="93" customWidth="1"/>
    <col min="3945" max="3946" width="0" style="63" hidden="1" customWidth="1"/>
    <col min="3947" max="3947" width="4.88671875" style="93" customWidth="1"/>
    <col min="3948" max="3958" width="0" style="63" hidden="1" customWidth="1"/>
    <col min="3959" max="3959" width="5.33203125" style="93" customWidth="1"/>
    <col min="3960" max="3964" width="0" style="63" hidden="1" customWidth="1"/>
    <col min="3965" max="3965" width="5.88671875" style="93" customWidth="1"/>
    <col min="3966" max="3967" width="0" style="63" hidden="1" customWidth="1"/>
    <col min="3968" max="3968" width="5.5546875" style="93" customWidth="1"/>
    <col min="3969" max="3970" width="0" style="63" hidden="1" customWidth="1"/>
    <col min="3971" max="3971" width="5.33203125" style="93" customWidth="1"/>
    <col min="3972" max="3973" width="0" style="63" hidden="1" customWidth="1"/>
    <col min="3974" max="3974" width="6" style="93" customWidth="1"/>
    <col min="3975" max="3979" width="0" style="63" hidden="1" customWidth="1"/>
    <col min="3980" max="3980" width="5" style="93" customWidth="1"/>
    <col min="3981" max="3982" width="0" style="63" hidden="1" customWidth="1"/>
    <col min="3983" max="3983" width="5.6640625" style="93" customWidth="1"/>
    <col min="3984" max="3985" width="0" style="63" hidden="1" customWidth="1"/>
    <col min="3986" max="3986" width="6.5546875" style="93" customWidth="1"/>
    <col min="3987" max="3988" width="0" style="63" hidden="1" customWidth="1"/>
    <col min="3989" max="3989" width="5" style="93" customWidth="1"/>
    <col min="3990" max="3990" width="0" style="63" hidden="1" customWidth="1"/>
    <col min="3991" max="3991" width="6.33203125" style="93" customWidth="1"/>
    <col min="3992" max="3992" width="11" style="93" customWidth="1"/>
    <col min="3993" max="3996" width="0" style="63" hidden="1" customWidth="1"/>
    <col min="3997" max="3997" width="6.5546875" style="93" customWidth="1"/>
    <col min="3998" max="3999" width="0" style="63" hidden="1" customWidth="1"/>
    <col min="4000" max="4000" width="6.33203125" style="93" customWidth="1"/>
    <col min="4001" max="4002" width="0" style="63" hidden="1" customWidth="1"/>
    <col min="4003" max="4003" width="6.5546875" style="93" customWidth="1"/>
    <col min="4004" max="4005" width="0" style="63" hidden="1" customWidth="1"/>
    <col min="4006" max="4006" width="6.6640625" style="93" customWidth="1"/>
    <col min="4007" max="4008" width="0" style="63" hidden="1" customWidth="1"/>
    <col min="4009" max="4009" width="6.44140625" style="93" customWidth="1"/>
    <col min="4010" max="4011" width="0" style="63" hidden="1" customWidth="1"/>
    <col min="4012" max="4012" width="6.5546875" style="93" customWidth="1"/>
    <col min="4013" max="4014" width="0" style="63" hidden="1" customWidth="1"/>
    <col min="4015" max="4015" width="6.88671875" style="93" customWidth="1"/>
    <col min="4016" max="4020" width="0" style="63" hidden="1" customWidth="1"/>
    <col min="4021" max="4021" width="6.33203125" style="93" customWidth="1"/>
    <col min="4022" max="4023" width="0" style="63" hidden="1" customWidth="1"/>
    <col min="4024" max="4024" width="6.5546875" style="93" customWidth="1"/>
    <col min="4025" max="4026" width="0" style="63" hidden="1" customWidth="1"/>
    <col min="4027" max="4027" width="7.44140625" style="93" customWidth="1"/>
    <col min="4028" max="4028" width="0" style="63" hidden="1" customWidth="1"/>
    <col min="4029" max="4029" width="6.33203125" style="93" customWidth="1"/>
    <col min="4030" max="4030" width="9" style="93" customWidth="1"/>
    <col min="4031" max="4037" width="0" style="63" hidden="1" customWidth="1"/>
    <col min="4038" max="4038" width="8.6640625" style="93" customWidth="1"/>
    <col min="4039" max="4040" width="0" style="63" hidden="1" customWidth="1"/>
    <col min="4041" max="4041" width="6.5546875" style="93" customWidth="1"/>
    <col min="4042" max="4043" width="0" style="63" hidden="1" customWidth="1"/>
    <col min="4044" max="4044" width="7" style="93" customWidth="1"/>
    <col min="4045" max="4054" width="0" style="63" hidden="1" customWidth="1"/>
    <col min="4055" max="4055" width="6.33203125" style="93" customWidth="1"/>
    <col min="4056" max="4056" width="9" style="93" customWidth="1"/>
    <col min="4057" max="4060" width="0" style="63" hidden="1" customWidth="1"/>
    <col min="4061" max="4061" width="11.5546875" style="93" customWidth="1"/>
    <col min="4062" max="4064" width="0" style="63" hidden="1" customWidth="1"/>
    <col min="4065" max="4065" width="9.5546875" style="93" customWidth="1"/>
    <col min="4066" max="4066" width="11.44140625" style="93" customWidth="1"/>
    <col min="4067" max="4073" width="0" style="63" hidden="1" customWidth="1"/>
    <col min="4074" max="4074" width="7" style="93" customWidth="1"/>
    <col min="4075" max="4075" width="18.44140625" style="93" customWidth="1"/>
    <col min="4076" max="4100" width="0" style="63" hidden="1" customWidth="1"/>
    <col min="4101" max="4157" width="9.109375" style="93"/>
    <col min="4158" max="4158" width="43.33203125" style="93" customWidth="1"/>
    <col min="4159" max="4163" width="0" style="63" hidden="1" customWidth="1"/>
    <col min="4164" max="4164" width="5" style="93" customWidth="1"/>
    <col min="4165" max="4166" width="0" style="63" hidden="1" customWidth="1"/>
    <col min="4167" max="4167" width="5" style="93" customWidth="1"/>
    <col min="4168" max="4169" width="0" style="63" hidden="1" customWidth="1"/>
    <col min="4170" max="4170" width="5" style="93" customWidth="1"/>
    <col min="4171" max="4172" width="0" style="63" hidden="1" customWidth="1"/>
    <col min="4173" max="4173" width="5" style="93" customWidth="1"/>
    <col min="4174" max="4175" width="0" style="63" hidden="1" customWidth="1"/>
    <col min="4176" max="4176" width="5" style="93" customWidth="1"/>
    <col min="4177" max="4178" width="0" style="63" hidden="1" customWidth="1"/>
    <col min="4179" max="4179" width="5" style="93" customWidth="1"/>
    <col min="4180" max="4184" width="0" style="63" hidden="1" customWidth="1"/>
    <col min="4185" max="4185" width="6.33203125" style="93" customWidth="1"/>
    <col min="4186" max="4193" width="0" style="63" hidden="1" customWidth="1"/>
    <col min="4194" max="4194" width="5.6640625" style="93" customWidth="1"/>
    <col min="4195" max="4196" width="0" style="63" hidden="1" customWidth="1"/>
    <col min="4197" max="4197" width="6.33203125" style="93" customWidth="1"/>
    <col min="4198" max="4199" width="0" style="63" hidden="1" customWidth="1"/>
    <col min="4200" max="4200" width="5.33203125" style="93" customWidth="1"/>
    <col min="4201" max="4202" width="0" style="63" hidden="1" customWidth="1"/>
    <col min="4203" max="4203" width="4.88671875" style="93" customWidth="1"/>
    <col min="4204" max="4214" width="0" style="63" hidden="1" customWidth="1"/>
    <col min="4215" max="4215" width="5.33203125" style="93" customWidth="1"/>
    <col min="4216" max="4220" width="0" style="63" hidden="1" customWidth="1"/>
    <col min="4221" max="4221" width="5.88671875" style="93" customWidth="1"/>
    <col min="4222" max="4223" width="0" style="63" hidden="1" customWidth="1"/>
    <col min="4224" max="4224" width="5.5546875" style="93" customWidth="1"/>
    <col min="4225" max="4226" width="0" style="63" hidden="1" customWidth="1"/>
    <col min="4227" max="4227" width="5.33203125" style="93" customWidth="1"/>
    <col min="4228" max="4229" width="0" style="63" hidden="1" customWidth="1"/>
    <col min="4230" max="4230" width="6" style="93" customWidth="1"/>
    <col min="4231" max="4235" width="0" style="63" hidden="1" customWidth="1"/>
    <col min="4236" max="4236" width="5" style="93" customWidth="1"/>
    <col min="4237" max="4238" width="0" style="63" hidden="1" customWidth="1"/>
    <col min="4239" max="4239" width="5.6640625" style="93" customWidth="1"/>
    <col min="4240" max="4241" width="0" style="63" hidden="1" customWidth="1"/>
    <col min="4242" max="4242" width="6.5546875" style="93" customWidth="1"/>
    <col min="4243" max="4244" width="0" style="63" hidden="1" customWidth="1"/>
    <col min="4245" max="4245" width="5" style="93" customWidth="1"/>
    <col min="4246" max="4246" width="0" style="63" hidden="1" customWidth="1"/>
    <col min="4247" max="4247" width="6.33203125" style="93" customWidth="1"/>
    <col min="4248" max="4248" width="11" style="93" customWidth="1"/>
    <col min="4249" max="4252" width="0" style="63" hidden="1" customWidth="1"/>
    <col min="4253" max="4253" width="6.5546875" style="93" customWidth="1"/>
    <col min="4254" max="4255" width="0" style="63" hidden="1" customWidth="1"/>
    <col min="4256" max="4256" width="6.33203125" style="93" customWidth="1"/>
    <col min="4257" max="4258" width="0" style="63" hidden="1" customWidth="1"/>
    <col min="4259" max="4259" width="6.5546875" style="93" customWidth="1"/>
    <col min="4260" max="4261" width="0" style="63" hidden="1" customWidth="1"/>
    <col min="4262" max="4262" width="6.6640625" style="93" customWidth="1"/>
    <col min="4263" max="4264" width="0" style="63" hidden="1" customWidth="1"/>
    <col min="4265" max="4265" width="6.44140625" style="93" customWidth="1"/>
    <col min="4266" max="4267" width="0" style="63" hidden="1" customWidth="1"/>
    <col min="4268" max="4268" width="6.5546875" style="93" customWidth="1"/>
    <col min="4269" max="4270" width="0" style="63" hidden="1" customWidth="1"/>
    <col min="4271" max="4271" width="6.88671875" style="93" customWidth="1"/>
    <col min="4272" max="4276" width="0" style="63" hidden="1" customWidth="1"/>
    <col min="4277" max="4277" width="6.33203125" style="93" customWidth="1"/>
    <col min="4278" max="4279" width="0" style="63" hidden="1" customWidth="1"/>
    <col min="4280" max="4280" width="6.5546875" style="93" customWidth="1"/>
    <col min="4281" max="4282" width="0" style="63" hidden="1" customWidth="1"/>
    <col min="4283" max="4283" width="7.44140625" style="93" customWidth="1"/>
    <col min="4284" max="4284" width="0" style="63" hidden="1" customWidth="1"/>
    <col min="4285" max="4285" width="6.33203125" style="93" customWidth="1"/>
    <col min="4286" max="4286" width="9" style="93" customWidth="1"/>
    <col min="4287" max="4293" width="0" style="63" hidden="1" customWidth="1"/>
    <col min="4294" max="4294" width="8.6640625" style="93" customWidth="1"/>
    <col min="4295" max="4296" width="0" style="63" hidden="1" customWidth="1"/>
    <col min="4297" max="4297" width="6.5546875" style="93" customWidth="1"/>
    <col min="4298" max="4299" width="0" style="63" hidden="1" customWidth="1"/>
    <col min="4300" max="4300" width="7" style="93" customWidth="1"/>
    <col min="4301" max="4310" width="0" style="63" hidden="1" customWidth="1"/>
    <col min="4311" max="4311" width="6.33203125" style="93" customWidth="1"/>
    <col min="4312" max="4312" width="9" style="93" customWidth="1"/>
    <col min="4313" max="4316" width="0" style="63" hidden="1" customWidth="1"/>
    <col min="4317" max="4317" width="11.5546875" style="93" customWidth="1"/>
    <col min="4318" max="4320" width="0" style="63" hidden="1" customWidth="1"/>
    <col min="4321" max="4321" width="9.5546875" style="93" customWidth="1"/>
    <col min="4322" max="4322" width="11.44140625" style="93" customWidth="1"/>
    <col min="4323" max="4329" width="0" style="63" hidden="1" customWidth="1"/>
    <col min="4330" max="4330" width="7" style="93" customWidth="1"/>
    <col min="4331" max="4331" width="18.44140625" style="93" customWidth="1"/>
    <col min="4332" max="4356" width="0" style="63" hidden="1" customWidth="1"/>
    <col min="4357" max="4413" width="9.109375" style="93"/>
    <col min="4414" max="4414" width="43.33203125" style="93" customWidth="1"/>
    <col min="4415" max="4419" width="0" style="63" hidden="1" customWidth="1"/>
    <col min="4420" max="4420" width="5" style="93" customWidth="1"/>
    <col min="4421" max="4422" width="0" style="63" hidden="1" customWidth="1"/>
    <col min="4423" max="4423" width="5" style="93" customWidth="1"/>
    <col min="4424" max="4425" width="0" style="63" hidden="1" customWidth="1"/>
    <col min="4426" max="4426" width="5" style="93" customWidth="1"/>
    <col min="4427" max="4428" width="0" style="63" hidden="1" customWidth="1"/>
    <col min="4429" max="4429" width="5" style="93" customWidth="1"/>
    <col min="4430" max="4431" width="0" style="63" hidden="1" customWidth="1"/>
    <col min="4432" max="4432" width="5" style="93" customWidth="1"/>
    <col min="4433" max="4434" width="0" style="63" hidden="1" customWidth="1"/>
    <col min="4435" max="4435" width="5" style="93" customWidth="1"/>
    <col min="4436" max="4440" width="0" style="63" hidden="1" customWidth="1"/>
    <col min="4441" max="4441" width="6.33203125" style="93" customWidth="1"/>
    <col min="4442" max="4449" width="0" style="63" hidden="1" customWidth="1"/>
    <col min="4450" max="4450" width="5.6640625" style="93" customWidth="1"/>
    <col min="4451" max="4452" width="0" style="63" hidden="1" customWidth="1"/>
    <col min="4453" max="4453" width="6.33203125" style="93" customWidth="1"/>
    <col min="4454" max="4455" width="0" style="63" hidden="1" customWidth="1"/>
    <col min="4456" max="4456" width="5.33203125" style="93" customWidth="1"/>
    <col min="4457" max="4458" width="0" style="63" hidden="1" customWidth="1"/>
    <col min="4459" max="4459" width="4.88671875" style="93" customWidth="1"/>
    <col min="4460" max="4470" width="0" style="63" hidden="1" customWidth="1"/>
    <col min="4471" max="4471" width="5.33203125" style="93" customWidth="1"/>
    <col min="4472" max="4476" width="0" style="63" hidden="1" customWidth="1"/>
    <col min="4477" max="4477" width="5.88671875" style="93" customWidth="1"/>
    <col min="4478" max="4479" width="0" style="63" hidden="1" customWidth="1"/>
    <col min="4480" max="4480" width="5.5546875" style="93" customWidth="1"/>
    <col min="4481" max="4482" width="0" style="63" hidden="1" customWidth="1"/>
    <col min="4483" max="4483" width="5.33203125" style="93" customWidth="1"/>
    <col min="4484" max="4485" width="0" style="63" hidden="1" customWidth="1"/>
    <col min="4486" max="4486" width="6" style="93" customWidth="1"/>
    <col min="4487" max="4491" width="0" style="63" hidden="1" customWidth="1"/>
    <col min="4492" max="4492" width="5" style="93" customWidth="1"/>
    <col min="4493" max="4494" width="0" style="63" hidden="1" customWidth="1"/>
    <col min="4495" max="4495" width="5.6640625" style="93" customWidth="1"/>
    <col min="4496" max="4497" width="0" style="63" hidden="1" customWidth="1"/>
    <col min="4498" max="4498" width="6.5546875" style="93" customWidth="1"/>
    <col min="4499" max="4500" width="0" style="63" hidden="1" customWidth="1"/>
    <col min="4501" max="4501" width="5" style="93" customWidth="1"/>
    <col min="4502" max="4502" width="0" style="63" hidden="1" customWidth="1"/>
    <col min="4503" max="4503" width="6.33203125" style="93" customWidth="1"/>
    <col min="4504" max="4504" width="11" style="93" customWidth="1"/>
    <col min="4505" max="4508" width="0" style="63" hidden="1" customWidth="1"/>
    <col min="4509" max="4509" width="6.5546875" style="93" customWidth="1"/>
    <col min="4510" max="4511" width="0" style="63" hidden="1" customWidth="1"/>
    <col min="4512" max="4512" width="6.33203125" style="93" customWidth="1"/>
    <col min="4513" max="4514" width="0" style="63" hidden="1" customWidth="1"/>
    <col min="4515" max="4515" width="6.5546875" style="93" customWidth="1"/>
    <col min="4516" max="4517" width="0" style="63" hidden="1" customWidth="1"/>
    <col min="4518" max="4518" width="6.6640625" style="93" customWidth="1"/>
    <col min="4519" max="4520" width="0" style="63" hidden="1" customWidth="1"/>
    <col min="4521" max="4521" width="6.44140625" style="93" customWidth="1"/>
    <col min="4522" max="4523" width="0" style="63" hidden="1" customWidth="1"/>
    <col min="4524" max="4524" width="6.5546875" style="93" customWidth="1"/>
    <col min="4525" max="4526" width="0" style="63" hidden="1" customWidth="1"/>
    <col min="4527" max="4527" width="6.88671875" style="93" customWidth="1"/>
    <col min="4528" max="4532" width="0" style="63" hidden="1" customWidth="1"/>
    <col min="4533" max="4533" width="6.33203125" style="93" customWidth="1"/>
    <col min="4534" max="4535" width="0" style="63" hidden="1" customWidth="1"/>
    <col min="4536" max="4536" width="6.5546875" style="93" customWidth="1"/>
    <col min="4537" max="4538" width="0" style="63" hidden="1" customWidth="1"/>
    <col min="4539" max="4539" width="7.44140625" style="93" customWidth="1"/>
    <col min="4540" max="4540" width="0" style="63" hidden="1" customWidth="1"/>
    <col min="4541" max="4541" width="6.33203125" style="93" customWidth="1"/>
    <col min="4542" max="4542" width="9" style="93" customWidth="1"/>
    <col min="4543" max="4549" width="0" style="63" hidden="1" customWidth="1"/>
    <col min="4550" max="4550" width="8.6640625" style="93" customWidth="1"/>
    <col min="4551" max="4552" width="0" style="63" hidden="1" customWidth="1"/>
    <col min="4553" max="4553" width="6.5546875" style="93" customWidth="1"/>
    <col min="4554" max="4555" width="0" style="63" hidden="1" customWidth="1"/>
    <col min="4556" max="4556" width="7" style="93" customWidth="1"/>
    <col min="4557" max="4566" width="0" style="63" hidden="1" customWidth="1"/>
    <col min="4567" max="4567" width="6.33203125" style="93" customWidth="1"/>
    <col min="4568" max="4568" width="9" style="93" customWidth="1"/>
    <col min="4569" max="4572" width="0" style="63" hidden="1" customWidth="1"/>
    <col min="4573" max="4573" width="11.5546875" style="93" customWidth="1"/>
    <col min="4574" max="4576" width="0" style="63" hidden="1" customWidth="1"/>
    <col min="4577" max="4577" width="9.5546875" style="93" customWidth="1"/>
    <col min="4578" max="4578" width="11.44140625" style="93" customWidth="1"/>
    <col min="4579" max="4585" width="0" style="63" hidden="1" customWidth="1"/>
    <col min="4586" max="4586" width="7" style="93" customWidth="1"/>
    <col min="4587" max="4587" width="18.44140625" style="93" customWidth="1"/>
    <col min="4588" max="4612" width="0" style="63" hidden="1" customWidth="1"/>
    <col min="4613" max="4669" width="9.109375" style="93"/>
    <col min="4670" max="4670" width="43.33203125" style="93" customWidth="1"/>
    <col min="4671" max="4675" width="0" style="63" hidden="1" customWidth="1"/>
    <col min="4676" max="4676" width="5" style="93" customWidth="1"/>
    <col min="4677" max="4678" width="0" style="63" hidden="1" customWidth="1"/>
    <col min="4679" max="4679" width="5" style="93" customWidth="1"/>
    <col min="4680" max="4681" width="0" style="63" hidden="1" customWidth="1"/>
    <col min="4682" max="4682" width="5" style="93" customWidth="1"/>
    <col min="4683" max="4684" width="0" style="63" hidden="1" customWidth="1"/>
    <col min="4685" max="4685" width="5" style="93" customWidth="1"/>
    <col min="4686" max="4687" width="0" style="63" hidden="1" customWidth="1"/>
    <col min="4688" max="4688" width="5" style="93" customWidth="1"/>
    <col min="4689" max="4690" width="0" style="63" hidden="1" customWidth="1"/>
    <col min="4691" max="4691" width="5" style="93" customWidth="1"/>
    <col min="4692" max="4696" width="0" style="63" hidden="1" customWidth="1"/>
    <col min="4697" max="4697" width="6.33203125" style="93" customWidth="1"/>
    <col min="4698" max="4705" width="0" style="63" hidden="1" customWidth="1"/>
    <col min="4706" max="4706" width="5.6640625" style="93" customWidth="1"/>
    <col min="4707" max="4708" width="0" style="63" hidden="1" customWidth="1"/>
    <col min="4709" max="4709" width="6.33203125" style="93" customWidth="1"/>
    <col min="4710" max="4711" width="0" style="63" hidden="1" customWidth="1"/>
    <col min="4712" max="4712" width="5.33203125" style="93" customWidth="1"/>
    <col min="4713" max="4714" width="0" style="63" hidden="1" customWidth="1"/>
    <col min="4715" max="4715" width="4.88671875" style="93" customWidth="1"/>
    <col min="4716" max="4726" width="0" style="63" hidden="1" customWidth="1"/>
    <col min="4727" max="4727" width="5.33203125" style="93" customWidth="1"/>
    <col min="4728" max="4732" width="0" style="63" hidden="1" customWidth="1"/>
    <col min="4733" max="4733" width="5.88671875" style="93" customWidth="1"/>
    <col min="4734" max="4735" width="0" style="63" hidden="1" customWidth="1"/>
    <col min="4736" max="4736" width="5.5546875" style="93" customWidth="1"/>
    <col min="4737" max="4738" width="0" style="63" hidden="1" customWidth="1"/>
    <col min="4739" max="4739" width="5.33203125" style="93" customWidth="1"/>
    <col min="4740" max="4741" width="0" style="63" hidden="1" customWidth="1"/>
    <col min="4742" max="4742" width="6" style="93" customWidth="1"/>
    <col min="4743" max="4747" width="0" style="63" hidden="1" customWidth="1"/>
    <col min="4748" max="4748" width="5" style="93" customWidth="1"/>
    <col min="4749" max="4750" width="0" style="63" hidden="1" customWidth="1"/>
    <col min="4751" max="4751" width="5.6640625" style="93" customWidth="1"/>
    <col min="4752" max="4753" width="0" style="63" hidden="1" customWidth="1"/>
    <col min="4754" max="4754" width="6.5546875" style="93" customWidth="1"/>
    <col min="4755" max="4756" width="0" style="63" hidden="1" customWidth="1"/>
    <col min="4757" max="4757" width="5" style="93" customWidth="1"/>
    <col min="4758" max="4758" width="0" style="63" hidden="1" customWidth="1"/>
    <col min="4759" max="4759" width="6.33203125" style="93" customWidth="1"/>
    <col min="4760" max="4760" width="11" style="93" customWidth="1"/>
    <col min="4761" max="4764" width="0" style="63" hidden="1" customWidth="1"/>
    <col min="4765" max="4765" width="6.5546875" style="93" customWidth="1"/>
    <col min="4766" max="4767" width="0" style="63" hidden="1" customWidth="1"/>
    <col min="4768" max="4768" width="6.33203125" style="93" customWidth="1"/>
    <col min="4769" max="4770" width="0" style="63" hidden="1" customWidth="1"/>
    <col min="4771" max="4771" width="6.5546875" style="93" customWidth="1"/>
    <col min="4772" max="4773" width="0" style="63" hidden="1" customWidth="1"/>
    <col min="4774" max="4774" width="6.6640625" style="93" customWidth="1"/>
    <col min="4775" max="4776" width="0" style="63" hidden="1" customWidth="1"/>
    <col min="4777" max="4777" width="6.44140625" style="93" customWidth="1"/>
    <col min="4778" max="4779" width="0" style="63" hidden="1" customWidth="1"/>
    <col min="4780" max="4780" width="6.5546875" style="93" customWidth="1"/>
    <col min="4781" max="4782" width="0" style="63" hidden="1" customWidth="1"/>
    <col min="4783" max="4783" width="6.88671875" style="93" customWidth="1"/>
    <col min="4784" max="4788" width="0" style="63" hidden="1" customWidth="1"/>
    <col min="4789" max="4789" width="6.33203125" style="93" customWidth="1"/>
    <col min="4790" max="4791" width="0" style="63" hidden="1" customWidth="1"/>
    <col min="4792" max="4792" width="6.5546875" style="93" customWidth="1"/>
    <col min="4793" max="4794" width="0" style="63" hidden="1" customWidth="1"/>
    <col min="4795" max="4795" width="7.44140625" style="93" customWidth="1"/>
    <col min="4796" max="4796" width="0" style="63" hidden="1" customWidth="1"/>
    <col min="4797" max="4797" width="6.33203125" style="93" customWidth="1"/>
    <col min="4798" max="4798" width="9" style="93" customWidth="1"/>
    <col min="4799" max="4805" width="0" style="63" hidden="1" customWidth="1"/>
    <col min="4806" max="4806" width="8.6640625" style="93" customWidth="1"/>
    <col min="4807" max="4808" width="0" style="63" hidden="1" customWidth="1"/>
    <col min="4809" max="4809" width="6.5546875" style="93" customWidth="1"/>
    <col min="4810" max="4811" width="0" style="63" hidden="1" customWidth="1"/>
    <col min="4812" max="4812" width="7" style="93" customWidth="1"/>
    <col min="4813" max="4822" width="0" style="63" hidden="1" customWidth="1"/>
    <col min="4823" max="4823" width="6.33203125" style="93" customWidth="1"/>
    <col min="4824" max="4824" width="9" style="93" customWidth="1"/>
    <col min="4825" max="4828" width="0" style="63" hidden="1" customWidth="1"/>
    <col min="4829" max="4829" width="11.5546875" style="93" customWidth="1"/>
    <col min="4830" max="4832" width="0" style="63" hidden="1" customWidth="1"/>
    <col min="4833" max="4833" width="9.5546875" style="93" customWidth="1"/>
    <col min="4834" max="4834" width="11.44140625" style="93" customWidth="1"/>
    <col min="4835" max="4841" width="0" style="63" hidden="1" customWidth="1"/>
    <col min="4842" max="4842" width="7" style="93" customWidth="1"/>
    <col min="4843" max="4843" width="18.44140625" style="93" customWidth="1"/>
    <col min="4844" max="4868" width="0" style="63" hidden="1" customWidth="1"/>
    <col min="4869" max="4925" width="9.109375" style="93"/>
    <col min="4926" max="4926" width="43.33203125" style="93" customWidth="1"/>
    <col min="4927" max="4931" width="0" style="63" hidden="1" customWidth="1"/>
    <col min="4932" max="4932" width="5" style="93" customWidth="1"/>
    <col min="4933" max="4934" width="0" style="63" hidden="1" customWidth="1"/>
    <col min="4935" max="4935" width="5" style="93" customWidth="1"/>
    <col min="4936" max="4937" width="0" style="63" hidden="1" customWidth="1"/>
    <col min="4938" max="4938" width="5" style="93" customWidth="1"/>
    <col min="4939" max="4940" width="0" style="63" hidden="1" customWidth="1"/>
    <col min="4941" max="4941" width="5" style="93" customWidth="1"/>
    <col min="4942" max="4943" width="0" style="63" hidden="1" customWidth="1"/>
    <col min="4944" max="4944" width="5" style="93" customWidth="1"/>
    <col min="4945" max="4946" width="0" style="63" hidden="1" customWidth="1"/>
    <col min="4947" max="4947" width="5" style="93" customWidth="1"/>
    <col min="4948" max="4952" width="0" style="63" hidden="1" customWidth="1"/>
    <col min="4953" max="4953" width="6.33203125" style="93" customWidth="1"/>
    <col min="4954" max="4961" width="0" style="63" hidden="1" customWidth="1"/>
    <col min="4962" max="4962" width="5.6640625" style="93" customWidth="1"/>
    <col min="4963" max="4964" width="0" style="63" hidden="1" customWidth="1"/>
    <col min="4965" max="4965" width="6.33203125" style="93" customWidth="1"/>
    <col min="4966" max="4967" width="0" style="63" hidden="1" customWidth="1"/>
    <col min="4968" max="4968" width="5.33203125" style="93" customWidth="1"/>
    <col min="4969" max="4970" width="0" style="63" hidden="1" customWidth="1"/>
    <col min="4971" max="4971" width="4.88671875" style="93" customWidth="1"/>
    <col min="4972" max="4982" width="0" style="63" hidden="1" customWidth="1"/>
    <col min="4983" max="4983" width="5.33203125" style="93" customWidth="1"/>
    <col min="4984" max="4988" width="0" style="63" hidden="1" customWidth="1"/>
    <col min="4989" max="4989" width="5.88671875" style="93" customWidth="1"/>
    <col min="4990" max="4991" width="0" style="63" hidden="1" customWidth="1"/>
    <col min="4992" max="4992" width="5.5546875" style="93" customWidth="1"/>
    <col min="4993" max="4994" width="0" style="63" hidden="1" customWidth="1"/>
    <col min="4995" max="4995" width="5.33203125" style="93" customWidth="1"/>
    <col min="4996" max="4997" width="0" style="63" hidden="1" customWidth="1"/>
    <col min="4998" max="4998" width="6" style="93" customWidth="1"/>
    <col min="4999" max="5003" width="0" style="63" hidden="1" customWidth="1"/>
    <col min="5004" max="5004" width="5" style="93" customWidth="1"/>
    <col min="5005" max="5006" width="0" style="63" hidden="1" customWidth="1"/>
    <col min="5007" max="5007" width="5.6640625" style="93" customWidth="1"/>
    <col min="5008" max="5009" width="0" style="63" hidden="1" customWidth="1"/>
    <col min="5010" max="5010" width="6.5546875" style="93" customWidth="1"/>
    <col min="5011" max="5012" width="0" style="63" hidden="1" customWidth="1"/>
    <col min="5013" max="5013" width="5" style="93" customWidth="1"/>
    <col min="5014" max="5014" width="0" style="63" hidden="1" customWidth="1"/>
    <col min="5015" max="5015" width="6.33203125" style="93" customWidth="1"/>
    <col min="5016" max="5016" width="11" style="93" customWidth="1"/>
    <col min="5017" max="5020" width="0" style="63" hidden="1" customWidth="1"/>
    <col min="5021" max="5021" width="6.5546875" style="93" customWidth="1"/>
    <col min="5022" max="5023" width="0" style="63" hidden="1" customWidth="1"/>
    <col min="5024" max="5024" width="6.33203125" style="93" customWidth="1"/>
    <col min="5025" max="5026" width="0" style="63" hidden="1" customWidth="1"/>
    <col min="5027" max="5027" width="6.5546875" style="93" customWidth="1"/>
    <col min="5028" max="5029" width="0" style="63" hidden="1" customWidth="1"/>
    <col min="5030" max="5030" width="6.6640625" style="93" customWidth="1"/>
    <col min="5031" max="5032" width="0" style="63" hidden="1" customWidth="1"/>
    <col min="5033" max="5033" width="6.44140625" style="93" customWidth="1"/>
    <col min="5034" max="5035" width="0" style="63" hidden="1" customWidth="1"/>
    <col min="5036" max="5036" width="6.5546875" style="93" customWidth="1"/>
    <col min="5037" max="5038" width="0" style="63" hidden="1" customWidth="1"/>
    <col min="5039" max="5039" width="6.88671875" style="93" customWidth="1"/>
    <col min="5040" max="5044" width="0" style="63" hidden="1" customWidth="1"/>
    <col min="5045" max="5045" width="6.33203125" style="93" customWidth="1"/>
    <col min="5046" max="5047" width="0" style="63" hidden="1" customWidth="1"/>
    <col min="5048" max="5048" width="6.5546875" style="93" customWidth="1"/>
    <col min="5049" max="5050" width="0" style="63" hidden="1" customWidth="1"/>
    <col min="5051" max="5051" width="7.44140625" style="93" customWidth="1"/>
    <col min="5052" max="5052" width="0" style="63" hidden="1" customWidth="1"/>
    <col min="5053" max="5053" width="6.33203125" style="93" customWidth="1"/>
    <col min="5054" max="5054" width="9" style="93" customWidth="1"/>
    <col min="5055" max="5061" width="0" style="63" hidden="1" customWidth="1"/>
    <col min="5062" max="5062" width="8.6640625" style="93" customWidth="1"/>
    <col min="5063" max="5064" width="0" style="63" hidden="1" customWidth="1"/>
    <col min="5065" max="5065" width="6.5546875" style="93" customWidth="1"/>
    <col min="5066" max="5067" width="0" style="63" hidden="1" customWidth="1"/>
    <col min="5068" max="5068" width="7" style="93" customWidth="1"/>
    <col min="5069" max="5078" width="0" style="63" hidden="1" customWidth="1"/>
    <col min="5079" max="5079" width="6.33203125" style="93" customWidth="1"/>
    <col min="5080" max="5080" width="9" style="93" customWidth="1"/>
    <col min="5081" max="5084" width="0" style="63" hidden="1" customWidth="1"/>
    <col min="5085" max="5085" width="11.5546875" style="93" customWidth="1"/>
    <col min="5086" max="5088" width="0" style="63" hidden="1" customWidth="1"/>
    <col min="5089" max="5089" width="9.5546875" style="93" customWidth="1"/>
    <col min="5090" max="5090" width="11.44140625" style="93" customWidth="1"/>
    <col min="5091" max="5097" width="0" style="63" hidden="1" customWidth="1"/>
    <col min="5098" max="5098" width="7" style="93" customWidth="1"/>
    <col min="5099" max="5099" width="18.44140625" style="93" customWidth="1"/>
    <col min="5100" max="5124" width="0" style="63" hidden="1" customWidth="1"/>
    <col min="5125" max="5181" width="9.109375" style="93"/>
    <col min="5182" max="5182" width="43.33203125" style="93" customWidth="1"/>
    <col min="5183" max="5187" width="0" style="63" hidden="1" customWidth="1"/>
    <col min="5188" max="5188" width="5" style="93" customWidth="1"/>
    <col min="5189" max="5190" width="0" style="63" hidden="1" customWidth="1"/>
    <col min="5191" max="5191" width="5" style="93" customWidth="1"/>
    <col min="5192" max="5193" width="0" style="63" hidden="1" customWidth="1"/>
    <col min="5194" max="5194" width="5" style="93" customWidth="1"/>
    <col min="5195" max="5196" width="0" style="63" hidden="1" customWidth="1"/>
    <col min="5197" max="5197" width="5" style="93" customWidth="1"/>
    <col min="5198" max="5199" width="0" style="63" hidden="1" customWidth="1"/>
    <col min="5200" max="5200" width="5" style="93" customWidth="1"/>
    <col min="5201" max="5202" width="0" style="63" hidden="1" customWidth="1"/>
    <col min="5203" max="5203" width="5" style="93" customWidth="1"/>
    <col min="5204" max="5208" width="0" style="63" hidden="1" customWidth="1"/>
    <col min="5209" max="5209" width="6.33203125" style="93" customWidth="1"/>
    <col min="5210" max="5217" width="0" style="63" hidden="1" customWidth="1"/>
    <col min="5218" max="5218" width="5.6640625" style="93" customWidth="1"/>
    <col min="5219" max="5220" width="0" style="63" hidden="1" customWidth="1"/>
    <col min="5221" max="5221" width="6.33203125" style="93" customWidth="1"/>
    <col min="5222" max="5223" width="0" style="63" hidden="1" customWidth="1"/>
    <col min="5224" max="5224" width="5.33203125" style="93" customWidth="1"/>
    <col min="5225" max="5226" width="0" style="63" hidden="1" customWidth="1"/>
    <col min="5227" max="5227" width="4.88671875" style="93" customWidth="1"/>
    <col min="5228" max="5238" width="0" style="63" hidden="1" customWidth="1"/>
    <col min="5239" max="5239" width="5.33203125" style="93" customWidth="1"/>
    <col min="5240" max="5244" width="0" style="63" hidden="1" customWidth="1"/>
    <col min="5245" max="5245" width="5.88671875" style="93" customWidth="1"/>
    <col min="5246" max="5247" width="0" style="63" hidden="1" customWidth="1"/>
    <col min="5248" max="5248" width="5.5546875" style="93" customWidth="1"/>
    <col min="5249" max="5250" width="0" style="63" hidden="1" customWidth="1"/>
    <col min="5251" max="5251" width="5.33203125" style="93" customWidth="1"/>
    <col min="5252" max="5253" width="0" style="63" hidden="1" customWidth="1"/>
    <col min="5254" max="5254" width="6" style="93" customWidth="1"/>
    <col min="5255" max="5259" width="0" style="63" hidden="1" customWidth="1"/>
    <col min="5260" max="5260" width="5" style="93" customWidth="1"/>
    <col min="5261" max="5262" width="0" style="63" hidden="1" customWidth="1"/>
    <col min="5263" max="5263" width="5.6640625" style="93" customWidth="1"/>
    <col min="5264" max="5265" width="0" style="63" hidden="1" customWidth="1"/>
    <col min="5266" max="5266" width="6.5546875" style="93" customWidth="1"/>
    <col min="5267" max="5268" width="0" style="63" hidden="1" customWidth="1"/>
    <col min="5269" max="5269" width="5" style="93" customWidth="1"/>
    <col min="5270" max="5270" width="0" style="63" hidden="1" customWidth="1"/>
    <col min="5271" max="5271" width="6.33203125" style="93" customWidth="1"/>
    <col min="5272" max="5272" width="11" style="93" customWidth="1"/>
    <col min="5273" max="5276" width="0" style="63" hidden="1" customWidth="1"/>
    <col min="5277" max="5277" width="6.5546875" style="93" customWidth="1"/>
    <col min="5278" max="5279" width="0" style="63" hidden="1" customWidth="1"/>
    <col min="5280" max="5280" width="6.33203125" style="93" customWidth="1"/>
    <col min="5281" max="5282" width="0" style="63" hidden="1" customWidth="1"/>
    <col min="5283" max="5283" width="6.5546875" style="93" customWidth="1"/>
    <col min="5284" max="5285" width="0" style="63" hidden="1" customWidth="1"/>
    <col min="5286" max="5286" width="6.6640625" style="93" customWidth="1"/>
    <col min="5287" max="5288" width="0" style="63" hidden="1" customWidth="1"/>
    <col min="5289" max="5289" width="6.44140625" style="93" customWidth="1"/>
    <col min="5290" max="5291" width="0" style="63" hidden="1" customWidth="1"/>
    <col min="5292" max="5292" width="6.5546875" style="93" customWidth="1"/>
    <col min="5293" max="5294" width="0" style="63" hidden="1" customWidth="1"/>
    <col min="5295" max="5295" width="6.88671875" style="93" customWidth="1"/>
    <col min="5296" max="5300" width="0" style="63" hidden="1" customWidth="1"/>
    <col min="5301" max="5301" width="6.33203125" style="93" customWidth="1"/>
    <col min="5302" max="5303" width="0" style="63" hidden="1" customWidth="1"/>
    <col min="5304" max="5304" width="6.5546875" style="93" customWidth="1"/>
    <col min="5305" max="5306" width="0" style="63" hidden="1" customWidth="1"/>
    <col min="5307" max="5307" width="7.44140625" style="93" customWidth="1"/>
    <col min="5308" max="5308" width="0" style="63" hidden="1" customWidth="1"/>
    <col min="5309" max="5309" width="6.33203125" style="93" customWidth="1"/>
    <col min="5310" max="5310" width="9" style="93" customWidth="1"/>
    <col min="5311" max="5317" width="0" style="63" hidden="1" customWidth="1"/>
    <col min="5318" max="5318" width="8.6640625" style="93" customWidth="1"/>
    <col min="5319" max="5320" width="0" style="63" hidden="1" customWidth="1"/>
    <col min="5321" max="5321" width="6.5546875" style="93" customWidth="1"/>
    <col min="5322" max="5323" width="0" style="63" hidden="1" customWidth="1"/>
    <col min="5324" max="5324" width="7" style="93" customWidth="1"/>
    <col min="5325" max="5334" width="0" style="63" hidden="1" customWidth="1"/>
    <col min="5335" max="5335" width="6.33203125" style="93" customWidth="1"/>
    <col min="5336" max="5336" width="9" style="93" customWidth="1"/>
    <col min="5337" max="5340" width="0" style="63" hidden="1" customWidth="1"/>
    <col min="5341" max="5341" width="11.5546875" style="93" customWidth="1"/>
    <col min="5342" max="5344" width="0" style="63" hidden="1" customWidth="1"/>
    <col min="5345" max="5345" width="9.5546875" style="93" customWidth="1"/>
    <col min="5346" max="5346" width="11.44140625" style="93" customWidth="1"/>
    <col min="5347" max="5353" width="0" style="63" hidden="1" customWidth="1"/>
    <col min="5354" max="5354" width="7" style="93" customWidth="1"/>
    <col min="5355" max="5355" width="18.44140625" style="93" customWidth="1"/>
    <col min="5356" max="5380" width="0" style="63" hidden="1" customWidth="1"/>
    <col min="5381" max="5437" width="9.109375" style="93"/>
    <col min="5438" max="5438" width="43.33203125" style="93" customWidth="1"/>
    <col min="5439" max="5443" width="0" style="63" hidden="1" customWidth="1"/>
    <col min="5444" max="5444" width="5" style="93" customWidth="1"/>
    <col min="5445" max="5446" width="0" style="63" hidden="1" customWidth="1"/>
    <col min="5447" max="5447" width="5" style="93" customWidth="1"/>
    <col min="5448" max="5449" width="0" style="63" hidden="1" customWidth="1"/>
    <col min="5450" max="5450" width="5" style="93" customWidth="1"/>
    <col min="5451" max="5452" width="0" style="63" hidden="1" customWidth="1"/>
    <col min="5453" max="5453" width="5" style="93" customWidth="1"/>
    <col min="5454" max="5455" width="0" style="63" hidden="1" customWidth="1"/>
    <col min="5456" max="5456" width="5" style="93" customWidth="1"/>
    <col min="5457" max="5458" width="0" style="63" hidden="1" customWidth="1"/>
    <col min="5459" max="5459" width="5" style="93" customWidth="1"/>
    <col min="5460" max="5464" width="0" style="63" hidden="1" customWidth="1"/>
    <col min="5465" max="5465" width="6.33203125" style="93" customWidth="1"/>
    <col min="5466" max="5473" width="0" style="63" hidden="1" customWidth="1"/>
    <col min="5474" max="5474" width="5.6640625" style="93" customWidth="1"/>
    <col min="5475" max="5476" width="0" style="63" hidden="1" customWidth="1"/>
    <col min="5477" max="5477" width="6.33203125" style="93" customWidth="1"/>
    <col min="5478" max="5479" width="0" style="63" hidden="1" customWidth="1"/>
    <col min="5480" max="5480" width="5.33203125" style="93" customWidth="1"/>
    <col min="5481" max="5482" width="0" style="63" hidden="1" customWidth="1"/>
    <col min="5483" max="5483" width="4.88671875" style="93" customWidth="1"/>
    <col min="5484" max="5494" width="0" style="63" hidden="1" customWidth="1"/>
    <col min="5495" max="5495" width="5.33203125" style="93" customWidth="1"/>
    <col min="5496" max="5500" width="0" style="63" hidden="1" customWidth="1"/>
    <col min="5501" max="5501" width="5.88671875" style="93" customWidth="1"/>
    <col min="5502" max="5503" width="0" style="63" hidden="1" customWidth="1"/>
    <col min="5504" max="5504" width="5.5546875" style="93" customWidth="1"/>
    <col min="5505" max="5506" width="0" style="63" hidden="1" customWidth="1"/>
    <col min="5507" max="5507" width="5.33203125" style="93" customWidth="1"/>
    <col min="5508" max="5509" width="0" style="63" hidden="1" customWidth="1"/>
    <col min="5510" max="5510" width="6" style="93" customWidth="1"/>
    <col min="5511" max="5515" width="0" style="63" hidden="1" customWidth="1"/>
    <col min="5516" max="5516" width="5" style="93" customWidth="1"/>
    <col min="5517" max="5518" width="0" style="63" hidden="1" customWidth="1"/>
    <col min="5519" max="5519" width="5.6640625" style="93" customWidth="1"/>
    <col min="5520" max="5521" width="0" style="63" hidden="1" customWidth="1"/>
    <col min="5522" max="5522" width="6.5546875" style="93" customWidth="1"/>
    <col min="5523" max="5524" width="0" style="63" hidden="1" customWidth="1"/>
    <col min="5525" max="5525" width="5" style="93" customWidth="1"/>
    <col min="5526" max="5526" width="0" style="63" hidden="1" customWidth="1"/>
    <col min="5527" max="5527" width="6.33203125" style="93" customWidth="1"/>
    <col min="5528" max="5528" width="11" style="93" customWidth="1"/>
    <col min="5529" max="5532" width="0" style="63" hidden="1" customWidth="1"/>
    <col min="5533" max="5533" width="6.5546875" style="93" customWidth="1"/>
    <col min="5534" max="5535" width="0" style="63" hidden="1" customWidth="1"/>
    <col min="5536" max="5536" width="6.33203125" style="93" customWidth="1"/>
    <col min="5537" max="5538" width="0" style="63" hidden="1" customWidth="1"/>
    <col min="5539" max="5539" width="6.5546875" style="93" customWidth="1"/>
    <col min="5540" max="5541" width="0" style="63" hidden="1" customWidth="1"/>
    <col min="5542" max="5542" width="6.6640625" style="93" customWidth="1"/>
    <col min="5543" max="5544" width="0" style="63" hidden="1" customWidth="1"/>
    <col min="5545" max="5545" width="6.44140625" style="93" customWidth="1"/>
    <col min="5546" max="5547" width="0" style="63" hidden="1" customWidth="1"/>
    <col min="5548" max="5548" width="6.5546875" style="93" customWidth="1"/>
    <col min="5549" max="5550" width="0" style="63" hidden="1" customWidth="1"/>
    <col min="5551" max="5551" width="6.88671875" style="93" customWidth="1"/>
    <col min="5552" max="5556" width="0" style="63" hidden="1" customWidth="1"/>
    <col min="5557" max="5557" width="6.33203125" style="93" customWidth="1"/>
    <col min="5558" max="5559" width="0" style="63" hidden="1" customWidth="1"/>
    <col min="5560" max="5560" width="6.5546875" style="93" customWidth="1"/>
    <col min="5561" max="5562" width="0" style="63" hidden="1" customWidth="1"/>
    <col min="5563" max="5563" width="7.44140625" style="93" customWidth="1"/>
    <col min="5564" max="5564" width="0" style="63" hidden="1" customWidth="1"/>
    <col min="5565" max="5565" width="6.33203125" style="93" customWidth="1"/>
    <col min="5566" max="5566" width="9" style="93" customWidth="1"/>
    <col min="5567" max="5573" width="0" style="63" hidden="1" customWidth="1"/>
    <col min="5574" max="5574" width="8.6640625" style="93" customWidth="1"/>
    <col min="5575" max="5576" width="0" style="63" hidden="1" customWidth="1"/>
    <col min="5577" max="5577" width="6.5546875" style="93" customWidth="1"/>
    <col min="5578" max="5579" width="0" style="63" hidden="1" customWidth="1"/>
    <col min="5580" max="5580" width="7" style="93" customWidth="1"/>
    <col min="5581" max="5590" width="0" style="63" hidden="1" customWidth="1"/>
    <col min="5591" max="5591" width="6.33203125" style="93" customWidth="1"/>
    <col min="5592" max="5592" width="9" style="93" customWidth="1"/>
    <col min="5593" max="5596" width="0" style="63" hidden="1" customWidth="1"/>
    <col min="5597" max="5597" width="11.5546875" style="93" customWidth="1"/>
    <col min="5598" max="5600" width="0" style="63" hidden="1" customWidth="1"/>
    <col min="5601" max="5601" width="9.5546875" style="93" customWidth="1"/>
    <col min="5602" max="5602" width="11.44140625" style="93" customWidth="1"/>
    <col min="5603" max="5609" width="0" style="63" hidden="1" customWidth="1"/>
    <col min="5610" max="5610" width="7" style="93" customWidth="1"/>
    <col min="5611" max="5611" width="18.44140625" style="93" customWidth="1"/>
    <col min="5612" max="5636" width="0" style="63" hidden="1" customWidth="1"/>
    <col min="5637" max="5693" width="9.109375" style="93"/>
    <col min="5694" max="5694" width="43.33203125" style="93" customWidth="1"/>
    <col min="5695" max="5699" width="0" style="63" hidden="1" customWidth="1"/>
    <col min="5700" max="5700" width="5" style="93" customWidth="1"/>
    <col min="5701" max="5702" width="0" style="63" hidden="1" customWidth="1"/>
    <col min="5703" max="5703" width="5" style="93" customWidth="1"/>
    <col min="5704" max="5705" width="0" style="63" hidden="1" customWidth="1"/>
    <col min="5706" max="5706" width="5" style="93" customWidth="1"/>
    <col min="5707" max="5708" width="0" style="63" hidden="1" customWidth="1"/>
    <col min="5709" max="5709" width="5" style="93" customWidth="1"/>
    <col min="5710" max="5711" width="0" style="63" hidden="1" customWidth="1"/>
    <col min="5712" max="5712" width="5" style="93" customWidth="1"/>
    <col min="5713" max="5714" width="0" style="63" hidden="1" customWidth="1"/>
    <col min="5715" max="5715" width="5" style="93" customWidth="1"/>
    <col min="5716" max="5720" width="0" style="63" hidden="1" customWidth="1"/>
    <col min="5721" max="5721" width="6.33203125" style="93" customWidth="1"/>
    <col min="5722" max="5729" width="0" style="63" hidden="1" customWidth="1"/>
    <col min="5730" max="5730" width="5.6640625" style="93" customWidth="1"/>
    <col min="5731" max="5732" width="0" style="63" hidden="1" customWidth="1"/>
    <col min="5733" max="5733" width="6.33203125" style="93" customWidth="1"/>
    <col min="5734" max="5735" width="0" style="63" hidden="1" customWidth="1"/>
    <col min="5736" max="5736" width="5.33203125" style="93" customWidth="1"/>
    <col min="5737" max="5738" width="0" style="63" hidden="1" customWidth="1"/>
    <col min="5739" max="5739" width="4.88671875" style="93" customWidth="1"/>
    <col min="5740" max="5750" width="0" style="63" hidden="1" customWidth="1"/>
    <col min="5751" max="5751" width="5.33203125" style="93" customWidth="1"/>
    <col min="5752" max="5756" width="0" style="63" hidden="1" customWidth="1"/>
    <col min="5757" max="5757" width="5.88671875" style="93" customWidth="1"/>
    <col min="5758" max="5759" width="0" style="63" hidden="1" customWidth="1"/>
    <col min="5760" max="5760" width="5.5546875" style="93" customWidth="1"/>
    <col min="5761" max="5762" width="0" style="63" hidden="1" customWidth="1"/>
    <col min="5763" max="5763" width="5.33203125" style="93" customWidth="1"/>
    <col min="5764" max="5765" width="0" style="63" hidden="1" customWidth="1"/>
    <col min="5766" max="5766" width="6" style="93" customWidth="1"/>
    <col min="5767" max="5771" width="0" style="63" hidden="1" customWidth="1"/>
    <col min="5772" max="5772" width="5" style="93" customWidth="1"/>
    <col min="5773" max="5774" width="0" style="63" hidden="1" customWidth="1"/>
    <col min="5775" max="5775" width="5.6640625" style="93" customWidth="1"/>
    <col min="5776" max="5777" width="0" style="63" hidden="1" customWidth="1"/>
    <col min="5778" max="5778" width="6.5546875" style="93" customWidth="1"/>
    <col min="5779" max="5780" width="0" style="63" hidden="1" customWidth="1"/>
    <col min="5781" max="5781" width="5" style="93" customWidth="1"/>
    <col min="5782" max="5782" width="0" style="63" hidden="1" customWidth="1"/>
    <col min="5783" max="5783" width="6.33203125" style="93" customWidth="1"/>
    <col min="5784" max="5784" width="11" style="93" customWidth="1"/>
    <col min="5785" max="5788" width="0" style="63" hidden="1" customWidth="1"/>
    <col min="5789" max="5789" width="6.5546875" style="93" customWidth="1"/>
    <col min="5790" max="5791" width="0" style="63" hidden="1" customWidth="1"/>
    <col min="5792" max="5792" width="6.33203125" style="93" customWidth="1"/>
    <col min="5793" max="5794" width="0" style="63" hidden="1" customWidth="1"/>
    <col min="5795" max="5795" width="6.5546875" style="93" customWidth="1"/>
    <col min="5796" max="5797" width="0" style="63" hidden="1" customWidth="1"/>
    <col min="5798" max="5798" width="6.6640625" style="93" customWidth="1"/>
    <col min="5799" max="5800" width="0" style="63" hidden="1" customWidth="1"/>
    <col min="5801" max="5801" width="6.44140625" style="93" customWidth="1"/>
    <col min="5802" max="5803" width="0" style="63" hidden="1" customWidth="1"/>
    <col min="5804" max="5804" width="6.5546875" style="93" customWidth="1"/>
    <col min="5805" max="5806" width="0" style="63" hidden="1" customWidth="1"/>
    <col min="5807" max="5807" width="6.88671875" style="93" customWidth="1"/>
    <col min="5808" max="5812" width="0" style="63" hidden="1" customWidth="1"/>
    <col min="5813" max="5813" width="6.33203125" style="93" customWidth="1"/>
    <col min="5814" max="5815" width="0" style="63" hidden="1" customWidth="1"/>
    <col min="5816" max="5816" width="6.5546875" style="93" customWidth="1"/>
    <col min="5817" max="5818" width="0" style="63" hidden="1" customWidth="1"/>
    <col min="5819" max="5819" width="7.44140625" style="93" customWidth="1"/>
    <col min="5820" max="5820" width="0" style="63" hidden="1" customWidth="1"/>
    <col min="5821" max="5821" width="6.33203125" style="93" customWidth="1"/>
    <col min="5822" max="5822" width="9" style="93" customWidth="1"/>
    <col min="5823" max="5829" width="0" style="63" hidden="1" customWidth="1"/>
    <col min="5830" max="5830" width="8.6640625" style="93" customWidth="1"/>
    <col min="5831" max="5832" width="0" style="63" hidden="1" customWidth="1"/>
    <col min="5833" max="5833" width="6.5546875" style="93" customWidth="1"/>
    <col min="5834" max="5835" width="0" style="63" hidden="1" customWidth="1"/>
    <col min="5836" max="5836" width="7" style="93" customWidth="1"/>
    <col min="5837" max="5846" width="0" style="63" hidden="1" customWidth="1"/>
    <col min="5847" max="5847" width="6.33203125" style="93" customWidth="1"/>
    <col min="5848" max="5848" width="9" style="93" customWidth="1"/>
    <col min="5849" max="5852" width="0" style="63" hidden="1" customWidth="1"/>
    <col min="5853" max="5853" width="11.5546875" style="93" customWidth="1"/>
    <col min="5854" max="5856" width="0" style="63" hidden="1" customWidth="1"/>
    <col min="5857" max="5857" width="9.5546875" style="93" customWidth="1"/>
    <col min="5858" max="5858" width="11.44140625" style="93" customWidth="1"/>
    <col min="5859" max="5865" width="0" style="63" hidden="1" customWidth="1"/>
    <col min="5866" max="5866" width="7" style="93" customWidth="1"/>
    <col min="5867" max="5867" width="18.44140625" style="93" customWidth="1"/>
    <col min="5868" max="5892" width="0" style="63" hidden="1" customWidth="1"/>
    <col min="5893" max="5949" width="9.109375" style="93"/>
    <col min="5950" max="5950" width="43.33203125" style="93" customWidth="1"/>
    <col min="5951" max="5955" width="0" style="63" hidden="1" customWidth="1"/>
    <col min="5956" max="5956" width="5" style="93" customWidth="1"/>
    <col min="5957" max="5958" width="0" style="63" hidden="1" customWidth="1"/>
    <col min="5959" max="5959" width="5" style="93" customWidth="1"/>
    <col min="5960" max="5961" width="0" style="63" hidden="1" customWidth="1"/>
    <col min="5962" max="5962" width="5" style="93" customWidth="1"/>
    <col min="5963" max="5964" width="0" style="63" hidden="1" customWidth="1"/>
    <col min="5965" max="5965" width="5" style="93" customWidth="1"/>
    <col min="5966" max="5967" width="0" style="63" hidden="1" customWidth="1"/>
    <col min="5968" max="5968" width="5" style="93" customWidth="1"/>
    <col min="5969" max="5970" width="0" style="63" hidden="1" customWidth="1"/>
    <col min="5971" max="5971" width="5" style="93" customWidth="1"/>
    <col min="5972" max="5976" width="0" style="63" hidden="1" customWidth="1"/>
    <col min="5977" max="5977" width="6.33203125" style="93" customWidth="1"/>
    <col min="5978" max="5985" width="0" style="63" hidden="1" customWidth="1"/>
    <col min="5986" max="5986" width="5.6640625" style="93" customWidth="1"/>
    <col min="5987" max="5988" width="0" style="63" hidden="1" customWidth="1"/>
    <col min="5989" max="5989" width="6.33203125" style="93" customWidth="1"/>
    <col min="5990" max="5991" width="0" style="63" hidden="1" customWidth="1"/>
    <col min="5992" max="5992" width="5.33203125" style="93" customWidth="1"/>
    <col min="5993" max="5994" width="0" style="63" hidden="1" customWidth="1"/>
    <col min="5995" max="5995" width="4.88671875" style="93" customWidth="1"/>
    <col min="5996" max="6006" width="0" style="63" hidden="1" customWidth="1"/>
    <col min="6007" max="6007" width="5.33203125" style="93" customWidth="1"/>
    <col min="6008" max="6012" width="0" style="63" hidden="1" customWidth="1"/>
    <col min="6013" max="6013" width="5.88671875" style="93" customWidth="1"/>
    <col min="6014" max="6015" width="0" style="63" hidden="1" customWidth="1"/>
    <col min="6016" max="6016" width="5.5546875" style="93" customWidth="1"/>
    <col min="6017" max="6018" width="0" style="63" hidden="1" customWidth="1"/>
    <col min="6019" max="6019" width="5.33203125" style="93" customWidth="1"/>
    <col min="6020" max="6021" width="0" style="63" hidden="1" customWidth="1"/>
    <col min="6022" max="6022" width="6" style="93" customWidth="1"/>
    <col min="6023" max="6027" width="0" style="63" hidden="1" customWidth="1"/>
    <col min="6028" max="6028" width="5" style="93" customWidth="1"/>
    <col min="6029" max="6030" width="0" style="63" hidden="1" customWidth="1"/>
    <col min="6031" max="6031" width="5.6640625" style="93" customWidth="1"/>
    <col min="6032" max="6033" width="0" style="63" hidden="1" customWidth="1"/>
    <col min="6034" max="6034" width="6.5546875" style="93" customWidth="1"/>
    <col min="6035" max="6036" width="0" style="63" hidden="1" customWidth="1"/>
    <col min="6037" max="6037" width="5" style="93" customWidth="1"/>
    <col min="6038" max="6038" width="0" style="63" hidden="1" customWidth="1"/>
    <col min="6039" max="6039" width="6.33203125" style="93" customWidth="1"/>
    <col min="6040" max="6040" width="11" style="93" customWidth="1"/>
    <col min="6041" max="6044" width="0" style="63" hidden="1" customWidth="1"/>
    <col min="6045" max="6045" width="6.5546875" style="93" customWidth="1"/>
    <col min="6046" max="6047" width="0" style="63" hidden="1" customWidth="1"/>
    <col min="6048" max="6048" width="6.33203125" style="93" customWidth="1"/>
    <col min="6049" max="6050" width="0" style="63" hidden="1" customWidth="1"/>
    <col min="6051" max="6051" width="6.5546875" style="93" customWidth="1"/>
    <col min="6052" max="6053" width="0" style="63" hidden="1" customWidth="1"/>
    <col min="6054" max="6054" width="6.6640625" style="93" customWidth="1"/>
    <col min="6055" max="6056" width="0" style="63" hidden="1" customWidth="1"/>
    <col min="6057" max="6057" width="6.44140625" style="93" customWidth="1"/>
    <col min="6058" max="6059" width="0" style="63" hidden="1" customWidth="1"/>
    <col min="6060" max="6060" width="6.5546875" style="93" customWidth="1"/>
    <col min="6061" max="6062" width="0" style="63" hidden="1" customWidth="1"/>
    <col min="6063" max="6063" width="6.88671875" style="93" customWidth="1"/>
    <col min="6064" max="6068" width="0" style="63" hidden="1" customWidth="1"/>
    <col min="6069" max="6069" width="6.33203125" style="93" customWidth="1"/>
    <col min="6070" max="6071" width="0" style="63" hidden="1" customWidth="1"/>
    <col min="6072" max="6072" width="6.5546875" style="93" customWidth="1"/>
    <col min="6073" max="6074" width="0" style="63" hidden="1" customWidth="1"/>
    <col min="6075" max="6075" width="7.44140625" style="93" customWidth="1"/>
    <col min="6076" max="6076" width="0" style="63" hidden="1" customWidth="1"/>
    <col min="6077" max="6077" width="6.33203125" style="93" customWidth="1"/>
    <col min="6078" max="6078" width="9" style="93" customWidth="1"/>
    <col min="6079" max="6085" width="0" style="63" hidden="1" customWidth="1"/>
    <col min="6086" max="6086" width="8.6640625" style="93" customWidth="1"/>
    <col min="6087" max="6088" width="0" style="63" hidden="1" customWidth="1"/>
    <col min="6089" max="6089" width="6.5546875" style="93" customWidth="1"/>
    <col min="6090" max="6091" width="0" style="63" hidden="1" customWidth="1"/>
    <col min="6092" max="6092" width="7" style="93" customWidth="1"/>
    <col min="6093" max="6102" width="0" style="63" hidden="1" customWidth="1"/>
    <col min="6103" max="6103" width="6.33203125" style="93" customWidth="1"/>
    <col min="6104" max="6104" width="9" style="93" customWidth="1"/>
    <col min="6105" max="6108" width="0" style="63" hidden="1" customWidth="1"/>
    <col min="6109" max="6109" width="11.5546875" style="93" customWidth="1"/>
    <col min="6110" max="6112" width="0" style="63" hidden="1" customWidth="1"/>
    <col min="6113" max="6113" width="9.5546875" style="93" customWidth="1"/>
    <col min="6114" max="6114" width="11.44140625" style="93" customWidth="1"/>
    <col min="6115" max="6121" width="0" style="63" hidden="1" customWidth="1"/>
    <col min="6122" max="6122" width="7" style="93" customWidth="1"/>
    <col min="6123" max="6123" width="18.44140625" style="93" customWidth="1"/>
    <col min="6124" max="6148" width="0" style="63" hidden="1" customWidth="1"/>
    <col min="6149" max="6205" width="9.109375" style="93"/>
    <col min="6206" max="6206" width="43.33203125" style="93" customWidth="1"/>
    <col min="6207" max="6211" width="0" style="63" hidden="1" customWidth="1"/>
    <col min="6212" max="6212" width="5" style="93" customWidth="1"/>
    <col min="6213" max="6214" width="0" style="63" hidden="1" customWidth="1"/>
    <col min="6215" max="6215" width="5" style="93" customWidth="1"/>
    <col min="6216" max="6217" width="0" style="63" hidden="1" customWidth="1"/>
    <col min="6218" max="6218" width="5" style="93" customWidth="1"/>
    <col min="6219" max="6220" width="0" style="63" hidden="1" customWidth="1"/>
    <col min="6221" max="6221" width="5" style="93" customWidth="1"/>
    <col min="6222" max="6223" width="0" style="63" hidden="1" customWidth="1"/>
    <col min="6224" max="6224" width="5" style="93" customWidth="1"/>
    <col min="6225" max="6226" width="0" style="63" hidden="1" customWidth="1"/>
    <col min="6227" max="6227" width="5" style="93" customWidth="1"/>
    <col min="6228" max="6232" width="0" style="63" hidden="1" customWidth="1"/>
    <col min="6233" max="6233" width="6.33203125" style="93" customWidth="1"/>
    <col min="6234" max="6241" width="0" style="63" hidden="1" customWidth="1"/>
    <col min="6242" max="6242" width="5.6640625" style="93" customWidth="1"/>
    <col min="6243" max="6244" width="0" style="63" hidden="1" customWidth="1"/>
    <col min="6245" max="6245" width="6.33203125" style="93" customWidth="1"/>
    <col min="6246" max="6247" width="0" style="63" hidden="1" customWidth="1"/>
    <col min="6248" max="6248" width="5.33203125" style="93" customWidth="1"/>
    <col min="6249" max="6250" width="0" style="63" hidden="1" customWidth="1"/>
    <col min="6251" max="6251" width="4.88671875" style="93" customWidth="1"/>
    <col min="6252" max="6262" width="0" style="63" hidden="1" customWidth="1"/>
    <col min="6263" max="6263" width="5.33203125" style="93" customWidth="1"/>
    <col min="6264" max="6268" width="0" style="63" hidden="1" customWidth="1"/>
    <col min="6269" max="6269" width="5.88671875" style="93" customWidth="1"/>
    <col min="6270" max="6271" width="0" style="63" hidden="1" customWidth="1"/>
    <col min="6272" max="6272" width="5.5546875" style="93" customWidth="1"/>
    <col min="6273" max="6274" width="0" style="63" hidden="1" customWidth="1"/>
    <col min="6275" max="6275" width="5.33203125" style="93" customWidth="1"/>
    <col min="6276" max="6277" width="0" style="63" hidden="1" customWidth="1"/>
    <col min="6278" max="6278" width="6" style="93" customWidth="1"/>
    <col min="6279" max="6283" width="0" style="63" hidden="1" customWidth="1"/>
    <col min="6284" max="6284" width="5" style="93" customWidth="1"/>
    <col min="6285" max="6286" width="0" style="63" hidden="1" customWidth="1"/>
    <col min="6287" max="6287" width="5.6640625" style="93" customWidth="1"/>
    <col min="6288" max="6289" width="0" style="63" hidden="1" customWidth="1"/>
    <col min="6290" max="6290" width="6.5546875" style="93" customWidth="1"/>
    <col min="6291" max="6292" width="0" style="63" hidden="1" customWidth="1"/>
    <col min="6293" max="6293" width="5" style="93" customWidth="1"/>
    <col min="6294" max="6294" width="0" style="63" hidden="1" customWidth="1"/>
    <col min="6295" max="6295" width="6.33203125" style="93" customWidth="1"/>
    <col min="6296" max="6296" width="11" style="93" customWidth="1"/>
    <col min="6297" max="6300" width="0" style="63" hidden="1" customWidth="1"/>
    <col min="6301" max="6301" width="6.5546875" style="93" customWidth="1"/>
    <col min="6302" max="6303" width="0" style="63" hidden="1" customWidth="1"/>
    <col min="6304" max="6304" width="6.33203125" style="93" customWidth="1"/>
    <col min="6305" max="6306" width="0" style="63" hidden="1" customWidth="1"/>
    <col min="6307" max="6307" width="6.5546875" style="93" customWidth="1"/>
    <col min="6308" max="6309" width="0" style="63" hidden="1" customWidth="1"/>
    <col min="6310" max="6310" width="6.6640625" style="93" customWidth="1"/>
    <col min="6311" max="6312" width="0" style="63" hidden="1" customWidth="1"/>
    <col min="6313" max="6313" width="6.44140625" style="93" customWidth="1"/>
    <col min="6314" max="6315" width="0" style="63" hidden="1" customWidth="1"/>
    <col min="6316" max="6316" width="6.5546875" style="93" customWidth="1"/>
    <col min="6317" max="6318" width="0" style="63" hidden="1" customWidth="1"/>
    <col min="6319" max="6319" width="6.88671875" style="93" customWidth="1"/>
    <col min="6320" max="6324" width="0" style="63" hidden="1" customWidth="1"/>
    <col min="6325" max="6325" width="6.33203125" style="93" customWidth="1"/>
    <col min="6326" max="6327" width="0" style="63" hidden="1" customWidth="1"/>
    <col min="6328" max="6328" width="6.5546875" style="93" customWidth="1"/>
    <col min="6329" max="6330" width="0" style="63" hidden="1" customWidth="1"/>
    <col min="6331" max="6331" width="7.44140625" style="93" customWidth="1"/>
    <col min="6332" max="6332" width="0" style="63" hidden="1" customWidth="1"/>
    <col min="6333" max="6333" width="6.33203125" style="93" customWidth="1"/>
    <col min="6334" max="6334" width="9" style="93" customWidth="1"/>
    <col min="6335" max="6341" width="0" style="63" hidden="1" customWidth="1"/>
    <col min="6342" max="6342" width="8.6640625" style="93" customWidth="1"/>
    <col min="6343" max="6344" width="0" style="63" hidden="1" customWidth="1"/>
    <col min="6345" max="6345" width="6.5546875" style="93" customWidth="1"/>
    <col min="6346" max="6347" width="0" style="63" hidden="1" customWidth="1"/>
    <col min="6348" max="6348" width="7" style="93" customWidth="1"/>
    <col min="6349" max="6358" width="0" style="63" hidden="1" customWidth="1"/>
    <col min="6359" max="6359" width="6.33203125" style="93" customWidth="1"/>
    <col min="6360" max="6360" width="9" style="93" customWidth="1"/>
    <col min="6361" max="6364" width="0" style="63" hidden="1" customWidth="1"/>
    <col min="6365" max="6365" width="11.5546875" style="93" customWidth="1"/>
    <col min="6366" max="6368" width="0" style="63" hidden="1" customWidth="1"/>
    <col min="6369" max="6369" width="9.5546875" style="93" customWidth="1"/>
    <col min="6370" max="6370" width="11.44140625" style="93" customWidth="1"/>
    <col min="6371" max="6377" width="0" style="63" hidden="1" customWidth="1"/>
    <col min="6378" max="6378" width="7" style="93" customWidth="1"/>
    <col min="6379" max="6379" width="18.44140625" style="93" customWidth="1"/>
    <col min="6380" max="6404" width="0" style="63" hidden="1" customWidth="1"/>
    <col min="6405" max="6461" width="9.109375" style="93"/>
    <col min="6462" max="6462" width="43.33203125" style="93" customWidth="1"/>
    <col min="6463" max="6467" width="0" style="63" hidden="1" customWidth="1"/>
    <col min="6468" max="6468" width="5" style="93" customWidth="1"/>
    <col min="6469" max="6470" width="0" style="63" hidden="1" customWidth="1"/>
    <col min="6471" max="6471" width="5" style="93" customWidth="1"/>
    <col min="6472" max="6473" width="0" style="63" hidden="1" customWidth="1"/>
    <col min="6474" max="6474" width="5" style="93" customWidth="1"/>
    <col min="6475" max="6476" width="0" style="63" hidden="1" customWidth="1"/>
    <col min="6477" max="6477" width="5" style="93" customWidth="1"/>
    <col min="6478" max="6479" width="0" style="63" hidden="1" customWidth="1"/>
    <col min="6480" max="6480" width="5" style="93" customWidth="1"/>
    <col min="6481" max="6482" width="0" style="63" hidden="1" customWidth="1"/>
    <col min="6483" max="6483" width="5" style="93" customWidth="1"/>
    <col min="6484" max="6488" width="0" style="63" hidden="1" customWidth="1"/>
    <col min="6489" max="6489" width="6.33203125" style="93" customWidth="1"/>
    <col min="6490" max="6497" width="0" style="63" hidden="1" customWidth="1"/>
    <col min="6498" max="6498" width="5.6640625" style="93" customWidth="1"/>
    <col min="6499" max="6500" width="0" style="63" hidden="1" customWidth="1"/>
    <col min="6501" max="6501" width="6.33203125" style="93" customWidth="1"/>
    <col min="6502" max="6503" width="0" style="63" hidden="1" customWidth="1"/>
    <col min="6504" max="6504" width="5.33203125" style="93" customWidth="1"/>
    <col min="6505" max="6506" width="0" style="63" hidden="1" customWidth="1"/>
    <col min="6507" max="6507" width="4.88671875" style="93" customWidth="1"/>
    <col min="6508" max="6518" width="0" style="63" hidden="1" customWidth="1"/>
    <col min="6519" max="6519" width="5.33203125" style="93" customWidth="1"/>
    <col min="6520" max="6524" width="0" style="63" hidden="1" customWidth="1"/>
    <col min="6525" max="6525" width="5.88671875" style="93" customWidth="1"/>
    <col min="6526" max="6527" width="0" style="63" hidden="1" customWidth="1"/>
    <col min="6528" max="6528" width="5.5546875" style="93" customWidth="1"/>
    <col min="6529" max="6530" width="0" style="63" hidden="1" customWidth="1"/>
    <col min="6531" max="6531" width="5.33203125" style="93" customWidth="1"/>
    <col min="6532" max="6533" width="0" style="63" hidden="1" customWidth="1"/>
    <col min="6534" max="6534" width="6" style="93" customWidth="1"/>
    <col min="6535" max="6539" width="0" style="63" hidden="1" customWidth="1"/>
    <col min="6540" max="6540" width="5" style="93" customWidth="1"/>
    <col min="6541" max="6542" width="0" style="63" hidden="1" customWidth="1"/>
    <col min="6543" max="6543" width="5.6640625" style="93" customWidth="1"/>
    <col min="6544" max="6545" width="0" style="63" hidden="1" customWidth="1"/>
    <col min="6546" max="6546" width="6.5546875" style="93" customWidth="1"/>
    <col min="6547" max="6548" width="0" style="63" hidden="1" customWidth="1"/>
    <col min="6549" max="6549" width="5" style="93" customWidth="1"/>
    <col min="6550" max="6550" width="0" style="63" hidden="1" customWidth="1"/>
    <col min="6551" max="6551" width="6.33203125" style="93" customWidth="1"/>
    <col min="6552" max="6552" width="11" style="93" customWidth="1"/>
    <col min="6553" max="6556" width="0" style="63" hidden="1" customWidth="1"/>
    <col min="6557" max="6557" width="6.5546875" style="93" customWidth="1"/>
    <col min="6558" max="6559" width="0" style="63" hidden="1" customWidth="1"/>
    <col min="6560" max="6560" width="6.33203125" style="93" customWidth="1"/>
    <col min="6561" max="6562" width="0" style="63" hidden="1" customWidth="1"/>
    <col min="6563" max="6563" width="6.5546875" style="93" customWidth="1"/>
    <col min="6564" max="6565" width="0" style="63" hidden="1" customWidth="1"/>
    <col min="6566" max="6566" width="6.6640625" style="93" customWidth="1"/>
    <col min="6567" max="6568" width="0" style="63" hidden="1" customWidth="1"/>
    <col min="6569" max="6569" width="6.44140625" style="93" customWidth="1"/>
    <col min="6570" max="6571" width="0" style="63" hidden="1" customWidth="1"/>
    <col min="6572" max="6572" width="6.5546875" style="93" customWidth="1"/>
    <col min="6573" max="6574" width="0" style="63" hidden="1" customWidth="1"/>
    <col min="6575" max="6575" width="6.88671875" style="93" customWidth="1"/>
    <col min="6576" max="6580" width="0" style="63" hidden="1" customWidth="1"/>
    <col min="6581" max="6581" width="6.33203125" style="93" customWidth="1"/>
    <col min="6582" max="6583" width="0" style="63" hidden="1" customWidth="1"/>
    <col min="6584" max="6584" width="6.5546875" style="93" customWidth="1"/>
    <col min="6585" max="6586" width="0" style="63" hidden="1" customWidth="1"/>
    <col min="6587" max="6587" width="7.44140625" style="93" customWidth="1"/>
    <col min="6588" max="6588" width="0" style="63" hidden="1" customWidth="1"/>
    <col min="6589" max="6589" width="6.33203125" style="93" customWidth="1"/>
    <col min="6590" max="6590" width="9" style="93" customWidth="1"/>
    <col min="6591" max="6597" width="0" style="63" hidden="1" customWidth="1"/>
    <col min="6598" max="6598" width="8.6640625" style="93" customWidth="1"/>
    <col min="6599" max="6600" width="0" style="63" hidden="1" customWidth="1"/>
    <col min="6601" max="6601" width="6.5546875" style="93" customWidth="1"/>
    <col min="6602" max="6603" width="0" style="63" hidden="1" customWidth="1"/>
    <col min="6604" max="6604" width="7" style="93" customWidth="1"/>
    <col min="6605" max="6614" width="0" style="63" hidden="1" customWidth="1"/>
    <col min="6615" max="6615" width="6.33203125" style="93" customWidth="1"/>
    <col min="6616" max="6616" width="9" style="93" customWidth="1"/>
    <col min="6617" max="6620" width="0" style="63" hidden="1" customWidth="1"/>
    <col min="6621" max="6621" width="11.5546875" style="93" customWidth="1"/>
    <col min="6622" max="6624" width="0" style="63" hidden="1" customWidth="1"/>
    <col min="6625" max="6625" width="9.5546875" style="93" customWidth="1"/>
    <col min="6626" max="6626" width="11.44140625" style="93" customWidth="1"/>
    <col min="6627" max="6633" width="0" style="63" hidden="1" customWidth="1"/>
    <col min="6634" max="6634" width="7" style="93" customWidth="1"/>
    <col min="6635" max="6635" width="18.44140625" style="93" customWidth="1"/>
    <col min="6636" max="6660" width="0" style="63" hidden="1" customWidth="1"/>
    <col min="6661" max="6717" width="9.109375" style="93"/>
    <col min="6718" max="6718" width="43.33203125" style="93" customWidth="1"/>
    <col min="6719" max="6723" width="0" style="63" hidden="1" customWidth="1"/>
    <col min="6724" max="6724" width="5" style="93" customWidth="1"/>
    <col min="6725" max="6726" width="0" style="63" hidden="1" customWidth="1"/>
    <col min="6727" max="6727" width="5" style="93" customWidth="1"/>
    <col min="6728" max="6729" width="0" style="63" hidden="1" customWidth="1"/>
    <col min="6730" max="6730" width="5" style="93" customWidth="1"/>
    <col min="6731" max="6732" width="0" style="63" hidden="1" customWidth="1"/>
    <col min="6733" max="6733" width="5" style="93" customWidth="1"/>
    <col min="6734" max="6735" width="0" style="63" hidden="1" customWidth="1"/>
    <col min="6736" max="6736" width="5" style="93" customWidth="1"/>
    <col min="6737" max="6738" width="0" style="63" hidden="1" customWidth="1"/>
    <col min="6739" max="6739" width="5" style="93" customWidth="1"/>
    <col min="6740" max="6744" width="0" style="63" hidden="1" customWidth="1"/>
    <col min="6745" max="6745" width="6.33203125" style="93" customWidth="1"/>
    <col min="6746" max="6753" width="0" style="63" hidden="1" customWidth="1"/>
    <col min="6754" max="6754" width="5.6640625" style="93" customWidth="1"/>
    <col min="6755" max="6756" width="0" style="63" hidden="1" customWidth="1"/>
    <col min="6757" max="6757" width="6.33203125" style="93" customWidth="1"/>
    <col min="6758" max="6759" width="0" style="63" hidden="1" customWidth="1"/>
    <col min="6760" max="6760" width="5.33203125" style="93" customWidth="1"/>
    <col min="6761" max="6762" width="0" style="63" hidden="1" customWidth="1"/>
    <col min="6763" max="6763" width="4.88671875" style="93" customWidth="1"/>
    <col min="6764" max="6774" width="0" style="63" hidden="1" customWidth="1"/>
    <col min="6775" max="6775" width="5.33203125" style="93" customWidth="1"/>
    <col min="6776" max="6780" width="0" style="63" hidden="1" customWidth="1"/>
    <col min="6781" max="6781" width="5.88671875" style="93" customWidth="1"/>
    <col min="6782" max="6783" width="0" style="63" hidden="1" customWidth="1"/>
    <col min="6784" max="6784" width="5.5546875" style="93" customWidth="1"/>
    <col min="6785" max="6786" width="0" style="63" hidden="1" customWidth="1"/>
    <col min="6787" max="6787" width="5.33203125" style="93" customWidth="1"/>
    <col min="6788" max="6789" width="0" style="63" hidden="1" customWidth="1"/>
    <col min="6790" max="6790" width="6" style="93" customWidth="1"/>
    <col min="6791" max="6795" width="0" style="63" hidden="1" customWidth="1"/>
    <col min="6796" max="6796" width="5" style="93" customWidth="1"/>
    <col min="6797" max="6798" width="0" style="63" hidden="1" customWidth="1"/>
    <col min="6799" max="6799" width="5.6640625" style="93" customWidth="1"/>
    <col min="6800" max="6801" width="0" style="63" hidden="1" customWidth="1"/>
    <col min="6802" max="6802" width="6.5546875" style="93" customWidth="1"/>
    <col min="6803" max="6804" width="0" style="63" hidden="1" customWidth="1"/>
    <col min="6805" max="6805" width="5" style="93" customWidth="1"/>
    <col min="6806" max="6806" width="0" style="63" hidden="1" customWidth="1"/>
    <col min="6807" max="6807" width="6.33203125" style="93" customWidth="1"/>
    <col min="6808" max="6808" width="11" style="93" customWidth="1"/>
    <col min="6809" max="6812" width="0" style="63" hidden="1" customWidth="1"/>
    <col min="6813" max="6813" width="6.5546875" style="93" customWidth="1"/>
    <col min="6814" max="6815" width="0" style="63" hidden="1" customWidth="1"/>
    <col min="6816" max="6816" width="6.33203125" style="93" customWidth="1"/>
    <col min="6817" max="6818" width="0" style="63" hidden="1" customWidth="1"/>
    <col min="6819" max="6819" width="6.5546875" style="93" customWidth="1"/>
    <col min="6820" max="6821" width="0" style="63" hidden="1" customWidth="1"/>
    <col min="6822" max="6822" width="6.6640625" style="93" customWidth="1"/>
    <col min="6823" max="6824" width="0" style="63" hidden="1" customWidth="1"/>
    <col min="6825" max="6825" width="6.44140625" style="93" customWidth="1"/>
    <col min="6826" max="6827" width="0" style="63" hidden="1" customWidth="1"/>
    <col min="6828" max="6828" width="6.5546875" style="93" customWidth="1"/>
    <col min="6829" max="6830" width="0" style="63" hidden="1" customWidth="1"/>
    <col min="6831" max="6831" width="6.88671875" style="93" customWidth="1"/>
    <col min="6832" max="6836" width="0" style="63" hidden="1" customWidth="1"/>
    <col min="6837" max="6837" width="6.33203125" style="93" customWidth="1"/>
    <col min="6838" max="6839" width="0" style="63" hidden="1" customWidth="1"/>
    <col min="6840" max="6840" width="6.5546875" style="93" customWidth="1"/>
    <col min="6841" max="6842" width="0" style="63" hidden="1" customWidth="1"/>
    <col min="6843" max="6843" width="7.44140625" style="93" customWidth="1"/>
    <col min="6844" max="6844" width="0" style="63" hidden="1" customWidth="1"/>
    <col min="6845" max="6845" width="6.33203125" style="93" customWidth="1"/>
    <col min="6846" max="6846" width="9" style="93" customWidth="1"/>
    <col min="6847" max="6853" width="0" style="63" hidden="1" customWidth="1"/>
    <col min="6854" max="6854" width="8.6640625" style="93" customWidth="1"/>
    <col min="6855" max="6856" width="0" style="63" hidden="1" customWidth="1"/>
    <col min="6857" max="6857" width="6.5546875" style="93" customWidth="1"/>
    <col min="6858" max="6859" width="0" style="63" hidden="1" customWidth="1"/>
    <col min="6860" max="6860" width="7" style="93" customWidth="1"/>
    <col min="6861" max="6870" width="0" style="63" hidden="1" customWidth="1"/>
    <col min="6871" max="6871" width="6.33203125" style="93" customWidth="1"/>
    <col min="6872" max="6872" width="9" style="93" customWidth="1"/>
    <col min="6873" max="6876" width="0" style="63" hidden="1" customWidth="1"/>
    <col min="6877" max="6877" width="11.5546875" style="93" customWidth="1"/>
    <col min="6878" max="6880" width="0" style="63" hidden="1" customWidth="1"/>
    <col min="6881" max="6881" width="9.5546875" style="93" customWidth="1"/>
    <col min="6882" max="6882" width="11.44140625" style="93" customWidth="1"/>
    <col min="6883" max="6889" width="0" style="63" hidden="1" customWidth="1"/>
    <col min="6890" max="6890" width="7" style="93" customWidth="1"/>
    <col min="6891" max="6891" width="18.44140625" style="93" customWidth="1"/>
    <col min="6892" max="6916" width="0" style="63" hidden="1" customWidth="1"/>
    <col min="6917" max="6973" width="9.109375" style="93"/>
    <col min="6974" max="6974" width="43.33203125" style="93" customWidth="1"/>
    <col min="6975" max="6979" width="0" style="63" hidden="1" customWidth="1"/>
    <col min="6980" max="6980" width="5" style="93" customWidth="1"/>
    <col min="6981" max="6982" width="0" style="63" hidden="1" customWidth="1"/>
    <col min="6983" max="6983" width="5" style="93" customWidth="1"/>
    <col min="6984" max="6985" width="0" style="63" hidden="1" customWidth="1"/>
    <col min="6986" max="6986" width="5" style="93" customWidth="1"/>
    <col min="6987" max="6988" width="0" style="63" hidden="1" customWidth="1"/>
    <col min="6989" max="6989" width="5" style="93" customWidth="1"/>
    <col min="6990" max="6991" width="0" style="63" hidden="1" customWidth="1"/>
    <col min="6992" max="6992" width="5" style="93" customWidth="1"/>
    <col min="6993" max="6994" width="0" style="63" hidden="1" customWidth="1"/>
    <col min="6995" max="6995" width="5" style="93" customWidth="1"/>
    <col min="6996" max="7000" width="0" style="63" hidden="1" customWidth="1"/>
    <col min="7001" max="7001" width="6.33203125" style="93" customWidth="1"/>
    <col min="7002" max="7009" width="0" style="63" hidden="1" customWidth="1"/>
    <col min="7010" max="7010" width="5.6640625" style="93" customWidth="1"/>
    <col min="7011" max="7012" width="0" style="63" hidden="1" customWidth="1"/>
    <col min="7013" max="7013" width="6.33203125" style="93" customWidth="1"/>
    <col min="7014" max="7015" width="0" style="63" hidden="1" customWidth="1"/>
    <col min="7016" max="7016" width="5.33203125" style="93" customWidth="1"/>
    <col min="7017" max="7018" width="0" style="63" hidden="1" customWidth="1"/>
    <col min="7019" max="7019" width="4.88671875" style="93" customWidth="1"/>
    <col min="7020" max="7030" width="0" style="63" hidden="1" customWidth="1"/>
    <col min="7031" max="7031" width="5.33203125" style="93" customWidth="1"/>
    <col min="7032" max="7036" width="0" style="63" hidden="1" customWidth="1"/>
    <col min="7037" max="7037" width="5.88671875" style="93" customWidth="1"/>
    <col min="7038" max="7039" width="0" style="63" hidden="1" customWidth="1"/>
    <col min="7040" max="7040" width="5.5546875" style="93" customWidth="1"/>
    <col min="7041" max="7042" width="0" style="63" hidden="1" customWidth="1"/>
    <col min="7043" max="7043" width="5.33203125" style="93" customWidth="1"/>
    <col min="7044" max="7045" width="0" style="63" hidden="1" customWidth="1"/>
    <col min="7046" max="7046" width="6" style="93" customWidth="1"/>
    <col min="7047" max="7051" width="0" style="63" hidden="1" customWidth="1"/>
    <col min="7052" max="7052" width="5" style="93" customWidth="1"/>
    <col min="7053" max="7054" width="0" style="63" hidden="1" customWidth="1"/>
    <col min="7055" max="7055" width="5.6640625" style="93" customWidth="1"/>
    <col min="7056" max="7057" width="0" style="63" hidden="1" customWidth="1"/>
    <col min="7058" max="7058" width="6.5546875" style="93" customWidth="1"/>
    <col min="7059" max="7060" width="0" style="63" hidden="1" customWidth="1"/>
    <col min="7061" max="7061" width="5" style="93" customWidth="1"/>
    <col min="7062" max="7062" width="0" style="63" hidden="1" customWidth="1"/>
    <col min="7063" max="7063" width="6.33203125" style="93" customWidth="1"/>
    <col min="7064" max="7064" width="11" style="93" customWidth="1"/>
    <col min="7065" max="7068" width="0" style="63" hidden="1" customWidth="1"/>
    <col min="7069" max="7069" width="6.5546875" style="93" customWidth="1"/>
    <col min="7070" max="7071" width="0" style="63" hidden="1" customWidth="1"/>
    <col min="7072" max="7072" width="6.33203125" style="93" customWidth="1"/>
    <col min="7073" max="7074" width="0" style="63" hidden="1" customWidth="1"/>
    <col min="7075" max="7075" width="6.5546875" style="93" customWidth="1"/>
    <col min="7076" max="7077" width="0" style="63" hidden="1" customWidth="1"/>
    <col min="7078" max="7078" width="6.6640625" style="93" customWidth="1"/>
    <col min="7079" max="7080" width="0" style="63" hidden="1" customWidth="1"/>
    <col min="7081" max="7081" width="6.44140625" style="93" customWidth="1"/>
    <col min="7082" max="7083" width="0" style="63" hidden="1" customWidth="1"/>
    <col min="7084" max="7084" width="6.5546875" style="93" customWidth="1"/>
    <col min="7085" max="7086" width="0" style="63" hidden="1" customWidth="1"/>
    <col min="7087" max="7087" width="6.88671875" style="93" customWidth="1"/>
    <col min="7088" max="7092" width="0" style="63" hidden="1" customWidth="1"/>
    <col min="7093" max="7093" width="6.33203125" style="93" customWidth="1"/>
    <col min="7094" max="7095" width="0" style="63" hidden="1" customWidth="1"/>
    <col min="7096" max="7096" width="6.5546875" style="93" customWidth="1"/>
    <col min="7097" max="7098" width="0" style="63" hidden="1" customWidth="1"/>
    <col min="7099" max="7099" width="7.44140625" style="93" customWidth="1"/>
    <col min="7100" max="7100" width="0" style="63" hidden="1" customWidth="1"/>
    <col min="7101" max="7101" width="6.33203125" style="93" customWidth="1"/>
    <col min="7102" max="7102" width="9" style="93" customWidth="1"/>
    <col min="7103" max="7109" width="0" style="63" hidden="1" customWidth="1"/>
    <col min="7110" max="7110" width="8.6640625" style="93" customWidth="1"/>
    <col min="7111" max="7112" width="0" style="63" hidden="1" customWidth="1"/>
    <col min="7113" max="7113" width="6.5546875" style="93" customWidth="1"/>
    <col min="7114" max="7115" width="0" style="63" hidden="1" customWidth="1"/>
    <col min="7116" max="7116" width="7" style="93" customWidth="1"/>
    <col min="7117" max="7126" width="0" style="63" hidden="1" customWidth="1"/>
    <col min="7127" max="7127" width="6.33203125" style="93" customWidth="1"/>
    <col min="7128" max="7128" width="9" style="93" customWidth="1"/>
    <col min="7129" max="7132" width="0" style="63" hidden="1" customWidth="1"/>
    <col min="7133" max="7133" width="11.5546875" style="93" customWidth="1"/>
    <col min="7134" max="7136" width="0" style="63" hidden="1" customWidth="1"/>
    <col min="7137" max="7137" width="9.5546875" style="93" customWidth="1"/>
    <col min="7138" max="7138" width="11.44140625" style="93" customWidth="1"/>
    <col min="7139" max="7145" width="0" style="63" hidden="1" customWidth="1"/>
    <col min="7146" max="7146" width="7" style="93" customWidth="1"/>
    <col min="7147" max="7147" width="18.44140625" style="93" customWidth="1"/>
    <col min="7148" max="7172" width="0" style="63" hidden="1" customWidth="1"/>
    <col min="7173" max="7229" width="9.109375" style="93"/>
    <col min="7230" max="7230" width="43.33203125" style="93" customWidth="1"/>
    <col min="7231" max="7235" width="0" style="63" hidden="1" customWidth="1"/>
    <col min="7236" max="7236" width="5" style="93" customWidth="1"/>
    <col min="7237" max="7238" width="0" style="63" hidden="1" customWidth="1"/>
    <col min="7239" max="7239" width="5" style="93" customWidth="1"/>
    <col min="7240" max="7241" width="0" style="63" hidden="1" customWidth="1"/>
    <col min="7242" max="7242" width="5" style="93" customWidth="1"/>
    <col min="7243" max="7244" width="0" style="63" hidden="1" customWidth="1"/>
    <col min="7245" max="7245" width="5" style="93" customWidth="1"/>
    <col min="7246" max="7247" width="0" style="63" hidden="1" customWidth="1"/>
    <col min="7248" max="7248" width="5" style="93" customWidth="1"/>
    <col min="7249" max="7250" width="0" style="63" hidden="1" customWidth="1"/>
    <col min="7251" max="7251" width="5" style="93" customWidth="1"/>
    <col min="7252" max="7256" width="0" style="63" hidden="1" customWidth="1"/>
    <col min="7257" max="7257" width="6.33203125" style="93" customWidth="1"/>
    <col min="7258" max="7265" width="0" style="63" hidden="1" customWidth="1"/>
    <col min="7266" max="7266" width="5.6640625" style="93" customWidth="1"/>
    <col min="7267" max="7268" width="0" style="63" hidden="1" customWidth="1"/>
    <col min="7269" max="7269" width="6.33203125" style="93" customWidth="1"/>
    <col min="7270" max="7271" width="0" style="63" hidden="1" customWidth="1"/>
    <col min="7272" max="7272" width="5.33203125" style="93" customWidth="1"/>
    <col min="7273" max="7274" width="0" style="63" hidden="1" customWidth="1"/>
    <col min="7275" max="7275" width="4.88671875" style="93" customWidth="1"/>
    <col min="7276" max="7286" width="0" style="63" hidden="1" customWidth="1"/>
    <col min="7287" max="7287" width="5.33203125" style="93" customWidth="1"/>
    <col min="7288" max="7292" width="0" style="63" hidden="1" customWidth="1"/>
    <col min="7293" max="7293" width="5.88671875" style="93" customWidth="1"/>
    <col min="7294" max="7295" width="0" style="63" hidden="1" customWidth="1"/>
    <col min="7296" max="7296" width="5.5546875" style="93" customWidth="1"/>
    <col min="7297" max="7298" width="0" style="63" hidden="1" customWidth="1"/>
    <col min="7299" max="7299" width="5.33203125" style="93" customWidth="1"/>
    <col min="7300" max="7301" width="0" style="63" hidden="1" customWidth="1"/>
    <col min="7302" max="7302" width="6" style="93" customWidth="1"/>
    <col min="7303" max="7307" width="0" style="63" hidden="1" customWidth="1"/>
    <col min="7308" max="7308" width="5" style="93" customWidth="1"/>
    <col min="7309" max="7310" width="0" style="63" hidden="1" customWidth="1"/>
    <col min="7311" max="7311" width="5.6640625" style="93" customWidth="1"/>
    <col min="7312" max="7313" width="0" style="63" hidden="1" customWidth="1"/>
    <col min="7314" max="7314" width="6.5546875" style="93" customWidth="1"/>
    <col min="7315" max="7316" width="0" style="63" hidden="1" customWidth="1"/>
    <col min="7317" max="7317" width="5" style="93" customWidth="1"/>
    <col min="7318" max="7318" width="0" style="63" hidden="1" customWidth="1"/>
    <col min="7319" max="7319" width="6.33203125" style="93" customWidth="1"/>
    <col min="7320" max="7320" width="11" style="93" customWidth="1"/>
    <col min="7321" max="7324" width="0" style="63" hidden="1" customWidth="1"/>
    <col min="7325" max="7325" width="6.5546875" style="93" customWidth="1"/>
    <col min="7326" max="7327" width="0" style="63" hidden="1" customWidth="1"/>
    <col min="7328" max="7328" width="6.33203125" style="93" customWidth="1"/>
    <col min="7329" max="7330" width="0" style="63" hidden="1" customWidth="1"/>
    <col min="7331" max="7331" width="6.5546875" style="93" customWidth="1"/>
    <col min="7332" max="7333" width="0" style="63" hidden="1" customWidth="1"/>
    <col min="7334" max="7334" width="6.6640625" style="93" customWidth="1"/>
    <col min="7335" max="7336" width="0" style="63" hidden="1" customWidth="1"/>
    <col min="7337" max="7337" width="6.44140625" style="93" customWidth="1"/>
    <col min="7338" max="7339" width="0" style="63" hidden="1" customWidth="1"/>
    <col min="7340" max="7340" width="6.5546875" style="93" customWidth="1"/>
    <col min="7341" max="7342" width="0" style="63" hidden="1" customWidth="1"/>
    <col min="7343" max="7343" width="6.88671875" style="93" customWidth="1"/>
    <col min="7344" max="7348" width="0" style="63" hidden="1" customWidth="1"/>
    <col min="7349" max="7349" width="6.33203125" style="93" customWidth="1"/>
    <col min="7350" max="7351" width="0" style="63" hidden="1" customWidth="1"/>
    <col min="7352" max="7352" width="6.5546875" style="93" customWidth="1"/>
    <col min="7353" max="7354" width="0" style="63" hidden="1" customWidth="1"/>
    <col min="7355" max="7355" width="7.44140625" style="93" customWidth="1"/>
    <col min="7356" max="7356" width="0" style="63" hidden="1" customWidth="1"/>
    <col min="7357" max="7357" width="6.33203125" style="93" customWidth="1"/>
    <col min="7358" max="7358" width="9" style="93" customWidth="1"/>
    <col min="7359" max="7365" width="0" style="63" hidden="1" customWidth="1"/>
    <col min="7366" max="7366" width="8.6640625" style="93" customWidth="1"/>
    <col min="7367" max="7368" width="0" style="63" hidden="1" customWidth="1"/>
    <col min="7369" max="7369" width="6.5546875" style="93" customWidth="1"/>
    <col min="7370" max="7371" width="0" style="63" hidden="1" customWidth="1"/>
    <col min="7372" max="7372" width="7" style="93" customWidth="1"/>
    <col min="7373" max="7382" width="0" style="63" hidden="1" customWidth="1"/>
    <col min="7383" max="7383" width="6.33203125" style="93" customWidth="1"/>
    <col min="7384" max="7384" width="9" style="93" customWidth="1"/>
    <col min="7385" max="7388" width="0" style="63" hidden="1" customWidth="1"/>
    <col min="7389" max="7389" width="11.5546875" style="93" customWidth="1"/>
    <col min="7390" max="7392" width="0" style="63" hidden="1" customWidth="1"/>
    <col min="7393" max="7393" width="9.5546875" style="93" customWidth="1"/>
    <col min="7394" max="7394" width="11.44140625" style="93" customWidth="1"/>
    <col min="7395" max="7401" width="0" style="63" hidden="1" customWidth="1"/>
    <col min="7402" max="7402" width="7" style="93" customWidth="1"/>
    <col min="7403" max="7403" width="18.44140625" style="93" customWidth="1"/>
    <col min="7404" max="7428" width="0" style="63" hidden="1" customWidth="1"/>
    <col min="7429" max="7485" width="9.109375" style="93"/>
    <col min="7486" max="7486" width="43.33203125" style="93" customWidth="1"/>
    <col min="7487" max="7491" width="0" style="63" hidden="1" customWidth="1"/>
    <col min="7492" max="7492" width="5" style="93" customWidth="1"/>
    <col min="7493" max="7494" width="0" style="63" hidden="1" customWidth="1"/>
    <col min="7495" max="7495" width="5" style="93" customWidth="1"/>
    <col min="7496" max="7497" width="0" style="63" hidden="1" customWidth="1"/>
    <col min="7498" max="7498" width="5" style="93" customWidth="1"/>
    <col min="7499" max="7500" width="0" style="63" hidden="1" customWidth="1"/>
    <col min="7501" max="7501" width="5" style="93" customWidth="1"/>
    <col min="7502" max="7503" width="0" style="63" hidden="1" customWidth="1"/>
    <col min="7504" max="7504" width="5" style="93" customWidth="1"/>
    <col min="7505" max="7506" width="0" style="63" hidden="1" customWidth="1"/>
    <col min="7507" max="7507" width="5" style="93" customWidth="1"/>
    <col min="7508" max="7512" width="0" style="63" hidden="1" customWidth="1"/>
    <col min="7513" max="7513" width="6.33203125" style="93" customWidth="1"/>
    <col min="7514" max="7521" width="0" style="63" hidden="1" customWidth="1"/>
    <col min="7522" max="7522" width="5.6640625" style="93" customWidth="1"/>
    <col min="7523" max="7524" width="0" style="63" hidden="1" customWidth="1"/>
    <col min="7525" max="7525" width="6.33203125" style="93" customWidth="1"/>
    <col min="7526" max="7527" width="0" style="63" hidden="1" customWidth="1"/>
    <col min="7528" max="7528" width="5.33203125" style="93" customWidth="1"/>
    <col min="7529" max="7530" width="0" style="63" hidden="1" customWidth="1"/>
    <col min="7531" max="7531" width="4.88671875" style="93" customWidth="1"/>
    <col min="7532" max="7542" width="0" style="63" hidden="1" customWidth="1"/>
    <col min="7543" max="7543" width="5.33203125" style="93" customWidth="1"/>
    <col min="7544" max="7548" width="0" style="63" hidden="1" customWidth="1"/>
    <col min="7549" max="7549" width="5.88671875" style="93" customWidth="1"/>
    <col min="7550" max="7551" width="0" style="63" hidden="1" customWidth="1"/>
    <col min="7552" max="7552" width="5.5546875" style="93" customWidth="1"/>
    <col min="7553" max="7554" width="0" style="63" hidden="1" customWidth="1"/>
    <col min="7555" max="7555" width="5.33203125" style="93" customWidth="1"/>
    <col min="7556" max="7557" width="0" style="63" hidden="1" customWidth="1"/>
    <col min="7558" max="7558" width="6" style="93" customWidth="1"/>
    <col min="7559" max="7563" width="0" style="63" hidden="1" customWidth="1"/>
    <col min="7564" max="7564" width="5" style="93" customWidth="1"/>
    <col min="7565" max="7566" width="0" style="63" hidden="1" customWidth="1"/>
    <col min="7567" max="7567" width="5.6640625" style="93" customWidth="1"/>
    <col min="7568" max="7569" width="0" style="63" hidden="1" customWidth="1"/>
    <col min="7570" max="7570" width="6.5546875" style="93" customWidth="1"/>
    <col min="7571" max="7572" width="0" style="63" hidden="1" customWidth="1"/>
    <col min="7573" max="7573" width="5" style="93" customWidth="1"/>
    <col min="7574" max="7574" width="0" style="63" hidden="1" customWidth="1"/>
    <col min="7575" max="7575" width="6.33203125" style="93" customWidth="1"/>
    <col min="7576" max="7576" width="11" style="93" customWidth="1"/>
    <col min="7577" max="7580" width="0" style="63" hidden="1" customWidth="1"/>
    <col min="7581" max="7581" width="6.5546875" style="93" customWidth="1"/>
    <col min="7582" max="7583" width="0" style="63" hidden="1" customWidth="1"/>
    <col min="7584" max="7584" width="6.33203125" style="93" customWidth="1"/>
    <col min="7585" max="7586" width="0" style="63" hidden="1" customWidth="1"/>
    <col min="7587" max="7587" width="6.5546875" style="93" customWidth="1"/>
    <col min="7588" max="7589" width="0" style="63" hidden="1" customWidth="1"/>
    <col min="7590" max="7590" width="6.6640625" style="93" customWidth="1"/>
    <col min="7591" max="7592" width="0" style="63" hidden="1" customWidth="1"/>
    <col min="7593" max="7593" width="6.44140625" style="93" customWidth="1"/>
    <col min="7594" max="7595" width="0" style="63" hidden="1" customWidth="1"/>
    <col min="7596" max="7596" width="6.5546875" style="93" customWidth="1"/>
    <col min="7597" max="7598" width="0" style="63" hidden="1" customWidth="1"/>
    <col min="7599" max="7599" width="6.88671875" style="93" customWidth="1"/>
    <col min="7600" max="7604" width="0" style="63" hidden="1" customWidth="1"/>
    <col min="7605" max="7605" width="6.33203125" style="93" customWidth="1"/>
    <col min="7606" max="7607" width="0" style="63" hidden="1" customWidth="1"/>
    <col min="7608" max="7608" width="6.5546875" style="93" customWidth="1"/>
    <col min="7609" max="7610" width="0" style="63" hidden="1" customWidth="1"/>
    <col min="7611" max="7611" width="7.44140625" style="93" customWidth="1"/>
    <col min="7612" max="7612" width="0" style="63" hidden="1" customWidth="1"/>
    <col min="7613" max="7613" width="6.33203125" style="93" customWidth="1"/>
    <col min="7614" max="7614" width="9" style="93" customWidth="1"/>
    <col min="7615" max="7621" width="0" style="63" hidden="1" customWidth="1"/>
    <col min="7622" max="7622" width="8.6640625" style="93" customWidth="1"/>
    <col min="7623" max="7624" width="0" style="63" hidden="1" customWidth="1"/>
    <col min="7625" max="7625" width="6.5546875" style="93" customWidth="1"/>
    <col min="7626" max="7627" width="0" style="63" hidden="1" customWidth="1"/>
    <col min="7628" max="7628" width="7" style="93" customWidth="1"/>
    <col min="7629" max="7638" width="0" style="63" hidden="1" customWidth="1"/>
    <col min="7639" max="7639" width="6.33203125" style="93" customWidth="1"/>
    <col min="7640" max="7640" width="9" style="93" customWidth="1"/>
    <col min="7641" max="7644" width="0" style="63" hidden="1" customWidth="1"/>
    <col min="7645" max="7645" width="11.5546875" style="93" customWidth="1"/>
    <col min="7646" max="7648" width="0" style="63" hidden="1" customWidth="1"/>
    <col min="7649" max="7649" width="9.5546875" style="93" customWidth="1"/>
    <col min="7650" max="7650" width="11.44140625" style="93" customWidth="1"/>
    <col min="7651" max="7657" width="0" style="63" hidden="1" customWidth="1"/>
    <col min="7658" max="7658" width="7" style="93" customWidth="1"/>
    <col min="7659" max="7659" width="18.44140625" style="93" customWidth="1"/>
    <col min="7660" max="7684" width="0" style="63" hidden="1" customWidth="1"/>
    <col min="7685" max="7741" width="9.109375" style="93"/>
    <col min="7742" max="7742" width="43.33203125" style="93" customWidth="1"/>
    <col min="7743" max="7747" width="0" style="63" hidden="1" customWidth="1"/>
    <col min="7748" max="7748" width="5" style="93" customWidth="1"/>
    <col min="7749" max="7750" width="0" style="63" hidden="1" customWidth="1"/>
    <col min="7751" max="7751" width="5" style="93" customWidth="1"/>
    <col min="7752" max="7753" width="0" style="63" hidden="1" customWidth="1"/>
    <col min="7754" max="7754" width="5" style="93" customWidth="1"/>
    <col min="7755" max="7756" width="0" style="63" hidden="1" customWidth="1"/>
    <col min="7757" max="7757" width="5" style="93" customWidth="1"/>
    <col min="7758" max="7759" width="0" style="63" hidden="1" customWidth="1"/>
    <col min="7760" max="7760" width="5" style="93" customWidth="1"/>
    <col min="7761" max="7762" width="0" style="63" hidden="1" customWidth="1"/>
    <col min="7763" max="7763" width="5" style="93" customWidth="1"/>
    <col min="7764" max="7768" width="0" style="63" hidden="1" customWidth="1"/>
    <col min="7769" max="7769" width="6.33203125" style="93" customWidth="1"/>
    <col min="7770" max="7777" width="0" style="63" hidden="1" customWidth="1"/>
    <col min="7778" max="7778" width="5.6640625" style="93" customWidth="1"/>
    <col min="7779" max="7780" width="0" style="63" hidden="1" customWidth="1"/>
    <col min="7781" max="7781" width="6.33203125" style="93" customWidth="1"/>
    <col min="7782" max="7783" width="0" style="63" hidden="1" customWidth="1"/>
    <col min="7784" max="7784" width="5.33203125" style="93" customWidth="1"/>
    <col min="7785" max="7786" width="0" style="63" hidden="1" customWidth="1"/>
    <col min="7787" max="7787" width="4.88671875" style="93" customWidth="1"/>
    <col min="7788" max="7798" width="0" style="63" hidden="1" customWidth="1"/>
    <col min="7799" max="7799" width="5.33203125" style="93" customWidth="1"/>
    <col min="7800" max="7804" width="0" style="63" hidden="1" customWidth="1"/>
    <col min="7805" max="7805" width="5.88671875" style="93" customWidth="1"/>
    <col min="7806" max="7807" width="0" style="63" hidden="1" customWidth="1"/>
    <col min="7808" max="7808" width="5.5546875" style="93" customWidth="1"/>
    <col min="7809" max="7810" width="0" style="63" hidden="1" customWidth="1"/>
    <col min="7811" max="7811" width="5.33203125" style="93" customWidth="1"/>
    <col min="7812" max="7813" width="0" style="63" hidden="1" customWidth="1"/>
    <col min="7814" max="7814" width="6" style="93" customWidth="1"/>
    <col min="7815" max="7819" width="0" style="63" hidden="1" customWidth="1"/>
    <col min="7820" max="7820" width="5" style="93" customWidth="1"/>
    <col min="7821" max="7822" width="0" style="63" hidden="1" customWidth="1"/>
    <col min="7823" max="7823" width="5.6640625" style="93" customWidth="1"/>
    <col min="7824" max="7825" width="0" style="63" hidden="1" customWidth="1"/>
    <col min="7826" max="7826" width="6.5546875" style="93" customWidth="1"/>
    <col min="7827" max="7828" width="0" style="63" hidden="1" customWidth="1"/>
    <col min="7829" max="7829" width="5" style="93" customWidth="1"/>
    <col min="7830" max="7830" width="0" style="63" hidden="1" customWidth="1"/>
    <col min="7831" max="7831" width="6.33203125" style="93" customWidth="1"/>
    <col min="7832" max="7832" width="11" style="93" customWidth="1"/>
    <col min="7833" max="7836" width="0" style="63" hidden="1" customWidth="1"/>
    <col min="7837" max="7837" width="6.5546875" style="93" customWidth="1"/>
    <col min="7838" max="7839" width="0" style="63" hidden="1" customWidth="1"/>
    <col min="7840" max="7840" width="6.33203125" style="93" customWidth="1"/>
    <col min="7841" max="7842" width="0" style="63" hidden="1" customWidth="1"/>
    <col min="7843" max="7843" width="6.5546875" style="93" customWidth="1"/>
    <col min="7844" max="7845" width="0" style="63" hidden="1" customWidth="1"/>
    <col min="7846" max="7846" width="6.6640625" style="93" customWidth="1"/>
    <col min="7847" max="7848" width="0" style="63" hidden="1" customWidth="1"/>
    <col min="7849" max="7849" width="6.44140625" style="93" customWidth="1"/>
    <col min="7850" max="7851" width="0" style="63" hidden="1" customWidth="1"/>
    <col min="7852" max="7852" width="6.5546875" style="93" customWidth="1"/>
    <col min="7853" max="7854" width="0" style="63" hidden="1" customWidth="1"/>
    <col min="7855" max="7855" width="6.88671875" style="93" customWidth="1"/>
    <col min="7856" max="7860" width="0" style="63" hidden="1" customWidth="1"/>
    <col min="7861" max="7861" width="6.33203125" style="93" customWidth="1"/>
    <col min="7862" max="7863" width="0" style="63" hidden="1" customWidth="1"/>
    <col min="7864" max="7864" width="6.5546875" style="93" customWidth="1"/>
    <col min="7865" max="7866" width="0" style="63" hidden="1" customWidth="1"/>
    <col min="7867" max="7867" width="7.44140625" style="93" customWidth="1"/>
    <col min="7868" max="7868" width="0" style="63" hidden="1" customWidth="1"/>
    <col min="7869" max="7869" width="6.33203125" style="93" customWidth="1"/>
    <col min="7870" max="7870" width="9" style="93" customWidth="1"/>
    <col min="7871" max="7877" width="0" style="63" hidden="1" customWidth="1"/>
    <col min="7878" max="7878" width="8.6640625" style="93" customWidth="1"/>
    <col min="7879" max="7880" width="0" style="63" hidden="1" customWidth="1"/>
    <col min="7881" max="7881" width="6.5546875" style="93" customWidth="1"/>
    <col min="7882" max="7883" width="0" style="63" hidden="1" customWidth="1"/>
    <col min="7884" max="7884" width="7" style="93" customWidth="1"/>
    <col min="7885" max="7894" width="0" style="63" hidden="1" customWidth="1"/>
    <col min="7895" max="7895" width="6.33203125" style="93" customWidth="1"/>
    <col min="7896" max="7896" width="9" style="93" customWidth="1"/>
    <col min="7897" max="7900" width="0" style="63" hidden="1" customWidth="1"/>
    <col min="7901" max="7901" width="11.5546875" style="93" customWidth="1"/>
    <col min="7902" max="7904" width="0" style="63" hidden="1" customWidth="1"/>
    <col min="7905" max="7905" width="9.5546875" style="93" customWidth="1"/>
    <col min="7906" max="7906" width="11.44140625" style="93" customWidth="1"/>
    <col min="7907" max="7913" width="0" style="63" hidden="1" customWidth="1"/>
    <col min="7914" max="7914" width="7" style="93" customWidth="1"/>
    <col min="7915" max="7915" width="18.44140625" style="93" customWidth="1"/>
    <col min="7916" max="7940" width="0" style="63" hidden="1" customWidth="1"/>
    <col min="7941" max="7997" width="9.109375" style="93"/>
    <col min="7998" max="7998" width="43.33203125" style="93" customWidth="1"/>
    <col min="7999" max="8003" width="0" style="63" hidden="1" customWidth="1"/>
    <col min="8004" max="8004" width="5" style="93" customWidth="1"/>
    <col min="8005" max="8006" width="0" style="63" hidden="1" customWidth="1"/>
    <col min="8007" max="8007" width="5" style="93" customWidth="1"/>
    <col min="8008" max="8009" width="0" style="63" hidden="1" customWidth="1"/>
    <col min="8010" max="8010" width="5" style="93" customWidth="1"/>
    <col min="8011" max="8012" width="0" style="63" hidden="1" customWidth="1"/>
    <col min="8013" max="8013" width="5" style="93" customWidth="1"/>
    <col min="8014" max="8015" width="0" style="63" hidden="1" customWidth="1"/>
    <col min="8016" max="8016" width="5" style="93" customWidth="1"/>
    <col min="8017" max="8018" width="0" style="63" hidden="1" customWidth="1"/>
    <col min="8019" max="8019" width="5" style="93" customWidth="1"/>
    <col min="8020" max="8024" width="0" style="63" hidden="1" customWidth="1"/>
    <col min="8025" max="8025" width="6.33203125" style="93" customWidth="1"/>
    <col min="8026" max="8033" width="0" style="63" hidden="1" customWidth="1"/>
    <col min="8034" max="8034" width="5.6640625" style="93" customWidth="1"/>
    <col min="8035" max="8036" width="0" style="63" hidden="1" customWidth="1"/>
    <col min="8037" max="8037" width="6.33203125" style="93" customWidth="1"/>
    <col min="8038" max="8039" width="0" style="63" hidden="1" customWidth="1"/>
    <col min="8040" max="8040" width="5.33203125" style="93" customWidth="1"/>
    <col min="8041" max="8042" width="0" style="63" hidden="1" customWidth="1"/>
    <col min="8043" max="8043" width="4.88671875" style="93" customWidth="1"/>
    <col min="8044" max="8054" width="0" style="63" hidden="1" customWidth="1"/>
    <col min="8055" max="8055" width="5.33203125" style="93" customWidth="1"/>
    <col min="8056" max="8060" width="0" style="63" hidden="1" customWidth="1"/>
    <col min="8061" max="8061" width="5.88671875" style="93" customWidth="1"/>
    <col min="8062" max="8063" width="0" style="63" hidden="1" customWidth="1"/>
    <col min="8064" max="8064" width="5.5546875" style="93" customWidth="1"/>
    <col min="8065" max="8066" width="0" style="63" hidden="1" customWidth="1"/>
    <col min="8067" max="8067" width="5.33203125" style="93" customWidth="1"/>
    <col min="8068" max="8069" width="0" style="63" hidden="1" customWidth="1"/>
    <col min="8070" max="8070" width="6" style="93" customWidth="1"/>
    <col min="8071" max="8075" width="0" style="63" hidden="1" customWidth="1"/>
    <col min="8076" max="8076" width="5" style="93" customWidth="1"/>
    <col min="8077" max="8078" width="0" style="63" hidden="1" customWidth="1"/>
    <col min="8079" max="8079" width="5.6640625" style="93" customWidth="1"/>
    <col min="8080" max="8081" width="0" style="63" hidden="1" customWidth="1"/>
    <col min="8082" max="8082" width="6.5546875" style="93" customWidth="1"/>
    <col min="8083" max="8084" width="0" style="63" hidden="1" customWidth="1"/>
    <col min="8085" max="8085" width="5" style="93" customWidth="1"/>
    <col min="8086" max="8086" width="0" style="63" hidden="1" customWidth="1"/>
    <col min="8087" max="8087" width="6.33203125" style="93" customWidth="1"/>
    <col min="8088" max="8088" width="11" style="93" customWidth="1"/>
    <col min="8089" max="8092" width="0" style="63" hidden="1" customWidth="1"/>
    <col min="8093" max="8093" width="6.5546875" style="93" customWidth="1"/>
    <col min="8094" max="8095" width="0" style="63" hidden="1" customWidth="1"/>
    <col min="8096" max="8096" width="6.33203125" style="93" customWidth="1"/>
    <col min="8097" max="8098" width="0" style="63" hidden="1" customWidth="1"/>
    <col min="8099" max="8099" width="6.5546875" style="93" customWidth="1"/>
    <col min="8100" max="8101" width="0" style="63" hidden="1" customWidth="1"/>
    <col min="8102" max="8102" width="6.6640625" style="93" customWidth="1"/>
    <col min="8103" max="8104" width="0" style="63" hidden="1" customWidth="1"/>
    <col min="8105" max="8105" width="6.44140625" style="93" customWidth="1"/>
    <col min="8106" max="8107" width="0" style="63" hidden="1" customWidth="1"/>
    <col min="8108" max="8108" width="6.5546875" style="93" customWidth="1"/>
    <col min="8109" max="8110" width="0" style="63" hidden="1" customWidth="1"/>
    <col min="8111" max="8111" width="6.88671875" style="93" customWidth="1"/>
    <col min="8112" max="8116" width="0" style="63" hidden="1" customWidth="1"/>
    <col min="8117" max="8117" width="6.33203125" style="93" customWidth="1"/>
    <col min="8118" max="8119" width="0" style="63" hidden="1" customWidth="1"/>
    <col min="8120" max="8120" width="6.5546875" style="93" customWidth="1"/>
    <col min="8121" max="8122" width="0" style="63" hidden="1" customWidth="1"/>
    <col min="8123" max="8123" width="7.44140625" style="93" customWidth="1"/>
    <col min="8124" max="8124" width="0" style="63" hidden="1" customWidth="1"/>
    <col min="8125" max="8125" width="6.33203125" style="93" customWidth="1"/>
    <col min="8126" max="8126" width="9" style="93" customWidth="1"/>
    <col min="8127" max="8133" width="0" style="63" hidden="1" customWidth="1"/>
    <col min="8134" max="8134" width="8.6640625" style="93" customWidth="1"/>
    <col min="8135" max="8136" width="0" style="63" hidden="1" customWidth="1"/>
    <col min="8137" max="8137" width="6.5546875" style="93" customWidth="1"/>
    <col min="8138" max="8139" width="0" style="63" hidden="1" customWidth="1"/>
    <col min="8140" max="8140" width="7" style="93" customWidth="1"/>
    <col min="8141" max="8150" width="0" style="63" hidden="1" customWidth="1"/>
    <col min="8151" max="8151" width="6.33203125" style="93" customWidth="1"/>
    <col min="8152" max="8152" width="9" style="93" customWidth="1"/>
    <col min="8153" max="8156" width="0" style="63" hidden="1" customWidth="1"/>
    <col min="8157" max="8157" width="11.5546875" style="93" customWidth="1"/>
    <col min="8158" max="8160" width="0" style="63" hidden="1" customWidth="1"/>
    <col min="8161" max="8161" width="9.5546875" style="93" customWidth="1"/>
    <col min="8162" max="8162" width="11.44140625" style="93" customWidth="1"/>
    <col min="8163" max="8169" width="0" style="63" hidden="1" customWidth="1"/>
    <col min="8170" max="8170" width="7" style="93" customWidth="1"/>
    <col min="8171" max="8171" width="18.44140625" style="93" customWidth="1"/>
    <col min="8172" max="8196" width="0" style="63" hidden="1" customWidth="1"/>
    <col min="8197" max="8253" width="9.109375" style="93"/>
    <col min="8254" max="8254" width="43.33203125" style="93" customWidth="1"/>
    <col min="8255" max="8259" width="0" style="63" hidden="1" customWidth="1"/>
    <col min="8260" max="8260" width="5" style="93" customWidth="1"/>
    <col min="8261" max="8262" width="0" style="63" hidden="1" customWidth="1"/>
    <col min="8263" max="8263" width="5" style="93" customWidth="1"/>
    <col min="8264" max="8265" width="0" style="63" hidden="1" customWidth="1"/>
    <col min="8266" max="8266" width="5" style="93" customWidth="1"/>
    <col min="8267" max="8268" width="0" style="63" hidden="1" customWidth="1"/>
    <col min="8269" max="8269" width="5" style="93" customWidth="1"/>
    <col min="8270" max="8271" width="0" style="63" hidden="1" customWidth="1"/>
    <col min="8272" max="8272" width="5" style="93" customWidth="1"/>
    <col min="8273" max="8274" width="0" style="63" hidden="1" customWidth="1"/>
    <col min="8275" max="8275" width="5" style="93" customWidth="1"/>
    <col min="8276" max="8280" width="0" style="63" hidden="1" customWidth="1"/>
    <col min="8281" max="8281" width="6.33203125" style="93" customWidth="1"/>
    <col min="8282" max="8289" width="0" style="63" hidden="1" customWidth="1"/>
    <col min="8290" max="8290" width="5.6640625" style="93" customWidth="1"/>
    <col min="8291" max="8292" width="0" style="63" hidden="1" customWidth="1"/>
    <col min="8293" max="8293" width="6.33203125" style="93" customWidth="1"/>
    <col min="8294" max="8295" width="0" style="63" hidden="1" customWidth="1"/>
    <col min="8296" max="8296" width="5.33203125" style="93" customWidth="1"/>
    <col min="8297" max="8298" width="0" style="63" hidden="1" customWidth="1"/>
    <col min="8299" max="8299" width="4.88671875" style="93" customWidth="1"/>
    <col min="8300" max="8310" width="0" style="63" hidden="1" customWidth="1"/>
    <col min="8311" max="8311" width="5.33203125" style="93" customWidth="1"/>
    <col min="8312" max="8316" width="0" style="63" hidden="1" customWidth="1"/>
    <col min="8317" max="8317" width="5.88671875" style="93" customWidth="1"/>
    <col min="8318" max="8319" width="0" style="63" hidden="1" customWidth="1"/>
    <col min="8320" max="8320" width="5.5546875" style="93" customWidth="1"/>
    <col min="8321" max="8322" width="0" style="63" hidden="1" customWidth="1"/>
    <col min="8323" max="8323" width="5.33203125" style="93" customWidth="1"/>
    <col min="8324" max="8325" width="0" style="63" hidden="1" customWidth="1"/>
    <col min="8326" max="8326" width="6" style="93" customWidth="1"/>
    <col min="8327" max="8331" width="0" style="63" hidden="1" customWidth="1"/>
    <col min="8332" max="8332" width="5" style="93" customWidth="1"/>
    <col min="8333" max="8334" width="0" style="63" hidden="1" customWidth="1"/>
    <col min="8335" max="8335" width="5.6640625" style="93" customWidth="1"/>
    <col min="8336" max="8337" width="0" style="63" hidden="1" customWidth="1"/>
    <col min="8338" max="8338" width="6.5546875" style="93" customWidth="1"/>
    <col min="8339" max="8340" width="0" style="63" hidden="1" customWidth="1"/>
    <col min="8341" max="8341" width="5" style="93" customWidth="1"/>
    <col min="8342" max="8342" width="0" style="63" hidden="1" customWidth="1"/>
    <col min="8343" max="8343" width="6.33203125" style="93" customWidth="1"/>
    <col min="8344" max="8344" width="11" style="93" customWidth="1"/>
    <col min="8345" max="8348" width="0" style="63" hidden="1" customWidth="1"/>
    <col min="8349" max="8349" width="6.5546875" style="93" customWidth="1"/>
    <col min="8350" max="8351" width="0" style="63" hidden="1" customWidth="1"/>
    <col min="8352" max="8352" width="6.33203125" style="93" customWidth="1"/>
    <col min="8353" max="8354" width="0" style="63" hidden="1" customWidth="1"/>
    <col min="8355" max="8355" width="6.5546875" style="93" customWidth="1"/>
    <col min="8356" max="8357" width="0" style="63" hidden="1" customWidth="1"/>
    <col min="8358" max="8358" width="6.6640625" style="93" customWidth="1"/>
    <col min="8359" max="8360" width="0" style="63" hidden="1" customWidth="1"/>
    <col min="8361" max="8361" width="6.44140625" style="93" customWidth="1"/>
    <col min="8362" max="8363" width="0" style="63" hidden="1" customWidth="1"/>
    <col min="8364" max="8364" width="6.5546875" style="93" customWidth="1"/>
    <col min="8365" max="8366" width="0" style="63" hidden="1" customWidth="1"/>
    <col min="8367" max="8367" width="6.88671875" style="93" customWidth="1"/>
    <col min="8368" max="8372" width="0" style="63" hidden="1" customWidth="1"/>
    <col min="8373" max="8373" width="6.33203125" style="93" customWidth="1"/>
    <col min="8374" max="8375" width="0" style="63" hidden="1" customWidth="1"/>
    <col min="8376" max="8376" width="6.5546875" style="93" customWidth="1"/>
    <col min="8377" max="8378" width="0" style="63" hidden="1" customWidth="1"/>
    <col min="8379" max="8379" width="7.44140625" style="93" customWidth="1"/>
    <col min="8380" max="8380" width="0" style="63" hidden="1" customWidth="1"/>
    <col min="8381" max="8381" width="6.33203125" style="93" customWidth="1"/>
    <col min="8382" max="8382" width="9" style="93" customWidth="1"/>
    <col min="8383" max="8389" width="0" style="63" hidden="1" customWidth="1"/>
    <col min="8390" max="8390" width="8.6640625" style="93" customWidth="1"/>
    <col min="8391" max="8392" width="0" style="63" hidden="1" customWidth="1"/>
    <col min="8393" max="8393" width="6.5546875" style="93" customWidth="1"/>
    <col min="8394" max="8395" width="0" style="63" hidden="1" customWidth="1"/>
    <col min="8396" max="8396" width="7" style="93" customWidth="1"/>
    <col min="8397" max="8406" width="0" style="63" hidden="1" customWidth="1"/>
    <col min="8407" max="8407" width="6.33203125" style="93" customWidth="1"/>
    <col min="8408" max="8408" width="9" style="93" customWidth="1"/>
    <col min="8409" max="8412" width="0" style="63" hidden="1" customWidth="1"/>
    <col min="8413" max="8413" width="11.5546875" style="93" customWidth="1"/>
    <col min="8414" max="8416" width="0" style="63" hidden="1" customWidth="1"/>
    <col min="8417" max="8417" width="9.5546875" style="93" customWidth="1"/>
    <col min="8418" max="8418" width="11.44140625" style="93" customWidth="1"/>
    <col min="8419" max="8425" width="0" style="63" hidden="1" customWidth="1"/>
    <col min="8426" max="8426" width="7" style="93" customWidth="1"/>
    <col min="8427" max="8427" width="18.44140625" style="93" customWidth="1"/>
    <col min="8428" max="8452" width="0" style="63" hidden="1" customWidth="1"/>
    <col min="8453" max="8509" width="9.109375" style="93"/>
    <col min="8510" max="8510" width="43.33203125" style="93" customWidth="1"/>
    <col min="8511" max="8515" width="0" style="63" hidden="1" customWidth="1"/>
    <col min="8516" max="8516" width="5" style="93" customWidth="1"/>
    <col min="8517" max="8518" width="0" style="63" hidden="1" customWidth="1"/>
    <col min="8519" max="8519" width="5" style="93" customWidth="1"/>
    <col min="8520" max="8521" width="0" style="63" hidden="1" customWidth="1"/>
    <col min="8522" max="8522" width="5" style="93" customWidth="1"/>
    <col min="8523" max="8524" width="0" style="63" hidden="1" customWidth="1"/>
    <col min="8525" max="8525" width="5" style="93" customWidth="1"/>
    <col min="8526" max="8527" width="0" style="63" hidden="1" customWidth="1"/>
    <col min="8528" max="8528" width="5" style="93" customWidth="1"/>
    <col min="8529" max="8530" width="0" style="63" hidden="1" customWidth="1"/>
    <col min="8531" max="8531" width="5" style="93" customWidth="1"/>
    <col min="8532" max="8536" width="0" style="63" hidden="1" customWidth="1"/>
    <col min="8537" max="8537" width="6.33203125" style="93" customWidth="1"/>
    <col min="8538" max="8545" width="0" style="63" hidden="1" customWidth="1"/>
    <col min="8546" max="8546" width="5.6640625" style="93" customWidth="1"/>
    <col min="8547" max="8548" width="0" style="63" hidden="1" customWidth="1"/>
    <col min="8549" max="8549" width="6.33203125" style="93" customWidth="1"/>
    <col min="8550" max="8551" width="0" style="63" hidden="1" customWidth="1"/>
    <col min="8552" max="8552" width="5.33203125" style="93" customWidth="1"/>
    <col min="8553" max="8554" width="0" style="63" hidden="1" customWidth="1"/>
    <col min="8555" max="8555" width="4.88671875" style="93" customWidth="1"/>
    <col min="8556" max="8566" width="0" style="63" hidden="1" customWidth="1"/>
    <col min="8567" max="8567" width="5.33203125" style="93" customWidth="1"/>
    <col min="8568" max="8572" width="0" style="63" hidden="1" customWidth="1"/>
    <col min="8573" max="8573" width="5.88671875" style="93" customWidth="1"/>
    <col min="8574" max="8575" width="0" style="63" hidden="1" customWidth="1"/>
    <col min="8576" max="8576" width="5.5546875" style="93" customWidth="1"/>
    <col min="8577" max="8578" width="0" style="63" hidden="1" customWidth="1"/>
    <col min="8579" max="8579" width="5.33203125" style="93" customWidth="1"/>
    <col min="8580" max="8581" width="0" style="63" hidden="1" customWidth="1"/>
    <col min="8582" max="8582" width="6" style="93" customWidth="1"/>
    <col min="8583" max="8587" width="0" style="63" hidden="1" customWidth="1"/>
    <col min="8588" max="8588" width="5" style="93" customWidth="1"/>
    <col min="8589" max="8590" width="0" style="63" hidden="1" customWidth="1"/>
    <col min="8591" max="8591" width="5.6640625" style="93" customWidth="1"/>
    <col min="8592" max="8593" width="0" style="63" hidden="1" customWidth="1"/>
    <col min="8594" max="8594" width="6.5546875" style="93" customWidth="1"/>
    <col min="8595" max="8596" width="0" style="63" hidden="1" customWidth="1"/>
    <col min="8597" max="8597" width="5" style="93" customWidth="1"/>
    <col min="8598" max="8598" width="0" style="63" hidden="1" customWidth="1"/>
    <col min="8599" max="8599" width="6.33203125" style="93" customWidth="1"/>
    <col min="8600" max="8600" width="11" style="93" customWidth="1"/>
    <col min="8601" max="8604" width="0" style="63" hidden="1" customWidth="1"/>
    <col min="8605" max="8605" width="6.5546875" style="93" customWidth="1"/>
    <col min="8606" max="8607" width="0" style="63" hidden="1" customWidth="1"/>
    <col min="8608" max="8608" width="6.33203125" style="93" customWidth="1"/>
    <col min="8609" max="8610" width="0" style="63" hidden="1" customWidth="1"/>
    <col min="8611" max="8611" width="6.5546875" style="93" customWidth="1"/>
    <col min="8612" max="8613" width="0" style="63" hidden="1" customWidth="1"/>
    <col min="8614" max="8614" width="6.6640625" style="93" customWidth="1"/>
    <col min="8615" max="8616" width="0" style="63" hidden="1" customWidth="1"/>
    <col min="8617" max="8617" width="6.44140625" style="93" customWidth="1"/>
    <col min="8618" max="8619" width="0" style="63" hidden="1" customWidth="1"/>
    <col min="8620" max="8620" width="6.5546875" style="93" customWidth="1"/>
    <col min="8621" max="8622" width="0" style="63" hidden="1" customWidth="1"/>
    <col min="8623" max="8623" width="6.88671875" style="93" customWidth="1"/>
    <col min="8624" max="8628" width="0" style="63" hidden="1" customWidth="1"/>
    <col min="8629" max="8629" width="6.33203125" style="93" customWidth="1"/>
    <col min="8630" max="8631" width="0" style="63" hidden="1" customWidth="1"/>
    <col min="8632" max="8632" width="6.5546875" style="93" customWidth="1"/>
    <col min="8633" max="8634" width="0" style="63" hidden="1" customWidth="1"/>
    <col min="8635" max="8635" width="7.44140625" style="93" customWidth="1"/>
    <col min="8636" max="8636" width="0" style="63" hidden="1" customWidth="1"/>
    <col min="8637" max="8637" width="6.33203125" style="93" customWidth="1"/>
    <col min="8638" max="8638" width="9" style="93" customWidth="1"/>
    <col min="8639" max="8645" width="0" style="63" hidden="1" customWidth="1"/>
    <col min="8646" max="8646" width="8.6640625" style="93" customWidth="1"/>
    <col min="8647" max="8648" width="0" style="63" hidden="1" customWidth="1"/>
    <col min="8649" max="8649" width="6.5546875" style="93" customWidth="1"/>
    <col min="8650" max="8651" width="0" style="63" hidden="1" customWidth="1"/>
    <col min="8652" max="8652" width="7" style="93" customWidth="1"/>
    <col min="8653" max="8662" width="0" style="63" hidden="1" customWidth="1"/>
    <col min="8663" max="8663" width="6.33203125" style="93" customWidth="1"/>
    <col min="8664" max="8664" width="9" style="93" customWidth="1"/>
    <col min="8665" max="8668" width="0" style="63" hidden="1" customWidth="1"/>
    <col min="8669" max="8669" width="11.5546875" style="93" customWidth="1"/>
    <col min="8670" max="8672" width="0" style="63" hidden="1" customWidth="1"/>
    <col min="8673" max="8673" width="9.5546875" style="93" customWidth="1"/>
    <col min="8674" max="8674" width="11.44140625" style="93" customWidth="1"/>
    <col min="8675" max="8681" width="0" style="63" hidden="1" customWidth="1"/>
    <col min="8682" max="8682" width="7" style="93" customWidth="1"/>
    <col min="8683" max="8683" width="18.44140625" style="93" customWidth="1"/>
    <col min="8684" max="8708" width="0" style="63" hidden="1" customWidth="1"/>
    <col min="8709" max="8765" width="9.109375" style="93"/>
    <col min="8766" max="8766" width="43.33203125" style="93" customWidth="1"/>
    <col min="8767" max="8771" width="0" style="63" hidden="1" customWidth="1"/>
    <col min="8772" max="8772" width="5" style="93" customWidth="1"/>
    <col min="8773" max="8774" width="0" style="63" hidden="1" customWidth="1"/>
    <col min="8775" max="8775" width="5" style="93" customWidth="1"/>
    <col min="8776" max="8777" width="0" style="63" hidden="1" customWidth="1"/>
    <col min="8778" max="8778" width="5" style="93" customWidth="1"/>
    <col min="8779" max="8780" width="0" style="63" hidden="1" customWidth="1"/>
    <col min="8781" max="8781" width="5" style="93" customWidth="1"/>
    <col min="8782" max="8783" width="0" style="63" hidden="1" customWidth="1"/>
    <col min="8784" max="8784" width="5" style="93" customWidth="1"/>
    <col min="8785" max="8786" width="0" style="63" hidden="1" customWidth="1"/>
    <col min="8787" max="8787" width="5" style="93" customWidth="1"/>
    <col min="8788" max="8792" width="0" style="63" hidden="1" customWidth="1"/>
    <col min="8793" max="8793" width="6.33203125" style="93" customWidth="1"/>
    <col min="8794" max="8801" width="0" style="63" hidden="1" customWidth="1"/>
    <col min="8802" max="8802" width="5.6640625" style="93" customWidth="1"/>
    <col min="8803" max="8804" width="0" style="63" hidden="1" customWidth="1"/>
    <col min="8805" max="8805" width="6.33203125" style="93" customWidth="1"/>
    <col min="8806" max="8807" width="0" style="63" hidden="1" customWidth="1"/>
    <col min="8808" max="8808" width="5.33203125" style="93" customWidth="1"/>
    <col min="8809" max="8810" width="0" style="63" hidden="1" customWidth="1"/>
    <col min="8811" max="8811" width="4.88671875" style="93" customWidth="1"/>
    <col min="8812" max="8822" width="0" style="63" hidden="1" customWidth="1"/>
    <col min="8823" max="8823" width="5.33203125" style="93" customWidth="1"/>
    <col min="8824" max="8828" width="0" style="63" hidden="1" customWidth="1"/>
    <col min="8829" max="8829" width="5.88671875" style="93" customWidth="1"/>
    <col min="8830" max="8831" width="0" style="63" hidden="1" customWidth="1"/>
    <col min="8832" max="8832" width="5.5546875" style="93" customWidth="1"/>
    <col min="8833" max="8834" width="0" style="63" hidden="1" customWidth="1"/>
    <col min="8835" max="8835" width="5.33203125" style="93" customWidth="1"/>
    <col min="8836" max="8837" width="0" style="63" hidden="1" customWidth="1"/>
    <col min="8838" max="8838" width="6" style="93" customWidth="1"/>
    <col min="8839" max="8843" width="0" style="63" hidden="1" customWidth="1"/>
    <col min="8844" max="8844" width="5" style="93" customWidth="1"/>
    <col min="8845" max="8846" width="0" style="63" hidden="1" customWidth="1"/>
    <col min="8847" max="8847" width="5.6640625" style="93" customWidth="1"/>
    <col min="8848" max="8849" width="0" style="63" hidden="1" customWidth="1"/>
    <col min="8850" max="8850" width="6.5546875" style="93" customWidth="1"/>
    <col min="8851" max="8852" width="0" style="63" hidden="1" customWidth="1"/>
    <col min="8853" max="8853" width="5" style="93" customWidth="1"/>
    <col min="8854" max="8854" width="0" style="63" hidden="1" customWidth="1"/>
    <col min="8855" max="8855" width="6.33203125" style="93" customWidth="1"/>
    <col min="8856" max="8856" width="11" style="93" customWidth="1"/>
    <col min="8857" max="8860" width="0" style="63" hidden="1" customWidth="1"/>
    <col min="8861" max="8861" width="6.5546875" style="93" customWidth="1"/>
    <col min="8862" max="8863" width="0" style="63" hidden="1" customWidth="1"/>
    <col min="8864" max="8864" width="6.33203125" style="93" customWidth="1"/>
    <col min="8865" max="8866" width="0" style="63" hidden="1" customWidth="1"/>
    <col min="8867" max="8867" width="6.5546875" style="93" customWidth="1"/>
    <col min="8868" max="8869" width="0" style="63" hidden="1" customWidth="1"/>
    <col min="8870" max="8870" width="6.6640625" style="93" customWidth="1"/>
    <col min="8871" max="8872" width="0" style="63" hidden="1" customWidth="1"/>
    <col min="8873" max="8873" width="6.44140625" style="93" customWidth="1"/>
    <col min="8874" max="8875" width="0" style="63" hidden="1" customWidth="1"/>
    <col min="8876" max="8876" width="6.5546875" style="93" customWidth="1"/>
    <col min="8877" max="8878" width="0" style="63" hidden="1" customWidth="1"/>
    <col min="8879" max="8879" width="6.88671875" style="93" customWidth="1"/>
    <col min="8880" max="8884" width="0" style="63" hidden="1" customWidth="1"/>
    <col min="8885" max="8885" width="6.33203125" style="93" customWidth="1"/>
    <col min="8886" max="8887" width="0" style="63" hidden="1" customWidth="1"/>
    <col min="8888" max="8888" width="6.5546875" style="93" customWidth="1"/>
    <col min="8889" max="8890" width="0" style="63" hidden="1" customWidth="1"/>
    <col min="8891" max="8891" width="7.44140625" style="93" customWidth="1"/>
    <col min="8892" max="8892" width="0" style="63" hidden="1" customWidth="1"/>
    <col min="8893" max="8893" width="6.33203125" style="93" customWidth="1"/>
    <col min="8894" max="8894" width="9" style="93" customWidth="1"/>
    <col min="8895" max="8901" width="0" style="63" hidden="1" customWidth="1"/>
    <col min="8902" max="8902" width="8.6640625" style="93" customWidth="1"/>
    <col min="8903" max="8904" width="0" style="63" hidden="1" customWidth="1"/>
    <col min="8905" max="8905" width="6.5546875" style="93" customWidth="1"/>
    <col min="8906" max="8907" width="0" style="63" hidden="1" customWidth="1"/>
    <col min="8908" max="8908" width="7" style="93" customWidth="1"/>
    <col min="8909" max="8918" width="0" style="63" hidden="1" customWidth="1"/>
    <col min="8919" max="8919" width="6.33203125" style="93" customWidth="1"/>
    <col min="8920" max="8920" width="9" style="93" customWidth="1"/>
    <col min="8921" max="8924" width="0" style="63" hidden="1" customWidth="1"/>
    <col min="8925" max="8925" width="11.5546875" style="93" customWidth="1"/>
    <col min="8926" max="8928" width="0" style="63" hidden="1" customWidth="1"/>
    <col min="8929" max="8929" width="9.5546875" style="93" customWidth="1"/>
    <col min="8930" max="8930" width="11.44140625" style="93" customWidth="1"/>
    <col min="8931" max="8937" width="0" style="63" hidden="1" customWidth="1"/>
    <col min="8938" max="8938" width="7" style="93" customWidth="1"/>
    <col min="8939" max="8939" width="18.44140625" style="93" customWidth="1"/>
    <col min="8940" max="8964" width="0" style="63" hidden="1" customWidth="1"/>
    <col min="8965" max="9021" width="9.109375" style="93"/>
    <col min="9022" max="9022" width="43.33203125" style="93" customWidth="1"/>
    <col min="9023" max="9027" width="0" style="63" hidden="1" customWidth="1"/>
    <col min="9028" max="9028" width="5" style="93" customWidth="1"/>
    <col min="9029" max="9030" width="0" style="63" hidden="1" customWidth="1"/>
    <col min="9031" max="9031" width="5" style="93" customWidth="1"/>
    <col min="9032" max="9033" width="0" style="63" hidden="1" customWidth="1"/>
    <col min="9034" max="9034" width="5" style="93" customWidth="1"/>
    <col min="9035" max="9036" width="0" style="63" hidden="1" customWidth="1"/>
    <col min="9037" max="9037" width="5" style="93" customWidth="1"/>
    <col min="9038" max="9039" width="0" style="63" hidden="1" customWidth="1"/>
    <col min="9040" max="9040" width="5" style="93" customWidth="1"/>
    <col min="9041" max="9042" width="0" style="63" hidden="1" customWidth="1"/>
    <col min="9043" max="9043" width="5" style="93" customWidth="1"/>
    <col min="9044" max="9048" width="0" style="63" hidden="1" customWidth="1"/>
    <col min="9049" max="9049" width="6.33203125" style="93" customWidth="1"/>
    <col min="9050" max="9057" width="0" style="63" hidden="1" customWidth="1"/>
    <col min="9058" max="9058" width="5.6640625" style="93" customWidth="1"/>
    <col min="9059" max="9060" width="0" style="63" hidden="1" customWidth="1"/>
    <col min="9061" max="9061" width="6.33203125" style="93" customWidth="1"/>
    <col min="9062" max="9063" width="0" style="63" hidden="1" customWidth="1"/>
    <col min="9064" max="9064" width="5.33203125" style="93" customWidth="1"/>
    <col min="9065" max="9066" width="0" style="63" hidden="1" customWidth="1"/>
    <col min="9067" max="9067" width="4.88671875" style="93" customWidth="1"/>
    <col min="9068" max="9078" width="0" style="63" hidden="1" customWidth="1"/>
    <col min="9079" max="9079" width="5.33203125" style="93" customWidth="1"/>
    <col min="9080" max="9084" width="0" style="63" hidden="1" customWidth="1"/>
    <col min="9085" max="9085" width="5.88671875" style="93" customWidth="1"/>
    <col min="9086" max="9087" width="0" style="63" hidden="1" customWidth="1"/>
    <col min="9088" max="9088" width="5.5546875" style="93" customWidth="1"/>
    <col min="9089" max="9090" width="0" style="63" hidden="1" customWidth="1"/>
    <col min="9091" max="9091" width="5.33203125" style="93" customWidth="1"/>
    <col min="9092" max="9093" width="0" style="63" hidden="1" customWidth="1"/>
    <col min="9094" max="9094" width="6" style="93" customWidth="1"/>
    <col min="9095" max="9099" width="0" style="63" hidden="1" customWidth="1"/>
    <col min="9100" max="9100" width="5" style="93" customWidth="1"/>
    <col min="9101" max="9102" width="0" style="63" hidden="1" customWidth="1"/>
    <col min="9103" max="9103" width="5.6640625" style="93" customWidth="1"/>
    <col min="9104" max="9105" width="0" style="63" hidden="1" customWidth="1"/>
    <col min="9106" max="9106" width="6.5546875" style="93" customWidth="1"/>
    <col min="9107" max="9108" width="0" style="63" hidden="1" customWidth="1"/>
    <col min="9109" max="9109" width="5" style="93" customWidth="1"/>
    <col min="9110" max="9110" width="0" style="63" hidden="1" customWidth="1"/>
    <col min="9111" max="9111" width="6.33203125" style="93" customWidth="1"/>
    <col min="9112" max="9112" width="11" style="93" customWidth="1"/>
    <col min="9113" max="9116" width="0" style="63" hidden="1" customWidth="1"/>
    <col min="9117" max="9117" width="6.5546875" style="93" customWidth="1"/>
    <col min="9118" max="9119" width="0" style="63" hidden="1" customWidth="1"/>
    <col min="9120" max="9120" width="6.33203125" style="93" customWidth="1"/>
    <col min="9121" max="9122" width="0" style="63" hidden="1" customWidth="1"/>
    <col min="9123" max="9123" width="6.5546875" style="93" customWidth="1"/>
    <col min="9124" max="9125" width="0" style="63" hidden="1" customWidth="1"/>
    <col min="9126" max="9126" width="6.6640625" style="93" customWidth="1"/>
    <col min="9127" max="9128" width="0" style="63" hidden="1" customWidth="1"/>
    <col min="9129" max="9129" width="6.44140625" style="93" customWidth="1"/>
    <col min="9130" max="9131" width="0" style="63" hidden="1" customWidth="1"/>
    <col min="9132" max="9132" width="6.5546875" style="93" customWidth="1"/>
    <col min="9133" max="9134" width="0" style="63" hidden="1" customWidth="1"/>
    <col min="9135" max="9135" width="6.88671875" style="93" customWidth="1"/>
    <col min="9136" max="9140" width="0" style="63" hidden="1" customWidth="1"/>
    <col min="9141" max="9141" width="6.33203125" style="93" customWidth="1"/>
    <col min="9142" max="9143" width="0" style="63" hidden="1" customWidth="1"/>
    <col min="9144" max="9144" width="6.5546875" style="93" customWidth="1"/>
    <col min="9145" max="9146" width="0" style="63" hidden="1" customWidth="1"/>
    <col min="9147" max="9147" width="7.44140625" style="93" customWidth="1"/>
    <col min="9148" max="9148" width="0" style="63" hidden="1" customWidth="1"/>
    <col min="9149" max="9149" width="6.33203125" style="93" customWidth="1"/>
    <col min="9150" max="9150" width="9" style="93" customWidth="1"/>
    <col min="9151" max="9157" width="0" style="63" hidden="1" customWidth="1"/>
    <col min="9158" max="9158" width="8.6640625" style="93" customWidth="1"/>
    <col min="9159" max="9160" width="0" style="63" hidden="1" customWidth="1"/>
    <col min="9161" max="9161" width="6.5546875" style="93" customWidth="1"/>
    <col min="9162" max="9163" width="0" style="63" hidden="1" customWidth="1"/>
    <col min="9164" max="9164" width="7" style="93" customWidth="1"/>
    <col min="9165" max="9174" width="0" style="63" hidden="1" customWidth="1"/>
    <col min="9175" max="9175" width="6.33203125" style="93" customWidth="1"/>
    <col min="9176" max="9176" width="9" style="93" customWidth="1"/>
    <col min="9177" max="9180" width="0" style="63" hidden="1" customWidth="1"/>
    <col min="9181" max="9181" width="11.5546875" style="93" customWidth="1"/>
    <col min="9182" max="9184" width="0" style="63" hidden="1" customWidth="1"/>
    <col min="9185" max="9185" width="9.5546875" style="93" customWidth="1"/>
    <col min="9186" max="9186" width="11.44140625" style="93" customWidth="1"/>
    <col min="9187" max="9193" width="0" style="63" hidden="1" customWidth="1"/>
    <col min="9194" max="9194" width="7" style="93" customWidth="1"/>
    <col min="9195" max="9195" width="18.44140625" style="93" customWidth="1"/>
    <col min="9196" max="9220" width="0" style="63" hidden="1" customWidth="1"/>
    <col min="9221" max="9277" width="9.109375" style="93"/>
    <col min="9278" max="9278" width="43.33203125" style="93" customWidth="1"/>
    <col min="9279" max="9283" width="0" style="63" hidden="1" customWidth="1"/>
    <col min="9284" max="9284" width="5" style="93" customWidth="1"/>
    <col min="9285" max="9286" width="0" style="63" hidden="1" customWidth="1"/>
    <col min="9287" max="9287" width="5" style="93" customWidth="1"/>
    <col min="9288" max="9289" width="0" style="63" hidden="1" customWidth="1"/>
    <col min="9290" max="9290" width="5" style="93" customWidth="1"/>
    <col min="9291" max="9292" width="0" style="63" hidden="1" customWidth="1"/>
    <col min="9293" max="9293" width="5" style="93" customWidth="1"/>
    <col min="9294" max="9295" width="0" style="63" hidden="1" customWidth="1"/>
    <col min="9296" max="9296" width="5" style="93" customWidth="1"/>
    <col min="9297" max="9298" width="0" style="63" hidden="1" customWidth="1"/>
    <col min="9299" max="9299" width="5" style="93" customWidth="1"/>
    <col min="9300" max="9304" width="0" style="63" hidden="1" customWidth="1"/>
    <col min="9305" max="9305" width="6.33203125" style="93" customWidth="1"/>
    <col min="9306" max="9313" width="0" style="63" hidden="1" customWidth="1"/>
    <col min="9314" max="9314" width="5.6640625" style="93" customWidth="1"/>
    <col min="9315" max="9316" width="0" style="63" hidden="1" customWidth="1"/>
    <col min="9317" max="9317" width="6.33203125" style="93" customWidth="1"/>
    <col min="9318" max="9319" width="0" style="63" hidden="1" customWidth="1"/>
    <col min="9320" max="9320" width="5.33203125" style="93" customWidth="1"/>
    <col min="9321" max="9322" width="0" style="63" hidden="1" customWidth="1"/>
    <col min="9323" max="9323" width="4.88671875" style="93" customWidth="1"/>
    <col min="9324" max="9334" width="0" style="63" hidden="1" customWidth="1"/>
    <col min="9335" max="9335" width="5.33203125" style="93" customWidth="1"/>
    <col min="9336" max="9340" width="0" style="63" hidden="1" customWidth="1"/>
    <col min="9341" max="9341" width="5.88671875" style="93" customWidth="1"/>
    <col min="9342" max="9343" width="0" style="63" hidden="1" customWidth="1"/>
    <col min="9344" max="9344" width="5.5546875" style="93" customWidth="1"/>
    <col min="9345" max="9346" width="0" style="63" hidden="1" customWidth="1"/>
    <col min="9347" max="9347" width="5.33203125" style="93" customWidth="1"/>
    <col min="9348" max="9349" width="0" style="63" hidden="1" customWidth="1"/>
    <col min="9350" max="9350" width="6" style="93" customWidth="1"/>
    <col min="9351" max="9355" width="0" style="63" hidden="1" customWidth="1"/>
    <col min="9356" max="9356" width="5" style="93" customWidth="1"/>
    <col min="9357" max="9358" width="0" style="63" hidden="1" customWidth="1"/>
    <col min="9359" max="9359" width="5.6640625" style="93" customWidth="1"/>
    <col min="9360" max="9361" width="0" style="63" hidden="1" customWidth="1"/>
    <col min="9362" max="9362" width="6.5546875" style="93" customWidth="1"/>
    <col min="9363" max="9364" width="0" style="63" hidden="1" customWidth="1"/>
    <col min="9365" max="9365" width="5" style="93" customWidth="1"/>
    <col min="9366" max="9366" width="0" style="63" hidden="1" customWidth="1"/>
    <col min="9367" max="9367" width="6.33203125" style="93" customWidth="1"/>
    <col min="9368" max="9368" width="11" style="93" customWidth="1"/>
    <col min="9369" max="9372" width="0" style="63" hidden="1" customWidth="1"/>
    <col min="9373" max="9373" width="6.5546875" style="93" customWidth="1"/>
    <col min="9374" max="9375" width="0" style="63" hidden="1" customWidth="1"/>
    <col min="9376" max="9376" width="6.33203125" style="93" customWidth="1"/>
    <col min="9377" max="9378" width="0" style="63" hidden="1" customWidth="1"/>
    <col min="9379" max="9379" width="6.5546875" style="93" customWidth="1"/>
    <col min="9380" max="9381" width="0" style="63" hidden="1" customWidth="1"/>
    <col min="9382" max="9382" width="6.6640625" style="93" customWidth="1"/>
    <col min="9383" max="9384" width="0" style="63" hidden="1" customWidth="1"/>
    <col min="9385" max="9385" width="6.44140625" style="93" customWidth="1"/>
    <col min="9386" max="9387" width="0" style="63" hidden="1" customWidth="1"/>
    <col min="9388" max="9388" width="6.5546875" style="93" customWidth="1"/>
    <col min="9389" max="9390" width="0" style="63" hidden="1" customWidth="1"/>
    <col min="9391" max="9391" width="6.88671875" style="93" customWidth="1"/>
    <col min="9392" max="9396" width="0" style="63" hidden="1" customWidth="1"/>
    <col min="9397" max="9397" width="6.33203125" style="93" customWidth="1"/>
    <col min="9398" max="9399" width="0" style="63" hidden="1" customWidth="1"/>
    <col min="9400" max="9400" width="6.5546875" style="93" customWidth="1"/>
    <col min="9401" max="9402" width="0" style="63" hidden="1" customWidth="1"/>
    <col min="9403" max="9403" width="7.44140625" style="93" customWidth="1"/>
    <col min="9404" max="9404" width="0" style="63" hidden="1" customWidth="1"/>
    <col min="9405" max="9405" width="6.33203125" style="93" customWidth="1"/>
    <col min="9406" max="9406" width="9" style="93" customWidth="1"/>
    <col min="9407" max="9413" width="0" style="63" hidden="1" customWidth="1"/>
    <col min="9414" max="9414" width="8.6640625" style="93" customWidth="1"/>
    <col min="9415" max="9416" width="0" style="63" hidden="1" customWidth="1"/>
    <col min="9417" max="9417" width="6.5546875" style="93" customWidth="1"/>
    <col min="9418" max="9419" width="0" style="63" hidden="1" customWidth="1"/>
    <col min="9420" max="9420" width="7" style="93" customWidth="1"/>
    <col min="9421" max="9430" width="0" style="63" hidden="1" customWidth="1"/>
    <col min="9431" max="9431" width="6.33203125" style="93" customWidth="1"/>
    <col min="9432" max="9432" width="9" style="93" customWidth="1"/>
    <col min="9433" max="9436" width="0" style="63" hidden="1" customWidth="1"/>
    <col min="9437" max="9437" width="11.5546875" style="93" customWidth="1"/>
    <col min="9438" max="9440" width="0" style="63" hidden="1" customWidth="1"/>
    <col min="9441" max="9441" width="9.5546875" style="93" customWidth="1"/>
    <col min="9442" max="9442" width="11.44140625" style="93" customWidth="1"/>
    <col min="9443" max="9449" width="0" style="63" hidden="1" customWidth="1"/>
    <col min="9450" max="9450" width="7" style="93" customWidth="1"/>
    <col min="9451" max="9451" width="18.44140625" style="93" customWidth="1"/>
    <col min="9452" max="9476" width="0" style="63" hidden="1" customWidth="1"/>
    <col min="9477" max="9533" width="9.109375" style="93"/>
    <col min="9534" max="9534" width="43.33203125" style="93" customWidth="1"/>
    <col min="9535" max="9539" width="0" style="63" hidden="1" customWidth="1"/>
    <col min="9540" max="9540" width="5" style="93" customWidth="1"/>
    <col min="9541" max="9542" width="0" style="63" hidden="1" customWidth="1"/>
    <col min="9543" max="9543" width="5" style="93" customWidth="1"/>
    <col min="9544" max="9545" width="0" style="63" hidden="1" customWidth="1"/>
    <col min="9546" max="9546" width="5" style="93" customWidth="1"/>
    <col min="9547" max="9548" width="0" style="63" hidden="1" customWidth="1"/>
    <col min="9549" max="9549" width="5" style="93" customWidth="1"/>
    <col min="9550" max="9551" width="0" style="63" hidden="1" customWidth="1"/>
    <col min="9552" max="9552" width="5" style="93" customWidth="1"/>
    <col min="9553" max="9554" width="0" style="63" hidden="1" customWidth="1"/>
    <col min="9555" max="9555" width="5" style="93" customWidth="1"/>
    <col min="9556" max="9560" width="0" style="63" hidden="1" customWidth="1"/>
    <col min="9561" max="9561" width="6.33203125" style="93" customWidth="1"/>
    <col min="9562" max="9569" width="0" style="63" hidden="1" customWidth="1"/>
    <col min="9570" max="9570" width="5.6640625" style="93" customWidth="1"/>
    <col min="9571" max="9572" width="0" style="63" hidden="1" customWidth="1"/>
    <col min="9573" max="9573" width="6.33203125" style="93" customWidth="1"/>
    <col min="9574" max="9575" width="0" style="63" hidden="1" customWidth="1"/>
    <col min="9576" max="9576" width="5.33203125" style="93" customWidth="1"/>
    <col min="9577" max="9578" width="0" style="63" hidden="1" customWidth="1"/>
    <col min="9579" max="9579" width="4.88671875" style="93" customWidth="1"/>
    <col min="9580" max="9590" width="0" style="63" hidden="1" customWidth="1"/>
    <col min="9591" max="9591" width="5.33203125" style="93" customWidth="1"/>
    <col min="9592" max="9596" width="0" style="63" hidden="1" customWidth="1"/>
    <col min="9597" max="9597" width="5.88671875" style="93" customWidth="1"/>
    <col min="9598" max="9599" width="0" style="63" hidden="1" customWidth="1"/>
    <col min="9600" max="9600" width="5.5546875" style="93" customWidth="1"/>
    <col min="9601" max="9602" width="0" style="63" hidden="1" customWidth="1"/>
    <col min="9603" max="9603" width="5.33203125" style="93" customWidth="1"/>
    <col min="9604" max="9605" width="0" style="63" hidden="1" customWidth="1"/>
    <col min="9606" max="9606" width="6" style="93" customWidth="1"/>
    <col min="9607" max="9611" width="0" style="63" hidden="1" customWidth="1"/>
    <col min="9612" max="9612" width="5" style="93" customWidth="1"/>
    <col min="9613" max="9614" width="0" style="63" hidden="1" customWidth="1"/>
    <col min="9615" max="9615" width="5.6640625" style="93" customWidth="1"/>
    <col min="9616" max="9617" width="0" style="63" hidden="1" customWidth="1"/>
    <col min="9618" max="9618" width="6.5546875" style="93" customWidth="1"/>
    <col min="9619" max="9620" width="0" style="63" hidden="1" customWidth="1"/>
    <col min="9621" max="9621" width="5" style="93" customWidth="1"/>
    <col min="9622" max="9622" width="0" style="63" hidden="1" customWidth="1"/>
    <col min="9623" max="9623" width="6.33203125" style="93" customWidth="1"/>
    <col min="9624" max="9624" width="11" style="93" customWidth="1"/>
    <col min="9625" max="9628" width="0" style="63" hidden="1" customWidth="1"/>
    <col min="9629" max="9629" width="6.5546875" style="93" customWidth="1"/>
    <col min="9630" max="9631" width="0" style="63" hidden="1" customWidth="1"/>
    <col min="9632" max="9632" width="6.33203125" style="93" customWidth="1"/>
    <col min="9633" max="9634" width="0" style="63" hidden="1" customWidth="1"/>
    <col min="9635" max="9635" width="6.5546875" style="93" customWidth="1"/>
    <col min="9636" max="9637" width="0" style="63" hidden="1" customWidth="1"/>
    <col min="9638" max="9638" width="6.6640625" style="93" customWidth="1"/>
    <col min="9639" max="9640" width="0" style="63" hidden="1" customWidth="1"/>
    <col min="9641" max="9641" width="6.44140625" style="93" customWidth="1"/>
    <col min="9642" max="9643" width="0" style="63" hidden="1" customWidth="1"/>
    <col min="9644" max="9644" width="6.5546875" style="93" customWidth="1"/>
    <col min="9645" max="9646" width="0" style="63" hidden="1" customWidth="1"/>
    <col min="9647" max="9647" width="6.88671875" style="93" customWidth="1"/>
    <col min="9648" max="9652" width="0" style="63" hidden="1" customWidth="1"/>
    <col min="9653" max="9653" width="6.33203125" style="93" customWidth="1"/>
    <col min="9654" max="9655" width="0" style="63" hidden="1" customWidth="1"/>
    <col min="9656" max="9656" width="6.5546875" style="93" customWidth="1"/>
    <col min="9657" max="9658" width="0" style="63" hidden="1" customWidth="1"/>
    <col min="9659" max="9659" width="7.44140625" style="93" customWidth="1"/>
    <col min="9660" max="9660" width="0" style="63" hidden="1" customWidth="1"/>
    <col min="9661" max="9661" width="6.33203125" style="93" customWidth="1"/>
    <col min="9662" max="9662" width="9" style="93" customWidth="1"/>
    <col min="9663" max="9669" width="0" style="63" hidden="1" customWidth="1"/>
    <col min="9670" max="9670" width="8.6640625" style="93" customWidth="1"/>
    <col min="9671" max="9672" width="0" style="63" hidden="1" customWidth="1"/>
    <col min="9673" max="9673" width="6.5546875" style="93" customWidth="1"/>
    <col min="9674" max="9675" width="0" style="63" hidden="1" customWidth="1"/>
    <col min="9676" max="9676" width="7" style="93" customWidth="1"/>
    <col min="9677" max="9686" width="0" style="63" hidden="1" customWidth="1"/>
    <col min="9687" max="9687" width="6.33203125" style="93" customWidth="1"/>
    <col min="9688" max="9688" width="9" style="93" customWidth="1"/>
    <col min="9689" max="9692" width="0" style="63" hidden="1" customWidth="1"/>
    <col min="9693" max="9693" width="11.5546875" style="93" customWidth="1"/>
    <col min="9694" max="9696" width="0" style="63" hidden="1" customWidth="1"/>
    <col min="9697" max="9697" width="9.5546875" style="93" customWidth="1"/>
    <col min="9698" max="9698" width="11.44140625" style="93" customWidth="1"/>
    <col min="9699" max="9705" width="0" style="63" hidden="1" customWidth="1"/>
    <col min="9706" max="9706" width="7" style="93" customWidth="1"/>
    <col min="9707" max="9707" width="18.44140625" style="93" customWidth="1"/>
    <col min="9708" max="9732" width="0" style="63" hidden="1" customWidth="1"/>
    <col min="9733" max="9789" width="9.109375" style="93"/>
    <col min="9790" max="9790" width="43.33203125" style="93" customWidth="1"/>
    <col min="9791" max="9795" width="0" style="63" hidden="1" customWidth="1"/>
    <col min="9796" max="9796" width="5" style="93" customWidth="1"/>
    <col min="9797" max="9798" width="0" style="63" hidden="1" customWidth="1"/>
    <col min="9799" max="9799" width="5" style="93" customWidth="1"/>
    <col min="9800" max="9801" width="0" style="63" hidden="1" customWidth="1"/>
    <col min="9802" max="9802" width="5" style="93" customWidth="1"/>
    <col min="9803" max="9804" width="0" style="63" hidden="1" customWidth="1"/>
    <col min="9805" max="9805" width="5" style="93" customWidth="1"/>
    <col min="9806" max="9807" width="0" style="63" hidden="1" customWidth="1"/>
    <col min="9808" max="9808" width="5" style="93" customWidth="1"/>
    <col min="9809" max="9810" width="0" style="63" hidden="1" customWidth="1"/>
    <col min="9811" max="9811" width="5" style="93" customWidth="1"/>
    <col min="9812" max="9816" width="0" style="63" hidden="1" customWidth="1"/>
    <col min="9817" max="9817" width="6.33203125" style="93" customWidth="1"/>
    <col min="9818" max="9825" width="0" style="63" hidden="1" customWidth="1"/>
    <col min="9826" max="9826" width="5.6640625" style="93" customWidth="1"/>
    <col min="9827" max="9828" width="0" style="63" hidden="1" customWidth="1"/>
    <col min="9829" max="9829" width="6.33203125" style="93" customWidth="1"/>
    <col min="9830" max="9831" width="0" style="63" hidden="1" customWidth="1"/>
    <col min="9832" max="9832" width="5.33203125" style="93" customWidth="1"/>
    <col min="9833" max="9834" width="0" style="63" hidden="1" customWidth="1"/>
    <col min="9835" max="9835" width="4.88671875" style="93" customWidth="1"/>
    <col min="9836" max="9846" width="0" style="63" hidden="1" customWidth="1"/>
    <col min="9847" max="9847" width="5.33203125" style="93" customWidth="1"/>
    <col min="9848" max="9852" width="0" style="63" hidden="1" customWidth="1"/>
    <col min="9853" max="9853" width="5.88671875" style="93" customWidth="1"/>
    <col min="9854" max="9855" width="0" style="63" hidden="1" customWidth="1"/>
    <col min="9856" max="9856" width="5.5546875" style="93" customWidth="1"/>
    <col min="9857" max="9858" width="0" style="63" hidden="1" customWidth="1"/>
    <col min="9859" max="9859" width="5.33203125" style="93" customWidth="1"/>
    <col min="9860" max="9861" width="0" style="63" hidden="1" customWidth="1"/>
    <col min="9862" max="9862" width="6" style="93" customWidth="1"/>
    <col min="9863" max="9867" width="0" style="63" hidden="1" customWidth="1"/>
    <col min="9868" max="9868" width="5" style="93" customWidth="1"/>
    <col min="9869" max="9870" width="0" style="63" hidden="1" customWidth="1"/>
    <col min="9871" max="9871" width="5.6640625" style="93" customWidth="1"/>
    <col min="9872" max="9873" width="0" style="63" hidden="1" customWidth="1"/>
    <col min="9874" max="9874" width="6.5546875" style="93" customWidth="1"/>
    <col min="9875" max="9876" width="0" style="63" hidden="1" customWidth="1"/>
    <col min="9877" max="9877" width="5" style="93" customWidth="1"/>
    <col min="9878" max="9878" width="0" style="63" hidden="1" customWidth="1"/>
    <col min="9879" max="9879" width="6.33203125" style="93" customWidth="1"/>
    <col min="9880" max="9880" width="11" style="93" customWidth="1"/>
    <col min="9881" max="9884" width="0" style="63" hidden="1" customWidth="1"/>
    <col min="9885" max="9885" width="6.5546875" style="93" customWidth="1"/>
    <col min="9886" max="9887" width="0" style="63" hidden="1" customWidth="1"/>
    <col min="9888" max="9888" width="6.33203125" style="93" customWidth="1"/>
    <col min="9889" max="9890" width="0" style="63" hidden="1" customWidth="1"/>
    <col min="9891" max="9891" width="6.5546875" style="93" customWidth="1"/>
    <col min="9892" max="9893" width="0" style="63" hidden="1" customWidth="1"/>
    <col min="9894" max="9894" width="6.6640625" style="93" customWidth="1"/>
    <col min="9895" max="9896" width="0" style="63" hidden="1" customWidth="1"/>
    <col min="9897" max="9897" width="6.44140625" style="93" customWidth="1"/>
    <col min="9898" max="9899" width="0" style="63" hidden="1" customWidth="1"/>
    <col min="9900" max="9900" width="6.5546875" style="93" customWidth="1"/>
    <col min="9901" max="9902" width="0" style="63" hidden="1" customWidth="1"/>
    <col min="9903" max="9903" width="6.88671875" style="93" customWidth="1"/>
    <col min="9904" max="9908" width="0" style="63" hidden="1" customWidth="1"/>
    <col min="9909" max="9909" width="6.33203125" style="93" customWidth="1"/>
    <col min="9910" max="9911" width="0" style="63" hidden="1" customWidth="1"/>
    <col min="9912" max="9912" width="6.5546875" style="93" customWidth="1"/>
    <col min="9913" max="9914" width="0" style="63" hidden="1" customWidth="1"/>
    <col min="9915" max="9915" width="7.44140625" style="93" customWidth="1"/>
    <col min="9916" max="9916" width="0" style="63" hidden="1" customWidth="1"/>
    <col min="9917" max="9917" width="6.33203125" style="93" customWidth="1"/>
    <col min="9918" max="9918" width="9" style="93" customWidth="1"/>
    <col min="9919" max="9925" width="0" style="63" hidden="1" customWidth="1"/>
    <col min="9926" max="9926" width="8.6640625" style="93" customWidth="1"/>
    <col min="9927" max="9928" width="0" style="63" hidden="1" customWidth="1"/>
    <col min="9929" max="9929" width="6.5546875" style="93" customWidth="1"/>
    <col min="9930" max="9931" width="0" style="63" hidden="1" customWidth="1"/>
    <col min="9932" max="9932" width="7" style="93" customWidth="1"/>
    <col min="9933" max="9942" width="0" style="63" hidden="1" customWidth="1"/>
    <col min="9943" max="9943" width="6.33203125" style="93" customWidth="1"/>
    <col min="9944" max="9944" width="9" style="93" customWidth="1"/>
    <col min="9945" max="9948" width="0" style="63" hidden="1" customWidth="1"/>
    <col min="9949" max="9949" width="11.5546875" style="93" customWidth="1"/>
    <col min="9950" max="9952" width="0" style="63" hidden="1" customWidth="1"/>
    <col min="9953" max="9953" width="9.5546875" style="93" customWidth="1"/>
    <col min="9954" max="9954" width="11.44140625" style="93" customWidth="1"/>
    <col min="9955" max="9961" width="0" style="63" hidden="1" customWidth="1"/>
    <col min="9962" max="9962" width="7" style="93" customWidth="1"/>
    <col min="9963" max="9963" width="18.44140625" style="93" customWidth="1"/>
    <col min="9964" max="9988" width="0" style="63" hidden="1" customWidth="1"/>
    <col min="9989" max="10045" width="9.109375" style="93"/>
    <col min="10046" max="10046" width="43.33203125" style="93" customWidth="1"/>
    <col min="10047" max="10051" width="0" style="63" hidden="1" customWidth="1"/>
    <col min="10052" max="10052" width="5" style="93" customWidth="1"/>
    <col min="10053" max="10054" width="0" style="63" hidden="1" customWidth="1"/>
    <col min="10055" max="10055" width="5" style="93" customWidth="1"/>
    <col min="10056" max="10057" width="0" style="63" hidden="1" customWidth="1"/>
    <col min="10058" max="10058" width="5" style="93" customWidth="1"/>
    <col min="10059" max="10060" width="0" style="63" hidden="1" customWidth="1"/>
    <col min="10061" max="10061" width="5" style="93" customWidth="1"/>
    <col min="10062" max="10063" width="0" style="63" hidden="1" customWidth="1"/>
    <col min="10064" max="10064" width="5" style="93" customWidth="1"/>
    <col min="10065" max="10066" width="0" style="63" hidden="1" customWidth="1"/>
    <col min="10067" max="10067" width="5" style="93" customWidth="1"/>
    <col min="10068" max="10072" width="0" style="63" hidden="1" customWidth="1"/>
    <col min="10073" max="10073" width="6.33203125" style="93" customWidth="1"/>
    <col min="10074" max="10081" width="0" style="63" hidden="1" customWidth="1"/>
    <col min="10082" max="10082" width="5.6640625" style="93" customWidth="1"/>
    <col min="10083" max="10084" width="0" style="63" hidden="1" customWidth="1"/>
    <col min="10085" max="10085" width="6.33203125" style="93" customWidth="1"/>
    <col min="10086" max="10087" width="0" style="63" hidden="1" customWidth="1"/>
    <col min="10088" max="10088" width="5.33203125" style="93" customWidth="1"/>
    <col min="10089" max="10090" width="0" style="63" hidden="1" customWidth="1"/>
    <col min="10091" max="10091" width="4.88671875" style="93" customWidth="1"/>
    <col min="10092" max="10102" width="0" style="63" hidden="1" customWidth="1"/>
    <col min="10103" max="10103" width="5.33203125" style="93" customWidth="1"/>
    <col min="10104" max="10108" width="0" style="63" hidden="1" customWidth="1"/>
    <col min="10109" max="10109" width="5.88671875" style="93" customWidth="1"/>
    <col min="10110" max="10111" width="0" style="63" hidden="1" customWidth="1"/>
    <col min="10112" max="10112" width="5.5546875" style="93" customWidth="1"/>
    <col min="10113" max="10114" width="0" style="63" hidden="1" customWidth="1"/>
    <col min="10115" max="10115" width="5.33203125" style="93" customWidth="1"/>
    <col min="10116" max="10117" width="0" style="63" hidden="1" customWidth="1"/>
    <col min="10118" max="10118" width="6" style="93" customWidth="1"/>
    <col min="10119" max="10123" width="0" style="63" hidden="1" customWidth="1"/>
    <col min="10124" max="10124" width="5" style="93" customWidth="1"/>
    <col min="10125" max="10126" width="0" style="63" hidden="1" customWidth="1"/>
    <col min="10127" max="10127" width="5.6640625" style="93" customWidth="1"/>
    <col min="10128" max="10129" width="0" style="63" hidden="1" customWidth="1"/>
    <col min="10130" max="10130" width="6.5546875" style="93" customWidth="1"/>
    <col min="10131" max="10132" width="0" style="63" hidden="1" customWidth="1"/>
    <col min="10133" max="10133" width="5" style="93" customWidth="1"/>
    <col min="10134" max="10134" width="0" style="63" hidden="1" customWidth="1"/>
    <col min="10135" max="10135" width="6.33203125" style="93" customWidth="1"/>
    <col min="10136" max="10136" width="11" style="93" customWidth="1"/>
    <col min="10137" max="10140" width="0" style="63" hidden="1" customWidth="1"/>
    <col min="10141" max="10141" width="6.5546875" style="93" customWidth="1"/>
    <col min="10142" max="10143" width="0" style="63" hidden="1" customWidth="1"/>
    <col min="10144" max="10144" width="6.33203125" style="93" customWidth="1"/>
    <col min="10145" max="10146" width="0" style="63" hidden="1" customWidth="1"/>
    <col min="10147" max="10147" width="6.5546875" style="93" customWidth="1"/>
    <col min="10148" max="10149" width="0" style="63" hidden="1" customWidth="1"/>
    <col min="10150" max="10150" width="6.6640625" style="93" customWidth="1"/>
    <col min="10151" max="10152" width="0" style="63" hidden="1" customWidth="1"/>
    <col min="10153" max="10153" width="6.44140625" style="93" customWidth="1"/>
    <col min="10154" max="10155" width="0" style="63" hidden="1" customWidth="1"/>
    <col min="10156" max="10156" width="6.5546875" style="93" customWidth="1"/>
    <col min="10157" max="10158" width="0" style="63" hidden="1" customWidth="1"/>
    <col min="10159" max="10159" width="6.88671875" style="93" customWidth="1"/>
    <col min="10160" max="10164" width="0" style="63" hidden="1" customWidth="1"/>
    <col min="10165" max="10165" width="6.33203125" style="93" customWidth="1"/>
    <col min="10166" max="10167" width="0" style="63" hidden="1" customWidth="1"/>
    <col min="10168" max="10168" width="6.5546875" style="93" customWidth="1"/>
    <col min="10169" max="10170" width="0" style="63" hidden="1" customWidth="1"/>
    <col min="10171" max="10171" width="7.44140625" style="93" customWidth="1"/>
    <col min="10172" max="10172" width="0" style="63" hidden="1" customWidth="1"/>
    <col min="10173" max="10173" width="6.33203125" style="93" customWidth="1"/>
    <col min="10174" max="10174" width="9" style="93" customWidth="1"/>
    <col min="10175" max="10181" width="0" style="63" hidden="1" customWidth="1"/>
    <col min="10182" max="10182" width="8.6640625" style="93" customWidth="1"/>
    <col min="10183" max="10184" width="0" style="63" hidden="1" customWidth="1"/>
    <col min="10185" max="10185" width="6.5546875" style="93" customWidth="1"/>
    <col min="10186" max="10187" width="0" style="63" hidden="1" customWidth="1"/>
    <col min="10188" max="10188" width="7" style="93" customWidth="1"/>
    <col min="10189" max="10198" width="0" style="63" hidden="1" customWidth="1"/>
    <col min="10199" max="10199" width="6.33203125" style="93" customWidth="1"/>
    <col min="10200" max="10200" width="9" style="93" customWidth="1"/>
    <col min="10201" max="10204" width="0" style="63" hidden="1" customWidth="1"/>
    <col min="10205" max="10205" width="11.5546875" style="93" customWidth="1"/>
    <col min="10206" max="10208" width="0" style="63" hidden="1" customWidth="1"/>
    <col min="10209" max="10209" width="9.5546875" style="93" customWidth="1"/>
    <col min="10210" max="10210" width="11.44140625" style="93" customWidth="1"/>
    <col min="10211" max="10217" width="0" style="63" hidden="1" customWidth="1"/>
    <col min="10218" max="10218" width="7" style="93" customWidth="1"/>
    <col min="10219" max="10219" width="18.44140625" style="93" customWidth="1"/>
    <col min="10220" max="10244" width="0" style="63" hidden="1" customWidth="1"/>
    <col min="10245" max="10301" width="9.109375" style="93"/>
    <col min="10302" max="10302" width="43.33203125" style="93" customWidth="1"/>
    <col min="10303" max="10307" width="0" style="63" hidden="1" customWidth="1"/>
    <col min="10308" max="10308" width="5" style="93" customWidth="1"/>
    <col min="10309" max="10310" width="0" style="63" hidden="1" customWidth="1"/>
    <col min="10311" max="10311" width="5" style="93" customWidth="1"/>
    <col min="10312" max="10313" width="0" style="63" hidden="1" customWidth="1"/>
    <col min="10314" max="10314" width="5" style="93" customWidth="1"/>
    <col min="10315" max="10316" width="0" style="63" hidden="1" customWidth="1"/>
    <col min="10317" max="10317" width="5" style="93" customWidth="1"/>
    <col min="10318" max="10319" width="0" style="63" hidden="1" customWidth="1"/>
    <col min="10320" max="10320" width="5" style="93" customWidth="1"/>
    <col min="10321" max="10322" width="0" style="63" hidden="1" customWidth="1"/>
    <col min="10323" max="10323" width="5" style="93" customWidth="1"/>
    <col min="10324" max="10328" width="0" style="63" hidden="1" customWidth="1"/>
    <col min="10329" max="10329" width="6.33203125" style="93" customWidth="1"/>
    <col min="10330" max="10337" width="0" style="63" hidden="1" customWidth="1"/>
    <col min="10338" max="10338" width="5.6640625" style="93" customWidth="1"/>
    <col min="10339" max="10340" width="0" style="63" hidden="1" customWidth="1"/>
    <col min="10341" max="10341" width="6.33203125" style="93" customWidth="1"/>
    <col min="10342" max="10343" width="0" style="63" hidden="1" customWidth="1"/>
    <col min="10344" max="10344" width="5.33203125" style="93" customWidth="1"/>
    <col min="10345" max="10346" width="0" style="63" hidden="1" customWidth="1"/>
    <col min="10347" max="10347" width="4.88671875" style="93" customWidth="1"/>
    <col min="10348" max="10358" width="0" style="63" hidden="1" customWidth="1"/>
    <col min="10359" max="10359" width="5.33203125" style="93" customWidth="1"/>
    <col min="10360" max="10364" width="0" style="63" hidden="1" customWidth="1"/>
    <col min="10365" max="10365" width="5.88671875" style="93" customWidth="1"/>
    <col min="10366" max="10367" width="0" style="63" hidden="1" customWidth="1"/>
    <col min="10368" max="10368" width="5.5546875" style="93" customWidth="1"/>
    <col min="10369" max="10370" width="0" style="63" hidden="1" customWidth="1"/>
    <col min="10371" max="10371" width="5.33203125" style="93" customWidth="1"/>
    <col min="10372" max="10373" width="0" style="63" hidden="1" customWidth="1"/>
    <col min="10374" max="10374" width="6" style="93" customWidth="1"/>
    <col min="10375" max="10379" width="0" style="63" hidden="1" customWidth="1"/>
    <col min="10380" max="10380" width="5" style="93" customWidth="1"/>
    <col min="10381" max="10382" width="0" style="63" hidden="1" customWidth="1"/>
    <col min="10383" max="10383" width="5.6640625" style="93" customWidth="1"/>
    <col min="10384" max="10385" width="0" style="63" hidden="1" customWidth="1"/>
    <col min="10386" max="10386" width="6.5546875" style="93" customWidth="1"/>
    <col min="10387" max="10388" width="0" style="63" hidden="1" customWidth="1"/>
    <col min="10389" max="10389" width="5" style="93" customWidth="1"/>
    <col min="10390" max="10390" width="0" style="63" hidden="1" customWidth="1"/>
    <col min="10391" max="10391" width="6.33203125" style="93" customWidth="1"/>
    <col min="10392" max="10392" width="11" style="93" customWidth="1"/>
    <col min="10393" max="10396" width="0" style="63" hidden="1" customWidth="1"/>
    <col min="10397" max="10397" width="6.5546875" style="93" customWidth="1"/>
    <col min="10398" max="10399" width="0" style="63" hidden="1" customWidth="1"/>
    <col min="10400" max="10400" width="6.33203125" style="93" customWidth="1"/>
    <col min="10401" max="10402" width="0" style="63" hidden="1" customWidth="1"/>
    <col min="10403" max="10403" width="6.5546875" style="93" customWidth="1"/>
    <col min="10404" max="10405" width="0" style="63" hidden="1" customWidth="1"/>
    <col min="10406" max="10406" width="6.6640625" style="93" customWidth="1"/>
    <col min="10407" max="10408" width="0" style="63" hidden="1" customWidth="1"/>
    <col min="10409" max="10409" width="6.44140625" style="93" customWidth="1"/>
    <col min="10410" max="10411" width="0" style="63" hidden="1" customWidth="1"/>
    <col min="10412" max="10412" width="6.5546875" style="93" customWidth="1"/>
    <col min="10413" max="10414" width="0" style="63" hidden="1" customWidth="1"/>
    <col min="10415" max="10415" width="6.88671875" style="93" customWidth="1"/>
    <col min="10416" max="10420" width="0" style="63" hidden="1" customWidth="1"/>
    <col min="10421" max="10421" width="6.33203125" style="93" customWidth="1"/>
    <col min="10422" max="10423" width="0" style="63" hidden="1" customWidth="1"/>
    <col min="10424" max="10424" width="6.5546875" style="93" customWidth="1"/>
    <col min="10425" max="10426" width="0" style="63" hidden="1" customWidth="1"/>
    <col min="10427" max="10427" width="7.44140625" style="93" customWidth="1"/>
    <col min="10428" max="10428" width="0" style="63" hidden="1" customWidth="1"/>
    <col min="10429" max="10429" width="6.33203125" style="93" customWidth="1"/>
    <col min="10430" max="10430" width="9" style="93" customWidth="1"/>
    <col min="10431" max="10437" width="0" style="63" hidden="1" customWidth="1"/>
    <col min="10438" max="10438" width="8.6640625" style="93" customWidth="1"/>
    <col min="10439" max="10440" width="0" style="63" hidden="1" customWidth="1"/>
    <col min="10441" max="10441" width="6.5546875" style="93" customWidth="1"/>
    <col min="10442" max="10443" width="0" style="63" hidden="1" customWidth="1"/>
    <col min="10444" max="10444" width="7" style="93" customWidth="1"/>
    <col min="10445" max="10454" width="0" style="63" hidden="1" customWidth="1"/>
    <col min="10455" max="10455" width="6.33203125" style="93" customWidth="1"/>
    <col min="10456" max="10456" width="9" style="93" customWidth="1"/>
    <col min="10457" max="10460" width="0" style="63" hidden="1" customWidth="1"/>
    <col min="10461" max="10461" width="11.5546875" style="93" customWidth="1"/>
    <col min="10462" max="10464" width="0" style="63" hidden="1" customWidth="1"/>
    <col min="10465" max="10465" width="9.5546875" style="93" customWidth="1"/>
    <col min="10466" max="10466" width="11.44140625" style="93" customWidth="1"/>
    <col min="10467" max="10473" width="0" style="63" hidden="1" customWidth="1"/>
    <col min="10474" max="10474" width="7" style="93" customWidth="1"/>
    <col min="10475" max="10475" width="18.44140625" style="93" customWidth="1"/>
    <col min="10476" max="10500" width="0" style="63" hidden="1" customWidth="1"/>
    <col min="10501" max="10557" width="9.109375" style="93"/>
    <col min="10558" max="10558" width="43.33203125" style="93" customWidth="1"/>
    <col min="10559" max="10563" width="0" style="63" hidden="1" customWidth="1"/>
    <col min="10564" max="10564" width="5" style="93" customWidth="1"/>
    <col min="10565" max="10566" width="0" style="63" hidden="1" customWidth="1"/>
    <col min="10567" max="10567" width="5" style="93" customWidth="1"/>
    <col min="10568" max="10569" width="0" style="63" hidden="1" customWidth="1"/>
    <col min="10570" max="10570" width="5" style="93" customWidth="1"/>
    <col min="10571" max="10572" width="0" style="63" hidden="1" customWidth="1"/>
    <col min="10573" max="10573" width="5" style="93" customWidth="1"/>
    <col min="10574" max="10575" width="0" style="63" hidden="1" customWidth="1"/>
    <col min="10576" max="10576" width="5" style="93" customWidth="1"/>
    <col min="10577" max="10578" width="0" style="63" hidden="1" customWidth="1"/>
    <col min="10579" max="10579" width="5" style="93" customWidth="1"/>
    <col min="10580" max="10584" width="0" style="63" hidden="1" customWidth="1"/>
    <col min="10585" max="10585" width="6.33203125" style="93" customWidth="1"/>
    <col min="10586" max="10593" width="0" style="63" hidden="1" customWidth="1"/>
    <col min="10594" max="10594" width="5.6640625" style="93" customWidth="1"/>
    <col min="10595" max="10596" width="0" style="63" hidden="1" customWidth="1"/>
    <col min="10597" max="10597" width="6.33203125" style="93" customWidth="1"/>
    <col min="10598" max="10599" width="0" style="63" hidden="1" customWidth="1"/>
    <col min="10600" max="10600" width="5.33203125" style="93" customWidth="1"/>
    <col min="10601" max="10602" width="0" style="63" hidden="1" customWidth="1"/>
    <col min="10603" max="10603" width="4.88671875" style="93" customWidth="1"/>
    <col min="10604" max="10614" width="0" style="63" hidden="1" customWidth="1"/>
    <col min="10615" max="10615" width="5.33203125" style="93" customWidth="1"/>
    <col min="10616" max="10620" width="0" style="63" hidden="1" customWidth="1"/>
    <col min="10621" max="10621" width="5.88671875" style="93" customWidth="1"/>
    <col min="10622" max="10623" width="0" style="63" hidden="1" customWidth="1"/>
    <col min="10624" max="10624" width="5.5546875" style="93" customWidth="1"/>
    <col min="10625" max="10626" width="0" style="63" hidden="1" customWidth="1"/>
    <col min="10627" max="10627" width="5.33203125" style="93" customWidth="1"/>
    <col min="10628" max="10629" width="0" style="63" hidden="1" customWidth="1"/>
    <col min="10630" max="10630" width="6" style="93" customWidth="1"/>
    <col min="10631" max="10635" width="0" style="63" hidden="1" customWidth="1"/>
    <col min="10636" max="10636" width="5" style="93" customWidth="1"/>
    <col min="10637" max="10638" width="0" style="63" hidden="1" customWidth="1"/>
    <col min="10639" max="10639" width="5.6640625" style="93" customWidth="1"/>
    <col min="10640" max="10641" width="0" style="63" hidden="1" customWidth="1"/>
    <col min="10642" max="10642" width="6.5546875" style="93" customWidth="1"/>
    <col min="10643" max="10644" width="0" style="63" hidden="1" customWidth="1"/>
    <col min="10645" max="10645" width="5" style="93" customWidth="1"/>
    <col min="10646" max="10646" width="0" style="63" hidden="1" customWidth="1"/>
    <col min="10647" max="10647" width="6.33203125" style="93" customWidth="1"/>
    <col min="10648" max="10648" width="11" style="93" customWidth="1"/>
    <col min="10649" max="10652" width="0" style="63" hidden="1" customWidth="1"/>
    <col min="10653" max="10653" width="6.5546875" style="93" customWidth="1"/>
    <col min="10654" max="10655" width="0" style="63" hidden="1" customWidth="1"/>
    <col min="10656" max="10656" width="6.33203125" style="93" customWidth="1"/>
    <col min="10657" max="10658" width="0" style="63" hidden="1" customWidth="1"/>
    <col min="10659" max="10659" width="6.5546875" style="93" customWidth="1"/>
    <col min="10660" max="10661" width="0" style="63" hidden="1" customWidth="1"/>
    <col min="10662" max="10662" width="6.6640625" style="93" customWidth="1"/>
    <col min="10663" max="10664" width="0" style="63" hidden="1" customWidth="1"/>
    <col min="10665" max="10665" width="6.44140625" style="93" customWidth="1"/>
    <col min="10666" max="10667" width="0" style="63" hidden="1" customWidth="1"/>
    <col min="10668" max="10668" width="6.5546875" style="93" customWidth="1"/>
    <col min="10669" max="10670" width="0" style="63" hidden="1" customWidth="1"/>
    <col min="10671" max="10671" width="6.88671875" style="93" customWidth="1"/>
    <col min="10672" max="10676" width="0" style="63" hidden="1" customWidth="1"/>
    <col min="10677" max="10677" width="6.33203125" style="93" customWidth="1"/>
    <col min="10678" max="10679" width="0" style="63" hidden="1" customWidth="1"/>
    <col min="10680" max="10680" width="6.5546875" style="93" customWidth="1"/>
    <col min="10681" max="10682" width="0" style="63" hidden="1" customWidth="1"/>
    <col min="10683" max="10683" width="7.44140625" style="93" customWidth="1"/>
    <col min="10684" max="10684" width="0" style="63" hidden="1" customWidth="1"/>
    <col min="10685" max="10685" width="6.33203125" style="93" customWidth="1"/>
    <col min="10686" max="10686" width="9" style="93" customWidth="1"/>
    <col min="10687" max="10693" width="0" style="63" hidden="1" customWidth="1"/>
    <col min="10694" max="10694" width="8.6640625" style="93" customWidth="1"/>
    <col min="10695" max="10696" width="0" style="63" hidden="1" customWidth="1"/>
    <col min="10697" max="10697" width="6.5546875" style="93" customWidth="1"/>
    <col min="10698" max="10699" width="0" style="63" hidden="1" customWidth="1"/>
    <col min="10700" max="10700" width="7" style="93" customWidth="1"/>
    <col min="10701" max="10710" width="0" style="63" hidden="1" customWidth="1"/>
    <col min="10711" max="10711" width="6.33203125" style="93" customWidth="1"/>
    <col min="10712" max="10712" width="9" style="93" customWidth="1"/>
    <col min="10713" max="10716" width="0" style="63" hidden="1" customWidth="1"/>
    <col min="10717" max="10717" width="11.5546875" style="93" customWidth="1"/>
    <col min="10718" max="10720" width="0" style="63" hidden="1" customWidth="1"/>
    <col min="10721" max="10721" width="9.5546875" style="93" customWidth="1"/>
    <col min="10722" max="10722" width="11.44140625" style="93" customWidth="1"/>
    <col min="10723" max="10729" width="0" style="63" hidden="1" customWidth="1"/>
    <col min="10730" max="10730" width="7" style="93" customWidth="1"/>
    <col min="10731" max="10731" width="18.44140625" style="93" customWidth="1"/>
    <col min="10732" max="10756" width="0" style="63" hidden="1" customWidth="1"/>
    <col min="10757" max="10813" width="9.109375" style="93"/>
    <col min="10814" max="10814" width="43.33203125" style="93" customWidth="1"/>
    <col min="10815" max="10819" width="0" style="63" hidden="1" customWidth="1"/>
    <col min="10820" max="10820" width="5" style="93" customWidth="1"/>
    <col min="10821" max="10822" width="0" style="63" hidden="1" customWidth="1"/>
    <col min="10823" max="10823" width="5" style="93" customWidth="1"/>
    <col min="10824" max="10825" width="0" style="63" hidden="1" customWidth="1"/>
    <col min="10826" max="10826" width="5" style="93" customWidth="1"/>
    <col min="10827" max="10828" width="0" style="63" hidden="1" customWidth="1"/>
    <col min="10829" max="10829" width="5" style="93" customWidth="1"/>
    <col min="10830" max="10831" width="0" style="63" hidden="1" customWidth="1"/>
    <col min="10832" max="10832" width="5" style="93" customWidth="1"/>
    <col min="10833" max="10834" width="0" style="63" hidden="1" customWidth="1"/>
    <col min="10835" max="10835" width="5" style="93" customWidth="1"/>
    <col min="10836" max="10840" width="0" style="63" hidden="1" customWidth="1"/>
    <col min="10841" max="10841" width="6.33203125" style="93" customWidth="1"/>
    <col min="10842" max="10849" width="0" style="63" hidden="1" customWidth="1"/>
    <col min="10850" max="10850" width="5.6640625" style="93" customWidth="1"/>
    <col min="10851" max="10852" width="0" style="63" hidden="1" customWidth="1"/>
    <col min="10853" max="10853" width="6.33203125" style="93" customWidth="1"/>
    <col min="10854" max="10855" width="0" style="63" hidden="1" customWidth="1"/>
    <col min="10856" max="10856" width="5.33203125" style="93" customWidth="1"/>
    <col min="10857" max="10858" width="0" style="63" hidden="1" customWidth="1"/>
    <col min="10859" max="10859" width="4.88671875" style="93" customWidth="1"/>
    <col min="10860" max="10870" width="0" style="63" hidden="1" customWidth="1"/>
    <col min="10871" max="10871" width="5.33203125" style="93" customWidth="1"/>
    <col min="10872" max="10876" width="0" style="63" hidden="1" customWidth="1"/>
    <col min="10877" max="10877" width="5.88671875" style="93" customWidth="1"/>
    <col min="10878" max="10879" width="0" style="63" hidden="1" customWidth="1"/>
    <col min="10880" max="10880" width="5.5546875" style="93" customWidth="1"/>
    <col min="10881" max="10882" width="0" style="63" hidden="1" customWidth="1"/>
    <col min="10883" max="10883" width="5.33203125" style="93" customWidth="1"/>
    <col min="10884" max="10885" width="0" style="63" hidden="1" customWidth="1"/>
    <col min="10886" max="10886" width="6" style="93" customWidth="1"/>
    <col min="10887" max="10891" width="0" style="63" hidden="1" customWidth="1"/>
    <col min="10892" max="10892" width="5" style="93" customWidth="1"/>
    <col min="10893" max="10894" width="0" style="63" hidden="1" customWidth="1"/>
    <col min="10895" max="10895" width="5.6640625" style="93" customWidth="1"/>
    <col min="10896" max="10897" width="0" style="63" hidden="1" customWidth="1"/>
    <col min="10898" max="10898" width="6.5546875" style="93" customWidth="1"/>
    <col min="10899" max="10900" width="0" style="63" hidden="1" customWidth="1"/>
    <col min="10901" max="10901" width="5" style="93" customWidth="1"/>
    <col min="10902" max="10902" width="0" style="63" hidden="1" customWidth="1"/>
    <col min="10903" max="10903" width="6.33203125" style="93" customWidth="1"/>
    <col min="10904" max="10904" width="11" style="93" customWidth="1"/>
    <col min="10905" max="10908" width="0" style="63" hidden="1" customWidth="1"/>
    <col min="10909" max="10909" width="6.5546875" style="93" customWidth="1"/>
    <col min="10910" max="10911" width="0" style="63" hidden="1" customWidth="1"/>
    <col min="10912" max="10912" width="6.33203125" style="93" customWidth="1"/>
    <col min="10913" max="10914" width="0" style="63" hidden="1" customWidth="1"/>
    <col min="10915" max="10915" width="6.5546875" style="93" customWidth="1"/>
    <col min="10916" max="10917" width="0" style="63" hidden="1" customWidth="1"/>
    <col min="10918" max="10918" width="6.6640625" style="93" customWidth="1"/>
    <col min="10919" max="10920" width="0" style="63" hidden="1" customWidth="1"/>
    <col min="10921" max="10921" width="6.44140625" style="93" customWidth="1"/>
    <col min="10922" max="10923" width="0" style="63" hidden="1" customWidth="1"/>
    <col min="10924" max="10924" width="6.5546875" style="93" customWidth="1"/>
    <col min="10925" max="10926" width="0" style="63" hidden="1" customWidth="1"/>
    <col min="10927" max="10927" width="6.88671875" style="93" customWidth="1"/>
    <col min="10928" max="10932" width="0" style="63" hidden="1" customWidth="1"/>
    <col min="10933" max="10933" width="6.33203125" style="93" customWidth="1"/>
    <col min="10934" max="10935" width="0" style="63" hidden="1" customWidth="1"/>
    <col min="10936" max="10936" width="6.5546875" style="93" customWidth="1"/>
    <col min="10937" max="10938" width="0" style="63" hidden="1" customWidth="1"/>
    <col min="10939" max="10939" width="7.44140625" style="93" customWidth="1"/>
    <col min="10940" max="10940" width="0" style="63" hidden="1" customWidth="1"/>
    <col min="10941" max="10941" width="6.33203125" style="93" customWidth="1"/>
    <col min="10942" max="10942" width="9" style="93" customWidth="1"/>
    <col min="10943" max="10949" width="0" style="63" hidden="1" customWidth="1"/>
    <col min="10950" max="10950" width="8.6640625" style="93" customWidth="1"/>
    <col min="10951" max="10952" width="0" style="63" hidden="1" customWidth="1"/>
    <col min="10953" max="10953" width="6.5546875" style="93" customWidth="1"/>
    <col min="10954" max="10955" width="0" style="63" hidden="1" customWidth="1"/>
    <col min="10956" max="10956" width="7" style="93" customWidth="1"/>
    <col min="10957" max="10966" width="0" style="63" hidden="1" customWidth="1"/>
    <col min="10967" max="10967" width="6.33203125" style="93" customWidth="1"/>
    <col min="10968" max="10968" width="9" style="93" customWidth="1"/>
    <col min="10969" max="10972" width="0" style="63" hidden="1" customWidth="1"/>
    <col min="10973" max="10973" width="11.5546875" style="93" customWidth="1"/>
    <col min="10974" max="10976" width="0" style="63" hidden="1" customWidth="1"/>
    <col min="10977" max="10977" width="9.5546875" style="93" customWidth="1"/>
    <col min="10978" max="10978" width="11.44140625" style="93" customWidth="1"/>
    <col min="10979" max="10985" width="0" style="63" hidden="1" customWidth="1"/>
    <col min="10986" max="10986" width="7" style="93" customWidth="1"/>
    <col min="10987" max="10987" width="18.44140625" style="93" customWidth="1"/>
    <col min="10988" max="11012" width="0" style="63" hidden="1" customWidth="1"/>
    <col min="11013" max="11069" width="9.109375" style="93"/>
    <col min="11070" max="11070" width="43.33203125" style="93" customWidth="1"/>
    <col min="11071" max="11075" width="0" style="63" hidden="1" customWidth="1"/>
    <col min="11076" max="11076" width="5" style="93" customWidth="1"/>
    <col min="11077" max="11078" width="0" style="63" hidden="1" customWidth="1"/>
    <col min="11079" max="11079" width="5" style="93" customWidth="1"/>
    <col min="11080" max="11081" width="0" style="63" hidden="1" customWidth="1"/>
    <col min="11082" max="11082" width="5" style="93" customWidth="1"/>
    <col min="11083" max="11084" width="0" style="63" hidden="1" customWidth="1"/>
    <col min="11085" max="11085" width="5" style="93" customWidth="1"/>
    <col min="11086" max="11087" width="0" style="63" hidden="1" customWidth="1"/>
    <col min="11088" max="11088" width="5" style="93" customWidth="1"/>
    <col min="11089" max="11090" width="0" style="63" hidden="1" customWidth="1"/>
    <col min="11091" max="11091" width="5" style="93" customWidth="1"/>
    <col min="11092" max="11096" width="0" style="63" hidden="1" customWidth="1"/>
    <col min="11097" max="11097" width="6.33203125" style="93" customWidth="1"/>
    <col min="11098" max="11105" width="0" style="63" hidden="1" customWidth="1"/>
    <col min="11106" max="11106" width="5.6640625" style="93" customWidth="1"/>
    <col min="11107" max="11108" width="0" style="63" hidden="1" customWidth="1"/>
    <col min="11109" max="11109" width="6.33203125" style="93" customWidth="1"/>
    <col min="11110" max="11111" width="0" style="63" hidden="1" customWidth="1"/>
    <col min="11112" max="11112" width="5.33203125" style="93" customWidth="1"/>
    <col min="11113" max="11114" width="0" style="63" hidden="1" customWidth="1"/>
    <col min="11115" max="11115" width="4.88671875" style="93" customWidth="1"/>
    <col min="11116" max="11126" width="0" style="63" hidden="1" customWidth="1"/>
    <col min="11127" max="11127" width="5.33203125" style="93" customWidth="1"/>
    <col min="11128" max="11132" width="0" style="63" hidden="1" customWidth="1"/>
    <col min="11133" max="11133" width="5.88671875" style="93" customWidth="1"/>
    <col min="11134" max="11135" width="0" style="63" hidden="1" customWidth="1"/>
    <col min="11136" max="11136" width="5.5546875" style="93" customWidth="1"/>
    <col min="11137" max="11138" width="0" style="63" hidden="1" customWidth="1"/>
    <col min="11139" max="11139" width="5.33203125" style="93" customWidth="1"/>
    <col min="11140" max="11141" width="0" style="63" hidden="1" customWidth="1"/>
    <col min="11142" max="11142" width="6" style="93" customWidth="1"/>
    <col min="11143" max="11147" width="0" style="63" hidden="1" customWidth="1"/>
    <col min="11148" max="11148" width="5" style="93" customWidth="1"/>
    <col min="11149" max="11150" width="0" style="63" hidden="1" customWidth="1"/>
    <col min="11151" max="11151" width="5.6640625" style="93" customWidth="1"/>
    <col min="11152" max="11153" width="0" style="63" hidden="1" customWidth="1"/>
    <col min="11154" max="11154" width="6.5546875" style="93" customWidth="1"/>
    <col min="11155" max="11156" width="0" style="63" hidden="1" customWidth="1"/>
    <col min="11157" max="11157" width="5" style="93" customWidth="1"/>
    <col min="11158" max="11158" width="0" style="63" hidden="1" customWidth="1"/>
    <col min="11159" max="11159" width="6.33203125" style="93" customWidth="1"/>
    <col min="11160" max="11160" width="11" style="93" customWidth="1"/>
    <col min="11161" max="11164" width="0" style="63" hidden="1" customWidth="1"/>
    <col min="11165" max="11165" width="6.5546875" style="93" customWidth="1"/>
    <col min="11166" max="11167" width="0" style="63" hidden="1" customWidth="1"/>
    <col min="11168" max="11168" width="6.33203125" style="93" customWidth="1"/>
    <col min="11169" max="11170" width="0" style="63" hidden="1" customWidth="1"/>
    <col min="11171" max="11171" width="6.5546875" style="93" customWidth="1"/>
    <col min="11172" max="11173" width="0" style="63" hidden="1" customWidth="1"/>
    <col min="11174" max="11174" width="6.6640625" style="93" customWidth="1"/>
    <col min="11175" max="11176" width="0" style="63" hidden="1" customWidth="1"/>
    <col min="11177" max="11177" width="6.44140625" style="93" customWidth="1"/>
    <col min="11178" max="11179" width="0" style="63" hidden="1" customWidth="1"/>
    <col min="11180" max="11180" width="6.5546875" style="93" customWidth="1"/>
    <col min="11181" max="11182" width="0" style="63" hidden="1" customWidth="1"/>
    <col min="11183" max="11183" width="6.88671875" style="93" customWidth="1"/>
    <col min="11184" max="11188" width="0" style="63" hidden="1" customWidth="1"/>
    <col min="11189" max="11189" width="6.33203125" style="93" customWidth="1"/>
    <col min="11190" max="11191" width="0" style="63" hidden="1" customWidth="1"/>
    <col min="11192" max="11192" width="6.5546875" style="93" customWidth="1"/>
    <col min="11193" max="11194" width="0" style="63" hidden="1" customWidth="1"/>
    <col min="11195" max="11195" width="7.44140625" style="93" customWidth="1"/>
    <col min="11196" max="11196" width="0" style="63" hidden="1" customWidth="1"/>
    <col min="11197" max="11197" width="6.33203125" style="93" customWidth="1"/>
    <col min="11198" max="11198" width="9" style="93" customWidth="1"/>
    <col min="11199" max="11205" width="0" style="63" hidden="1" customWidth="1"/>
    <col min="11206" max="11206" width="8.6640625" style="93" customWidth="1"/>
    <col min="11207" max="11208" width="0" style="63" hidden="1" customWidth="1"/>
    <col min="11209" max="11209" width="6.5546875" style="93" customWidth="1"/>
    <col min="11210" max="11211" width="0" style="63" hidden="1" customWidth="1"/>
    <col min="11212" max="11212" width="7" style="93" customWidth="1"/>
    <col min="11213" max="11222" width="0" style="63" hidden="1" customWidth="1"/>
    <col min="11223" max="11223" width="6.33203125" style="93" customWidth="1"/>
    <col min="11224" max="11224" width="9" style="93" customWidth="1"/>
    <col min="11225" max="11228" width="0" style="63" hidden="1" customWidth="1"/>
    <col min="11229" max="11229" width="11.5546875" style="93" customWidth="1"/>
    <col min="11230" max="11232" width="0" style="63" hidden="1" customWidth="1"/>
    <col min="11233" max="11233" width="9.5546875" style="93" customWidth="1"/>
    <col min="11234" max="11234" width="11.44140625" style="93" customWidth="1"/>
    <col min="11235" max="11241" width="0" style="63" hidden="1" customWidth="1"/>
    <col min="11242" max="11242" width="7" style="93" customWidth="1"/>
    <col min="11243" max="11243" width="18.44140625" style="93" customWidth="1"/>
    <col min="11244" max="11268" width="0" style="63" hidden="1" customWidth="1"/>
    <col min="11269" max="11325" width="9.109375" style="93"/>
    <col min="11326" max="11326" width="43.33203125" style="93" customWidth="1"/>
    <col min="11327" max="11331" width="0" style="63" hidden="1" customWidth="1"/>
    <col min="11332" max="11332" width="5" style="93" customWidth="1"/>
    <col min="11333" max="11334" width="0" style="63" hidden="1" customWidth="1"/>
    <col min="11335" max="11335" width="5" style="93" customWidth="1"/>
    <col min="11336" max="11337" width="0" style="63" hidden="1" customWidth="1"/>
    <col min="11338" max="11338" width="5" style="93" customWidth="1"/>
    <col min="11339" max="11340" width="0" style="63" hidden="1" customWidth="1"/>
    <col min="11341" max="11341" width="5" style="93" customWidth="1"/>
    <col min="11342" max="11343" width="0" style="63" hidden="1" customWidth="1"/>
    <col min="11344" max="11344" width="5" style="93" customWidth="1"/>
    <col min="11345" max="11346" width="0" style="63" hidden="1" customWidth="1"/>
    <col min="11347" max="11347" width="5" style="93" customWidth="1"/>
    <col min="11348" max="11352" width="0" style="63" hidden="1" customWidth="1"/>
    <col min="11353" max="11353" width="6.33203125" style="93" customWidth="1"/>
    <col min="11354" max="11361" width="0" style="63" hidden="1" customWidth="1"/>
    <col min="11362" max="11362" width="5.6640625" style="93" customWidth="1"/>
    <col min="11363" max="11364" width="0" style="63" hidden="1" customWidth="1"/>
    <col min="11365" max="11365" width="6.33203125" style="93" customWidth="1"/>
    <col min="11366" max="11367" width="0" style="63" hidden="1" customWidth="1"/>
    <col min="11368" max="11368" width="5.33203125" style="93" customWidth="1"/>
    <col min="11369" max="11370" width="0" style="63" hidden="1" customWidth="1"/>
    <col min="11371" max="11371" width="4.88671875" style="93" customWidth="1"/>
    <col min="11372" max="11382" width="0" style="63" hidden="1" customWidth="1"/>
    <col min="11383" max="11383" width="5.33203125" style="93" customWidth="1"/>
    <col min="11384" max="11388" width="0" style="63" hidden="1" customWidth="1"/>
    <col min="11389" max="11389" width="5.88671875" style="93" customWidth="1"/>
    <col min="11390" max="11391" width="0" style="63" hidden="1" customWidth="1"/>
    <col min="11392" max="11392" width="5.5546875" style="93" customWidth="1"/>
    <col min="11393" max="11394" width="0" style="63" hidden="1" customWidth="1"/>
    <col min="11395" max="11395" width="5.33203125" style="93" customWidth="1"/>
    <col min="11396" max="11397" width="0" style="63" hidden="1" customWidth="1"/>
    <col min="11398" max="11398" width="6" style="93" customWidth="1"/>
    <col min="11399" max="11403" width="0" style="63" hidden="1" customWidth="1"/>
    <col min="11404" max="11404" width="5" style="93" customWidth="1"/>
    <col min="11405" max="11406" width="0" style="63" hidden="1" customWidth="1"/>
    <col min="11407" max="11407" width="5.6640625" style="93" customWidth="1"/>
    <col min="11408" max="11409" width="0" style="63" hidden="1" customWidth="1"/>
    <col min="11410" max="11410" width="6.5546875" style="93" customWidth="1"/>
    <col min="11411" max="11412" width="0" style="63" hidden="1" customWidth="1"/>
    <col min="11413" max="11413" width="5" style="93" customWidth="1"/>
    <col min="11414" max="11414" width="0" style="63" hidden="1" customWidth="1"/>
    <col min="11415" max="11415" width="6.33203125" style="93" customWidth="1"/>
    <col min="11416" max="11416" width="11" style="93" customWidth="1"/>
    <col min="11417" max="11420" width="0" style="63" hidden="1" customWidth="1"/>
    <col min="11421" max="11421" width="6.5546875" style="93" customWidth="1"/>
    <col min="11422" max="11423" width="0" style="63" hidden="1" customWidth="1"/>
    <col min="11424" max="11424" width="6.33203125" style="93" customWidth="1"/>
    <col min="11425" max="11426" width="0" style="63" hidden="1" customWidth="1"/>
    <col min="11427" max="11427" width="6.5546875" style="93" customWidth="1"/>
    <col min="11428" max="11429" width="0" style="63" hidden="1" customWidth="1"/>
    <col min="11430" max="11430" width="6.6640625" style="93" customWidth="1"/>
    <col min="11431" max="11432" width="0" style="63" hidden="1" customWidth="1"/>
    <col min="11433" max="11433" width="6.44140625" style="93" customWidth="1"/>
    <col min="11434" max="11435" width="0" style="63" hidden="1" customWidth="1"/>
    <col min="11436" max="11436" width="6.5546875" style="93" customWidth="1"/>
    <col min="11437" max="11438" width="0" style="63" hidden="1" customWidth="1"/>
    <col min="11439" max="11439" width="6.88671875" style="93" customWidth="1"/>
    <col min="11440" max="11444" width="0" style="63" hidden="1" customWidth="1"/>
    <col min="11445" max="11445" width="6.33203125" style="93" customWidth="1"/>
    <col min="11446" max="11447" width="0" style="63" hidden="1" customWidth="1"/>
    <col min="11448" max="11448" width="6.5546875" style="93" customWidth="1"/>
    <col min="11449" max="11450" width="0" style="63" hidden="1" customWidth="1"/>
    <col min="11451" max="11451" width="7.44140625" style="93" customWidth="1"/>
    <col min="11452" max="11452" width="0" style="63" hidden="1" customWidth="1"/>
    <col min="11453" max="11453" width="6.33203125" style="93" customWidth="1"/>
    <col min="11454" max="11454" width="9" style="93" customWidth="1"/>
    <col min="11455" max="11461" width="0" style="63" hidden="1" customWidth="1"/>
    <col min="11462" max="11462" width="8.6640625" style="93" customWidth="1"/>
    <col min="11463" max="11464" width="0" style="63" hidden="1" customWidth="1"/>
    <col min="11465" max="11465" width="6.5546875" style="93" customWidth="1"/>
    <col min="11466" max="11467" width="0" style="63" hidden="1" customWidth="1"/>
    <col min="11468" max="11468" width="7" style="93" customWidth="1"/>
    <col min="11469" max="11478" width="0" style="63" hidden="1" customWidth="1"/>
    <col min="11479" max="11479" width="6.33203125" style="93" customWidth="1"/>
    <col min="11480" max="11480" width="9" style="93" customWidth="1"/>
    <col min="11481" max="11484" width="0" style="63" hidden="1" customWidth="1"/>
    <col min="11485" max="11485" width="11.5546875" style="93" customWidth="1"/>
    <col min="11486" max="11488" width="0" style="63" hidden="1" customWidth="1"/>
    <col min="11489" max="11489" width="9.5546875" style="93" customWidth="1"/>
    <col min="11490" max="11490" width="11.44140625" style="93" customWidth="1"/>
    <col min="11491" max="11497" width="0" style="63" hidden="1" customWidth="1"/>
    <col min="11498" max="11498" width="7" style="93" customWidth="1"/>
    <col min="11499" max="11499" width="18.44140625" style="93" customWidth="1"/>
    <col min="11500" max="11524" width="0" style="63" hidden="1" customWidth="1"/>
    <col min="11525" max="11581" width="9.109375" style="93"/>
    <col min="11582" max="11582" width="43.33203125" style="93" customWidth="1"/>
    <col min="11583" max="11587" width="0" style="63" hidden="1" customWidth="1"/>
    <col min="11588" max="11588" width="5" style="93" customWidth="1"/>
    <col min="11589" max="11590" width="0" style="63" hidden="1" customWidth="1"/>
    <col min="11591" max="11591" width="5" style="93" customWidth="1"/>
    <col min="11592" max="11593" width="0" style="63" hidden="1" customWidth="1"/>
    <col min="11594" max="11594" width="5" style="93" customWidth="1"/>
    <col min="11595" max="11596" width="0" style="63" hidden="1" customWidth="1"/>
    <col min="11597" max="11597" width="5" style="93" customWidth="1"/>
    <col min="11598" max="11599" width="0" style="63" hidden="1" customWidth="1"/>
    <col min="11600" max="11600" width="5" style="93" customWidth="1"/>
    <col min="11601" max="11602" width="0" style="63" hidden="1" customWidth="1"/>
    <col min="11603" max="11603" width="5" style="93" customWidth="1"/>
    <col min="11604" max="11608" width="0" style="63" hidden="1" customWidth="1"/>
    <col min="11609" max="11609" width="6.33203125" style="93" customWidth="1"/>
    <col min="11610" max="11617" width="0" style="63" hidden="1" customWidth="1"/>
    <col min="11618" max="11618" width="5.6640625" style="93" customWidth="1"/>
    <col min="11619" max="11620" width="0" style="63" hidden="1" customWidth="1"/>
    <col min="11621" max="11621" width="6.33203125" style="93" customWidth="1"/>
    <col min="11622" max="11623" width="0" style="63" hidden="1" customWidth="1"/>
    <col min="11624" max="11624" width="5.33203125" style="93" customWidth="1"/>
    <col min="11625" max="11626" width="0" style="63" hidden="1" customWidth="1"/>
    <col min="11627" max="11627" width="4.88671875" style="93" customWidth="1"/>
    <col min="11628" max="11638" width="0" style="63" hidden="1" customWidth="1"/>
    <col min="11639" max="11639" width="5.33203125" style="93" customWidth="1"/>
    <col min="11640" max="11644" width="0" style="63" hidden="1" customWidth="1"/>
    <col min="11645" max="11645" width="5.88671875" style="93" customWidth="1"/>
    <col min="11646" max="11647" width="0" style="63" hidden="1" customWidth="1"/>
    <col min="11648" max="11648" width="5.5546875" style="93" customWidth="1"/>
    <col min="11649" max="11650" width="0" style="63" hidden="1" customWidth="1"/>
    <col min="11651" max="11651" width="5.33203125" style="93" customWidth="1"/>
    <col min="11652" max="11653" width="0" style="63" hidden="1" customWidth="1"/>
    <col min="11654" max="11654" width="6" style="93" customWidth="1"/>
    <col min="11655" max="11659" width="0" style="63" hidden="1" customWidth="1"/>
    <col min="11660" max="11660" width="5" style="93" customWidth="1"/>
    <col min="11661" max="11662" width="0" style="63" hidden="1" customWidth="1"/>
    <col min="11663" max="11663" width="5.6640625" style="93" customWidth="1"/>
    <col min="11664" max="11665" width="0" style="63" hidden="1" customWidth="1"/>
    <col min="11666" max="11666" width="6.5546875" style="93" customWidth="1"/>
    <col min="11667" max="11668" width="0" style="63" hidden="1" customWidth="1"/>
    <col min="11669" max="11669" width="5" style="93" customWidth="1"/>
    <col min="11670" max="11670" width="0" style="63" hidden="1" customWidth="1"/>
    <col min="11671" max="11671" width="6.33203125" style="93" customWidth="1"/>
    <col min="11672" max="11672" width="11" style="93" customWidth="1"/>
    <col min="11673" max="11676" width="0" style="63" hidden="1" customWidth="1"/>
    <col min="11677" max="11677" width="6.5546875" style="93" customWidth="1"/>
    <col min="11678" max="11679" width="0" style="63" hidden="1" customWidth="1"/>
    <col min="11680" max="11680" width="6.33203125" style="93" customWidth="1"/>
    <col min="11681" max="11682" width="0" style="63" hidden="1" customWidth="1"/>
    <col min="11683" max="11683" width="6.5546875" style="93" customWidth="1"/>
    <col min="11684" max="11685" width="0" style="63" hidden="1" customWidth="1"/>
    <col min="11686" max="11686" width="6.6640625" style="93" customWidth="1"/>
    <col min="11687" max="11688" width="0" style="63" hidden="1" customWidth="1"/>
    <col min="11689" max="11689" width="6.44140625" style="93" customWidth="1"/>
    <col min="11690" max="11691" width="0" style="63" hidden="1" customWidth="1"/>
    <col min="11692" max="11692" width="6.5546875" style="93" customWidth="1"/>
    <col min="11693" max="11694" width="0" style="63" hidden="1" customWidth="1"/>
    <col min="11695" max="11695" width="6.88671875" style="93" customWidth="1"/>
    <col min="11696" max="11700" width="0" style="63" hidden="1" customWidth="1"/>
    <col min="11701" max="11701" width="6.33203125" style="93" customWidth="1"/>
    <col min="11702" max="11703" width="0" style="63" hidden="1" customWidth="1"/>
    <col min="11704" max="11704" width="6.5546875" style="93" customWidth="1"/>
    <col min="11705" max="11706" width="0" style="63" hidden="1" customWidth="1"/>
    <col min="11707" max="11707" width="7.44140625" style="93" customWidth="1"/>
    <col min="11708" max="11708" width="0" style="63" hidden="1" customWidth="1"/>
    <col min="11709" max="11709" width="6.33203125" style="93" customWidth="1"/>
    <col min="11710" max="11710" width="9" style="93" customWidth="1"/>
    <col min="11711" max="11717" width="0" style="63" hidden="1" customWidth="1"/>
    <col min="11718" max="11718" width="8.6640625" style="93" customWidth="1"/>
    <col min="11719" max="11720" width="0" style="63" hidden="1" customWidth="1"/>
    <col min="11721" max="11721" width="6.5546875" style="93" customWidth="1"/>
    <col min="11722" max="11723" width="0" style="63" hidden="1" customWidth="1"/>
    <col min="11724" max="11724" width="7" style="93" customWidth="1"/>
    <col min="11725" max="11734" width="0" style="63" hidden="1" customWidth="1"/>
    <col min="11735" max="11735" width="6.33203125" style="93" customWidth="1"/>
    <col min="11736" max="11736" width="9" style="93" customWidth="1"/>
    <col min="11737" max="11740" width="0" style="63" hidden="1" customWidth="1"/>
    <col min="11741" max="11741" width="11.5546875" style="93" customWidth="1"/>
    <col min="11742" max="11744" width="0" style="63" hidden="1" customWidth="1"/>
    <col min="11745" max="11745" width="9.5546875" style="93" customWidth="1"/>
    <col min="11746" max="11746" width="11.44140625" style="93" customWidth="1"/>
    <col min="11747" max="11753" width="0" style="63" hidden="1" customWidth="1"/>
    <col min="11754" max="11754" width="7" style="93" customWidth="1"/>
    <col min="11755" max="11755" width="18.44140625" style="93" customWidth="1"/>
    <col min="11756" max="11780" width="0" style="63" hidden="1" customWidth="1"/>
    <col min="11781" max="11837" width="9.109375" style="93"/>
    <col min="11838" max="11838" width="43.33203125" style="93" customWidth="1"/>
    <col min="11839" max="11843" width="0" style="63" hidden="1" customWidth="1"/>
    <col min="11844" max="11844" width="5" style="93" customWidth="1"/>
    <col min="11845" max="11846" width="0" style="63" hidden="1" customWidth="1"/>
    <col min="11847" max="11847" width="5" style="93" customWidth="1"/>
    <col min="11848" max="11849" width="0" style="63" hidden="1" customWidth="1"/>
    <col min="11850" max="11850" width="5" style="93" customWidth="1"/>
    <col min="11851" max="11852" width="0" style="63" hidden="1" customWidth="1"/>
    <col min="11853" max="11853" width="5" style="93" customWidth="1"/>
    <col min="11854" max="11855" width="0" style="63" hidden="1" customWidth="1"/>
    <col min="11856" max="11856" width="5" style="93" customWidth="1"/>
    <col min="11857" max="11858" width="0" style="63" hidden="1" customWidth="1"/>
    <col min="11859" max="11859" width="5" style="93" customWidth="1"/>
    <col min="11860" max="11864" width="0" style="63" hidden="1" customWidth="1"/>
    <col min="11865" max="11865" width="6.33203125" style="93" customWidth="1"/>
    <col min="11866" max="11873" width="0" style="63" hidden="1" customWidth="1"/>
    <col min="11874" max="11874" width="5.6640625" style="93" customWidth="1"/>
    <col min="11875" max="11876" width="0" style="63" hidden="1" customWidth="1"/>
    <col min="11877" max="11877" width="6.33203125" style="93" customWidth="1"/>
    <col min="11878" max="11879" width="0" style="63" hidden="1" customWidth="1"/>
    <col min="11880" max="11880" width="5.33203125" style="93" customWidth="1"/>
    <col min="11881" max="11882" width="0" style="63" hidden="1" customWidth="1"/>
    <col min="11883" max="11883" width="4.88671875" style="93" customWidth="1"/>
    <col min="11884" max="11894" width="0" style="63" hidden="1" customWidth="1"/>
    <col min="11895" max="11895" width="5.33203125" style="93" customWidth="1"/>
    <col min="11896" max="11900" width="0" style="63" hidden="1" customWidth="1"/>
    <col min="11901" max="11901" width="5.88671875" style="93" customWidth="1"/>
    <col min="11902" max="11903" width="0" style="63" hidden="1" customWidth="1"/>
    <col min="11904" max="11904" width="5.5546875" style="93" customWidth="1"/>
    <col min="11905" max="11906" width="0" style="63" hidden="1" customWidth="1"/>
    <col min="11907" max="11907" width="5.33203125" style="93" customWidth="1"/>
    <col min="11908" max="11909" width="0" style="63" hidden="1" customWidth="1"/>
    <col min="11910" max="11910" width="6" style="93" customWidth="1"/>
    <col min="11911" max="11915" width="0" style="63" hidden="1" customWidth="1"/>
    <col min="11916" max="11916" width="5" style="93" customWidth="1"/>
    <col min="11917" max="11918" width="0" style="63" hidden="1" customWidth="1"/>
    <col min="11919" max="11919" width="5.6640625" style="93" customWidth="1"/>
    <col min="11920" max="11921" width="0" style="63" hidden="1" customWidth="1"/>
    <col min="11922" max="11922" width="6.5546875" style="93" customWidth="1"/>
    <col min="11923" max="11924" width="0" style="63" hidden="1" customWidth="1"/>
    <col min="11925" max="11925" width="5" style="93" customWidth="1"/>
    <col min="11926" max="11926" width="0" style="63" hidden="1" customWidth="1"/>
    <col min="11927" max="11927" width="6.33203125" style="93" customWidth="1"/>
    <col min="11928" max="11928" width="11" style="93" customWidth="1"/>
    <col min="11929" max="11932" width="0" style="63" hidden="1" customWidth="1"/>
    <col min="11933" max="11933" width="6.5546875" style="93" customWidth="1"/>
    <col min="11934" max="11935" width="0" style="63" hidden="1" customWidth="1"/>
    <col min="11936" max="11936" width="6.33203125" style="93" customWidth="1"/>
    <col min="11937" max="11938" width="0" style="63" hidden="1" customWidth="1"/>
    <col min="11939" max="11939" width="6.5546875" style="93" customWidth="1"/>
    <col min="11940" max="11941" width="0" style="63" hidden="1" customWidth="1"/>
    <col min="11942" max="11942" width="6.6640625" style="93" customWidth="1"/>
    <col min="11943" max="11944" width="0" style="63" hidden="1" customWidth="1"/>
    <col min="11945" max="11945" width="6.44140625" style="93" customWidth="1"/>
    <col min="11946" max="11947" width="0" style="63" hidden="1" customWidth="1"/>
    <col min="11948" max="11948" width="6.5546875" style="93" customWidth="1"/>
    <col min="11949" max="11950" width="0" style="63" hidden="1" customWidth="1"/>
    <col min="11951" max="11951" width="6.88671875" style="93" customWidth="1"/>
    <col min="11952" max="11956" width="0" style="63" hidden="1" customWidth="1"/>
    <col min="11957" max="11957" width="6.33203125" style="93" customWidth="1"/>
    <col min="11958" max="11959" width="0" style="63" hidden="1" customWidth="1"/>
    <col min="11960" max="11960" width="6.5546875" style="93" customWidth="1"/>
    <col min="11961" max="11962" width="0" style="63" hidden="1" customWidth="1"/>
    <col min="11963" max="11963" width="7.44140625" style="93" customWidth="1"/>
    <col min="11964" max="11964" width="0" style="63" hidden="1" customWidth="1"/>
    <col min="11965" max="11965" width="6.33203125" style="93" customWidth="1"/>
    <col min="11966" max="11966" width="9" style="93" customWidth="1"/>
    <col min="11967" max="11973" width="0" style="63" hidden="1" customWidth="1"/>
    <col min="11974" max="11974" width="8.6640625" style="93" customWidth="1"/>
    <col min="11975" max="11976" width="0" style="63" hidden="1" customWidth="1"/>
    <col min="11977" max="11977" width="6.5546875" style="93" customWidth="1"/>
    <col min="11978" max="11979" width="0" style="63" hidden="1" customWidth="1"/>
    <col min="11980" max="11980" width="7" style="93" customWidth="1"/>
    <col min="11981" max="11990" width="0" style="63" hidden="1" customWidth="1"/>
    <col min="11991" max="11991" width="6.33203125" style="93" customWidth="1"/>
    <col min="11992" max="11992" width="9" style="93" customWidth="1"/>
    <col min="11993" max="11996" width="0" style="63" hidden="1" customWidth="1"/>
    <col min="11997" max="11997" width="11.5546875" style="93" customWidth="1"/>
    <col min="11998" max="12000" width="0" style="63" hidden="1" customWidth="1"/>
    <col min="12001" max="12001" width="9.5546875" style="93" customWidth="1"/>
    <col min="12002" max="12002" width="11.44140625" style="93" customWidth="1"/>
    <col min="12003" max="12009" width="0" style="63" hidden="1" customWidth="1"/>
    <col min="12010" max="12010" width="7" style="93" customWidth="1"/>
    <col min="12011" max="12011" width="18.44140625" style="93" customWidth="1"/>
    <col min="12012" max="12036" width="0" style="63" hidden="1" customWidth="1"/>
    <col min="12037" max="12093" width="9.109375" style="93"/>
    <col min="12094" max="12094" width="43.33203125" style="93" customWidth="1"/>
    <col min="12095" max="12099" width="0" style="63" hidden="1" customWidth="1"/>
    <col min="12100" max="12100" width="5" style="93" customWidth="1"/>
    <col min="12101" max="12102" width="0" style="63" hidden="1" customWidth="1"/>
    <col min="12103" max="12103" width="5" style="93" customWidth="1"/>
    <col min="12104" max="12105" width="0" style="63" hidden="1" customWidth="1"/>
    <col min="12106" max="12106" width="5" style="93" customWidth="1"/>
    <col min="12107" max="12108" width="0" style="63" hidden="1" customWidth="1"/>
    <col min="12109" max="12109" width="5" style="93" customWidth="1"/>
    <col min="12110" max="12111" width="0" style="63" hidden="1" customWidth="1"/>
    <col min="12112" max="12112" width="5" style="93" customWidth="1"/>
    <col min="12113" max="12114" width="0" style="63" hidden="1" customWidth="1"/>
    <col min="12115" max="12115" width="5" style="93" customWidth="1"/>
    <col min="12116" max="12120" width="0" style="63" hidden="1" customWidth="1"/>
    <col min="12121" max="12121" width="6.33203125" style="93" customWidth="1"/>
    <col min="12122" max="12129" width="0" style="63" hidden="1" customWidth="1"/>
    <col min="12130" max="12130" width="5.6640625" style="93" customWidth="1"/>
    <col min="12131" max="12132" width="0" style="63" hidden="1" customWidth="1"/>
    <col min="12133" max="12133" width="6.33203125" style="93" customWidth="1"/>
    <col min="12134" max="12135" width="0" style="63" hidden="1" customWidth="1"/>
    <col min="12136" max="12136" width="5.33203125" style="93" customWidth="1"/>
    <col min="12137" max="12138" width="0" style="63" hidden="1" customWidth="1"/>
    <col min="12139" max="12139" width="4.88671875" style="93" customWidth="1"/>
    <col min="12140" max="12150" width="0" style="63" hidden="1" customWidth="1"/>
    <col min="12151" max="12151" width="5.33203125" style="93" customWidth="1"/>
    <col min="12152" max="12156" width="0" style="63" hidden="1" customWidth="1"/>
    <col min="12157" max="12157" width="5.88671875" style="93" customWidth="1"/>
    <col min="12158" max="12159" width="0" style="63" hidden="1" customWidth="1"/>
    <col min="12160" max="12160" width="5.5546875" style="93" customWidth="1"/>
    <col min="12161" max="12162" width="0" style="63" hidden="1" customWidth="1"/>
    <col min="12163" max="12163" width="5.33203125" style="93" customWidth="1"/>
    <col min="12164" max="12165" width="0" style="63" hidden="1" customWidth="1"/>
    <col min="12166" max="12166" width="6" style="93" customWidth="1"/>
    <col min="12167" max="12171" width="0" style="63" hidden="1" customWidth="1"/>
    <col min="12172" max="12172" width="5" style="93" customWidth="1"/>
    <col min="12173" max="12174" width="0" style="63" hidden="1" customWidth="1"/>
    <col min="12175" max="12175" width="5.6640625" style="93" customWidth="1"/>
    <col min="12176" max="12177" width="0" style="63" hidden="1" customWidth="1"/>
    <col min="12178" max="12178" width="6.5546875" style="93" customWidth="1"/>
    <col min="12179" max="12180" width="0" style="63" hidden="1" customWidth="1"/>
    <col min="12181" max="12181" width="5" style="93" customWidth="1"/>
    <col min="12182" max="12182" width="0" style="63" hidden="1" customWidth="1"/>
    <col min="12183" max="12183" width="6.33203125" style="93" customWidth="1"/>
    <col min="12184" max="12184" width="11" style="93" customWidth="1"/>
    <col min="12185" max="12188" width="0" style="63" hidden="1" customWidth="1"/>
    <col min="12189" max="12189" width="6.5546875" style="93" customWidth="1"/>
    <col min="12190" max="12191" width="0" style="63" hidden="1" customWidth="1"/>
    <col min="12192" max="12192" width="6.33203125" style="93" customWidth="1"/>
    <col min="12193" max="12194" width="0" style="63" hidden="1" customWidth="1"/>
    <col min="12195" max="12195" width="6.5546875" style="93" customWidth="1"/>
    <col min="12196" max="12197" width="0" style="63" hidden="1" customWidth="1"/>
    <col min="12198" max="12198" width="6.6640625" style="93" customWidth="1"/>
    <col min="12199" max="12200" width="0" style="63" hidden="1" customWidth="1"/>
    <col min="12201" max="12201" width="6.44140625" style="93" customWidth="1"/>
    <col min="12202" max="12203" width="0" style="63" hidden="1" customWidth="1"/>
    <col min="12204" max="12204" width="6.5546875" style="93" customWidth="1"/>
    <col min="12205" max="12206" width="0" style="63" hidden="1" customWidth="1"/>
    <col min="12207" max="12207" width="6.88671875" style="93" customWidth="1"/>
    <col min="12208" max="12212" width="0" style="63" hidden="1" customWidth="1"/>
    <col min="12213" max="12213" width="6.33203125" style="93" customWidth="1"/>
    <col min="12214" max="12215" width="0" style="63" hidden="1" customWidth="1"/>
    <col min="12216" max="12216" width="6.5546875" style="93" customWidth="1"/>
    <col min="12217" max="12218" width="0" style="63" hidden="1" customWidth="1"/>
    <col min="12219" max="12219" width="7.44140625" style="93" customWidth="1"/>
    <col min="12220" max="12220" width="0" style="63" hidden="1" customWidth="1"/>
    <col min="12221" max="12221" width="6.33203125" style="93" customWidth="1"/>
    <col min="12222" max="12222" width="9" style="93" customWidth="1"/>
    <col min="12223" max="12229" width="0" style="63" hidden="1" customWidth="1"/>
    <col min="12230" max="12230" width="8.6640625" style="93" customWidth="1"/>
    <col min="12231" max="12232" width="0" style="63" hidden="1" customWidth="1"/>
    <col min="12233" max="12233" width="6.5546875" style="93" customWidth="1"/>
    <col min="12234" max="12235" width="0" style="63" hidden="1" customWidth="1"/>
    <col min="12236" max="12236" width="7" style="93" customWidth="1"/>
    <col min="12237" max="12246" width="0" style="63" hidden="1" customWidth="1"/>
    <col min="12247" max="12247" width="6.33203125" style="93" customWidth="1"/>
    <col min="12248" max="12248" width="9" style="93" customWidth="1"/>
    <col min="12249" max="12252" width="0" style="63" hidden="1" customWidth="1"/>
    <col min="12253" max="12253" width="11.5546875" style="93" customWidth="1"/>
    <col min="12254" max="12256" width="0" style="63" hidden="1" customWidth="1"/>
    <col min="12257" max="12257" width="9.5546875" style="93" customWidth="1"/>
    <col min="12258" max="12258" width="11.44140625" style="93" customWidth="1"/>
    <col min="12259" max="12265" width="0" style="63" hidden="1" customWidth="1"/>
    <col min="12266" max="12266" width="7" style="93" customWidth="1"/>
    <col min="12267" max="12267" width="18.44140625" style="93" customWidth="1"/>
    <col min="12268" max="12292" width="0" style="63" hidden="1" customWidth="1"/>
    <col min="12293" max="12349" width="9.109375" style="93"/>
    <col min="12350" max="12350" width="43.33203125" style="93" customWidth="1"/>
    <col min="12351" max="12355" width="0" style="63" hidden="1" customWidth="1"/>
    <col min="12356" max="12356" width="5" style="93" customWidth="1"/>
    <col min="12357" max="12358" width="0" style="63" hidden="1" customWidth="1"/>
    <col min="12359" max="12359" width="5" style="93" customWidth="1"/>
    <col min="12360" max="12361" width="0" style="63" hidden="1" customWidth="1"/>
    <col min="12362" max="12362" width="5" style="93" customWidth="1"/>
    <col min="12363" max="12364" width="0" style="63" hidden="1" customWidth="1"/>
    <col min="12365" max="12365" width="5" style="93" customWidth="1"/>
    <col min="12366" max="12367" width="0" style="63" hidden="1" customWidth="1"/>
    <col min="12368" max="12368" width="5" style="93" customWidth="1"/>
    <col min="12369" max="12370" width="0" style="63" hidden="1" customWidth="1"/>
    <col min="12371" max="12371" width="5" style="93" customWidth="1"/>
    <col min="12372" max="12376" width="0" style="63" hidden="1" customWidth="1"/>
    <col min="12377" max="12377" width="6.33203125" style="93" customWidth="1"/>
    <col min="12378" max="12385" width="0" style="63" hidden="1" customWidth="1"/>
    <col min="12386" max="12386" width="5.6640625" style="93" customWidth="1"/>
    <col min="12387" max="12388" width="0" style="63" hidden="1" customWidth="1"/>
    <col min="12389" max="12389" width="6.33203125" style="93" customWidth="1"/>
    <col min="12390" max="12391" width="0" style="63" hidden="1" customWidth="1"/>
    <col min="12392" max="12392" width="5.33203125" style="93" customWidth="1"/>
    <col min="12393" max="12394" width="0" style="63" hidden="1" customWidth="1"/>
    <col min="12395" max="12395" width="4.88671875" style="93" customWidth="1"/>
    <col min="12396" max="12406" width="0" style="63" hidden="1" customWidth="1"/>
    <col min="12407" max="12407" width="5.33203125" style="93" customWidth="1"/>
    <col min="12408" max="12412" width="0" style="63" hidden="1" customWidth="1"/>
    <col min="12413" max="12413" width="5.88671875" style="93" customWidth="1"/>
    <col min="12414" max="12415" width="0" style="63" hidden="1" customWidth="1"/>
    <col min="12416" max="12416" width="5.5546875" style="93" customWidth="1"/>
    <col min="12417" max="12418" width="0" style="63" hidden="1" customWidth="1"/>
    <col min="12419" max="12419" width="5.33203125" style="93" customWidth="1"/>
    <col min="12420" max="12421" width="0" style="63" hidden="1" customWidth="1"/>
    <col min="12422" max="12422" width="6" style="93" customWidth="1"/>
    <col min="12423" max="12427" width="0" style="63" hidden="1" customWidth="1"/>
    <col min="12428" max="12428" width="5" style="93" customWidth="1"/>
    <col min="12429" max="12430" width="0" style="63" hidden="1" customWidth="1"/>
    <col min="12431" max="12431" width="5.6640625" style="93" customWidth="1"/>
    <col min="12432" max="12433" width="0" style="63" hidden="1" customWidth="1"/>
    <col min="12434" max="12434" width="6.5546875" style="93" customWidth="1"/>
    <col min="12435" max="12436" width="0" style="63" hidden="1" customWidth="1"/>
    <col min="12437" max="12437" width="5" style="93" customWidth="1"/>
    <col min="12438" max="12438" width="0" style="63" hidden="1" customWidth="1"/>
    <col min="12439" max="12439" width="6.33203125" style="93" customWidth="1"/>
    <col min="12440" max="12440" width="11" style="93" customWidth="1"/>
    <col min="12441" max="12444" width="0" style="63" hidden="1" customWidth="1"/>
    <col min="12445" max="12445" width="6.5546875" style="93" customWidth="1"/>
    <col min="12446" max="12447" width="0" style="63" hidden="1" customWidth="1"/>
    <col min="12448" max="12448" width="6.33203125" style="93" customWidth="1"/>
    <col min="12449" max="12450" width="0" style="63" hidden="1" customWidth="1"/>
    <col min="12451" max="12451" width="6.5546875" style="93" customWidth="1"/>
    <col min="12452" max="12453" width="0" style="63" hidden="1" customWidth="1"/>
    <col min="12454" max="12454" width="6.6640625" style="93" customWidth="1"/>
    <col min="12455" max="12456" width="0" style="63" hidden="1" customWidth="1"/>
    <col min="12457" max="12457" width="6.44140625" style="93" customWidth="1"/>
    <col min="12458" max="12459" width="0" style="63" hidden="1" customWidth="1"/>
    <col min="12460" max="12460" width="6.5546875" style="93" customWidth="1"/>
    <col min="12461" max="12462" width="0" style="63" hidden="1" customWidth="1"/>
    <col min="12463" max="12463" width="6.88671875" style="93" customWidth="1"/>
    <col min="12464" max="12468" width="0" style="63" hidden="1" customWidth="1"/>
    <col min="12469" max="12469" width="6.33203125" style="93" customWidth="1"/>
    <col min="12470" max="12471" width="0" style="63" hidden="1" customWidth="1"/>
    <col min="12472" max="12472" width="6.5546875" style="93" customWidth="1"/>
    <col min="12473" max="12474" width="0" style="63" hidden="1" customWidth="1"/>
    <col min="12475" max="12475" width="7.44140625" style="93" customWidth="1"/>
    <col min="12476" max="12476" width="0" style="63" hidden="1" customWidth="1"/>
    <col min="12477" max="12477" width="6.33203125" style="93" customWidth="1"/>
    <col min="12478" max="12478" width="9" style="93" customWidth="1"/>
    <col min="12479" max="12485" width="0" style="63" hidden="1" customWidth="1"/>
    <col min="12486" max="12486" width="8.6640625" style="93" customWidth="1"/>
    <col min="12487" max="12488" width="0" style="63" hidden="1" customWidth="1"/>
    <col min="12489" max="12489" width="6.5546875" style="93" customWidth="1"/>
    <col min="12490" max="12491" width="0" style="63" hidden="1" customWidth="1"/>
    <col min="12492" max="12492" width="7" style="93" customWidth="1"/>
    <col min="12493" max="12502" width="0" style="63" hidden="1" customWidth="1"/>
    <col min="12503" max="12503" width="6.33203125" style="93" customWidth="1"/>
    <col min="12504" max="12504" width="9" style="93" customWidth="1"/>
    <col min="12505" max="12508" width="0" style="63" hidden="1" customWidth="1"/>
    <col min="12509" max="12509" width="11.5546875" style="93" customWidth="1"/>
    <col min="12510" max="12512" width="0" style="63" hidden="1" customWidth="1"/>
    <col min="12513" max="12513" width="9.5546875" style="93" customWidth="1"/>
    <col min="12514" max="12514" width="11.44140625" style="93" customWidth="1"/>
    <col min="12515" max="12521" width="0" style="63" hidden="1" customWidth="1"/>
    <col min="12522" max="12522" width="7" style="93" customWidth="1"/>
    <col min="12523" max="12523" width="18.44140625" style="93" customWidth="1"/>
    <col min="12524" max="12548" width="0" style="63" hidden="1" customWidth="1"/>
    <col min="12549" max="12605" width="9.109375" style="93"/>
    <col min="12606" max="12606" width="43.33203125" style="93" customWidth="1"/>
    <col min="12607" max="12611" width="0" style="63" hidden="1" customWidth="1"/>
    <col min="12612" max="12612" width="5" style="93" customWidth="1"/>
    <col min="12613" max="12614" width="0" style="63" hidden="1" customWidth="1"/>
    <col min="12615" max="12615" width="5" style="93" customWidth="1"/>
    <col min="12616" max="12617" width="0" style="63" hidden="1" customWidth="1"/>
    <col min="12618" max="12618" width="5" style="93" customWidth="1"/>
    <col min="12619" max="12620" width="0" style="63" hidden="1" customWidth="1"/>
    <col min="12621" max="12621" width="5" style="93" customWidth="1"/>
    <col min="12622" max="12623" width="0" style="63" hidden="1" customWidth="1"/>
    <col min="12624" max="12624" width="5" style="93" customWidth="1"/>
    <col min="12625" max="12626" width="0" style="63" hidden="1" customWidth="1"/>
    <col min="12627" max="12627" width="5" style="93" customWidth="1"/>
    <col min="12628" max="12632" width="0" style="63" hidden="1" customWidth="1"/>
    <col min="12633" max="12633" width="6.33203125" style="93" customWidth="1"/>
    <col min="12634" max="12641" width="0" style="63" hidden="1" customWidth="1"/>
    <col min="12642" max="12642" width="5.6640625" style="93" customWidth="1"/>
    <col min="12643" max="12644" width="0" style="63" hidden="1" customWidth="1"/>
    <col min="12645" max="12645" width="6.33203125" style="93" customWidth="1"/>
    <col min="12646" max="12647" width="0" style="63" hidden="1" customWidth="1"/>
    <col min="12648" max="12648" width="5.33203125" style="93" customWidth="1"/>
    <col min="12649" max="12650" width="0" style="63" hidden="1" customWidth="1"/>
    <col min="12651" max="12651" width="4.88671875" style="93" customWidth="1"/>
    <col min="12652" max="12662" width="0" style="63" hidden="1" customWidth="1"/>
    <col min="12663" max="12663" width="5.33203125" style="93" customWidth="1"/>
    <col min="12664" max="12668" width="0" style="63" hidden="1" customWidth="1"/>
    <col min="12669" max="12669" width="5.88671875" style="93" customWidth="1"/>
    <col min="12670" max="12671" width="0" style="63" hidden="1" customWidth="1"/>
    <col min="12672" max="12672" width="5.5546875" style="93" customWidth="1"/>
    <col min="12673" max="12674" width="0" style="63" hidden="1" customWidth="1"/>
    <col min="12675" max="12675" width="5.33203125" style="93" customWidth="1"/>
    <col min="12676" max="12677" width="0" style="63" hidden="1" customWidth="1"/>
    <col min="12678" max="12678" width="6" style="93" customWidth="1"/>
    <col min="12679" max="12683" width="0" style="63" hidden="1" customWidth="1"/>
    <col min="12684" max="12684" width="5" style="93" customWidth="1"/>
    <col min="12685" max="12686" width="0" style="63" hidden="1" customWidth="1"/>
    <col min="12687" max="12687" width="5.6640625" style="93" customWidth="1"/>
    <col min="12688" max="12689" width="0" style="63" hidden="1" customWidth="1"/>
    <col min="12690" max="12690" width="6.5546875" style="93" customWidth="1"/>
    <col min="12691" max="12692" width="0" style="63" hidden="1" customWidth="1"/>
    <col min="12693" max="12693" width="5" style="93" customWidth="1"/>
    <col min="12694" max="12694" width="0" style="63" hidden="1" customWidth="1"/>
    <col min="12695" max="12695" width="6.33203125" style="93" customWidth="1"/>
    <col min="12696" max="12696" width="11" style="93" customWidth="1"/>
    <col min="12697" max="12700" width="0" style="63" hidden="1" customWidth="1"/>
    <col min="12701" max="12701" width="6.5546875" style="93" customWidth="1"/>
    <col min="12702" max="12703" width="0" style="63" hidden="1" customWidth="1"/>
    <col min="12704" max="12704" width="6.33203125" style="93" customWidth="1"/>
    <col min="12705" max="12706" width="0" style="63" hidden="1" customWidth="1"/>
    <col min="12707" max="12707" width="6.5546875" style="93" customWidth="1"/>
    <col min="12708" max="12709" width="0" style="63" hidden="1" customWidth="1"/>
    <col min="12710" max="12710" width="6.6640625" style="93" customWidth="1"/>
    <col min="12711" max="12712" width="0" style="63" hidden="1" customWidth="1"/>
    <col min="12713" max="12713" width="6.44140625" style="93" customWidth="1"/>
    <col min="12714" max="12715" width="0" style="63" hidden="1" customWidth="1"/>
    <col min="12716" max="12716" width="6.5546875" style="93" customWidth="1"/>
    <col min="12717" max="12718" width="0" style="63" hidden="1" customWidth="1"/>
    <col min="12719" max="12719" width="6.88671875" style="93" customWidth="1"/>
    <col min="12720" max="12724" width="0" style="63" hidden="1" customWidth="1"/>
    <col min="12725" max="12725" width="6.33203125" style="93" customWidth="1"/>
    <col min="12726" max="12727" width="0" style="63" hidden="1" customWidth="1"/>
    <col min="12728" max="12728" width="6.5546875" style="93" customWidth="1"/>
    <col min="12729" max="12730" width="0" style="63" hidden="1" customWidth="1"/>
    <col min="12731" max="12731" width="7.44140625" style="93" customWidth="1"/>
    <col min="12732" max="12732" width="0" style="63" hidden="1" customWidth="1"/>
    <col min="12733" max="12733" width="6.33203125" style="93" customWidth="1"/>
    <col min="12734" max="12734" width="9" style="93" customWidth="1"/>
    <col min="12735" max="12741" width="0" style="63" hidden="1" customWidth="1"/>
    <col min="12742" max="12742" width="8.6640625" style="93" customWidth="1"/>
    <col min="12743" max="12744" width="0" style="63" hidden="1" customWidth="1"/>
    <col min="12745" max="12745" width="6.5546875" style="93" customWidth="1"/>
    <col min="12746" max="12747" width="0" style="63" hidden="1" customWidth="1"/>
    <col min="12748" max="12748" width="7" style="93" customWidth="1"/>
    <col min="12749" max="12758" width="0" style="63" hidden="1" customWidth="1"/>
    <col min="12759" max="12759" width="6.33203125" style="93" customWidth="1"/>
    <col min="12760" max="12760" width="9" style="93" customWidth="1"/>
    <col min="12761" max="12764" width="0" style="63" hidden="1" customWidth="1"/>
    <col min="12765" max="12765" width="11.5546875" style="93" customWidth="1"/>
    <col min="12766" max="12768" width="0" style="63" hidden="1" customWidth="1"/>
    <col min="12769" max="12769" width="9.5546875" style="93" customWidth="1"/>
    <col min="12770" max="12770" width="11.44140625" style="93" customWidth="1"/>
    <col min="12771" max="12777" width="0" style="63" hidden="1" customWidth="1"/>
    <col min="12778" max="12778" width="7" style="93" customWidth="1"/>
    <col min="12779" max="12779" width="18.44140625" style="93" customWidth="1"/>
    <col min="12780" max="12804" width="0" style="63" hidden="1" customWidth="1"/>
    <col min="12805" max="12861" width="9.109375" style="93"/>
    <col min="12862" max="12862" width="43.33203125" style="93" customWidth="1"/>
    <col min="12863" max="12867" width="0" style="63" hidden="1" customWidth="1"/>
    <col min="12868" max="12868" width="5" style="93" customWidth="1"/>
    <col min="12869" max="12870" width="0" style="63" hidden="1" customWidth="1"/>
    <col min="12871" max="12871" width="5" style="93" customWidth="1"/>
    <col min="12872" max="12873" width="0" style="63" hidden="1" customWidth="1"/>
    <col min="12874" max="12874" width="5" style="93" customWidth="1"/>
    <col min="12875" max="12876" width="0" style="63" hidden="1" customWidth="1"/>
    <col min="12877" max="12877" width="5" style="93" customWidth="1"/>
    <col min="12878" max="12879" width="0" style="63" hidden="1" customWidth="1"/>
    <col min="12880" max="12880" width="5" style="93" customWidth="1"/>
    <col min="12881" max="12882" width="0" style="63" hidden="1" customWidth="1"/>
    <col min="12883" max="12883" width="5" style="93" customWidth="1"/>
    <col min="12884" max="12888" width="0" style="63" hidden="1" customWidth="1"/>
    <col min="12889" max="12889" width="6.33203125" style="93" customWidth="1"/>
    <col min="12890" max="12897" width="0" style="63" hidden="1" customWidth="1"/>
    <col min="12898" max="12898" width="5.6640625" style="93" customWidth="1"/>
    <col min="12899" max="12900" width="0" style="63" hidden="1" customWidth="1"/>
    <col min="12901" max="12901" width="6.33203125" style="93" customWidth="1"/>
    <col min="12902" max="12903" width="0" style="63" hidden="1" customWidth="1"/>
    <col min="12904" max="12904" width="5.33203125" style="93" customWidth="1"/>
    <col min="12905" max="12906" width="0" style="63" hidden="1" customWidth="1"/>
    <col min="12907" max="12907" width="4.88671875" style="93" customWidth="1"/>
    <col min="12908" max="12918" width="0" style="63" hidden="1" customWidth="1"/>
    <col min="12919" max="12919" width="5.33203125" style="93" customWidth="1"/>
    <col min="12920" max="12924" width="0" style="63" hidden="1" customWidth="1"/>
    <col min="12925" max="12925" width="5.88671875" style="93" customWidth="1"/>
    <col min="12926" max="12927" width="0" style="63" hidden="1" customWidth="1"/>
    <col min="12928" max="12928" width="5.5546875" style="93" customWidth="1"/>
    <col min="12929" max="12930" width="0" style="63" hidden="1" customWidth="1"/>
    <col min="12931" max="12931" width="5.33203125" style="93" customWidth="1"/>
    <col min="12932" max="12933" width="0" style="63" hidden="1" customWidth="1"/>
    <col min="12934" max="12934" width="6" style="93" customWidth="1"/>
    <col min="12935" max="12939" width="0" style="63" hidden="1" customWidth="1"/>
    <col min="12940" max="12940" width="5" style="93" customWidth="1"/>
    <col min="12941" max="12942" width="0" style="63" hidden="1" customWidth="1"/>
    <col min="12943" max="12943" width="5.6640625" style="93" customWidth="1"/>
    <col min="12944" max="12945" width="0" style="63" hidden="1" customWidth="1"/>
    <col min="12946" max="12946" width="6.5546875" style="93" customWidth="1"/>
    <col min="12947" max="12948" width="0" style="63" hidden="1" customWidth="1"/>
    <col min="12949" max="12949" width="5" style="93" customWidth="1"/>
    <col min="12950" max="12950" width="0" style="63" hidden="1" customWidth="1"/>
    <col min="12951" max="12951" width="6.33203125" style="93" customWidth="1"/>
    <col min="12952" max="12952" width="11" style="93" customWidth="1"/>
    <col min="12953" max="12956" width="0" style="63" hidden="1" customWidth="1"/>
    <col min="12957" max="12957" width="6.5546875" style="93" customWidth="1"/>
    <col min="12958" max="12959" width="0" style="63" hidden="1" customWidth="1"/>
    <col min="12960" max="12960" width="6.33203125" style="93" customWidth="1"/>
    <col min="12961" max="12962" width="0" style="63" hidden="1" customWidth="1"/>
    <col min="12963" max="12963" width="6.5546875" style="93" customWidth="1"/>
    <col min="12964" max="12965" width="0" style="63" hidden="1" customWidth="1"/>
    <col min="12966" max="12966" width="6.6640625" style="93" customWidth="1"/>
    <col min="12967" max="12968" width="0" style="63" hidden="1" customWidth="1"/>
    <col min="12969" max="12969" width="6.44140625" style="93" customWidth="1"/>
    <col min="12970" max="12971" width="0" style="63" hidden="1" customWidth="1"/>
    <col min="12972" max="12972" width="6.5546875" style="93" customWidth="1"/>
    <col min="12973" max="12974" width="0" style="63" hidden="1" customWidth="1"/>
    <col min="12975" max="12975" width="6.88671875" style="93" customWidth="1"/>
    <col min="12976" max="12980" width="0" style="63" hidden="1" customWidth="1"/>
    <col min="12981" max="12981" width="6.33203125" style="93" customWidth="1"/>
    <col min="12982" max="12983" width="0" style="63" hidden="1" customWidth="1"/>
    <col min="12984" max="12984" width="6.5546875" style="93" customWidth="1"/>
    <col min="12985" max="12986" width="0" style="63" hidden="1" customWidth="1"/>
    <col min="12987" max="12987" width="7.44140625" style="93" customWidth="1"/>
    <col min="12988" max="12988" width="0" style="63" hidden="1" customWidth="1"/>
    <col min="12989" max="12989" width="6.33203125" style="93" customWidth="1"/>
    <col min="12990" max="12990" width="9" style="93" customWidth="1"/>
    <col min="12991" max="12997" width="0" style="63" hidden="1" customWidth="1"/>
    <col min="12998" max="12998" width="8.6640625" style="93" customWidth="1"/>
    <col min="12999" max="13000" width="0" style="63" hidden="1" customWidth="1"/>
    <col min="13001" max="13001" width="6.5546875" style="93" customWidth="1"/>
    <col min="13002" max="13003" width="0" style="63" hidden="1" customWidth="1"/>
    <col min="13004" max="13004" width="7" style="93" customWidth="1"/>
    <col min="13005" max="13014" width="0" style="63" hidden="1" customWidth="1"/>
    <col min="13015" max="13015" width="6.33203125" style="93" customWidth="1"/>
    <col min="13016" max="13016" width="9" style="93" customWidth="1"/>
    <col min="13017" max="13020" width="0" style="63" hidden="1" customWidth="1"/>
    <col min="13021" max="13021" width="11.5546875" style="93" customWidth="1"/>
    <col min="13022" max="13024" width="0" style="63" hidden="1" customWidth="1"/>
    <col min="13025" max="13025" width="9.5546875" style="93" customWidth="1"/>
    <col min="13026" max="13026" width="11.44140625" style="93" customWidth="1"/>
    <col min="13027" max="13033" width="0" style="63" hidden="1" customWidth="1"/>
    <col min="13034" max="13034" width="7" style="93" customWidth="1"/>
    <col min="13035" max="13035" width="18.44140625" style="93" customWidth="1"/>
    <col min="13036" max="13060" width="0" style="63" hidden="1" customWidth="1"/>
    <col min="13061" max="13117" width="9.109375" style="93"/>
    <col min="13118" max="13118" width="43.33203125" style="93" customWidth="1"/>
    <col min="13119" max="13123" width="0" style="63" hidden="1" customWidth="1"/>
    <col min="13124" max="13124" width="5" style="93" customWidth="1"/>
    <col min="13125" max="13126" width="0" style="63" hidden="1" customWidth="1"/>
    <col min="13127" max="13127" width="5" style="93" customWidth="1"/>
    <col min="13128" max="13129" width="0" style="63" hidden="1" customWidth="1"/>
    <col min="13130" max="13130" width="5" style="93" customWidth="1"/>
    <col min="13131" max="13132" width="0" style="63" hidden="1" customWidth="1"/>
    <col min="13133" max="13133" width="5" style="93" customWidth="1"/>
    <col min="13134" max="13135" width="0" style="63" hidden="1" customWidth="1"/>
    <col min="13136" max="13136" width="5" style="93" customWidth="1"/>
    <col min="13137" max="13138" width="0" style="63" hidden="1" customWidth="1"/>
    <col min="13139" max="13139" width="5" style="93" customWidth="1"/>
    <col min="13140" max="13144" width="0" style="63" hidden="1" customWidth="1"/>
    <col min="13145" max="13145" width="6.33203125" style="93" customWidth="1"/>
    <col min="13146" max="13153" width="0" style="63" hidden="1" customWidth="1"/>
    <col min="13154" max="13154" width="5.6640625" style="93" customWidth="1"/>
    <col min="13155" max="13156" width="0" style="63" hidden="1" customWidth="1"/>
    <col min="13157" max="13157" width="6.33203125" style="93" customWidth="1"/>
    <col min="13158" max="13159" width="0" style="63" hidden="1" customWidth="1"/>
    <col min="13160" max="13160" width="5.33203125" style="93" customWidth="1"/>
    <col min="13161" max="13162" width="0" style="63" hidden="1" customWidth="1"/>
    <col min="13163" max="13163" width="4.88671875" style="93" customWidth="1"/>
    <col min="13164" max="13174" width="0" style="63" hidden="1" customWidth="1"/>
    <col min="13175" max="13175" width="5.33203125" style="93" customWidth="1"/>
    <col min="13176" max="13180" width="0" style="63" hidden="1" customWidth="1"/>
    <col min="13181" max="13181" width="5.88671875" style="93" customWidth="1"/>
    <col min="13182" max="13183" width="0" style="63" hidden="1" customWidth="1"/>
    <col min="13184" max="13184" width="5.5546875" style="93" customWidth="1"/>
    <col min="13185" max="13186" width="0" style="63" hidden="1" customWidth="1"/>
    <col min="13187" max="13187" width="5.33203125" style="93" customWidth="1"/>
    <col min="13188" max="13189" width="0" style="63" hidden="1" customWidth="1"/>
    <col min="13190" max="13190" width="6" style="93" customWidth="1"/>
    <col min="13191" max="13195" width="0" style="63" hidden="1" customWidth="1"/>
    <col min="13196" max="13196" width="5" style="93" customWidth="1"/>
    <col min="13197" max="13198" width="0" style="63" hidden="1" customWidth="1"/>
    <col min="13199" max="13199" width="5.6640625" style="93" customWidth="1"/>
    <col min="13200" max="13201" width="0" style="63" hidden="1" customWidth="1"/>
    <col min="13202" max="13202" width="6.5546875" style="93" customWidth="1"/>
    <col min="13203" max="13204" width="0" style="63" hidden="1" customWidth="1"/>
    <col min="13205" max="13205" width="5" style="93" customWidth="1"/>
    <col min="13206" max="13206" width="0" style="63" hidden="1" customWidth="1"/>
    <col min="13207" max="13207" width="6.33203125" style="93" customWidth="1"/>
    <col min="13208" max="13208" width="11" style="93" customWidth="1"/>
    <col min="13209" max="13212" width="0" style="63" hidden="1" customWidth="1"/>
    <col min="13213" max="13213" width="6.5546875" style="93" customWidth="1"/>
    <col min="13214" max="13215" width="0" style="63" hidden="1" customWidth="1"/>
    <col min="13216" max="13216" width="6.33203125" style="93" customWidth="1"/>
    <col min="13217" max="13218" width="0" style="63" hidden="1" customWidth="1"/>
    <col min="13219" max="13219" width="6.5546875" style="93" customWidth="1"/>
    <col min="13220" max="13221" width="0" style="63" hidden="1" customWidth="1"/>
    <col min="13222" max="13222" width="6.6640625" style="93" customWidth="1"/>
    <col min="13223" max="13224" width="0" style="63" hidden="1" customWidth="1"/>
    <col min="13225" max="13225" width="6.44140625" style="93" customWidth="1"/>
    <col min="13226" max="13227" width="0" style="63" hidden="1" customWidth="1"/>
    <col min="13228" max="13228" width="6.5546875" style="93" customWidth="1"/>
    <col min="13229" max="13230" width="0" style="63" hidden="1" customWidth="1"/>
    <col min="13231" max="13231" width="6.88671875" style="93" customWidth="1"/>
    <col min="13232" max="13236" width="0" style="63" hidden="1" customWidth="1"/>
    <col min="13237" max="13237" width="6.33203125" style="93" customWidth="1"/>
    <col min="13238" max="13239" width="0" style="63" hidden="1" customWidth="1"/>
    <col min="13240" max="13240" width="6.5546875" style="93" customWidth="1"/>
    <col min="13241" max="13242" width="0" style="63" hidden="1" customWidth="1"/>
    <col min="13243" max="13243" width="7.44140625" style="93" customWidth="1"/>
    <col min="13244" max="13244" width="0" style="63" hidden="1" customWidth="1"/>
    <col min="13245" max="13245" width="6.33203125" style="93" customWidth="1"/>
    <col min="13246" max="13246" width="9" style="93" customWidth="1"/>
    <col min="13247" max="13253" width="0" style="63" hidden="1" customWidth="1"/>
    <col min="13254" max="13254" width="8.6640625" style="93" customWidth="1"/>
    <col min="13255" max="13256" width="0" style="63" hidden="1" customWidth="1"/>
    <col min="13257" max="13257" width="6.5546875" style="93" customWidth="1"/>
    <col min="13258" max="13259" width="0" style="63" hidden="1" customWidth="1"/>
    <col min="13260" max="13260" width="7" style="93" customWidth="1"/>
    <col min="13261" max="13270" width="0" style="63" hidden="1" customWidth="1"/>
    <col min="13271" max="13271" width="6.33203125" style="93" customWidth="1"/>
    <col min="13272" max="13272" width="9" style="93" customWidth="1"/>
    <col min="13273" max="13276" width="0" style="63" hidden="1" customWidth="1"/>
    <col min="13277" max="13277" width="11.5546875" style="93" customWidth="1"/>
    <col min="13278" max="13280" width="0" style="63" hidden="1" customWidth="1"/>
    <col min="13281" max="13281" width="9.5546875" style="93" customWidth="1"/>
    <col min="13282" max="13282" width="11.44140625" style="93" customWidth="1"/>
    <col min="13283" max="13289" width="0" style="63" hidden="1" customWidth="1"/>
    <col min="13290" max="13290" width="7" style="93" customWidth="1"/>
    <col min="13291" max="13291" width="18.44140625" style="93" customWidth="1"/>
    <col min="13292" max="13316" width="0" style="63" hidden="1" customWidth="1"/>
    <col min="13317" max="13373" width="9.109375" style="93"/>
    <col min="13374" max="13374" width="43.33203125" style="93" customWidth="1"/>
    <col min="13375" max="13379" width="0" style="63" hidden="1" customWidth="1"/>
    <col min="13380" max="13380" width="5" style="93" customWidth="1"/>
    <col min="13381" max="13382" width="0" style="63" hidden="1" customWidth="1"/>
    <col min="13383" max="13383" width="5" style="93" customWidth="1"/>
    <col min="13384" max="13385" width="0" style="63" hidden="1" customWidth="1"/>
    <col min="13386" max="13386" width="5" style="93" customWidth="1"/>
    <col min="13387" max="13388" width="0" style="63" hidden="1" customWidth="1"/>
    <col min="13389" max="13389" width="5" style="93" customWidth="1"/>
    <col min="13390" max="13391" width="0" style="63" hidden="1" customWidth="1"/>
    <col min="13392" max="13392" width="5" style="93" customWidth="1"/>
    <col min="13393" max="13394" width="0" style="63" hidden="1" customWidth="1"/>
    <col min="13395" max="13395" width="5" style="93" customWidth="1"/>
    <col min="13396" max="13400" width="0" style="63" hidden="1" customWidth="1"/>
    <col min="13401" max="13401" width="6.33203125" style="93" customWidth="1"/>
    <col min="13402" max="13409" width="0" style="63" hidden="1" customWidth="1"/>
    <col min="13410" max="13410" width="5.6640625" style="93" customWidth="1"/>
    <col min="13411" max="13412" width="0" style="63" hidden="1" customWidth="1"/>
    <col min="13413" max="13413" width="6.33203125" style="93" customWidth="1"/>
    <col min="13414" max="13415" width="0" style="63" hidden="1" customWidth="1"/>
    <col min="13416" max="13416" width="5.33203125" style="93" customWidth="1"/>
    <col min="13417" max="13418" width="0" style="63" hidden="1" customWidth="1"/>
    <col min="13419" max="13419" width="4.88671875" style="93" customWidth="1"/>
    <col min="13420" max="13430" width="0" style="63" hidden="1" customWidth="1"/>
    <col min="13431" max="13431" width="5.33203125" style="93" customWidth="1"/>
    <col min="13432" max="13436" width="0" style="63" hidden="1" customWidth="1"/>
    <col min="13437" max="13437" width="5.88671875" style="93" customWidth="1"/>
    <col min="13438" max="13439" width="0" style="63" hidden="1" customWidth="1"/>
    <col min="13440" max="13440" width="5.5546875" style="93" customWidth="1"/>
    <col min="13441" max="13442" width="0" style="63" hidden="1" customWidth="1"/>
    <col min="13443" max="13443" width="5.33203125" style="93" customWidth="1"/>
    <col min="13444" max="13445" width="0" style="63" hidden="1" customWidth="1"/>
    <col min="13446" max="13446" width="6" style="93" customWidth="1"/>
    <col min="13447" max="13451" width="0" style="63" hidden="1" customWidth="1"/>
    <col min="13452" max="13452" width="5" style="93" customWidth="1"/>
    <col min="13453" max="13454" width="0" style="63" hidden="1" customWidth="1"/>
    <col min="13455" max="13455" width="5.6640625" style="93" customWidth="1"/>
    <col min="13456" max="13457" width="0" style="63" hidden="1" customWidth="1"/>
    <col min="13458" max="13458" width="6.5546875" style="93" customWidth="1"/>
    <col min="13459" max="13460" width="0" style="63" hidden="1" customWidth="1"/>
    <col min="13461" max="13461" width="5" style="93" customWidth="1"/>
    <col min="13462" max="13462" width="0" style="63" hidden="1" customWidth="1"/>
    <col min="13463" max="13463" width="6.33203125" style="93" customWidth="1"/>
    <col min="13464" max="13464" width="11" style="93" customWidth="1"/>
    <col min="13465" max="13468" width="0" style="63" hidden="1" customWidth="1"/>
    <col min="13469" max="13469" width="6.5546875" style="93" customWidth="1"/>
    <col min="13470" max="13471" width="0" style="63" hidden="1" customWidth="1"/>
    <col min="13472" max="13472" width="6.33203125" style="93" customWidth="1"/>
    <col min="13473" max="13474" width="0" style="63" hidden="1" customWidth="1"/>
    <col min="13475" max="13475" width="6.5546875" style="93" customWidth="1"/>
    <col min="13476" max="13477" width="0" style="63" hidden="1" customWidth="1"/>
    <col min="13478" max="13478" width="6.6640625" style="93" customWidth="1"/>
    <col min="13479" max="13480" width="0" style="63" hidden="1" customWidth="1"/>
    <col min="13481" max="13481" width="6.44140625" style="93" customWidth="1"/>
    <col min="13482" max="13483" width="0" style="63" hidden="1" customWidth="1"/>
    <col min="13484" max="13484" width="6.5546875" style="93" customWidth="1"/>
    <col min="13485" max="13486" width="0" style="63" hidden="1" customWidth="1"/>
    <col min="13487" max="13487" width="6.88671875" style="93" customWidth="1"/>
    <col min="13488" max="13492" width="0" style="63" hidden="1" customWidth="1"/>
    <col min="13493" max="13493" width="6.33203125" style="93" customWidth="1"/>
    <col min="13494" max="13495" width="0" style="63" hidden="1" customWidth="1"/>
    <col min="13496" max="13496" width="6.5546875" style="93" customWidth="1"/>
    <col min="13497" max="13498" width="0" style="63" hidden="1" customWidth="1"/>
    <col min="13499" max="13499" width="7.44140625" style="93" customWidth="1"/>
    <col min="13500" max="13500" width="0" style="63" hidden="1" customWidth="1"/>
    <col min="13501" max="13501" width="6.33203125" style="93" customWidth="1"/>
    <col min="13502" max="13502" width="9" style="93" customWidth="1"/>
    <col min="13503" max="13509" width="0" style="63" hidden="1" customWidth="1"/>
    <col min="13510" max="13510" width="8.6640625" style="93" customWidth="1"/>
    <col min="13511" max="13512" width="0" style="63" hidden="1" customWidth="1"/>
    <col min="13513" max="13513" width="6.5546875" style="93" customWidth="1"/>
    <col min="13514" max="13515" width="0" style="63" hidden="1" customWidth="1"/>
    <col min="13516" max="13516" width="7" style="93" customWidth="1"/>
    <col min="13517" max="13526" width="0" style="63" hidden="1" customWidth="1"/>
    <col min="13527" max="13527" width="6.33203125" style="93" customWidth="1"/>
    <col min="13528" max="13528" width="9" style="93" customWidth="1"/>
    <col min="13529" max="13532" width="0" style="63" hidden="1" customWidth="1"/>
    <col min="13533" max="13533" width="11.5546875" style="93" customWidth="1"/>
    <col min="13534" max="13536" width="0" style="63" hidden="1" customWidth="1"/>
    <col min="13537" max="13537" width="9.5546875" style="93" customWidth="1"/>
    <col min="13538" max="13538" width="11.44140625" style="93" customWidth="1"/>
    <col min="13539" max="13545" width="0" style="63" hidden="1" customWidth="1"/>
    <col min="13546" max="13546" width="7" style="93" customWidth="1"/>
    <col min="13547" max="13547" width="18.44140625" style="93" customWidth="1"/>
    <col min="13548" max="13572" width="0" style="63" hidden="1" customWidth="1"/>
    <col min="13573" max="13629" width="9.109375" style="93"/>
    <col min="13630" max="13630" width="43.33203125" style="93" customWidth="1"/>
    <col min="13631" max="13635" width="0" style="63" hidden="1" customWidth="1"/>
    <col min="13636" max="13636" width="5" style="93" customWidth="1"/>
    <col min="13637" max="13638" width="0" style="63" hidden="1" customWidth="1"/>
    <col min="13639" max="13639" width="5" style="93" customWidth="1"/>
    <col min="13640" max="13641" width="0" style="63" hidden="1" customWidth="1"/>
    <col min="13642" max="13642" width="5" style="93" customWidth="1"/>
    <col min="13643" max="13644" width="0" style="63" hidden="1" customWidth="1"/>
    <col min="13645" max="13645" width="5" style="93" customWidth="1"/>
    <col min="13646" max="13647" width="0" style="63" hidden="1" customWidth="1"/>
    <col min="13648" max="13648" width="5" style="93" customWidth="1"/>
    <col min="13649" max="13650" width="0" style="63" hidden="1" customWidth="1"/>
    <col min="13651" max="13651" width="5" style="93" customWidth="1"/>
    <col min="13652" max="13656" width="0" style="63" hidden="1" customWidth="1"/>
    <col min="13657" max="13657" width="6.33203125" style="93" customWidth="1"/>
    <col min="13658" max="13665" width="0" style="63" hidden="1" customWidth="1"/>
    <col min="13666" max="13666" width="5.6640625" style="93" customWidth="1"/>
    <col min="13667" max="13668" width="0" style="63" hidden="1" customWidth="1"/>
    <col min="13669" max="13669" width="6.33203125" style="93" customWidth="1"/>
    <col min="13670" max="13671" width="0" style="63" hidden="1" customWidth="1"/>
    <col min="13672" max="13672" width="5.33203125" style="93" customWidth="1"/>
    <col min="13673" max="13674" width="0" style="63" hidden="1" customWidth="1"/>
    <col min="13675" max="13675" width="4.88671875" style="93" customWidth="1"/>
    <col min="13676" max="13686" width="0" style="63" hidden="1" customWidth="1"/>
    <col min="13687" max="13687" width="5.33203125" style="93" customWidth="1"/>
    <col min="13688" max="13692" width="0" style="63" hidden="1" customWidth="1"/>
    <col min="13693" max="13693" width="5.88671875" style="93" customWidth="1"/>
    <col min="13694" max="13695" width="0" style="63" hidden="1" customWidth="1"/>
    <col min="13696" max="13696" width="5.5546875" style="93" customWidth="1"/>
    <col min="13697" max="13698" width="0" style="63" hidden="1" customWidth="1"/>
    <col min="13699" max="13699" width="5.33203125" style="93" customWidth="1"/>
    <col min="13700" max="13701" width="0" style="63" hidden="1" customWidth="1"/>
    <col min="13702" max="13702" width="6" style="93" customWidth="1"/>
    <col min="13703" max="13707" width="0" style="63" hidden="1" customWidth="1"/>
    <col min="13708" max="13708" width="5" style="93" customWidth="1"/>
    <col min="13709" max="13710" width="0" style="63" hidden="1" customWidth="1"/>
    <col min="13711" max="13711" width="5.6640625" style="93" customWidth="1"/>
    <col min="13712" max="13713" width="0" style="63" hidden="1" customWidth="1"/>
    <col min="13714" max="13714" width="6.5546875" style="93" customWidth="1"/>
    <col min="13715" max="13716" width="0" style="63" hidden="1" customWidth="1"/>
    <col min="13717" max="13717" width="5" style="93" customWidth="1"/>
    <col min="13718" max="13718" width="0" style="63" hidden="1" customWidth="1"/>
    <col min="13719" max="13719" width="6.33203125" style="93" customWidth="1"/>
    <col min="13720" max="13720" width="11" style="93" customWidth="1"/>
    <col min="13721" max="13724" width="0" style="63" hidden="1" customWidth="1"/>
    <col min="13725" max="13725" width="6.5546875" style="93" customWidth="1"/>
    <col min="13726" max="13727" width="0" style="63" hidden="1" customWidth="1"/>
    <col min="13728" max="13728" width="6.33203125" style="93" customWidth="1"/>
    <col min="13729" max="13730" width="0" style="63" hidden="1" customWidth="1"/>
    <col min="13731" max="13731" width="6.5546875" style="93" customWidth="1"/>
    <col min="13732" max="13733" width="0" style="63" hidden="1" customWidth="1"/>
    <col min="13734" max="13734" width="6.6640625" style="93" customWidth="1"/>
    <col min="13735" max="13736" width="0" style="63" hidden="1" customWidth="1"/>
    <col min="13737" max="13737" width="6.44140625" style="93" customWidth="1"/>
    <col min="13738" max="13739" width="0" style="63" hidden="1" customWidth="1"/>
    <col min="13740" max="13740" width="6.5546875" style="93" customWidth="1"/>
    <col min="13741" max="13742" width="0" style="63" hidden="1" customWidth="1"/>
    <col min="13743" max="13743" width="6.88671875" style="93" customWidth="1"/>
    <col min="13744" max="13748" width="0" style="63" hidden="1" customWidth="1"/>
    <col min="13749" max="13749" width="6.33203125" style="93" customWidth="1"/>
    <col min="13750" max="13751" width="0" style="63" hidden="1" customWidth="1"/>
    <col min="13752" max="13752" width="6.5546875" style="93" customWidth="1"/>
    <col min="13753" max="13754" width="0" style="63" hidden="1" customWidth="1"/>
    <col min="13755" max="13755" width="7.44140625" style="93" customWidth="1"/>
    <col min="13756" max="13756" width="0" style="63" hidden="1" customWidth="1"/>
    <col min="13757" max="13757" width="6.33203125" style="93" customWidth="1"/>
    <col min="13758" max="13758" width="9" style="93" customWidth="1"/>
    <col min="13759" max="13765" width="0" style="63" hidden="1" customWidth="1"/>
    <col min="13766" max="13766" width="8.6640625" style="93" customWidth="1"/>
    <col min="13767" max="13768" width="0" style="63" hidden="1" customWidth="1"/>
    <col min="13769" max="13769" width="6.5546875" style="93" customWidth="1"/>
    <col min="13770" max="13771" width="0" style="63" hidden="1" customWidth="1"/>
    <col min="13772" max="13772" width="7" style="93" customWidth="1"/>
    <col min="13773" max="13782" width="0" style="63" hidden="1" customWidth="1"/>
    <col min="13783" max="13783" width="6.33203125" style="93" customWidth="1"/>
    <col min="13784" max="13784" width="9" style="93" customWidth="1"/>
    <col min="13785" max="13788" width="0" style="63" hidden="1" customWidth="1"/>
    <col min="13789" max="13789" width="11.5546875" style="93" customWidth="1"/>
    <col min="13790" max="13792" width="0" style="63" hidden="1" customWidth="1"/>
    <col min="13793" max="13793" width="9.5546875" style="93" customWidth="1"/>
    <col min="13794" max="13794" width="11.44140625" style="93" customWidth="1"/>
    <col min="13795" max="13801" width="0" style="63" hidden="1" customWidth="1"/>
    <col min="13802" max="13802" width="7" style="93" customWidth="1"/>
    <col min="13803" max="13803" width="18.44140625" style="93" customWidth="1"/>
    <col min="13804" max="13828" width="0" style="63" hidden="1" customWidth="1"/>
    <col min="13829" max="13885" width="9.109375" style="93"/>
    <col min="13886" max="13886" width="43.33203125" style="93" customWidth="1"/>
    <col min="13887" max="13891" width="0" style="63" hidden="1" customWidth="1"/>
    <col min="13892" max="13892" width="5" style="93" customWidth="1"/>
    <col min="13893" max="13894" width="0" style="63" hidden="1" customWidth="1"/>
    <col min="13895" max="13895" width="5" style="93" customWidth="1"/>
    <col min="13896" max="13897" width="0" style="63" hidden="1" customWidth="1"/>
    <col min="13898" max="13898" width="5" style="93" customWidth="1"/>
    <col min="13899" max="13900" width="0" style="63" hidden="1" customWidth="1"/>
    <col min="13901" max="13901" width="5" style="93" customWidth="1"/>
    <col min="13902" max="13903" width="0" style="63" hidden="1" customWidth="1"/>
    <col min="13904" max="13904" width="5" style="93" customWidth="1"/>
    <col min="13905" max="13906" width="0" style="63" hidden="1" customWidth="1"/>
    <col min="13907" max="13907" width="5" style="93" customWidth="1"/>
    <col min="13908" max="13912" width="0" style="63" hidden="1" customWidth="1"/>
    <col min="13913" max="13913" width="6.33203125" style="93" customWidth="1"/>
    <col min="13914" max="13921" width="0" style="63" hidden="1" customWidth="1"/>
    <col min="13922" max="13922" width="5.6640625" style="93" customWidth="1"/>
    <col min="13923" max="13924" width="0" style="63" hidden="1" customWidth="1"/>
    <col min="13925" max="13925" width="6.33203125" style="93" customWidth="1"/>
    <col min="13926" max="13927" width="0" style="63" hidden="1" customWidth="1"/>
    <col min="13928" max="13928" width="5.33203125" style="93" customWidth="1"/>
    <col min="13929" max="13930" width="0" style="63" hidden="1" customWidth="1"/>
    <col min="13931" max="13931" width="4.88671875" style="93" customWidth="1"/>
    <col min="13932" max="13942" width="0" style="63" hidden="1" customWidth="1"/>
    <col min="13943" max="13943" width="5.33203125" style="93" customWidth="1"/>
    <col min="13944" max="13948" width="0" style="63" hidden="1" customWidth="1"/>
    <col min="13949" max="13949" width="5.88671875" style="93" customWidth="1"/>
    <col min="13950" max="13951" width="0" style="63" hidden="1" customWidth="1"/>
    <col min="13952" max="13952" width="5.5546875" style="93" customWidth="1"/>
    <col min="13953" max="13954" width="0" style="63" hidden="1" customWidth="1"/>
    <col min="13955" max="13955" width="5.33203125" style="93" customWidth="1"/>
    <col min="13956" max="13957" width="0" style="63" hidden="1" customWidth="1"/>
    <col min="13958" max="13958" width="6" style="93" customWidth="1"/>
    <col min="13959" max="13963" width="0" style="63" hidden="1" customWidth="1"/>
    <col min="13964" max="13964" width="5" style="93" customWidth="1"/>
    <col min="13965" max="13966" width="0" style="63" hidden="1" customWidth="1"/>
    <col min="13967" max="13967" width="5.6640625" style="93" customWidth="1"/>
    <col min="13968" max="13969" width="0" style="63" hidden="1" customWidth="1"/>
    <col min="13970" max="13970" width="6.5546875" style="93" customWidth="1"/>
    <col min="13971" max="13972" width="0" style="63" hidden="1" customWidth="1"/>
    <col min="13973" max="13973" width="5" style="93" customWidth="1"/>
    <col min="13974" max="13974" width="0" style="63" hidden="1" customWidth="1"/>
    <col min="13975" max="13975" width="6.33203125" style="93" customWidth="1"/>
    <col min="13976" max="13976" width="11" style="93" customWidth="1"/>
    <col min="13977" max="13980" width="0" style="63" hidden="1" customWidth="1"/>
    <col min="13981" max="13981" width="6.5546875" style="93" customWidth="1"/>
    <col min="13982" max="13983" width="0" style="63" hidden="1" customWidth="1"/>
    <col min="13984" max="13984" width="6.33203125" style="93" customWidth="1"/>
    <col min="13985" max="13986" width="0" style="63" hidden="1" customWidth="1"/>
    <col min="13987" max="13987" width="6.5546875" style="93" customWidth="1"/>
    <col min="13988" max="13989" width="0" style="63" hidden="1" customWidth="1"/>
    <col min="13990" max="13990" width="6.6640625" style="93" customWidth="1"/>
    <col min="13991" max="13992" width="0" style="63" hidden="1" customWidth="1"/>
    <col min="13993" max="13993" width="6.44140625" style="93" customWidth="1"/>
    <col min="13994" max="13995" width="0" style="63" hidden="1" customWidth="1"/>
    <col min="13996" max="13996" width="6.5546875" style="93" customWidth="1"/>
    <col min="13997" max="13998" width="0" style="63" hidden="1" customWidth="1"/>
    <col min="13999" max="13999" width="6.88671875" style="93" customWidth="1"/>
    <col min="14000" max="14004" width="0" style="63" hidden="1" customWidth="1"/>
    <col min="14005" max="14005" width="6.33203125" style="93" customWidth="1"/>
    <col min="14006" max="14007" width="0" style="63" hidden="1" customWidth="1"/>
    <col min="14008" max="14008" width="6.5546875" style="93" customWidth="1"/>
    <col min="14009" max="14010" width="0" style="63" hidden="1" customWidth="1"/>
    <col min="14011" max="14011" width="7.44140625" style="93" customWidth="1"/>
    <col min="14012" max="14012" width="0" style="63" hidden="1" customWidth="1"/>
    <col min="14013" max="14013" width="6.33203125" style="93" customWidth="1"/>
    <col min="14014" max="14014" width="9" style="93" customWidth="1"/>
    <col min="14015" max="14021" width="0" style="63" hidden="1" customWidth="1"/>
    <col min="14022" max="14022" width="8.6640625" style="93" customWidth="1"/>
    <col min="14023" max="14024" width="0" style="63" hidden="1" customWidth="1"/>
    <col min="14025" max="14025" width="6.5546875" style="93" customWidth="1"/>
    <col min="14026" max="14027" width="0" style="63" hidden="1" customWidth="1"/>
    <col min="14028" max="14028" width="7" style="93" customWidth="1"/>
    <col min="14029" max="14038" width="0" style="63" hidden="1" customWidth="1"/>
    <col min="14039" max="14039" width="6.33203125" style="93" customWidth="1"/>
    <col min="14040" max="14040" width="9" style="93" customWidth="1"/>
    <col min="14041" max="14044" width="0" style="63" hidden="1" customWidth="1"/>
    <col min="14045" max="14045" width="11.5546875" style="93" customWidth="1"/>
    <col min="14046" max="14048" width="0" style="63" hidden="1" customWidth="1"/>
    <col min="14049" max="14049" width="9.5546875" style="93" customWidth="1"/>
    <col min="14050" max="14050" width="11.44140625" style="93" customWidth="1"/>
    <col min="14051" max="14057" width="0" style="63" hidden="1" customWidth="1"/>
    <col min="14058" max="14058" width="7" style="93" customWidth="1"/>
    <col min="14059" max="14059" width="18.44140625" style="93" customWidth="1"/>
    <col min="14060" max="14084" width="0" style="63" hidden="1" customWidth="1"/>
    <col min="14085" max="14141" width="9.109375" style="93"/>
    <col min="14142" max="14142" width="43.33203125" style="93" customWidth="1"/>
    <col min="14143" max="14147" width="0" style="63" hidden="1" customWidth="1"/>
    <col min="14148" max="14148" width="5" style="93" customWidth="1"/>
    <col min="14149" max="14150" width="0" style="63" hidden="1" customWidth="1"/>
    <col min="14151" max="14151" width="5" style="93" customWidth="1"/>
    <col min="14152" max="14153" width="0" style="63" hidden="1" customWidth="1"/>
    <col min="14154" max="14154" width="5" style="93" customWidth="1"/>
    <col min="14155" max="14156" width="0" style="63" hidden="1" customWidth="1"/>
    <col min="14157" max="14157" width="5" style="93" customWidth="1"/>
    <col min="14158" max="14159" width="0" style="63" hidden="1" customWidth="1"/>
    <col min="14160" max="14160" width="5" style="93" customWidth="1"/>
    <col min="14161" max="14162" width="0" style="63" hidden="1" customWidth="1"/>
    <col min="14163" max="14163" width="5" style="93" customWidth="1"/>
    <col min="14164" max="14168" width="0" style="63" hidden="1" customWidth="1"/>
    <col min="14169" max="14169" width="6.33203125" style="93" customWidth="1"/>
    <col min="14170" max="14177" width="0" style="63" hidden="1" customWidth="1"/>
    <col min="14178" max="14178" width="5.6640625" style="93" customWidth="1"/>
    <col min="14179" max="14180" width="0" style="63" hidden="1" customWidth="1"/>
    <col min="14181" max="14181" width="6.33203125" style="93" customWidth="1"/>
    <col min="14182" max="14183" width="0" style="63" hidden="1" customWidth="1"/>
    <col min="14184" max="14184" width="5.33203125" style="93" customWidth="1"/>
    <col min="14185" max="14186" width="0" style="63" hidden="1" customWidth="1"/>
    <col min="14187" max="14187" width="4.88671875" style="93" customWidth="1"/>
    <col min="14188" max="14198" width="0" style="63" hidden="1" customWidth="1"/>
    <col min="14199" max="14199" width="5.33203125" style="93" customWidth="1"/>
    <col min="14200" max="14204" width="0" style="63" hidden="1" customWidth="1"/>
    <col min="14205" max="14205" width="5.88671875" style="93" customWidth="1"/>
    <col min="14206" max="14207" width="0" style="63" hidden="1" customWidth="1"/>
    <col min="14208" max="14208" width="5.5546875" style="93" customWidth="1"/>
    <col min="14209" max="14210" width="0" style="63" hidden="1" customWidth="1"/>
    <col min="14211" max="14211" width="5.33203125" style="93" customWidth="1"/>
    <col min="14212" max="14213" width="0" style="63" hidden="1" customWidth="1"/>
    <col min="14214" max="14214" width="6" style="93" customWidth="1"/>
    <col min="14215" max="14219" width="0" style="63" hidden="1" customWidth="1"/>
    <col min="14220" max="14220" width="5" style="93" customWidth="1"/>
    <col min="14221" max="14222" width="0" style="63" hidden="1" customWidth="1"/>
    <col min="14223" max="14223" width="5.6640625" style="93" customWidth="1"/>
    <col min="14224" max="14225" width="0" style="63" hidden="1" customWidth="1"/>
    <col min="14226" max="14226" width="6.5546875" style="93" customWidth="1"/>
    <col min="14227" max="14228" width="0" style="63" hidden="1" customWidth="1"/>
    <col min="14229" max="14229" width="5" style="93" customWidth="1"/>
    <col min="14230" max="14230" width="0" style="63" hidden="1" customWidth="1"/>
    <col min="14231" max="14231" width="6.33203125" style="93" customWidth="1"/>
    <col min="14232" max="14232" width="11" style="93" customWidth="1"/>
    <col min="14233" max="14236" width="0" style="63" hidden="1" customWidth="1"/>
    <col min="14237" max="14237" width="6.5546875" style="93" customWidth="1"/>
    <col min="14238" max="14239" width="0" style="63" hidden="1" customWidth="1"/>
    <col min="14240" max="14240" width="6.33203125" style="93" customWidth="1"/>
    <col min="14241" max="14242" width="0" style="63" hidden="1" customWidth="1"/>
    <col min="14243" max="14243" width="6.5546875" style="93" customWidth="1"/>
    <col min="14244" max="14245" width="0" style="63" hidden="1" customWidth="1"/>
    <col min="14246" max="14246" width="6.6640625" style="93" customWidth="1"/>
    <col min="14247" max="14248" width="0" style="63" hidden="1" customWidth="1"/>
    <col min="14249" max="14249" width="6.44140625" style="93" customWidth="1"/>
    <col min="14250" max="14251" width="0" style="63" hidden="1" customWidth="1"/>
    <col min="14252" max="14252" width="6.5546875" style="93" customWidth="1"/>
    <col min="14253" max="14254" width="0" style="63" hidden="1" customWidth="1"/>
    <col min="14255" max="14255" width="6.88671875" style="93" customWidth="1"/>
    <col min="14256" max="14260" width="0" style="63" hidden="1" customWidth="1"/>
    <col min="14261" max="14261" width="6.33203125" style="93" customWidth="1"/>
    <col min="14262" max="14263" width="0" style="63" hidden="1" customWidth="1"/>
    <col min="14264" max="14264" width="6.5546875" style="93" customWidth="1"/>
    <col min="14265" max="14266" width="0" style="63" hidden="1" customWidth="1"/>
    <col min="14267" max="14267" width="7.44140625" style="93" customWidth="1"/>
    <col min="14268" max="14268" width="0" style="63" hidden="1" customWidth="1"/>
    <col min="14269" max="14269" width="6.33203125" style="93" customWidth="1"/>
    <col min="14270" max="14270" width="9" style="93" customWidth="1"/>
    <col min="14271" max="14277" width="0" style="63" hidden="1" customWidth="1"/>
    <col min="14278" max="14278" width="8.6640625" style="93" customWidth="1"/>
    <col min="14279" max="14280" width="0" style="63" hidden="1" customWidth="1"/>
    <col min="14281" max="14281" width="6.5546875" style="93" customWidth="1"/>
    <col min="14282" max="14283" width="0" style="63" hidden="1" customWidth="1"/>
    <col min="14284" max="14284" width="7" style="93" customWidth="1"/>
    <col min="14285" max="14294" width="0" style="63" hidden="1" customWidth="1"/>
    <col min="14295" max="14295" width="6.33203125" style="93" customWidth="1"/>
    <col min="14296" max="14296" width="9" style="93" customWidth="1"/>
    <col min="14297" max="14300" width="0" style="63" hidden="1" customWidth="1"/>
    <col min="14301" max="14301" width="11.5546875" style="93" customWidth="1"/>
    <col min="14302" max="14304" width="0" style="63" hidden="1" customWidth="1"/>
    <col min="14305" max="14305" width="9.5546875" style="93" customWidth="1"/>
    <col min="14306" max="14306" width="11.44140625" style="93" customWidth="1"/>
    <col min="14307" max="14313" width="0" style="63" hidden="1" customWidth="1"/>
    <col min="14314" max="14314" width="7" style="93" customWidth="1"/>
    <col min="14315" max="14315" width="18.44140625" style="93" customWidth="1"/>
    <col min="14316" max="14340" width="0" style="63" hidden="1" customWidth="1"/>
    <col min="14341" max="14397" width="9.109375" style="93"/>
    <col min="14398" max="14398" width="43.33203125" style="93" customWidth="1"/>
    <col min="14399" max="14403" width="0" style="63" hidden="1" customWidth="1"/>
    <col min="14404" max="14404" width="5" style="93" customWidth="1"/>
    <col min="14405" max="14406" width="0" style="63" hidden="1" customWidth="1"/>
    <col min="14407" max="14407" width="5" style="93" customWidth="1"/>
    <col min="14408" max="14409" width="0" style="63" hidden="1" customWidth="1"/>
    <col min="14410" max="14410" width="5" style="93" customWidth="1"/>
    <col min="14411" max="14412" width="0" style="63" hidden="1" customWidth="1"/>
    <col min="14413" max="14413" width="5" style="93" customWidth="1"/>
    <col min="14414" max="14415" width="0" style="63" hidden="1" customWidth="1"/>
    <col min="14416" max="14416" width="5" style="93" customWidth="1"/>
    <col min="14417" max="14418" width="0" style="63" hidden="1" customWidth="1"/>
    <col min="14419" max="14419" width="5" style="93" customWidth="1"/>
    <col min="14420" max="14424" width="0" style="63" hidden="1" customWidth="1"/>
    <col min="14425" max="14425" width="6.33203125" style="93" customWidth="1"/>
    <col min="14426" max="14433" width="0" style="63" hidden="1" customWidth="1"/>
    <col min="14434" max="14434" width="5.6640625" style="93" customWidth="1"/>
    <col min="14435" max="14436" width="0" style="63" hidden="1" customWidth="1"/>
    <col min="14437" max="14437" width="6.33203125" style="93" customWidth="1"/>
    <col min="14438" max="14439" width="0" style="63" hidden="1" customWidth="1"/>
    <col min="14440" max="14440" width="5.33203125" style="93" customWidth="1"/>
    <col min="14441" max="14442" width="0" style="63" hidden="1" customWidth="1"/>
    <col min="14443" max="14443" width="4.88671875" style="93" customWidth="1"/>
    <col min="14444" max="14454" width="0" style="63" hidden="1" customWidth="1"/>
    <col min="14455" max="14455" width="5.33203125" style="93" customWidth="1"/>
    <col min="14456" max="14460" width="0" style="63" hidden="1" customWidth="1"/>
    <col min="14461" max="14461" width="5.88671875" style="93" customWidth="1"/>
    <col min="14462" max="14463" width="0" style="63" hidden="1" customWidth="1"/>
    <col min="14464" max="14464" width="5.5546875" style="93" customWidth="1"/>
    <col min="14465" max="14466" width="0" style="63" hidden="1" customWidth="1"/>
    <col min="14467" max="14467" width="5.33203125" style="93" customWidth="1"/>
    <col min="14468" max="14469" width="0" style="63" hidden="1" customWidth="1"/>
    <col min="14470" max="14470" width="6" style="93" customWidth="1"/>
    <col min="14471" max="14475" width="0" style="63" hidden="1" customWidth="1"/>
    <col min="14476" max="14476" width="5" style="93" customWidth="1"/>
    <col min="14477" max="14478" width="0" style="63" hidden="1" customWidth="1"/>
    <col min="14479" max="14479" width="5.6640625" style="93" customWidth="1"/>
    <col min="14480" max="14481" width="0" style="63" hidden="1" customWidth="1"/>
    <col min="14482" max="14482" width="6.5546875" style="93" customWidth="1"/>
    <col min="14483" max="14484" width="0" style="63" hidden="1" customWidth="1"/>
    <col min="14485" max="14485" width="5" style="93" customWidth="1"/>
    <col min="14486" max="14486" width="0" style="63" hidden="1" customWidth="1"/>
    <col min="14487" max="14487" width="6.33203125" style="93" customWidth="1"/>
    <col min="14488" max="14488" width="11" style="93" customWidth="1"/>
    <col min="14489" max="14492" width="0" style="63" hidden="1" customWidth="1"/>
    <col min="14493" max="14493" width="6.5546875" style="93" customWidth="1"/>
    <col min="14494" max="14495" width="0" style="63" hidden="1" customWidth="1"/>
    <col min="14496" max="14496" width="6.33203125" style="93" customWidth="1"/>
    <col min="14497" max="14498" width="0" style="63" hidden="1" customWidth="1"/>
    <col min="14499" max="14499" width="6.5546875" style="93" customWidth="1"/>
    <col min="14500" max="14501" width="0" style="63" hidden="1" customWidth="1"/>
    <col min="14502" max="14502" width="6.6640625" style="93" customWidth="1"/>
    <col min="14503" max="14504" width="0" style="63" hidden="1" customWidth="1"/>
    <col min="14505" max="14505" width="6.44140625" style="93" customWidth="1"/>
    <col min="14506" max="14507" width="0" style="63" hidden="1" customWidth="1"/>
    <col min="14508" max="14508" width="6.5546875" style="93" customWidth="1"/>
    <col min="14509" max="14510" width="0" style="63" hidden="1" customWidth="1"/>
    <col min="14511" max="14511" width="6.88671875" style="93" customWidth="1"/>
    <col min="14512" max="14516" width="0" style="63" hidden="1" customWidth="1"/>
    <col min="14517" max="14517" width="6.33203125" style="93" customWidth="1"/>
    <col min="14518" max="14519" width="0" style="63" hidden="1" customWidth="1"/>
    <col min="14520" max="14520" width="6.5546875" style="93" customWidth="1"/>
    <col min="14521" max="14522" width="0" style="63" hidden="1" customWidth="1"/>
    <col min="14523" max="14523" width="7.44140625" style="93" customWidth="1"/>
    <col min="14524" max="14524" width="0" style="63" hidden="1" customWidth="1"/>
    <col min="14525" max="14525" width="6.33203125" style="93" customWidth="1"/>
    <col min="14526" max="14526" width="9" style="93" customWidth="1"/>
    <col min="14527" max="14533" width="0" style="63" hidden="1" customWidth="1"/>
    <col min="14534" max="14534" width="8.6640625" style="93" customWidth="1"/>
    <col min="14535" max="14536" width="0" style="63" hidden="1" customWidth="1"/>
    <col min="14537" max="14537" width="6.5546875" style="93" customWidth="1"/>
    <col min="14538" max="14539" width="0" style="63" hidden="1" customWidth="1"/>
    <col min="14540" max="14540" width="7" style="93" customWidth="1"/>
    <col min="14541" max="14550" width="0" style="63" hidden="1" customWidth="1"/>
    <col min="14551" max="14551" width="6.33203125" style="93" customWidth="1"/>
    <col min="14552" max="14552" width="9" style="93" customWidth="1"/>
    <col min="14553" max="14556" width="0" style="63" hidden="1" customWidth="1"/>
    <col min="14557" max="14557" width="11.5546875" style="93" customWidth="1"/>
    <col min="14558" max="14560" width="0" style="63" hidden="1" customWidth="1"/>
    <col min="14561" max="14561" width="9.5546875" style="93" customWidth="1"/>
    <col min="14562" max="14562" width="11.44140625" style="93" customWidth="1"/>
    <col min="14563" max="14569" width="0" style="63" hidden="1" customWidth="1"/>
    <col min="14570" max="14570" width="7" style="93" customWidth="1"/>
    <col min="14571" max="14571" width="18.44140625" style="93" customWidth="1"/>
    <col min="14572" max="14596" width="0" style="63" hidden="1" customWidth="1"/>
    <col min="14597" max="14653" width="9.109375" style="93"/>
    <col min="14654" max="14654" width="43.33203125" style="93" customWidth="1"/>
    <col min="14655" max="14659" width="0" style="63" hidden="1" customWidth="1"/>
    <col min="14660" max="14660" width="5" style="93" customWidth="1"/>
    <col min="14661" max="14662" width="0" style="63" hidden="1" customWidth="1"/>
    <col min="14663" max="14663" width="5" style="93" customWidth="1"/>
    <col min="14664" max="14665" width="0" style="63" hidden="1" customWidth="1"/>
    <col min="14666" max="14666" width="5" style="93" customWidth="1"/>
    <col min="14667" max="14668" width="0" style="63" hidden="1" customWidth="1"/>
    <col min="14669" max="14669" width="5" style="93" customWidth="1"/>
    <col min="14670" max="14671" width="0" style="63" hidden="1" customWidth="1"/>
    <col min="14672" max="14672" width="5" style="93" customWidth="1"/>
    <col min="14673" max="14674" width="0" style="63" hidden="1" customWidth="1"/>
    <col min="14675" max="14675" width="5" style="93" customWidth="1"/>
    <col min="14676" max="14680" width="0" style="63" hidden="1" customWidth="1"/>
    <col min="14681" max="14681" width="6.33203125" style="93" customWidth="1"/>
    <col min="14682" max="14689" width="0" style="63" hidden="1" customWidth="1"/>
    <col min="14690" max="14690" width="5.6640625" style="93" customWidth="1"/>
    <col min="14691" max="14692" width="0" style="63" hidden="1" customWidth="1"/>
    <col min="14693" max="14693" width="6.33203125" style="93" customWidth="1"/>
    <col min="14694" max="14695" width="0" style="63" hidden="1" customWidth="1"/>
    <col min="14696" max="14696" width="5.33203125" style="93" customWidth="1"/>
    <col min="14697" max="14698" width="0" style="63" hidden="1" customWidth="1"/>
    <col min="14699" max="14699" width="4.88671875" style="93" customWidth="1"/>
    <col min="14700" max="14710" width="0" style="63" hidden="1" customWidth="1"/>
    <col min="14711" max="14711" width="5.33203125" style="93" customWidth="1"/>
    <col min="14712" max="14716" width="0" style="63" hidden="1" customWidth="1"/>
    <col min="14717" max="14717" width="5.88671875" style="93" customWidth="1"/>
    <col min="14718" max="14719" width="0" style="63" hidden="1" customWidth="1"/>
    <col min="14720" max="14720" width="5.5546875" style="93" customWidth="1"/>
    <col min="14721" max="14722" width="0" style="63" hidden="1" customWidth="1"/>
    <col min="14723" max="14723" width="5.33203125" style="93" customWidth="1"/>
    <col min="14724" max="14725" width="0" style="63" hidden="1" customWidth="1"/>
    <col min="14726" max="14726" width="6" style="93" customWidth="1"/>
    <col min="14727" max="14731" width="0" style="63" hidden="1" customWidth="1"/>
    <col min="14732" max="14732" width="5" style="93" customWidth="1"/>
    <col min="14733" max="14734" width="0" style="63" hidden="1" customWidth="1"/>
    <col min="14735" max="14735" width="5.6640625" style="93" customWidth="1"/>
    <col min="14736" max="14737" width="0" style="63" hidden="1" customWidth="1"/>
    <col min="14738" max="14738" width="6.5546875" style="93" customWidth="1"/>
    <col min="14739" max="14740" width="0" style="63" hidden="1" customWidth="1"/>
    <col min="14741" max="14741" width="5" style="93" customWidth="1"/>
    <col min="14742" max="14742" width="0" style="63" hidden="1" customWidth="1"/>
    <col min="14743" max="14743" width="6.33203125" style="93" customWidth="1"/>
    <col min="14744" max="14744" width="11" style="93" customWidth="1"/>
    <col min="14745" max="14748" width="0" style="63" hidden="1" customWidth="1"/>
    <col min="14749" max="14749" width="6.5546875" style="93" customWidth="1"/>
    <col min="14750" max="14751" width="0" style="63" hidden="1" customWidth="1"/>
    <col min="14752" max="14752" width="6.33203125" style="93" customWidth="1"/>
    <col min="14753" max="14754" width="0" style="63" hidden="1" customWidth="1"/>
    <col min="14755" max="14755" width="6.5546875" style="93" customWidth="1"/>
    <col min="14756" max="14757" width="0" style="63" hidden="1" customWidth="1"/>
    <col min="14758" max="14758" width="6.6640625" style="93" customWidth="1"/>
    <col min="14759" max="14760" width="0" style="63" hidden="1" customWidth="1"/>
    <col min="14761" max="14761" width="6.44140625" style="93" customWidth="1"/>
    <col min="14762" max="14763" width="0" style="63" hidden="1" customWidth="1"/>
    <col min="14764" max="14764" width="6.5546875" style="93" customWidth="1"/>
    <col min="14765" max="14766" width="0" style="63" hidden="1" customWidth="1"/>
    <col min="14767" max="14767" width="6.88671875" style="93" customWidth="1"/>
    <col min="14768" max="14772" width="0" style="63" hidden="1" customWidth="1"/>
    <col min="14773" max="14773" width="6.33203125" style="93" customWidth="1"/>
    <col min="14774" max="14775" width="0" style="63" hidden="1" customWidth="1"/>
    <col min="14776" max="14776" width="6.5546875" style="93" customWidth="1"/>
    <col min="14777" max="14778" width="0" style="63" hidden="1" customWidth="1"/>
    <col min="14779" max="14779" width="7.44140625" style="93" customWidth="1"/>
    <col min="14780" max="14780" width="0" style="63" hidden="1" customWidth="1"/>
    <col min="14781" max="14781" width="6.33203125" style="93" customWidth="1"/>
    <col min="14782" max="14782" width="9" style="93" customWidth="1"/>
    <col min="14783" max="14789" width="0" style="63" hidden="1" customWidth="1"/>
    <col min="14790" max="14790" width="8.6640625" style="93" customWidth="1"/>
    <col min="14791" max="14792" width="0" style="63" hidden="1" customWidth="1"/>
    <col min="14793" max="14793" width="6.5546875" style="93" customWidth="1"/>
    <col min="14794" max="14795" width="0" style="63" hidden="1" customWidth="1"/>
    <col min="14796" max="14796" width="7" style="93" customWidth="1"/>
    <col min="14797" max="14806" width="0" style="63" hidden="1" customWidth="1"/>
    <col min="14807" max="14807" width="6.33203125" style="93" customWidth="1"/>
    <col min="14808" max="14808" width="9" style="93" customWidth="1"/>
    <col min="14809" max="14812" width="0" style="63" hidden="1" customWidth="1"/>
    <col min="14813" max="14813" width="11.5546875" style="93" customWidth="1"/>
    <col min="14814" max="14816" width="0" style="63" hidden="1" customWidth="1"/>
    <col min="14817" max="14817" width="9.5546875" style="93" customWidth="1"/>
    <col min="14818" max="14818" width="11.44140625" style="93" customWidth="1"/>
    <col min="14819" max="14825" width="0" style="63" hidden="1" customWidth="1"/>
    <col min="14826" max="14826" width="7" style="93" customWidth="1"/>
    <col min="14827" max="14827" width="18.44140625" style="93" customWidth="1"/>
    <col min="14828" max="14852" width="0" style="63" hidden="1" customWidth="1"/>
    <col min="14853" max="14909" width="9.109375" style="93"/>
    <col min="14910" max="14910" width="43.33203125" style="93" customWidth="1"/>
    <col min="14911" max="14915" width="0" style="63" hidden="1" customWidth="1"/>
    <col min="14916" max="14916" width="5" style="93" customWidth="1"/>
    <col min="14917" max="14918" width="0" style="63" hidden="1" customWidth="1"/>
    <col min="14919" max="14919" width="5" style="93" customWidth="1"/>
    <col min="14920" max="14921" width="0" style="63" hidden="1" customWidth="1"/>
    <col min="14922" max="14922" width="5" style="93" customWidth="1"/>
    <col min="14923" max="14924" width="0" style="63" hidden="1" customWidth="1"/>
    <col min="14925" max="14925" width="5" style="93" customWidth="1"/>
    <col min="14926" max="14927" width="0" style="63" hidden="1" customWidth="1"/>
    <col min="14928" max="14928" width="5" style="93" customWidth="1"/>
    <col min="14929" max="14930" width="0" style="63" hidden="1" customWidth="1"/>
    <col min="14931" max="14931" width="5" style="93" customWidth="1"/>
    <col min="14932" max="14936" width="0" style="63" hidden="1" customWidth="1"/>
    <col min="14937" max="14937" width="6.33203125" style="93" customWidth="1"/>
    <col min="14938" max="14945" width="0" style="63" hidden="1" customWidth="1"/>
    <col min="14946" max="14946" width="5.6640625" style="93" customWidth="1"/>
    <col min="14947" max="14948" width="0" style="63" hidden="1" customWidth="1"/>
    <col min="14949" max="14949" width="6.33203125" style="93" customWidth="1"/>
    <col min="14950" max="14951" width="0" style="63" hidden="1" customWidth="1"/>
    <col min="14952" max="14952" width="5.33203125" style="93" customWidth="1"/>
    <col min="14953" max="14954" width="0" style="63" hidden="1" customWidth="1"/>
    <col min="14955" max="14955" width="4.88671875" style="93" customWidth="1"/>
    <col min="14956" max="14966" width="0" style="63" hidden="1" customWidth="1"/>
    <col min="14967" max="14967" width="5.33203125" style="93" customWidth="1"/>
    <col min="14968" max="14972" width="0" style="63" hidden="1" customWidth="1"/>
    <col min="14973" max="14973" width="5.88671875" style="93" customWidth="1"/>
    <col min="14974" max="14975" width="0" style="63" hidden="1" customWidth="1"/>
    <col min="14976" max="14976" width="5.5546875" style="93" customWidth="1"/>
    <col min="14977" max="14978" width="0" style="63" hidden="1" customWidth="1"/>
    <col min="14979" max="14979" width="5.33203125" style="93" customWidth="1"/>
    <col min="14980" max="14981" width="0" style="63" hidden="1" customWidth="1"/>
    <col min="14982" max="14982" width="6" style="93" customWidth="1"/>
    <col min="14983" max="14987" width="0" style="63" hidden="1" customWidth="1"/>
    <col min="14988" max="14988" width="5" style="93" customWidth="1"/>
    <col min="14989" max="14990" width="0" style="63" hidden="1" customWidth="1"/>
    <col min="14991" max="14991" width="5.6640625" style="93" customWidth="1"/>
    <col min="14992" max="14993" width="0" style="63" hidden="1" customWidth="1"/>
    <col min="14994" max="14994" width="6.5546875" style="93" customWidth="1"/>
    <col min="14995" max="14996" width="0" style="63" hidden="1" customWidth="1"/>
    <col min="14997" max="14997" width="5" style="93" customWidth="1"/>
    <col min="14998" max="14998" width="0" style="63" hidden="1" customWidth="1"/>
    <col min="14999" max="14999" width="6.33203125" style="93" customWidth="1"/>
    <col min="15000" max="15000" width="11" style="93" customWidth="1"/>
    <col min="15001" max="15004" width="0" style="63" hidden="1" customWidth="1"/>
    <col min="15005" max="15005" width="6.5546875" style="93" customWidth="1"/>
    <col min="15006" max="15007" width="0" style="63" hidden="1" customWidth="1"/>
    <col min="15008" max="15008" width="6.33203125" style="93" customWidth="1"/>
    <col min="15009" max="15010" width="0" style="63" hidden="1" customWidth="1"/>
    <col min="15011" max="15011" width="6.5546875" style="93" customWidth="1"/>
    <col min="15012" max="15013" width="0" style="63" hidden="1" customWidth="1"/>
    <col min="15014" max="15014" width="6.6640625" style="93" customWidth="1"/>
    <col min="15015" max="15016" width="0" style="63" hidden="1" customWidth="1"/>
    <col min="15017" max="15017" width="6.44140625" style="93" customWidth="1"/>
    <col min="15018" max="15019" width="0" style="63" hidden="1" customWidth="1"/>
    <col min="15020" max="15020" width="6.5546875" style="93" customWidth="1"/>
    <col min="15021" max="15022" width="0" style="63" hidden="1" customWidth="1"/>
    <col min="15023" max="15023" width="6.88671875" style="93" customWidth="1"/>
    <col min="15024" max="15028" width="0" style="63" hidden="1" customWidth="1"/>
    <col min="15029" max="15029" width="6.33203125" style="93" customWidth="1"/>
    <col min="15030" max="15031" width="0" style="63" hidden="1" customWidth="1"/>
    <col min="15032" max="15032" width="6.5546875" style="93" customWidth="1"/>
    <col min="15033" max="15034" width="0" style="63" hidden="1" customWidth="1"/>
    <col min="15035" max="15035" width="7.44140625" style="93" customWidth="1"/>
    <col min="15036" max="15036" width="0" style="63" hidden="1" customWidth="1"/>
    <col min="15037" max="15037" width="6.33203125" style="93" customWidth="1"/>
    <col min="15038" max="15038" width="9" style="93" customWidth="1"/>
    <col min="15039" max="15045" width="0" style="63" hidden="1" customWidth="1"/>
    <col min="15046" max="15046" width="8.6640625" style="93" customWidth="1"/>
    <col min="15047" max="15048" width="0" style="63" hidden="1" customWidth="1"/>
    <col min="15049" max="15049" width="6.5546875" style="93" customWidth="1"/>
    <col min="15050" max="15051" width="0" style="63" hidden="1" customWidth="1"/>
    <col min="15052" max="15052" width="7" style="93" customWidth="1"/>
    <col min="15053" max="15062" width="0" style="63" hidden="1" customWidth="1"/>
    <col min="15063" max="15063" width="6.33203125" style="93" customWidth="1"/>
    <col min="15064" max="15064" width="9" style="93" customWidth="1"/>
    <col min="15065" max="15068" width="0" style="63" hidden="1" customWidth="1"/>
    <col min="15069" max="15069" width="11.5546875" style="93" customWidth="1"/>
    <col min="15070" max="15072" width="0" style="63" hidden="1" customWidth="1"/>
    <col min="15073" max="15073" width="9.5546875" style="93" customWidth="1"/>
    <col min="15074" max="15074" width="11.44140625" style="93" customWidth="1"/>
    <col min="15075" max="15081" width="0" style="63" hidden="1" customWidth="1"/>
    <col min="15082" max="15082" width="7" style="93" customWidth="1"/>
    <col min="15083" max="15083" width="18.44140625" style="93" customWidth="1"/>
    <col min="15084" max="15108" width="0" style="63" hidden="1" customWidth="1"/>
    <col min="15109" max="15165" width="9.109375" style="93"/>
    <col min="15166" max="15166" width="43.33203125" style="93" customWidth="1"/>
    <col min="15167" max="15171" width="0" style="63" hidden="1" customWidth="1"/>
    <col min="15172" max="15172" width="5" style="93" customWidth="1"/>
    <col min="15173" max="15174" width="0" style="63" hidden="1" customWidth="1"/>
    <col min="15175" max="15175" width="5" style="93" customWidth="1"/>
    <col min="15176" max="15177" width="0" style="63" hidden="1" customWidth="1"/>
    <col min="15178" max="15178" width="5" style="93" customWidth="1"/>
    <col min="15179" max="15180" width="0" style="63" hidden="1" customWidth="1"/>
    <col min="15181" max="15181" width="5" style="93" customWidth="1"/>
    <col min="15182" max="15183" width="0" style="63" hidden="1" customWidth="1"/>
    <col min="15184" max="15184" width="5" style="93" customWidth="1"/>
    <col min="15185" max="15186" width="0" style="63" hidden="1" customWidth="1"/>
    <col min="15187" max="15187" width="5" style="93" customWidth="1"/>
    <col min="15188" max="15192" width="0" style="63" hidden="1" customWidth="1"/>
    <col min="15193" max="15193" width="6.33203125" style="93" customWidth="1"/>
    <col min="15194" max="15201" width="0" style="63" hidden="1" customWidth="1"/>
    <col min="15202" max="15202" width="5.6640625" style="93" customWidth="1"/>
    <col min="15203" max="15204" width="0" style="63" hidden="1" customWidth="1"/>
    <col min="15205" max="15205" width="6.33203125" style="93" customWidth="1"/>
    <col min="15206" max="15207" width="0" style="63" hidden="1" customWidth="1"/>
    <col min="15208" max="15208" width="5.33203125" style="93" customWidth="1"/>
    <col min="15209" max="15210" width="0" style="63" hidden="1" customWidth="1"/>
    <col min="15211" max="15211" width="4.88671875" style="93" customWidth="1"/>
    <col min="15212" max="15222" width="0" style="63" hidden="1" customWidth="1"/>
    <col min="15223" max="15223" width="5.33203125" style="93" customWidth="1"/>
    <col min="15224" max="15228" width="0" style="63" hidden="1" customWidth="1"/>
    <col min="15229" max="15229" width="5.88671875" style="93" customWidth="1"/>
    <col min="15230" max="15231" width="0" style="63" hidden="1" customWidth="1"/>
    <col min="15232" max="15232" width="5.5546875" style="93" customWidth="1"/>
    <col min="15233" max="15234" width="0" style="63" hidden="1" customWidth="1"/>
    <col min="15235" max="15235" width="5.33203125" style="93" customWidth="1"/>
    <col min="15236" max="15237" width="0" style="63" hidden="1" customWidth="1"/>
    <col min="15238" max="15238" width="6" style="93" customWidth="1"/>
    <col min="15239" max="15243" width="0" style="63" hidden="1" customWidth="1"/>
    <col min="15244" max="15244" width="5" style="93" customWidth="1"/>
    <col min="15245" max="15246" width="0" style="63" hidden="1" customWidth="1"/>
    <col min="15247" max="15247" width="5.6640625" style="93" customWidth="1"/>
    <col min="15248" max="15249" width="0" style="63" hidden="1" customWidth="1"/>
    <col min="15250" max="15250" width="6.5546875" style="93" customWidth="1"/>
    <col min="15251" max="15252" width="0" style="63" hidden="1" customWidth="1"/>
    <col min="15253" max="15253" width="5" style="93" customWidth="1"/>
    <col min="15254" max="15254" width="0" style="63" hidden="1" customWidth="1"/>
    <col min="15255" max="15255" width="6.33203125" style="93" customWidth="1"/>
    <col min="15256" max="15256" width="11" style="93" customWidth="1"/>
    <col min="15257" max="15260" width="0" style="63" hidden="1" customWidth="1"/>
    <col min="15261" max="15261" width="6.5546875" style="93" customWidth="1"/>
    <col min="15262" max="15263" width="0" style="63" hidden="1" customWidth="1"/>
    <col min="15264" max="15264" width="6.33203125" style="93" customWidth="1"/>
    <col min="15265" max="15266" width="0" style="63" hidden="1" customWidth="1"/>
    <col min="15267" max="15267" width="6.5546875" style="93" customWidth="1"/>
    <col min="15268" max="15269" width="0" style="63" hidden="1" customWidth="1"/>
    <col min="15270" max="15270" width="6.6640625" style="93" customWidth="1"/>
    <col min="15271" max="15272" width="0" style="63" hidden="1" customWidth="1"/>
    <col min="15273" max="15273" width="6.44140625" style="93" customWidth="1"/>
    <col min="15274" max="15275" width="0" style="63" hidden="1" customWidth="1"/>
    <col min="15276" max="15276" width="6.5546875" style="93" customWidth="1"/>
    <col min="15277" max="15278" width="0" style="63" hidden="1" customWidth="1"/>
    <col min="15279" max="15279" width="6.88671875" style="93" customWidth="1"/>
    <col min="15280" max="15284" width="0" style="63" hidden="1" customWidth="1"/>
    <col min="15285" max="15285" width="6.33203125" style="93" customWidth="1"/>
    <col min="15286" max="15287" width="0" style="63" hidden="1" customWidth="1"/>
    <col min="15288" max="15288" width="6.5546875" style="93" customWidth="1"/>
    <col min="15289" max="15290" width="0" style="63" hidden="1" customWidth="1"/>
    <col min="15291" max="15291" width="7.44140625" style="93" customWidth="1"/>
    <col min="15292" max="15292" width="0" style="63" hidden="1" customWidth="1"/>
    <col min="15293" max="15293" width="6.33203125" style="93" customWidth="1"/>
    <col min="15294" max="15294" width="9" style="93" customWidth="1"/>
    <col min="15295" max="15301" width="0" style="63" hidden="1" customWidth="1"/>
    <col min="15302" max="15302" width="8.6640625" style="93" customWidth="1"/>
    <col min="15303" max="15304" width="0" style="63" hidden="1" customWidth="1"/>
    <col min="15305" max="15305" width="6.5546875" style="93" customWidth="1"/>
    <col min="15306" max="15307" width="0" style="63" hidden="1" customWidth="1"/>
    <col min="15308" max="15308" width="7" style="93" customWidth="1"/>
    <col min="15309" max="15318" width="0" style="63" hidden="1" customWidth="1"/>
    <col min="15319" max="15319" width="6.33203125" style="93" customWidth="1"/>
    <col min="15320" max="15320" width="9" style="93" customWidth="1"/>
    <col min="15321" max="15324" width="0" style="63" hidden="1" customWidth="1"/>
    <col min="15325" max="15325" width="11.5546875" style="93" customWidth="1"/>
    <col min="15326" max="15328" width="0" style="63" hidden="1" customWidth="1"/>
    <col min="15329" max="15329" width="9.5546875" style="93" customWidth="1"/>
    <col min="15330" max="15330" width="11.44140625" style="93" customWidth="1"/>
    <col min="15331" max="15337" width="0" style="63" hidden="1" customWidth="1"/>
    <col min="15338" max="15338" width="7" style="93" customWidth="1"/>
    <col min="15339" max="15339" width="18.44140625" style="93" customWidth="1"/>
    <col min="15340" max="15364" width="0" style="63" hidden="1" customWidth="1"/>
    <col min="15365" max="15421" width="9.109375" style="93"/>
    <col min="15422" max="15422" width="43.33203125" style="93" customWidth="1"/>
    <col min="15423" max="15427" width="0" style="63" hidden="1" customWidth="1"/>
    <col min="15428" max="15428" width="5" style="93" customWidth="1"/>
    <col min="15429" max="15430" width="0" style="63" hidden="1" customWidth="1"/>
    <col min="15431" max="15431" width="5" style="93" customWidth="1"/>
    <col min="15432" max="15433" width="0" style="63" hidden="1" customWidth="1"/>
    <col min="15434" max="15434" width="5" style="93" customWidth="1"/>
    <col min="15435" max="15436" width="0" style="63" hidden="1" customWidth="1"/>
    <col min="15437" max="15437" width="5" style="93" customWidth="1"/>
    <col min="15438" max="15439" width="0" style="63" hidden="1" customWidth="1"/>
    <col min="15440" max="15440" width="5" style="93" customWidth="1"/>
    <col min="15441" max="15442" width="0" style="63" hidden="1" customWidth="1"/>
    <col min="15443" max="15443" width="5" style="93" customWidth="1"/>
    <col min="15444" max="15448" width="0" style="63" hidden="1" customWidth="1"/>
    <col min="15449" max="15449" width="6.33203125" style="93" customWidth="1"/>
    <col min="15450" max="15457" width="0" style="63" hidden="1" customWidth="1"/>
    <col min="15458" max="15458" width="5.6640625" style="93" customWidth="1"/>
    <col min="15459" max="15460" width="0" style="63" hidden="1" customWidth="1"/>
    <col min="15461" max="15461" width="6.33203125" style="93" customWidth="1"/>
    <col min="15462" max="15463" width="0" style="63" hidden="1" customWidth="1"/>
    <col min="15464" max="15464" width="5.33203125" style="93" customWidth="1"/>
    <col min="15465" max="15466" width="0" style="63" hidden="1" customWidth="1"/>
    <col min="15467" max="15467" width="4.88671875" style="93" customWidth="1"/>
    <col min="15468" max="15478" width="0" style="63" hidden="1" customWidth="1"/>
    <col min="15479" max="15479" width="5.33203125" style="93" customWidth="1"/>
    <col min="15480" max="15484" width="0" style="63" hidden="1" customWidth="1"/>
    <col min="15485" max="15485" width="5.88671875" style="93" customWidth="1"/>
    <col min="15486" max="15487" width="0" style="63" hidden="1" customWidth="1"/>
    <col min="15488" max="15488" width="5.5546875" style="93" customWidth="1"/>
    <col min="15489" max="15490" width="0" style="63" hidden="1" customWidth="1"/>
    <col min="15491" max="15491" width="5.33203125" style="93" customWidth="1"/>
    <col min="15492" max="15493" width="0" style="63" hidden="1" customWidth="1"/>
    <col min="15494" max="15494" width="6" style="93" customWidth="1"/>
    <col min="15495" max="15499" width="0" style="63" hidden="1" customWidth="1"/>
    <col min="15500" max="15500" width="5" style="93" customWidth="1"/>
    <col min="15501" max="15502" width="0" style="63" hidden="1" customWidth="1"/>
    <col min="15503" max="15503" width="5.6640625" style="93" customWidth="1"/>
    <col min="15504" max="15505" width="0" style="63" hidden="1" customWidth="1"/>
    <col min="15506" max="15506" width="6.5546875" style="93" customWidth="1"/>
    <col min="15507" max="15508" width="0" style="63" hidden="1" customWidth="1"/>
    <col min="15509" max="15509" width="5" style="93" customWidth="1"/>
    <col min="15510" max="15510" width="0" style="63" hidden="1" customWidth="1"/>
    <col min="15511" max="15511" width="6.33203125" style="93" customWidth="1"/>
    <col min="15512" max="15512" width="11" style="93" customWidth="1"/>
    <col min="15513" max="15516" width="0" style="63" hidden="1" customWidth="1"/>
    <col min="15517" max="15517" width="6.5546875" style="93" customWidth="1"/>
    <col min="15518" max="15519" width="0" style="63" hidden="1" customWidth="1"/>
    <col min="15520" max="15520" width="6.33203125" style="93" customWidth="1"/>
    <col min="15521" max="15522" width="0" style="63" hidden="1" customWidth="1"/>
    <col min="15523" max="15523" width="6.5546875" style="93" customWidth="1"/>
    <col min="15524" max="15525" width="0" style="63" hidden="1" customWidth="1"/>
    <col min="15526" max="15526" width="6.6640625" style="93" customWidth="1"/>
    <col min="15527" max="15528" width="0" style="63" hidden="1" customWidth="1"/>
    <col min="15529" max="15529" width="6.44140625" style="93" customWidth="1"/>
    <col min="15530" max="15531" width="0" style="63" hidden="1" customWidth="1"/>
    <col min="15532" max="15532" width="6.5546875" style="93" customWidth="1"/>
    <col min="15533" max="15534" width="0" style="63" hidden="1" customWidth="1"/>
    <col min="15535" max="15535" width="6.88671875" style="93" customWidth="1"/>
    <col min="15536" max="15540" width="0" style="63" hidden="1" customWidth="1"/>
    <col min="15541" max="15541" width="6.33203125" style="93" customWidth="1"/>
    <col min="15542" max="15543" width="0" style="63" hidden="1" customWidth="1"/>
    <col min="15544" max="15544" width="6.5546875" style="93" customWidth="1"/>
    <col min="15545" max="15546" width="0" style="63" hidden="1" customWidth="1"/>
    <col min="15547" max="15547" width="7.44140625" style="93" customWidth="1"/>
    <col min="15548" max="15548" width="0" style="63" hidden="1" customWidth="1"/>
    <col min="15549" max="15549" width="6.33203125" style="93" customWidth="1"/>
    <col min="15550" max="15550" width="9" style="93" customWidth="1"/>
    <col min="15551" max="15557" width="0" style="63" hidden="1" customWidth="1"/>
    <col min="15558" max="15558" width="8.6640625" style="93" customWidth="1"/>
    <col min="15559" max="15560" width="0" style="63" hidden="1" customWidth="1"/>
    <col min="15561" max="15561" width="6.5546875" style="93" customWidth="1"/>
    <col min="15562" max="15563" width="0" style="63" hidden="1" customWidth="1"/>
    <col min="15564" max="15564" width="7" style="93" customWidth="1"/>
    <col min="15565" max="15574" width="0" style="63" hidden="1" customWidth="1"/>
    <col min="15575" max="15575" width="6.33203125" style="93" customWidth="1"/>
    <col min="15576" max="15576" width="9" style="93" customWidth="1"/>
    <col min="15577" max="15580" width="0" style="63" hidden="1" customWidth="1"/>
    <col min="15581" max="15581" width="11.5546875" style="93" customWidth="1"/>
    <col min="15582" max="15584" width="0" style="63" hidden="1" customWidth="1"/>
    <col min="15585" max="15585" width="9.5546875" style="93" customWidth="1"/>
    <col min="15586" max="15586" width="11.44140625" style="93" customWidth="1"/>
    <col min="15587" max="15593" width="0" style="63" hidden="1" customWidth="1"/>
    <col min="15594" max="15594" width="7" style="93" customWidth="1"/>
    <col min="15595" max="15595" width="18.44140625" style="93" customWidth="1"/>
    <col min="15596" max="15620" width="0" style="63" hidden="1" customWidth="1"/>
    <col min="15621" max="15677" width="9.109375" style="93"/>
    <col min="15678" max="15678" width="43.33203125" style="93" customWidth="1"/>
    <col min="15679" max="15683" width="0" style="63" hidden="1" customWidth="1"/>
    <col min="15684" max="15684" width="5" style="93" customWidth="1"/>
    <col min="15685" max="15686" width="0" style="63" hidden="1" customWidth="1"/>
    <col min="15687" max="15687" width="5" style="93" customWidth="1"/>
    <col min="15688" max="15689" width="0" style="63" hidden="1" customWidth="1"/>
    <col min="15690" max="15690" width="5" style="93" customWidth="1"/>
    <col min="15691" max="15692" width="0" style="63" hidden="1" customWidth="1"/>
    <col min="15693" max="15693" width="5" style="93" customWidth="1"/>
    <col min="15694" max="15695" width="0" style="63" hidden="1" customWidth="1"/>
    <col min="15696" max="15696" width="5" style="93" customWidth="1"/>
    <col min="15697" max="15698" width="0" style="63" hidden="1" customWidth="1"/>
    <col min="15699" max="15699" width="5" style="93" customWidth="1"/>
    <col min="15700" max="15704" width="0" style="63" hidden="1" customWidth="1"/>
    <col min="15705" max="15705" width="6.33203125" style="93" customWidth="1"/>
    <col min="15706" max="15713" width="0" style="63" hidden="1" customWidth="1"/>
    <col min="15714" max="15714" width="5.6640625" style="93" customWidth="1"/>
    <col min="15715" max="15716" width="0" style="63" hidden="1" customWidth="1"/>
    <col min="15717" max="15717" width="6.33203125" style="93" customWidth="1"/>
    <col min="15718" max="15719" width="0" style="63" hidden="1" customWidth="1"/>
    <col min="15720" max="15720" width="5.33203125" style="93" customWidth="1"/>
    <col min="15721" max="15722" width="0" style="63" hidden="1" customWidth="1"/>
    <col min="15723" max="15723" width="4.88671875" style="93" customWidth="1"/>
    <col min="15724" max="15734" width="0" style="63" hidden="1" customWidth="1"/>
    <col min="15735" max="15735" width="5.33203125" style="93" customWidth="1"/>
    <col min="15736" max="15740" width="0" style="63" hidden="1" customWidth="1"/>
    <col min="15741" max="15741" width="5.88671875" style="93" customWidth="1"/>
    <col min="15742" max="15743" width="0" style="63" hidden="1" customWidth="1"/>
    <col min="15744" max="15744" width="5.5546875" style="93" customWidth="1"/>
    <col min="15745" max="15746" width="0" style="63" hidden="1" customWidth="1"/>
    <col min="15747" max="15747" width="5.33203125" style="93" customWidth="1"/>
    <col min="15748" max="15749" width="0" style="63" hidden="1" customWidth="1"/>
    <col min="15750" max="15750" width="6" style="93" customWidth="1"/>
    <col min="15751" max="15755" width="0" style="63" hidden="1" customWidth="1"/>
    <col min="15756" max="15756" width="5" style="93" customWidth="1"/>
    <col min="15757" max="15758" width="0" style="63" hidden="1" customWidth="1"/>
    <col min="15759" max="15759" width="5.6640625" style="93" customWidth="1"/>
    <col min="15760" max="15761" width="0" style="63" hidden="1" customWidth="1"/>
    <col min="15762" max="15762" width="6.5546875" style="93" customWidth="1"/>
    <col min="15763" max="15764" width="0" style="63" hidden="1" customWidth="1"/>
    <col min="15765" max="15765" width="5" style="93" customWidth="1"/>
    <col min="15766" max="15766" width="0" style="63" hidden="1" customWidth="1"/>
    <col min="15767" max="15767" width="6.33203125" style="93" customWidth="1"/>
    <col min="15768" max="15768" width="11" style="93" customWidth="1"/>
    <col min="15769" max="15772" width="0" style="63" hidden="1" customWidth="1"/>
    <col min="15773" max="15773" width="6.5546875" style="93" customWidth="1"/>
    <col min="15774" max="15775" width="0" style="63" hidden="1" customWidth="1"/>
    <col min="15776" max="15776" width="6.33203125" style="93" customWidth="1"/>
    <col min="15777" max="15778" width="0" style="63" hidden="1" customWidth="1"/>
    <col min="15779" max="15779" width="6.5546875" style="93" customWidth="1"/>
    <col min="15780" max="15781" width="0" style="63" hidden="1" customWidth="1"/>
    <col min="15782" max="15782" width="6.6640625" style="93" customWidth="1"/>
    <col min="15783" max="15784" width="0" style="63" hidden="1" customWidth="1"/>
    <col min="15785" max="15785" width="6.44140625" style="93" customWidth="1"/>
    <col min="15786" max="15787" width="0" style="63" hidden="1" customWidth="1"/>
    <col min="15788" max="15788" width="6.5546875" style="93" customWidth="1"/>
    <col min="15789" max="15790" width="0" style="63" hidden="1" customWidth="1"/>
    <col min="15791" max="15791" width="6.88671875" style="93" customWidth="1"/>
    <col min="15792" max="15796" width="0" style="63" hidden="1" customWidth="1"/>
    <col min="15797" max="15797" width="6.33203125" style="93" customWidth="1"/>
    <col min="15798" max="15799" width="0" style="63" hidden="1" customWidth="1"/>
    <col min="15800" max="15800" width="6.5546875" style="93" customWidth="1"/>
    <col min="15801" max="15802" width="0" style="63" hidden="1" customWidth="1"/>
    <col min="15803" max="15803" width="7.44140625" style="93" customWidth="1"/>
    <col min="15804" max="15804" width="0" style="63" hidden="1" customWidth="1"/>
    <col min="15805" max="15805" width="6.33203125" style="93" customWidth="1"/>
    <col min="15806" max="15806" width="9" style="93" customWidth="1"/>
    <col min="15807" max="15813" width="0" style="63" hidden="1" customWidth="1"/>
    <col min="15814" max="15814" width="8.6640625" style="93" customWidth="1"/>
    <col min="15815" max="15816" width="0" style="63" hidden="1" customWidth="1"/>
    <col min="15817" max="15817" width="6.5546875" style="93" customWidth="1"/>
    <col min="15818" max="15819" width="0" style="63" hidden="1" customWidth="1"/>
    <col min="15820" max="15820" width="7" style="93" customWidth="1"/>
    <col min="15821" max="15830" width="0" style="63" hidden="1" customWidth="1"/>
    <col min="15831" max="15831" width="6.33203125" style="93" customWidth="1"/>
    <col min="15832" max="15832" width="9" style="93" customWidth="1"/>
    <col min="15833" max="15836" width="0" style="63" hidden="1" customWidth="1"/>
    <col min="15837" max="15837" width="11.5546875" style="93" customWidth="1"/>
    <col min="15838" max="15840" width="0" style="63" hidden="1" customWidth="1"/>
    <col min="15841" max="15841" width="9.5546875" style="93" customWidth="1"/>
    <col min="15842" max="15842" width="11.44140625" style="93" customWidth="1"/>
    <col min="15843" max="15849" width="0" style="63" hidden="1" customWidth="1"/>
    <col min="15850" max="15850" width="7" style="93" customWidth="1"/>
    <col min="15851" max="15851" width="18.44140625" style="93" customWidth="1"/>
    <col min="15852" max="15876" width="0" style="63" hidden="1" customWidth="1"/>
    <col min="15877" max="15933" width="9.109375" style="93"/>
    <col min="15934" max="15934" width="43.33203125" style="93" customWidth="1"/>
    <col min="15935" max="15939" width="0" style="63" hidden="1" customWidth="1"/>
    <col min="15940" max="15940" width="5" style="93" customWidth="1"/>
    <col min="15941" max="15942" width="0" style="63" hidden="1" customWidth="1"/>
    <col min="15943" max="15943" width="5" style="93" customWidth="1"/>
    <col min="15944" max="15945" width="0" style="63" hidden="1" customWidth="1"/>
    <col min="15946" max="15946" width="5" style="93" customWidth="1"/>
    <col min="15947" max="15948" width="0" style="63" hidden="1" customWidth="1"/>
    <col min="15949" max="15949" width="5" style="93" customWidth="1"/>
    <col min="15950" max="15951" width="0" style="63" hidden="1" customWidth="1"/>
    <col min="15952" max="15952" width="5" style="93" customWidth="1"/>
    <col min="15953" max="15954" width="0" style="63" hidden="1" customWidth="1"/>
    <col min="15955" max="15955" width="5" style="93" customWidth="1"/>
    <col min="15956" max="15960" width="0" style="63" hidden="1" customWidth="1"/>
    <col min="15961" max="15961" width="6.33203125" style="93" customWidth="1"/>
    <col min="15962" max="15969" width="0" style="63" hidden="1" customWidth="1"/>
    <col min="15970" max="15970" width="5.6640625" style="93" customWidth="1"/>
    <col min="15971" max="15972" width="0" style="63" hidden="1" customWidth="1"/>
    <col min="15973" max="15973" width="6.33203125" style="93" customWidth="1"/>
    <col min="15974" max="15975" width="0" style="63" hidden="1" customWidth="1"/>
    <col min="15976" max="15976" width="5.33203125" style="93" customWidth="1"/>
    <col min="15977" max="15978" width="0" style="63" hidden="1" customWidth="1"/>
    <col min="15979" max="15979" width="4.88671875" style="93" customWidth="1"/>
    <col min="15980" max="15990" width="0" style="63" hidden="1" customWidth="1"/>
    <col min="15991" max="15991" width="5.33203125" style="93" customWidth="1"/>
    <col min="15992" max="15996" width="0" style="63" hidden="1" customWidth="1"/>
    <col min="15997" max="15997" width="5.88671875" style="93" customWidth="1"/>
    <col min="15998" max="15999" width="0" style="63" hidden="1" customWidth="1"/>
    <col min="16000" max="16000" width="5.5546875" style="93" customWidth="1"/>
    <col min="16001" max="16002" width="0" style="63" hidden="1" customWidth="1"/>
    <col min="16003" max="16003" width="5.33203125" style="93" customWidth="1"/>
    <col min="16004" max="16005" width="0" style="63" hidden="1" customWidth="1"/>
    <col min="16006" max="16006" width="6" style="93" customWidth="1"/>
    <col min="16007" max="16011" width="0" style="63" hidden="1" customWidth="1"/>
    <col min="16012" max="16012" width="5" style="93" customWidth="1"/>
    <col min="16013" max="16014" width="0" style="63" hidden="1" customWidth="1"/>
    <col min="16015" max="16015" width="5.6640625" style="93" customWidth="1"/>
    <col min="16016" max="16017" width="0" style="63" hidden="1" customWidth="1"/>
    <col min="16018" max="16018" width="6.5546875" style="93" customWidth="1"/>
    <col min="16019" max="16020" width="0" style="63" hidden="1" customWidth="1"/>
    <col min="16021" max="16021" width="5" style="93" customWidth="1"/>
    <col min="16022" max="16022" width="0" style="63" hidden="1" customWidth="1"/>
    <col min="16023" max="16023" width="6.33203125" style="93" customWidth="1"/>
    <col min="16024" max="16024" width="11" style="93" customWidth="1"/>
    <col min="16025" max="16028" width="0" style="63" hidden="1" customWidth="1"/>
    <col min="16029" max="16029" width="6.5546875" style="93" customWidth="1"/>
    <col min="16030" max="16031" width="0" style="63" hidden="1" customWidth="1"/>
    <col min="16032" max="16032" width="6.33203125" style="93" customWidth="1"/>
    <col min="16033" max="16034" width="0" style="63" hidden="1" customWidth="1"/>
    <col min="16035" max="16035" width="6.5546875" style="93" customWidth="1"/>
    <col min="16036" max="16037" width="0" style="63" hidden="1" customWidth="1"/>
    <col min="16038" max="16038" width="6.6640625" style="93" customWidth="1"/>
    <col min="16039" max="16040" width="0" style="63" hidden="1" customWidth="1"/>
    <col min="16041" max="16041" width="6.44140625" style="93" customWidth="1"/>
    <col min="16042" max="16043" width="0" style="63" hidden="1" customWidth="1"/>
    <col min="16044" max="16044" width="6.5546875" style="93" customWidth="1"/>
    <col min="16045" max="16046" width="0" style="63" hidden="1" customWidth="1"/>
    <col min="16047" max="16047" width="6.88671875" style="93" customWidth="1"/>
    <col min="16048" max="16052" width="0" style="63" hidden="1" customWidth="1"/>
    <col min="16053" max="16053" width="6.33203125" style="93" customWidth="1"/>
    <col min="16054" max="16055" width="0" style="63" hidden="1" customWidth="1"/>
    <col min="16056" max="16056" width="6.5546875" style="93" customWidth="1"/>
    <col min="16057" max="16058" width="0" style="63" hidden="1" customWidth="1"/>
    <col min="16059" max="16059" width="7.44140625" style="93" customWidth="1"/>
    <col min="16060" max="16060" width="0" style="63" hidden="1" customWidth="1"/>
    <col min="16061" max="16061" width="6.33203125" style="93" customWidth="1"/>
    <col min="16062" max="16062" width="9" style="93" customWidth="1"/>
    <col min="16063" max="16069" width="0" style="63" hidden="1" customWidth="1"/>
    <col min="16070" max="16070" width="8.6640625" style="93" customWidth="1"/>
    <col min="16071" max="16072" width="0" style="63" hidden="1" customWidth="1"/>
    <col min="16073" max="16073" width="6.5546875" style="93" customWidth="1"/>
    <col min="16074" max="16075" width="0" style="63" hidden="1" customWidth="1"/>
    <col min="16076" max="16076" width="7" style="93" customWidth="1"/>
    <col min="16077" max="16086" width="0" style="63" hidden="1" customWidth="1"/>
    <col min="16087" max="16087" width="6.33203125" style="93" customWidth="1"/>
    <col min="16088" max="16088" width="9" style="93" customWidth="1"/>
    <col min="16089" max="16092" width="0" style="63" hidden="1" customWidth="1"/>
    <col min="16093" max="16093" width="11.5546875" style="93" customWidth="1"/>
    <col min="16094" max="16096" width="0" style="63" hidden="1" customWidth="1"/>
    <col min="16097" max="16097" width="9.5546875" style="93" customWidth="1"/>
    <col min="16098" max="16098" width="11.44140625" style="93" customWidth="1"/>
    <col min="16099" max="16105" width="0" style="63" hidden="1" customWidth="1"/>
    <col min="16106" max="16106" width="7" style="93" customWidth="1"/>
    <col min="16107" max="16107" width="18.44140625" style="93" customWidth="1"/>
    <col min="16108" max="16132" width="0" style="63" hidden="1" customWidth="1"/>
    <col min="16133" max="16384" width="9.109375" style="93"/>
  </cols>
  <sheetData>
    <row r="1" spans="1:1003 1029:2027 2053:3051 3077:4075 4101:5099 5125:6123 6149:7147 7173:8171 8197:9195 9221:10219 10245:11243 11269:12267 12293:13291 13317:14315 14341:15339 15365:16384" s="37" customFormat="1" ht="18.75" customHeight="1">
      <c r="A1" s="95" t="s">
        <v>373</v>
      </c>
      <c r="B1" s="32"/>
      <c r="C1" s="32"/>
      <c r="D1" s="32"/>
      <c r="E1" s="32"/>
      <c r="F1" s="32"/>
      <c r="G1" s="2"/>
      <c r="H1" s="2"/>
      <c r="I1" s="2"/>
      <c r="L1" s="90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P1" s="91"/>
      <c r="BS1" s="91"/>
      <c r="BV1" s="91"/>
      <c r="BY1" s="91"/>
      <c r="CB1" s="91"/>
      <c r="CE1" s="91"/>
      <c r="CK1" s="91"/>
      <c r="CT1" s="91"/>
      <c r="CW1" s="91"/>
      <c r="CZ1" s="91"/>
      <c r="DC1" s="91"/>
      <c r="DO1" s="91"/>
      <c r="DU1" s="91"/>
      <c r="DX1" s="91"/>
      <c r="EA1" s="91"/>
      <c r="ED1" s="91"/>
      <c r="EJ1" s="91"/>
      <c r="EM1" s="91"/>
      <c r="EP1" s="91"/>
      <c r="ES1" s="91"/>
      <c r="EU1" s="91"/>
      <c r="EV1" s="91"/>
      <c r="FA1" s="91"/>
      <c r="FD1" s="91"/>
      <c r="FG1" s="91"/>
      <c r="FJ1" s="91"/>
      <c r="FM1" s="91"/>
      <c r="FP1" s="91"/>
      <c r="FS1" s="91"/>
      <c r="FY1" s="91"/>
      <c r="GB1" s="91"/>
      <c r="GE1" s="91"/>
      <c r="GG1" s="91"/>
      <c r="GH1" s="91"/>
      <c r="GP1" s="91"/>
      <c r="GS1" s="91"/>
      <c r="GV1" s="91"/>
      <c r="HG1" s="91"/>
      <c r="HH1" s="91"/>
      <c r="HM1" s="91"/>
      <c r="HQ1" s="91"/>
      <c r="HR1" s="91"/>
      <c r="HZ1" s="91"/>
      <c r="IA1" s="91"/>
      <c r="JA1" s="91"/>
      <c r="JB1" s="91"/>
      <c r="JC1" s="91"/>
      <c r="JD1" s="91"/>
      <c r="JE1" s="91"/>
      <c r="JF1" s="91"/>
      <c r="JG1" s="91"/>
      <c r="JH1" s="91"/>
      <c r="JI1" s="91"/>
      <c r="JJ1" s="91"/>
      <c r="JK1" s="91"/>
      <c r="JL1" s="91"/>
      <c r="JM1" s="91"/>
      <c r="JN1" s="91"/>
      <c r="JO1" s="91"/>
      <c r="JP1" s="91"/>
      <c r="JQ1" s="91"/>
      <c r="JR1" s="91"/>
      <c r="JS1" s="91"/>
      <c r="JT1" s="91"/>
      <c r="JU1" s="91"/>
      <c r="JV1" s="91"/>
      <c r="JW1" s="91"/>
      <c r="JX1" s="91"/>
      <c r="JY1" s="91"/>
      <c r="JZ1" s="91"/>
      <c r="KA1" s="91"/>
      <c r="KB1" s="91"/>
      <c r="KC1" s="91"/>
      <c r="KD1" s="91"/>
      <c r="KE1" s="91"/>
      <c r="KF1" s="91"/>
      <c r="KG1" s="91"/>
      <c r="KH1" s="91"/>
      <c r="KI1" s="91"/>
      <c r="KJ1" s="91"/>
      <c r="KK1" s="91"/>
      <c r="KL1" s="91"/>
      <c r="KM1" s="91"/>
      <c r="KN1" s="91"/>
      <c r="KO1" s="91"/>
      <c r="KP1" s="91"/>
      <c r="KQ1" s="91"/>
      <c r="KR1" s="91"/>
      <c r="KS1" s="91"/>
      <c r="KT1" s="91"/>
      <c r="KU1" s="91"/>
      <c r="KV1" s="91"/>
      <c r="KW1" s="91"/>
      <c r="KX1" s="91"/>
      <c r="KY1" s="91"/>
      <c r="KZ1" s="91"/>
      <c r="LA1" s="91"/>
      <c r="LB1" s="91"/>
      <c r="LC1" s="91"/>
      <c r="LD1" s="91"/>
      <c r="LE1" s="91"/>
      <c r="LF1" s="91"/>
      <c r="LL1" s="91"/>
      <c r="LO1" s="91"/>
      <c r="LR1" s="91"/>
      <c r="LU1" s="91"/>
      <c r="LX1" s="91"/>
      <c r="MA1" s="91"/>
      <c r="MG1" s="91"/>
      <c r="MP1" s="91"/>
      <c r="MS1" s="91"/>
      <c r="MV1" s="91"/>
      <c r="MY1" s="91"/>
      <c r="NK1" s="91"/>
      <c r="NQ1" s="91"/>
      <c r="NT1" s="91"/>
      <c r="NW1" s="91"/>
      <c r="NZ1" s="91"/>
      <c r="OF1" s="91"/>
      <c r="OI1" s="91"/>
      <c r="OL1" s="91"/>
      <c r="OO1" s="91"/>
      <c r="OQ1" s="91"/>
      <c r="OR1" s="91"/>
      <c r="OW1" s="91"/>
      <c r="OZ1" s="91"/>
      <c r="PC1" s="91"/>
      <c r="PF1" s="91"/>
      <c r="PI1" s="91"/>
      <c r="PL1" s="91"/>
      <c r="PO1" s="91"/>
      <c r="PU1" s="91"/>
      <c r="PX1" s="91"/>
      <c r="QA1" s="91"/>
      <c r="QC1" s="91"/>
      <c r="QD1" s="91"/>
      <c r="QL1" s="91"/>
      <c r="QO1" s="91"/>
      <c r="QR1" s="91"/>
      <c r="RC1" s="91"/>
      <c r="RD1" s="91"/>
      <c r="RI1" s="91"/>
      <c r="RM1" s="91"/>
      <c r="RN1" s="91"/>
      <c r="RV1" s="91"/>
      <c r="RW1" s="91"/>
      <c r="SW1" s="91"/>
      <c r="SX1" s="91"/>
      <c r="SY1" s="91"/>
      <c r="SZ1" s="91"/>
      <c r="TA1" s="91"/>
      <c r="TB1" s="91"/>
      <c r="TC1" s="91"/>
      <c r="TD1" s="91"/>
      <c r="TE1" s="91"/>
      <c r="TF1" s="91"/>
      <c r="TG1" s="91"/>
      <c r="TH1" s="91"/>
      <c r="TI1" s="91"/>
      <c r="TJ1" s="91"/>
      <c r="TK1" s="91"/>
      <c r="TL1" s="91"/>
      <c r="TM1" s="91"/>
      <c r="TN1" s="91"/>
      <c r="TO1" s="91"/>
      <c r="TP1" s="91"/>
      <c r="TQ1" s="91"/>
      <c r="TR1" s="91"/>
      <c r="TS1" s="91"/>
      <c r="TT1" s="91"/>
      <c r="TU1" s="91"/>
      <c r="TV1" s="91"/>
      <c r="TW1" s="91"/>
      <c r="TX1" s="91"/>
      <c r="TY1" s="91"/>
      <c r="TZ1" s="91"/>
      <c r="UA1" s="91"/>
      <c r="UB1" s="91"/>
      <c r="UC1" s="91"/>
      <c r="UD1" s="91"/>
      <c r="UE1" s="91"/>
      <c r="UF1" s="91"/>
      <c r="UG1" s="91"/>
      <c r="UH1" s="91"/>
      <c r="UI1" s="91"/>
      <c r="UJ1" s="91"/>
      <c r="UK1" s="91"/>
      <c r="UL1" s="91"/>
      <c r="UM1" s="91"/>
      <c r="UN1" s="91"/>
      <c r="UO1" s="91"/>
      <c r="UP1" s="91"/>
      <c r="UQ1" s="91"/>
      <c r="UR1" s="91"/>
      <c r="US1" s="91"/>
      <c r="UT1" s="91"/>
      <c r="UU1" s="91"/>
      <c r="UV1" s="91"/>
      <c r="UW1" s="91"/>
      <c r="UX1" s="91"/>
      <c r="UY1" s="91"/>
      <c r="UZ1" s="91"/>
      <c r="VA1" s="91"/>
      <c r="VB1" s="91"/>
      <c r="VH1" s="91"/>
      <c r="VK1" s="91"/>
      <c r="VN1" s="91"/>
      <c r="VQ1" s="91"/>
      <c r="VT1" s="91"/>
      <c r="VW1" s="91"/>
      <c r="WC1" s="91"/>
      <c r="WL1" s="91"/>
      <c r="WO1" s="91"/>
      <c r="WR1" s="91"/>
      <c r="WU1" s="91"/>
      <c r="XG1" s="91"/>
      <c r="XM1" s="91"/>
      <c r="XP1" s="91"/>
      <c r="XS1" s="91"/>
      <c r="XV1" s="91"/>
      <c r="YB1" s="91"/>
      <c r="YE1" s="91"/>
      <c r="YH1" s="91"/>
      <c r="YK1" s="91"/>
      <c r="YM1" s="91"/>
      <c r="YN1" s="91"/>
      <c r="YS1" s="91"/>
      <c r="YV1" s="91"/>
      <c r="YY1" s="91"/>
      <c r="ZB1" s="91"/>
      <c r="ZE1" s="91"/>
      <c r="ZH1" s="91"/>
      <c r="ZK1" s="91"/>
      <c r="ZQ1" s="91"/>
      <c r="ZT1" s="91"/>
      <c r="ZW1" s="91"/>
      <c r="ZY1" s="91"/>
      <c r="ZZ1" s="91"/>
      <c r="AAH1" s="91"/>
      <c r="AAK1" s="91"/>
      <c r="AAN1" s="91"/>
      <c r="AAY1" s="91"/>
      <c r="AAZ1" s="91"/>
      <c r="ABE1" s="91"/>
      <c r="ABI1" s="91"/>
      <c r="ABJ1" s="91"/>
      <c r="ABR1" s="91"/>
      <c r="ABS1" s="91"/>
      <c r="ACS1" s="91"/>
      <c r="ACT1" s="91"/>
      <c r="ACU1" s="91"/>
      <c r="ACV1" s="91"/>
      <c r="ACW1" s="91"/>
      <c r="ACX1" s="91"/>
      <c r="ACY1" s="91"/>
      <c r="ACZ1" s="91"/>
      <c r="ADA1" s="91"/>
      <c r="ADB1" s="91"/>
      <c r="ADC1" s="91"/>
      <c r="ADD1" s="91"/>
      <c r="ADE1" s="91"/>
      <c r="ADF1" s="91"/>
      <c r="ADG1" s="91"/>
      <c r="ADH1" s="91"/>
      <c r="ADI1" s="91"/>
      <c r="ADJ1" s="91"/>
      <c r="ADK1" s="91"/>
      <c r="ADL1" s="91"/>
      <c r="ADM1" s="91"/>
      <c r="ADN1" s="91"/>
      <c r="ADO1" s="91"/>
      <c r="ADP1" s="91"/>
      <c r="ADQ1" s="91"/>
      <c r="ADR1" s="91"/>
      <c r="ADS1" s="91"/>
      <c r="ADT1" s="91"/>
      <c r="ADU1" s="91"/>
      <c r="ADV1" s="91"/>
      <c r="ADW1" s="91"/>
      <c r="ADX1" s="91"/>
      <c r="ADY1" s="91"/>
      <c r="ADZ1" s="91"/>
      <c r="AEA1" s="91"/>
      <c r="AEB1" s="91"/>
      <c r="AEC1" s="91"/>
      <c r="AED1" s="91"/>
      <c r="AEE1" s="91"/>
      <c r="AEF1" s="91"/>
      <c r="AEG1" s="91"/>
      <c r="AEH1" s="91"/>
      <c r="AEI1" s="91"/>
      <c r="AEJ1" s="91"/>
      <c r="AEK1" s="91"/>
      <c r="AEL1" s="91"/>
      <c r="AEM1" s="91"/>
      <c r="AEN1" s="91"/>
      <c r="AEO1" s="91"/>
      <c r="AEP1" s="91"/>
      <c r="AEQ1" s="91"/>
      <c r="AER1" s="91"/>
      <c r="AES1" s="91"/>
      <c r="AET1" s="91"/>
      <c r="AEU1" s="91"/>
      <c r="AEV1" s="91"/>
      <c r="AEW1" s="91"/>
      <c r="AEX1" s="91"/>
      <c r="AFD1" s="91"/>
      <c r="AFG1" s="91"/>
      <c r="AFJ1" s="91"/>
      <c r="AFM1" s="91"/>
      <c r="AFP1" s="91"/>
      <c r="AFS1" s="91"/>
      <c r="AFY1" s="91"/>
      <c r="AGH1" s="91"/>
      <c r="AGK1" s="91"/>
      <c r="AGN1" s="91"/>
      <c r="AGQ1" s="91"/>
      <c r="AHC1" s="91"/>
      <c r="AHI1" s="91"/>
      <c r="AHL1" s="91"/>
      <c r="AHO1" s="91"/>
      <c r="AHR1" s="91"/>
      <c r="AHX1" s="91"/>
      <c r="AIA1" s="91"/>
      <c r="AID1" s="91"/>
      <c r="AIG1" s="91"/>
      <c r="AII1" s="91"/>
      <c r="AIJ1" s="91"/>
      <c r="AIO1" s="91"/>
      <c r="AIR1" s="91"/>
      <c r="AIU1" s="91"/>
      <c r="AIX1" s="91"/>
      <c r="AJA1" s="91"/>
      <c r="AJD1" s="91"/>
      <c r="AJG1" s="91"/>
      <c r="AJM1" s="91"/>
      <c r="AJP1" s="91"/>
      <c r="AJS1" s="91"/>
      <c r="AJU1" s="91"/>
      <c r="AJV1" s="91"/>
      <c r="AKD1" s="91"/>
      <c r="AKG1" s="91"/>
      <c r="AKJ1" s="91"/>
      <c r="AKU1" s="91"/>
      <c r="AKV1" s="91"/>
      <c r="ALA1" s="91"/>
      <c r="ALE1" s="91"/>
      <c r="ALF1" s="91"/>
      <c r="ALN1" s="91"/>
      <c r="ALO1" s="91"/>
      <c r="AMO1" s="91"/>
      <c r="AMP1" s="91"/>
      <c r="AMQ1" s="91"/>
      <c r="AMR1" s="91"/>
      <c r="AMS1" s="91"/>
      <c r="AMT1" s="91"/>
      <c r="AMU1" s="91"/>
      <c r="AMV1" s="91"/>
      <c r="AMW1" s="91"/>
      <c r="AMX1" s="91"/>
      <c r="AMY1" s="91"/>
      <c r="AMZ1" s="91"/>
      <c r="ANA1" s="91"/>
      <c r="ANB1" s="91"/>
      <c r="ANC1" s="91"/>
      <c r="AND1" s="91"/>
      <c r="ANE1" s="91"/>
      <c r="ANF1" s="91"/>
      <c r="ANG1" s="91"/>
      <c r="ANH1" s="91"/>
      <c r="ANI1" s="91"/>
      <c r="ANJ1" s="91"/>
      <c r="ANK1" s="91"/>
      <c r="ANL1" s="91"/>
      <c r="ANM1" s="91"/>
      <c r="ANN1" s="91"/>
      <c r="ANO1" s="91"/>
      <c r="ANP1" s="91"/>
      <c r="ANQ1" s="91"/>
      <c r="ANR1" s="91"/>
      <c r="ANS1" s="91"/>
      <c r="ANT1" s="91"/>
      <c r="ANU1" s="91"/>
      <c r="ANV1" s="91"/>
      <c r="ANW1" s="91"/>
      <c r="ANX1" s="91"/>
      <c r="ANY1" s="91"/>
      <c r="ANZ1" s="91"/>
      <c r="AOA1" s="91"/>
      <c r="AOB1" s="91"/>
      <c r="AOC1" s="91"/>
      <c r="AOD1" s="91"/>
      <c r="AOE1" s="91"/>
      <c r="AOF1" s="91"/>
      <c r="AOG1" s="91"/>
      <c r="AOH1" s="91"/>
      <c r="AOI1" s="91"/>
      <c r="AOJ1" s="91"/>
      <c r="AOK1" s="91"/>
      <c r="AOL1" s="91"/>
      <c r="AOM1" s="91"/>
      <c r="AON1" s="91"/>
      <c r="AOO1" s="91"/>
      <c r="AOP1" s="91"/>
      <c r="AOQ1" s="91"/>
      <c r="AOR1" s="91"/>
      <c r="AOS1" s="91"/>
      <c r="AOT1" s="91"/>
      <c r="AOZ1" s="91"/>
      <c r="APC1" s="91"/>
      <c r="APF1" s="91"/>
      <c r="API1" s="91"/>
      <c r="APL1" s="91"/>
      <c r="APO1" s="91"/>
      <c r="APU1" s="91"/>
      <c r="AQD1" s="91"/>
      <c r="AQG1" s="91"/>
      <c r="AQJ1" s="91"/>
      <c r="AQM1" s="91"/>
      <c r="AQY1" s="91"/>
      <c r="ARE1" s="91"/>
      <c r="ARH1" s="91"/>
      <c r="ARK1" s="91"/>
      <c r="ARN1" s="91"/>
      <c r="ART1" s="91"/>
      <c r="ARW1" s="91"/>
      <c r="ARZ1" s="91"/>
      <c r="ASC1" s="91"/>
      <c r="ASE1" s="91"/>
      <c r="ASF1" s="91"/>
      <c r="ASK1" s="91"/>
      <c r="ASN1" s="91"/>
      <c r="ASQ1" s="91"/>
      <c r="AST1" s="91"/>
      <c r="ASW1" s="91"/>
      <c r="ASZ1" s="91"/>
      <c r="ATC1" s="91"/>
      <c r="ATI1" s="91"/>
      <c r="ATL1" s="91"/>
      <c r="ATO1" s="91"/>
      <c r="ATQ1" s="91"/>
      <c r="ATR1" s="91"/>
      <c r="ATZ1" s="91"/>
      <c r="AUC1" s="91"/>
      <c r="AUF1" s="91"/>
      <c r="AUQ1" s="91"/>
      <c r="AUR1" s="91"/>
      <c r="AUW1" s="91"/>
      <c r="AVA1" s="91"/>
      <c r="AVB1" s="91"/>
      <c r="AVJ1" s="91"/>
      <c r="AVK1" s="91"/>
      <c r="AWK1" s="91"/>
      <c r="AWL1" s="91"/>
      <c r="AWM1" s="91"/>
      <c r="AWN1" s="91"/>
      <c r="AWO1" s="91"/>
      <c r="AWP1" s="91"/>
      <c r="AWQ1" s="91"/>
      <c r="AWR1" s="91"/>
      <c r="AWS1" s="91"/>
      <c r="AWT1" s="91"/>
      <c r="AWU1" s="91"/>
      <c r="AWV1" s="91"/>
      <c r="AWW1" s="91"/>
      <c r="AWX1" s="91"/>
      <c r="AWY1" s="91"/>
      <c r="AWZ1" s="91"/>
      <c r="AXA1" s="91"/>
      <c r="AXB1" s="91"/>
      <c r="AXC1" s="91"/>
      <c r="AXD1" s="91"/>
      <c r="AXE1" s="91"/>
      <c r="AXF1" s="91"/>
      <c r="AXG1" s="91"/>
      <c r="AXH1" s="91"/>
      <c r="AXI1" s="91"/>
      <c r="AXJ1" s="91"/>
      <c r="AXK1" s="91"/>
      <c r="AXL1" s="91"/>
      <c r="AXM1" s="91"/>
      <c r="AXN1" s="91"/>
      <c r="AXO1" s="91"/>
      <c r="AXP1" s="91"/>
      <c r="AXQ1" s="91"/>
      <c r="AXR1" s="91"/>
      <c r="AXS1" s="91"/>
      <c r="AXT1" s="91"/>
      <c r="AXU1" s="91"/>
      <c r="AXV1" s="91"/>
      <c r="AXW1" s="91"/>
      <c r="AXX1" s="91"/>
      <c r="AXY1" s="91"/>
      <c r="AXZ1" s="91"/>
      <c r="AYA1" s="91"/>
      <c r="AYB1" s="91"/>
      <c r="AYC1" s="91"/>
      <c r="AYD1" s="91"/>
      <c r="AYE1" s="91"/>
      <c r="AYF1" s="91"/>
      <c r="AYG1" s="91"/>
      <c r="AYH1" s="91"/>
      <c r="AYI1" s="91"/>
      <c r="AYJ1" s="91"/>
      <c r="AYK1" s="91"/>
      <c r="AYL1" s="91"/>
      <c r="AYM1" s="91"/>
      <c r="AYN1" s="91"/>
      <c r="AYO1" s="91"/>
      <c r="AYP1" s="91"/>
      <c r="AYV1" s="91"/>
      <c r="AYY1" s="91"/>
      <c r="AZB1" s="91"/>
      <c r="AZE1" s="91"/>
      <c r="AZH1" s="91"/>
      <c r="AZK1" s="91"/>
      <c r="AZQ1" s="91"/>
      <c r="AZZ1" s="91"/>
      <c r="BAC1" s="91"/>
      <c r="BAF1" s="91"/>
      <c r="BAI1" s="91"/>
      <c r="BAU1" s="91"/>
      <c r="BBA1" s="91"/>
      <c r="BBD1" s="91"/>
      <c r="BBG1" s="91"/>
      <c r="BBJ1" s="91"/>
      <c r="BBP1" s="91"/>
      <c r="BBS1" s="91"/>
      <c r="BBV1" s="91"/>
      <c r="BBY1" s="91"/>
      <c r="BCA1" s="91"/>
      <c r="BCB1" s="91"/>
      <c r="BCG1" s="91"/>
      <c r="BCJ1" s="91"/>
      <c r="BCM1" s="91"/>
      <c r="BCP1" s="91"/>
      <c r="BCS1" s="91"/>
      <c r="BCV1" s="91"/>
      <c r="BCY1" s="91"/>
      <c r="BDE1" s="91"/>
      <c r="BDH1" s="91"/>
      <c r="BDK1" s="91"/>
      <c r="BDM1" s="91"/>
      <c r="BDN1" s="91"/>
      <c r="BDV1" s="91"/>
      <c r="BDY1" s="91"/>
      <c r="BEB1" s="91"/>
      <c r="BEM1" s="91"/>
      <c r="BEN1" s="91"/>
      <c r="BES1" s="91"/>
      <c r="BEW1" s="91"/>
      <c r="BEX1" s="91"/>
      <c r="BFF1" s="91"/>
      <c r="BFG1" s="91"/>
      <c r="BGG1" s="91"/>
      <c r="BGH1" s="91"/>
      <c r="BGI1" s="91"/>
      <c r="BGJ1" s="91"/>
      <c r="BGK1" s="91"/>
      <c r="BGL1" s="91"/>
      <c r="BGM1" s="91"/>
      <c r="BGN1" s="91"/>
      <c r="BGO1" s="91"/>
      <c r="BGP1" s="91"/>
      <c r="BGQ1" s="91"/>
      <c r="BGR1" s="91"/>
      <c r="BGS1" s="91"/>
      <c r="BGT1" s="91"/>
      <c r="BGU1" s="91"/>
      <c r="BGV1" s="91"/>
      <c r="BGW1" s="91"/>
      <c r="BGX1" s="91"/>
      <c r="BGY1" s="91"/>
      <c r="BGZ1" s="91"/>
      <c r="BHA1" s="91"/>
      <c r="BHB1" s="91"/>
      <c r="BHC1" s="91"/>
      <c r="BHD1" s="91"/>
      <c r="BHE1" s="91"/>
      <c r="BHF1" s="91"/>
      <c r="BHG1" s="91"/>
      <c r="BHH1" s="91"/>
      <c r="BHI1" s="91"/>
      <c r="BHJ1" s="91"/>
      <c r="BHK1" s="91"/>
      <c r="BHL1" s="91"/>
      <c r="BHM1" s="91"/>
      <c r="BHN1" s="91"/>
      <c r="BHO1" s="91"/>
      <c r="BHP1" s="91"/>
      <c r="BHQ1" s="91"/>
      <c r="BHR1" s="91"/>
      <c r="BHS1" s="91"/>
      <c r="BHT1" s="91"/>
      <c r="BHU1" s="91"/>
      <c r="BHV1" s="91"/>
      <c r="BHW1" s="91"/>
      <c r="BHX1" s="91"/>
      <c r="BHY1" s="91"/>
      <c r="BHZ1" s="91"/>
      <c r="BIA1" s="91"/>
      <c r="BIB1" s="91"/>
      <c r="BIC1" s="91"/>
      <c r="BID1" s="91"/>
      <c r="BIE1" s="91"/>
      <c r="BIF1" s="91"/>
      <c r="BIG1" s="91"/>
      <c r="BIH1" s="91"/>
      <c r="BII1" s="91"/>
      <c r="BIJ1" s="91"/>
      <c r="BIK1" s="91"/>
      <c r="BIL1" s="91"/>
      <c r="BIR1" s="91"/>
      <c r="BIU1" s="91"/>
      <c r="BIX1" s="91"/>
      <c r="BJA1" s="91"/>
      <c r="BJD1" s="91"/>
      <c r="BJG1" s="91"/>
      <c r="BJM1" s="91"/>
      <c r="BJV1" s="91"/>
      <c r="BJY1" s="91"/>
      <c r="BKB1" s="91"/>
      <c r="BKE1" s="91"/>
      <c r="BKQ1" s="91"/>
      <c r="BKW1" s="91"/>
      <c r="BKZ1" s="91"/>
      <c r="BLC1" s="91"/>
      <c r="BLF1" s="91"/>
      <c r="BLL1" s="91"/>
      <c r="BLO1" s="91"/>
      <c r="BLR1" s="91"/>
      <c r="BLU1" s="91"/>
      <c r="BLW1" s="91"/>
      <c r="BLX1" s="91"/>
      <c r="BMC1" s="91"/>
      <c r="BMF1" s="91"/>
      <c r="BMI1" s="91"/>
      <c r="BML1" s="91"/>
      <c r="BMO1" s="91"/>
      <c r="BMR1" s="91"/>
      <c r="BMU1" s="91"/>
      <c r="BNA1" s="91"/>
      <c r="BND1" s="91"/>
      <c r="BNG1" s="91"/>
      <c r="BNI1" s="91"/>
      <c r="BNJ1" s="91"/>
      <c r="BNR1" s="91"/>
      <c r="BNU1" s="91"/>
      <c r="BNX1" s="91"/>
      <c r="BOI1" s="91"/>
      <c r="BOJ1" s="91"/>
      <c r="BOO1" s="91"/>
      <c r="BOS1" s="91"/>
      <c r="BOT1" s="91"/>
      <c r="BPB1" s="91"/>
      <c r="BPC1" s="91"/>
      <c r="BQC1" s="91"/>
      <c r="BQD1" s="91"/>
      <c r="BQE1" s="91"/>
      <c r="BQF1" s="91"/>
      <c r="BQG1" s="91"/>
      <c r="BQH1" s="91"/>
      <c r="BQI1" s="91"/>
      <c r="BQJ1" s="91"/>
      <c r="BQK1" s="91"/>
      <c r="BQL1" s="91"/>
      <c r="BQM1" s="91"/>
      <c r="BQN1" s="91"/>
      <c r="BQO1" s="91"/>
      <c r="BQP1" s="91"/>
      <c r="BQQ1" s="91"/>
      <c r="BQR1" s="91"/>
      <c r="BQS1" s="91"/>
      <c r="BQT1" s="91"/>
      <c r="BQU1" s="91"/>
      <c r="BQV1" s="91"/>
      <c r="BQW1" s="91"/>
      <c r="BQX1" s="91"/>
      <c r="BQY1" s="91"/>
      <c r="BQZ1" s="91"/>
      <c r="BRA1" s="91"/>
      <c r="BRB1" s="91"/>
      <c r="BRC1" s="91"/>
      <c r="BRD1" s="91"/>
      <c r="BRE1" s="91"/>
      <c r="BRF1" s="91"/>
      <c r="BRG1" s="91"/>
      <c r="BRH1" s="91"/>
      <c r="BRI1" s="91"/>
      <c r="BRJ1" s="91"/>
      <c r="BRK1" s="91"/>
      <c r="BRL1" s="91"/>
      <c r="BRM1" s="91"/>
      <c r="BRN1" s="91"/>
      <c r="BRO1" s="91"/>
      <c r="BRP1" s="91"/>
      <c r="BRQ1" s="91"/>
      <c r="BRR1" s="91"/>
      <c r="BRS1" s="91"/>
      <c r="BRT1" s="91"/>
      <c r="BRU1" s="91"/>
      <c r="BRV1" s="91"/>
      <c r="BRW1" s="91"/>
      <c r="BRX1" s="91"/>
      <c r="BRY1" s="91"/>
      <c r="BRZ1" s="91"/>
      <c r="BSA1" s="91"/>
      <c r="BSB1" s="91"/>
      <c r="BSC1" s="91"/>
      <c r="BSD1" s="91"/>
      <c r="BSE1" s="91"/>
      <c r="BSF1" s="91"/>
      <c r="BSG1" s="91"/>
      <c r="BSH1" s="91"/>
      <c r="BSN1" s="91"/>
      <c r="BSQ1" s="91"/>
      <c r="BST1" s="91"/>
      <c r="BSW1" s="91"/>
      <c r="BSZ1" s="91"/>
      <c r="BTC1" s="91"/>
      <c r="BTI1" s="91"/>
      <c r="BTR1" s="91"/>
      <c r="BTU1" s="91"/>
      <c r="BTX1" s="91"/>
      <c r="BUA1" s="91"/>
      <c r="BUM1" s="91"/>
      <c r="BUS1" s="91"/>
      <c r="BUV1" s="91"/>
      <c r="BUY1" s="91"/>
      <c r="BVB1" s="91"/>
      <c r="BVH1" s="91"/>
      <c r="BVK1" s="91"/>
      <c r="BVN1" s="91"/>
      <c r="BVQ1" s="91"/>
      <c r="BVS1" s="91"/>
      <c r="BVT1" s="91"/>
      <c r="BVY1" s="91"/>
      <c r="BWB1" s="91"/>
      <c r="BWE1" s="91"/>
      <c r="BWH1" s="91"/>
      <c r="BWK1" s="91"/>
      <c r="BWN1" s="91"/>
      <c r="BWQ1" s="91"/>
      <c r="BWW1" s="91"/>
      <c r="BWZ1" s="91"/>
      <c r="BXC1" s="91"/>
      <c r="BXE1" s="91"/>
      <c r="BXF1" s="91"/>
      <c r="BXN1" s="91"/>
      <c r="BXQ1" s="91"/>
      <c r="BXT1" s="91"/>
      <c r="BYE1" s="91"/>
      <c r="BYF1" s="91"/>
      <c r="BYK1" s="91"/>
      <c r="BYO1" s="91"/>
      <c r="BYP1" s="91"/>
      <c r="BYX1" s="91"/>
      <c r="BYY1" s="91"/>
      <c r="BZY1" s="91"/>
      <c r="BZZ1" s="91"/>
      <c r="CAA1" s="91"/>
      <c r="CAB1" s="91"/>
      <c r="CAC1" s="91"/>
      <c r="CAD1" s="91"/>
      <c r="CAE1" s="91"/>
      <c r="CAF1" s="91"/>
      <c r="CAG1" s="91"/>
      <c r="CAH1" s="91"/>
      <c r="CAI1" s="91"/>
      <c r="CAJ1" s="91"/>
      <c r="CAK1" s="91"/>
      <c r="CAL1" s="91"/>
      <c r="CAM1" s="91"/>
      <c r="CAN1" s="91"/>
      <c r="CAO1" s="91"/>
      <c r="CAP1" s="91"/>
      <c r="CAQ1" s="91"/>
      <c r="CAR1" s="91"/>
      <c r="CAS1" s="91"/>
      <c r="CAT1" s="91"/>
      <c r="CAU1" s="91"/>
      <c r="CAV1" s="91"/>
      <c r="CAW1" s="91"/>
      <c r="CAX1" s="91"/>
      <c r="CAY1" s="91"/>
      <c r="CAZ1" s="91"/>
      <c r="CBA1" s="91"/>
      <c r="CBB1" s="91"/>
      <c r="CBC1" s="91"/>
      <c r="CBD1" s="91"/>
      <c r="CBE1" s="91"/>
      <c r="CBF1" s="91"/>
      <c r="CBG1" s="91"/>
      <c r="CBH1" s="91"/>
      <c r="CBI1" s="91"/>
      <c r="CBJ1" s="91"/>
      <c r="CBK1" s="91"/>
      <c r="CBL1" s="91"/>
      <c r="CBM1" s="91"/>
      <c r="CBN1" s="91"/>
      <c r="CBO1" s="91"/>
      <c r="CBP1" s="91"/>
      <c r="CBQ1" s="91"/>
      <c r="CBR1" s="91"/>
      <c r="CBS1" s="91"/>
      <c r="CBT1" s="91"/>
      <c r="CBU1" s="91"/>
      <c r="CBV1" s="91"/>
      <c r="CBW1" s="91"/>
      <c r="CBX1" s="91"/>
      <c r="CBY1" s="91"/>
      <c r="CBZ1" s="91"/>
      <c r="CCA1" s="91"/>
      <c r="CCB1" s="91"/>
      <c r="CCC1" s="91"/>
      <c r="CCD1" s="91"/>
      <c r="CCJ1" s="91"/>
      <c r="CCM1" s="91"/>
      <c r="CCP1" s="91"/>
      <c r="CCS1" s="91"/>
      <c r="CCV1" s="91"/>
      <c r="CCY1" s="91"/>
      <c r="CDE1" s="91"/>
      <c r="CDN1" s="91"/>
      <c r="CDQ1" s="91"/>
      <c r="CDT1" s="91"/>
      <c r="CDW1" s="91"/>
      <c r="CEI1" s="91"/>
      <c r="CEO1" s="91"/>
      <c r="CER1" s="91"/>
      <c r="CEU1" s="91"/>
      <c r="CEX1" s="91"/>
      <c r="CFD1" s="91"/>
      <c r="CFG1" s="91"/>
      <c r="CFJ1" s="91"/>
      <c r="CFM1" s="91"/>
      <c r="CFO1" s="91"/>
      <c r="CFP1" s="91"/>
      <c r="CFU1" s="91"/>
      <c r="CFX1" s="91"/>
      <c r="CGA1" s="91"/>
      <c r="CGD1" s="91"/>
      <c r="CGG1" s="91"/>
      <c r="CGJ1" s="91"/>
      <c r="CGM1" s="91"/>
      <c r="CGS1" s="91"/>
      <c r="CGV1" s="91"/>
      <c r="CGY1" s="91"/>
      <c r="CHA1" s="91"/>
      <c r="CHB1" s="91"/>
      <c r="CHJ1" s="91"/>
      <c r="CHM1" s="91"/>
      <c r="CHP1" s="91"/>
      <c r="CIA1" s="91"/>
      <c r="CIB1" s="91"/>
      <c r="CIG1" s="91"/>
      <c r="CIK1" s="91"/>
      <c r="CIL1" s="91"/>
      <c r="CIT1" s="91"/>
      <c r="CIU1" s="91"/>
      <c r="CJU1" s="91"/>
      <c r="CJV1" s="91"/>
      <c r="CJW1" s="91"/>
      <c r="CJX1" s="91"/>
      <c r="CJY1" s="91"/>
      <c r="CJZ1" s="91"/>
      <c r="CKA1" s="91"/>
      <c r="CKB1" s="91"/>
      <c r="CKC1" s="91"/>
      <c r="CKD1" s="91"/>
      <c r="CKE1" s="91"/>
      <c r="CKF1" s="91"/>
      <c r="CKG1" s="91"/>
      <c r="CKH1" s="91"/>
      <c r="CKI1" s="91"/>
      <c r="CKJ1" s="91"/>
      <c r="CKK1" s="91"/>
      <c r="CKL1" s="91"/>
      <c r="CKM1" s="91"/>
      <c r="CKN1" s="91"/>
      <c r="CKO1" s="91"/>
      <c r="CKP1" s="91"/>
      <c r="CKQ1" s="91"/>
      <c r="CKR1" s="91"/>
      <c r="CKS1" s="91"/>
      <c r="CKT1" s="91"/>
      <c r="CKU1" s="91"/>
      <c r="CKV1" s="91"/>
      <c r="CKW1" s="91"/>
      <c r="CKX1" s="91"/>
      <c r="CKY1" s="91"/>
      <c r="CKZ1" s="91"/>
      <c r="CLA1" s="91"/>
      <c r="CLB1" s="91"/>
      <c r="CLC1" s="91"/>
      <c r="CLD1" s="91"/>
      <c r="CLE1" s="91"/>
      <c r="CLF1" s="91"/>
      <c r="CLG1" s="91"/>
      <c r="CLH1" s="91"/>
      <c r="CLI1" s="91"/>
      <c r="CLJ1" s="91"/>
      <c r="CLK1" s="91"/>
      <c r="CLL1" s="91"/>
      <c r="CLM1" s="91"/>
      <c r="CLN1" s="91"/>
      <c r="CLO1" s="91"/>
      <c r="CLP1" s="91"/>
      <c r="CLQ1" s="91"/>
      <c r="CLR1" s="91"/>
      <c r="CLS1" s="91"/>
      <c r="CLT1" s="91"/>
      <c r="CLU1" s="91"/>
      <c r="CLV1" s="91"/>
      <c r="CLW1" s="91"/>
      <c r="CLX1" s="91"/>
      <c r="CLY1" s="91"/>
      <c r="CLZ1" s="91"/>
      <c r="CMF1" s="91"/>
      <c r="CMI1" s="91"/>
      <c r="CML1" s="91"/>
      <c r="CMO1" s="91"/>
      <c r="CMR1" s="91"/>
      <c r="CMU1" s="91"/>
      <c r="CNA1" s="91"/>
      <c r="CNJ1" s="91"/>
      <c r="CNM1" s="91"/>
      <c r="CNP1" s="91"/>
      <c r="CNS1" s="91"/>
      <c r="COE1" s="91"/>
      <c r="COK1" s="91"/>
      <c r="CON1" s="91"/>
      <c r="COQ1" s="91"/>
      <c r="COT1" s="91"/>
      <c r="COZ1" s="91"/>
      <c r="CPC1" s="91"/>
      <c r="CPF1" s="91"/>
      <c r="CPI1" s="91"/>
      <c r="CPK1" s="91"/>
      <c r="CPL1" s="91"/>
      <c r="CPQ1" s="91"/>
      <c r="CPT1" s="91"/>
      <c r="CPW1" s="91"/>
      <c r="CPZ1" s="91"/>
      <c r="CQC1" s="91"/>
      <c r="CQF1" s="91"/>
      <c r="CQI1" s="91"/>
      <c r="CQO1" s="91"/>
      <c r="CQR1" s="91"/>
      <c r="CQU1" s="91"/>
      <c r="CQW1" s="91"/>
      <c r="CQX1" s="91"/>
      <c r="CRF1" s="91"/>
      <c r="CRI1" s="91"/>
      <c r="CRL1" s="91"/>
      <c r="CRW1" s="91"/>
      <c r="CRX1" s="91"/>
      <c r="CSC1" s="91"/>
      <c r="CSG1" s="91"/>
      <c r="CSH1" s="91"/>
      <c r="CSP1" s="91"/>
      <c r="CSQ1" s="91"/>
      <c r="CTQ1" s="91"/>
      <c r="CTR1" s="91"/>
      <c r="CTS1" s="91"/>
      <c r="CTT1" s="91"/>
      <c r="CTU1" s="91"/>
      <c r="CTV1" s="91"/>
      <c r="CTW1" s="91"/>
      <c r="CTX1" s="91"/>
      <c r="CTY1" s="91"/>
      <c r="CTZ1" s="91"/>
      <c r="CUA1" s="91"/>
      <c r="CUB1" s="91"/>
      <c r="CUC1" s="91"/>
      <c r="CUD1" s="91"/>
      <c r="CUE1" s="91"/>
      <c r="CUF1" s="91"/>
      <c r="CUG1" s="91"/>
      <c r="CUH1" s="91"/>
      <c r="CUI1" s="91"/>
      <c r="CUJ1" s="91"/>
      <c r="CUK1" s="91"/>
      <c r="CUL1" s="91"/>
      <c r="CUM1" s="91"/>
      <c r="CUN1" s="91"/>
      <c r="CUO1" s="91"/>
      <c r="CUP1" s="91"/>
      <c r="CUQ1" s="91"/>
      <c r="CUR1" s="91"/>
      <c r="CUS1" s="91"/>
      <c r="CUT1" s="91"/>
      <c r="CUU1" s="91"/>
      <c r="CUV1" s="91"/>
      <c r="CUW1" s="91"/>
      <c r="CUX1" s="91"/>
      <c r="CUY1" s="91"/>
      <c r="CUZ1" s="91"/>
      <c r="CVA1" s="91"/>
      <c r="CVB1" s="91"/>
      <c r="CVC1" s="91"/>
      <c r="CVD1" s="91"/>
      <c r="CVE1" s="91"/>
      <c r="CVF1" s="91"/>
      <c r="CVG1" s="91"/>
      <c r="CVH1" s="91"/>
      <c r="CVI1" s="91"/>
      <c r="CVJ1" s="91"/>
      <c r="CVK1" s="91"/>
      <c r="CVL1" s="91"/>
      <c r="CVM1" s="91"/>
      <c r="CVN1" s="91"/>
      <c r="CVO1" s="91"/>
      <c r="CVP1" s="91"/>
      <c r="CVQ1" s="91"/>
      <c r="CVR1" s="91"/>
      <c r="CVS1" s="91"/>
      <c r="CVT1" s="91"/>
      <c r="CVU1" s="91"/>
      <c r="CVV1" s="91"/>
      <c r="CWB1" s="91"/>
      <c r="CWE1" s="91"/>
      <c r="CWH1" s="91"/>
      <c r="CWK1" s="91"/>
      <c r="CWN1" s="91"/>
      <c r="CWQ1" s="91"/>
      <c r="CWW1" s="91"/>
      <c r="CXF1" s="91"/>
      <c r="CXI1" s="91"/>
      <c r="CXL1" s="91"/>
      <c r="CXO1" s="91"/>
      <c r="CYA1" s="91"/>
      <c r="CYG1" s="91"/>
      <c r="CYJ1" s="91"/>
      <c r="CYM1" s="91"/>
      <c r="CYP1" s="91"/>
      <c r="CYV1" s="91"/>
      <c r="CYY1" s="91"/>
      <c r="CZB1" s="91"/>
      <c r="CZE1" s="91"/>
      <c r="CZG1" s="91"/>
      <c r="CZH1" s="91"/>
      <c r="CZM1" s="91"/>
      <c r="CZP1" s="91"/>
      <c r="CZS1" s="91"/>
      <c r="CZV1" s="91"/>
      <c r="CZY1" s="91"/>
      <c r="DAB1" s="91"/>
      <c r="DAE1" s="91"/>
      <c r="DAK1" s="91"/>
      <c r="DAN1" s="91"/>
      <c r="DAQ1" s="91"/>
      <c r="DAS1" s="91"/>
      <c r="DAT1" s="91"/>
      <c r="DBB1" s="91"/>
      <c r="DBE1" s="91"/>
      <c r="DBH1" s="91"/>
      <c r="DBS1" s="91"/>
      <c r="DBT1" s="91"/>
      <c r="DBY1" s="91"/>
      <c r="DCC1" s="91"/>
      <c r="DCD1" s="91"/>
      <c r="DCL1" s="91"/>
      <c r="DCM1" s="91"/>
      <c r="DDM1" s="91"/>
      <c r="DDN1" s="91"/>
      <c r="DDO1" s="91"/>
      <c r="DDP1" s="91"/>
      <c r="DDQ1" s="91"/>
      <c r="DDR1" s="91"/>
      <c r="DDS1" s="91"/>
      <c r="DDT1" s="91"/>
      <c r="DDU1" s="91"/>
      <c r="DDV1" s="91"/>
      <c r="DDW1" s="91"/>
      <c r="DDX1" s="91"/>
      <c r="DDY1" s="91"/>
      <c r="DDZ1" s="91"/>
      <c r="DEA1" s="91"/>
      <c r="DEB1" s="91"/>
      <c r="DEC1" s="91"/>
      <c r="DED1" s="91"/>
      <c r="DEE1" s="91"/>
      <c r="DEF1" s="91"/>
      <c r="DEG1" s="91"/>
      <c r="DEH1" s="91"/>
      <c r="DEI1" s="91"/>
      <c r="DEJ1" s="91"/>
      <c r="DEK1" s="91"/>
      <c r="DEL1" s="91"/>
      <c r="DEM1" s="91"/>
      <c r="DEN1" s="91"/>
      <c r="DEO1" s="91"/>
      <c r="DEP1" s="91"/>
      <c r="DEQ1" s="91"/>
      <c r="DER1" s="91"/>
      <c r="DES1" s="91"/>
      <c r="DET1" s="91"/>
      <c r="DEU1" s="91"/>
      <c r="DEV1" s="91"/>
      <c r="DEW1" s="91"/>
      <c r="DEX1" s="91"/>
      <c r="DEY1" s="91"/>
      <c r="DEZ1" s="91"/>
      <c r="DFA1" s="91"/>
      <c r="DFB1" s="91"/>
      <c r="DFC1" s="91"/>
      <c r="DFD1" s="91"/>
      <c r="DFE1" s="91"/>
      <c r="DFF1" s="91"/>
      <c r="DFG1" s="91"/>
      <c r="DFH1" s="91"/>
      <c r="DFI1" s="91"/>
      <c r="DFJ1" s="91"/>
      <c r="DFK1" s="91"/>
      <c r="DFL1" s="91"/>
      <c r="DFM1" s="91"/>
      <c r="DFN1" s="91"/>
      <c r="DFO1" s="91"/>
      <c r="DFP1" s="91"/>
      <c r="DFQ1" s="91"/>
      <c r="DFR1" s="91"/>
      <c r="DFX1" s="91"/>
      <c r="DGA1" s="91"/>
      <c r="DGD1" s="91"/>
      <c r="DGG1" s="91"/>
      <c r="DGJ1" s="91"/>
      <c r="DGM1" s="91"/>
      <c r="DGS1" s="91"/>
      <c r="DHB1" s="91"/>
      <c r="DHE1" s="91"/>
      <c r="DHH1" s="91"/>
      <c r="DHK1" s="91"/>
      <c r="DHW1" s="91"/>
      <c r="DIC1" s="91"/>
      <c r="DIF1" s="91"/>
      <c r="DII1" s="91"/>
      <c r="DIL1" s="91"/>
      <c r="DIR1" s="91"/>
      <c r="DIU1" s="91"/>
      <c r="DIX1" s="91"/>
      <c r="DJA1" s="91"/>
      <c r="DJC1" s="91"/>
      <c r="DJD1" s="91"/>
      <c r="DJI1" s="91"/>
      <c r="DJL1" s="91"/>
      <c r="DJO1" s="91"/>
      <c r="DJR1" s="91"/>
      <c r="DJU1" s="91"/>
      <c r="DJX1" s="91"/>
      <c r="DKA1" s="91"/>
      <c r="DKG1" s="91"/>
      <c r="DKJ1" s="91"/>
      <c r="DKM1" s="91"/>
      <c r="DKO1" s="91"/>
      <c r="DKP1" s="91"/>
      <c r="DKX1" s="91"/>
      <c r="DLA1" s="91"/>
      <c r="DLD1" s="91"/>
      <c r="DLO1" s="91"/>
      <c r="DLP1" s="91"/>
      <c r="DLU1" s="91"/>
      <c r="DLY1" s="91"/>
      <c r="DLZ1" s="91"/>
      <c r="DMH1" s="91"/>
      <c r="DMI1" s="91"/>
      <c r="DNI1" s="91"/>
      <c r="DNJ1" s="91"/>
      <c r="DNK1" s="91"/>
      <c r="DNL1" s="91"/>
      <c r="DNM1" s="91"/>
      <c r="DNN1" s="91"/>
      <c r="DNO1" s="91"/>
      <c r="DNP1" s="91"/>
      <c r="DNQ1" s="91"/>
      <c r="DNR1" s="91"/>
      <c r="DNS1" s="91"/>
      <c r="DNT1" s="91"/>
      <c r="DNU1" s="91"/>
      <c r="DNV1" s="91"/>
      <c r="DNW1" s="91"/>
      <c r="DNX1" s="91"/>
      <c r="DNY1" s="91"/>
      <c r="DNZ1" s="91"/>
      <c r="DOA1" s="91"/>
      <c r="DOB1" s="91"/>
      <c r="DOC1" s="91"/>
      <c r="DOD1" s="91"/>
      <c r="DOE1" s="91"/>
      <c r="DOF1" s="91"/>
      <c r="DOG1" s="91"/>
      <c r="DOH1" s="91"/>
      <c r="DOI1" s="91"/>
      <c r="DOJ1" s="91"/>
      <c r="DOK1" s="91"/>
      <c r="DOL1" s="91"/>
      <c r="DOM1" s="91"/>
      <c r="DON1" s="91"/>
      <c r="DOO1" s="91"/>
      <c r="DOP1" s="91"/>
      <c r="DOQ1" s="91"/>
      <c r="DOR1" s="91"/>
      <c r="DOS1" s="91"/>
      <c r="DOT1" s="91"/>
      <c r="DOU1" s="91"/>
      <c r="DOV1" s="91"/>
      <c r="DOW1" s="91"/>
      <c r="DOX1" s="91"/>
      <c r="DOY1" s="91"/>
      <c r="DOZ1" s="91"/>
      <c r="DPA1" s="91"/>
      <c r="DPB1" s="91"/>
      <c r="DPC1" s="91"/>
      <c r="DPD1" s="91"/>
      <c r="DPE1" s="91"/>
      <c r="DPF1" s="91"/>
      <c r="DPG1" s="91"/>
      <c r="DPH1" s="91"/>
      <c r="DPI1" s="91"/>
      <c r="DPJ1" s="91"/>
      <c r="DPK1" s="91"/>
      <c r="DPL1" s="91"/>
      <c r="DPM1" s="91"/>
      <c r="DPN1" s="91"/>
      <c r="DPT1" s="91"/>
      <c r="DPW1" s="91"/>
      <c r="DPZ1" s="91"/>
      <c r="DQC1" s="91"/>
      <c r="DQF1" s="91"/>
      <c r="DQI1" s="91"/>
      <c r="DQO1" s="91"/>
      <c r="DQX1" s="91"/>
      <c r="DRA1" s="91"/>
      <c r="DRD1" s="91"/>
      <c r="DRG1" s="91"/>
      <c r="DRS1" s="91"/>
      <c r="DRY1" s="91"/>
      <c r="DSB1" s="91"/>
      <c r="DSE1" s="91"/>
      <c r="DSH1" s="91"/>
      <c r="DSN1" s="91"/>
      <c r="DSQ1" s="91"/>
      <c r="DST1" s="91"/>
      <c r="DSW1" s="91"/>
      <c r="DSY1" s="91"/>
      <c r="DSZ1" s="91"/>
      <c r="DTE1" s="91"/>
      <c r="DTH1" s="91"/>
      <c r="DTK1" s="91"/>
      <c r="DTN1" s="91"/>
      <c r="DTQ1" s="91"/>
      <c r="DTT1" s="91"/>
      <c r="DTW1" s="91"/>
      <c r="DUC1" s="91"/>
      <c r="DUF1" s="91"/>
      <c r="DUI1" s="91"/>
      <c r="DUK1" s="91"/>
      <c r="DUL1" s="91"/>
      <c r="DUT1" s="91"/>
      <c r="DUW1" s="91"/>
      <c r="DUZ1" s="91"/>
      <c r="DVK1" s="91"/>
      <c r="DVL1" s="91"/>
      <c r="DVQ1" s="91"/>
      <c r="DVU1" s="91"/>
      <c r="DVV1" s="91"/>
      <c r="DWD1" s="91"/>
      <c r="DWE1" s="91"/>
      <c r="DXE1" s="91"/>
      <c r="DXF1" s="91"/>
      <c r="DXG1" s="91"/>
      <c r="DXH1" s="91"/>
      <c r="DXI1" s="91"/>
      <c r="DXJ1" s="91"/>
      <c r="DXK1" s="91"/>
      <c r="DXL1" s="91"/>
      <c r="DXM1" s="91"/>
      <c r="DXN1" s="91"/>
      <c r="DXO1" s="91"/>
      <c r="DXP1" s="91"/>
      <c r="DXQ1" s="91"/>
      <c r="DXR1" s="91"/>
      <c r="DXS1" s="91"/>
      <c r="DXT1" s="91"/>
      <c r="DXU1" s="91"/>
      <c r="DXV1" s="91"/>
      <c r="DXW1" s="91"/>
      <c r="DXX1" s="91"/>
      <c r="DXY1" s="91"/>
      <c r="DXZ1" s="91"/>
      <c r="DYA1" s="91"/>
      <c r="DYB1" s="91"/>
      <c r="DYC1" s="91"/>
      <c r="DYD1" s="91"/>
      <c r="DYE1" s="91"/>
      <c r="DYF1" s="91"/>
      <c r="DYG1" s="91"/>
      <c r="DYH1" s="91"/>
      <c r="DYI1" s="91"/>
      <c r="DYJ1" s="91"/>
      <c r="DYK1" s="91"/>
      <c r="DYL1" s="91"/>
      <c r="DYM1" s="91"/>
      <c r="DYN1" s="91"/>
      <c r="DYO1" s="91"/>
      <c r="DYP1" s="91"/>
      <c r="DYQ1" s="91"/>
      <c r="DYR1" s="91"/>
      <c r="DYS1" s="91"/>
      <c r="DYT1" s="91"/>
      <c r="DYU1" s="91"/>
      <c r="DYV1" s="91"/>
      <c r="DYW1" s="91"/>
      <c r="DYX1" s="91"/>
      <c r="DYY1" s="91"/>
      <c r="DYZ1" s="91"/>
      <c r="DZA1" s="91"/>
      <c r="DZB1" s="91"/>
      <c r="DZC1" s="91"/>
      <c r="DZD1" s="91"/>
      <c r="DZE1" s="91"/>
      <c r="DZF1" s="91"/>
      <c r="DZG1" s="91"/>
      <c r="DZH1" s="91"/>
      <c r="DZI1" s="91"/>
      <c r="DZJ1" s="91"/>
      <c r="DZP1" s="91"/>
      <c r="DZS1" s="91"/>
      <c r="DZV1" s="91"/>
      <c r="DZY1" s="91"/>
      <c r="EAB1" s="91"/>
      <c r="EAE1" s="91"/>
      <c r="EAK1" s="91"/>
      <c r="EAT1" s="91"/>
      <c r="EAW1" s="91"/>
      <c r="EAZ1" s="91"/>
      <c r="EBC1" s="91"/>
      <c r="EBO1" s="91"/>
      <c r="EBU1" s="91"/>
      <c r="EBX1" s="91"/>
      <c r="ECA1" s="91"/>
      <c r="ECD1" s="91"/>
      <c r="ECJ1" s="91"/>
      <c r="ECM1" s="91"/>
      <c r="ECP1" s="91"/>
      <c r="ECS1" s="91"/>
      <c r="ECU1" s="91"/>
      <c r="ECV1" s="91"/>
      <c r="EDA1" s="91"/>
      <c r="EDD1" s="91"/>
      <c r="EDG1" s="91"/>
      <c r="EDJ1" s="91"/>
      <c r="EDM1" s="91"/>
      <c r="EDP1" s="91"/>
      <c r="EDS1" s="91"/>
      <c r="EDY1" s="91"/>
      <c r="EEB1" s="91"/>
      <c r="EEE1" s="91"/>
      <c r="EEG1" s="91"/>
      <c r="EEH1" s="91"/>
      <c r="EEP1" s="91"/>
      <c r="EES1" s="91"/>
      <c r="EEV1" s="91"/>
      <c r="EFG1" s="91"/>
      <c r="EFH1" s="91"/>
      <c r="EFM1" s="91"/>
      <c r="EFQ1" s="91"/>
      <c r="EFR1" s="91"/>
      <c r="EFZ1" s="91"/>
      <c r="EGA1" s="91"/>
      <c r="EHA1" s="91"/>
      <c r="EHB1" s="91"/>
      <c r="EHC1" s="91"/>
      <c r="EHD1" s="91"/>
      <c r="EHE1" s="91"/>
      <c r="EHF1" s="91"/>
      <c r="EHG1" s="91"/>
      <c r="EHH1" s="91"/>
      <c r="EHI1" s="91"/>
      <c r="EHJ1" s="91"/>
      <c r="EHK1" s="91"/>
      <c r="EHL1" s="91"/>
      <c r="EHM1" s="91"/>
      <c r="EHN1" s="91"/>
      <c r="EHO1" s="91"/>
      <c r="EHP1" s="91"/>
      <c r="EHQ1" s="91"/>
      <c r="EHR1" s="91"/>
      <c r="EHS1" s="91"/>
      <c r="EHT1" s="91"/>
      <c r="EHU1" s="91"/>
      <c r="EHV1" s="91"/>
      <c r="EHW1" s="91"/>
      <c r="EHX1" s="91"/>
      <c r="EHY1" s="91"/>
      <c r="EHZ1" s="91"/>
      <c r="EIA1" s="91"/>
      <c r="EIB1" s="91"/>
      <c r="EIC1" s="91"/>
      <c r="EID1" s="91"/>
      <c r="EIE1" s="91"/>
      <c r="EIF1" s="91"/>
      <c r="EIG1" s="91"/>
      <c r="EIH1" s="91"/>
      <c r="EII1" s="91"/>
      <c r="EIJ1" s="91"/>
      <c r="EIK1" s="91"/>
      <c r="EIL1" s="91"/>
      <c r="EIM1" s="91"/>
      <c r="EIN1" s="91"/>
      <c r="EIO1" s="91"/>
      <c r="EIP1" s="91"/>
      <c r="EIQ1" s="91"/>
      <c r="EIR1" s="91"/>
      <c r="EIS1" s="91"/>
      <c r="EIT1" s="91"/>
      <c r="EIU1" s="91"/>
      <c r="EIV1" s="91"/>
      <c r="EIW1" s="91"/>
      <c r="EIX1" s="91"/>
      <c r="EIY1" s="91"/>
      <c r="EIZ1" s="91"/>
      <c r="EJA1" s="91"/>
      <c r="EJB1" s="91"/>
      <c r="EJC1" s="91"/>
      <c r="EJD1" s="91"/>
      <c r="EJE1" s="91"/>
      <c r="EJF1" s="91"/>
      <c r="EJL1" s="91"/>
      <c r="EJO1" s="91"/>
      <c r="EJR1" s="91"/>
      <c r="EJU1" s="91"/>
      <c r="EJX1" s="91"/>
      <c r="EKA1" s="91"/>
      <c r="EKG1" s="91"/>
      <c r="EKP1" s="91"/>
      <c r="EKS1" s="91"/>
      <c r="EKV1" s="91"/>
      <c r="EKY1" s="91"/>
      <c r="ELK1" s="91"/>
      <c r="ELQ1" s="91"/>
      <c r="ELT1" s="91"/>
      <c r="ELW1" s="91"/>
      <c r="ELZ1" s="91"/>
      <c r="EMF1" s="91"/>
      <c r="EMI1" s="91"/>
      <c r="EML1" s="91"/>
      <c r="EMO1" s="91"/>
      <c r="EMQ1" s="91"/>
      <c r="EMR1" s="91"/>
      <c r="EMW1" s="91"/>
      <c r="EMZ1" s="91"/>
      <c r="ENC1" s="91"/>
      <c r="ENF1" s="91"/>
      <c r="ENI1" s="91"/>
      <c r="ENL1" s="91"/>
      <c r="ENO1" s="91"/>
      <c r="ENU1" s="91"/>
      <c r="ENX1" s="91"/>
      <c r="EOA1" s="91"/>
      <c r="EOC1" s="91"/>
      <c r="EOD1" s="91"/>
      <c r="EOL1" s="91"/>
      <c r="EOO1" s="91"/>
      <c r="EOR1" s="91"/>
      <c r="EPC1" s="91"/>
      <c r="EPD1" s="91"/>
      <c r="EPI1" s="91"/>
      <c r="EPM1" s="91"/>
      <c r="EPN1" s="91"/>
      <c r="EPV1" s="91"/>
      <c r="EPW1" s="91"/>
      <c r="EQW1" s="91"/>
      <c r="EQX1" s="91"/>
      <c r="EQY1" s="91"/>
      <c r="EQZ1" s="91"/>
      <c r="ERA1" s="91"/>
      <c r="ERB1" s="91"/>
      <c r="ERC1" s="91"/>
      <c r="ERD1" s="91"/>
      <c r="ERE1" s="91"/>
      <c r="ERF1" s="91"/>
      <c r="ERG1" s="91"/>
      <c r="ERH1" s="91"/>
      <c r="ERI1" s="91"/>
      <c r="ERJ1" s="91"/>
      <c r="ERK1" s="91"/>
      <c r="ERL1" s="91"/>
      <c r="ERM1" s="91"/>
      <c r="ERN1" s="91"/>
      <c r="ERO1" s="91"/>
      <c r="ERP1" s="91"/>
      <c r="ERQ1" s="91"/>
      <c r="ERR1" s="91"/>
      <c r="ERS1" s="91"/>
      <c r="ERT1" s="91"/>
      <c r="ERU1" s="91"/>
      <c r="ERV1" s="91"/>
      <c r="ERW1" s="91"/>
      <c r="ERX1" s="91"/>
      <c r="ERY1" s="91"/>
      <c r="ERZ1" s="91"/>
      <c r="ESA1" s="91"/>
      <c r="ESB1" s="91"/>
      <c r="ESC1" s="91"/>
      <c r="ESD1" s="91"/>
      <c r="ESE1" s="91"/>
      <c r="ESF1" s="91"/>
      <c r="ESG1" s="91"/>
      <c r="ESH1" s="91"/>
      <c r="ESI1" s="91"/>
      <c r="ESJ1" s="91"/>
      <c r="ESK1" s="91"/>
      <c r="ESL1" s="91"/>
      <c r="ESM1" s="91"/>
      <c r="ESN1" s="91"/>
      <c r="ESO1" s="91"/>
      <c r="ESP1" s="91"/>
      <c r="ESQ1" s="91"/>
      <c r="ESR1" s="91"/>
      <c r="ESS1" s="91"/>
      <c r="EST1" s="91"/>
      <c r="ESU1" s="91"/>
      <c r="ESV1" s="91"/>
      <c r="ESW1" s="91"/>
      <c r="ESX1" s="91"/>
      <c r="ESY1" s="91"/>
      <c r="ESZ1" s="91"/>
      <c r="ETA1" s="91"/>
      <c r="ETB1" s="91"/>
      <c r="ETH1" s="91"/>
      <c r="ETK1" s="91"/>
      <c r="ETN1" s="91"/>
      <c r="ETQ1" s="91"/>
      <c r="ETT1" s="91"/>
      <c r="ETW1" s="91"/>
      <c r="EUC1" s="91"/>
      <c r="EUL1" s="91"/>
      <c r="EUO1" s="91"/>
      <c r="EUR1" s="91"/>
      <c r="EUU1" s="91"/>
      <c r="EVG1" s="91"/>
      <c r="EVM1" s="91"/>
      <c r="EVP1" s="91"/>
      <c r="EVS1" s="91"/>
      <c r="EVV1" s="91"/>
      <c r="EWB1" s="91"/>
      <c r="EWE1" s="91"/>
      <c r="EWH1" s="91"/>
      <c r="EWK1" s="91"/>
      <c r="EWM1" s="91"/>
      <c r="EWN1" s="91"/>
      <c r="EWS1" s="91"/>
      <c r="EWV1" s="91"/>
      <c r="EWY1" s="91"/>
      <c r="EXB1" s="91"/>
      <c r="EXE1" s="91"/>
      <c r="EXH1" s="91"/>
      <c r="EXK1" s="91"/>
      <c r="EXQ1" s="91"/>
      <c r="EXT1" s="91"/>
      <c r="EXW1" s="91"/>
      <c r="EXY1" s="91"/>
      <c r="EXZ1" s="91"/>
      <c r="EYH1" s="91"/>
      <c r="EYK1" s="91"/>
      <c r="EYN1" s="91"/>
      <c r="EYY1" s="91"/>
      <c r="EYZ1" s="91"/>
      <c r="EZE1" s="91"/>
      <c r="EZI1" s="91"/>
      <c r="EZJ1" s="91"/>
      <c r="EZR1" s="91"/>
      <c r="EZS1" s="91"/>
      <c r="FAS1" s="91"/>
      <c r="FAT1" s="91"/>
      <c r="FAU1" s="91"/>
      <c r="FAV1" s="91"/>
      <c r="FAW1" s="91"/>
      <c r="FAX1" s="91"/>
      <c r="FAY1" s="91"/>
      <c r="FAZ1" s="91"/>
      <c r="FBA1" s="91"/>
      <c r="FBB1" s="91"/>
      <c r="FBC1" s="91"/>
      <c r="FBD1" s="91"/>
      <c r="FBE1" s="91"/>
      <c r="FBF1" s="91"/>
      <c r="FBG1" s="91"/>
      <c r="FBH1" s="91"/>
      <c r="FBI1" s="91"/>
      <c r="FBJ1" s="91"/>
      <c r="FBK1" s="91"/>
      <c r="FBL1" s="91"/>
      <c r="FBM1" s="91"/>
      <c r="FBN1" s="91"/>
      <c r="FBO1" s="91"/>
      <c r="FBP1" s="91"/>
      <c r="FBQ1" s="91"/>
      <c r="FBR1" s="91"/>
      <c r="FBS1" s="91"/>
      <c r="FBT1" s="91"/>
      <c r="FBU1" s="91"/>
      <c r="FBV1" s="91"/>
      <c r="FBW1" s="91"/>
      <c r="FBX1" s="91"/>
      <c r="FBY1" s="91"/>
      <c r="FBZ1" s="91"/>
      <c r="FCA1" s="91"/>
      <c r="FCB1" s="91"/>
      <c r="FCC1" s="91"/>
      <c r="FCD1" s="91"/>
      <c r="FCE1" s="91"/>
      <c r="FCF1" s="91"/>
      <c r="FCG1" s="91"/>
      <c r="FCH1" s="91"/>
      <c r="FCI1" s="91"/>
      <c r="FCJ1" s="91"/>
      <c r="FCK1" s="91"/>
      <c r="FCL1" s="91"/>
      <c r="FCM1" s="91"/>
      <c r="FCN1" s="91"/>
      <c r="FCO1" s="91"/>
      <c r="FCP1" s="91"/>
      <c r="FCQ1" s="91"/>
      <c r="FCR1" s="91"/>
      <c r="FCS1" s="91"/>
      <c r="FCT1" s="91"/>
      <c r="FCU1" s="91"/>
      <c r="FCV1" s="91"/>
      <c r="FCW1" s="91"/>
      <c r="FCX1" s="91"/>
      <c r="FDD1" s="91"/>
      <c r="FDG1" s="91"/>
      <c r="FDJ1" s="91"/>
      <c r="FDM1" s="91"/>
      <c r="FDP1" s="91"/>
      <c r="FDS1" s="91"/>
      <c r="FDY1" s="91"/>
      <c r="FEH1" s="91"/>
      <c r="FEK1" s="91"/>
      <c r="FEN1" s="91"/>
      <c r="FEQ1" s="91"/>
      <c r="FFC1" s="91"/>
      <c r="FFI1" s="91"/>
      <c r="FFL1" s="91"/>
      <c r="FFO1" s="91"/>
      <c r="FFR1" s="91"/>
      <c r="FFX1" s="91"/>
      <c r="FGA1" s="91"/>
      <c r="FGD1" s="91"/>
      <c r="FGG1" s="91"/>
      <c r="FGI1" s="91"/>
      <c r="FGJ1" s="91"/>
      <c r="FGO1" s="91"/>
      <c r="FGR1" s="91"/>
      <c r="FGU1" s="91"/>
      <c r="FGX1" s="91"/>
      <c r="FHA1" s="91"/>
      <c r="FHD1" s="91"/>
      <c r="FHG1" s="91"/>
      <c r="FHM1" s="91"/>
      <c r="FHP1" s="91"/>
      <c r="FHS1" s="91"/>
      <c r="FHU1" s="91"/>
      <c r="FHV1" s="91"/>
      <c r="FID1" s="91"/>
      <c r="FIG1" s="91"/>
      <c r="FIJ1" s="91"/>
      <c r="FIU1" s="91"/>
      <c r="FIV1" s="91"/>
      <c r="FJA1" s="91"/>
      <c r="FJE1" s="91"/>
      <c r="FJF1" s="91"/>
      <c r="FJN1" s="91"/>
      <c r="FJO1" s="91"/>
      <c r="FKO1" s="91"/>
      <c r="FKP1" s="91"/>
      <c r="FKQ1" s="91"/>
      <c r="FKR1" s="91"/>
      <c r="FKS1" s="91"/>
      <c r="FKT1" s="91"/>
      <c r="FKU1" s="91"/>
      <c r="FKV1" s="91"/>
      <c r="FKW1" s="91"/>
      <c r="FKX1" s="91"/>
      <c r="FKY1" s="91"/>
      <c r="FKZ1" s="91"/>
      <c r="FLA1" s="91"/>
      <c r="FLB1" s="91"/>
      <c r="FLC1" s="91"/>
      <c r="FLD1" s="91"/>
      <c r="FLE1" s="91"/>
      <c r="FLF1" s="91"/>
      <c r="FLG1" s="91"/>
      <c r="FLH1" s="91"/>
      <c r="FLI1" s="91"/>
      <c r="FLJ1" s="91"/>
      <c r="FLK1" s="91"/>
      <c r="FLL1" s="91"/>
      <c r="FLM1" s="91"/>
      <c r="FLN1" s="91"/>
      <c r="FLO1" s="91"/>
      <c r="FLP1" s="91"/>
      <c r="FLQ1" s="91"/>
      <c r="FLR1" s="91"/>
      <c r="FLS1" s="91"/>
      <c r="FLT1" s="91"/>
      <c r="FLU1" s="91"/>
      <c r="FLV1" s="91"/>
      <c r="FLW1" s="91"/>
      <c r="FLX1" s="91"/>
      <c r="FLY1" s="91"/>
      <c r="FLZ1" s="91"/>
      <c r="FMA1" s="91"/>
      <c r="FMB1" s="91"/>
      <c r="FMC1" s="91"/>
      <c r="FMD1" s="91"/>
      <c r="FME1" s="91"/>
      <c r="FMF1" s="91"/>
      <c r="FMG1" s="91"/>
      <c r="FMH1" s="91"/>
      <c r="FMI1" s="91"/>
      <c r="FMJ1" s="91"/>
      <c r="FMK1" s="91"/>
      <c r="FML1" s="91"/>
      <c r="FMM1" s="91"/>
      <c r="FMN1" s="91"/>
      <c r="FMO1" s="91"/>
      <c r="FMP1" s="91"/>
      <c r="FMQ1" s="91"/>
      <c r="FMR1" s="91"/>
      <c r="FMS1" s="91"/>
      <c r="FMT1" s="91"/>
      <c r="FMZ1" s="91"/>
      <c r="FNC1" s="91"/>
      <c r="FNF1" s="91"/>
      <c r="FNI1" s="91"/>
      <c r="FNL1" s="91"/>
      <c r="FNO1" s="91"/>
      <c r="FNU1" s="91"/>
      <c r="FOD1" s="91"/>
      <c r="FOG1" s="91"/>
      <c r="FOJ1" s="91"/>
      <c r="FOM1" s="91"/>
      <c r="FOY1" s="91"/>
      <c r="FPE1" s="91"/>
      <c r="FPH1" s="91"/>
      <c r="FPK1" s="91"/>
      <c r="FPN1" s="91"/>
      <c r="FPT1" s="91"/>
      <c r="FPW1" s="91"/>
      <c r="FPZ1" s="91"/>
      <c r="FQC1" s="91"/>
      <c r="FQE1" s="91"/>
      <c r="FQF1" s="91"/>
      <c r="FQK1" s="91"/>
      <c r="FQN1" s="91"/>
      <c r="FQQ1" s="91"/>
      <c r="FQT1" s="91"/>
      <c r="FQW1" s="91"/>
      <c r="FQZ1" s="91"/>
      <c r="FRC1" s="91"/>
      <c r="FRI1" s="91"/>
      <c r="FRL1" s="91"/>
      <c r="FRO1" s="91"/>
      <c r="FRQ1" s="91"/>
      <c r="FRR1" s="91"/>
      <c r="FRZ1" s="91"/>
      <c r="FSC1" s="91"/>
      <c r="FSF1" s="91"/>
      <c r="FSQ1" s="91"/>
      <c r="FSR1" s="91"/>
      <c r="FSW1" s="91"/>
      <c r="FTA1" s="91"/>
      <c r="FTB1" s="91"/>
      <c r="FTJ1" s="91"/>
      <c r="FTK1" s="91"/>
      <c r="FUK1" s="91"/>
      <c r="FUL1" s="91"/>
      <c r="FUM1" s="91"/>
      <c r="FUN1" s="91"/>
      <c r="FUO1" s="91"/>
      <c r="FUP1" s="91"/>
      <c r="FUQ1" s="91"/>
      <c r="FUR1" s="91"/>
      <c r="FUS1" s="91"/>
      <c r="FUT1" s="91"/>
      <c r="FUU1" s="91"/>
      <c r="FUV1" s="91"/>
      <c r="FUW1" s="91"/>
      <c r="FUX1" s="91"/>
      <c r="FUY1" s="91"/>
      <c r="FUZ1" s="91"/>
      <c r="FVA1" s="91"/>
      <c r="FVB1" s="91"/>
      <c r="FVC1" s="91"/>
      <c r="FVD1" s="91"/>
      <c r="FVE1" s="91"/>
      <c r="FVF1" s="91"/>
      <c r="FVG1" s="91"/>
      <c r="FVH1" s="91"/>
      <c r="FVI1" s="91"/>
      <c r="FVJ1" s="91"/>
      <c r="FVK1" s="91"/>
      <c r="FVL1" s="91"/>
      <c r="FVM1" s="91"/>
      <c r="FVN1" s="91"/>
      <c r="FVO1" s="91"/>
      <c r="FVP1" s="91"/>
      <c r="FVQ1" s="91"/>
      <c r="FVR1" s="91"/>
      <c r="FVS1" s="91"/>
      <c r="FVT1" s="91"/>
      <c r="FVU1" s="91"/>
      <c r="FVV1" s="91"/>
      <c r="FVW1" s="91"/>
      <c r="FVX1" s="91"/>
      <c r="FVY1" s="91"/>
      <c r="FVZ1" s="91"/>
      <c r="FWA1" s="91"/>
      <c r="FWB1" s="91"/>
      <c r="FWC1" s="91"/>
      <c r="FWD1" s="91"/>
      <c r="FWE1" s="91"/>
      <c r="FWF1" s="91"/>
      <c r="FWG1" s="91"/>
      <c r="FWH1" s="91"/>
      <c r="FWI1" s="91"/>
      <c r="FWJ1" s="91"/>
      <c r="FWK1" s="91"/>
      <c r="FWL1" s="91"/>
      <c r="FWM1" s="91"/>
      <c r="FWN1" s="91"/>
      <c r="FWO1" s="91"/>
      <c r="FWP1" s="91"/>
      <c r="FWV1" s="91"/>
      <c r="FWY1" s="91"/>
      <c r="FXB1" s="91"/>
      <c r="FXE1" s="91"/>
      <c r="FXH1" s="91"/>
      <c r="FXK1" s="91"/>
      <c r="FXQ1" s="91"/>
      <c r="FXZ1" s="91"/>
      <c r="FYC1" s="91"/>
      <c r="FYF1" s="91"/>
      <c r="FYI1" s="91"/>
      <c r="FYU1" s="91"/>
      <c r="FZA1" s="91"/>
      <c r="FZD1" s="91"/>
      <c r="FZG1" s="91"/>
      <c r="FZJ1" s="91"/>
      <c r="FZP1" s="91"/>
      <c r="FZS1" s="91"/>
      <c r="FZV1" s="91"/>
      <c r="FZY1" s="91"/>
      <c r="GAA1" s="91"/>
      <c r="GAB1" s="91"/>
      <c r="GAG1" s="91"/>
      <c r="GAJ1" s="91"/>
      <c r="GAM1" s="91"/>
      <c r="GAP1" s="91"/>
      <c r="GAS1" s="91"/>
      <c r="GAV1" s="91"/>
      <c r="GAY1" s="91"/>
      <c r="GBE1" s="91"/>
      <c r="GBH1" s="91"/>
      <c r="GBK1" s="91"/>
      <c r="GBM1" s="91"/>
      <c r="GBN1" s="91"/>
      <c r="GBV1" s="91"/>
      <c r="GBY1" s="91"/>
      <c r="GCB1" s="91"/>
      <c r="GCM1" s="91"/>
      <c r="GCN1" s="91"/>
      <c r="GCS1" s="91"/>
      <c r="GCW1" s="91"/>
      <c r="GCX1" s="91"/>
      <c r="GDF1" s="91"/>
      <c r="GDG1" s="91"/>
      <c r="GEG1" s="91"/>
      <c r="GEH1" s="91"/>
      <c r="GEI1" s="91"/>
      <c r="GEJ1" s="91"/>
      <c r="GEK1" s="91"/>
      <c r="GEL1" s="91"/>
      <c r="GEM1" s="91"/>
      <c r="GEN1" s="91"/>
      <c r="GEO1" s="91"/>
      <c r="GEP1" s="91"/>
      <c r="GEQ1" s="91"/>
      <c r="GER1" s="91"/>
      <c r="GES1" s="91"/>
      <c r="GET1" s="91"/>
      <c r="GEU1" s="91"/>
      <c r="GEV1" s="91"/>
      <c r="GEW1" s="91"/>
      <c r="GEX1" s="91"/>
      <c r="GEY1" s="91"/>
      <c r="GEZ1" s="91"/>
      <c r="GFA1" s="91"/>
      <c r="GFB1" s="91"/>
      <c r="GFC1" s="91"/>
      <c r="GFD1" s="91"/>
      <c r="GFE1" s="91"/>
      <c r="GFF1" s="91"/>
      <c r="GFG1" s="91"/>
      <c r="GFH1" s="91"/>
      <c r="GFI1" s="91"/>
      <c r="GFJ1" s="91"/>
      <c r="GFK1" s="91"/>
      <c r="GFL1" s="91"/>
      <c r="GFM1" s="91"/>
      <c r="GFN1" s="91"/>
      <c r="GFO1" s="91"/>
      <c r="GFP1" s="91"/>
      <c r="GFQ1" s="91"/>
      <c r="GFR1" s="91"/>
      <c r="GFS1" s="91"/>
      <c r="GFT1" s="91"/>
      <c r="GFU1" s="91"/>
      <c r="GFV1" s="91"/>
      <c r="GFW1" s="91"/>
      <c r="GFX1" s="91"/>
      <c r="GFY1" s="91"/>
      <c r="GFZ1" s="91"/>
      <c r="GGA1" s="91"/>
      <c r="GGB1" s="91"/>
      <c r="GGC1" s="91"/>
      <c r="GGD1" s="91"/>
      <c r="GGE1" s="91"/>
      <c r="GGF1" s="91"/>
      <c r="GGG1" s="91"/>
      <c r="GGH1" s="91"/>
      <c r="GGI1" s="91"/>
      <c r="GGJ1" s="91"/>
      <c r="GGK1" s="91"/>
      <c r="GGL1" s="91"/>
      <c r="GGR1" s="91"/>
      <c r="GGU1" s="91"/>
      <c r="GGX1" s="91"/>
      <c r="GHA1" s="91"/>
      <c r="GHD1" s="91"/>
      <c r="GHG1" s="91"/>
      <c r="GHM1" s="91"/>
      <c r="GHV1" s="91"/>
      <c r="GHY1" s="91"/>
      <c r="GIB1" s="91"/>
      <c r="GIE1" s="91"/>
      <c r="GIQ1" s="91"/>
      <c r="GIW1" s="91"/>
      <c r="GIZ1" s="91"/>
      <c r="GJC1" s="91"/>
      <c r="GJF1" s="91"/>
      <c r="GJL1" s="91"/>
      <c r="GJO1" s="91"/>
      <c r="GJR1" s="91"/>
      <c r="GJU1" s="91"/>
      <c r="GJW1" s="91"/>
      <c r="GJX1" s="91"/>
      <c r="GKC1" s="91"/>
      <c r="GKF1" s="91"/>
      <c r="GKI1" s="91"/>
      <c r="GKL1" s="91"/>
      <c r="GKO1" s="91"/>
      <c r="GKR1" s="91"/>
      <c r="GKU1" s="91"/>
      <c r="GLA1" s="91"/>
      <c r="GLD1" s="91"/>
      <c r="GLG1" s="91"/>
      <c r="GLI1" s="91"/>
      <c r="GLJ1" s="91"/>
      <c r="GLR1" s="91"/>
      <c r="GLU1" s="91"/>
      <c r="GLX1" s="91"/>
      <c r="GMI1" s="91"/>
      <c r="GMJ1" s="91"/>
      <c r="GMO1" s="91"/>
      <c r="GMS1" s="91"/>
      <c r="GMT1" s="91"/>
      <c r="GNB1" s="91"/>
      <c r="GNC1" s="91"/>
      <c r="GOC1" s="91"/>
      <c r="GOD1" s="91"/>
      <c r="GOE1" s="91"/>
      <c r="GOF1" s="91"/>
      <c r="GOG1" s="91"/>
      <c r="GOH1" s="91"/>
      <c r="GOI1" s="91"/>
      <c r="GOJ1" s="91"/>
      <c r="GOK1" s="91"/>
      <c r="GOL1" s="91"/>
      <c r="GOM1" s="91"/>
      <c r="GON1" s="91"/>
      <c r="GOO1" s="91"/>
      <c r="GOP1" s="91"/>
      <c r="GOQ1" s="91"/>
      <c r="GOR1" s="91"/>
      <c r="GOS1" s="91"/>
      <c r="GOT1" s="91"/>
      <c r="GOU1" s="91"/>
      <c r="GOV1" s="91"/>
      <c r="GOW1" s="91"/>
      <c r="GOX1" s="91"/>
      <c r="GOY1" s="91"/>
      <c r="GOZ1" s="91"/>
      <c r="GPA1" s="91"/>
      <c r="GPB1" s="91"/>
      <c r="GPC1" s="91"/>
      <c r="GPD1" s="91"/>
      <c r="GPE1" s="91"/>
      <c r="GPF1" s="91"/>
      <c r="GPG1" s="91"/>
      <c r="GPH1" s="91"/>
      <c r="GPI1" s="91"/>
      <c r="GPJ1" s="91"/>
      <c r="GPK1" s="91"/>
      <c r="GPL1" s="91"/>
      <c r="GPM1" s="91"/>
      <c r="GPN1" s="91"/>
      <c r="GPO1" s="91"/>
      <c r="GPP1" s="91"/>
      <c r="GPQ1" s="91"/>
      <c r="GPR1" s="91"/>
      <c r="GPS1" s="91"/>
      <c r="GPT1" s="91"/>
      <c r="GPU1" s="91"/>
      <c r="GPV1" s="91"/>
      <c r="GPW1" s="91"/>
      <c r="GPX1" s="91"/>
      <c r="GPY1" s="91"/>
      <c r="GPZ1" s="91"/>
      <c r="GQA1" s="91"/>
      <c r="GQB1" s="91"/>
      <c r="GQC1" s="91"/>
      <c r="GQD1" s="91"/>
      <c r="GQE1" s="91"/>
      <c r="GQF1" s="91"/>
      <c r="GQG1" s="91"/>
      <c r="GQH1" s="91"/>
      <c r="GQN1" s="91"/>
      <c r="GQQ1" s="91"/>
      <c r="GQT1" s="91"/>
      <c r="GQW1" s="91"/>
      <c r="GQZ1" s="91"/>
      <c r="GRC1" s="91"/>
      <c r="GRI1" s="91"/>
      <c r="GRR1" s="91"/>
      <c r="GRU1" s="91"/>
      <c r="GRX1" s="91"/>
      <c r="GSA1" s="91"/>
      <c r="GSM1" s="91"/>
      <c r="GSS1" s="91"/>
      <c r="GSV1" s="91"/>
      <c r="GSY1" s="91"/>
      <c r="GTB1" s="91"/>
      <c r="GTH1" s="91"/>
      <c r="GTK1" s="91"/>
      <c r="GTN1" s="91"/>
      <c r="GTQ1" s="91"/>
      <c r="GTS1" s="91"/>
      <c r="GTT1" s="91"/>
      <c r="GTY1" s="91"/>
      <c r="GUB1" s="91"/>
      <c r="GUE1" s="91"/>
      <c r="GUH1" s="91"/>
      <c r="GUK1" s="91"/>
      <c r="GUN1" s="91"/>
      <c r="GUQ1" s="91"/>
      <c r="GUW1" s="91"/>
      <c r="GUZ1" s="91"/>
      <c r="GVC1" s="91"/>
      <c r="GVE1" s="91"/>
      <c r="GVF1" s="91"/>
      <c r="GVN1" s="91"/>
      <c r="GVQ1" s="91"/>
      <c r="GVT1" s="91"/>
      <c r="GWE1" s="91"/>
      <c r="GWF1" s="91"/>
      <c r="GWK1" s="91"/>
      <c r="GWO1" s="91"/>
      <c r="GWP1" s="91"/>
      <c r="GWX1" s="91"/>
      <c r="GWY1" s="91"/>
      <c r="GXY1" s="91"/>
      <c r="GXZ1" s="91"/>
      <c r="GYA1" s="91"/>
      <c r="GYB1" s="91"/>
      <c r="GYC1" s="91"/>
      <c r="GYD1" s="91"/>
      <c r="GYE1" s="91"/>
      <c r="GYF1" s="91"/>
      <c r="GYG1" s="91"/>
      <c r="GYH1" s="91"/>
      <c r="GYI1" s="91"/>
      <c r="GYJ1" s="91"/>
      <c r="GYK1" s="91"/>
      <c r="GYL1" s="91"/>
      <c r="GYM1" s="91"/>
      <c r="GYN1" s="91"/>
      <c r="GYO1" s="91"/>
      <c r="GYP1" s="91"/>
      <c r="GYQ1" s="91"/>
      <c r="GYR1" s="91"/>
      <c r="GYS1" s="91"/>
      <c r="GYT1" s="91"/>
      <c r="GYU1" s="91"/>
      <c r="GYV1" s="91"/>
      <c r="GYW1" s="91"/>
      <c r="GYX1" s="91"/>
      <c r="GYY1" s="91"/>
      <c r="GYZ1" s="91"/>
      <c r="GZA1" s="91"/>
      <c r="GZB1" s="91"/>
      <c r="GZC1" s="91"/>
      <c r="GZD1" s="91"/>
      <c r="GZE1" s="91"/>
      <c r="GZF1" s="91"/>
      <c r="GZG1" s="91"/>
      <c r="GZH1" s="91"/>
      <c r="GZI1" s="91"/>
      <c r="GZJ1" s="91"/>
      <c r="GZK1" s="91"/>
      <c r="GZL1" s="91"/>
      <c r="GZM1" s="91"/>
      <c r="GZN1" s="91"/>
      <c r="GZO1" s="91"/>
      <c r="GZP1" s="91"/>
      <c r="GZQ1" s="91"/>
      <c r="GZR1" s="91"/>
      <c r="GZS1" s="91"/>
      <c r="GZT1" s="91"/>
      <c r="GZU1" s="91"/>
      <c r="GZV1" s="91"/>
      <c r="GZW1" s="91"/>
      <c r="GZX1" s="91"/>
      <c r="GZY1" s="91"/>
      <c r="GZZ1" s="91"/>
      <c r="HAA1" s="91"/>
      <c r="HAB1" s="91"/>
      <c r="HAC1" s="91"/>
      <c r="HAD1" s="91"/>
      <c r="HAJ1" s="91"/>
      <c r="HAM1" s="91"/>
      <c r="HAP1" s="91"/>
      <c r="HAS1" s="91"/>
      <c r="HAV1" s="91"/>
      <c r="HAY1" s="91"/>
      <c r="HBE1" s="91"/>
      <c r="HBN1" s="91"/>
      <c r="HBQ1" s="91"/>
      <c r="HBT1" s="91"/>
      <c r="HBW1" s="91"/>
      <c r="HCI1" s="91"/>
      <c r="HCO1" s="91"/>
      <c r="HCR1" s="91"/>
      <c r="HCU1" s="91"/>
      <c r="HCX1" s="91"/>
      <c r="HDD1" s="91"/>
      <c r="HDG1" s="91"/>
      <c r="HDJ1" s="91"/>
      <c r="HDM1" s="91"/>
      <c r="HDO1" s="91"/>
      <c r="HDP1" s="91"/>
      <c r="HDU1" s="91"/>
      <c r="HDX1" s="91"/>
      <c r="HEA1" s="91"/>
      <c r="HED1" s="91"/>
      <c r="HEG1" s="91"/>
      <c r="HEJ1" s="91"/>
      <c r="HEM1" s="91"/>
      <c r="HES1" s="91"/>
      <c r="HEV1" s="91"/>
      <c r="HEY1" s="91"/>
      <c r="HFA1" s="91"/>
      <c r="HFB1" s="91"/>
      <c r="HFJ1" s="91"/>
      <c r="HFM1" s="91"/>
      <c r="HFP1" s="91"/>
      <c r="HGA1" s="91"/>
      <c r="HGB1" s="91"/>
      <c r="HGG1" s="91"/>
      <c r="HGK1" s="91"/>
      <c r="HGL1" s="91"/>
      <c r="HGT1" s="91"/>
      <c r="HGU1" s="91"/>
      <c r="HHU1" s="91"/>
      <c r="HHV1" s="91"/>
      <c r="HHW1" s="91"/>
      <c r="HHX1" s="91"/>
      <c r="HHY1" s="91"/>
      <c r="HHZ1" s="91"/>
      <c r="HIA1" s="91"/>
      <c r="HIB1" s="91"/>
      <c r="HIC1" s="91"/>
      <c r="HID1" s="91"/>
      <c r="HIE1" s="91"/>
      <c r="HIF1" s="91"/>
      <c r="HIG1" s="91"/>
      <c r="HIH1" s="91"/>
      <c r="HII1" s="91"/>
      <c r="HIJ1" s="91"/>
      <c r="HIK1" s="91"/>
      <c r="HIL1" s="91"/>
      <c r="HIM1" s="91"/>
      <c r="HIN1" s="91"/>
      <c r="HIO1" s="91"/>
      <c r="HIP1" s="91"/>
      <c r="HIQ1" s="91"/>
      <c r="HIR1" s="91"/>
      <c r="HIS1" s="91"/>
      <c r="HIT1" s="91"/>
      <c r="HIU1" s="91"/>
      <c r="HIV1" s="91"/>
      <c r="HIW1" s="91"/>
      <c r="HIX1" s="91"/>
      <c r="HIY1" s="91"/>
      <c r="HIZ1" s="91"/>
      <c r="HJA1" s="91"/>
      <c r="HJB1" s="91"/>
      <c r="HJC1" s="91"/>
      <c r="HJD1" s="91"/>
      <c r="HJE1" s="91"/>
      <c r="HJF1" s="91"/>
      <c r="HJG1" s="91"/>
      <c r="HJH1" s="91"/>
      <c r="HJI1" s="91"/>
      <c r="HJJ1" s="91"/>
      <c r="HJK1" s="91"/>
      <c r="HJL1" s="91"/>
      <c r="HJM1" s="91"/>
      <c r="HJN1" s="91"/>
      <c r="HJO1" s="91"/>
      <c r="HJP1" s="91"/>
      <c r="HJQ1" s="91"/>
      <c r="HJR1" s="91"/>
      <c r="HJS1" s="91"/>
      <c r="HJT1" s="91"/>
      <c r="HJU1" s="91"/>
      <c r="HJV1" s="91"/>
      <c r="HJW1" s="91"/>
      <c r="HJX1" s="91"/>
      <c r="HJY1" s="91"/>
      <c r="HJZ1" s="91"/>
      <c r="HKF1" s="91"/>
      <c r="HKI1" s="91"/>
      <c r="HKL1" s="91"/>
      <c r="HKO1" s="91"/>
      <c r="HKR1" s="91"/>
      <c r="HKU1" s="91"/>
      <c r="HLA1" s="91"/>
      <c r="HLJ1" s="91"/>
      <c r="HLM1" s="91"/>
      <c r="HLP1" s="91"/>
      <c r="HLS1" s="91"/>
      <c r="HME1" s="91"/>
      <c r="HMK1" s="91"/>
      <c r="HMN1" s="91"/>
      <c r="HMQ1" s="91"/>
      <c r="HMT1" s="91"/>
      <c r="HMZ1" s="91"/>
      <c r="HNC1" s="91"/>
      <c r="HNF1" s="91"/>
      <c r="HNI1" s="91"/>
      <c r="HNK1" s="91"/>
      <c r="HNL1" s="91"/>
      <c r="HNQ1" s="91"/>
      <c r="HNT1" s="91"/>
      <c r="HNW1" s="91"/>
      <c r="HNZ1" s="91"/>
      <c r="HOC1" s="91"/>
      <c r="HOF1" s="91"/>
      <c r="HOI1" s="91"/>
      <c r="HOO1" s="91"/>
      <c r="HOR1" s="91"/>
      <c r="HOU1" s="91"/>
      <c r="HOW1" s="91"/>
      <c r="HOX1" s="91"/>
      <c r="HPF1" s="91"/>
      <c r="HPI1" s="91"/>
      <c r="HPL1" s="91"/>
      <c r="HPW1" s="91"/>
      <c r="HPX1" s="91"/>
      <c r="HQC1" s="91"/>
      <c r="HQG1" s="91"/>
      <c r="HQH1" s="91"/>
      <c r="HQP1" s="91"/>
      <c r="HQQ1" s="91"/>
      <c r="HRQ1" s="91"/>
      <c r="HRR1" s="91"/>
      <c r="HRS1" s="91"/>
      <c r="HRT1" s="91"/>
      <c r="HRU1" s="91"/>
      <c r="HRV1" s="91"/>
      <c r="HRW1" s="91"/>
      <c r="HRX1" s="91"/>
      <c r="HRY1" s="91"/>
      <c r="HRZ1" s="91"/>
      <c r="HSA1" s="91"/>
      <c r="HSB1" s="91"/>
      <c r="HSC1" s="91"/>
      <c r="HSD1" s="91"/>
      <c r="HSE1" s="91"/>
      <c r="HSF1" s="91"/>
      <c r="HSG1" s="91"/>
      <c r="HSH1" s="91"/>
      <c r="HSI1" s="91"/>
      <c r="HSJ1" s="91"/>
      <c r="HSK1" s="91"/>
      <c r="HSL1" s="91"/>
      <c r="HSM1" s="91"/>
      <c r="HSN1" s="91"/>
      <c r="HSO1" s="91"/>
      <c r="HSP1" s="91"/>
      <c r="HSQ1" s="91"/>
      <c r="HSR1" s="91"/>
      <c r="HSS1" s="91"/>
      <c r="HST1" s="91"/>
      <c r="HSU1" s="91"/>
      <c r="HSV1" s="91"/>
      <c r="HSW1" s="91"/>
      <c r="HSX1" s="91"/>
      <c r="HSY1" s="91"/>
      <c r="HSZ1" s="91"/>
      <c r="HTA1" s="91"/>
      <c r="HTB1" s="91"/>
      <c r="HTC1" s="91"/>
      <c r="HTD1" s="91"/>
      <c r="HTE1" s="91"/>
      <c r="HTF1" s="91"/>
      <c r="HTG1" s="91"/>
      <c r="HTH1" s="91"/>
      <c r="HTI1" s="91"/>
      <c r="HTJ1" s="91"/>
      <c r="HTK1" s="91"/>
      <c r="HTL1" s="91"/>
      <c r="HTM1" s="91"/>
      <c r="HTN1" s="91"/>
      <c r="HTO1" s="91"/>
      <c r="HTP1" s="91"/>
      <c r="HTQ1" s="91"/>
      <c r="HTR1" s="91"/>
      <c r="HTS1" s="91"/>
      <c r="HTT1" s="91"/>
      <c r="HTU1" s="91"/>
      <c r="HTV1" s="91"/>
      <c r="HUB1" s="91"/>
      <c r="HUE1" s="91"/>
      <c r="HUH1" s="91"/>
      <c r="HUK1" s="91"/>
      <c r="HUN1" s="91"/>
      <c r="HUQ1" s="91"/>
      <c r="HUW1" s="91"/>
      <c r="HVF1" s="91"/>
      <c r="HVI1" s="91"/>
      <c r="HVL1" s="91"/>
      <c r="HVO1" s="91"/>
      <c r="HWA1" s="91"/>
      <c r="HWG1" s="91"/>
      <c r="HWJ1" s="91"/>
      <c r="HWM1" s="91"/>
      <c r="HWP1" s="91"/>
      <c r="HWV1" s="91"/>
      <c r="HWY1" s="91"/>
      <c r="HXB1" s="91"/>
      <c r="HXE1" s="91"/>
      <c r="HXG1" s="91"/>
      <c r="HXH1" s="91"/>
      <c r="HXM1" s="91"/>
      <c r="HXP1" s="91"/>
      <c r="HXS1" s="91"/>
      <c r="HXV1" s="91"/>
      <c r="HXY1" s="91"/>
      <c r="HYB1" s="91"/>
      <c r="HYE1" s="91"/>
      <c r="HYK1" s="91"/>
      <c r="HYN1" s="91"/>
      <c r="HYQ1" s="91"/>
      <c r="HYS1" s="91"/>
      <c r="HYT1" s="91"/>
      <c r="HZB1" s="91"/>
      <c r="HZE1" s="91"/>
      <c r="HZH1" s="91"/>
      <c r="HZS1" s="91"/>
      <c r="HZT1" s="91"/>
      <c r="HZY1" s="91"/>
      <c r="IAC1" s="91"/>
      <c r="IAD1" s="91"/>
      <c r="IAL1" s="91"/>
      <c r="IAM1" s="91"/>
      <c r="IBM1" s="91"/>
      <c r="IBN1" s="91"/>
      <c r="IBO1" s="91"/>
      <c r="IBP1" s="91"/>
      <c r="IBQ1" s="91"/>
      <c r="IBR1" s="91"/>
      <c r="IBS1" s="91"/>
      <c r="IBT1" s="91"/>
      <c r="IBU1" s="91"/>
      <c r="IBV1" s="91"/>
      <c r="IBW1" s="91"/>
      <c r="IBX1" s="91"/>
      <c r="IBY1" s="91"/>
      <c r="IBZ1" s="91"/>
      <c r="ICA1" s="91"/>
      <c r="ICB1" s="91"/>
      <c r="ICC1" s="91"/>
      <c r="ICD1" s="91"/>
      <c r="ICE1" s="91"/>
      <c r="ICF1" s="91"/>
      <c r="ICG1" s="91"/>
      <c r="ICH1" s="91"/>
      <c r="ICI1" s="91"/>
      <c r="ICJ1" s="91"/>
      <c r="ICK1" s="91"/>
      <c r="ICL1" s="91"/>
      <c r="ICM1" s="91"/>
      <c r="ICN1" s="91"/>
      <c r="ICO1" s="91"/>
      <c r="ICP1" s="91"/>
      <c r="ICQ1" s="91"/>
      <c r="ICR1" s="91"/>
      <c r="ICS1" s="91"/>
      <c r="ICT1" s="91"/>
      <c r="ICU1" s="91"/>
      <c r="ICV1" s="91"/>
      <c r="ICW1" s="91"/>
      <c r="ICX1" s="91"/>
      <c r="ICY1" s="91"/>
      <c r="ICZ1" s="91"/>
      <c r="IDA1" s="91"/>
      <c r="IDB1" s="91"/>
      <c r="IDC1" s="91"/>
      <c r="IDD1" s="91"/>
      <c r="IDE1" s="91"/>
      <c r="IDF1" s="91"/>
      <c r="IDG1" s="91"/>
      <c r="IDH1" s="91"/>
      <c r="IDI1" s="91"/>
      <c r="IDJ1" s="91"/>
      <c r="IDK1" s="91"/>
      <c r="IDL1" s="91"/>
      <c r="IDM1" s="91"/>
      <c r="IDN1" s="91"/>
      <c r="IDO1" s="91"/>
      <c r="IDP1" s="91"/>
      <c r="IDQ1" s="91"/>
      <c r="IDR1" s="91"/>
      <c r="IDX1" s="91"/>
      <c r="IEA1" s="91"/>
      <c r="IED1" s="91"/>
      <c r="IEG1" s="91"/>
      <c r="IEJ1" s="91"/>
      <c r="IEM1" s="91"/>
      <c r="IES1" s="91"/>
      <c r="IFB1" s="91"/>
      <c r="IFE1" s="91"/>
      <c r="IFH1" s="91"/>
      <c r="IFK1" s="91"/>
      <c r="IFW1" s="91"/>
      <c r="IGC1" s="91"/>
      <c r="IGF1" s="91"/>
      <c r="IGI1" s="91"/>
      <c r="IGL1" s="91"/>
      <c r="IGR1" s="91"/>
      <c r="IGU1" s="91"/>
      <c r="IGX1" s="91"/>
      <c r="IHA1" s="91"/>
      <c r="IHC1" s="91"/>
      <c r="IHD1" s="91"/>
      <c r="IHI1" s="91"/>
      <c r="IHL1" s="91"/>
      <c r="IHO1" s="91"/>
      <c r="IHR1" s="91"/>
      <c r="IHU1" s="91"/>
      <c r="IHX1" s="91"/>
      <c r="IIA1" s="91"/>
      <c r="IIG1" s="91"/>
      <c r="IIJ1" s="91"/>
      <c r="IIM1" s="91"/>
      <c r="IIO1" s="91"/>
      <c r="IIP1" s="91"/>
      <c r="IIX1" s="91"/>
      <c r="IJA1" s="91"/>
      <c r="IJD1" s="91"/>
      <c r="IJO1" s="91"/>
      <c r="IJP1" s="91"/>
      <c r="IJU1" s="91"/>
      <c r="IJY1" s="91"/>
      <c r="IJZ1" s="91"/>
      <c r="IKH1" s="91"/>
      <c r="IKI1" s="91"/>
      <c r="ILI1" s="91"/>
      <c r="ILJ1" s="91"/>
      <c r="ILK1" s="91"/>
      <c r="ILL1" s="91"/>
      <c r="ILM1" s="91"/>
      <c r="ILN1" s="91"/>
      <c r="ILO1" s="91"/>
      <c r="ILP1" s="91"/>
      <c r="ILQ1" s="91"/>
      <c r="ILR1" s="91"/>
      <c r="ILS1" s="91"/>
      <c r="ILT1" s="91"/>
      <c r="ILU1" s="91"/>
      <c r="ILV1" s="91"/>
      <c r="ILW1" s="91"/>
      <c r="ILX1" s="91"/>
      <c r="ILY1" s="91"/>
      <c r="ILZ1" s="91"/>
      <c r="IMA1" s="91"/>
      <c r="IMB1" s="91"/>
      <c r="IMC1" s="91"/>
      <c r="IMD1" s="91"/>
      <c r="IME1" s="91"/>
      <c r="IMF1" s="91"/>
      <c r="IMG1" s="91"/>
      <c r="IMH1" s="91"/>
      <c r="IMI1" s="91"/>
      <c r="IMJ1" s="91"/>
      <c r="IMK1" s="91"/>
      <c r="IML1" s="91"/>
      <c r="IMM1" s="91"/>
      <c r="IMN1" s="91"/>
      <c r="IMO1" s="91"/>
      <c r="IMP1" s="91"/>
      <c r="IMQ1" s="91"/>
      <c r="IMR1" s="91"/>
      <c r="IMS1" s="91"/>
      <c r="IMT1" s="91"/>
      <c r="IMU1" s="91"/>
      <c r="IMV1" s="91"/>
      <c r="IMW1" s="91"/>
      <c r="IMX1" s="91"/>
      <c r="IMY1" s="91"/>
      <c r="IMZ1" s="91"/>
      <c r="INA1" s="91"/>
      <c r="INB1" s="91"/>
      <c r="INC1" s="91"/>
      <c r="IND1" s="91"/>
      <c r="INE1" s="91"/>
      <c r="INF1" s="91"/>
      <c r="ING1" s="91"/>
      <c r="INH1" s="91"/>
      <c r="INI1" s="91"/>
      <c r="INJ1" s="91"/>
      <c r="INK1" s="91"/>
      <c r="INL1" s="91"/>
      <c r="INM1" s="91"/>
      <c r="INN1" s="91"/>
      <c r="INT1" s="91"/>
      <c r="INW1" s="91"/>
      <c r="INZ1" s="91"/>
      <c r="IOC1" s="91"/>
      <c r="IOF1" s="91"/>
      <c r="IOI1" s="91"/>
      <c r="IOO1" s="91"/>
      <c r="IOX1" s="91"/>
      <c r="IPA1" s="91"/>
      <c r="IPD1" s="91"/>
      <c r="IPG1" s="91"/>
      <c r="IPS1" s="91"/>
      <c r="IPY1" s="91"/>
      <c r="IQB1" s="91"/>
      <c r="IQE1" s="91"/>
      <c r="IQH1" s="91"/>
      <c r="IQN1" s="91"/>
      <c r="IQQ1" s="91"/>
      <c r="IQT1" s="91"/>
      <c r="IQW1" s="91"/>
      <c r="IQY1" s="91"/>
      <c r="IQZ1" s="91"/>
      <c r="IRE1" s="91"/>
      <c r="IRH1" s="91"/>
      <c r="IRK1" s="91"/>
      <c r="IRN1" s="91"/>
      <c r="IRQ1" s="91"/>
      <c r="IRT1" s="91"/>
      <c r="IRW1" s="91"/>
      <c r="ISC1" s="91"/>
      <c r="ISF1" s="91"/>
      <c r="ISI1" s="91"/>
      <c r="ISK1" s="91"/>
      <c r="ISL1" s="91"/>
      <c r="IST1" s="91"/>
      <c r="ISW1" s="91"/>
      <c r="ISZ1" s="91"/>
      <c r="ITK1" s="91"/>
      <c r="ITL1" s="91"/>
      <c r="ITQ1" s="91"/>
      <c r="ITU1" s="91"/>
      <c r="ITV1" s="91"/>
      <c r="IUD1" s="91"/>
      <c r="IUE1" s="91"/>
      <c r="IVE1" s="91"/>
      <c r="IVF1" s="91"/>
      <c r="IVG1" s="91"/>
      <c r="IVH1" s="91"/>
      <c r="IVI1" s="91"/>
      <c r="IVJ1" s="91"/>
      <c r="IVK1" s="91"/>
      <c r="IVL1" s="91"/>
      <c r="IVM1" s="91"/>
      <c r="IVN1" s="91"/>
      <c r="IVO1" s="91"/>
      <c r="IVP1" s="91"/>
      <c r="IVQ1" s="91"/>
      <c r="IVR1" s="91"/>
      <c r="IVS1" s="91"/>
      <c r="IVT1" s="91"/>
      <c r="IVU1" s="91"/>
      <c r="IVV1" s="91"/>
      <c r="IVW1" s="91"/>
      <c r="IVX1" s="91"/>
      <c r="IVY1" s="91"/>
      <c r="IVZ1" s="91"/>
      <c r="IWA1" s="91"/>
      <c r="IWB1" s="91"/>
      <c r="IWC1" s="91"/>
      <c r="IWD1" s="91"/>
      <c r="IWE1" s="91"/>
      <c r="IWF1" s="91"/>
      <c r="IWG1" s="91"/>
      <c r="IWH1" s="91"/>
      <c r="IWI1" s="91"/>
      <c r="IWJ1" s="91"/>
      <c r="IWK1" s="91"/>
      <c r="IWL1" s="91"/>
      <c r="IWM1" s="91"/>
      <c r="IWN1" s="91"/>
      <c r="IWO1" s="91"/>
      <c r="IWP1" s="91"/>
      <c r="IWQ1" s="91"/>
      <c r="IWR1" s="91"/>
      <c r="IWS1" s="91"/>
      <c r="IWT1" s="91"/>
      <c r="IWU1" s="91"/>
      <c r="IWV1" s="91"/>
      <c r="IWW1" s="91"/>
      <c r="IWX1" s="91"/>
      <c r="IWY1" s="91"/>
      <c r="IWZ1" s="91"/>
      <c r="IXA1" s="91"/>
      <c r="IXB1" s="91"/>
      <c r="IXC1" s="91"/>
      <c r="IXD1" s="91"/>
      <c r="IXE1" s="91"/>
      <c r="IXF1" s="91"/>
      <c r="IXG1" s="91"/>
      <c r="IXH1" s="91"/>
      <c r="IXI1" s="91"/>
      <c r="IXJ1" s="91"/>
      <c r="IXP1" s="91"/>
      <c r="IXS1" s="91"/>
      <c r="IXV1" s="91"/>
      <c r="IXY1" s="91"/>
      <c r="IYB1" s="91"/>
      <c r="IYE1" s="91"/>
      <c r="IYK1" s="91"/>
      <c r="IYT1" s="91"/>
      <c r="IYW1" s="91"/>
      <c r="IYZ1" s="91"/>
      <c r="IZC1" s="91"/>
      <c r="IZO1" s="91"/>
      <c r="IZU1" s="91"/>
      <c r="IZX1" s="91"/>
      <c r="JAA1" s="91"/>
      <c r="JAD1" s="91"/>
      <c r="JAJ1" s="91"/>
      <c r="JAM1" s="91"/>
      <c r="JAP1" s="91"/>
      <c r="JAS1" s="91"/>
      <c r="JAU1" s="91"/>
      <c r="JAV1" s="91"/>
      <c r="JBA1" s="91"/>
      <c r="JBD1" s="91"/>
      <c r="JBG1" s="91"/>
      <c r="JBJ1" s="91"/>
      <c r="JBM1" s="91"/>
      <c r="JBP1" s="91"/>
      <c r="JBS1" s="91"/>
      <c r="JBY1" s="91"/>
      <c r="JCB1" s="91"/>
      <c r="JCE1" s="91"/>
      <c r="JCG1" s="91"/>
      <c r="JCH1" s="91"/>
      <c r="JCP1" s="91"/>
      <c r="JCS1" s="91"/>
      <c r="JCV1" s="91"/>
      <c r="JDG1" s="91"/>
      <c r="JDH1" s="91"/>
      <c r="JDM1" s="91"/>
      <c r="JDQ1" s="91"/>
      <c r="JDR1" s="91"/>
      <c r="JDZ1" s="91"/>
      <c r="JEA1" s="91"/>
      <c r="JFA1" s="91"/>
      <c r="JFB1" s="91"/>
      <c r="JFC1" s="91"/>
      <c r="JFD1" s="91"/>
      <c r="JFE1" s="91"/>
      <c r="JFF1" s="91"/>
      <c r="JFG1" s="91"/>
      <c r="JFH1" s="91"/>
      <c r="JFI1" s="91"/>
      <c r="JFJ1" s="91"/>
      <c r="JFK1" s="91"/>
      <c r="JFL1" s="91"/>
      <c r="JFM1" s="91"/>
      <c r="JFN1" s="91"/>
      <c r="JFO1" s="91"/>
      <c r="JFP1" s="91"/>
      <c r="JFQ1" s="91"/>
      <c r="JFR1" s="91"/>
      <c r="JFS1" s="91"/>
      <c r="JFT1" s="91"/>
      <c r="JFU1" s="91"/>
      <c r="JFV1" s="91"/>
      <c r="JFW1" s="91"/>
      <c r="JFX1" s="91"/>
      <c r="JFY1" s="91"/>
      <c r="JFZ1" s="91"/>
      <c r="JGA1" s="91"/>
      <c r="JGB1" s="91"/>
      <c r="JGC1" s="91"/>
      <c r="JGD1" s="91"/>
      <c r="JGE1" s="91"/>
      <c r="JGF1" s="91"/>
      <c r="JGG1" s="91"/>
      <c r="JGH1" s="91"/>
      <c r="JGI1" s="91"/>
      <c r="JGJ1" s="91"/>
      <c r="JGK1" s="91"/>
      <c r="JGL1" s="91"/>
      <c r="JGM1" s="91"/>
      <c r="JGN1" s="91"/>
      <c r="JGO1" s="91"/>
      <c r="JGP1" s="91"/>
      <c r="JGQ1" s="91"/>
      <c r="JGR1" s="91"/>
      <c r="JGS1" s="91"/>
      <c r="JGT1" s="91"/>
      <c r="JGU1" s="91"/>
      <c r="JGV1" s="91"/>
      <c r="JGW1" s="91"/>
      <c r="JGX1" s="91"/>
      <c r="JGY1" s="91"/>
      <c r="JGZ1" s="91"/>
      <c r="JHA1" s="91"/>
      <c r="JHB1" s="91"/>
      <c r="JHC1" s="91"/>
      <c r="JHD1" s="91"/>
      <c r="JHE1" s="91"/>
      <c r="JHF1" s="91"/>
      <c r="JHL1" s="91"/>
      <c r="JHO1" s="91"/>
      <c r="JHR1" s="91"/>
      <c r="JHU1" s="91"/>
      <c r="JHX1" s="91"/>
      <c r="JIA1" s="91"/>
      <c r="JIG1" s="91"/>
      <c r="JIP1" s="91"/>
      <c r="JIS1" s="91"/>
      <c r="JIV1" s="91"/>
      <c r="JIY1" s="91"/>
      <c r="JJK1" s="91"/>
      <c r="JJQ1" s="91"/>
      <c r="JJT1" s="91"/>
      <c r="JJW1" s="91"/>
      <c r="JJZ1" s="91"/>
      <c r="JKF1" s="91"/>
      <c r="JKI1" s="91"/>
      <c r="JKL1" s="91"/>
      <c r="JKO1" s="91"/>
      <c r="JKQ1" s="91"/>
      <c r="JKR1" s="91"/>
      <c r="JKW1" s="91"/>
      <c r="JKZ1" s="91"/>
      <c r="JLC1" s="91"/>
      <c r="JLF1" s="91"/>
      <c r="JLI1" s="91"/>
      <c r="JLL1" s="91"/>
      <c r="JLO1" s="91"/>
      <c r="JLU1" s="91"/>
      <c r="JLX1" s="91"/>
      <c r="JMA1" s="91"/>
      <c r="JMC1" s="91"/>
      <c r="JMD1" s="91"/>
      <c r="JML1" s="91"/>
      <c r="JMO1" s="91"/>
      <c r="JMR1" s="91"/>
      <c r="JNC1" s="91"/>
      <c r="JND1" s="91"/>
      <c r="JNI1" s="91"/>
      <c r="JNM1" s="91"/>
      <c r="JNN1" s="91"/>
      <c r="JNV1" s="91"/>
      <c r="JNW1" s="91"/>
      <c r="JOW1" s="91"/>
      <c r="JOX1" s="91"/>
      <c r="JOY1" s="91"/>
      <c r="JOZ1" s="91"/>
      <c r="JPA1" s="91"/>
      <c r="JPB1" s="91"/>
      <c r="JPC1" s="91"/>
      <c r="JPD1" s="91"/>
      <c r="JPE1" s="91"/>
      <c r="JPF1" s="91"/>
      <c r="JPG1" s="91"/>
      <c r="JPH1" s="91"/>
      <c r="JPI1" s="91"/>
      <c r="JPJ1" s="91"/>
      <c r="JPK1" s="91"/>
      <c r="JPL1" s="91"/>
      <c r="JPM1" s="91"/>
      <c r="JPN1" s="91"/>
      <c r="JPO1" s="91"/>
      <c r="JPP1" s="91"/>
      <c r="JPQ1" s="91"/>
      <c r="JPR1" s="91"/>
      <c r="JPS1" s="91"/>
      <c r="JPT1" s="91"/>
      <c r="JPU1" s="91"/>
      <c r="JPV1" s="91"/>
      <c r="JPW1" s="91"/>
      <c r="JPX1" s="91"/>
      <c r="JPY1" s="91"/>
      <c r="JPZ1" s="91"/>
      <c r="JQA1" s="91"/>
      <c r="JQB1" s="91"/>
      <c r="JQC1" s="91"/>
      <c r="JQD1" s="91"/>
      <c r="JQE1" s="91"/>
      <c r="JQF1" s="91"/>
      <c r="JQG1" s="91"/>
      <c r="JQH1" s="91"/>
      <c r="JQI1" s="91"/>
      <c r="JQJ1" s="91"/>
      <c r="JQK1" s="91"/>
      <c r="JQL1" s="91"/>
      <c r="JQM1" s="91"/>
      <c r="JQN1" s="91"/>
      <c r="JQO1" s="91"/>
      <c r="JQP1" s="91"/>
      <c r="JQQ1" s="91"/>
      <c r="JQR1" s="91"/>
      <c r="JQS1" s="91"/>
      <c r="JQT1" s="91"/>
      <c r="JQU1" s="91"/>
      <c r="JQV1" s="91"/>
      <c r="JQW1" s="91"/>
      <c r="JQX1" s="91"/>
      <c r="JQY1" s="91"/>
      <c r="JQZ1" s="91"/>
      <c r="JRA1" s="91"/>
      <c r="JRB1" s="91"/>
      <c r="JRH1" s="91"/>
      <c r="JRK1" s="91"/>
      <c r="JRN1" s="91"/>
      <c r="JRQ1" s="91"/>
      <c r="JRT1" s="91"/>
      <c r="JRW1" s="91"/>
      <c r="JSC1" s="91"/>
      <c r="JSL1" s="91"/>
      <c r="JSO1" s="91"/>
      <c r="JSR1" s="91"/>
      <c r="JSU1" s="91"/>
      <c r="JTG1" s="91"/>
      <c r="JTM1" s="91"/>
      <c r="JTP1" s="91"/>
      <c r="JTS1" s="91"/>
      <c r="JTV1" s="91"/>
      <c r="JUB1" s="91"/>
      <c r="JUE1" s="91"/>
      <c r="JUH1" s="91"/>
      <c r="JUK1" s="91"/>
      <c r="JUM1" s="91"/>
      <c r="JUN1" s="91"/>
      <c r="JUS1" s="91"/>
      <c r="JUV1" s="91"/>
      <c r="JUY1" s="91"/>
      <c r="JVB1" s="91"/>
      <c r="JVE1" s="91"/>
      <c r="JVH1" s="91"/>
      <c r="JVK1" s="91"/>
      <c r="JVQ1" s="91"/>
      <c r="JVT1" s="91"/>
      <c r="JVW1" s="91"/>
      <c r="JVY1" s="91"/>
      <c r="JVZ1" s="91"/>
      <c r="JWH1" s="91"/>
      <c r="JWK1" s="91"/>
      <c r="JWN1" s="91"/>
      <c r="JWY1" s="91"/>
      <c r="JWZ1" s="91"/>
      <c r="JXE1" s="91"/>
      <c r="JXI1" s="91"/>
      <c r="JXJ1" s="91"/>
      <c r="JXR1" s="91"/>
      <c r="JXS1" s="91"/>
      <c r="JYS1" s="91"/>
      <c r="JYT1" s="91"/>
      <c r="JYU1" s="91"/>
      <c r="JYV1" s="91"/>
      <c r="JYW1" s="91"/>
      <c r="JYX1" s="91"/>
      <c r="JYY1" s="91"/>
      <c r="JYZ1" s="91"/>
      <c r="JZA1" s="91"/>
      <c r="JZB1" s="91"/>
      <c r="JZC1" s="91"/>
      <c r="JZD1" s="91"/>
      <c r="JZE1" s="91"/>
      <c r="JZF1" s="91"/>
      <c r="JZG1" s="91"/>
      <c r="JZH1" s="91"/>
      <c r="JZI1" s="91"/>
      <c r="JZJ1" s="91"/>
      <c r="JZK1" s="91"/>
      <c r="JZL1" s="91"/>
      <c r="JZM1" s="91"/>
      <c r="JZN1" s="91"/>
      <c r="JZO1" s="91"/>
      <c r="JZP1" s="91"/>
      <c r="JZQ1" s="91"/>
      <c r="JZR1" s="91"/>
      <c r="JZS1" s="91"/>
      <c r="JZT1" s="91"/>
      <c r="JZU1" s="91"/>
      <c r="JZV1" s="91"/>
      <c r="JZW1" s="91"/>
      <c r="JZX1" s="91"/>
      <c r="JZY1" s="91"/>
      <c r="JZZ1" s="91"/>
      <c r="KAA1" s="91"/>
      <c r="KAB1" s="91"/>
      <c r="KAC1" s="91"/>
      <c r="KAD1" s="91"/>
      <c r="KAE1" s="91"/>
      <c r="KAF1" s="91"/>
      <c r="KAG1" s="91"/>
      <c r="KAH1" s="91"/>
      <c r="KAI1" s="91"/>
      <c r="KAJ1" s="91"/>
      <c r="KAK1" s="91"/>
      <c r="KAL1" s="91"/>
      <c r="KAM1" s="91"/>
      <c r="KAN1" s="91"/>
      <c r="KAO1" s="91"/>
      <c r="KAP1" s="91"/>
      <c r="KAQ1" s="91"/>
      <c r="KAR1" s="91"/>
      <c r="KAS1" s="91"/>
      <c r="KAT1" s="91"/>
      <c r="KAU1" s="91"/>
      <c r="KAV1" s="91"/>
      <c r="KAW1" s="91"/>
      <c r="KAX1" s="91"/>
      <c r="KBD1" s="91"/>
      <c r="KBG1" s="91"/>
      <c r="KBJ1" s="91"/>
      <c r="KBM1" s="91"/>
      <c r="KBP1" s="91"/>
      <c r="KBS1" s="91"/>
      <c r="KBY1" s="91"/>
      <c r="KCH1" s="91"/>
      <c r="KCK1" s="91"/>
      <c r="KCN1" s="91"/>
      <c r="KCQ1" s="91"/>
      <c r="KDC1" s="91"/>
      <c r="KDI1" s="91"/>
      <c r="KDL1" s="91"/>
      <c r="KDO1" s="91"/>
      <c r="KDR1" s="91"/>
      <c r="KDX1" s="91"/>
      <c r="KEA1" s="91"/>
      <c r="KED1" s="91"/>
      <c r="KEG1" s="91"/>
      <c r="KEI1" s="91"/>
      <c r="KEJ1" s="91"/>
      <c r="KEO1" s="91"/>
      <c r="KER1" s="91"/>
      <c r="KEU1" s="91"/>
      <c r="KEX1" s="91"/>
      <c r="KFA1" s="91"/>
      <c r="KFD1" s="91"/>
      <c r="KFG1" s="91"/>
      <c r="KFM1" s="91"/>
      <c r="KFP1" s="91"/>
      <c r="KFS1" s="91"/>
      <c r="KFU1" s="91"/>
      <c r="KFV1" s="91"/>
      <c r="KGD1" s="91"/>
      <c r="KGG1" s="91"/>
      <c r="KGJ1" s="91"/>
      <c r="KGU1" s="91"/>
      <c r="KGV1" s="91"/>
      <c r="KHA1" s="91"/>
      <c r="KHE1" s="91"/>
      <c r="KHF1" s="91"/>
      <c r="KHN1" s="91"/>
      <c r="KHO1" s="91"/>
      <c r="KIO1" s="91"/>
      <c r="KIP1" s="91"/>
      <c r="KIQ1" s="91"/>
      <c r="KIR1" s="91"/>
      <c r="KIS1" s="91"/>
      <c r="KIT1" s="91"/>
      <c r="KIU1" s="91"/>
      <c r="KIV1" s="91"/>
      <c r="KIW1" s="91"/>
      <c r="KIX1" s="91"/>
      <c r="KIY1" s="91"/>
      <c r="KIZ1" s="91"/>
      <c r="KJA1" s="91"/>
      <c r="KJB1" s="91"/>
      <c r="KJC1" s="91"/>
      <c r="KJD1" s="91"/>
      <c r="KJE1" s="91"/>
      <c r="KJF1" s="91"/>
      <c r="KJG1" s="91"/>
      <c r="KJH1" s="91"/>
      <c r="KJI1" s="91"/>
      <c r="KJJ1" s="91"/>
      <c r="KJK1" s="91"/>
      <c r="KJL1" s="91"/>
      <c r="KJM1" s="91"/>
      <c r="KJN1" s="91"/>
      <c r="KJO1" s="91"/>
      <c r="KJP1" s="91"/>
      <c r="KJQ1" s="91"/>
      <c r="KJR1" s="91"/>
      <c r="KJS1" s="91"/>
      <c r="KJT1" s="91"/>
      <c r="KJU1" s="91"/>
      <c r="KJV1" s="91"/>
      <c r="KJW1" s="91"/>
      <c r="KJX1" s="91"/>
      <c r="KJY1" s="91"/>
      <c r="KJZ1" s="91"/>
      <c r="KKA1" s="91"/>
      <c r="KKB1" s="91"/>
      <c r="KKC1" s="91"/>
      <c r="KKD1" s="91"/>
      <c r="KKE1" s="91"/>
      <c r="KKF1" s="91"/>
      <c r="KKG1" s="91"/>
      <c r="KKH1" s="91"/>
      <c r="KKI1" s="91"/>
      <c r="KKJ1" s="91"/>
      <c r="KKK1" s="91"/>
      <c r="KKL1" s="91"/>
      <c r="KKM1" s="91"/>
      <c r="KKN1" s="91"/>
      <c r="KKO1" s="91"/>
      <c r="KKP1" s="91"/>
      <c r="KKQ1" s="91"/>
      <c r="KKR1" s="91"/>
      <c r="KKS1" s="91"/>
      <c r="KKT1" s="91"/>
      <c r="KKZ1" s="91"/>
      <c r="KLC1" s="91"/>
      <c r="KLF1" s="91"/>
      <c r="KLI1" s="91"/>
      <c r="KLL1" s="91"/>
      <c r="KLO1" s="91"/>
      <c r="KLU1" s="91"/>
      <c r="KMD1" s="91"/>
      <c r="KMG1" s="91"/>
      <c r="KMJ1" s="91"/>
      <c r="KMM1" s="91"/>
      <c r="KMY1" s="91"/>
      <c r="KNE1" s="91"/>
      <c r="KNH1" s="91"/>
      <c r="KNK1" s="91"/>
      <c r="KNN1" s="91"/>
      <c r="KNT1" s="91"/>
      <c r="KNW1" s="91"/>
      <c r="KNZ1" s="91"/>
      <c r="KOC1" s="91"/>
      <c r="KOE1" s="91"/>
      <c r="KOF1" s="91"/>
      <c r="KOK1" s="91"/>
      <c r="KON1" s="91"/>
      <c r="KOQ1" s="91"/>
      <c r="KOT1" s="91"/>
      <c r="KOW1" s="91"/>
      <c r="KOZ1" s="91"/>
      <c r="KPC1" s="91"/>
      <c r="KPI1" s="91"/>
      <c r="KPL1" s="91"/>
      <c r="KPO1" s="91"/>
      <c r="KPQ1" s="91"/>
      <c r="KPR1" s="91"/>
      <c r="KPZ1" s="91"/>
      <c r="KQC1" s="91"/>
      <c r="KQF1" s="91"/>
      <c r="KQQ1" s="91"/>
      <c r="KQR1" s="91"/>
      <c r="KQW1" s="91"/>
      <c r="KRA1" s="91"/>
      <c r="KRB1" s="91"/>
      <c r="KRJ1" s="91"/>
      <c r="KRK1" s="91"/>
      <c r="KSK1" s="91"/>
      <c r="KSL1" s="91"/>
      <c r="KSM1" s="91"/>
      <c r="KSN1" s="91"/>
      <c r="KSO1" s="91"/>
      <c r="KSP1" s="91"/>
      <c r="KSQ1" s="91"/>
      <c r="KSR1" s="91"/>
      <c r="KSS1" s="91"/>
      <c r="KST1" s="91"/>
      <c r="KSU1" s="91"/>
      <c r="KSV1" s="91"/>
      <c r="KSW1" s="91"/>
      <c r="KSX1" s="91"/>
      <c r="KSY1" s="91"/>
      <c r="KSZ1" s="91"/>
      <c r="KTA1" s="91"/>
      <c r="KTB1" s="91"/>
      <c r="KTC1" s="91"/>
      <c r="KTD1" s="91"/>
      <c r="KTE1" s="91"/>
      <c r="KTF1" s="91"/>
      <c r="KTG1" s="91"/>
      <c r="KTH1" s="91"/>
      <c r="KTI1" s="91"/>
      <c r="KTJ1" s="91"/>
      <c r="KTK1" s="91"/>
      <c r="KTL1" s="91"/>
      <c r="KTM1" s="91"/>
      <c r="KTN1" s="91"/>
      <c r="KTO1" s="91"/>
      <c r="KTP1" s="91"/>
      <c r="KTQ1" s="91"/>
      <c r="KTR1" s="91"/>
      <c r="KTS1" s="91"/>
      <c r="KTT1" s="91"/>
      <c r="KTU1" s="91"/>
      <c r="KTV1" s="91"/>
      <c r="KTW1" s="91"/>
      <c r="KTX1" s="91"/>
      <c r="KTY1" s="91"/>
      <c r="KTZ1" s="91"/>
      <c r="KUA1" s="91"/>
      <c r="KUB1" s="91"/>
      <c r="KUC1" s="91"/>
      <c r="KUD1" s="91"/>
      <c r="KUE1" s="91"/>
      <c r="KUF1" s="91"/>
      <c r="KUG1" s="91"/>
      <c r="KUH1" s="91"/>
      <c r="KUI1" s="91"/>
      <c r="KUJ1" s="91"/>
      <c r="KUK1" s="91"/>
      <c r="KUL1" s="91"/>
      <c r="KUM1" s="91"/>
      <c r="KUN1" s="91"/>
      <c r="KUO1" s="91"/>
      <c r="KUP1" s="91"/>
      <c r="KUV1" s="91"/>
      <c r="KUY1" s="91"/>
      <c r="KVB1" s="91"/>
      <c r="KVE1" s="91"/>
      <c r="KVH1" s="91"/>
      <c r="KVK1" s="91"/>
      <c r="KVQ1" s="91"/>
      <c r="KVZ1" s="91"/>
      <c r="KWC1" s="91"/>
      <c r="KWF1" s="91"/>
      <c r="KWI1" s="91"/>
      <c r="KWU1" s="91"/>
      <c r="KXA1" s="91"/>
      <c r="KXD1" s="91"/>
      <c r="KXG1" s="91"/>
      <c r="KXJ1" s="91"/>
      <c r="KXP1" s="91"/>
      <c r="KXS1" s="91"/>
      <c r="KXV1" s="91"/>
      <c r="KXY1" s="91"/>
      <c r="KYA1" s="91"/>
      <c r="KYB1" s="91"/>
      <c r="KYG1" s="91"/>
      <c r="KYJ1" s="91"/>
      <c r="KYM1" s="91"/>
      <c r="KYP1" s="91"/>
      <c r="KYS1" s="91"/>
      <c r="KYV1" s="91"/>
      <c r="KYY1" s="91"/>
      <c r="KZE1" s="91"/>
      <c r="KZH1" s="91"/>
      <c r="KZK1" s="91"/>
      <c r="KZM1" s="91"/>
      <c r="KZN1" s="91"/>
      <c r="KZV1" s="91"/>
      <c r="KZY1" s="91"/>
      <c r="LAB1" s="91"/>
      <c r="LAM1" s="91"/>
      <c r="LAN1" s="91"/>
      <c r="LAS1" s="91"/>
      <c r="LAW1" s="91"/>
      <c r="LAX1" s="91"/>
      <c r="LBF1" s="91"/>
      <c r="LBG1" s="91"/>
      <c r="LCG1" s="91"/>
      <c r="LCH1" s="91"/>
      <c r="LCI1" s="91"/>
      <c r="LCJ1" s="91"/>
      <c r="LCK1" s="91"/>
      <c r="LCL1" s="91"/>
      <c r="LCM1" s="91"/>
      <c r="LCN1" s="91"/>
      <c r="LCO1" s="91"/>
      <c r="LCP1" s="91"/>
      <c r="LCQ1" s="91"/>
      <c r="LCR1" s="91"/>
      <c r="LCS1" s="91"/>
      <c r="LCT1" s="91"/>
      <c r="LCU1" s="91"/>
      <c r="LCV1" s="91"/>
      <c r="LCW1" s="91"/>
      <c r="LCX1" s="91"/>
      <c r="LCY1" s="91"/>
      <c r="LCZ1" s="91"/>
      <c r="LDA1" s="91"/>
      <c r="LDB1" s="91"/>
      <c r="LDC1" s="91"/>
      <c r="LDD1" s="91"/>
      <c r="LDE1" s="91"/>
      <c r="LDF1" s="91"/>
      <c r="LDG1" s="91"/>
      <c r="LDH1" s="91"/>
      <c r="LDI1" s="91"/>
      <c r="LDJ1" s="91"/>
      <c r="LDK1" s="91"/>
      <c r="LDL1" s="91"/>
      <c r="LDM1" s="91"/>
      <c r="LDN1" s="91"/>
      <c r="LDO1" s="91"/>
      <c r="LDP1" s="91"/>
      <c r="LDQ1" s="91"/>
      <c r="LDR1" s="91"/>
      <c r="LDS1" s="91"/>
      <c r="LDT1" s="91"/>
      <c r="LDU1" s="91"/>
      <c r="LDV1" s="91"/>
      <c r="LDW1" s="91"/>
      <c r="LDX1" s="91"/>
      <c r="LDY1" s="91"/>
      <c r="LDZ1" s="91"/>
      <c r="LEA1" s="91"/>
      <c r="LEB1" s="91"/>
      <c r="LEC1" s="91"/>
      <c r="LED1" s="91"/>
      <c r="LEE1" s="91"/>
      <c r="LEF1" s="91"/>
      <c r="LEG1" s="91"/>
      <c r="LEH1" s="91"/>
      <c r="LEI1" s="91"/>
      <c r="LEJ1" s="91"/>
      <c r="LEK1" s="91"/>
      <c r="LEL1" s="91"/>
      <c r="LER1" s="91"/>
      <c r="LEU1" s="91"/>
      <c r="LEX1" s="91"/>
      <c r="LFA1" s="91"/>
      <c r="LFD1" s="91"/>
      <c r="LFG1" s="91"/>
      <c r="LFM1" s="91"/>
      <c r="LFV1" s="91"/>
      <c r="LFY1" s="91"/>
      <c r="LGB1" s="91"/>
      <c r="LGE1" s="91"/>
      <c r="LGQ1" s="91"/>
      <c r="LGW1" s="91"/>
      <c r="LGZ1" s="91"/>
      <c r="LHC1" s="91"/>
      <c r="LHF1" s="91"/>
      <c r="LHL1" s="91"/>
      <c r="LHO1" s="91"/>
      <c r="LHR1" s="91"/>
      <c r="LHU1" s="91"/>
      <c r="LHW1" s="91"/>
      <c r="LHX1" s="91"/>
      <c r="LIC1" s="91"/>
      <c r="LIF1" s="91"/>
      <c r="LII1" s="91"/>
      <c r="LIL1" s="91"/>
      <c r="LIO1" s="91"/>
      <c r="LIR1" s="91"/>
      <c r="LIU1" s="91"/>
      <c r="LJA1" s="91"/>
      <c r="LJD1" s="91"/>
      <c r="LJG1" s="91"/>
      <c r="LJI1" s="91"/>
      <c r="LJJ1" s="91"/>
      <c r="LJR1" s="91"/>
      <c r="LJU1" s="91"/>
      <c r="LJX1" s="91"/>
      <c r="LKI1" s="91"/>
      <c r="LKJ1" s="91"/>
      <c r="LKO1" s="91"/>
      <c r="LKS1" s="91"/>
      <c r="LKT1" s="91"/>
      <c r="LLB1" s="91"/>
      <c r="LLC1" s="91"/>
      <c r="LMC1" s="91"/>
      <c r="LMD1" s="91"/>
      <c r="LME1" s="91"/>
      <c r="LMF1" s="91"/>
      <c r="LMG1" s="91"/>
      <c r="LMH1" s="91"/>
      <c r="LMI1" s="91"/>
      <c r="LMJ1" s="91"/>
      <c r="LMK1" s="91"/>
      <c r="LML1" s="91"/>
      <c r="LMM1" s="91"/>
      <c r="LMN1" s="91"/>
      <c r="LMO1" s="91"/>
      <c r="LMP1" s="91"/>
      <c r="LMQ1" s="91"/>
      <c r="LMR1" s="91"/>
      <c r="LMS1" s="91"/>
      <c r="LMT1" s="91"/>
      <c r="LMU1" s="91"/>
      <c r="LMV1" s="91"/>
      <c r="LMW1" s="91"/>
      <c r="LMX1" s="91"/>
      <c r="LMY1" s="91"/>
      <c r="LMZ1" s="91"/>
      <c r="LNA1" s="91"/>
      <c r="LNB1" s="91"/>
      <c r="LNC1" s="91"/>
      <c r="LND1" s="91"/>
      <c r="LNE1" s="91"/>
      <c r="LNF1" s="91"/>
      <c r="LNG1" s="91"/>
      <c r="LNH1" s="91"/>
      <c r="LNI1" s="91"/>
      <c r="LNJ1" s="91"/>
      <c r="LNK1" s="91"/>
      <c r="LNL1" s="91"/>
      <c r="LNM1" s="91"/>
      <c r="LNN1" s="91"/>
      <c r="LNO1" s="91"/>
      <c r="LNP1" s="91"/>
      <c r="LNQ1" s="91"/>
      <c r="LNR1" s="91"/>
      <c r="LNS1" s="91"/>
      <c r="LNT1" s="91"/>
      <c r="LNU1" s="91"/>
      <c r="LNV1" s="91"/>
      <c r="LNW1" s="91"/>
      <c r="LNX1" s="91"/>
      <c r="LNY1" s="91"/>
      <c r="LNZ1" s="91"/>
      <c r="LOA1" s="91"/>
      <c r="LOB1" s="91"/>
      <c r="LOC1" s="91"/>
      <c r="LOD1" s="91"/>
      <c r="LOE1" s="91"/>
      <c r="LOF1" s="91"/>
      <c r="LOG1" s="91"/>
      <c r="LOH1" s="91"/>
      <c r="LON1" s="91"/>
      <c r="LOQ1" s="91"/>
      <c r="LOT1" s="91"/>
      <c r="LOW1" s="91"/>
      <c r="LOZ1" s="91"/>
      <c r="LPC1" s="91"/>
      <c r="LPI1" s="91"/>
      <c r="LPR1" s="91"/>
      <c r="LPU1" s="91"/>
      <c r="LPX1" s="91"/>
      <c r="LQA1" s="91"/>
      <c r="LQM1" s="91"/>
      <c r="LQS1" s="91"/>
      <c r="LQV1" s="91"/>
      <c r="LQY1" s="91"/>
      <c r="LRB1" s="91"/>
      <c r="LRH1" s="91"/>
      <c r="LRK1" s="91"/>
      <c r="LRN1" s="91"/>
      <c r="LRQ1" s="91"/>
      <c r="LRS1" s="91"/>
      <c r="LRT1" s="91"/>
      <c r="LRY1" s="91"/>
      <c r="LSB1" s="91"/>
      <c r="LSE1" s="91"/>
      <c r="LSH1" s="91"/>
      <c r="LSK1" s="91"/>
      <c r="LSN1" s="91"/>
      <c r="LSQ1" s="91"/>
      <c r="LSW1" s="91"/>
      <c r="LSZ1" s="91"/>
      <c r="LTC1" s="91"/>
      <c r="LTE1" s="91"/>
      <c r="LTF1" s="91"/>
      <c r="LTN1" s="91"/>
      <c r="LTQ1" s="91"/>
      <c r="LTT1" s="91"/>
      <c r="LUE1" s="91"/>
      <c r="LUF1" s="91"/>
      <c r="LUK1" s="91"/>
      <c r="LUO1" s="91"/>
      <c r="LUP1" s="91"/>
      <c r="LUX1" s="91"/>
      <c r="LUY1" s="91"/>
      <c r="LVY1" s="91"/>
      <c r="LVZ1" s="91"/>
      <c r="LWA1" s="91"/>
      <c r="LWB1" s="91"/>
      <c r="LWC1" s="91"/>
      <c r="LWD1" s="91"/>
      <c r="LWE1" s="91"/>
      <c r="LWF1" s="91"/>
      <c r="LWG1" s="91"/>
      <c r="LWH1" s="91"/>
      <c r="LWI1" s="91"/>
      <c r="LWJ1" s="91"/>
      <c r="LWK1" s="91"/>
      <c r="LWL1" s="91"/>
      <c r="LWM1" s="91"/>
      <c r="LWN1" s="91"/>
      <c r="LWO1" s="91"/>
      <c r="LWP1" s="91"/>
      <c r="LWQ1" s="91"/>
      <c r="LWR1" s="91"/>
      <c r="LWS1" s="91"/>
      <c r="LWT1" s="91"/>
      <c r="LWU1" s="91"/>
      <c r="LWV1" s="91"/>
      <c r="LWW1" s="91"/>
      <c r="LWX1" s="91"/>
      <c r="LWY1" s="91"/>
      <c r="LWZ1" s="91"/>
      <c r="LXA1" s="91"/>
      <c r="LXB1" s="91"/>
      <c r="LXC1" s="91"/>
      <c r="LXD1" s="91"/>
      <c r="LXE1" s="91"/>
      <c r="LXF1" s="91"/>
      <c r="LXG1" s="91"/>
      <c r="LXH1" s="91"/>
      <c r="LXI1" s="91"/>
      <c r="LXJ1" s="91"/>
      <c r="LXK1" s="91"/>
      <c r="LXL1" s="91"/>
      <c r="LXM1" s="91"/>
      <c r="LXN1" s="91"/>
      <c r="LXO1" s="91"/>
      <c r="LXP1" s="91"/>
      <c r="LXQ1" s="91"/>
      <c r="LXR1" s="91"/>
      <c r="LXS1" s="91"/>
      <c r="LXT1" s="91"/>
      <c r="LXU1" s="91"/>
      <c r="LXV1" s="91"/>
      <c r="LXW1" s="91"/>
      <c r="LXX1" s="91"/>
      <c r="LXY1" s="91"/>
      <c r="LXZ1" s="91"/>
      <c r="LYA1" s="91"/>
      <c r="LYB1" s="91"/>
      <c r="LYC1" s="91"/>
      <c r="LYD1" s="91"/>
      <c r="LYJ1" s="91"/>
      <c r="LYM1" s="91"/>
      <c r="LYP1" s="91"/>
      <c r="LYS1" s="91"/>
      <c r="LYV1" s="91"/>
      <c r="LYY1" s="91"/>
      <c r="LZE1" s="91"/>
      <c r="LZN1" s="91"/>
      <c r="LZQ1" s="91"/>
      <c r="LZT1" s="91"/>
      <c r="LZW1" s="91"/>
      <c r="MAI1" s="91"/>
      <c r="MAO1" s="91"/>
      <c r="MAR1" s="91"/>
      <c r="MAU1" s="91"/>
      <c r="MAX1" s="91"/>
      <c r="MBD1" s="91"/>
      <c r="MBG1" s="91"/>
      <c r="MBJ1" s="91"/>
      <c r="MBM1" s="91"/>
      <c r="MBO1" s="91"/>
      <c r="MBP1" s="91"/>
      <c r="MBU1" s="91"/>
      <c r="MBX1" s="91"/>
      <c r="MCA1" s="91"/>
      <c r="MCD1" s="91"/>
      <c r="MCG1" s="91"/>
      <c r="MCJ1" s="91"/>
      <c r="MCM1" s="91"/>
      <c r="MCS1" s="91"/>
      <c r="MCV1" s="91"/>
      <c r="MCY1" s="91"/>
      <c r="MDA1" s="91"/>
      <c r="MDB1" s="91"/>
      <c r="MDJ1" s="91"/>
      <c r="MDM1" s="91"/>
      <c r="MDP1" s="91"/>
      <c r="MEA1" s="91"/>
      <c r="MEB1" s="91"/>
      <c r="MEG1" s="91"/>
      <c r="MEK1" s="91"/>
      <c r="MEL1" s="91"/>
      <c r="MET1" s="91"/>
      <c r="MEU1" s="91"/>
      <c r="MFU1" s="91"/>
      <c r="MFV1" s="91"/>
      <c r="MFW1" s="91"/>
      <c r="MFX1" s="91"/>
      <c r="MFY1" s="91"/>
      <c r="MFZ1" s="91"/>
      <c r="MGA1" s="91"/>
      <c r="MGB1" s="91"/>
      <c r="MGC1" s="91"/>
      <c r="MGD1" s="91"/>
      <c r="MGE1" s="91"/>
      <c r="MGF1" s="91"/>
      <c r="MGG1" s="91"/>
      <c r="MGH1" s="91"/>
      <c r="MGI1" s="91"/>
      <c r="MGJ1" s="91"/>
      <c r="MGK1" s="91"/>
      <c r="MGL1" s="91"/>
      <c r="MGM1" s="91"/>
      <c r="MGN1" s="91"/>
      <c r="MGO1" s="91"/>
      <c r="MGP1" s="91"/>
      <c r="MGQ1" s="91"/>
      <c r="MGR1" s="91"/>
      <c r="MGS1" s="91"/>
      <c r="MGT1" s="91"/>
      <c r="MGU1" s="91"/>
      <c r="MGV1" s="91"/>
      <c r="MGW1" s="91"/>
      <c r="MGX1" s="91"/>
      <c r="MGY1" s="91"/>
      <c r="MGZ1" s="91"/>
      <c r="MHA1" s="91"/>
      <c r="MHB1" s="91"/>
      <c r="MHC1" s="91"/>
      <c r="MHD1" s="91"/>
      <c r="MHE1" s="91"/>
      <c r="MHF1" s="91"/>
      <c r="MHG1" s="91"/>
      <c r="MHH1" s="91"/>
      <c r="MHI1" s="91"/>
      <c r="MHJ1" s="91"/>
      <c r="MHK1" s="91"/>
      <c r="MHL1" s="91"/>
      <c r="MHM1" s="91"/>
      <c r="MHN1" s="91"/>
      <c r="MHO1" s="91"/>
      <c r="MHP1" s="91"/>
      <c r="MHQ1" s="91"/>
      <c r="MHR1" s="91"/>
      <c r="MHS1" s="91"/>
      <c r="MHT1" s="91"/>
      <c r="MHU1" s="91"/>
      <c r="MHV1" s="91"/>
      <c r="MHW1" s="91"/>
      <c r="MHX1" s="91"/>
      <c r="MHY1" s="91"/>
      <c r="MHZ1" s="91"/>
      <c r="MIF1" s="91"/>
      <c r="MII1" s="91"/>
      <c r="MIL1" s="91"/>
      <c r="MIO1" s="91"/>
      <c r="MIR1" s="91"/>
      <c r="MIU1" s="91"/>
      <c r="MJA1" s="91"/>
      <c r="MJJ1" s="91"/>
      <c r="MJM1" s="91"/>
      <c r="MJP1" s="91"/>
      <c r="MJS1" s="91"/>
      <c r="MKE1" s="91"/>
      <c r="MKK1" s="91"/>
      <c r="MKN1" s="91"/>
      <c r="MKQ1" s="91"/>
      <c r="MKT1" s="91"/>
      <c r="MKZ1" s="91"/>
      <c r="MLC1" s="91"/>
      <c r="MLF1" s="91"/>
      <c r="MLI1" s="91"/>
      <c r="MLK1" s="91"/>
      <c r="MLL1" s="91"/>
      <c r="MLQ1" s="91"/>
      <c r="MLT1" s="91"/>
      <c r="MLW1" s="91"/>
      <c r="MLZ1" s="91"/>
      <c r="MMC1" s="91"/>
      <c r="MMF1" s="91"/>
      <c r="MMI1" s="91"/>
      <c r="MMO1" s="91"/>
      <c r="MMR1" s="91"/>
      <c r="MMU1" s="91"/>
      <c r="MMW1" s="91"/>
      <c r="MMX1" s="91"/>
      <c r="MNF1" s="91"/>
      <c r="MNI1" s="91"/>
      <c r="MNL1" s="91"/>
      <c r="MNW1" s="91"/>
      <c r="MNX1" s="91"/>
      <c r="MOC1" s="91"/>
      <c r="MOG1" s="91"/>
      <c r="MOH1" s="91"/>
      <c r="MOP1" s="91"/>
      <c r="MOQ1" s="91"/>
      <c r="MPQ1" s="91"/>
      <c r="MPR1" s="91"/>
      <c r="MPS1" s="91"/>
      <c r="MPT1" s="91"/>
      <c r="MPU1" s="91"/>
      <c r="MPV1" s="91"/>
      <c r="MPW1" s="91"/>
      <c r="MPX1" s="91"/>
      <c r="MPY1" s="91"/>
      <c r="MPZ1" s="91"/>
      <c r="MQA1" s="91"/>
      <c r="MQB1" s="91"/>
      <c r="MQC1" s="91"/>
      <c r="MQD1" s="91"/>
      <c r="MQE1" s="91"/>
      <c r="MQF1" s="91"/>
      <c r="MQG1" s="91"/>
      <c r="MQH1" s="91"/>
      <c r="MQI1" s="91"/>
      <c r="MQJ1" s="91"/>
      <c r="MQK1" s="91"/>
      <c r="MQL1" s="91"/>
      <c r="MQM1" s="91"/>
      <c r="MQN1" s="91"/>
      <c r="MQO1" s="91"/>
      <c r="MQP1" s="91"/>
      <c r="MQQ1" s="91"/>
      <c r="MQR1" s="91"/>
      <c r="MQS1" s="91"/>
      <c r="MQT1" s="91"/>
      <c r="MQU1" s="91"/>
      <c r="MQV1" s="91"/>
      <c r="MQW1" s="91"/>
      <c r="MQX1" s="91"/>
      <c r="MQY1" s="91"/>
      <c r="MQZ1" s="91"/>
      <c r="MRA1" s="91"/>
      <c r="MRB1" s="91"/>
      <c r="MRC1" s="91"/>
      <c r="MRD1" s="91"/>
      <c r="MRE1" s="91"/>
      <c r="MRF1" s="91"/>
      <c r="MRG1" s="91"/>
      <c r="MRH1" s="91"/>
      <c r="MRI1" s="91"/>
      <c r="MRJ1" s="91"/>
      <c r="MRK1" s="91"/>
      <c r="MRL1" s="91"/>
      <c r="MRM1" s="91"/>
      <c r="MRN1" s="91"/>
      <c r="MRO1" s="91"/>
      <c r="MRP1" s="91"/>
      <c r="MRQ1" s="91"/>
      <c r="MRR1" s="91"/>
      <c r="MRS1" s="91"/>
      <c r="MRT1" s="91"/>
      <c r="MRU1" s="91"/>
      <c r="MRV1" s="91"/>
      <c r="MSB1" s="91"/>
      <c r="MSE1" s="91"/>
      <c r="MSH1" s="91"/>
      <c r="MSK1" s="91"/>
      <c r="MSN1" s="91"/>
      <c r="MSQ1" s="91"/>
      <c r="MSW1" s="91"/>
      <c r="MTF1" s="91"/>
      <c r="MTI1" s="91"/>
      <c r="MTL1" s="91"/>
      <c r="MTO1" s="91"/>
      <c r="MUA1" s="91"/>
      <c r="MUG1" s="91"/>
      <c r="MUJ1" s="91"/>
      <c r="MUM1" s="91"/>
      <c r="MUP1" s="91"/>
      <c r="MUV1" s="91"/>
      <c r="MUY1" s="91"/>
      <c r="MVB1" s="91"/>
      <c r="MVE1" s="91"/>
      <c r="MVG1" s="91"/>
      <c r="MVH1" s="91"/>
      <c r="MVM1" s="91"/>
      <c r="MVP1" s="91"/>
      <c r="MVS1" s="91"/>
      <c r="MVV1" s="91"/>
      <c r="MVY1" s="91"/>
      <c r="MWB1" s="91"/>
      <c r="MWE1" s="91"/>
      <c r="MWK1" s="91"/>
      <c r="MWN1" s="91"/>
      <c r="MWQ1" s="91"/>
      <c r="MWS1" s="91"/>
      <c r="MWT1" s="91"/>
      <c r="MXB1" s="91"/>
      <c r="MXE1" s="91"/>
      <c r="MXH1" s="91"/>
      <c r="MXS1" s="91"/>
      <c r="MXT1" s="91"/>
      <c r="MXY1" s="91"/>
      <c r="MYC1" s="91"/>
      <c r="MYD1" s="91"/>
      <c r="MYL1" s="91"/>
      <c r="MYM1" s="91"/>
      <c r="MZM1" s="91"/>
      <c r="MZN1" s="91"/>
      <c r="MZO1" s="91"/>
      <c r="MZP1" s="91"/>
      <c r="MZQ1" s="91"/>
      <c r="MZR1" s="91"/>
      <c r="MZS1" s="91"/>
      <c r="MZT1" s="91"/>
      <c r="MZU1" s="91"/>
      <c r="MZV1" s="91"/>
      <c r="MZW1" s="91"/>
      <c r="MZX1" s="91"/>
      <c r="MZY1" s="91"/>
      <c r="MZZ1" s="91"/>
      <c r="NAA1" s="91"/>
      <c r="NAB1" s="91"/>
      <c r="NAC1" s="91"/>
      <c r="NAD1" s="91"/>
      <c r="NAE1" s="91"/>
      <c r="NAF1" s="91"/>
      <c r="NAG1" s="91"/>
      <c r="NAH1" s="91"/>
      <c r="NAI1" s="91"/>
      <c r="NAJ1" s="91"/>
      <c r="NAK1" s="91"/>
      <c r="NAL1" s="91"/>
      <c r="NAM1" s="91"/>
      <c r="NAN1" s="91"/>
      <c r="NAO1" s="91"/>
      <c r="NAP1" s="91"/>
      <c r="NAQ1" s="91"/>
      <c r="NAR1" s="91"/>
      <c r="NAS1" s="91"/>
      <c r="NAT1" s="91"/>
      <c r="NAU1" s="91"/>
      <c r="NAV1" s="91"/>
      <c r="NAW1" s="91"/>
      <c r="NAX1" s="91"/>
      <c r="NAY1" s="91"/>
      <c r="NAZ1" s="91"/>
      <c r="NBA1" s="91"/>
      <c r="NBB1" s="91"/>
      <c r="NBC1" s="91"/>
      <c r="NBD1" s="91"/>
      <c r="NBE1" s="91"/>
      <c r="NBF1" s="91"/>
      <c r="NBG1" s="91"/>
      <c r="NBH1" s="91"/>
      <c r="NBI1" s="91"/>
      <c r="NBJ1" s="91"/>
      <c r="NBK1" s="91"/>
      <c r="NBL1" s="91"/>
      <c r="NBM1" s="91"/>
      <c r="NBN1" s="91"/>
      <c r="NBO1" s="91"/>
      <c r="NBP1" s="91"/>
      <c r="NBQ1" s="91"/>
      <c r="NBR1" s="91"/>
      <c r="NBX1" s="91"/>
      <c r="NCA1" s="91"/>
      <c r="NCD1" s="91"/>
      <c r="NCG1" s="91"/>
      <c r="NCJ1" s="91"/>
      <c r="NCM1" s="91"/>
      <c r="NCS1" s="91"/>
      <c r="NDB1" s="91"/>
      <c r="NDE1" s="91"/>
      <c r="NDH1" s="91"/>
      <c r="NDK1" s="91"/>
      <c r="NDW1" s="91"/>
      <c r="NEC1" s="91"/>
      <c r="NEF1" s="91"/>
      <c r="NEI1" s="91"/>
      <c r="NEL1" s="91"/>
      <c r="NER1" s="91"/>
      <c r="NEU1" s="91"/>
      <c r="NEX1" s="91"/>
      <c r="NFA1" s="91"/>
      <c r="NFC1" s="91"/>
      <c r="NFD1" s="91"/>
      <c r="NFI1" s="91"/>
      <c r="NFL1" s="91"/>
      <c r="NFO1" s="91"/>
      <c r="NFR1" s="91"/>
      <c r="NFU1" s="91"/>
      <c r="NFX1" s="91"/>
      <c r="NGA1" s="91"/>
      <c r="NGG1" s="91"/>
      <c r="NGJ1" s="91"/>
      <c r="NGM1" s="91"/>
      <c r="NGO1" s="91"/>
      <c r="NGP1" s="91"/>
      <c r="NGX1" s="91"/>
      <c r="NHA1" s="91"/>
      <c r="NHD1" s="91"/>
      <c r="NHO1" s="91"/>
      <c r="NHP1" s="91"/>
      <c r="NHU1" s="91"/>
      <c r="NHY1" s="91"/>
      <c r="NHZ1" s="91"/>
      <c r="NIH1" s="91"/>
      <c r="NII1" s="91"/>
      <c r="NJI1" s="91"/>
      <c r="NJJ1" s="91"/>
      <c r="NJK1" s="91"/>
      <c r="NJL1" s="91"/>
      <c r="NJM1" s="91"/>
      <c r="NJN1" s="91"/>
      <c r="NJO1" s="91"/>
      <c r="NJP1" s="91"/>
      <c r="NJQ1" s="91"/>
      <c r="NJR1" s="91"/>
      <c r="NJS1" s="91"/>
      <c r="NJT1" s="91"/>
      <c r="NJU1" s="91"/>
      <c r="NJV1" s="91"/>
      <c r="NJW1" s="91"/>
      <c r="NJX1" s="91"/>
      <c r="NJY1" s="91"/>
      <c r="NJZ1" s="91"/>
      <c r="NKA1" s="91"/>
      <c r="NKB1" s="91"/>
      <c r="NKC1" s="91"/>
      <c r="NKD1" s="91"/>
      <c r="NKE1" s="91"/>
      <c r="NKF1" s="91"/>
      <c r="NKG1" s="91"/>
      <c r="NKH1" s="91"/>
      <c r="NKI1" s="91"/>
      <c r="NKJ1" s="91"/>
      <c r="NKK1" s="91"/>
      <c r="NKL1" s="91"/>
      <c r="NKM1" s="91"/>
      <c r="NKN1" s="91"/>
      <c r="NKO1" s="91"/>
      <c r="NKP1" s="91"/>
      <c r="NKQ1" s="91"/>
      <c r="NKR1" s="91"/>
      <c r="NKS1" s="91"/>
      <c r="NKT1" s="91"/>
      <c r="NKU1" s="91"/>
      <c r="NKV1" s="91"/>
      <c r="NKW1" s="91"/>
      <c r="NKX1" s="91"/>
      <c r="NKY1" s="91"/>
      <c r="NKZ1" s="91"/>
      <c r="NLA1" s="91"/>
      <c r="NLB1" s="91"/>
      <c r="NLC1" s="91"/>
      <c r="NLD1" s="91"/>
      <c r="NLE1" s="91"/>
      <c r="NLF1" s="91"/>
      <c r="NLG1" s="91"/>
      <c r="NLH1" s="91"/>
      <c r="NLI1" s="91"/>
      <c r="NLJ1" s="91"/>
      <c r="NLK1" s="91"/>
      <c r="NLL1" s="91"/>
      <c r="NLM1" s="91"/>
      <c r="NLN1" s="91"/>
      <c r="NLT1" s="91"/>
      <c r="NLW1" s="91"/>
      <c r="NLZ1" s="91"/>
      <c r="NMC1" s="91"/>
      <c r="NMF1" s="91"/>
      <c r="NMI1" s="91"/>
      <c r="NMO1" s="91"/>
      <c r="NMX1" s="91"/>
      <c r="NNA1" s="91"/>
      <c r="NND1" s="91"/>
      <c r="NNG1" s="91"/>
      <c r="NNS1" s="91"/>
      <c r="NNY1" s="91"/>
      <c r="NOB1" s="91"/>
      <c r="NOE1" s="91"/>
      <c r="NOH1" s="91"/>
      <c r="NON1" s="91"/>
      <c r="NOQ1" s="91"/>
      <c r="NOT1" s="91"/>
      <c r="NOW1" s="91"/>
      <c r="NOY1" s="91"/>
      <c r="NOZ1" s="91"/>
      <c r="NPE1" s="91"/>
      <c r="NPH1" s="91"/>
      <c r="NPK1" s="91"/>
      <c r="NPN1" s="91"/>
      <c r="NPQ1" s="91"/>
      <c r="NPT1" s="91"/>
      <c r="NPW1" s="91"/>
      <c r="NQC1" s="91"/>
      <c r="NQF1" s="91"/>
      <c r="NQI1" s="91"/>
      <c r="NQK1" s="91"/>
      <c r="NQL1" s="91"/>
      <c r="NQT1" s="91"/>
      <c r="NQW1" s="91"/>
      <c r="NQZ1" s="91"/>
      <c r="NRK1" s="91"/>
      <c r="NRL1" s="91"/>
      <c r="NRQ1" s="91"/>
      <c r="NRU1" s="91"/>
      <c r="NRV1" s="91"/>
      <c r="NSD1" s="91"/>
      <c r="NSE1" s="91"/>
      <c r="NTE1" s="91"/>
      <c r="NTF1" s="91"/>
      <c r="NTG1" s="91"/>
      <c r="NTH1" s="91"/>
      <c r="NTI1" s="91"/>
      <c r="NTJ1" s="91"/>
      <c r="NTK1" s="91"/>
      <c r="NTL1" s="91"/>
      <c r="NTM1" s="91"/>
      <c r="NTN1" s="91"/>
      <c r="NTO1" s="91"/>
      <c r="NTP1" s="91"/>
      <c r="NTQ1" s="91"/>
      <c r="NTR1" s="91"/>
      <c r="NTS1" s="91"/>
      <c r="NTT1" s="91"/>
      <c r="NTU1" s="91"/>
      <c r="NTV1" s="91"/>
      <c r="NTW1" s="91"/>
      <c r="NTX1" s="91"/>
      <c r="NTY1" s="91"/>
      <c r="NTZ1" s="91"/>
      <c r="NUA1" s="91"/>
      <c r="NUB1" s="91"/>
      <c r="NUC1" s="91"/>
      <c r="NUD1" s="91"/>
      <c r="NUE1" s="91"/>
      <c r="NUF1" s="91"/>
      <c r="NUG1" s="91"/>
      <c r="NUH1" s="91"/>
      <c r="NUI1" s="91"/>
      <c r="NUJ1" s="91"/>
      <c r="NUK1" s="91"/>
      <c r="NUL1" s="91"/>
      <c r="NUM1" s="91"/>
      <c r="NUN1" s="91"/>
      <c r="NUO1" s="91"/>
      <c r="NUP1" s="91"/>
      <c r="NUQ1" s="91"/>
      <c r="NUR1" s="91"/>
      <c r="NUS1" s="91"/>
      <c r="NUT1" s="91"/>
      <c r="NUU1" s="91"/>
      <c r="NUV1" s="91"/>
      <c r="NUW1" s="91"/>
      <c r="NUX1" s="91"/>
      <c r="NUY1" s="91"/>
      <c r="NUZ1" s="91"/>
      <c r="NVA1" s="91"/>
      <c r="NVB1" s="91"/>
      <c r="NVC1" s="91"/>
      <c r="NVD1" s="91"/>
      <c r="NVE1" s="91"/>
      <c r="NVF1" s="91"/>
      <c r="NVG1" s="91"/>
      <c r="NVH1" s="91"/>
      <c r="NVI1" s="91"/>
      <c r="NVJ1" s="91"/>
      <c r="NVP1" s="91"/>
      <c r="NVS1" s="91"/>
      <c r="NVV1" s="91"/>
      <c r="NVY1" s="91"/>
      <c r="NWB1" s="91"/>
      <c r="NWE1" s="91"/>
      <c r="NWK1" s="91"/>
      <c r="NWT1" s="91"/>
      <c r="NWW1" s="91"/>
      <c r="NWZ1" s="91"/>
      <c r="NXC1" s="91"/>
      <c r="NXO1" s="91"/>
      <c r="NXU1" s="91"/>
      <c r="NXX1" s="91"/>
      <c r="NYA1" s="91"/>
      <c r="NYD1" s="91"/>
      <c r="NYJ1" s="91"/>
      <c r="NYM1" s="91"/>
      <c r="NYP1" s="91"/>
      <c r="NYS1" s="91"/>
      <c r="NYU1" s="91"/>
      <c r="NYV1" s="91"/>
      <c r="NZA1" s="91"/>
      <c r="NZD1" s="91"/>
      <c r="NZG1" s="91"/>
      <c r="NZJ1" s="91"/>
      <c r="NZM1" s="91"/>
      <c r="NZP1" s="91"/>
      <c r="NZS1" s="91"/>
      <c r="NZY1" s="91"/>
      <c r="OAB1" s="91"/>
      <c r="OAE1" s="91"/>
      <c r="OAG1" s="91"/>
      <c r="OAH1" s="91"/>
      <c r="OAP1" s="91"/>
      <c r="OAS1" s="91"/>
      <c r="OAV1" s="91"/>
      <c r="OBG1" s="91"/>
      <c r="OBH1" s="91"/>
      <c r="OBM1" s="91"/>
      <c r="OBQ1" s="91"/>
      <c r="OBR1" s="91"/>
      <c r="OBZ1" s="91"/>
      <c r="OCA1" s="91"/>
      <c r="ODA1" s="91"/>
      <c r="ODB1" s="91"/>
      <c r="ODC1" s="91"/>
      <c r="ODD1" s="91"/>
      <c r="ODE1" s="91"/>
      <c r="ODF1" s="91"/>
      <c r="ODG1" s="91"/>
      <c r="ODH1" s="91"/>
      <c r="ODI1" s="91"/>
      <c r="ODJ1" s="91"/>
      <c r="ODK1" s="91"/>
      <c r="ODL1" s="91"/>
      <c r="ODM1" s="91"/>
      <c r="ODN1" s="91"/>
      <c r="ODO1" s="91"/>
      <c r="ODP1" s="91"/>
      <c r="ODQ1" s="91"/>
      <c r="ODR1" s="91"/>
      <c r="ODS1" s="91"/>
      <c r="ODT1" s="91"/>
      <c r="ODU1" s="91"/>
      <c r="ODV1" s="91"/>
      <c r="ODW1" s="91"/>
      <c r="ODX1" s="91"/>
      <c r="ODY1" s="91"/>
      <c r="ODZ1" s="91"/>
      <c r="OEA1" s="91"/>
      <c r="OEB1" s="91"/>
      <c r="OEC1" s="91"/>
      <c r="OED1" s="91"/>
      <c r="OEE1" s="91"/>
      <c r="OEF1" s="91"/>
      <c r="OEG1" s="91"/>
      <c r="OEH1" s="91"/>
      <c r="OEI1" s="91"/>
      <c r="OEJ1" s="91"/>
      <c r="OEK1" s="91"/>
      <c r="OEL1" s="91"/>
      <c r="OEM1" s="91"/>
      <c r="OEN1" s="91"/>
      <c r="OEO1" s="91"/>
      <c r="OEP1" s="91"/>
      <c r="OEQ1" s="91"/>
      <c r="OER1" s="91"/>
      <c r="OES1" s="91"/>
      <c r="OET1" s="91"/>
      <c r="OEU1" s="91"/>
      <c r="OEV1" s="91"/>
      <c r="OEW1" s="91"/>
      <c r="OEX1" s="91"/>
      <c r="OEY1" s="91"/>
      <c r="OEZ1" s="91"/>
      <c r="OFA1" s="91"/>
      <c r="OFB1" s="91"/>
      <c r="OFC1" s="91"/>
      <c r="OFD1" s="91"/>
      <c r="OFE1" s="91"/>
      <c r="OFF1" s="91"/>
      <c r="OFL1" s="91"/>
      <c r="OFO1" s="91"/>
      <c r="OFR1" s="91"/>
      <c r="OFU1" s="91"/>
      <c r="OFX1" s="91"/>
      <c r="OGA1" s="91"/>
      <c r="OGG1" s="91"/>
      <c r="OGP1" s="91"/>
      <c r="OGS1" s="91"/>
      <c r="OGV1" s="91"/>
      <c r="OGY1" s="91"/>
      <c r="OHK1" s="91"/>
      <c r="OHQ1" s="91"/>
      <c r="OHT1" s="91"/>
      <c r="OHW1" s="91"/>
      <c r="OHZ1" s="91"/>
      <c r="OIF1" s="91"/>
      <c r="OII1" s="91"/>
      <c r="OIL1" s="91"/>
      <c r="OIO1" s="91"/>
      <c r="OIQ1" s="91"/>
      <c r="OIR1" s="91"/>
      <c r="OIW1" s="91"/>
      <c r="OIZ1" s="91"/>
      <c r="OJC1" s="91"/>
      <c r="OJF1" s="91"/>
      <c r="OJI1" s="91"/>
      <c r="OJL1" s="91"/>
      <c r="OJO1" s="91"/>
      <c r="OJU1" s="91"/>
      <c r="OJX1" s="91"/>
      <c r="OKA1" s="91"/>
      <c r="OKC1" s="91"/>
      <c r="OKD1" s="91"/>
      <c r="OKL1" s="91"/>
      <c r="OKO1" s="91"/>
      <c r="OKR1" s="91"/>
      <c r="OLC1" s="91"/>
      <c r="OLD1" s="91"/>
      <c r="OLI1" s="91"/>
      <c r="OLM1" s="91"/>
      <c r="OLN1" s="91"/>
      <c r="OLV1" s="91"/>
      <c r="OLW1" s="91"/>
      <c r="OMW1" s="91"/>
      <c r="OMX1" s="91"/>
      <c r="OMY1" s="91"/>
      <c r="OMZ1" s="91"/>
      <c r="ONA1" s="91"/>
      <c r="ONB1" s="91"/>
      <c r="ONC1" s="91"/>
      <c r="OND1" s="91"/>
      <c r="ONE1" s="91"/>
      <c r="ONF1" s="91"/>
      <c r="ONG1" s="91"/>
      <c r="ONH1" s="91"/>
      <c r="ONI1" s="91"/>
      <c r="ONJ1" s="91"/>
      <c r="ONK1" s="91"/>
      <c r="ONL1" s="91"/>
      <c r="ONM1" s="91"/>
      <c r="ONN1" s="91"/>
      <c r="ONO1" s="91"/>
      <c r="ONP1" s="91"/>
      <c r="ONQ1" s="91"/>
      <c r="ONR1" s="91"/>
      <c r="ONS1" s="91"/>
      <c r="ONT1" s="91"/>
      <c r="ONU1" s="91"/>
      <c r="ONV1" s="91"/>
      <c r="ONW1" s="91"/>
      <c r="ONX1" s="91"/>
      <c r="ONY1" s="91"/>
      <c r="ONZ1" s="91"/>
      <c r="OOA1" s="91"/>
      <c r="OOB1" s="91"/>
      <c r="OOC1" s="91"/>
      <c r="OOD1" s="91"/>
      <c r="OOE1" s="91"/>
      <c r="OOF1" s="91"/>
      <c r="OOG1" s="91"/>
      <c r="OOH1" s="91"/>
      <c r="OOI1" s="91"/>
      <c r="OOJ1" s="91"/>
      <c r="OOK1" s="91"/>
      <c r="OOL1" s="91"/>
      <c r="OOM1" s="91"/>
      <c r="OON1" s="91"/>
      <c r="OOO1" s="91"/>
      <c r="OOP1" s="91"/>
      <c r="OOQ1" s="91"/>
      <c r="OOR1" s="91"/>
      <c r="OOS1" s="91"/>
      <c r="OOT1" s="91"/>
      <c r="OOU1" s="91"/>
      <c r="OOV1" s="91"/>
      <c r="OOW1" s="91"/>
      <c r="OOX1" s="91"/>
      <c r="OOY1" s="91"/>
      <c r="OOZ1" s="91"/>
      <c r="OPA1" s="91"/>
      <c r="OPB1" s="91"/>
      <c r="OPH1" s="91"/>
      <c r="OPK1" s="91"/>
      <c r="OPN1" s="91"/>
      <c r="OPQ1" s="91"/>
      <c r="OPT1" s="91"/>
      <c r="OPW1" s="91"/>
      <c r="OQC1" s="91"/>
      <c r="OQL1" s="91"/>
      <c r="OQO1" s="91"/>
      <c r="OQR1" s="91"/>
      <c r="OQU1" s="91"/>
      <c r="ORG1" s="91"/>
      <c r="ORM1" s="91"/>
      <c r="ORP1" s="91"/>
      <c r="ORS1" s="91"/>
      <c r="ORV1" s="91"/>
      <c r="OSB1" s="91"/>
      <c r="OSE1" s="91"/>
      <c r="OSH1" s="91"/>
      <c r="OSK1" s="91"/>
      <c r="OSM1" s="91"/>
      <c r="OSN1" s="91"/>
      <c r="OSS1" s="91"/>
      <c r="OSV1" s="91"/>
      <c r="OSY1" s="91"/>
      <c r="OTB1" s="91"/>
      <c r="OTE1" s="91"/>
      <c r="OTH1" s="91"/>
      <c r="OTK1" s="91"/>
      <c r="OTQ1" s="91"/>
      <c r="OTT1" s="91"/>
      <c r="OTW1" s="91"/>
      <c r="OTY1" s="91"/>
      <c r="OTZ1" s="91"/>
      <c r="OUH1" s="91"/>
      <c r="OUK1" s="91"/>
      <c r="OUN1" s="91"/>
      <c r="OUY1" s="91"/>
      <c r="OUZ1" s="91"/>
      <c r="OVE1" s="91"/>
      <c r="OVI1" s="91"/>
      <c r="OVJ1" s="91"/>
      <c r="OVR1" s="91"/>
      <c r="OVS1" s="91"/>
      <c r="OWS1" s="91"/>
      <c r="OWT1" s="91"/>
      <c r="OWU1" s="91"/>
      <c r="OWV1" s="91"/>
      <c r="OWW1" s="91"/>
      <c r="OWX1" s="91"/>
      <c r="OWY1" s="91"/>
      <c r="OWZ1" s="91"/>
      <c r="OXA1" s="91"/>
      <c r="OXB1" s="91"/>
      <c r="OXC1" s="91"/>
      <c r="OXD1" s="91"/>
      <c r="OXE1" s="91"/>
      <c r="OXF1" s="91"/>
      <c r="OXG1" s="91"/>
      <c r="OXH1" s="91"/>
      <c r="OXI1" s="91"/>
      <c r="OXJ1" s="91"/>
      <c r="OXK1" s="91"/>
      <c r="OXL1" s="91"/>
      <c r="OXM1" s="91"/>
      <c r="OXN1" s="91"/>
      <c r="OXO1" s="91"/>
      <c r="OXP1" s="91"/>
      <c r="OXQ1" s="91"/>
      <c r="OXR1" s="91"/>
      <c r="OXS1" s="91"/>
      <c r="OXT1" s="91"/>
      <c r="OXU1" s="91"/>
      <c r="OXV1" s="91"/>
      <c r="OXW1" s="91"/>
      <c r="OXX1" s="91"/>
      <c r="OXY1" s="91"/>
      <c r="OXZ1" s="91"/>
      <c r="OYA1" s="91"/>
      <c r="OYB1" s="91"/>
      <c r="OYC1" s="91"/>
      <c r="OYD1" s="91"/>
      <c r="OYE1" s="91"/>
      <c r="OYF1" s="91"/>
      <c r="OYG1" s="91"/>
      <c r="OYH1" s="91"/>
      <c r="OYI1" s="91"/>
      <c r="OYJ1" s="91"/>
      <c r="OYK1" s="91"/>
      <c r="OYL1" s="91"/>
      <c r="OYM1" s="91"/>
      <c r="OYN1" s="91"/>
      <c r="OYO1" s="91"/>
      <c r="OYP1" s="91"/>
      <c r="OYQ1" s="91"/>
      <c r="OYR1" s="91"/>
      <c r="OYS1" s="91"/>
      <c r="OYT1" s="91"/>
      <c r="OYU1" s="91"/>
      <c r="OYV1" s="91"/>
      <c r="OYW1" s="91"/>
      <c r="OYX1" s="91"/>
      <c r="OZD1" s="91"/>
      <c r="OZG1" s="91"/>
      <c r="OZJ1" s="91"/>
      <c r="OZM1" s="91"/>
      <c r="OZP1" s="91"/>
      <c r="OZS1" s="91"/>
      <c r="OZY1" s="91"/>
      <c r="PAH1" s="91"/>
      <c r="PAK1" s="91"/>
      <c r="PAN1" s="91"/>
      <c r="PAQ1" s="91"/>
      <c r="PBC1" s="91"/>
      <c r="PBI1" s="91"/>
      <c r="PBL1" s="91"/>
      <c r="PBO1" s="91"/>
      <c r="PBR1" s="91"/>
      <c r="PBX1" s="91"/>
      <c r="PCA1" s="91"/>
      <c r="PCD1" s="91"/>
      <c r="PCG1" s="91"/>
      <c r="PCI1" s="91"/>
      <c r="PCJ1" s="91"/>
      <c r="PCO1" s="91"/>
      <c r="PCR1" s="91"/>
      <c r="PCU1" s="91"/>
      <c r="PCX1" s="91"/>
      <c r="PDA1" s="91"/>
      <c r="PDD1" s="91"/>
      <c r="PDG1" s="91"/>
      <c r="PDM1" s="91"/>
      <c r="PDP1" s="91"/>
      <c r="PDS1" s="91"/>
      <c r="PDU1" s="91"/>
      <c r="PDV1" s="91"/>
      <c r="PED1" s="91"/>
      <c r="PEG1" s="91"/>
      <c r="PEJ1" s="91"/>
      <c r="PEU1" s="91"/>
      <c r="PEV1" s="91"/>
      <c r="PFA1" s="91"/>
      <c r="PFE1" s="91"/>
      <c r="PFF1" s="91"/>
      <c r="PFN1" s="91"/>
      <c r="PFO1" s="91"/>
      <c r="PGO1" s="91"/>
      <c r="PGP1" s="91"/>
      <c r="PGQ1" s="91"/>
      <c r="PGR1" s="91"/>
      <c r="PGS1" s="91"/>
      <c r="PGT1" s="91"/>
      <c r="PGU1" s="91"/>
      <c r="PGV1" s="91"/>
      <c r="PGW1" s="91"/>
      <c r="PGX1" s="91"/>
      <c r="PGY1" s="91"/>
      <c r="PGZ1" s="91"/>
      <c r="PHA1" s="91"/>
      <c r="PHB1" s="91"/>
      <c r="PHC1" s="91"/>
      <c r="PHD1" s="91"/>
      <c r="PHE1" s="91"/>
      <c r="PHF1" s="91"/>
      <c r="PHG1" s="91"/>
      <c r="PHH1" s="91"/>
      <c r="PHI1" s="91"/>
      <c r="PHJ1" s="91"/>
      <c r="PHK1" s="91"/>
      <c r="PHL1" s="91"/>
      <c r="PHM1" s="91"/>
      <c r="PHN1" s="91"/>
      <c r="PHO1" s="91"/>
      <c r="PHP1" s="91"/>
      <c r="PHQ1" s="91"/>
      <c r="PHR1" s="91"/>
      <c r="PHS1" s="91"/>
      <c r="PHT1" s="91"/>
      <c r="PHU1" s="91"/>
      <c r="PHV1" s="91"/>
      <c r="PHW1" s="91"/>
      <c r="PHX1" s="91"/>
      <c r="PHY1" s="91"/>
      <c r="PHZ1" s="91"/>
      <c r="PIA1" s="91"/>
      <c r="PIB1" s="91"/>
      <c r="PIC1" s="91"/>
      <c r="PID1" s="91"/>
      <c r="PIE1" s="91"/>
      <c r="PIF1" s="91"/>
      <c r="PIG1" s="91"/>
      <c r="PIH1" s="91"/>
      <c r="PII1" s="91"/>
      <c r="PIJ1" s="91"/>
      <c r="PIK1" s="91"/>
      <c r="PIL1" s="91"/>
      <c r="PIM1" s="91"/>
      <c r="PIN1" s="91"/>
      <c r="PIO1" s="91"/>
      <c r="PIP1" s="91"/>
      <c r="PIQ1" s="91"/>
      <c r="PIR1" s="91"/>
      <c r="PIS1" s="91"/>
      <c r="PIT1" s="91"/>
      <c r="PIZ1" s="91"/>
      <c r="PJC1" s="91"/>
      <c r="PJF1" s="91"/>
      <c r="PJI1" s="91"/>
      <c r="PJL1" s="91"/>
      <c r="PJO1" s="91"/>
      <c r="PJU1" s="91"/>
      <c r="PKD1" s="91"/>
      <c r="PKG1" s="91"/>
      <c r="PKJ1" s="91"/>
      <c r="PKM1" s="91"/>
      <c r="PKY1" s="91"/>
      <c r="PLE1" s="91"/>
      <c r="PLH1" s="91"/>
      <c r="PLK1" s="91"/>
      <c r="PLN1" s="91"/>
      <c r="PLT1" s="91"/>
      <c r="PLW1" s="91"/>
      <c r="PLZ1" s="91"/>
      <c r="PMC1" s="91"/>
      <c r="PME1" s="91"/>
      <c r="PMF1" s="91"/>
      <c r="PMK1" s="91"/>
      <c r="PMN1" s="91"/>
      <c r="PMQ1" s="91"/>
      <c r="PMT1" s="91"/>
      <c r="PMW1" s="91"/>
      <c r="PMZ1" s="91"/>
      <c r="PNC1" s="91"/>
      <c r="PNI1" s="91"/>
      <c r="PNL1" s="91"/>
      <c r="PNO1" s="91"/>
      <c r="PNQ1" s="91"/>
      <c r="PNR1" s="91"/>
      <c r="PNZ1" s="91"/>
      <c r="POC1" s="91"/>
      <c r="POF1" s="91"/>
      <c r="POQ1" s="91"/>
      <c r="POR1" s="91"/>
      <c r="POW1" s="91"/>
      <c r="PPA1" s="91"/>
      <c r="PPB1" s="91"/>
      <c r="PPJ1" s="91"/>
      <c r="PPK1" s="91"/>
      <c r="PQK1" s="91"/>
      <c r="PQL1" s="91"/>
      <c r="PQM1" s="91"/>
      <c r="PQN1" s="91"/>
      <c r="PQO1" s="91"/>
      <c r="PQP1" s="91"/>
      <c r="PQQ1" s="91"/>
      <c r="PQR1" s="91"/>
      <c r="PQS1" s="91"/>
      <c r="PQT1" s="91"/>
      <c r="PQU1" s="91"/>
      <c r="PQV1" s="91"/>
      <c r="PQW1" s="91"/>
      <c r="PQX1" s="91"/>
      <c r="PQY1" s="91"/>
      <c r="PQZ1" s="91"/>
      <c r="PRA1" s="91"/>
      <c r="PRB1" s="91"/>
      <c r="PRC1" s="91"/>
      <c r="PRD1" s="91"/>
      <c r="PRE1" s="91"/>
      <c r="PRF1" s="91"/>
      <c r="PRG1" s="91"/>
      <c r="PRH1" s="91"/>
      <c r="PRI1" s="91"/>
      <c r="PRJ1" s="91"/>
      <c r="PRK1" s="91"/>
      <c r="PRL1" s="91"/>
      <c r="PRM1" s="91"/>
      <c r="PRN1" s="91"/>
      <c r="PRO1" s="91"/>
      <c r="PRP1" s="91"/>
      <c r="PRQ1" s="91"/>
      <c r="PRR1" s="91"/>
      <c r="PRS1" s="91"/>
      <c r="PRT1" s="91"/>
      <c r="PRU1" s="91"/>
      <c r="PRV1" s="91"/>
      <c r="PRW1" s="91"/>
      <c r="PRX1" s="91"/>
      <c r="PRY1" s="91"/>
      <c r="PRZ1" s="91"/>
      <c r="PSA1" s="91"/>
      <c r="PSB1" s="91"/>
      <c r="PSC1" s="91"/>
      <c r="PSD1" s="91"/>
      <c r="PSE1" s="91"/>
      <c r="PSF1" s="91"/>
      <c r="PSG1" s="91"/>
      <c r="PSH1" s="91"/>
      <c r="PSI1" s="91"/>
      <c r="PSJ1" s="91"/>
      <c r="PSK1" s="91"/>
      <c r="PSL1" s="91"/>
      <c r="PSM1" s="91"/>
      <c r="PSN1" s="91"/>
      <c r="PSO1" s="91"/>
      <c r="PSP1" s="91"/>
      <c r="PSV1" s="91"/>
      <c r="PSY1" s="91"/>
      <c r="PTB1" s="91"/>
      <c r="PTE1" s="91"/>
      <c r="PTH1" s="91"/>
      <c r="PTK1" s="91"/>
      <c r="PTQ1" s="91"/>
      <c r="PTZ1" s="91"/>
      <c r="PUC1" s="91"/>
      <c r="PUF1" s="91"/>
      <c r="PUI1" s="91"/>
      <c r="PUU1" s="91"/>
      <c r="PVA1" s="91"/>
      <c r="PVD1" s="91"/>
      <c r="PVG1" s="91"/>
      <c r="PVJ1" s="91"/>
      <c r="PVP1" s="91"/>
      <c r="PVS1" s="91"/>
      <c r="PVV1" s="91"/>
      <c r="PVY1" s="91"/>
      <c r="PWA1" s="91"/>
      <c r="PWB1" s="91"/>
      <c r="PWG1" s="91"/>
      <c r="PWJ1" s="91"/>
      <c r="PWM1" s="91"/>
      <c r="PWP1" s="91"/>
      <c r="PWS1" s="91"/>
      <c r="PWV1" s="91"/>
      <c r="PWY1" s="91"/>
      <c r="PXE1" s="91"/>
      <c r="PXH1" s="91"/>
      <c r="PXK1" s="91"/>
      <c r="PXM1" s="91"/>
      <c r="PXN1" s="91"/>
      <c r="PXV1" s="91"/>
      <c r="PXY1" s="91"/>
      <c r="PYB1" s="91"/>
      <c r="PYM1" s="91"/>
      <c r="PYN1" s="91"/>
      <c r="PYS1" s="91"/>
      <c r="PYW1" s="91"/>
      <c r="PYX1" s="91"/>
      <c r="PZF1" s="91"/>
      <c r="PZG1" s="91"/>
      <c r="QAG1" s="91"/>
      <c r="QAH1" s="91"/>
      <c r="QAI1" s="91"/>
      <c r="QAJ1" s="91"/>
      <c r="QAK1" s="91"/>
      <c r="QAL1" s="91"/>
      <c r="QAM1" s="91"/>
      <c r="QAN1" s="91"/>
      <c r="QAO1" s="91"/>
      <c r="QAP1" s="91"/>
      <c r="QAQ1" s="91"/>
      <c r="QAR1" s="91"/>
      <c r="QAS1" s="91"/>
      <c r="QAT1" s="91"/>
      <c r="QAU1" s="91"/>
      <c r="QAV1" s="91"/>
      <c r="QAW1" s="91"/>
      <c r="QAX1" s="91"/>
      <c r="QAY1" s="91"/>
      <c r="QAZ1" s="91"/>
      <c r="QBA1" s="91"/>
      <c r="QBB1" s="91"/>
      <c r="QBC1" s="91"/>
      <c r="QBD1" s="91"/>
      <c r="QBE1" s="91"/>
      <c r="QBF1" s="91"/>
      <c r="QBG1" s="91"/>
      <c r="QBH1" s="91"/>
      <c r="QBI1" s="91"/>
      <c r="QBJ1" s="91"/>
      <c r="QBK1" s="91"/>
      <c r="QBL1" s="91"/>
      <c r="QBM1" s="91"/>
      <c r="QBN1" s="91"/>
      <c r="QBO1" s="91"/>
      <c r="QBP1" s="91"/>
      <c r="QBQ1" s="91"/>
      <c r="QBR1" s="91"/>
      <c r="QBS1" s="91"/>
      <c r="QBT1" s="91"/>
      <c r="QBU1" s="91"/>
      <c r="QBV1" s="91"/>
      <c r="QBW1" s="91"/>
      <c r="QBX1" s="91"/>
      <c r="QBY1" s="91"/>
      <c r="QBZ1" s="91"/>
      <c r="QCA1" s="91"/>
      <c r="QCB1" s="91"/>
      <c r="QCC1" s="91"/>
      <c r="QCD1" s="91"/>
      <c r="QCE1" s="91"/>
      <c r="QCF1" s="91"/>
      <c r="QCG1" s="91"/>
      <c r="QCH1" s="91"/>
      <c r="QCI1" s="91"/>
      <c r="QCJ1" s="91"/>
      <c r="QCK1" s="91"/>
      <c r="QCL1" s="91"/>
      <c r="QCR1" s="91"/>
      <c r="QCU1" s="91"/>
      <c r="QCX1" s="91"/>
      <c r="QDA1" s="91"/>
      <c r="QDD1" s="91"/>
      <c r="QDG1" s="91"/>
      <c r="QDM1" s="91"/>
      <c r="QDV1" s="91"/>
      <c r="QDY1" s="91"/>
      <c r="QEB1" s="91"/>
      <c r="QEE1" s="91"/>
      <c r="QEQ1" s="91"/>
      <c r="QEW1" s="91"/>
      <c r="QEZ1" s="91"/>
      <c r="QFC1" s="91"/>
      <c r="QFF1" s="91"/>
      <c r="QFL1" s="91"/>
      <c r="QFO1" s="91"/>
      <c r="QFR1" s="91"/>
      <c r="QFU1" s="91"/>
      <c r="QFW1" s="91"/>
      <c r="QFX1" s="91"/>
      <c r="QGC1" s="91"/>
      <c r="QGF1" s="91"/>
      <c r="QGI1" s="91"/>
      <c r="QGL1" s="91"/>
      <c r="QGO1" s="91"/>
      <c r="QGR1" s="91"/>
      <c r="QGU1" s="91"/>
      <c r="QHA1" s="91"/>
      <c r="QHD1" s="91"/>
      <c r="QHG1" s="91"/>
      <c r="QHI1" s="91"/>
      <c r="QHJ1" s="91"/>
      <c r="QHR1" s="91"/>
      <c r="QHU1" s="91"/>
      <c r="QHX1" s="91"/>
      <c r="QII1" s="91"/>
      <c r="QIJ1" s="91"/>
      <c r="QIO1" s="91"/>
      <c r="QIS1" s="91"/>
      <c r="QIT1" s="91"/>
      <c r="QJB1" s="91"/>
      <c r="QJC1" s="91"/>
      <c r="QKC1" s="91"/>
      <c r="QKD1" s="91"/>
      <c r="QKE1" s="91"/>
      <c r="QKF1" s="91"/>
      <c r="QKG1" s="91"/>
      <c r="QKH1" s="91"/>
      <c r="QKI1" s="91"/>
      <c r="QKJ1" s="91"/>
      <c r="QKK1" s="91"/>
      <c r="QKL1" s="91"/>
      <c r="QKM1" s="91"/>
      <c r="QKN1" s="91"/>
      <c r="QKO1" s="91"/>
      <c r="QKP1" s="91"/>
      <c r="QKQ1" s="91"/>
      <c r="QKR1" s="91"/>
      <c r="QKS1" s="91"/>
      <c r="QKT1" s="91"/>
      <c r="QKU1" s="91"/>
      <c r="QKV1" s="91"/>
      <c r="QKW1" s="91"/>
      <c r="QKX1" s="91"/>
      <c r="QKY1" s="91"/>
      <c r="QKZ1" s="91"/>
      <c r="QLA1" s="91"/>
      <c r="QLB1" s="91"/>
      <c r="QLC1" s="91"/>
      <c r="QLD1" s="91"/>
      <c r="QLE1" s="91"/>
      <c r="QLF1" s="91"/>
      <c r="QLG1" s="91"/>
      <c r="QLH1" s="91"/>
      <c r="QLI1" s="91"/>
      <c r="QLJ1" s="91"/>
      <c r="QLK1" s="91"/>
      <c r="QLL1" s="91"/>
      <c r="QLM1" s="91"/>
      <c r="QLN1" s="91"/>
      <c r="QLO1" s="91"/>
      <c r="QLP1" s="91"/>
      <c r="QLQ1" s="91"/>
      <c r="QLR1" s="91"/>
      <c r="QLS1" s="91"/>
      <c r="QLT1" s="91"/>
      <c r="QLU1" s="91"/>
      <c r="QLV1" s="91"/>
      <c r="QLW1" s="91"/>
      <c r="QLX1" s="91"/>
      <c r="QLY1" s="91"/>
      <c r="QLZ1" s="91"/>
      <c r="QMA1" s="91"/>
      <c r="QMB1" s="91"/>
      <c r="QMC1" s="91"/>
      <c r="QMD1" s="91"/>
      <c r="QME1" s="91"/>
      <c r="QMF1" s="91"/>
      <c r="QMG1" s="91"/>
      <c r="QMH1" s="91"/>
      <c r="QMN1" s="91"/>
      <c r="QMQ1" s="91"/>
      <c r="QMT1" s="91"/>
      <c r="QMW1" s="91"/>
      <c r="QMZ1" s="91"/>
      <c r="QNC1" s="91"/>
      <c r="QNI1" s="91"/>
      <c r="QNR1" s="91"/>
      <c r="QNU1" s="91"/>
      <c r="QNX1" s="91"/>
      <c r="QOA1" s="91"/>
      <c r="QOM1" s="91"/>
      <c r="QOS1" s="91"/>
      <c r="QOV1" s="91"/>
      <c r="QOY1" s="91"/>
      <c r="QPB1" s="91"/>
      <c r="QPH1" s="91"/>
      <c r="QPK1" s="91"/>
      <c r="QPN1" s="91"/>
      <c r="QPQ1" s="91"/>
      <c r="QPS1" s="91"/>
      <c r="QPT1" s="91"/>
      <c r="QPY1" s="91"/>
      <c r="QQB1" s="91"/>
      <c r="QQE1" s="91"/>
      <c r="QQH1" s="91"/>
      <c r="QQK1" s="91"/>
      <c r="QQN1" s="91"/>
      <c r="QQQ1" s="91"/>
      <c r="QQW1" s="91"/>
      <c r="QQZ1" s="91"/>
      <c r="QRC1" s="91"/>
      <c r="QRE1" s="91"/>
      <c r="QRF1" s="91"/>
      <c r="QRN1" s="91"/>
      <c r="QRQ1" s="91"/>
      <c r="QRT1" s="91"/>
      <c r="QSE1" s="91"/>
      <c r="QSF1" s="91"/>
      <c r="QSK1" s="91"/>
      <c r="QSO1" s="91"/>
      <c r="QSP1" s="91"/>
      <c r="QSX1" s="91"/>
      <c r="QSY1" s="91"/>
      <c r="QTY1" s="91"/>
      <c r="QTZ1" s="91"/>
      <c r="QUA1" s="91"/>
      <c r="QUB1" s="91"/>
      <c r="QUC1" s="91"/>
      <c r="QUD1" s="91"/>
      <c r="QUE1" s="91"/>
      <c r="QUF1" s="91"/>
      <c r="QUG1" s="91"/>
      <c r="QUH1" s="91"/>
      <c r="QUI1" s="91"/>
      <c r="QUJ1" s="91"/>
      <c r="QUK1" s="91"/>
      <c r="QUL1" s="91"/>
      <c r="QUM1" s="91"/>
      <c r="QUN1" s="91"/>
      <c r="QUO1" s="91"/>
      <c r="QUP1" s="91"/>
      <c r="QUQ1" s="91"/>
      <c r="QUR1" s="91"/>
      <c r="QUS1" s="91"/>
      <c r="QUT1" s="91"/>
      <c r="QUU1" s="91"/>
      <c r="QUV1" s="91"/>
      <c r="QUW1" s="91"/>
      <c r="QUX1" s="91"/>
      <c r="QUY1" s="91"/>
      <c r="QUZ1" s="91"/>
      <c r="QVA1" s="91"/>
      <c r="QVB1" s="91"/>
      <c r="QVC1" s="91"/>
      <c r="QVD1" s="91"/>
      <c r="QVE1" s="91"/>
      <c r="QVF1" s="91"/>
      <c r="QVG1" s="91"/>
      <c r="QVH1" s="91"/>
      <c r="QVI1" s="91"/>
      <c r="QVJ1" s="91"/>
      <c r="QVK1" s="91"/>
      <c r="QVL1" s="91"/>
      <c r="QVM1" s="91"/>
      <c r="QVN1" s="91"/>
      <c r="QVO1" s="91"/>
      <c r="QVP1" s="91"/>
      <c r="QVQ1" s="91"/>
      <c r="QVR1" s="91"/>
      <c r="QVS1" s="91"/>
      <c r="QVT1" s="91"/>
      <c r="QVU1" s="91"/>
      <c r="QVV1" s="91"/>
      <c r="QVW1" s="91"/>
      <c r="QVX1" s="91"/>
      <c r="QVY1" s="91"/>
      <c r="QVZ1" s="91"/>
      <c r="QWA1" s="91"/>
      <c r="QWB1" s="91"/>
      <c r="QWC1" s="91"/>
      <c r="QWD1" s="91"/>
      <c r="QWJ1" s="91"/>
      <c r="QWM1" s="91"/>
      <c r="QWP1" s="91"/>
      <c r="QWS1" s="91"/>
      <c r="QWV1" s="91"/>
      <c r="QWY1" s="91"/>
      <c r="QXE1" s="91"/>
      <c r="QXN1" s="91"/>
      <c r="QXQ1" s="91"/>
      <c r="QXT1" s="91"/>
      <c r="QXW1" s="91"/>
      <c r="QYI1" s="91"/>
      <c r="QYO1" s="91"/>
      <c r="QYR1" s="91"/>
      <c r="QYU1" s="91"/>
      <c r="QYX1" s="91"/>
      <c r="QZD1" s="91"/>
      <c r="QZG1" s="91"/>
      <c r="QZJ1" s="91"/>
      <c r="QZM1" s="91"/>
      <c r="QZO1" s="91"/>
      <c r="QZP1" s="91"/>
      <c r="QZU1" s="91"/>
      <c r="QZX1" s="91"/>
      <c r="RAA1" s="91"/>
      <c r="RAD1" s="91"/>
      <c r="RAG1" s="91"/>
      <c r="RAJ1" s="91"/>
      <c r="RAM1" s="91"/>
      <c r="RAS1" s="91"/>
      <c r="RAV1" s="91"/>
      <c r="RAY1" s="91"/>
      <c r="RBA1" s="91"/>
      <c r="RBB1" s="91"/>
      <c r="RBJ1" s="91"/>
      <c r="RBM1" s="91"/>
      <c r="RBP1" s="91"/>
      <c r="RCA1" s="91"/>
      <c r="RCB1" s="91"/>
      <c r="RCG1" s="91"/>
      <c r="RCK1" s="91"/>
      <c r="RCL1" s="91"/>
      <c r="RCT1" s="91"/>
      <c r="RCU1" s="91"/>
      <c r="RDU1" s="91"/>
      <c r="RDV1" s="91"/>
      <c r="RDW1" s="91"/>
      <c r="RDX1" s="91"/>
      <c r="RDY1" s="91"/>
      <c r="RDZ1" s="91"/>
      <c r="REA1" s="91"/>
      <c r="REB1" s="91"/>
      <c r="REC1" s="91"/>
      <c r="RED1" s="91"/>
      <c r="REE1" s="91"/>
      <c r="REF1" s="91"/>
      <c r="REG1" s="91"/>
      <c r="REH1" s="91"/>
      <c r="REI1" s="91"/>
      <c r="REJ1" s="91"/>
      <c r="REK1" s="91"/>
      <c r="REL1" s="91"/>
      <c r="REM1" s="91"/>
      <c r="REN1" s="91"/>
      <c r="REO1" s="91"/>
      <c r="REP1" s="91"/>
      <c r="REQ1" s="91"/>
      <c r="RER1" s="91"/>
      <c r="RES1" s="91"/>
      <c r="RET1" s="91"/>
      <c r="REU1" s="91"/>
      <c r="REV1" s="91"/>
      <c r="REW1" s="91"/>
      <c r="REX1" s="91"/>
      <c r="REY1" s="91"/>
      <c r="REZ1" s="91"/>
      <c r="RFA1" s="91"/>
      <c r="RFB1" s="91"/>
      <c r="RFC1" s="91"/>
      <c r="RFD1" s="91"/>
      <c r="RFE1" s="91"/>
      <c r="RFF1" s="91"/>
      <c r="RFG1" s="91"/>
      <c r="RFH1" s="91"/>
      <c r="RFI1" s="91"/>
      <c r="RFJ1" s="91"/>
      <c r="RFK1" s="91"/>
      <c r="RFL1" s="91"/>
      <c r="RFM1" s="91"/>
      <c r="RFN1" s="91"/>
      <c r="RFO1" s="91"/>
      <c r="RFP1" s="91"/>
      <c r="RFQ1" s="91"/>
      <c r="RFR1" s="91"/>
      <c r="RFS1" s="91"/>
      <c r="RFT1" s="91"/>
      <c r="RFU1" s="91"/>
      <c r="RFV1" s="91"/>
      <c r="RFW1" s="91"/>
      <c r="RFX1" s="91"/>
      <c r="RFY1" s="91"/>
      <c r="RFZ1" s="91"/>
      <c r="RGF1" s="91"/>
      <c r="RGI1" s="91"/>
      <c r="RGL1" s="91"/>
      <c r="RGO1" s="91"/>
      <c r="RGR1" s="91"/>
      <c r="RGU1" s="91"/>
      <c r="RHA1" s="91"/>
      <c r="RHJ1" s="91"/>
      <c r="RHM1" s="91"/>
      <c r="RHP1" s="91"/>
      <c r="RHS1" s="91"/>
      <c r="RIE1" s="91"/>
      <c r="RIK1" s="91"/>
      <c r="RIN1" s="91"/>
      <c r="RIQ1" s="91"/>
      <c r="RIT1" s="91"/>
      <c r="RIZ1" s="91"/>
      <c r="RJC1" s="91"/>
      <c r="RJF1" s="91"/>
      <c r="RJI1" s="91"/>
      <c r="RJK1" s="91"/>
      <c r="RJL1" s="91"/>
      <c r="RJQ1" s="91"/>
      <c r="RJT1" s="91"/>
      <c r="RJW1" s="91"/>
      <c r="RJZ1" s="91"/>
      <c r="RKC1" s="91"/>
      <c r="RKF1" s="91"/>
      <c r="RKI1" s="91"/>
      <c r="RKO1" s="91"/>
      <c r="RKR1" s="91"/>
      <c r="RKU1" s="91"/>
      <c r="RKW1" s="91"/>
      <c r="RKX1" s="91"/>
      <c r="RLF1" s="91"/>
      <c r="RLI1" s="91"/>
      <c r="RLL1" s="91"/>
      <c r="RLW1" s="91"/>
      <c r="RLX1" s="91"/>
      <c r="RMC1" s="91"/>
      <c r="RMG1" s="91"/>
      <c r="RMH1" s="91"/>
      <c r="RMP1" s="91"/>
      <c r="RMQ1" s="91"/>
      <c r="RNQ1" s="91"/>
      <c r="RNR1" s="91"/>
      <c r="RNS1" s="91"/>
      <c r="RNT1" s="91"/>
      <c r="RNU1" s="91"/>
      <c r="RNV1" s="91"/>
      <c r="RNW1" s="91"/>
      <c r="RNX1" s="91"/>
      <c r="RNY1" s="91"/>
      <c r="RNZ1" s="91"/>
      <c r="ROA1" s="91"/>
      <c r="ROB1" s="91"/>
      <c r="ROC1" s="91"/>
      <c r="ROD1" s="91"/>
      <c r="ROE1" s="91"/>
      <c r="ROF1" s="91"/>
      <c r="ROG1" s="91"/>
      <c r="ROH1" s="91"/>
      <c r="ROI1" s="91"/>
      <c r="ROJ1" s="91"/>
      <c r="ROK1" s="91"/>
      <c r="ROL1" s="91"/>
      <c r="ROM1" s="91"/>
      <c r="RON1" s="91"/>
      <c r="ROO1" s="91"/>
      <c r="ROP1" s="91"/>
      <c r="ROQ1" s="91"/>
      <c r="ROR1" s="91"/>
      <c r="ROS1" s="91"/>
      <c r="ROT1" s="91"/>
      <c r="ROU1" s="91"/>
      <c r="ROV1" s="91"/>
      <c r="ROW1" s="91"/>
      <c r="ROX1" s="91"/>
      <c r="ROY1" s="91"/>
      <c r="ROZ1" s="91"/>
      <c r="RPA1" s="91"/>
      <c r="RPB1" s="91"/>
      <c r="RPC1" s="91"/>
      <c r="RPD1" s="91"/>
      <c r="RPE1" s="91"/>
      <c r="RPF1" s="91"/>
      <c r="RPG1" s="91"/>
      <c r="RPH1" s="91"/>
      <c r="RPI1" s="91"/>
      <c r="RPJ1" s="91"/>
      <c r="RPK1" s="91"/>
      <c r="RPL1" s="91"/>
      <c r="RPM1" s="91"/>
      <c r="RPN1" s="91"/>
      <c r="RPO1" s="91"/>
      <c r="RPP1" s="91"/>
      <c r="RPQ1" s="91"/>
      <c r="RPR1" s="91"/>
      <c r="RPS1" s="91"/>
      <c r="RPT1" s="91"/>
      <c r="RPU1" s="91"/>
      <c r="RPV1" s="91"/>
      <c r="RQB1" s="91"/>
      <c r="RQE1" s="91"/>
      <c r="RQH1" s="91"/>
      <c r="RQK1" s="91"/>
      <c r="RQN1" s="91"/>
      <c r="RQQ1" s="91"/>
      <c r="RQW1" s="91"/>
      <c r="RRF1" s="91"/>
      <c r="RRI1" s="91"/>
      <c r="RRL1" s="91"/>
      <c r="RRO1" s="91"/>
      <c r="RSA1" s="91"/>
      <c r="RSG1" s="91"/>
      <c r="RSJ1" s="91"/>
      <c r="RSM1" s="91"/>
      <c r="RSP1" s="91"/>
      <c r="RSV1" s="91"/>
      <c r="RSY1" s="91"/>
      <c r="RTB1" s="91"/>
      <c r="RTE1" s="91"/>
      <c r="RTG1" s="91"/>
      <c r="RTH1" s="91"/>
      <c r="RTM1" s="91"/>
      <c r="RTP1" s="91"/>
      <c r="RTS1" s="91"/>
      <c r="RTV1" s="91"/>
      <c r="RTY1" s="91"/>
      <c r="RUB1" s="91"/>
      <c r="RUE1" s="91"/>
      <c r="RUK1" s="91"/>
      <c r="RUN1" s="91"/>
      <c r="RUQ1" s="91"/>
      <c r="RUS1" s="91"/>
      <c r="RUT1" s="91"/>
      <c r="RVB1" s="91"/>
      <c r="RVE1" s="91"/>
      <c r="RVH1" s="91"/>
      <c r="RVS1" s="91"/>
      <c r="RVT1" s="91"/>
      <c r="RVY1" s="91"/>
      <c r="RWC1" s="91"/>
      <c r="RWD1" s="91"/>
      <c r="RWL1" s="91"/>
      <c r="RWM1" s="91"/>
      <c r="RXM1" s="91"/>
      <c r="RXN1" s="91"/>
      <c r="RXO1" s="91"/>
      <c r="RXP1" s="91"/>
      <c r="RXQ1" s="91"/>
      <c r="RXR1" s="91"/>
      <c r="RXS1" s="91"/>
      <c r="RXT1" s="91"/>
      <c r="RXU1" s="91"/>
      <c r="RXV1" s="91"/>
      <c r="RXW1" s="91"/>
      <c r="RXX1" s="91"/>
      <c r="RXY1" s="91"/>
      <c r="RXZ1" s="91"/>
      <c r="RYA1" s="91"/>
      <c r="RYB1" s="91"/>
      <c r="RYC1" s="91"/>
      <c r="RYD1" s="91"/>
      <c r="RYE1" s="91"/>
      <c r="RYF1" s="91"/>
      <c r="RYG1" s="91"/>
      <c r="RYH1" s="91"/>
      <c r="RYI1" s="91"/>
      <c r="RYJ1" s="91"/>
      <c r="RYK1" s="91"/>
      <c r="RYL1" s="91"/>
      <c r="RYM1" s="91"/>
      <c r="RYN1" s="91"/>
      <c r="RYO1" s="91"/>
      <c r="RYP1" s="91"/>
      <c r="RYQ1" s="91"/>
      <c r="RYR1" s="91"/>
      <c r="RYS1" s="91"/>
      <c r="RYT1" s="91"/>
      <c r="RYU1" s="91"/>
      <c r="RYV1" s="91"/>
      <c r="RYW1" s="91"/>
      <c r="RYX1" s="91"/>
      <c r="RYY1" s="91"/>
      <c r="RYZ1" s="91"/>
      <c r="RZA1" s="91"/>
      <c r="RZB1" s="91"/>
      <c r="RZC1" s="91"/>
      <c r="RZD1" s="91"/>
      <c r="RZE1" s="91"/>
      <c r="RZF1" s="91"/>
      <c r="RZG1" s="91"/>
      <c r="RZH1" s="91"/>
      <c r="RZI1" s="91"/>
      <c r="RZJ1" s="91"/>
      <c r="RZK1" s="91"/>
      <c r="RZL1" s="91"/>
      <c r="RZM1" s="91"/>
      <c r="RZN1" s="91"/>
      <c r="RZO1" s="91"/>
      <c r="RZP1" s="91"/>
      <c r="RZQ1" s="91"/>
      <c r="RZR1" s="91"/>
      <c r="RZX1" s="91"/>
      <c r="SAA1" s="91"/>
      <c r="SAD1" s="91"/>
      <c r="SAG1" s="91"/>
      <c r="SAJ1" s="91"/>
      <c r="SAM1" s="91"/>
      <c r="SAS1" s="91"/>
      <c r="SBB1" s="91"/>
      <c r="SBE1" s="91"/>
      <c r="SBH1" s="91"/>
      <c r="SBK1" s="91"/>
      <c r="SBW1" s="91"/>
      <c r="SCC1" s="91"/>
      <c r="SCF1" s="91"/>
      <c r="SCI1" s="91"/>
      <c r="SCL1" s="91"/>
      <c r="SCR1" s="91"/>
      <c r="SCU1" s="91"/>
      <c r="SCX1" s="91"/>
      <c r="SDA1" s="91"/>
      <c r="SDC1" s="91"/>
      <c r="SDD1" s="91"/>
      <c r="SDI1" s="91"/>
      <c r="SDL1" s="91"/>
      <c r="SDO1" s="91"/>
      <c r="SDR1" s="91"/>
      <c r="SDU1" s="91"/>
      <c r="SDX1" s="91"/>
      <c r="SEA1" s="91"/>
      <c r="SEG1" s="91"/>
      <c r="SEJ1" s="91"/>
      <c r="SEM1" s="91"/>
      <c r="SEO1" s="91"/>
      <c r="SEP1" s="91"/>
      <c r="SEX1" s="91"/>
      <c r="SFA1" s="91"/>
      <c r="SFD1" s="91"/>
      <c r="SFO1" s="91"/>
      <c r="SFP1" s="91"/>
      <c r="SFU1" s="91"/>
      <c r="SFY1" s="91"/>
      <c r="SFZ1" s="91"/>
      <c r="SGH1" s="91"/>
      <c r="SGI1" s="91"/>
      <c r="SHI1" s="91"/>
      <c r="SHJ1" s="91"/>
      <c r="SHK1" s="91"/>
      <c r="SHL1" s="91"/>
      <c r="SHM1" s="91"/>
      <c r="SHN1" s="91"/>
      <c r="SHO1" s="91"/>
      <c r="SHP1" s="91"/>
      <c r="SHQ1" s="91"/>
      <c r="SHR1" s="91"/>
      <c r="SHS1" s="91"/>
      <c r="SHT1" s="91"/>
      <c r="SHU1" s="91"/>
      <c r="SHV1" s="91"/>
      <c r="SHW1" s="91"/>
      <c r="SHX1" s="91"/>
      <c r="SHY1" s="91"/>
      <c r="SHZ1" s="91"/>
      <c r="SIA1" s="91"/>
      <c r="SIB1" s="91"/>
      <c r="SIC1" s="91"/>
      <c r="SID1" s="91"/>
      <c r="SIE1" s="91"/>
      <c r="SIF1" s="91"/>
      <c r="SIG1" s="91"/>
      <c r="SIH1" s="91"/>
      <c r="SII1" s="91"/>
      <c r="SIJ1" s="91"/>
      <c r="SIK1" s="91"/>
      <c r="SIL1" s="91"/>
      <c r="SIM1" s="91"/>
      <c r="SIN1" s="91"/>
      <c r="SIO1" s="91"/>
      <c r="SIP1" s="91"/>
      <c r="SIQ1" s="91"/>
      <c r="SIR1" s="91"/>
      <c r="SIS1" s="91"/>
      <c r="SIT1" s="91"/>
      <c r="SIU1" s="91"/>
      <c r="SIV1" s="91"/>
      <c r="SIW1" s="91"/>
      <c r="SIX1" s="91"/>
      <c r="SIY1" s="91"/>
      <c r="SIZ1" s="91"/>
      <c r="SJA1" s="91"/>
      <c r="SJB1" s="91"/>
      <c r="SJC1" s="91"/>
      <c r="SJD1" s="91"/>
      <c r="SJE1" s="91"/>
      <c r="SJF1" s="91"/>
      <c r="SJG1" s="91"/>
      <c r="SJH1" s="91"/>
      <c r="SJI1" s="91"/>
      <c r="SJJ1" s="91"/>
      <c r="SJK1" s="91"/>
      <c r="SJL1" s="91"/>
      <c r="SJM1" s="91"/>
      <c r="SJN1" s="91"/>
      <c r="SJT1" s="91"/>
      <c r="SJW1" s="91"/>
      <c r="SJZ1" s="91"/>
      <c r="SKC1" s="91"/>
      <c r="SKF1" s="91"/>
      <c r="SKI1" s="91"/>
      <c r="SKO1" s="91"/>
      <c r="SKX1" s="91"/>
      <c r="SLA1" s="91"/>
      <c r="SLD1" s="91"/>
      <c r="SLG1" s="91"/>
      <c r="SLS1" s="91"/>
      <c r="SLY1" s="91"/>
      <c r="SMB1" s="91"/>
      <c r="SME1" s="91"/>
      <c r="SMH1" s="91"/>
      <c r="SMN1" s="91"/>
      <c r="SMQ1" s="91"/>
      <c r="SMT1" s="91"/>
      <c r="SMW1" s="91"/>
      <c r="SMY1" s="91"/>
      <c r="SMZ1" s="91"/>
      <c r="SNE1" s="91"/>
      <c r="SNH1" s="91"/>
      <c r="SNK1" s="91"/>
      <c r="SNN1" s="91"/>
      <c r="SNQ1" s="91"/>
      <c r="SNT1" s="91"/>
      <c r="SNW1" s="91"/>
      <c r="SOC1" s="91"/>
      <c r="SOF1" s="91"/>
      <c r="SOI1" s="91"/>
      <c r="SOK1" s="91"/>
      <c r="SOL1" s="91"/>
      <c r="SOT1" s="91"/>
      <c r="SOW1" s="91"/>
      <c r="SOZ1" s="91"/>
      <c r="SPK1" s="91"/>
      <c r="SPL1" s="91"/>
      <c r="SPQ1" s="91"/>
      <c r="SPU1" s="91"/>
      <c r="SPV1" s="91"/>
      <c r="SQD1" s="91"/>
      <c r="SQE1" s="91"/>
      <c r="SRE1" s="91"/>
      <c r="SRF1" s="91"/>
      <c r="SRG1" s="91"/>
      <c r="SRH1" s="91"/>
      <c r="SRI1" s="91"/>
      <c r="SRJ1" s="91"/>
      <c r="SRK1" s="91"/>
      <c r="SRL1" s="91"/>
      <c r="SRM1" s="91"/>
      <c r="SRN1" s="91"/>
      <c r="SRO1" s="91"/>
      <c r="SRP1" s="91"/>
      <c r="SRQ1" s="91"/>
      <c r="SRR1" s="91"/>
      <c r="SRS1" s="91"/>
      <c r="SRT1" s="91"/>
      <c r="SRU1" s="91"/>
      <c r="SRV1" s="91"/>
      <c r="SRW1" s="91"/>
      <c r="SRX1" s="91"/>
      <c r="SRY1" s="91"/>
      <c r="SRZ1" s="91"/>
      <c r="SSA1" s="91"/>
      <c r="SSB1" s="91"/>
      <c r="SSC1" s="91"/>
      <c r="SSD1" s="91"/>
      <c r="SSE1" s="91"/>
      <c r="SSF1" s="91"/>
      <c r="SSG1" s="91"/>
      <c r="SSH1" s="91"/>
      <c r="SSI1" s="91"/>
      <c r="SSJ1" s="91"/>
      <c r="SSK1" s="91"/>
      <c r="SSL1" s="91"/>
      <c r="SSM1" s="91"/>
      <c r="SSN1" s="91"/>
      <c r="SSO1" s="91"/>
      <c r="SSP1" s="91"/>
      <c r="SSQ1" s="91"/>
      <c r="SSR1" s="91"/>
      <c r="SSS1" s="91"/>
      <c r="SST1" s="91"/>
      <c r="SSU1" s="91"/>
      <c r="SSV1" s="91"/>
      <c r="SSW1" s="91"/>
      <c r="SSX1" s="91"/>
      <c r="SSY1" s="91"/>
      <c r="SSZ1" s="91"/>
      <c r="STA1" s="91"/>
      <c r="STB1" s="91"/>
      <c r="STC1" s="91"/>
      <c r="STD1" s="91"/>
      <c r="STE1" s="91"/>
      <c r="STF1" s="91"/>
      <c r="STG1" s="91"/>
      <c r="STH1" s="91"/>
      <c r="STI1" s="91"/>
      <c r="STJ1" s="91"/>
      <c r="STP1" s="91"/>
      <c r="STS1" s="91"/>
      <c r="STV1" s="91"/>
      <c r="STY1" s="91"/>
      <c r="SUB1" s="91"/>
      <c r="SUE1" s="91"/>
      <c r="SUK1" s="91"/>
      <c r="SUT1" s="91"/>
      <c r="SUW1" s="91"/>
      <c r="SUZ1" s="91"/>
      <c r="SVC1" s="91"/>
      <c r="SVO1" s="91"/>
      <c r="SVU1" s="91"/>
      <c r="SVX1" s="91"/>
      <c r="SWA1" s="91"/>
      <c r="SWD1" s="91"/>
      <c r="SWJ1" s="91"/>
      <c r="SWM1" s="91"/>
      <c r="SWP1" s="91"/>
      <c r="SWS1" s="91"/>
      <c r="SWU1" s="91"/>
      <c r="SWV1" s="91"/>
      <c r="SXA1" s="91"/>
      <c r="SXD1" s="91"/>
      <c r="SXG1" s="91"/>
      <c r="SXJ1" s="91"/>
      <c r="SXM1" s="91"/>
      <c r="SXP1" s="91"/>
      <c r="SXS1" s="91"/>
      <c r="SXY1" s="91"/>
      <c r="SYB1" s="91"/>
      <c r="SYE1" s="91"/>
      <c r="SYG1" s="91"/>
      <c r="SYH1" s="91"/>
      <c r="SYP1" s="91"/>
      <c r="SYS1" s="91"/>
      <c r="SYV1" s="91"/>
      <c r="SZG1" s="91"/>
      <c r="SZH1" s="91"/>
      <c r="SZM1" s="91"/>
      <c r="SZQ1" s="91"/>
      <c r="SZR1" s="91"/>
      <c r="SZZ1" s="91"/>
      <c r="TAA1" s="91"/>
      <c r="TBA1" s="91"/>
      <c r="TBB1" s="91"/>
      <c r="TBC1" s="91"/>
      <c r="TBD1" s="91"/>
      <c r="TBE1" s="91"/>
      <c r="TBF1" s="91"/>
      <c r="TBG1" s="91"/>
      <c r="TBH1" s="91"/>
      <c r="TBI1" s="91"/>
      <c r="TBJ1" s="91"/>
      <c r="TBK1" s="91"/>
      <c r="TBL1" s="91"/>
      <c r="TBM1" s="91"/>
      <c r="TBN1" s="91"/>
      <c r="TBO1" s="91"/>
      <c r="TBP1" s="91"/>
      <c r="TBQ1" s="91"/>
      <c r="TBR1" s="91"/>
      <c r="TBS1" s="91"/>
      <c r="TBT1" s="91"/>
      <c r="TBU1" s="91"/>
      <c r="TBV1" s="91"/>
      <c r="TBW1" s="91"/>
      <c r="TBX1" s="91"/>
      <c r="TBY1" s="91"/>
      <c r="TBZ1" s="91"/>
      <c r="TCA1" s="91"/>
      <c r="TCB1" s="91"/>
      <c r="TCC1" s="91"/>
      <c r="TCD1" s="91"/>
      <c r="TCE1" s="91"/>
      <c r="TCF1" s="91"/>
      <c r="TCG1" s="91"/>
      <c r="TCH1" s="91"/>
      <c r="TCI1" s="91"/>
      <c r="TCJ1" s="91"/>
      <c r="TCK1" s="91"/>
      <c r="TCL1" s="91"/>
      <c r="TCM1" s="91"/>
      <c r="TCN1" s="91"/>
      <c r="TCO1" s="91"/>
      <c r="TCP1" s="91"/>
      <c r="TCQ1" s="91"/>
      <c r="TCR1" s="91"/>
      <c r="TCS1" s="91"/>
      <c r="TCT1" s="91"/>
      <c r="TCU1" s="91"/>
      <c r="TCV1" s="91"/>
      <c r="TCW1" s="91"/>
      <c r="TCX1" s="91"/>
      <c r="TCY1" s="91"/>
      <c r="TCZ1" s="91"/>
      <c r="TDA1" s="91"/>
      <c r="TDB1" s="91"/>
      <c r="TDC1" s="91"/>
      <c r="TDD1" s="91"/>
      <c r="TDE1" s="91"/>
      <c r="TDF1" s="91"/>
      <c r="TDL1" s="91"/>
      <c r="TDO1" s="91"/>
      <c r="TDR1" s="91"/>
      <c r="TDU1" s="91"/>
      <c r="TDX1" s="91"/>
      <c r="TEA1" s="91"/>
      <c r="TEG1" s="91"/>
      <c r="TEP1" s="91"/>
      <c r="TES1" s="91"/>
      <c r="TEV1" s="91"/>
      <c r="TEY1" s="91"/>
      <c r="TFK1" s="91"/>
      <c r="TFQ1" s="91"/>
      <c r="TFT1" s="91"/>
      <c r="TFW1" s="91"/>
      <c r="TFZ1" s="91"/>
      <c r="TGF1" s="91"/>
      <c r="TGI1" s="91"/>
      <c r="TGL1" s="91"/>
      <c r="TGO1" s="91"/>
      <c r="TGQ1" s="91"/>
      <c r="TGR1" s="91"/>
      <c r="TGW1" s="91"/>
      <c r="TGZ1" s="91"/>
      <c r="THC1" s="91"/>
      <c r="THF1" s="91"/>
      <c r="THI1" s="91"/>
      <c r="THL1" s="91"/>
      <c r="THO1" s="91"/>
      <c r="THU1" s="91"/>
      <c r="THX1" s="91"/>
      <c r="TIA1" s="91"/>
      <c r="TIC1" s="91"/>
      <c r="TID1" s="91"/>
      <c r="TIL1" s="91"/>
      <c r="TIO1" s="91"/>
      <c r="TIR1" s="91"/>
      <c r="TJC1" s="91"/>
      <c r="TJD1" s="91"/>
      <c r="TJI1" s="91"/>
      <c r="TJM1" s="91"/>
      <c r="TJN1" s="91"/>
      <c r="TJV1" s="91"/>
      <c r="TJW1" s="91"/>
      <c r="TKW1" s="91"/>
      <c r="TKX1" s="91"/>
      <c r="TKY1" s="91"/>
      <c r="TKZ1" s="91"/>
      <c r="TLA1" s="91"/>
      <c r="TLB1" s="91"/>
      <c r="TLC1" s="91"/>
      <c r="TLD1" s="91"/>
      <c r="TLE1" s="91"/>
      <c r="TLF1" s="91"/>
      <c r="TLG1" s="91"/>
      <c r="TLH1" s="91"/>
      <c r="TLI1" s="91"/>
      <c r="TLJ1" s="91"/>
      <c r="TLK1" s="91"/>
      <c r="TLL1" s="91"/>
      <c r="TLM1" s="91"/>
      <c r="TLN1" s="91"/>
      <c r="TLO1" s="91"/>
      <c r="TLP1" s="91"/>
      <c r="TLQ1" s="91"/>
      <c r="TLR1" s="91"/>
      <c r="TLS1" s="91"/>
      <c r="TLT1" s="91"/>
      <c r="TLU1" s="91"/>
      <c r="TLV1" s="91"/>
      <c r="TLW1" s="91"/>
      <c r="TLX1" s="91"/>
      <c r="TLY1" s="91"/>
      <c r="TLZ1" s="91"/>
      <c r="TMA1" s="91"/>
      <c r="TMB1" s="91"/>
      <c r="TMC1" s="91"/>
      <c r="TMD1" s="91"/>
      <c r="TME1" s="91"/>
      <c r="TMF1" s="91"/>
      <c r="TMG1" s="91"/>
      <c r="TMH1" s="91"/>
      <c r="TMI1" s="91"/>
      <c r="TMJ1" s="91"/>
      <c r="TMK1" s="91"/>
      <c r="TML1" s="91"/>
      <c r="TMM1" s="91"/>
      <c r="TMN1" s="91"/>
      <c r="TMO1" s="91"/>
      <c r="TMP1" s="91"/>
      <c r="TMQ1" s="91"/>
      <c r="TMR1" s="91"/>
      <c r="TMS1" s="91"/>
      <c r="TMT1" s="91"/>
      <c r="TMU1" s="91"/>
      <c r="TMV1" s="91"/>
      <c r="TMW1" s="91"/>
      <c r="TMX1" s="91"/>
      <c r="TMY1" s="91"/>
      <c r="TMZ1" s="91"/>
      <c r="TNA1" s="91"/>
      <c r="TNB1" s="91"/>
      <c r="TNH1" s="91"/>
      <c r="TNK1" s="91"/>
      <c r="TNN1" s="91"/>
      <c r="TNQ1" s="91"/>
      <c r="TNT1" s="91"/>
      <c r="TNW1" s="91"/>
      <c r="TOC1" s="91"/>
      <c r="TOL1" s="91"/>
      <c r="TOO1" s="91"/>
      <c r="TOR1" s="91"/>
      <c r="TOU1" s="91"/>
      <c r="TPG1" s="91"/>
      <c r="TPM1" s="91"/>
      <c r="TPP1" s="91"/>
      <c r="TPS1" s="91"/>
      <c r="TPV1" s="91"/>
      <c r="TQB1" s="91"/>
      <c r="TQE1" s="91"/>
      <c r="TQH1" s="91"/>
      <c r="TQK1" s="91"/>
      <c r="TQM1" s="91"/>
      <c r="TQN1" s="91"/>
      <c r="TQS1" s="91"/>
      <c r="TQV1" s="91"/>
      <c r="TQY1" s="91"/>
      <c r="TRB1" s="91"/>
      <c r="TRE1" s="91"/>
      <c r="TRH1" s="91"/>
      <c r="TRK1" s="91"/>
      <c r="TRQ1" s="91"/>
      <c r="TRT1" s="91"/>
      <c r="TRW1" s="91"/>
      <c r="TRY1" s="91"/>
      <c r="TRZ1" s="91"/>
      <c r="TSH1" s="91"/>
      <c r="TSK1" s="91"/>
      <c r="TSN1" s="91"/>
      <c r="TSY1" s="91"/>
      <c r="TSZ1" s="91"/>
      <c r="TTE1" s="91"/>
      <c r="TTI1" s="91"/>
      <c r="TTJ1" s="91"/>
      <c r="TTR1" s="91"/>
      <c r="TTS1" s="91"/>
      <c r="TUS1" s="91"/>
      <c r="TUT1" s="91"/>
      <c r="TUU1" s="91"/>
      <c r="TUV1" s="91"/>
      <c r="TUW1" s="91"/>
      <c r="TUX1" s="91"/>
      <c r="TUY1" s="91"/>
      <c r="TUZ1" s="91"/>
      <c r="TVA1" s="91"/>
      <c r="TVB1" s="91"/>
      <c r="TVC1" s="91"/>
      <c r="TVD1" s="91"/>
      <c r="TVE1" s="91"/>
      <c r="TVF1" s="91"/>
      <c r="TVG1" s="91"/>
      <c r="TVH1" s="91"/>
      <c r="TVI1" s="91"/>
      <c r="TVJ1" s="91"/>
      <c r="TVK1" s="91"/>
      <c r="TVL1" s="91"/>
      <c r="TVM1" s="91"/>
      <c r="TVN1" s="91"/>
      <c r="TVO1" s="91"/>
      <c r="TVP1" s="91"/>
      <c r="TVQ1" s="91"/>
      <c r="TVR1" s="91"/>
      <c r="TVS1" s="91"/>
      <c r="TVT1" s="91"/>
      <c r="TVU1" s="91"/>
      <c r="TVV1" s="91"/>
      <c r="TVW1" s="91"/>
      <c r="TVX1" s="91"/>
      <c r="TVY1" s="91"/>
      <c r="TVZ1" s="91"/>
      <c r="TWA1" s="91"/>
      <c r="TWB1" s="91"/>
      <c r="TWC1" s="91"/>
      <c r="TWD1" s="91"/>
      <c r="TWE1" s="91"/>
      <c r="TWF1" s="91"/>
      <c r="TWG1" s="91"/>
      <c r="TWH1" s="91"/>
      <c r="TWI1" s="91"/>
      <c r="TWJ1" s="91"/>
      <c r="TWK1" s="91"/>
      <c r="TWL1" s="91"/>
      <c r="TWM1" s="91"/>
      <c r="TWN1" s="91"/>
      <c r="TWO1" s="91"/>
      <c r="TWP1" s="91"/>
      <c r="TWQ1" s="91"/>
      <c r="TWR1" s="91"/>
      <c r="TWS1" s="91"/>
      <c r="TWT1" s="91"/>
      <c r="TWU1" s="91"/>
      <c r="TWV1" s="91"/>
      <c r="TWW1" s="91"/>
      <c r="TWX1" s="91"/>
      <c r="TXD1" s="91"/>
      <c r="TXG1" s="91"/>
      <c r="TXJ1" s="91"/>
      <c r="TXM1" s="91"/>
      <c r="TXP1" s="91"/>
      <c r="TXS1" s="91"/>
      <c r="TXY1" s="91"/>
      <c r="TYH1" s="91"/>
      <c r="TYK1" s="91"/>
      <c r="TYN1" s="91"/>
      <c r="TYQ1" s="91"/>
      <c r="TZC1" s="91"/>
      <c r="TZI1" s="91"/>
      <c r="TZL1" s="91"/>
      <c r="TZO1" s="91"/>
      <c r="TZR1" s="91"/>
      <c r="TZX1" s="91"/>
      <c r="UAA1" s="91"/>
      <c r="UAD1" s="91"/>
      <c r="UAG1" s="91"/>
      <c r="UAI1" s="91"/>
      <c r="UAJ1" s="91"/>
      <c r="UAO1" s="91"/>
      <c r="UAR1" s="91"/>
      <c r="UAU1" s="91"/>
      <c r="UAX1" s="91"/>
      <c r="UBA1" s="91"/>
      <c r="UBD1" s="91"/>
      <c r="UBG1" s="91"/>
      <c r="UBM1" s="91"/>
      <c r="UBP1" s="91"/>
      <c r="UBS1" s="91"/>
      <c r="UBU1" s="91"/>
      <c r="UBV1" s="91"/>
      <c r="UCD1" s="91"/>
      <c r="UCG1" s="91"/>
      <c r="UCJ1" s="91"/>
      <c r="UCU1" s="91"/>
      <c r="UCV1" s="91"/>
      <c r="UDA1" s="91"/>
      <c r="UDE1" s="91"/>
      <c r="UDF1" s="91"/>
      <c r="UDN1" s="91"/>
      <c r="UDO1" s="91"/>
      <c r="UEO1" s="91"/>
      <c r="UEP1" s="91"/>
      <c r="UEQ1" s="91"/>
      <c r="UER1" s="91"/>
      <c r="UES1" s="91"/>
      <c r="UET1" s="91"/>
      <c r="UEU1" s="91"/>
      <c r="UEV1" s="91"/>
      <c r="UEW1" s="91"/>
      <c r="UEX1" s="91"/>
      <c r="UEY1" s="91"/>
      <c r="UEZ1" s="91"/>
      <c r="UFA1" s="91"/>
      <c r="UFB1" s="91"/>
      <c r="UFC1" s="91"/>
      <c r="UFD1" s="91"/>
      <c r="UFE1" s="91"/>
      <c r="UFF1" s="91"/>
      <c r="UFG1" s="91"/>
      <c r="UFH1" s="91"/>
      <c r="UFI1" s="91"/>
      <c r="UFJ1" s="91"/>
      <c r="UFK1" s="91"/>
      <c r="UFL1" s="91"/>
      <c r="UFM1" s="91"/>
      <c r="UFN1" s="91"/>
      <c r="UFO1" s="91"/>
      <c r="UFP1" s="91"/>
      <c r="UFQ1" s="91"/>
      <c r="UFR1" s="91"/>
      <c r="UFS1" s="91"/>
      <c r="UFT1" s="91"/>
      <c r="UFU1" s="91"/>
      <c r="UFV1" s="91"/>
      <c r="UFW1" s="91"/>
      <c r="UFX1" s="91"/>
      <c r="UFY1" s="91"/>
      <c r="UFZ1" s="91"/>
      <c r="UGA1" s="91"/>
      <c r="UGB1" s="91"/>
      <c r="UGC1" s="91"/>
      <c r="UGD1" s="91"/>
      <c r="UGE1" s="91"/>
      <c r="UGF1" s="91"/>
      <c r="UGG1" s="91"/>
      <c r="UGH1" s="91"/>
      <c r="UGI1" s="91"/>
      <c r="UGJ1" s="91"/>
      <c r="UGK1" s="91"/>
      <c r="UGL1" s="91"/>
      <c r="UGM1" s="91"/>
      <c r="UGN1" s="91"/>
      <c r="UGO1" s="91"/>
      <c r="UGP1" s="91"/>
      <c r="UGQ1" s="91"/>
      <c r="UGR1" s="91"/>
      <c r="UGS1" s="91"/>
      <c r="UGT1" s="91"/>
      <c r="UGZ1" s="91"/>
      <c r="UHC1" s="91"/>
      <c r="UHF1" s="91"/>
      <c r="UHI1" s="91"/>
      <c r="UHL1" s="91"/>
      <c r="UHO1" s="91"/>
      <c r="UHU1" s="91"/>
      <c r="UID1" s="91"/>
      <c r="UIG1" s="91"/>
      <c r="UIJ1" s="91"/>
      <c r="UIM1" s="91"/>
      <c r="UIY1" s="91"/>
      <c r="UJE1" s="91"/>
      <c r="UJH1" s="91"/>
      <c r="UJK1" s="91"/>
      <c r="UJN1" s="91"/>
      <c r="UJT1" s="91"/>
      <c r="UJW1" s="91"/>
      <c r="UJZ1" s="91"/>
      <c r="UKC1" s="91"/>
      <c r="UKE1" s="91"/>
      <c r="UKF1" s="91"/>
      <c r="UKK1" s="91"/>
      <c r="UKN1" s="91"/>
      <c r="UKQ1" s="91"/>
      <c r="UKT1" s="91"/>
      <c r="UKW1" s="91"/>
      <c r="UKZ1" s="91"/>
      <c r="ULC1" s="91"/>
      <c r="ULI1" s="91"/>
      <c r="ULL1" s="91"/>
      <c r="ULO1" s="91"/>
      <c r="ULQ1" s="91"/>
      <c r="ULR1" s="91"/>
      <c r="ULZ1" s="91"/>
      <c r="UMC1" s="91"/>
      <c r="UMF1" s="91"/>
      <c r="UMQ1" s="91"/>
      <c r="UMR1" s="91"/>
      <c r="UMW1" s="91"/>
      <c r="UNA1" s="91"/>
      <c r="UNB1" s="91"/>
      <c r="UNJ1" s="91"/>
      <c r="UNK1" s="91"/>
      <c r="UOK1" s="91"/>
      <c r="UOL1" s="91"/>
      <c r="UOM1" s="91"/>
      <c r="UON1" s="91"/>
      <c r="UOO1" s="91"/>
      <c r="UOP1" s="91"/>
      <c r="UOQ1" s="91"/>
      <c r="UOR1" s="91"/>
      <c r="UOS1" s="91"/>
      <c r="UOT1" s="91"/>
      <c r="UOU1" s="91"/>
      <c r="UOV1" s="91"/>
      <c r="UOW1" s="91"/>
      <c r="UOX1" s="91"/>
      <c r="UOY1" s="91"/>
      <c r="UOZ1" s="91"/>
      <c r="UPA1" s="91"/>
      <c r="UPB1" s="91"/>
      <c r="UPC1" s="91"/>
      <c r="UPD1" s="91"/>
      <c r="UPE1" s="91"/>
      <c r="UPF1" s="91"/>
      <c r="UPG1" s="91"/>
      <c r="UPH1" s="91"/>
      <c r="UPI1" s="91"/>
      <c r="UPJ1" s="91"/>
      <c r="UPK1" s="91"/>
      <c r="UPL1" s="91"/>
      <c r="UPM1" s="91"/>
      <c r="UPN1" s="91"/>
      <c r="UPO1" s="91"/>
      <c r="UPP1" s="91"/>
      <c r="UPQ1" s="91"/>
      <c r="UPR1" s="91"/>
      <c r="UPS1" s="91"/>
      <c r="UPT1" s="91"/>
      <c r="UPU1" s="91"/>
      <c r="UPV1" s="91"/>
      <c r="UPW1" s="91"/>
      <c r="UPX1" s="91"/>
      <c r="UPY1" s="91"/>
      <c r="UPZ1" s="91"/>
      <c r="UQA1" s="91"/>
      <c r="UQB1" s="91"/>
      <c r="UQC1" s="91"/>
      <c r="UQD1" s="91"/>
      <c r="UQE1" s="91"/>
      <c r="UQF1" s="91"/>
      <c r="UQG1" s="91"/>
      <c r="UQH1" s="91"/>
      <c r="UQI1" s="91"/>
      <c r="UQJ1" s="91"/>
      <c r="UQK1" s="91"/>
      <c r="UQL1" s="91"/>
      <c r="UQM1" s="91"/>
      <c r="UQN1" s="91"/>
      <c r="UQO1" s="91"/>
      <c r="UQP1" s="91"/>
      <c r="UQV1" s="91"/>
      <c r="UQY1" s="91"/>
      <c r="URB1" s="91"/>
      <c r="URE1" s="91"/>
      <c r="URH1" s="91"/>
      <c r="URK1" s="91"/>
      <c r="URQ1" s="91"/>
      <c r="URZ1" s="91"/>
      <c r="USC1" s="91"/>
      <c r="USF1" s="91"/>
      <c r="USI1" s="91"/>
      <c r="USU1" s="91"/>
      <c r="UTA1" s="91"/>
      <c r="UTD1" s="91"/>
      <c r="UTG1" s="91"/>
      <c r="UTJ1" s="91"/>
      <c r="UTP1" s="91"/>
      <c r="UTS1" s="91"/>
      <c r="UTV1" s="91"/>
      <c r="UTY1" s="91"/>
      <c r="UUA1" s="91"/>
      <c r="UUB1" s="91"/>
      <c r="UUG1" s="91"/>
      <c r="UUJ1" s="91"/>
      <c r="UUM1" s="91"/>
      <c r="UUP1" s="91"/>
      <c r="UUS1" s="91"/>
      <c r="UUV1" s="91"/>
      <c r="UUY1" s="91"/>
      <c r="UVE1" s="91"/>
      <c r="UVH1" s="91"/>
      <c r="UVK1" s="91"/>
      <c r="UVM1" s="91"/>
      <c r="UVN1" s="91"/>
      <c r="UVV1" s="91"/>
      <c r="UVY1" s="91"/>
      <c r="UWB1" s="91"/>
      <c r="UWM1" s="91"/>
      <c r="UWN1" s="91"/>
      <c r="UWS1" s="91"/>
      <c r="UWW1" s="91"/>
      <c r="UWX1" s="91"/>
      <c r="UXF1" s="91"/>
      <c r="UXG1" s="91"/>
      <c r="UYG1" s="91"/>
      <c r="UYH1" s="91"/>
      <c r="UYI1" s="91"/>
      <c r="UYJ1" s="91"/>
      <c r="UYK1" s="91"/>
      <c r="UYL1" s="91"/>
      <c r="UYM1" s="91"/>
      <c r="UYN1" s="91"/>
      <c r="UYO1" s="91"/>
      <c r="UYP1" s="91"/>
      <c r="UYQ1" s="91"/>
      <c r="UYR1" s="91"/>
      <c r="UYS1" s="91"/>
      <c r="UYT1" s="91"/>
      <c r="UYU1" s="91"/>
      <c r="UYV1" s="91"/>
      <c r="UYW1" s="91"/>
      <c r="UYX1" s="91"/>
      <c r="UYY1" s="91"/>
      <c r="UYZ1" s="91"/>
      <c r="UZA1" s="91"/>
      <c r="UZB1" s="91"/>
      <c r="UZC1" s="91"/>
      <c r="UZD1" s="91"/>
      <c r="UZE1" s="91"/>
      <c r="UZF1" s="91"/>
      <c r="UZG1" s="91"/>
      <c r="UZH1" s="91"/>
      <c r="UZI1" s="91"/>
      <c r="UZJ1" s="91"/>
      <c r="UZK1" s="91"/>
      <c r="UZL1" s="91"/>
      <c r="UZM1" s="91"/>
      <c r="UZN1" s="91"/>
      <c r="UZO1" s="91"/>
      <c r="UZP1" s="91"/>
      <c r="UZQ1" s="91"/>
      <c r="UZR1" s="91"/>
      <c r="UZS1" s="91"/>
      <c r="UZT1" s="91"/>
      <c r="UZU1" s="91"/>
      <c r="UZV1" s="91"/>
      <c r="UZW1" s="91"/>
      <c r="UZX1" s="91"/>
      <c r="UZY1" s="91"/>
      <c r="UZZ1" s="91"/>
      <c r="VAA1" s="91"/>
      <c r="VAB1" s="91"/>
      <c r="VAC1" s="91"/>
      <c r="VAD1" s="91"/>
      <c r="VAE1" s="91"/>
      <c r="VAF1" s="91"/>
      <c r="VAG1" s="91"/>
      <c r="VAH1" s="91"/>
      <c r="VAI1" s="91"/>
      <c r="VAJ1" s="91"/>
      <c r="VAK1" s="91"/>
      <c r="VAL1" s="91"/>
      <c r="VAR1" s="91"/>
      <c r="VAU1" s="91"/>
      <c r="VAX1" s="91"/>
      <c r="VBA1" s="91"/>
      <c r="VBD1" s="91"/>
      <c r="VBG1" s="91"/>
      <c r="VBM1" s="91"/>
      <c r="VBV1" s="91"/>
      <c r="VBY1" s="91"/>
      <c r="VCB1" s="91"/>
      <c r="VCE1" s="91"/>
      <c r="VCQ1" s="91"/>
      <c r="VCW1" s="91"/>
      <c r="VCZ1" s="91"/>
      <c r="VDC1" s="91"/>
      <c r="VDF1" s="91"/>
      <c r="VDL1" s="91"/>
      <c r="VDO1" s="91"/>
      <c r="VDR1" s="91"/>
      <c r="VDU1" s="91"/>
      <c r="VDW1" s="91"/>
      <c r="VDX1" s="91"/>
      <c r="VEC1" s="91"/>
      <c r="VEF1" s="91"/>
      <c r="VEI1" s="91"/>
      <c r="VEL1" s="91"/>
      <c r="VEO1" s="91"/>
      <c r="VER1" s="91"/>
      <c r="VEU1" s="91"/>
      <c r="VFA1" s="91"/>
      <c r="VFD1" s="91"/>
      <c r="VFG1" s="91"/>
      <c r="VFI1" s="91"/>
      <c r="VFJ1" s="91"/>
      <c r="VFR1" s="91"/>
      <c r="VFU1" s="91"/>
      <c r="VFX1" s="91"/>
      <c r="VGI1" s="91"/>
      <c r="VGJ1" s="91"/>
      <c r="VGO1" s="91"/>
      <c r="VGS1" s="91"/>
      <c r="VGT1" s="91"/>
      <c r="VHB1" s="91"/>
      <c r="VHC1" s="91"/>
      <c r="VIC1" s="91"/>
      <c r="VID1" s="91"/>
      <c r="VIE1" s="91"/>
      <c r="VIF1" s="91"/>
      <c r="VIG1" s="91"/>
      <c r="VIH1" s="91"/>
      <c r="VII1" s="91"/>
      <c r="VIJ1" s="91"/>
      <c r="VIK1" s="91"/>
      <c r="VIL1" s="91"/>
      <c r="VIM1" s="91"/>
      <c r="VIN1" s="91"/>
      <c r="VIO1" s="91"/>
      <c r="VIP1" s="91"/>
      <c r="VIQ1" s="91"/>
      <c r="VIR1" s="91"/>
      <c r="VIS1" s="91"/>
      <c r="VIT1" s="91"/>
      <c r="VIU1" s="91"/>
      <c r="VIV1" s="91"/>
      <c r="VIW1" s="91"/>
      <c r="VIX1" s="91"/>
      <c r="VIY1" s="91"/>
      <c r="VIZ1" s="91"/>
      <c r="VJA1" s="91"/>
      <c r="VJB1" s="91"/>
      <c r="VJC1" s="91"/>
      <c r="VJD1" s="91"/>
      <c r="VJE1" s="91"/>
      <c r="VJF1" s="91"/>
      <c r="VJG1" s="91"/>
      <c r="VJH1" s="91"/>
      <c r="VJI1" s="91"/>
      <c r="VJJ1" s="91"/>
      <c r="VJK1" s="91"/>
      <c r="VJL1" s="91"/>
      <c r="VJM1" s="91"/>
      <c r="VJN1" s="91"/>
      <c r="VJO1" s="91"/>
      <c r="VJP1" s="91"/>
      <c r="VJQ1" s="91"/>
      <c r="VJR1" s="91"/>
      <c r="VJS1" s="91"/>
      <c r="VJT1" s="91"/>
      <c r="VJU1" s="91"/>
      <c r="VJV1" s="91"/>
      <c r="VJW1" s="91"/>
      <c r="VJX1" s="91"/>
      <c r="VJY1" s="91"/>
      <c r="VJZ1" s="91"/>
      <c r="VKA1" s="91"/>
      <c r="VKB1" s="91"/>
      <c r="VKC1" s="91"/>
      <c r="VKD1" s="91"/>
      <c r="VKE1" s="91"/>
      <c r="VKF1" s="91"/>
      <c r="VKG1" s="91"/>
      <c r="VKH1" s="91"/>
      <c r="VKN1" s="91"/>
      <c r="VKQ1" s="91"/>
      <c r="VKT1" s="91"/>
      <c r="VKW1" s="91"/>
      <c r="VKZ1" s="91"/>
      <c r="VLC1" s="91"/>
      <c r="VLI1" s="91"/>
      <c r="VLR1" s="91"/>
      <c r="VLU1" s="91"/>
      <c r="VLX1" s="91"/>
      <c r="VMA1" s="91"/>
      <c r="VMM1" s="91"/>
      <c r="VMS1" s="91"/>
      <c r="VMV1" s="91"/>
      <c r="VMY1" s="91"/>
      <c r="VNB1" s="91"/>
      <c r="VNH1" s="91"/>
      <c r="VNK1" s="91"/>
      <c r="VNN1" s="91"/>
      <c r="VNQ1" s="91"/>
      <c r="VNS1" s="91"/>
      <c r="VNT1" s="91"/>
      <c r="VNY1" s="91"/>
      <c r="VOB1" s="91"/>
      <c r="VOE1" s="91"/>
      <c r="VOH1" s="91"/>
      <c r="VOK1" s="91"/>
      <c r="VON1" s="91"/>
      <c r="VOQ1" s="91"/>
      <c r="VOW1" s="91"/>
      <c r="VOZ1" s="91"/>
      <c r="VPC1" s="91"/>
      <c r="VPE1" s="91"/>
      <c r="VPF1" s="91"/>
      <c r="VPN1" s="91"/>
      <c r="VPQ1" s="91"/>
      <c r="VPT1" s="91"/>
      <c r="VQE1" s="91"/>
      <c r="VQF1" s="91"/>
      <c r="VQK1" s="91"/>
      <c r="VQO1" s="91"/>
      <c r="VQP1" s="91"/>
      <c r="VQX1" s="91"/>
      <c r="VQY1" s="91"/>
      <c r="VRY1" s="91"/>
      <c r="VRZ1" s="91"/>
      <c r="VSA1" s="91"/>
      <c r="VSB1" s="91"/>
      <c r="VSC1" s="91"/>
      <c r="VSD1" s="91"/>
      <c r="VSE1" s="91"/>
      <c r="VSF1" s="91"/>
      <c r="VSG1" s="91"/>
      <c r="VSH1" s="91"/>
      <c r="VSI1" s="91"/>
      <c r="VSJ1" s="91"/>
      <c r="VSK1" s="91"/>
      <c r="VSL1" s="91"/>
      <c r="VSM1" s="91"/>
      <c r="VSN1" s="91"/>
      <c r="VSO1" s="91"/>
      <c r="VSP1" s="91"/>
      <c r="VSQ1" s="91"/>
      <c r="VSR1" s="91"/>
      <c r="VSS1" s="91"/>
      <c r="VST1" s="91"/>
      <c r="VSU1" s="91"/>
      <c r="VSV1" s="91"/>
      <c r="VSW1" s="91"/>
      <c r="VSX1" s="91"/>
      <c r="VSY1" s="91"/>
      <c r="VSZ1" s="91"/>
      <c r="VTA1" s="91"/>
      <c r="VTB1" s="91"/>
      <c r="VTC1" s="91"/>
      <c r="VTD1" s="91"/>
      <c r="VTE1" s="91"/>
      <c r="VTF1" s="91"/>
      <c r="VTG1" s="91"/>
      <c r="VTH1" s="91"/>
      <c r="VTI1" s="91"/>
      <c r="VTJ1" s="91"/>
      <c r="VTK1" s="91"/>
      <c r="VTL1" s="91"/>
      <c r="VTM1" s="91"/>
      <c r="VTN1" s="91"/>
      <c r="VTO1" s="91"/>
      <c r="VTP1" s="91"/>
      <c r="VTQ1" s="91"/>
      <c r="VTR1" s="91"/>
      <c r="VTS1" s="91"/>
      <c r="VTT1" s="91"/>
      <c r="VTU1" s="91"/>
      <c r="VTV1" s="91"/>
      <c r="VTW1" s="91"/>
      <c r="VTX1" s="91"/>
      <c r="VTY1" s="91"/>
      <c r="VTZ1" s="91"/>
      <c r="VUA1" s="91"/>
      <c r="VUB1" s="91"/>
      <c r="VUC1" s="91"/>
      <c r="VUD1" s="91"/>
      <c r="VUJ1" s="91"/>
      <c r="VUM1" s="91"/>
      <c r="VUP1" s="91"/>
      <c r="VUS1" s="91"/>
      <c r="VUV1" s="91"/>
      <c r="VUY1" s="91"/>
      <c r="VVE1" s="91"/>
      <c r="VVN1" s="91"/>
      <c r="VVQ1" s="91"/>
      <c r="VVT1" s="91"/>
      <c r="VVW1" s="91"/>
      <c r="VWI1" s="91"/>
      <c r="VWO1" s="91"/>
      <c r="VWR1" s="91"/>
      <c r="VWU1" s="91"/>
      <c r="VWX1" s="91"/>
      <c r="VXD1" s="91"/>
      <c r="VXG1" s="91"/>
      <c r="VXJ1" s="91"/>
      <c r="VXM1" s="91"/>
      <c r="VXO1" s="91"/>
      <c r="VXP1" s="91"/>
      <c r="VXU1" s="91"/>
      <c r="VXX1" s="91"/>
      <c r="VYA1" s="91"/>
      <c r="VYD1" s="91"/>
      <c r="VYG1" s="91"/>
      <c r="VYJ1" s="91"/>
      <c r="VYM1" s="91"/>
      <c r="VYS1" s="91"/>
      <c r="VYV1" s="91"/>
      <c r="VYY1" s="91"/>
      <c r="VZA1" s="91"/>
      <c r="VZB1" s="91"/>
      <c r="VZJ1" s="91"/>
      <c r="VZM1" s="91"/>
      <c r="VZP1" s="91"/>
      <c r="WAA1" s="91"/>
      <c r="WAB1" s="91"/>
      <c r="WAG1" s="91"/>
      <c r="WAK1" s="91"/>
      <c r="WAL1" s="91"/>
      <c r="WAT1" s="91"/>
      <c r="WAU1" s="91"/>
      <c r="WBU1" s="91"/>
      <c r="WBV1" s="91"/>
      <c r="WBW1" s="91"/>
      <c r="WBX1" s="91"/>
      <c r="WBY1" s="91"/>
      <c r="WBZ1" s="91"/>
      <c r="WCA1" s="91"/>
      <c r="WCB1" s="91"/>
      <c r="WCC1" s="91"/>
      <c r="WCD1" s="91"/>
      <c r="WCE1" s="91"/>
      <c r="WCF1" s="91"/>
      <c r="WCG1" s="91"/>
      <c r="WCH1" s="91"/>
      <c r="WCI1" s="91"/>
      <c r="WCJ1" s="91"/>
      <c r="WCK1" s="91"/>
      <c r="WCL1" s="91"/>
      <c r="WCM1" s="91"/>
      <c r="WCN1" s="91"/>
      <c r="WCO1" s="91"/>
      <c r="WCP1" s="91"/>
      <c r="WCQ1" s="91"/>
      <c r="WCR1" s="91"/>
      <c r="WCS1" s="91"/>
      <c r="WCT1" s="91"/>
      <c r="WCU1" s="91"/>
      <c r="WCV1" s="91"/>
      <c r="WCW1" s="91"/>
      <c r="WCX1" s="91"/>
      <c r="WCY1" s="91"/>
      <c r="WCZ1" s="91"/>
      <c r="WDA1" s="91"/>
      <c r="WDB1" s="91"/>
      <c r="WDC1" s="91"/>
      <c r="WDD1" s="91"/>
      <c r="WDE1" s="91"/>
      <c r="WDF1" s="91"/>
      <c r="WDG1" s="91"/>
      <c r="WDH1" s="91"/>
      <c r="WDI1" s="91"/>
      <c r="WDJ1" s="91"/>
      <c r="WDK1" s="91"/>
      <c r="WDL1" s="91"/>
      <c r="WDM1" s="91"/>
      <c r="WDN1" s="91"/>
      <c r="WDO1" s="91"/>
      <c r="WDP1" s="91"/>
      <c r="WDQ1" s="91"/>
      <c r="WDR1" s="91"/>
      <c r="WDS1" s="91"/>
      <c r="WDT1" s="91"/>
      <c r="WDU1" s="91"/>
      <c r="WDV1" s="91"/>
      <c r="WDW1" s="91"/>
      <c r="WDX1" s="91"/>
      <c r="WDY1" s="91"/>
      <c r="WDZ1" s="91"/>
      <c r="WEF1" s="91"/>
      <c r="WEI1" s="91"/>
      <c r="WEL1" s="91"/>
      <c r="WEO1" s="91"/>
      <c r="WER1" s="91"/>
      <c r="WEU1" s="91"/>
      <c r="WFA1" s="91"/>
      <c r="WFJ1" s="91"/>
      <c r="WFM1" s="91"/>
      <c r="WFP1" s="91"/>
      <c r="WFS1" s="91"/>
      <c r="WGE1" s="91"/>
      <c r="WGK1" s="91"/>
      <c r="WGN1" s="91"/>
      <c r="WGQ1" s="91"/>
      <c r="WGT1" s="91"/>
      <c r="WGZ1" s="91"/>
      <c r="WHC1" s="91"/>
      <c r="WHF1" s="91"/>
      <c r="WHI1" s="91"/>
      <c r="WHK1" s="91"/>
      <c r="WHL1" s="91"/>
      <c r="WHQ1" s="91"/>
      <c r="WHT1" s="91"/>
      <c r="WHW1" s="91"/>
      <c r="WHZ1" s="91"/>
      <c r="WIC1" s="91"/>
      <c r="WIF1" s="91"/>
      <c r="WII1" s="91"/>
      <c r="WIO1" s="91"/>
      <c r="WIR1" s="91"/>
      <c r="WIU1" s="91"/>
      <c r="WIW1" s="91"/>
      <c r="WIX1" s="91"/>
      <c r="WJF1" s="91"/>
      <c r="WJI1" s="91"/>
      <c r="WJL1" s="91"/>
      <c r="WJW1" s="91"/>
      <c r="WJX1" s="91"/>
      <c r="WKC1" s="91"/>
      <c r="WKG1" s="91"/>
      <c r="WKH1" s="91"/>
      <c r="WKP1" s="91"/>
      <c r="WKQ1" s="91"/>
      <c r="WLQ1" s="91"/>
      <c r="WLR1" s="91"/>
      <c r="WLS1" s="91"/>
      <c r="WLT1" s="91"/>
      <c r="WLU1" s="91"/>
      <c r="WLV1" s="91"/>
      <c r="WLW1" s="91"/>
      <c r="WLX1" s="91"/>
      <c r="WLY1" s="91"/>
      <c r="WLZ1" s="91"/>
      <c r="WMA1" s="91"/>
      <c r="WMB1" s="91"/>
      <c r="WMC1" s="91"/>
      <c r="WMD1" s="91"/>
      <c r="WME1" s="91"/>
      <c r="WMF1" s="91"/>
      <c r="WMG1" s="91"/>
      <c r="WMH1" s="91"/>
      <c r="WMI1" s="91"/>
      <c r="WMJ1" s="91"/>
      <c r="WMK1" s="91"/>
      <c r="WML1" s="91"/>
      <c r="WMM1" s="91"/>
      <c r="WMN1" s="91"/>
      <c r="WMO1" s="91"/>
      <c r="WMP1" s="91"/>
      <c r="WMQ1" s="91"/>
      <c r="WMR1" s="91"/>
      <c r="WMS1" s="91"/>
      <c r="WMT1" s="91"/>
      <c r="WMU1" s="91"/>
      <c r="WMV1" s="91"/>
      <c r="WMW1" s="91"/>
      <c r="WMX1" s="91"/>
      <c r="WMY1" s="91"/>
      <c r="WMZ1" s="91"/>
      <c r="WNA1" s="91"/>
      <c r="WNB1" s="91"/>
      <c r="WNC1" s="91"/>
      <c r="WND1" s="91"/>
      <c r="WNE1" s="91"/>
      <c r="WNF1" s="91"/>
      <c r="WNG1" s="91"/>
      <c r="WNH1" s="91"/>
      <c r="WNI1" s="91"/>
      <c r="WNJ1" s="91"/>
      <c r="WNK1" s="91"/>
      <c r="WNL1" s="91"/>
      <c r="WNM1" s="91"/>
      <c r="WNN1" s="91"/>
      <c r="WNO1" s="91"/>
      <c r="WNP1" s="91"/>
      <c r="WNQ1" s="91"/>
      <c r="WNR1" s="91"/>
      <c r="WNS1" s="91"/>
      <c r="WNT1" s="91"/>
      <c r="WNU1" s="91"/>
      <c r="WNV1" s="91"/>
      <c r="WOB1" s="91"/>
      <c r="WOE1" s="91"/>
      <c r="WOH1" s="91"/>
      <c r="WOK1" s="91"/>
      <c r="WON1" s="91"/>
      <c r="WOQ1" s="91"/>
      <c r="WOW1" s="91"/>
      <c r="WPF1" s="91"/>
      <c r="WPI1" s="91"/>
      <c r="WPL1" s="91"/>
      <c r="WPO1" s="91"/>
      <c r="WQA1" s="91"/>
      <c r="WQG1" s="91"/>
      <c r="WQJ1" s="91"/>
      <c r="WQM1" s="91"/>
      <c r="WQP1" s="91"/>
      <c r="WQV1" s="91"/>
      <c r="WQY1" s="91"/>
      <c r="WRB1" s="91"/>
      <c r="WRE1" s="91"/>
      <c r="WRG1" s="91"/>
      <c r="WRH1" s="91"/>
      <c r="WRM1" s="91"/>
      <c r="WRP1" s="91"/>
      <c r="WRS1" s="91"/>
      <c r="WRV1" s="91"/>
      <c r="WRY1" s="91"/>
      <c r="WSB1" s="91"/>
      <c r="WSE1" s="91"/>
      <c r="WSK1" s="91"/>
      <c r="WSN1" s="91"/>
      <c r="WSQ1" s="91"/>
      <c r="WSS1" s="91"/>
      <c r="WST1" s="91"/>
      <c r="WTB1" s="91"/>
      <c r="WTE1" s="91"/>
      <c r="WTH1" s="91"/>
      <c r="WTS1" s="91"/>
      <c r="WTT1" s="91"/>
      <c r="WTY1" s="91"/>
      <c r="WUC1" s="91"/>
      <c r="WUD1" s="91"/>
      <c r="WUL1" s="91"/>
      <c r="WUM1" s="91"/>
      <c r="WVM1" s="91"/>
      <c r="WVN1" s="91"/>
      <c r="WVO1" s="91"/>
      <c r="WVP1" s="91"/>
      <c r="WVQ1" s="91"/>
      <c r="WVR1" s="91"/>
      <c r="WVS1" s="91"/>
      <c r="WVT1" s="91"/>
      <c r="WVU1" s="91"/>
      <c r="WVV1" s="91"/>
      <c r="WVW1" s="91"/>
      <c r="WVX1" s="91"/>
      <c r="WVY1" s="91"/>
      <c r="WVZ1" s="91"/>
      <c r="WWA1" s="91"/>
      <c r="WWB1" s="91"/>
      <c r="WWC1" s="91"/>
      <c r="WWD1" s="91"/>
      <c r="WWE1" s="91"/>
      <c r="WWF1" s="91"/>
      <c r="WWG1" s="91"/>
      <c r="WWH1" s="91"/>
      <c r="WWI1" s="91"/>
      <c r="WWJ1" s="91"/>
      <c r="WWK1" s="91"/>
      <c r="WWL1" s="91"/>
      <c r="WWM1" s="91"/>
      <c r="WWN1" s="91"/>
      <c r="WWO1" s="91"/>
      <c r="WWP1" s="91"/>
      <c r="WWQ1" s="91"/>
      <c r="WWR1" s="91"/>
      <c r="WWS1" s="91"/>
      <c r="WWT1" s="91"/>
      <c r="WWU1" s="91"/>
      <c r="WWV1" s="91"/>
      <c r="WWW1" s="91"/>
      <c r="WWX1" s="91"/>
      <c r="WWY1" s="91"/>
      <c r="WWZ1" s="91"/>
      <c r="WXA1" s="91"/>
      <c r="WXB1" s="91"/>
      <c r="WXC1" s="91"/>
      <c r="WXD1" s="91"/>
      <c r="WXE1" s="91"/>
      <c r="WXF1" s="91"/>
      <c r="WXG1" s="91"/>
      <c r="WXH1" s="91"/>
      <c r="WXI1" s="91"/>
      <c r="WXJ1" s="91"/>
      <c r="WXK1" s="91"/>
      <c r="WXL1" s="91"/>
      <c r="WXM1" s="91"/>
      <c r="WXN1" s="91"/>
      <c r="WXO1" s="91"/>
      <c r="WXP1" s="91"/>
      <c r="WXQ1" s="91"/>
      <c r="WXR1" s="91"/>
      <c r="WXS1" s="91"/>
      <c r="WXT1" s="91"/>
      <c r="WXU1" s="91"/>
      <c r="WXV1" s="91"/>
      <c r="WXW1" s="91"/>
      <c r="WXX1" s="91"/>
      <c r="WXY1" s="91"/>
      <c r="WXZ1" s="91"/>
      <c r="WYA1" s="91"/>
      <c r="WYB1" s="91"/>
      <c r="WYC1" s="91"/>
      <c r="WYD1" s="91"/>
      <c r="WYE1" s="91"/>
      <c r="WYF1" s="91"/>
      <c r="WYG1" s="91"/>
      <c r="WYH1" s="91"/>
      <c r="WYI1" s="91"/>
      <c r="WYJ1" s="91"/>
      <c r="WYK1" s="91"/>
      <c r="WYL1" s="91"/>
      <c r="WYM1" s="91"/>
      <c r="WYN1" s="91"/>
      <c r="WYO1" s="91"/>
      <c r="WYP1" s="91"/>
      <c r="WYQ1" s="91"/>
      <c r="WYR1" s="91"/>
      <c r="WYS1" s="91"/>
      <c r="WYT1" s="91"/>
      <c r="WYU1" s="91"/>
      <c r="WYV1" s="91"/>
      <c r="WYW1" s="91"/>
      <c r="WYX1" s="91"/>
      <c r="WYY1" s="91"/>
      <c r="WYZ1" s="91"/>
      <c r="WZA1" s="91"/>
      <c r="WZB1" s="91"/>
      <c r="WZC1" s="91"/>
      <c r="WZD1" s="91"/>
      <c r="WZE1" s="91"/>
      <c r="WZF1" s="91"/>
      <c r="WZG1" s="91"/>
      <c r="WZH1" s="91"/>
      <c r="WZI1" s="91"/>
      <c r="WZJ1" s="91"/>
      <c r="WZK1" s="91"/>
      <c r="WZL1" s="91"/>
      <c r="WZM1" s="91"/>
      <c r="WZN1" s="91"/>
      <c r="WZO1" s="91"/>
      <c r="WZP1" s="91"/>
      <c r="WZQ1" s="91"/>
      <c r="WZR1" s="91"/>
      <c r="WZS1" s="91"/>
      <c r="WZT1" s="91"/>
      <c r="WZU1" s="91"/>
      <c r="WZV1" s="91"/>
      <c r="WZW1" s="91"/>
      <c r="WZX1" s="91"/>
      <c r="WZY1" s="91"/>
      <c r="WZZ1" s="91"/>
      <c r="XAA1" s="91"/>
      <c r="XAB1" s="91"/>
      <c r="XAC1" s="91"/>
      <c r="XAD1" s="91"/>
      <c r="XAE1" s="91"/>
      <c r="XAF1" s="91"/>
      <c r="XAG1" s="91"/>
      <c r="XAH1" s="91"/>
      <c r="XAI1" s="91"/>
      <c r="XAJ1" s="91"/>
      <c r="XAK1" s="91"/>
      <c r="XAL1" s="91"/>
      <c r="XAM1" s="91"/>
      <c r="XAN1" s="91"/>
      <c r="XAO1" s="91"/>
      <c r="XAP1" s="91"/>
      <c r="XAQ1" s="91"/>
      <c r="XAR1" s="91"/>
      <c r="XAS1" s="91"/>
      <c r="XAT1" s="91"/>
      <c r="XAU1" s="91"/>
      <c r="XAV1" s="91"/>
      <c r="XAW1" s="91"/>
      <c r="XAX1" s="91"/>
      <c r="XAY1" s="91"/>
      <c r="XAZ1" s="91"/>
      <c r="XBA1" s="91"/>
      <c r="XBB1" s="91"/>
      <c r="XBC1" s="91"/>
      <c r="XBD1" s="91"/>
      <c r="XBE1" s="91"/>
      <c r="XBF1" s="91"/>
      <c r="XBG1" s="91"/>
      <c r="XBH1" s="91"/>
      <c r="XBI1" s="91"/>
      <c r="XBJ1" s="91"/>
      <c r="XBK1" s="91"/>
      <c r="XBL1" s="91"/>
      <c r="XBM1" s="91"/>
      <c r="XBN1" s="91"/>
      <c r="XBO1" s="91"/>
      <c r="XBP1" s="91"/>
      <c r="XBQ1" s="91"/>
      <c r="XBR1" s="91"/>
      <c r="XBS1" s="91"/>
      <c r="XBT1" s="91"/>
      <c r="XBU1" s="91"/>
      <c r="XBV1" s="91"/>
      <c r="XBW1" s="91"/>
      <c r="XBX1" s="91"/>
      <c r="XBY1" s="91"/>
      <c r="XBZ1" s="91"/>
      <c r="XCA1" s="91"/>
      <c r="XCB1" s="91"/>
      <c r="XCC1" s="91"/>
      <c r="XCD1" s="91"/>
      <c r="XCE1" s="91"/>
      <c r="XCF1" s="91"/>
      <c r="XCG1" s="91"/>
      <c r="XCH1" s="91"/>
      <c r="XCI1" s="91"/>
      <c r="XCJ1" s="91"/>
      <c r="XCK1" s="91"/>
      <c r="XCL1" s="91"/>
      <c r="XCM1" s="91"/>
      <c r="XCN1" s="91"/>
      <c r="XCO1" s="91"/>
      <c r="XCP1" s="91"/>
      <c r="XCQ1" s="91"/>
      <c r="XCR1" s="91"/>
      <c r="XCS1" s="91"/>
      <c r="XCT1" s="91"/>
      <c r="XCU1" s="91"/>
      <c r="XCV1" s="91"/>
      <c r="XCW1" s="91"/>
      <c r="XCX1" s="91"/>
      <c r="XCY1" s="91"/>
      <c r="XCZ1" s="91"/>
      <c r="XDA1" s="91"/>
      <c r="XDB1" s="91"/>
      <c r="XDC1" s="91"/>
      <c r="XDD1" s="91"/>
      <c r="XDE1" s="91"/>
      <c r="XDF1" s="91"/>
      <c r="XDG1" s="91"/>
      <c r="XDH1" s="91"/>
      <c r="XDI1" s="91"/>
      <c r="XDJ1" s="91"/>
      <c r="XDK1" s="91"/>
      <c r="XDL1" s="91"/>
      <c r="XDM1" s="91"/>
      <c r="XDN1" s="91"/>
      <c r="XDO1" s="91"/>
      <c r="XDP1" s="91"/>
      <c r="XDQ1" s="91"/>
      <c r="XDR1" s="91"/>
      <c r="XDS1" s="91"/>
      <c r="XDT1" s="91"/>
      <c r="XDU1" s="91"/>
      <c r="XDV1" s="91"/>
      <c r="XDW1" s="91"/>
      <c r="XDX1" s="91"/>
      <c r="XDY1" s="91"/>
      <c r="XDZ1" s="91"/>
      <c r="XEA1" s="91"/>
      <c r="XEB1" s="91"/>
      <c r="XEC1" s="91"/>
      <c r="XED1" s="91"/>
      <c r="XEE1" s="91"/>
      <c r="XEF1" s="91"/>
      <c r="XEG1" s="91"/>
      <c r="XEH1" s="91"/>
      <c r="XEI1" s="91"/>
      <c r="XEJ1" s="91"/>
      <c r="XEK1" s="91"/>
      <c r="XEL1" s="91"/>
      <c r="XEM1" s="91"/>
      <c r="XEN1" s="91"/>
      <c r="XEO1" s="91"/>
      <c r="XEP1" s="91"/>
      <c r="XEQ1" s="91"/>
      <c r="XER1" s="91"/>
      <c r="XES1" s="91"/>
      <c r="XET1" s="91"/>
      <c r="XEU1" s="91"/>
      <c r="XEV1" s="91"/>
      <c r="XEW1" s="91"/>
      <c r="XEX1" s="91"/>
      <c r="XEY1" s="91"/>
      <c r="XEZ1" s="91"/>
      <c r="XFA1" s="91"/>
      <c r="XFB1" s="91"/>
      <c r="XFC1" s="91"/>
      <c r="XFD1" s="91"/>
    </row>
    <row r="2" spans="1:1003 1029:2027 2053:3051 3077:4075 4101:5099 5125:6123 6149:7147 7173:8171 8197:9195 9221:10219 10245:11243 11269:12267 12293:13291 13317:14315 14341:15339 15365:16384" s="46" customFormat="1" ht="33" customHeight="1">
      <c r="A2" s="149" t="s">
        <v>0</v>
      </c>
      <c r="B2" s="38" t="s">
        <v>239</v>
      </c>
      <c r="C2" s="39" t="s">
        <v>240</v>
      </c>
      <c r="D2" s="39" t="s">
        <v>240</v>
      </c>
      <c r="E2" s="39" t="s">
        <v>240</v>
      </c>
      <c r="F2" s="39" t="s">
        <v>241</v>
      </c>
      <c r="G2" s="4" t="s">
        <v>297</v>
      </c>
      <c r="H2" s="4" t="s">
        <v>298</v>
      </c>
      <c r="I2" s="4" t="s">
        <v>299</v>
      </c>
      <c r="J2" s="96" t="s">
        <v>196</v>
      </c>
      <c r="K2" s="97" t="s">
        <v>1</v>
      </c>
      <c r="L2" s="96" t="s">
        <v>2</v>
      </c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P2" s="92"/>
      <c r="BS2" s="92"/>
      <c r="BV2" s="92"/>
      <c r="BY2" s="92"/>
      <c r="CB2" s="92"/>
      <c r="CE2" s="92"/>
      <c r="CK2" s="92"/>
      <c r="CT2" s="92"/>
      <c r="CW2" s="92"/>
      <c r="CZ2" s="92"/>
      <c r="DC2" s="92"/>
      <c r="DO2" s="92"/>
      <c r="DU2" s="92"/>
      <c r="DX2" s="92"/>
      <c r="EA2" s="92"/>
      <c r="ED2" s="92"/>
      <c r="EJ2" s="92"/>
      <c r="EM2" s="92"/>
      <c r="EP2" s="92"/>
      <c r="ES2" s="92"/>
      <c r="EU2" s="92"/>
      <c r="EV2" s="92"/>
      <c r="FA2" s="92"/>
      <c r="FD2" s="92"/>
      <c r="FG2" s="92"/>
      <c r="FJ2" s="92"/>
      <c r="FM2" s="92"/>
      <c r="FP2" s="92"/>
      <c r="FS2" s="92"/>
      <c r="FY2" s="92"/>
      <c r="GB2" s="92"/>
      <c r="GE2" s="92"/>
      <c r="GG2" s="92"/>
      <c r="GH2" s="92"/>
      <c r="GP2" s="92"/>
      <c r="GS2" s="92"/>
      <c r="GV2" s="92"/>
      <c r="HG2" s="92"/>
      <c r="HH2" s="92"/>
      <c r="HM2" s="92"/>
      <c r="HQ2" s="92"/>
      <c r="HR2" s="92"/>
      <c r="HZ2" s="92"/>
      <c r="IA2" s="92"/>
      <c r="JA2" s="92"/>
      <c r="JB2" s="92"/>
      <c r="JC2" s="92"/>
      <c r="JD2" s="92"/>
      <c r="JE2" s="92"/>
      <c r="JF2" s="92"/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2"/>
      <c r="KA2" s="92"/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2"/>
      <c r="KU2" s="92"/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L2" s="92"/>
      <c r="LO2" s="92"/>
      <c r="LR2" s="92"/>
      <c r="LU2" s="92"/>
      <c r="LX2" s="92"/>
      <c r="MA2" s="92"/>
      <c r="MG2" s="92"/>
      <c r="MP2" s="92"/>
      <c r="MS2" s="92"/>
      <c r="MV2" s="92"/>
      <c r="MY2" s="92"/>
      <c r="NK2" s="92"/>
      <c r="NQ2" s="92"/>
      <c r="NT2" s="92"/>
      <c r="NW2" s="92"/>
      <c r="NZ2" s="92"/>
      <c r="OF2" s="92"/>
      <c r="OI2" s="92"/>
      <c r="OL2" s="92"/>
      <c r="OO2" s="92"/>
      <c r="OQ2" s="92"/>
      <c r="OR2" s="92"/>
      <c r="OW2" s="92"/>
      <c r="OZ2" s="92"/>
      <c r="PC2" s="92"/>
      <c r="PF2" s="92"/>
      <c r="PI2" s="92"/>
      <c r="PL2" s="92"/>
      <c r="PO2" s="92"/>
      <c r="PU2" s="92"/>
      <c r="PX2" s="92"/>
      <c r="QA2" s="92"/>
      <c r="QC2" s="92"/>
      <c r="QD2" s="92"/>
      <c r="QL2" s="92"/>
      <c r="QO2" s="92"/>
      <c r="QR2" s="92"/>
      <c r="RC2" s="92"/>
      <c r="RD2" s="92"/>
      <c r="RI2" s="92"/>
      <c r="RM2" s="92"/>
      <c r="RN2" s="92"/>
      <c r="RV2" s="92"/>
      <c r="RW2" s="92"/>
      <c r="SW2" s="92"/>
      <c r="SX2" s="92"/>
      <c r="SY2" s="92"/>
      <c r="SZ2" s="92"/>
      <c r="TA2" s="92"/>
      <c r="TB2" s="92"/>
      <c r="TC2" s="92"/>
      <c r="TD2" s="92"/>
      <c r="TE2" s="92"/>
      <c r="TF2" s="92"/>
      <c r="TG2" s="92"/>
      <c r="TH2" s="92"/>
      <c r="TI2" s="92"/>
      <c r="TJ2" s="92"/>
      <c r="TK2" s="92"/>
      <c r="TL2" s="92"/>
      <c r="TM2" s="92"/>
      <c r="TN2" s="92"/>
      <c r="TO2" s="92"/>
      <c r="TP2" s="92"/>
      <c r="TQ2" s="92"/>
      <c r="TR2" s="92"/>
      <c r="TS2" s="92"/>
      <c r="TT2" s="92"/>
      <c r="TU2" s="92"/>
      <c r="TV2" s="92"/>
      <c r="TW2" s="92"/>
      <c r="TX2" s="92"/>
      <c r="TY2" s="92"/>
      <c r="TZ2" s="92"/>
      <c r="UA2" s="92"/>
      <c r="UB2" s="92"/>
      <c r="UC2" s="92"/>
      <c r="UD2" s="92"/>
      <c r="UE2" s="92"/>
      <c r="UF2" s="92"/>
      <c r="UG2" s="92"/>
      <c r="UH2" s="92"/>
      <c r="UI2" s="92"/>
      <c r="UJ2" s="92"/>
      <c r="UK2" s="92"/>
      <c r="UL2" s="92"/>
      <c r="UM2" s="92"/>
      <c r="UN2" s="92"/>
      <c r="UO2" s="92"/>
      <c r="UP2" s="92"/>
      <c r="UQ2" s="92"/>
      <c r="UR2" s="92"/>
      <c r="US2" s="92"/>
      <c r="UT2" s="92"/>
      <c r="UU2" s="92"/>
      <c r="UV2" s="92"/>
      <c r="UW2" s="92"/>
      <c r="UX2" s="92"/>
      <c r="UY2" s="92"/>
      <c r="UZ2" s="92"/>
      <c r="VA2" s="92"/>
      <c r="VB2" s="92"/>
      <c r="VH2" s="92"/>
      <c r="VK2" s="92"/>
      <c r="VN2" s="92"/>
      <c r="VQ2" s="92"/>
      <c r="VT2" s="92"/>
      <c r="VW2" s="92"/>
      <c r="WC2" s="92"/>
      <c r="WL2" s="92"/>
      <c r="WO2" s="92"/>
      <c r="WR2" s="92"/>
      <c r="WU2" s="92"/>
      <c r="XG2" s="92"/>
      <c r="XM2" s="92"/>
      <c r="XP2" s="92"/>
      <c r="XS2" s="92"/>
      <c r="XV2" s="92"/>
      <c r="YB2" s="92"/>
      <c r="YE2" s="92"/>
      <c r="YH2" s="92"/>
      <c r="YK2" s="92"/>
      <c r="YM2" s="92"/>
      <c r="YN2" s="92"/>
      <c r="YS2" s="92"/>
      <c r="YV2" s="92"/>
      <c r="YY2" s="92"/>
      <c r="ZB2" s="92"/>
      <c r="ZE2" s="92"/>
      <c r="ZH2" s="92"/>
      <c r="ZK2" s="92"/>
      <c r="ZQ2" s="92"/>
      <c r="ZT2" s="92"/>
      <c r="ZW2" s="92"/>
      <c r="ZY2" s="92"/>
      <c r="ZZ2" s="92"/>
      <c r="AAH2" s="92"/>
      <c r="AAK2" s="92"/>
      <c r="AAN2" s="92"/>
      <c r="AAY2" s="92"/>
      <c r="AAZ2" s="92"/>
      <c r="ABE2" s="92"/>
      <c r="ABI2" s="92"/>
      <c r="ABJ2" s="92"/>
      <c r="ABR2" s="92"/>
      <c r="ABS2" s="92"/>
      <c r="ACS2" s="92"/>
      <c r="ACT2" s="92"/>
      <c r="ACU2" s="92"/>
      <c r="ACV2" s="92"/>
      <c r="ACW2" s="92"/>
      <c r="ACX2" s="92"/>
      <c r="ACY2" s="92"/>
      <c r="ACZ2" s="92"/>
      <c r="ADA2" s="92"/>
      <c r="ADB2" s="92"/>
      <c r="ADC2" s="92"/>
      <c r="ADD2" s="92"/>
      <c r="ADE2" s="92"/>
      <c r="ADF2" s="92"/>
      <c r="ADG2" s="92"/>
      <c r="ADH2" s="92"/>
      <c r="ADI2" s="92"/>
      <c r="ADJ2" s="92"/>
      <c r="ADK2" s="92"/>
      <c r="ADL2" s="92"/>
      <c r="ADM2" s="92"/>
      <c r="ADN2" s="92"/>
      <c r="ADO2" s="92"/>
      <c r="ADP2" s="92"/>
      <c r="ADQ2" s="92"/>
      <c r="ADR2" s="92"/>
      <c r="ADS2" s="92"/>
      <c r="ADT2" s="92"/>
      <c r="ADU2" s="92"/>
      <c r="ADV2" s="92"/>
      <c r="ADW2" s="92"/>
      <c r="ADX2" s="92"/>
      <c r="ADY2" s="92"/>
      <c r="ADZ2" s="92"/>
      <c r="AEA2" s="92"/>
      <c r="AEB2" s="92"/>
      <c r="AEC2" s="92"/>
      <c r="AED2" s="92"/>
      <c r="AEE2" s="92"/>
      <c r="AEF2" s="92"/>
      <c r="AEG2" s="92"/>
      <c r="AEH2" s="92"/>
      <c r="AEI2" s="92"/>
      <c r="AEJ2" s="92"/>
      <c r="AEK2" s="92"/>
      <c r="AEL2" s="92"/>
      <c r="AEM2" s="92"/>
      <c r="AEN2" s="92"/>
      <c r="AEO2" s="92"/>
      <c r="AEP2" s="92"/>
      <c r="AEQ2" s="92"/>
      <c r="AER2" s="92"/>
      <c r="AES2" s="92"/>
      <c r="AET2" s="92"/>
      <c r="AEU2" s="92"/>
      <c r="AEV2" s="92"/>
      <c r="AEW2" s="92"/>
      <c r="AEX2" s="92"/>
      <c r="AFD2" s="92"/>
      <c r="AFG2" s="92"/>
      <c r="AFJ2" s="92"/>
      <c r="AFM2" s="92"/>
      <c r="AFP2" s="92"/>
      <c r="AFS2" s="92"/>
      <c r="AFY2" s="92"/>
      <c r="AGH2" s="92"/>
      <c r="AGK2" s="92"/>
      <c r="AGN2" s="92"/>
      <c r="AGQ2" s="92"/>
      <c r="AHC2" s="92"/>
      <c r="AHI2" s="92"/>
      <c r="AHL2" s="92"/>
      <c r="AHO2" s="92"/>
      <c r="AHR2" s="92"/>
      <c r="AHX2" s="92"/>
      <c r="AIA2" s="92"/>
      <c r="AID2" s="92"/>
      <c r="AIG2" s="92"/>
      <c r="AII2" s="92"/>
      <c r="AIJ2" s="92"/>
      <c r="AIO2" s="92"/>
      <c r="AIR2" s="92"/>
      <c r="AIU2" s="92"/>
      <c r="AIX2" s="92"/>
      <c r="AJA2" s="92"/>
      <c r="AJD2" s="92"/>
      <c r="AJG2" s="92"/>
      <c r="AJM2" s="92"/>
      <c r="AJP2" s="92"/>
      <c r="AJS2" s="92"/>
      <c r="AJU2" s="92"/>
      <c r="AJV2" s="92"/>
      <c r="AKD2" s="92"/>
      <c r="AKG2" s="92"/>
      <c r="AKJ2" s="92"/>
      <c r="AKU2" s="92"/>
      <c r="AKV2" s="92"/>
      <c r="ALA2" s="92"/>
      <c r="ALE2" s="92"/>
      <c r="ALF2" s="92"/>
      <c r="ALN2" s="92"/>
      <c r="ALO2" s="92"/>
      <c r="AMO2" s="92"/>
      <c r="AMP2" s="92"/>
      <c r="AMQ2" s="92"/>
      <c r="AMR2" s="92"/>
      <c r="AMS2" s="92"/>
      <c r="AMT2" s="92"/>
      <c r="AMU2" s="92"/>
      <c r="AMV2" s="92"/>
      <c r="AMW2" s="92"/>
      <c r="AMX2" s="92"/>
      <c r="AMY2" s="92"/>
      <c r="AMZ2" s="92"/>
      <c r="ANA2" s="92"/>
      <c r="ANB2" s="92"/>
      <c r="ANC2" s="92"/>
      <c r="AND2" s="92"/>
      <c r="ANE2" s="92"/>
      <c r="ANF2" s="92"/>
      <c r="ANG2" s="92"/>
      <c r="ANH2" s="92"/>
      <c r="ANI2" s="92"/>
      <c r="ANJ2" s="92"/>
      <c r="ANK2" s="92"/>
      <c r="ANL2" s="92"/>
      <c r="ANM2" s="92"/>
      <c r="ANN2" s="92"/>
      <c r="ANO2" s="92"/>
      <c r="ANP2" s="92"/>
      <c r="ANQ2" s="92"/>
      <c r="ANR2" s="92"/>
      <c r="ANS2" s="92"/>
      <c r="ANT2" s="92"/>
      <c r="ANU2" s="92"/>
      <c r="ANV2" s="92"/>
      <c r="ANW2" s="92"/>
      <c r="ANX2" s="92"/>
      <c r="ANY2" s="92"/>
      <c r="ANZ2" s="92"/>
      <c r="AOA2" s="92"/>
      <c r="AOB2" s="92"/>
      <c r="AOC2" s="92"/>
      <c r="AOD2" s="92"/>
      <c r="AOE2" s="92"/>
      <c r="AOF2" s="92"/>
      <c r="AOG2" s="92"/>
      <c r="AOH2" s="92"/>
      <c r="AOI2" s="92"/>
      <c r="AOJ2" s="92"/>
      <c r="AOK2" s="92"/>
      <c r="AOL2" s="92"/>
      <c r="AOM2" s="92"/>
      <c r="AON2" s="92"/>
      <c r="AOO2" s="92"/>
      <c r="AOP2" s="92"/>
      <c r="AOQ2" s="92"/>
      <c r="AOR2" s="92"/>
      <c r="AOS2" s="92"/>
      <c r="AOT2" s="92"/>
      <c r="AOZ2" s="92"/>
      <c r="APC2" s="92"/>
      <c r="APF2" s="92"/>
      <c r="API2" s="92"/>
      <c r="APL2" s="92"/>
      <c r="APO2" s="92"/>
      <c r="APU2" s="92"/>
      <c r="AQD2" s="92"/>
      <c r="AQG2" s="92"/>
      <c r="AQJ2" s="92"/>
      <c r="AQM2" s="92"/>
      <c r="AQY2" s="92"/>
      <c r="ARE2" s="92"/>
      <c r="ARH2" s="92"/>
      <c r="ARK2" s="92"/>
      <c r="ARN2" s="92"/>
      <c r="ART2" s="92"/>
      <c r="ARW2" s="92"/>
      <c r="ARZ2" s="92"/>
      <c r="ASC2" s="92"/>
      <c r="ASE2" s="92"/>
      <c r="ASF2" s="92"/>
      <c r="ASK2" s="92"/>
      <c r="ASN2" s="92"/>
      <c r="ASQ2" s="92"/>
      <c r="AST2" s="92"/>
      <c r="ASW2" s="92"/>
      <c r="ASZ2" s="92"/>
      <c r="ATC2" s="92"/>
      <c r="ATI2" s="92"/>
      <c r="ATL2" s="92"/>
      <c r="ATO2" s="92"/>
      <c r="ATQ2" s="92"/>
      <c r="ATR2" s="92"/>
      <c r="ATZ2" s="92"/>
      <c r="AUC2" s="92"/>
      <c r="AUF2" s="92"/>
      <c r="AUQ2" s="92"/>
      <c r="AUR2" s="92"/>
      <c r="AUW2" s="92"/>
      <c r="AVA2" s="92"/>
      <c r="AVB2" s="92"/>
      <c r="AVJ2" s="92"/>
      <c r="AVK2" s="92"/>
      <c r="AWK2" s="92"/>
      <c r="AWL2" s="92"/>
      <c r="AWM2" s="92"/>
      <c r="AWN2" s="92"/>
      <c r="AWO2" s="92"/>
      <c r="AWP2" s="92"/>
      <c r="AWQ2" s="92"/>
      <c r="AWR2" s="92"/>
      <c r="AWS2" s="92"/>
      <c r="AWT2" s="92"/>
      <c r="AWU2" s="92"/>
      <c r="AWV2" s="92"/>
      <c r="AWW2" s="92"/>
      <c r="AWX2" s="92"/>
      <c r="AWY2" s="92"/>
      <c r="AWZ2" s="92"/>
      <c r="AXA2" s="92"/>
      <c r="AXB2" s="92"/>
      <c r="AXC2" s="92"/>
      <c r="AXD2" s="92"/>
      <c r="AXE2" s="92"/>
      <c r="AXF2" s="92"/>
      <c r="AXG2" s="92"/>
      <c r="AXH2" s="92"/>
      <c r="AXI2" s="92"/>
      <c r="AXJ2" s="92"/>
      <c r="AXK2" s="92"/>
      <c r="AXL2" s="92"/>
      <c r="AXM2" s="92"/>
      <c r="AXN2" s="92"/>
      <c r="AXO2" s="92"/>
      <c r="AXP2" s="92"/>
      <c r="AXQ2" s="92"/>
      <c r="AXR2" s="92"/>
      <c r="AXS2" s="92"/>
      <c r="AXT2" s="92"/>
      <c r="AXU2" s="92"/>
      <c r="AXV2" s="92"/>
      <c r="AXW2" s="92"/>
      <c r="AXX2" s="92"/>
      <c r="AXY2" s="92"/>
      <c r="AXZ2" s="92"/>
      <c r="AYA2" s="92"/>
      <c r="AYB2" s="92"/>
      <c r="AYC2" s="92"/>
      <c r="AYD2" s="92"/>
      <c r="AYE2" s="92"/>
      <c r="AYF2" s="92"/>
      <c r="AYG2" s="92"/>
      <c r="AYH2" s="92"/>
      <c r="AYI2" s="92"/>
      <c r="AYJ2" s="92"/>
      <c r="AYK2" s="92"/>
      <c r="AYL2" s="92"/>
      <c r="AYM2" s="92"/>
      <c r="AYN2" s="92"/>
      <c r="AYO2" s="92"/>
      <c r="AYP2" s="92"/>
      <c r="AYV2" s="92"/>
      <c r="AYY2" s="92"/>
      <c r="AZB2" s="92"/>
      <c r="AZE2" s="92"/>
      <c r="AZH2" s="92"/>
      <c r="AZK2" s="92"/>
      <c r="AZQ2" s="92"/>
      <c r="AZZ2" s="92"/>
      <c r="BAC2" s="92"/>
      <c r="BAF2" s="92"/>
      <c r="BAI2" s="92"/>
      <c r="BAU2" s="92"/>
      <c r="BBA2" s="92"/>
      <c r="BBD2" s="92"/>
      <c r="BBG2" s="92"/>
      <c r="BBJ2" s="92"/>
      <c r="BBP2" s="92"/>
      <c r="BBS2" s="92"/>
      <c r="BBV2" s="92"/>
      <c r="BBY2" s="92"/>
      <c r="BCA2" s="92"/>
      <c r="BCB2" s="92"/>
      <c r="BCG2" s="92"/>
      <c r="BCJ2" s="92"/>
      <c r="BCM2" s="92"/>
      <c r="BCP2" s="92"/>
      <c r="BCS2" s="92"/>
      <c r="BCV2" s="92"/>
      <c r="BCY2" s="92"/>
      <c r="BDE2" s="92"/>
      <c r="BDH2" s="92"/>
      <c r="BDK2" s="92"/>
      <c r="BDM2" s="92"/>
      <c r="BDN2" s="92"/>
      <c r="BDV2" s="92"/>
      <c r="BDY2" s="92"/>
      <c r="BEB2" s="92"/>
      <c r="BEM2" s="92"/>
      <c r="BEN2" s="92"/>
      <c r="BES2" s="92"/>
      <c r="BEW2" s="92"/>
      <c r="BEX2" s="92"/>
      <c r="BFF2" s="92"/>
      <c r="BFG2" s="92"/>
      <c r="BGG2" s="92"/>
      <c r="BGH2" s="92"/>
      <c r="BGI2" s="92"/>
      <c r="BGJ2" s="92"/>
      <c r="BGK2" s="92"/>
      <c r="BGL2" s="92"/>
      <c r="BGM2" s="92"/>
      <c r="BGN2" s="92"/>
      <c r="BGO2" s="92"/>
      <c r="BGP2" s="92"/>
      <c r="BGQ2" s="92"/>
      <c r="BGR2" s="92"/>
      <c r="BGS2" s="92"/>
      <c r="BGT2" s="92"/>
      <c r="BGU2" s="92"/>
      <c r="BGV2" s="92"/>
      <c r="BGW2" s="92"/>
      <c r="BGX2" s="92"/>
      <c r="BGY2" s="92"/>
      <c r="BGZ2" s="92"/>
      <c r="BHA2" s="92"/>
      <c r="BHB2" s="92"/>
      <c r="BHC2" s="92"/>
      <c r="BHD2" s="92"/>
      <c r="BHE2" s="92"/>
      <c r="BHF2" s="92"/>
      <c r="BHG2" s="92"/>
      <c r="BHH2" s="92"/>
      <c r="BHI2" s="92"/>
      <c r="BHJ2" s="92"/>
      <c r="BHK2" s="92"/>
      <c r="BHL2" s="92"/>
      <c r="BHM2" s="92"/>
      <c r="BHN2" s="92"/>
      <c r="BHO2" s="92"/>
      <c r="BHP2" s="92"/>
      <c r="BHQ2" s="92"/>
      <c r="BHR2" s="92"/>
      <c r="BHS2" s="92"/>
      <c r="BHT2" s="92"/>
      <c r="BHU2" s="92"/>
      <c r="BHV2" s="92"/>
      <c r="BHW2" s="92"/>
      <c r="BHX2" s="92"/>
      <c r="BHY2" s="92"/>
      <c r="BHZ2" s="92"/>
      <c r="BIA2" s="92"/>
      <c r="BIB2" s="92"/>
      <c r="BIC2" s="92"/>
      <c r="BID2" s="92"/>
      <c r="BIE2" s="92"/>
      <c r="BIF2" s="92"/>
      <c r="BIG2" s="92"/>
      <c r="BIH2" s="92"/>
      <c r="BII2" s="92"/>
      <c r="BIJ2" s="92"/>
      <c r="BIK2" s="92"/>
      <c r="BIL2" s="92"/>
      <c r="BIR2" s="92"/>
      <c r="BIU2" s="92"/>
      <c r="BIX2" s="92"/>
      <c r="BJA2" s="92"/>
      <c r="BJD2" s="92"/>
      <c r="BJG2" s="92"/>
      <c r="BJM2" s="92"/>
      <c r="BJV2" s="92"/>
      <c r="BJY2" s="92"/>
      <c r="BKB2" s="92"/>
      <c r="BKE2" s="92"/>
      <c r="BKQ2" s="92"/>
      <c r="BKW2" s="92"/>
      <c r="BKZ2" s="92"/>
      <c r="BLC2" s="92"/>
      <c r="BLF2" s="92"/>
      <c r="BLL2" s="92"/>
      <c r="BLO2" s="92"/>
      <c r="BLR2" s="92"/>
      <c r="BLU2" s="92"/>
      <c r="BLW2" s="92"/>
      <c r="BLX2" s="92"/>
      <c r="BMC2" s="92"/>
      <c r="BMF2" s="92"/>
      <c r="BMI2" s="92"/>
      <c r="BML2" s="92"/>
      <c r="BMO2" s="92"/>
      <c r="BMR2" s="92"/>
      <c r="BMU2" s="92"/>
      <c r="BNA2" s="92"/>
      <c r="BND2" s="92"/>
      <c r="BNG2" s="92"/>
      <c r="BNI2" s="92"/>
      <c r="BNJ2" s="92"/>
      <c r="BNR2" s="92"/>
      <c r="BNU2" s="92"/>
      <c r="BNX2" s="92"/>
      <c r="BOI2" s="92"/>
      <c r="BOJ2" s="92"/>
      <c r="BOO2" s="92"/>
      <c r="BOS2" s="92"/>
      <c r="BOT2" s="92"/>
      <c r="BPB2" s="92"/>
      <c r="BPC2" s="92"/>
      <c r="BQC2" s="92"/>
      <c r="BQD2" s="92"/>
      <c r="BQE2" s="92"/>
      <c r="BQF2" s="92"/>
      <c r="BQG2" s="92"/>
      <c r="BQH2" s="92"/>
      <c r="BQI2" s="92"/>
      <c r="BQJ2" s="92"/>
      <c r="BQK2" s="92"/>
      <c r="BQL2" s="92"/>
      <c r="BQM2" s="92"/>
      <c r="BQN2" s="92"/>
      <c r="BQO2" s="92"/>
      <c r="BQP2" s="92"/>
      <c r="BQQ2" s="92"/>
      <c r="BQR2" s="92"/>
      <c r="BQS2" s="92"/>
      <c r="BQT2" s="92"/>
      <c r="BQU2" s="92"/>
      <c r="BQV2" s="92"/>
      <c r="BQW2" s="92"/>
      <c r="BQX2" s="92"/>
      <c r="BQY2" s="92"/>
      <c r="BQZ2" s="92"/>
      <c r="BRA2" s="92"/>
      <c r="BRB2" s="92"/>
      <c r="BRC2" s="92"/>
      <c r="BRD2" s="92"/>
      <c r="BRE2" s="92"/>
      <c r="BRF2" s="92"/>
      <c r="BRG2" s="92"/>
      <c r="BRH2" s="92"/>
      <c r="BRI2" s="92"/>
      <c r="BRJ2" s="92"/>
      <c r="BRK2" s="92"/>
      <c r="BRL2" s="92"/>
      <c r="BRM2" s="92"/>
      <c r="BRN2" s="92"/>
      <c r="BRO2" s="92"/>
      <c r="BRP2" s="92"/>
      <c r="BRQ2" s="92"/>
      <c r="BRR2" s="92"/>
      <c r="BRS2" s="92"/>
      <c r="BRT2" s="92"/>
      <c r="BRU2" s="92"/>
      <c r="BRV2" s="92"/>
      <c r="BRW2" s="92"/>
      <c r="BRX2" s="92"/>
      <c r="BRY2" s="92"/>
      <c r="BRZ2" s="92"/>
      <c r="BSA2" s="92"/>
      <c r="BSB2" s="92"/>
      <c r="BSC2" s="92"/>
      <c r="BSD2" s="92"/>
      <c r="BSE2" s="92"/>
      <c r="BSF2" s="92"/>
      <c r="BSG2" s="92"/>
      <c r="BSH2" s="92"/>
      <c r="BSN2" s="92"/>
      <c r="BSQ2" s="92"/>
      <c r="BST2" s="92"/>
      <c r="BSW2" s="92"/>
      <c r="BSZ2" s="92"/>
      <c r="BTC2" s="92"/>
      <c r="BTI2" s="92"/>
      <c r="BTR2" s="92"/>
      <c r="BTU2" s="92"/>
      <c r="BTX2" s="92"/>
      <c r="BUA2" s="92"/>
      <c r="BUM2" s="92"/>
      <c r="BUS2" s="92"/>
      <c r="BUV2" s="92"/>
      <c r="BUY2" s="92"/>
      <c r="BVB2" s="92"/>
      <c r="BVH2" s="92"/>
      <c r="BVK2" s="92"/>
      <c r="BVN2" s="92"/>
      <c r="BVQ2" s="92"/>
      <c r="BVS2" s="92"/>
      <c r="BVT2" s="92"/>
      <c r="BVY2" s="92"/>
      <c r="BWB2" s="92"/>
      <c r="BWE2" s="92"/>
      <c r="BWH2" s="92"/>
      <c r="BWK2" s="92"/>
      <c r="BWN2" s="92"/>
      <c r="BWQ2" s="92"/>
      <c r="BWW2" s="92"/>
      <c r="BWZ2" s="92"/>
      <c r="BXC2" s="92"/>
      <c r="BXE2" s="92"/>
      <c r="BXF2" s="92"/>
      <c r="BXN2" s="92"/>
      <c r="BXQ2" s="92"/>
      <c r="BXT2" s="92"/>
      <c r="BYE2" s="92"/>
      <c r="BYF2" s="92"/>
      <c r="BYK2" s="92"/>
      <c r="BYO2" s="92"/>
      <c r="BYP2" s="92"/>
      <c r="BYX2" s="92"/>
      <c r="BYY2" s="92"/>
      <c r="BZY2" s="92"/>
      <c r="BZZ2" s="92"/>
      <c r="CAA2" s="92"/>
      <c r="CAB2" s="92"/>
      <c r="CAC2" s="92"/>
      <c r="CAD2" s="92"/>
      <c r="CAE2" s="92"/>
      <c r="CAF2" s="92"/>
      <c r="CAG2" s="92"/>
      <c r="CAH2" s="92"/>
      <c r="CAI2" s="92"/>
      <c r="CAJ2" s="92"/>
      <c r="CAK2" s="92"/>
      <c r="CAL2" s="92"/>
      <c r="CAM2" s="92"/>
      <c r="CAN2" s="92"/>
      <c r="CAO2" s="92"/>
      <c r="CAP2" s="92"/>
      <c r="CAQ2" s="92"/>
      <c r="CAR2" s="92"/>
      <c r="CAS2" s="92"/>
      <c r="CAT2" s="92"/>
      <c r="CAU2" s="92"/>
      <c r="CAV2" s="92"/>
      <c r="CAW2" s="92"/>
      <c r="CAX2" s="92"/>
      <c r="CAY2" s="92"/>
      <c r="CAZ2" s="92"/>
      <c r="CBA2" s="92"/>
      <c r="CBB2" s="92"/>
      <c r="CBC2" s="92"/>
      <c r="CBD2" s="92"/>
      <c r="CBE2" s="92"/>
      <c r="CBF2" s="92"/>
      <c r="CBG2" s="92"/>
      <c r="CBH2" s="92"/>
      <c r="CBI2" s="92"/>
      <c r="CBJ2" s="92"/>
      <c r="CBK2" s="92"/>
      <c r="CBL2" s="92"/>
      <c r="CBM2" s="92"/>
      <c r="CBN2" s="92"/>
      <c r="CBO2" s="92"/>
      <c r="CBP2" s="92"/>
      <c r="CBQ2" s="92"/>
      <c r="CBR2" s="92"/>
      <c r="CBS2" s="92"/>
      <c r="CBT2" s="92"/>
      <c r="CBU2" s="92"/>
      <c r="CBV2" s="92"/>
      <c r="CBW2" s="92"/>
      <c r="CBX2" s="92"/>
      <c r="CBY2" s="92"/>
      <c r="CBZ2" s="92"/>
      <c r="CCA2" s="92"/>
      <c r="CCB2" s="92"/>
      <c r="CCC2" s="92"/>
      <c r="CCD2" s="92"/>
      <c r="CCJ2" s="92"/>
      <c r="CCM2" s="92"/>
      <c r="CCP2" s="92"/>
      <c r="CCS2" s="92"/>
      <c r="CCV2" s="92"/>
      <c r="CCY2" s="92"/>
      <c r="CDE2" s="92"/>
      <c r="CDN2" s="92"/>
      <c r="CDQ2" s="92"/>
      <c r="CDT2" s="92"/>
      <c r="CDW2" s="92"/>
      <c r="CEI2" s="92"/>
      <c r="CEO2" s="92"/>
      <c r="CER2" s="92"/>
      <c r="CEU2" s="92"/>
      <c r="CEX2" s="92"/>
      <c r="CFD2" s="92"/>
      <c r="CFG2" s="92"/>
      <c r="CFJ2" s="92"/>
      <c r="CFM2" s="92"/>
      <c r="CFO2" s="92"/>
      <c r="CFP2" s="92"/>
      <c r="CFU2" s="92"/>
      <c r="CFX2" s="92"/>
      <c r="CGA2" s="92"/>
      <c r="CGD2" s="92"/>
      <c r="CGG2" s="92"/>
      <c r="CGJ2" s="92"/>
      <c r="CGM2" s="92"/>
      <c r="CGS2" s="92"/>
      <c r="CGV2" s="92"/>
      <c r="CGY2" s="92"/>
      <c r="CHA2" s="92"/>
      <c r="CHB2" s="92"/>
      <c r="CHJ2" s="92"/>
      <c r="CHM2" s="92"/>
      <c r="CHP2" s="92"/>
      <c r="CIA2" s="92"/>
      <c r="CIB2" s="92"/>
      <c r="CIG2" s="92"/>
      <c r="CIK2" s="92"/>
      <c r="CIL2" s="92"/>
      <c r="CIT2" s="92"/>
      <c r="CIU2" s="92"/>
      <c r="CJU2" s="92"/>
      <c r="CJV2" s="92"/>
      <c r="CJW2" s="92"/>
      <c r="CJX2" s="92"/>
      <c r="CJY2" s="92"/>
      <c r="CJZ2" s="92"/>
      <c r="CKA2" s="92"/>
      <c r="CKB2" s="92"/>
      <c r="CKC2" s="92"/>
      <c r="CKD2" s="92"/>
      <c r="CKE2" s="92"/>
      <c r="CKF2" s="92"/>
      <c r="CKG2" s="92"/>
      <c r="CKH2" s="92"/>
      <c r="CKI2" s="92"/>
      <c r="CKJ2" s="92"/>
      <c r="CKK2" s="92"/>
      <c r="CKL2" s="92"/>
      <c r="CKM2" s="92"/>
      <c r="CKN2" s="92"/>
      <c r="CKO2" s="92"/>
      <c r="CKP2" s="92"/>
      <c r="CKQ2" s="92"/>
      <c r="CKR2" s="92"/>
      <c r="CKS2" s="92"/>
      <c r="CKT2" s="92"/>
      <c r="CKU2" s="92"/>
      <c r="CKV2" s="92"/>
      <c r="CKW2" s="92"/>
      <c r="CKX2" s="92"/>
      <c r="CKY2" s="92"/>
      <c r="CKZ2" s="92"/>
      <c r="CLA2" s="92"/>
      <c r="CLB2" s="92"/>
      <c r="CLC2" s="92"/>
      <c r="CLD2" s="92"/>
      <c r="CLE2" s="92"/>
      <c r="CLF2" s="92"/>
      <c r="CLG2" s="92"/>
      <c r="CLH2" s="92"/>
      <c r="CLI2" s="92"/>
      <c r="CLJ2" s="92"/>
      <c r="CLK2" s="92"/>
      <c r="CLL2" s="92"/>
      <c r="CLM2" s="92"/>
      <c r="CLN2" s="92"/>
      <c r="CLO2" s="92"/>
      <c r="CLP2" s="92"/>
      <c r="CLQ2" s="92"/>
      <c r="CLR2" s="92"/>
      <c r="CLS2" s="92"/>
      <c r="CLT2" s="92"/>
      <c r="CLU2" s="92"/>
      <c r="CLV2" s="92"/>
      <c r="CLW2" s="92"/>
      <c r="CLX2" s="92"/>
      <c r="CLY2" s="92"/>
      <c r="CLZ2" s="92"/>
      <c r="CMF2" s="92"/>
      <c r="CMI2" s="92"/>
      <c r="CML2" s="92"/>
      <c r="CMO2" s="92"/>
      <c r="CMR2" s="92"/>
      <c r="CMU2" s="92"/>
      <c r="CNA2" s="92"/>
      <c r="CNJ2" s="92"/>
      <c r="CNM2" s="92"/>
      <c r="CNP2" s="92"/>
      <c r="CNS2" s="92"/>
      <c r="COE2" s="92"/>
      <c r="COK2" s="92"/>
      <c r="CON2" s="92"/>
      <c r="COQ2" s="92"/>
      <c r="COT2" s="92"/>
      <c r="COZ2" s="92"/>
      <c r="CPC2" s="92"/>
      <c r="CPF2" s="92"/>
      <c r="CPI2" s="92"/>
      <c r="CPK2" s="92"/>
      <c r="CPL2" s="92"/>
      <c r="CPQ2" s="92"/>
      <c r="CPT2" s="92"/>
      <c r="CPW2" s="92"/>
      <c r="CPZ2" s="92"/>
      <c r="CQC2" s="92"/>
      <c r="CQF2" s="92"/>
      <c r="CQI2" s="92"/>
      <c r="CQO2" s="92"/>
      <c r="CQR2" s="92"/>
      <c r="CQU2" s="92"/>
      <c r="CQW2" s="92"/>
      <c r="CQX2" s="92"/>
      <c r="CRF2" s="92"/>
      <c r="CRI2" s="92"/>
      <c r="CRL2" s="92"/>
      <c r="CRW2" s="92"/>
      <c r="CRX2" s="92"/>
      <c r="CSC2" s="92"/>
      <c r="CSG2" s="92"/>
      <c r="CSH2" s="92"/>
      <c r="CSP2" s="92"/>
      <c r="CSQ2" s="92"/>
      <c r="CTQ2" s="92"/>
      <c r="CTR2" s="92"/>
      <c r="CTS2" s="92"/>
      <c r="CTT2" s="92"/>
      <c r="CTU2" s="92"/>
      <c r="CTV2" s="92"/>
      <c r="CTW2" s="92"/>
      <c r="CTX2" s="92"/>
      <c r="CTY2" s="92"/>
      <c r="CTZ2" s="92"/>
      <c r="CUA2" s="92"/>
      <c r="CUB2" s="92"/>
      <c r="CUC2" s="92"/>
      <c r="CUD2" s="92"/>
      <c r="CUE2" s="92"/>
      <c r="CUF2" s="92"/>
      <c r="CUG2" s="92"/>
      <c r="CUH2" s="92"/>
      <c r="CUI2" s="92"/>
      <c r="CUJ2" s="92"/>
      <c r="CUK2" s="92"/>
      <c r="CUL2" s="92"/>
      <c r="CUM2" s="92"/>
      <c r="CUN2" s="92"/>
      <c r="CUO2" s="92"/>
      <c r="CUP2" s="92"/>
      <c r="CUQ2" s="92"/>
      <c r="CUR2" s="92"/>
      <c r="CUS2" s="92"/>
      <c r="CUT2" s="92"/>
      <c r="CUU2" s="92"/>
      <c r="CUV2" s="92"/>
      <c r="CUW2" s="92"/>
      <c r="CUX2" s="92"/>
      <c r="CUY2" s="92"/>
      <c r="CUZ2" s="92"/>
      <c r="CVA2" s="92"/>
      <c r="CVB2" s="92"/>
      <c r="CVC2" s="92"/>
      <c r="CVD2" s="92"/>
      <c r="CVE2" s="92"/>
      <c r="CVF2" s="92"/>
      <c r="CVG2" s="92"/>
      <c r="CVH2" s="92"/>
      <c r="CVI2" s="92"/>
      <c r="CVJ2" s="92"/>
      <c r="CVK2" s="92"/>
      <c r="CVL2" s="92"/>
      <c r="CVM2" s="92"/>
      <c r="CVN2" s="92"/>
      <c r="CVO2" s="92"/>
      <c r="CVP2" s="92"/>
      <c r="CVQ2" s="92"/>
      <c r="CVR2" s="92"/>
      <c r="CVS2" s="92"/>
      <c r="CVT2" s="92"/>
      <c r="CVU2" s="92"/>
      <c r="CVV2" s="92"/>
      <c r="CWB2" s="92"/>
      <c r="CWE2" s="92"/>
      <c r="CWH2" s="92"/>
      <c r="CWK2" s="92"/>
      <c r="CWN2" s="92"/>
      <c r="CWQ2" s="92"/>
      <c r="CWW2" s="92"/>
      <c r="CXF2" s="92"/>
      <c r="CXI2" s="92"/>
      <c r="CXL2" s="92"/>
      <c r="CXO2" s="92"/>
      <c r="CYA2" s="92"/>
      <c r="CYG2" s="92"/>
      <c r="CYJ2" s="92"/>
      <c r="CYM2" s="92"/>
      <c r="CYP2" s="92"/>
      <c r="CYV2" s="92"/>
      <c r="CYY2" s="92"/>
      <c r="CZB2" s="92"/>
      <c r="CZE2" s="92"/>
      <c r="CZG2" s="92"/>
      <c r="CZH2" s="92"/>
      <c r="CZM2" s="92"/>
      <c r="CZP2" s="92"/>
      <c r="CZS2" s="92"/>
      <c r="CZV2" s="92"/>
      <c r="CZY2" s="92"/>
      <c r="DAB2" s="92"/>
      <c r="DAE2" s="92"/>
      <c r="DAK2" s="92"/>
      <c r="DAN2" s="92"/>
      <c r="DAQ2" s="92"/>
      <c r="DAS2" s="92"/>
      <c r="DAT2" s="92"/>
      <c r="DBB2" s="92"/>
      <c r="DBE2" s="92"/>
      <c r="DBH2" s="92"/>
      <c r="DBS2" s="92"/>
      <c r="DBT2" s="92"/>
      <c r="DBY2" s="92"/>
      <c r="DCC2" s="92"/>
      <c r="DCD2" s="92"/>
      <c r="DCL2" s="92"/>
      <c r="DCM2" s="92"/>
      <c r="DDM2" s="92"/>
      <c r="DDN2" s="92"/>
      <c r="DDO2" s="92"/>
      <c r="DDP2" s="92"/>
      <c r="DDQ2" s="92"/>
      <c r="DDR2" s="92"/>
      <c r="DDS2" s="92"/>
      <c r="DDT2" s="92"/>
      <c r="DDU2" s="92"/>
      <c r="DDV2" s="92"/>
      <c r="DDW2" s="92"/>
      <c r="DDX2" s="92"/>
      <c r="DDY2" s="92"/>
      <c r="DDZ2" s="92"/>
      <c r="DEA2" s="92"/>
      <c r="DEB2" s="92"/>
      <c r="DEC2" s="92"/>
      <c r="DED2" s="92"/>
      <c r="DEE2" s="92"/>
      <c r="DEF2" s="92"/>
      <c r="DEG2" s="92"/>
      <c r="DEH2" s="92"/>
      <c r="DEI2" s="92"/>
      <c r="DEJ2" s="92"/>
      <c r="DEK2" s="92"/>
      <c r="DEL2" s="92"/>
      <c r="DEM2" s="92"/>
      <c r="DEN2" s="92"/>
      <c r="DEO2" s="92"/>
      <c r="DEP2" s="92"/>
      <c r="DEQ2" s="92"/>
      <c r="DER2" s="92"/>
      <c r="DES2" s="92"/>
      <c r="DET2" s="92"/>
      <c r="DEU2" s="92"/>
      <c r="DEV2" s="92"/>
      <c r="DEW2" s="92"/>
      <c r="DEX2" s="92"/>
      <c r="DEY2" s="92"/>
      <c r="DEZ2" s="92"/>
      <c r="DFA2" s="92"/>
      <c r="DFB2" s="92"/>
      <c r="DFC2" s="92"/>
      <c r="DFD2" s="92"/>
      <c r="DFE2" s="92"/>
      <c r="DFF2" s="92"/>
      <c r="DFG2" s="92"/>
      <c r="DFH2" s="92"/>
      <c r="DFI2" s="92"/>
      <c r="DFJ2" s="92"/>
      <c r="DFK2" s="92"/>
      <c r="DFL2" s="92"/>
      <c r="DFM2" s="92"/>
      <c r="DFN2" s="92"/>
      <c r="DFO2" s="92"/>
      <c r="DFP2" s="92"/>
      <c r="DFQ2" s="92"/>
      <c r="DFR2" s="92"/>
      <c r="DFX2" s="92"/>
      <c r="DGA2" s="92"/>
      <c r="DGD2" s="92"/>
      <c r="DGG2" s="92"/>
      <c r="DGJ2" s="92"/>
      <c r="DGM2" s="92"/>
      <c r="DGS2" s="92"/>
      <c r="DHB2" s="92"/>
      <c r="DHE2" s="92"/>
      <c r="DHH2" s="92"/>
      <c r="DHK2" s="92"/>
      <c r="DHW2" s="92"/>
      <c r="DIC2" s="92"/>
      <c r="DIF2" s="92"/>
      <c r="DII2" s="92"/>
      <c r="DIL2" s="92"/>
      <c r="DIR2" s="92"/>
      <c r="DIU2" s="92"/>
      <c r="DIX2" s="92"/>
      <c r="DJA2" s="92"/>
      <c r="DJC2" s="92"/>
      <c r="DJD2" s="92"/>
      <c r="DJI2" s="92"/>
      <c r="DJL2" s="92"/>
      <c r="DJO2" s="92"/>
      <c r="DJR2" s="92"/>
      <c r="DJU2" s="92"/>
      <c r="DJX2" s="92"/>
      <c r="DKA2" s="92"/>
      <c r="DKG2" s="92"/>
      <c r="DKJ2" s="92"/>
      <c r="DKM2" s="92"/>
      <c r="DKO2" s="92"/>
      <c r="DKP2" s="92"/>
      <c r="DKX2" s="92"/>
      <c r="DLA2" s="92"/>
      <c r="DLD2" s="92"/>
      <c r="DLO2" s="92"/>
      <c r="DLP2" s="92"/>
      <c r="DLU2" s="92"/>
      <c r="DLY2" s="92"/>
      <c r="DLZ2" s="92"/>
      <c r="DMH2" s="92"/>
      <c r="DMI2" s="92"/>
      <c r="DNI2" s="92"/>
      <c r="DNJ2" s="92"/>
      <c r="DNK2" s="92"/>
      <c r="DNL2" s="92"/>
      <c r="DNM2" s="92"/>
      <c r="DNN2" s="92"/>
      <c r="DNO2" s="92"/>
      <c r="DNP2" s="92"/>
      <c r="DNQ2" s="92"/>
      <c r="DNR2" s="92"/>
      <c r="DNS2" s="92"/>
      <c r="DNT2" s="92"/>
      <c r="DNU2" s="92"/>
      <c r="DNV2" s="92"/>
      <c r="DNW2" s="92"/>
      <c r="DNX2" s="92"/>
      <c r="DNY2" s="92"/>
      <c r="DNZ2" s="92"/>
      <c r="DOA2" s="92"/>
      <c r="DOB2" s="92"/>
      <c r="DOC2" s="92"/>
      <c r="DOD2" s="92"/>
      <c r="DOE2" s="92"/>
      <c r="DOF2" s="92"/>
      <c r="DOG2" s="92"/>
      <c r="DOH2" s="92"/>
      <c r="DOI2" s="92"/>
      <c r="DOJ2" s="92"/>
      <c r="DOK2" s="92"/>
      <c r="DOL2" s="92"/>
      <c r="DOM2" s="92"/>
      <c r="DON2" s="92"/>
      <c r="DOO2" s="92"/>
      <c r="DOP2" s="92"/>
      <c r="DOQ2" s="92"/>
      <c r="DOR2" s="92"/>
      <c r="DOS2" s="92"/>
      <c r="DOT2" s="92"/>
      <c r="DOU2" s="92"/>
      <c r="DOV2" s="92"/>
      <c r="DOW2" s="92"/>
      <c r="DOX2" s="92"/>
      <c r="DOY2" s="92"/>
      <c r="DOZ2" s="92"/>
      <c r="DPA2" s="92"/>
      <c r="DPB2" s="92"/>
      <c r="DPC2" s="92"/>
      <c r="DPD2" s="92"/>
      <c r="DPE2" s="92"/>
      <c r="DPF2" s="92"/>
      <c r="DPG2" s="92"/>
      <c r="DPH2" s="92"/>
      <c r="DPI2" s="92"/>
      <c r="DPJ2" s="92"/>
      <c r="DPK2" s="92"/>
      <c r="DPL2" s="92"/>
      <c r="DPM2" s="92"/>
      <c r="DPN2" s="92"/>
      <c r="DPT2" s="92"/>
      <c r="DPW2" s="92"/>
      <c r="DPZ2" s="92"/>
      <c r="DQC2" s="92"/>
      <c r="DQF2" s="92"/>
      <c r="DQI2" s="92"/>
      <c r="DQO2" s="92"/>
      <c r="DQX2" s="92"/>
      <c r="DRA2" s="92"/>
      <c r="DRD2" s="92"/>
      <c r="DRG2" s="92"/>
      <c r="DRS2" s="92"/>
      <c r="DRY2" s="92"/>
      <c r="DSB2" s="92"/>
      <c r="DSE2" s="92"/>
      <c r="DSH2" s="92"/>
      <c r="DSN2" s="92"/>
      <c r="DSQ2" s="92"/>
      <c r="DST2" s="92"/>
      <c r="DSW2" s="92"/>
      <c r="DSY2" s="92"/>
      <c r="DSZ2" s="92"/>
      <c r="DTE2" s="92"/>
      <c r="DTH2" s="92"/>
      <c r="DTK2" s="92"/>
      <c r="DTN2" s="92"/>
      <c r="DTQ2" s="92"/>
      <c r="DTT2" s="92"/>
      <c r="DTW2" s="92"/>
      <c r="DUC2" s="92"/>
      <c r="DUF2" s="92"/>
      <c r="DUI2" s="92"/>
      <c r="DUK2" s="92"/>
      <c r="DUL2" s="92"/>
      <c r="DUT2" s="92"/>
      <c r="DUW2" s="92"/>
      <c r="DUZ2" s="92"/>
      <c r="DVK2" s="92"/>
      <c r="DVL2" s="92"/>
      <c r="DVQ2" s="92"/>
      <c r="DVU2" s="92"/>
      <c r="DVV2" s="92"/>
      <c r="DWD2" s="92"/>
      <c r="DWE2" s="92"/>
      <c r="DXE2" s="92"/>
      <c r="DXF2" s="92"/>
      <c r="DXG2" s="92"/>
      <c r="DXH2" s="92"/>
      <c r="DXI2" s="92"/>
      <c r="DXJ2" s="92"/>
      <c r="DXK2" s="92"/>
      <c r="DXL2" s="92"/>
      <c r="DXM2" s="92"/>
      <c r="DXN2" s="92"/>
      <c r="DXO2" s="92"/>
      <c r="DXP2" s="92"/>
      <c r="DXQ2" s="92"/>
      <c r="DXR2" s="92"/>
      <c r="DXS2" s="92"/>
      <c r="DXT2" s="92"/>
      <c r="DXU2" s="92"/>
      <c r="DXV2" s="92"/>
      <c r="DXW2" s="92"/>
      <c r="DXX2" s="92"/>
      <c r="DXY2" s="92"/>
      <c r="DXZ2" s="92"/>
      <c r="DYA2" s="92"/>
      <c r="DYB2" s="92"/>
      <c r="DYC2" s="92"/>
      <c r="DYD2" s="92"/>
      <c r="DYE2" s="92"/>
      <c r="DYF2" s="92"/>
      <c r="DYG2" s="92"/>
      <c r="DYH2" s="92"/>
      <c r="DYI2" s="92"/>
      <c r="DYJ2" s="92"/>
      <c r="DYK2" s="92"/>
      <c r="DYL2" s="92"/>
      <c r="DYM2" s="92"/>
      <c r="DYN2" s="92"/>
      <c r="DYO2" s="92"/>
      <c r="DYP2" s="92"/>
      <c r="DYQ2" s="92"/>
      <c r="DYR2" s="92"/>
      <c r="DYS2" s="92"/>
      <c r="DYT2" s="92"/>
      <c r="DYU2" s="92"/>
      <c r="DYV2" s="92"/>
      <c r="DYW2" s="92"/>
      <c r="DYX2" s="92"/>
      <c r="DYY2" s="92"/>
      <c r="DYZ2" s="92"/>
      <c r="DZA2" s="92"/>
      <c r="DZB2" s="92"/>
      <c r="DZC2" s="92"/>
      <c r="DZD2" s="92"/>
      <c r="DZE2" s="92"/>
      <c r="DZF2" s="92"/>
      <c r="DZG2" s="92"/>
      <c r="DZH2" s="92"/>
      <c r="DZI2" s="92"/>
      <c r="DZJ2" s="92"/>
      <c r="DZP2" s="92"/>
      <c r="DZS2" s="92"/>
      <c r="DZV2" s="92"/>
      <c r="DZY2" s="92"/>
      <c r="EAB2" s="92"/>
      <c r="EAE2" s="92"/>
      <c r="EAK2" s="92"/>
      <c r="EAT2" s="92"/>
      <c r="EAW2" s="92"/>
      <c r="EAZ2" s="92"/>
      <c r="EBC2" s="92"/>
      <c r="EBO2" s="92"/>
      <c r="EBU2" s="92"/>
      <c r="EBX2" s="92"/>
      <c r="ECA2" s="92"/>
      <c r="ECD2" s="92"/>
      <c r="ECJ2" s="92"/>
      <c r="ECM2" s="92"/>
      <c r="ECP2" s="92"/>
      <c r="ECS2" s="92"/>
      <c r="ECU2" s="92"/>
      <c r="ECV2" s="92"/>
      <c r="EDA2" s="92"/>
      <c r="EDD2" s="92"/>
      <c r="EDG2" s="92"/>
      <c r="EDJ2" s="92"/>
      <c r="EDM2" s="92"/>
      <c r="EDP2" s="92"/>
      <c r="EDS2" s="92"/>
      <c r="EDY2" s="92"/>
      <c r="EEB2" s="92"/>
      <c r="EEE2" s="92"/>
      <c r="EEG2" s="92"/>
      <c r="EEH2" s="92"/>
      <c r="EEP2" s="92"/>
      <c r="EES2" s="92"/>
      <c r="EEV2" s="92"/>
      <c r="EFG2" s="92"/>
      <c r="EFH2" s="92"/>
      <c r="EFM2" s="92"/>
      <c r="EFQ2" s="92"/>
      <c r="EFR2" s="92"/>
      <c r="EFZ2" s="92"/>
      <c r="EGA2" s="92"/>
      <c r="EHA2" s="92"/>
      <c r="EHB2" s="92"/>
      <c r="EHC2" s="92"/>
      <c r="EHD2" s="92"/>
      <c r="EHE2" s="92"/>
      <c r="EHF2" s="92"/>
      <c r="EHG2" s="92"/>
      <c r="EHH2" s="92"/>
      <c r="EHI2" s="92"/>
      <c r="EHJ2" s="92"/>
      <c r="EHK2" s="92"/>
      <c r="EHL2" s="92"/>
      <c r="EHM2" s="92"/>
      <c r="EHN2" s="92"/>
      <c r="EHO2" s="92"/>
      <c r="EHP2" s="92"/>
      <c r="EHQ2" s="92"/>
      <c r="EHR2" s="92"/>
      <c r="EHS2" s="92"/>
      <c r="EHT2" s="92"/>
      <c r="EHU2" s="92"/>
      <c r="EHV2" s="92"/>
      <c r="EHW2" s="92"/>
      <c r="EHX2" s="92"/>
      <c r="EHY2" s="92"/>
      <c r="EHZ2" s="92"/>
      <c r="EIA2" s="92"/>
      <c r="EIB2" s="92"/>
      <c r="EIC2" s="92"/>
      <c r="EID2" s="92"/>
      <c r="EIE2" s="92"/>
      <c r="EIF2" s="92"/>
      <c r="EIG2" s="92"/>
      <c r="EIH2" s="92"/>
      <c r="EII2" s="92"/>
      <c r="EIJ2" s="92"/>
      <c r="EIK2" s="92"/>
      <c r="EIL2" s="92"/>
      <c r="EIM2" s="92"/>
      <c r="EIN2" s="92"/>
      <c r="EIO2" s="92"/>
      <c r="EIP2" s="92"/>
      <c r="EIQ2" s="92"/>
      <c r="EIR2" s="92"/>
      <c r="EIS2" s="92"/>
      <c r="EIT2" s="92"/>
      <c r="EIU2" s="92"/>
      <c r="EIV2" s="92"/>
      <c r="EIW2" s="92"/>
      <c r="EIX2" s="92"/>
      <c r="EIY2" s="92"/>
      <c r="EIZ2" s="92"/>
      <c r="EJA2" s="92"/>
      <c r="EJB2" s="92"/>
      <c r="EJC2" s="92"/>
      <c r="EJD2" s="92"/>
      <c r="EJE2" s="92"/>
      <c r="EJF2" s="92"/>
      <c r="EJL2" s="92"/>
      <c r="EJO2" s="92"/>
      <c r="EJR2" s="92"/>
      <c r="EJU2" s="92"/>
      <c r="EJX2" s="92"/>
      <c r="EKA2" s="92"/>
      <c r="EKG2" s="92"/>
      <c r="EKP2" s="92"/>
      <c r="EKS2" s="92"/>
      <c r="EKV2" s="92"/>
      <c r="EKY2" s="92"/>
      <c r="ELK2" s="92"/>
      <c r="ELQ2" s="92"/>
      <c r="ELT2" s="92"/>
      <c r="ELW2" s="92"/>
      <c r="ELZ2" s="92"/>
      <c r="EMF2" s="92"/>
      <c r="EMI2" s="92"/>
      <c r="EML2" s="92"/>
      <c r="EMO2" s="92"/>
      <c r="EMQ2" s="92"/>
      <c r="EMR2" s="92"/>
      <c r="EMW2" s="92"/>
      <c r="EMZ2" s="92"/>
      <c r="ENC2" s="92"/>
      <c r="ENF2" s="92"/>
      <c r="ENI2" s="92"/>
      <c r="ENL2" s="92"/>
      <c r="ENO2" s="92"/>
      <c r="ENU2" s="92"/>
      <c r="ENX2" s="92"/>
      <c r="EOA2" s="92"/>
      <c r="EOC2" s="92"/>
      <c r="EOD2" s="92"/>
      <c r="EOL2" s="92"/>
      <c r="EOO2" s="92"/>
      <c r="EOR2" s="92"/>
      <c r="EPC2" s="92"/>
      <c r="EPD2" s="92"/>
      <c r="EPI2" s="92"/>
      <c r="EPM2" s="92"/>
      <c r="EPN2" s="92"/>
      <c r="EPV2" s="92"/>
      <c r="EPW2" s="92"/>
      <c r="EQW2" s="92"/>
      <c r="EQX2" s="92"/>
      <c r="EQY2" s="92"/>
      <c r="EQZ2" s="92"/>
      <c r="ERA2" s="92"/>
      <c r="ERB2" s="92"/>
      <c r="ERC2" s="92"/>
      <c r="ERD2" s="92"/>
      <c r="ERE2" s="92"/>
      <c r="ERF2" s="92"/>
      <c r="ERG2" s="92"/>
      <c r="ERH2" s="92"/>
      <c r="ERI2" s="92"/>
      <c r="ERJ2" s="92"/>
      <c r="ERK2" s="92"/>
      <c r="ERL2" s="92"/>
      <c r="ERM2" s="92"/>
      <c r="ERN2" s="92"/>
      <c r="ERO2" s="92"/>
      <c r="ERP2" s="92"/>
      <c r="ERQ2" s="92"/>
      <c r="ERR2" s="92"/>
      <c r="ERS2" s="92"/>
      <c r="ERT2" s="92"/>
      <c r="ERU2" s="92"/>
      <c r="ERV2" s="92"/>
      <c r="ERW2" s="92"/>
      <c r="ERX2" s="92"/>
      <c r="ERY2" s="92"/>
      <c r="ERZ2" s="92"/>
      <c r="ESA2" s="92"/>
      <c r="ESB2" s="92"/>
      <c r="ESC2" s="92"/>
      <c r="ESD2" s="92"/>
      <c r="ESE2" s="92"/>
      <c r="ESF2" s="92"/>
      <c r="ESG2" s="92"/>
      <c r="ESH2" s="92"/>
      <c r="ESI2" s="92"/>
      <c r="ESJ2" s="92"/>
      <c r="ESK2" s="92"/>
      <c r="ESL2" s="92"/>
      <c r="ESM2" s="92"/>
      <c r="ESN2" s="92"/>
      <c r="ESO2" s="92"/>
      <c r="ESP2" s="92"/>
      <c r="ESQ2" s="92"/>
      <c r="ESR2" s="92"/>
      <c r="ESS2" s="92"/>
      <c r="EST2" s="92"/>
      <c r="ESU2" s="92"/>
      <c r="ESV2" s="92"/>
      <c r="ESW2" s="92"/>
      <c r="ESX2" s="92"/>
      <c r="ESY2" s="92"/>
      <c r="ESZ2" s="92"/>
      <c r="ETA2" s="92"/>
      <c r="ETB2" s="92"/>
      <c r="ETH2" s="92"/>
      <c r="ETK2" s="92"/>
      <c r="ETN2" s="92"/>
      <c r="ETQ2" s="92"/>
      <c r="ETT2" s="92"/>
      <c r="ETW2" s="92"/>
      <c r="EUC2" s="92"/>
      <c r="EUL2" s="92"/>
      <c r="EUO2" s="92"/>
      <c r="EUR2" s="92"/>
      <c r="EUU2" s="92"/>
      <c r="EVG2" s="92"/>
      <c r="EVM2" s="92"/>
      <c r="EVP2" s="92"/>
      <c r="EVS2" s="92"/>
      <c r="EVV2" s="92"/>
      <c r="EWB2" s="92"/>
      <c r="EWE2" s="92"/>
      <c r="EWH2" s="92"/>
      <c r="EWK2" s="92"/>
      <c r="EWM2" s="92"/>
      <c r="EWN2" s="92"/>
      <c r="EWS2" s="92"/>
      <c r="EWV2" s="92"/>
      <c r="EWY2" s="92"/>
      <c r="EXB2" s="92"/>
      <c r="EXE2" s="92"/>
      <c r="EXH2" s="92"/>
      <c r="EXK2" s="92"/>
      <c r="EXQ2" s="92"/>
      <c r="EXT2" s="92"/>
      <c r="EXW2" s="92"/>
      <c r="EXY2" s="92"/>
      <c r="EXZ2" s="92"/>
      <c r="EYH2" s="92"/>
      <c r="EYK2" s="92"/>
      <c r="EYN2" s="92"/>
      <c r="EYY2" s="92"/>
      <c r="EYZ2" s="92"/>
      <c r="EZE2" s="92"/>
      <c r="EZI2" s="92"/>
      <c r="EZJ2" s="92"/>
      <c r="EZR2" s="92"/>
      <c r="EZS2" s="92"/>
      <c r="FAS2" s="92"/>
      <c r="FAT2" s="92"/>
      <c r="FAU2" s="92"/>
      <c r="FAV2" s="92"/>
      <c r="FAW2" s="92"/>
      <c r="FAX2" s="92"/>
      <c r="FAY2" s="92"/>
      <c r="FAZ2" s="92"/>
      <c r="FBA2" s="92"/>
      <c r="FBB2" s="92"/>
      <c r="FBC2" s="92"/>
      <c r="FBD2" s="92"/>
      <c r="FBE2" s="92"/>
      <c r="FBF2" s="92"/>
      <c r="FBG2" s="92"/>
      <c r="FBH2" s="92"/>
      <c r="FBI2" s="92"/>
      <c r="FBJ2" s="92"/>
      <c r="FBK2" s="92"/>
      <c r="FBL2" s="92"/>
      <c r="FBM2" s="92"/>
      <c r="FBN2" s="92"/>
      <c r="FBO2" s="92"/>
      <c r="FBP2" s="92"/>
      <c r="FBQ2" s="92"/>
      <c r="FBR2" s="92"/>
      <c r="FBS2" s="92"/>
      <c r="FBT2" s="92"/>
      <c r="FBU2" s="92"/>
      <c r="FBV2" s="92"/>
      <c r="FBW2" s="92"/>
      <c r="FBX2" s="92"/>
      <c r="FBY2" s="92"/>
      <c r="FBZ2" s="92"/>
      <c r="FCA2" s="92"/>
      <c r="FCB2" s="92"/>
      <c r="FCC2" s="92"/>
      <c r="FCD2" s="92"/>
      <c r="FCE2" s="92"/>
      <c r="FCF2" s="92"/>
      <c r="FCG2" s="92"/>
      <c r="FCH2" s="92"/>
      <c r="FCI2" s="92"/>
      <c r="FCJ2" s="92"/>
      <c r="FCK2" s="92"/>
      <c r="FCL2" s="92"/>
      <c r="FCM2" s="92"/>
      <c r="FCN2" s="92"/>
      <c r="FCO2" s="92"/>
      <c r="FCP2" s="92"/>
      <c r="FCQ2" s="92"/>
      <c r="FCR2" s="92"/>
      <c r="FCS2" s="92"/>
      <c r="FCT2" s="92"/>
      <c r="FCU2" s="92"/>
      <c r="FCV2" s="92"/>
      <c r="FCW2" s="92"/>
      <c r="FCX2" s="92"/>
      <c r="FDD2" s="92"/>
      <c r="FDG2" s="92"/>
      <c r="FDJ2" s="92"/>
      <c r="FDM2" s="92"/>
      <c r="FDP2" s="92"/>
      <c r="FDS2" s="92"/>
      <c r="FDY2" s="92"/>
      <c r="FEH2" s="92"/>
      <c r="FEK2" s="92"/>
      <c r="FEN2" s="92"/>
      <c r="FEQ2" s="92"/>
      <c r="FFC2" s="92"/>
      <c r="FFI2" s="92"/>
      <c r="FFL2" s="92"/>
      <c r="FFO2" s="92"/>
      <c r="FFR2" s="92"/>
      <c r="FFX2" s="92"/>
      <c r="FGA2" s="92"/>
      <c r="FGD2" s="92"/>
      <c r="FGG2" s="92"/>
      <c r="FGI2" s="92"/>
      <c r="FGJ2" s="92"/>
      <c r="FGO2" s="92"/>
      <c r="FGR2" s="92"/>
      <c r="FGU2" s="92"/>
      <c r="FGX2" s="92"/>
      <c r="FHA2" s="92"/>
      <c r="FHD2" s="92"/>
      <c r="FHG2" s="92"/>
      <c r="FHM2" s="92"/>
      <c r="FHP2" s="92"/>
      <c r="FHS2" s="92"/>
      <c r="FHU2" s="92"/>
      <c r="FHV2" s="92"/>
      <c r="FID2" s="92"/>
      <c r="FIG2" s="92"/>
      <c r="FIJ2" s="92"/>
      <c r="FIU2" s="92"/>
      <c r="FIV2" s="92"/>
      <c r="FJA2" s="92"/>
      <c r="FJE2" s="92"/>
      <c r="FJF2" s="92"/>
      <c r="FJN2" s="92"/>
      <c r="FJO2" s="92"/>
      <c r="FKO2" s="92"/>
      <c r="FKP2" s="92"/>
      <c r="FKQ2" s="92"/>
      <c r="FKR2" s="92"/>
      <c r="FKS2" s="92"/>
      <c r="FKT2" s="92"/>
      <c r="FKU2" s="92"/>
      <c r="FKV2" s="92"/>
      <c r="FKW2" s="92"/>
      <c r="FKX2" s="92"/>
      <c r="FKY2" s="92"/>
      <c r="FKZ2" s="92"/>
      <c r="FLA2" s="92"/>
      <c r="FLB2" s="92"/>
      <c r="FLC2" s="92"/>
      <c r="FLD2" s="92"/>
      <c r="FLE2" s="92"/>
      <c r="FLF2" s="92"/>
      <c r="FLG2" s="92"/>
      <c r="FLH2" s="92"/>
      <c r="FLI2" s="92"/>
      <c r="FLJ2" s="92"/>
      <c r="FLK2" s="92"/>
      <c r="FLL2" s="92"/>
      <c r="FLM2" s="92"/>
      <c r="FLN2" s="92"/>
      <c r="FLO2" s="92"/>
      <c r="FLP2" s="92"/>
      <c r="FLQ2" s="92"/>
      <c r="FLR2" s="92"/>
      <c r="FLS2" s="92"/>
      <c r="FLT2" s="92"/>
      <c r="FLU2" s="92"/>
      <c r="FLV2" s="92"/>
      <c r="FLW2" s="92"/>
      <c r="FLX2" s="92"/>
      <c r="FLY2" s="92"/>
      <c r="FLZ2" s="92"/>
      <c r="FMA2" s="92"/>
      <c r="FMB2" s="92"/>
      <c r="FMC2" s="92"/>
      <c r="FMD2" s="92"/>
      <c r="FME2" s="92"/>
      <c r="FMF2" s="92"/>
      <c r="FMG2" s="92"/>
      <c r="FMH2" s="92"/>
      <c r="FMI2" s="92"/>
      <c r="FMJ2" s="92"/>
      <c r="FMK2" s="92"/>
      <c r="FML2" s="92"/>
      <c r="FMM2" s="92"/>
      <c r="FMN2" s="92"/>
      <c r="FMO2" s="92"/>
      <c r="FMP2" s="92"/>
      <c r="FMQ2" s="92"/>
      <c r="FMR2" s="92"/>
      <c r="FMS2" s="92"/>
      <c r="FMT2" s="92"/>
      <c r="FMZ2" s="92"/>
      <c r="FNC2" s="92"/>
      <c r="FNF2" s="92"/>
      <c r="FNI2" s="92"/>
      <c r="FNL2" s="92"/>
      <c r="FNO2" s="92"/>
      <c r="FNU2" s="92"/>
      <c r="FOD2" s="92"/>
      <c r="FOG2" s="92"/>
      <c r="FOJ2" s="92"/>
      <c r="FOM2" s="92"/>
      <c r="FOY2" s="92"/>
      <c r="FPE2" s="92"/>
      <c r="FPH2" s="92"/>
      <c r="FPK2" s="92"/>
      <c r="FPN2" s="92"/>
      <c r="FPT2" s="92"/>
      <c r="FPW2" s="92"/>
      <c r="FPZ2" s="92"/>
      <c r="FQC2" s="92"/>
      <c r="FQE2" s="92"/>
      <c r="FQF2" s="92"/>
      <c r="FQK2" s="92"/>
      <c r="FQN2" s="92"/>
      <c r="FQQ2" s="92"/>
      <c r="FQT2" s="92"/>
      <c r="FQW2" s="92"/>
      <c r="FQZ2" s="92"/>
      <c r="FRC2" s="92"/>
      <c r="FRI2" s="92"/>
      <c r="FRL2" s="92"/>
      <c r="FRO2" s="92"/>
      <c r="FRQ2" s="92"/>
      <c r="FRR2" s="92"/>
      <c r="FRZ2" s="92"/>
      <c r="FSC2" s="92"/>
      <c r="FSF2" s="92"/>
      <c r="FSQ2" s="92"/>
      <c r="FSR2" s="92"/>
      <c r="FSW2" s="92"/>
      <c r="FTA2" s="92"/>
      <c r="FTB2" s="92"/>
      <c r="FTJ2" s="92"/>
      <c r="FTK2" s="92"/>
      <c r="FUK2" s="92"/>
      <c r="FUL2" s="92"/>
      <c r="FUM2" s="92"/>
      <c r="FUN2" s="92"/>
      <c r="FUO2" s="92"/>
      <c r="FUP2" s="92"/>
      <c r="FUQ2" s="92"/>
      <c r="FUR2" s="92"/>
      <c r="FUS2" s="92"/>
      <c r="FUT2" s="92"/>
      <c r="FUU2" s="92"/>
      <c r="FUV2" s="92"/>
      <c r="FUW2" s="92"/>
      <c r="FUX2" s="92"/>
      <c r="FUY2" s="92"/>
      <c r="FUZ2" s="92"/>
      <c r="FVA2" s="92"/>
      <c r="FVB2" s="92"/>
      <c r="FVC2" s="92"/>
      <c r="FVD2" s="92"/>
      <c r="FVE2" s="92"/>
      <c r="FVF2" s="92"/>
      <c r="FVG2" s="92"/>
      <c r="FVH2" s="92"/>
      <c r="FVI2" s="92"/>
      <c r="FVJ2" s="92"/>
      <c r="FVK2" s="92"/>
      <c r="FVL2" s="92"/>
      <c r="FVM2" s="92"/>
      <c r="FVN2" s="92"/>
      <c r="FVO2" s="92"/>
      <c r="FVP2" s="92"/>
      <c r="FVQ2" s="92"/>
      <c r="FVR2" s="92"/>
      <c r="FVS2" s="92"/>
      <c r="FVT2" s="92"/>
      <c r="FVU2" s="92"/>
      <c r="FVV2" s="92"/>
      <c r="FVW2" s="92"/>
      <c r="FVX2" s="92"/>
      <c r="FVY2" s="92"/>
      <c r="FVZ2" s="92"/>
      <c r="FWA2" s="92"/>
      <c r="FWB2" s="92"/>
      <c r="FWC2" s="92"/>
      <c r="FWD2" s="92"/>
      <c r="FWE2" s="92"/>
      <c r="FWF2" s="92"/>
      <c r="FWG2" s="92"/>
      <c r="FWH2" s="92"/>
      <c r="FWI2" s="92"/>
      <c r="FWJ2" s="92"/>
      <c r="FWK2" s="92"/>
      <c r="FWL2" s="92"/>
      <c r="FWM2" s="92"/>
      <c r="FWN2" s="92"/>
      <c r="FWO2" s="92"/>
      <c r="FWP2" s="92"/>
      <c r="FWV2" s="92"/>
      <c r="FWY2" s="92"/>
      <c r="FXB2" s="92"/>
      <c r="FXE2" s="92"/>
      <c r="FXH2" s="92"/>
      <c r="FXK2" s="92"/>
      <c r="FXQ2" s="92"/>
      <c r="FXZ2" s="92"/>
      <c r="FYC2" s="92"/>
      <c r="FYF2" s="92"/>
      <c r="FYI2" s="92"/>
      <c r="FYU2" s="92"/>
      <c r="FZA2" s="92"/>
      <c r="FZD2" s="92"/>
      <c r="FZG2" s="92"/>
      <c r="FZJ2" s="92"/>
      <c r="FZP2" s="92"/>
      <c r="FZS2" s="92"/>
      <c r="FZV2" s="92"/>
      <c r="FZY2" s="92"/>
      <c r="GAA2" s="92"/>
      <c r="GAB2" s="92"/>
      <c r="GAG2" s="92"/>
      <c r="GAJ2" s="92"/>
      <c r="GAM2" s="92"/>
      <c r="GAP2" s="92"/>
      <c r="GAS2" s="92"/>
      <c r="GAV2" s="92"/>
      <c r="GAY2" s="92"/>
      <c r="GBE2" s="92"/>
      <c r="GBH2" s="92"/>
      <c r="GBK2" s="92"/>
      <c r="GBM2" s="92"/>
      <c r="GBN2" s="92"/>
      <c r="GBV2" s="92"/>
      <c r="GBY2" s="92"/>
      <c r="GCB2" s="92"/>
      <c r="GCM2" s="92"/>
      <c r="GCN2" s="92"/>
      <c r="GCS2" s="92"/>
      <c r="GCW2" s="92"/>
      <c r="GCX2" s="92"/>
      <c r="GDF2" s="92"/>
      <c r="GDG2" s="92"/>
      <c r="GEG2" s="92"/>
      <c r="GEH2" s="92"/>
      <c r="GEI2" s="92"/>
      <c r="GEJ2" s="92"/>
      <c r="GEK2" s="92"/>
      <c r="GEL2" s="92"/>
      <c r="GEM2" s="92"/>
      <c r="GEN2" s="92"/>
      <c r="GEO2" s="92"/>
      <c r="GEP2" s="92"/>
      <c r="GEQ2" s="92"/>
      <c r="GER2" s="92"/>
      <c r="GES2" s="92"/>
      <c r="GET2" s="92"/>
      <c r="GEU2" s="92"/>
      <c r="GEV2" s="92"/>
      <c r="GEW2" s="92"/>
      <c r="GEX2" s="92"/>
      <c r="GEY2" s="92"/>
      <c r="GEZ2" s="92"/>
      <c r="GFA2" s="92"/>
      <c r="GFB2" s="92"/>
      <c r="GFC2" s="92"/>
      <c r="GFD2" s="92"/>
      <c r="GFE2" s="92"/>
      <c r="GFF2" s="92"/>
      <c r="GFG2" s="92"/>
      <c r="GFH2" s="92"/>
      <c r="GFI2" s="92"/>
      <c r="GFJ2" s="92"/>
      <c r="GFK2" s="92"/>
      <c r="GFL2" s="92"/>
      <c r="GFM2" s="92"/>
      <c r="GFN2" s="92"/>
      <c r="GFO2" s="92"/>
      <c r="GFP2" s="92"/>
      <c r="GFQ2" s="92"/>
      <c r="GFR2" s="92"/>
      <c r="GFS2" s="92"/>
      <c r="GFT2" s="92"/>
      <c r="GFU2" s="92"/>
      <c r="GFV2" s="92"/>
      <c r="GFW2" s="92"/>
      <c r="GFX2" s="92"/>
      <c r="GFY2" s="92"/>
      <c r="GFZ2" s="92"/>
      <c r="GGA2" s="92"/>
      <c r="GGB2" s="92"/>
      <c r="GGC2" s="92"/>
      <c r="GGD2" s="92"/>
      <c r="GGE2" s="92"/>
      <c r="GGF2" s="92"/>
      <c r="GGG2" s="92"/>
      <c r="GGH2" s="92"/>
      <c r="GGI2" s="92"/>
      <c r="GGJ2" s="92"/>
      <c r="GGK2" s="92"/>
      <c r="GGL2" s="92"/>
      <c r="GGR2" s="92"/>
      <c r="GGU2" s="92"/>
      <c r="GGX2" s="92"/>
      <c r="GHA2" s="92"/>
      <c r="GHD2" s="92"/>
      <c r="GHG2" s="92"/>
      <c r="GHM2" s="92"/>
      <c r="GHV2" s="92"/>
      <c r="GHY2" s="92"/>
      <c r="GIB2" s="92"/>
      <c r="GIE2" s="92"/>
      <c r="GIQ2" s="92"/>
      <c r="GIW2" s="92"/>
      <c r="GIZ2" s="92"/>
      <c r="GJC2" s="92"/>
      <c r="GJF2" s="92"/>
      <c r="GJL2" s="92"/>
      <c r="GJO2" s="92"/>
      <c r="GJR2" s="92"/>
      <c r="GJU2" s="92"/>
      <c r="GJW2" s="92"/>
      <c r="GJX2" s="92"/>
      <c r="GKC2" s="92"/>
      <c r="GKF2" s="92"/>
      <c r="GKI2" s="92"/>
      <c r="GKL2" s="92"/>
      <c r="GKO2" s="92"/>
      <c r="GKR2" s="92"/>
      <c r="GKU2" s="92"/>
      <c r="GLA2" s="92"/>
      <c r="GLD2" s="92"/>
      <c r="GLG2" s="92"/>
      <c r="GLI2" s="92"/>
      <c r="GLJ2" s="92"/>
      <c r="GLR2" s="92"/>
      <c r="GLU2" s="92"/>
      <c r="GLX2" s="92"/>
      <c r="GMI2" s="92"/>
      <c r="GMJ2" s="92"/>
      <c r="GMO2" s="92"/>
      <c r="GMS2" s="92"/>
      <c r="GMT2" s="92"/>
      <c r="GNB2" s="92"/>
      <c r="GNC2" s="92"/>
      <c r="GOC2" s="92"/>
      <c r="GOD2" s="92"/>
      <c r="GOE2" s="92"/>
      <c r="GOF2" s="92"/>
      <c r="GOG2" s="92"/>
      <c r="GOH2" s="92"/>
      <c r="GOI2" s="92"/>
      <c r="GOJ2" s="92"/>
      <c r="GOK2" s="92"/>
      <c r="GOL2" s="92"/>
      <c r="GOM2" s="92"/>
      <c r="GON2" s="92"/>
      <c r="GOO2" s="92"/>
      <c r="GOP2" s="92"/>
      <c r="GOQ2" s="92"/>
      <c r="GOR2" s="92"/>
      <c r="GOS2" s="92"/>
      <c r="GOT2" s="92"/>
      <c r="GOU2" s="92"/>
      <c r="GOV2" s="92"/>
      <c r="GOW2" s="92"/>
      <c r="GOX2" s="92"/>
      <c r="GOY2" s="92"/>
      <c r="GOZ2" s="92"/>
      <c r="GPA2" s="92"/>
      <c r="GPB2" s="92"/>
      <c r="GPC2" s="92"/>
      <c r="GPD2" s="92"/>
      <c r="GPE2" s="92"/>
      <c r="GPF2" s="92"/>
      <c r="GPG2" s="92"/>
      <c r="GPH2" s="92"/>
      <c r="GPI2" s="92"/>
      <c r="GPJ2" s="92"/>
      <c r="GPK2" s="92"/>
      <c r="GPL2" s="92"/>
      <c r="GPM2" s="92"/>
      <c r="GPN2" s="92"/>
      <c r="GPO2" s="92"/>
      <c r="GPP2" s="92"/>
      <c r="GPQ2" s="92"/>
      <c r="GPR2" s="92"/>
      <c r="GPS2" s="92"/>
      <c r="GPT2" s="92"/>
      <c r="GPU2" s="92"/>
      <c r="GPV2" s="92"/>
      <c r="GPW2" s="92"/>
      <c r="GPX2" s="92"/>
      <c r="GPY2" s="92"/>
      <c r="GPZ2" s="92"/>
      <c r="GQA2" s="92"/>
      <c r="GQB2" s="92"/>
      <c r="GQC2" s="92"/>
      <c r="GQD2" s="92"/>
      <c r="GQE2" s="92"/>
      <c r="GQF2" s="92"/>
      <c r="GQG2" s="92"/>
      <c r="GQH2" s="92"/>
      <c r="GQN2" s="92"/>
      <c r="GQQ2" s="92"/>
      <c r="GQT2" s="92"/>
      <c r="GQW2" s="92"/>
      <c r="GQZ2" s="92"/>
      <c r="GRC2" s="92"/>
      <c r="GRI2" s="92"/>
      <c r="GRR2" s="92"/>
      <c r="GRU2" s="92"/>
      <c r="GRX2" s="92"/>
      <c r="GSA2" s="92"/>
      <c r="GSM2" s="92"/>
      <c r="GSS2" s="92"/>
      <c r="GSV2" s="92"/>
      <c r="GSY2" s="92"/>
      <c r="GTB2" s="92"/>
      <c r="GTH2" s="92"/>
      <c r="GTK2" s="92"/>
      <c r="GTN2" s="92"/>
      <c r="GTQ2" s="92"/>
      <c r="GTS2" s="92"/>
      <c r="GTT2" s="92"/>
      <c r="GTY2" s="92"/>
      <c r="GUB2" s="92"/>
      <c r="GUE2" s="92"/>
      <c r="GUH2" s="92"/>
      <c r="GUK2" s="92"/>
      <c r="GUN2" s="92"/>
      <c r="GUQ2" s="92"/>
      <c r="GUW2" s="92"/>
      <c r="GUZ2" s="92"/>
      <c r="GVC2" s="92"/>
      <c r="GVE2" s="92"/>
      <c r="GVF2" s="92"/>
      <c r="GVN2" s="92"/>
      <c r="GVQ2" s="92"/>
      <c r="GVT2" s="92"/>
      <c r="GWE2" s="92"/>
      <c r="GWF2" s="92"/>
      <c r="GWK2" s="92"/>
      <c r="GWO2" s="92"/>
      <c r="GWP2" s="92"/>
      <c r="GWX2" s="92"/>
      <c r="GWY2" s="92"/>
      <c r="GXY2" s="92"/>
      <c r="GXZ2" s="92"/>
      <c r="GYA2" s="92"/>
      <c r="GYB2" s="92"/>
      <c r="GYC2" s="92"/>
      <c r="GYD2" s="92"/>
      <c r="GYE2" s="92"/>
      <c r="GYF2" s="92"/>
      <c r="GYG2" s="92"/>
      <c r="GYH2" s="92"/>
      <c r="GYI2" s="92"/>
      <c r="GYJ2" s="92"/>
      <c r="GYK2" s="92"/>
      <c r="GYL2" s="92"/>
      <c r="GYM2" s="92"/>
      <c r="GYN2" s="92"/>
      <c r="GYO2" s="92"/>
      <c r="GYP2" s="92"/>
      <c r="GYQ2" s="92"/>
      <c r="GYR2" s="92"/>
      <c r="GYS2" s="92"/>
      <c r="GYT2" s="92"/>
      <c r="GYU2" s="92"/>
      <c r="GYV2" s="92"/>
      <c r="GYW2" s="92"/>
      <c r="GYX2" s="92"/>
      <c r="GYY2" s="92"/>
      <c r="GYZ2" s="92"/>
      <c r="GZA2" s="92"/>
      <c r="GZB2" s="92"/>
      <c r="GZC2" s="92"/>
      <c r="GZD2" s="92"/>
      <c r="GZE2" s="92"/>
      <c r="GZF2" s="92"/>
      <c r="GZG2" s="92"/>
      <c r="GZH2" s="92"/>
      <c r="GZI2" s="92"/>
      <c r="GZJ2" s="92"/>
      <c r="GZK2" s="92"/>
      <c r="GZL2" s="92"/>
      <c r="GZM2" s="92"/>
      <c r="GZN2" s="92"/>
      <c r="GZO2" s="92"/>
      <c r="GZP2" s="92"/>
      <c r="GZQ2" s="92"/>
      <c r="GZR2" s="92"/>
      <c r="GZS2" s="92"/>
      <c r="GZT2" s="92"/>
      <c r="GZU2" s="92"/>
      <c r="GZV2" s="92"/>
      <c r="GZW2" s="92"/>
      <c r="GZX2" s="92"/>
      <c r="GZY2" s="92"/>
      <c r="GZZ2" s="92"/>
      <c r="HAA2" s="92"/>
      <c r="HAB2" s="92"/>
      <c r="HAC2" s="92"/>
      <c r="HAD2" s="92"/>
      <c r="HAJ2" s="92"/>
      <c r="HAM2" s="92"/>
      <c r="HAP2" s="92"/>
      <c r="HAS2" s="92"/>
      <c r="HAV2" s="92"/>
      <c r="HAY2" s="92"/>
      <c r="HBE2" s="92"/>
      <c r="HBN2" s="92"/>
      <c r="HBQ2" s="92"/>
      <c r="HBT2" s="92"/>
      <c r="HBW2" s="92"/>
      <c r="HCI2" s="92"/>
      <c r="HCO2" s="92"/>
      <c r="HCR2" s="92"/>
      <c r="HCU2" s="92"/>
      <c r="HCX2" s="92"/>
      <c r="HDD2" s="92"/>
      <c r="HDG2" s="92"/>
      <c r="HDJ2" s="92"/>
      <c r="HDM2" s="92"/>
      <c r="HDO2" s="92"/>
      <c r="HDP2" s="92"/>
      <c r="HDU2" s="92"/>
      <c r="HDX2" s="92"/>
      <c r="HEA2" s="92"/>
      <c r="HED2" s="92"/>
      <c r="HEG2" s="92"/>
      <c r="HEJ2" s="92"/>
      <c r="HEM2" s="92"/>
      <c r="HES2" s="92"/>
      <c r="HEV2" s="92"/>
      <c r="HEY2" s="92"/>
      <c r="HFA2" s="92"/>
      <c r="HFB2" s="92"/>
      <c r="HFJ2" s="92"/>
      <c r="HFM2" s="92"/>
      <c r="HFP2" s="92"/>
      <c r="HGA2" s="92"/>
      <c r="HGB2" s="92"/>
      <c r="HGG2" s="92"/>
      <c r="HGK2" s="92"/>
      <c r="HGL2" s="92"/>
      <c r="HGT2" s="92"/>
      <c r="HGU2" s="92"/>
      <c r="HHU2" s="92"/>
      <c r="HHV2" s="92"/>
      <c r="HHW2" s="92"/>
      <c r="HHX2" s="92"/>
      <c r="HHY2" s="92"/>
      <c r="HHZ2" s="92"/>
      <c r="HIA2" s="92"/>
      <c r="HIB2" s="92"/>
      <c r="HIC2" s="92"/>
      <c r="HID2" s="92"/>
      <c r="HIE2" s="92"/>
      <c r="HIF2" s="92"/>
      <c r="HIG2" s="92"/>
      <c r="HIH2" s="92"/>
      <c r="HII2" s="92"/>
      <c r="HIJ2" s="92"/>
      <c r="HIK2" s="92"/>
      <c r="HIL2" s="92"/>
      <c r="HIM2" s="92"/>
      <c r="HIN2" s="92"/>
      <c r="HIO2" s="92"/>
      <c r="HIP2" s="92"/>
      <c r="HIQ2" s="92"/>
      <c r="HIR2" s="92"/>
      <c r="HIS2" s="92"/>
      <c r="HIT2" s="92"/>
      <c r="HIU2" s="92"/>
      <c r="HIV2" s="92"/>
      <c r="HIW2" s="92"/>
      <c r="HIX2" s="92"/>
      <c r="HIY2" s="92"/>
      <c r="HIZ2" s="92"/>
      <c r="HJA2" s="92"/>
      <c r="HJB2" s="92"/>
      <c r="HJC2" s="92"/>
      <c r="HJD2" s="92"/>
      <c r="HJE2" s="92"/>
      <c r="HJF2" s="92"/>
      <c r="HJG2" s="92"/>
      <c r="HJH2" s="92"/>
      <c r="HJI2" s="92"/>
      <c r="HJJ2" s="92"/>
      <c r="HJK2" s="92"/>
      <c r="HJL2" s="92"/>
      <c r="HJM2" s="92"/>
      <c r="HJN2" s="92"/>
      <c r="HJO2" s="92"/>
      <c r="HJP2" s="92"/>
      <c r="HJQ2" s="92"/>
      <c r="HJR2" s="92"/>
      <c r="HJS2" s="92"/>
      <c r="HJT2" s="92"/>
      <c r="HJU2" s="92"/>
      <c r="HJV2" s="92"/>
      <c r="HJW2" s="92"/>
      <c r="HJX2" s="92"/>
      <c r="HJY2" s="92"/>
      <c r="HJZ2" s="92"/>
      <c r="HKF2" s="92"/>
      <c r="HKI2" s="92"/>
      <c r="HKL2" s="92"/>
      <c r="HKO2" s="92"/>
      <c r="HKR2" s="92"/>
      <c r="HKU2" s="92"/>
      <c r="HLA2" s="92"/>
      <c r="HLJ2" s="92"/>
      <c r="HLM2" s="92"/>
      <c r="HLP2" s="92"/>
      <c r="HLS2" s="92"/>
      <c r="HME2" s="92"/>
      <c r="HMK2" s="92"/>
      <c r="HMN2" s="92"/>
      <c r="HMQ2" s="92"/>
      <c r="HMT2" s="92"/>
      <c r="HMZ2" s="92"/>
      <c r="HNC2" s="92"/>
      <c r="HNF2" s="92"/>
      <c r="HNI2" s="92"/>
      <c r="HNK2" s="92"/>
      <c r="HNL2" s="92"/>
      <c r="HNQ2" s="92"/>
      <c r="HNT2" s="92"/>
      <c r="HNW2" s="92"/>
      <c r="HNZ2" s="92"/>
      <c r="HOC2" s="92"/>
      <c r="HOF2" s="92"/>
      <c r="HOI2" s="92"/>
      <c r="HOO2" s="92"/>
      <c r="HOR2" s="92"/>
      <c r="HOU2" s="92"/>
      <c r="HOW2" s="92"/>
      <c r="HOX2" s="92"/>
      <c r="HPF2" s="92"/>
      <c r="HPI2" s="92"/>
      <c r="HPL2" s="92"/>
      <c r="HPW2" s="92"/>
      <c r="HPX2" s="92"/>
      <c r="HQC2" s="92"/>
      <c r="HQG2" s="92"/>
      <c r="HQH2" s="92"/>
      <c r="HQP2" s="92"/>
      <c r="HQQ2" s="92"/>
      <c r="HRQ2" s="92"/>
      <c r="HRR2" s="92"/>
      <c r="HRS2" s="92"/>
      <c r="HRT2" s="92"/>
      <c r="HRU2" s="92"/>
      <c r="HRV2" s="92"/>
      <c r="HRW2" s="92"/>
      <c r="HRX2" s="92"/>
      <c r="HRY2" s="92"/>
      <c r="HRZ2" s="92"/>
      <c r="HSA2" s="92"/>
      <c r="HSB2" s="92"/>
      <c r="HSC2" s="92"/>
      <c r="HSD2" s="92"/>
      <c r="HSE2" s="92"/>
      <c r="HSF2" s="92"/>
      <c r="HSG2" s="92"/>
      <c r="HSH2" s="92"/>
      <c r="HSI2" s="92"/>
      <c r="HSJ2" s="92"/>
      <c r="HSK2" s="92"/>
      <c r="HSL2" s="92"/>
      <c r="HSM2" s="92"/>
      <c r="HSN2" s="92"/>
      <c r="HSO2" s="92"/>
      <c r="HSP2" s="92"/>
      <c r="HSQ2" s="92"/>
      <c r="HSR2" s="92"/>
      <c r="HSS2" s="92"/>
      <c r="HST2" s="92"/>
      <c r="HSU2" s="92"/>
      <c r="HSV2" s="92"/>
      <c r="HSW2" s="92"/>
      <c r="HSX2" s="92"/>
      <c r="HSY2" s="92"/>
      <c r="HSZ2" s="92"/>
      <c r="HTA2" s="92"/>
      <c r="HTB2" s="92"/>
      <c r="HTC2" s="92"/>
      <c r="HTD2" s="92"/>
      <c r="HTE2" s="92"/>
      <c r="HTF2" s="92"/>
      <c r="HTG2" s="92"/>
      <c r="HTH2" s="92"/>
      <c r="HTI2" s="92"/>
      <c r="HTJ2" s="92"/>
      <c r="HTK2" s="92"/>
      <c r="HTL2" s="92"/>
      <c r="HTM2" s="92"/>
      <c r="HTN2" s="92"/>
      <c r="HTO2" s="92"/>
      <c r="HTP2" s="92"/>
      <c r="HTQ2" s="92"/>
      <c r="HTR2" s="92"/>
      <c r="HTS2" s="92"/>
      <c r="HTT2" s="92"/>
      <c r="HTU2" s="92"/>
      <c r="HTV2" s="92"/>
      <c r="HUB2" s="92"/>
      <c r="HUE2" s="92"/>
      <c r="HUH2" s="92"/>
      <c r="HUK2" s="92"/>
      <c r="HUN2" s="92"/>
      <c r="HUQ2" s="92"/>
      <c r="HUW2" s="92"/>
      <c r="HVF2" s="92"/>
      <c r="HVI2" s="92"/>
      <c r="HVL2" s="92"/>
      <c r="HVO2" s="92"/>
      <c r="HWA2" s="92"/>
      <c r="HWG2" s="92"/>
      <c r="HWJ2" s="92"/>
      <c r="HWM2" s="92"/>
      <c r="HWP2" s="92"/>
      <c r="HWV2" s="92"/>
      <c r="HWY2" s="92"/>
      <c r="HXB2" s="92"/>
      <c r="HXE2" s="92"/>
      <c r="HXG2" s="92"/>
      <c r="HXH2" s="92"/>
      <c r="HXM2" s="92"/>
      <c r="HXP2" s="92"/>
      <c r="HXS2" s="92"/>
      <c r="HXV2" s="92"/>
      <c r="HXY2" s="92"/>
      <c r="HYB2" s="92"/>
      <c r="HYE2" s="92"/>
      <c r="HYK2" s="92"/>
      <c r="HYN2" s="92"/>
      <c r="HYQ2" s="92"/>
      <c r="HYS2" s="92"/>
      <c r="HYT2" s="92"/>
      <c r="HZB2" s="92"/>
      <c r="HZE2" s="92"/>
      <c r="HZH2" s="92"/>
      <c r="HZS2" s="92"/>
      <c r="HZT2" s="92"/>
      <c r="HZY2" s="92"/>
      <c r="IAC2" s="92"/>
      <c r="IAD2" s="92"/>
      <c r="IAL2" s="92"/>
      <c r="IAM2" s="92"/>
      <c r="IBM2" s="92"/>
      <c r="IBN2" s="92"/>
      <c r="IBO2" s="92"/>
      <c r="IBP2" s="92"/>
      <c r="IBQ2" s="92"/>
      <c r="IBR2" s="92"/>
      <c r="IBS2" s="92"/>
      <c r="IBT2" s="92"/>
      <c r="IBU2" s="92"/>
      <c r="IBV2" s="92"/>
      <c r="IBW2" s="92"/>
      <c r="IBX2" s="92"/>
      <c r="IBY2" s="92"/>
      <c r="IBZ2" s="92"/>
      <c r="ICA2" s="92"/>
      <c r="ICB2" s="92"/>
      <c r="ICC2" s="92"/>
      <c r="ICD2" s="92"/>
      <c r="ICE2" s="92"/>
      <c r="ICF2" s="92"/>
      <c r="ICG2" s="92"/>
      <c r="ICH2" s="92"/>
      <c r="ICI2" s="92"/>
      <c r="ICJ2" s="92"/>
      <c r="ICK2" s="92"/>
      <c r="ICL2" s="92"/>
      <c r="ICM2" s="92"/>
      <c r="ICN2" s="92"/>
      <c r="ICO2" s="92"/>
      <c r="ICP2" s="92"/>
      <c r="ICQ2" s="92"/>
      <c r="ICR2" s="92"/>
      <c r="ICS2" s="92"/>
      <c r="ICT2" s="92"/>
      <c r="ICU2" s="92"/>
      <c r="ICV2" s="92"/>
      <c r="ICW2" s="92"/>
      <c r="ICX2" s="92"/>
      <c r="ICY2" s="92"/>
      <c r="ICZ2" s="92"/>
      <c r="IDA2" s="92"/>
      <c r="IDB2" s="92"/>
      <c r="IDC2" s="92"/>
      <c r="IDD2" s="92"/>
      <c r="IDE2" s="92"/>
      <c r="IDF2" s="92"/>
      <c r="IDG2" s="92"/>
      <c r="IDH2" s="92"/>
      <c r="IDI2" s="92"/>
      <c r="IDJ2" s="92"/>
      <c r="IDK2" s="92"/>
      <c r="IDL2" s="92"/>
      <c r="IDM2" s="92"/>
      <c r="IDN2" s="92"/>
      <c r="IDO2" s="92"/>
      <c r="IDP2" s="92"/>
      <c r="IDQ2" s="92"/>
      <c r="IDR2" s="92"/>
      <c r="IDX2" s="92"/>
      <c r="IEA2" s="92"/>
      <c r="IED2" s="92"/>
      <c r="IEG2" s="92"/>
      <c r="IEJ2" s="92"/>
      <c r="IEM2" s="92"/>
      <c r="IES2" s="92"/>
      <c r="IFB2" s="92"/>
      <c r="IFE2" s="92"/>
      <c r="IFH2" s="92"/>
      <c r="IFK2" s="92"/>
      <c r="IFW2" s="92"/>
      <c r="IGC2" s="92"/>
      <c r="IGF2" s="92"/>
      <c r="IGI2" s="92"/>
      <c r="IGL2" s="92"/>
      <c r="IGR2" s="92"/>
      <c r="IGU2" s="92"/>
      <c r="IGX2" s="92"/>
      <c r="IHA2" s="92"/>
      <c r="IHC2" s="92"/>
      <c r="IHD2" s="92"/>
      <c r="IHI2" s="92"/>
      <c r="IHL2" s="92"/>
      <c r="IHO2" s="92"/>
      <c r="IHR2" s="92"/>
      <c r="IHU2" s="92"/>
      <c r="IHX2" s="92"/>
      <c r="IIA2" s="92"/>
      <c r="IIG2" s="92"/>
      <c r="IIJ2" s="92"/>
      <c r="IIM2" s="92"/>
      <c r="IIO2" s="92"/>
      <c r="IIP2" s="92"/>
      <c r="IIX2" s="92"/>
      <c r="IJA2" s="92"/>
      <c r="IJD2" s="92"/>
      <c r="IJO2" s="92"/>
      <c r="IJP2" s="92"/>
      <c r="IJU2" s="92"/>
      <c r="IJY2" s="92"/>
      <c r="IJZ2" s="92"/>
      <c r="IKH2" s="92"/>
      <c r="IKI2" s="92"/>
      <c r="ILI2" s="92"/>
      <c r="ILJ2" s="92"/>
      <c r="ILK2" s="92"/>
      <c r="ILL2" s="92"/>
      <c r="ILM2" s="92"/>
      <c r="ILN2" s="92"/>
      <c r="ILO2" s="92"/>
      <c r="ILP2" s="92"/>
      <c r="ILQ2" s="92"/>
      <c r="ILR2" s="92"/>
      <c r="ILS2" s="92"/>
      <c r="ILT2" s="92"/>
      <c r="ILU2" s="92"/>
      <c r="ILV2" s="92"/>
      <c r="ILW2" s="92"/>
      <c r="ILX2" s="92"/>
      <c r="ILY2" s="92"/>
      <c r="ILZ2" s="92"/>
      <c r="IMA2" s="92"/>
      <c r="IMB2" s="92"/>
      <c r="IMC2" s="92"/>
      <c r="IMD2" s="92"/>
      <c r="IME2" s="92"/>
      <c r="IMF2" s="92"/>
      <c r="IMG2" s="92"/>
      <c r="IMH2" s="92"/>
      <c r="IMI2" s="92"/>
      <c r="IMJ2" s="92"/>
      <c r="IMK2" s="92"/>
      <c r="IML2" s="92"/>
      <c r="IMM2" s="92"/>
      <c r="IMN2" s="92"/>
      <c r="IMO2" s="92"/>
      <c r="IMP2" s="92"/>
      <c r="IMQ2" s="92"/>
      <c r="IMR2" s="92"/>
      <c r="IMS2" s="92"/>
      <c r="IMT2" s="92"/>
      <c r="IMU2" s="92"/>
      <c r="IMV2" s="92"/>
      <c r="IMW2" s="92"/>
      <c r="IMX2" s="92"/>
      <c r="IMY2" s="92"/>
      <c r="IMZ2" s="92"/>
      <c r="INA2" s="92"/>
      <c r="INB2" s="92"/>
      <c r="INC2" s="92"/>
      <c r="IND2" s="92"/>
      <c r="INE2" s="92"/>
      <c r="INF2" s="92"/>
      <c r="ING2" s="92"/>
      <c r="INH2" s="92"/>
      <c r="INI2" s="92"/>
      <c r="INJ2" s="92"/>
      <c r="INK2" s="92"/>
      <c r="INL2" s="92"/>
      <c r="INM2" s="92"/>
      <c r="INN2" s="92"/>
      <c r="INT2" s="92"/>
      <c r="INW2" s="92"/>
      <c r="INZ2" s="92"/>
      <c r="IOC2" s="92"/>
      <c r="IOF2" s="92"/>
      <c r="IOI2" s="92"/>
      <c r="IOO2" s="92"/>
      <c r="IOX2" s="92"/>
      <c r="IPA2" s="92"/>
      <c r="IPD2" s="92"/>
      <c r="IPG2" s="92"/>
      <c r="IPS2" s="92"/>
      <c r="IPY2" s="92"/>
      <c r="IQB2" s="92"/>
      <c r="IQE2" s="92"/>
      <c r="IQH2" s="92"/>
      <c r="IQN2" s="92"/>
      <c r="IQQ2" s="92"/>
      <c r="IQT2" s="92"/>
      <c r="IQW2" s="92"/>
      <c r="IQY2" s="92"/>
      <c r="IQZ2" s="92"/>
      <c r="IRE2" s="92"/>
      <c r="IRH2" s="92"/>
      <c r="IRK2" s="92"/>
      <c r="IRN2" s="92"/>
      <c r="IRQ2" s="92"/>
      <c r="IRT2" s="92"/>
      <c r="IRW2" s="92"/>
      <c r="ISC2" s="92"/>
      <c r="ISF2" s="92"/>
      <c r="ISI2" s="92"/>
      <c r="ISK2" s="92"/>
      <c r="ISL2" s="92"/>
      <c r="IST2" s="92"/>
      <c r="ISW2" s="92"/>
      <c r="ISZ2" s="92"/>
      <c r="ITK2" s="92"/>
      <c r="ITL2" s="92"/>
      <c r="ITQ2" s="92"/>
      <c r="ITU2" s="92"/>
      <c r="ITV2" s="92"/>
      <c r="IUD2" s="92"/>
      <c r="IUE2" s="92"/>
      <c r="IVE2" s="92"/>
      <c r="IVF2" s="92"/>
      <c r="IVG2" s="92"/>
      <c r="IVH2" s="92"/>
      <c r="IVI2" s="92"/>
      <c r="IVJ2" s="92"/>
      <c r="IVK2" s="92"/>
      <c r="IVL2" s="92"/>
      <c r="IVM2" s="92"/>
      <c r="IVN2" s="92"/>
      <c r="IVO2" s="92"/>
      <c r="IVP2" s="92"/>
      <c r="IVQ2" s="92"/>
      <c r="IVR2" s="92"/>
      <c r="IVS2" s="92"/>
      <c r="IVT2" s="92"/>
      <c r="IVU2" s="92"/>
      <c r="IVV2" s="92"/>
      <c r="IVW2" s="92"/>
      <c r="IVX2" s="92"/>
      <c r="IVY2" s="92"/>
      <c r="IVZ2" s="92"/>
      <c r="IWA2" s="92"/>
      <c r="IWB2" s="92"/>
      <c r="IWC2" s="92"/>
      <c r="IWD2" s="92"/>
      <c r="IWE2" s="92"/>
      <c r="IWF2" s="92"/>
      <c r="IWG2" s="92"/>
      <c r="IWH2" s="92"/>
      <c r="IWI2" s="92"/>
      <c r="IWJ2" s="92"/>
      <c r="IWK2" s="92"/>
      <c r="IWL2" s="92"/>
      <c r="IWM2" s="92"/>
      <c r="IWN2" s="92"/>
      <c r="IWO2" s="92"/>
      <c r="IWP2" s="92"/>
      <c r="IWQ2" s="92"/>
      <c r="IWR2" s="92"/>
      <c r="IWS2" s="92"/>
      <c r="IWT2" s="92"/>
      <c r="IWU2" s="92"/>
      <c r="IWV2" s="92"/>
      <c r="IWW2" s="92"/>
      <c r="IWX2" s="92"/>
      <c r="IWY2" s="92"/>
      <c r="IWZ2" s="92"/>
      <c r="IXA2" s="92"/>
      <c r="IXB2" s="92"/>
      <c r="IXC2" s="92"/>
      <c r="IXD2" s="92"/>
      <c r="IXE2" s="92"/>
      <c r="IXF2" s="92"/>
      <c r="IXG2" s="92"/>
      <c r="IXH2" s="92"/>
      <c r="IXI2" s="92"/>
      <c r="IXJ2" s="92"/>
      <c r="IXP2" s="92"/>
      <c r="IXS2" s="92"/>
      <c r="IXV2" s="92"/>
      <c r="IXY2" s="92"/>
      <c r="IYB2" s="92"/>
      <c r="IYE2" s="92"/>
      <c r="IYK2" s="92"/>
      <c r="IYT2" s="92"/>
      <c r="IYW2" s="92"/>
      <c r="IYZ2" s="92"/>
      <c r="IZC2" s="92"/>
      <c r="IZO2" s="92"/>
      <c r="IZU2" s="92"/>
      <c r="IZX2" s="92"/>
      <c r="JAA2" s="92"/>
      <c r="JAD2" s="92"/>
      <c r="JAJ2" s="92"/>
      <c r="JAM2" s="92"/>
      <c r="JAP2" s="92"/>
      <c r="JAS2" s="92"/>
      <c r="JAU2" s="92"/>
      <c r="JAV2" s="92"/>
      <c r="JBA2" s="92"/>
      <c r="JBD2" s="92"/>
      <c r="JBG2" s="92"/>
      <c r="JBJ2" s="92"/>
      <c r="JBM2" s="92"/>
      <c r="JBP2" s="92"/>
      <c r="JBS2" s="92"/>
      <c r="JBY2" s="92"/>
      <c r="JCB2" s="92"/>
      <c r="JCE2" s="92"/>
      <c r="JCG2" s="92"/>
      <c r="JCH2" s="92"/>
      <c r="JCP2" s="92"/>
      <c r="JCS2" s="92"/>
      <c r="JCV2" s="92"/>
      <c r="JDG2" s="92"/>
      <c r="JDH2" s="92"/>
      <c r="JDM2" s="92"/>
      <c r="JDQ2" s="92"/>
      <c r="JDR2" s="92"/>
      <c r="JDZ2" s="92"/>
      <c r="JEA2" s="92"/>
      <c r="JFA2" s="92"/>
      <c r="JFB2" s="92"/>
      <c r="JFC2" s="92"/>
      <c r="JFD2" s="92"/>
      <c r="JFE2" s="92"/>
      <c r="JFF2" s="92"/>
      <c r="JFG2" s="92"/>
      <c r="JFH2" s="92"/>
      <c r="JFI2" s="92"/>
      <c r="JFJ2" s="92"/>
      <c r="JFK2" s="92"/>
      <c r="JFL2" s="92"/>
      <c r="JFM2" s="92"/>
      <c r="JFN2" s="92"/>
      <c r="JFO2" s="92"/>
      <c r="JFP2" s="92"/>
      <c r="JFQ2" s="92"/>
      <c r="JFR2" s="92"/>
      <c r="JFS2" s="92"/>
      <c r="JFT2" s="92"/>
      <c r="JFU2" s="92"/>
      <c r="JFV2" s="92"/>
      <c r="JFW2" s="92"/>
      <c r="JFX2" s="92"/>
      <c r="JFY2" s="92"/>
      <c r="JFZ2" s="92"/>
      <c r="JGA2" s="92"/>
      <c r="JGB2" s="92"/>
      <c r="JGC2" s="92"/>
      <c r="JGD2" s="92"/>
      <c r="JGE2" s="92"/>
      <c r="JGF2" s="92"/>
      <c r="JGG2" s="92"/>
      <c r="JGH2" s="92"/>
      <c r="JGI2" s="92"/>
      <c r="JGJ2" s="92"/>
      <c r="JGK2" s="92"/>
      <c r="JGL2" s="92"/>
      <c r="JGM2" s="92"/>
      <c r="JGN2" s="92"/>
      <c r="JGO2" s="92"/>
      <c r="JGP2" s="92"/>
      <c r="JGQ2" s="92"/>
      <c r="JGR2" s="92"/>
      <c r="JGS2" s="92"/>
      <c r="JGT2" s="92"/>
      <c r="JGU2" s="92"/>
      <c r="JGV2" s="92"/>
      <c r="JGW2" s="92"/>
      <c r="JGX2" s="92"/>
      <c r="JGY2" s="92"/>
      <c r="JGZ2" s="92"/>
      <c r="JHA2" s="92"/>
      <c r="JHB2" s="92"/>
      <c r="JHC2" s="92"/>
      <c r="JHD2" s="92"/>
      <c r="JHE2" s="92"/>
      <c r="JHF2" s="92"/>
      <c r="JHL2" s="92"/>
      <c r="JHO2" s="92"/>
      <c r="JHR2" s="92"/>
      <c r="JHU2" s="92"/>
      <c r="JHX2" s="92"/>
      <c r="JIA2" s="92"/>
      <c r="JIG2" s="92"/>
      <c r="JIP2" s="92"/>
      <c r="JIS2" s="92"/>
      <c r="JIV2" s="92"/>
      <c r="JIY2" s="92"/>
      <c r="JJK2" s="92"/>
      <c r="JJQ2" s="92"/>
      <c r="JJT2" s="92"/>
      <c r="JJW2" s="92"/>
      <c r="JJZ2" s="92"/>
      <c r="JKF2" s="92"/>
      <c r="JKI2" s="92"/>
      <c r="JKL2" s="92"/>
      <c r="JKO2" s="92"/>
      <c r="JKQ2" s="92"/>
      <c r="JKR2" s="92"/>
      <c r="JKW2" s="92"/>
      <c r="JKZ2" s="92"/>
      <c r="JLC2" s="92"/>
      <c r="JLF2" s="92"/>
      <c r="JLI2" s="92"/>
      <c r="JLL2" s="92"/>
      <c r="JLO2" s="92"/>
      <c r="JLU2" s="92"/>
      <c r="JLX2" s="92"/>
      <c r="JMA2" s="92"/>
      <c r="JMC2" s="92"/>
      <c r="JMD2" s="92"/>
      <c r="JML2" s="92"/>
      <c r="JMO2" s="92"/>
      <c r="JMR2" s="92"/>
      <c r="JNC2" s="92"/>
      <c r="JND2" s="92"/>
      <c r="JNI2" s="92"/>
      <c r="JNM2" s="92"/>
      <c r="JNN2" s="92"/>
      <c r="JNV2" s="92"/>
      <c r="JNW2" s="92"/>
      <c r="JOW2" s="92"/>
      <c r="JOX2" s="92"/>
      <c r="JOY2" s="92"/>
      <c r="JOZ2" s="92"/>
      <c r="JPA2" s="92"/>
      <c r="JPB2" s="92"/>
      <c r="JPC2" s="92"/>
      <c r="JPD2" s="92"/>
      <c r="JPE2" s="92"/>
      <c r="JPF2" s="92"/>
      <c r="JPG2" s="92"/>
      <c r="JPH2" s="92"/>
      <c r="JPI2" s="92"/>
      <c r="JPJ2" s="92"/>
      <c r="JPK2" s="92"/>
      <c r="JPL2" s="92"/>
      <c r="JPM2" s="92"/>
      <c r="JPN2" s="92"/>
      <c r="JPO2" s="92"/>
      <c r="JPP2" s="92"/>
      <c r="JPQ2" s="92"/>
      <c r="JPR2" s="92"/>
      <c r="JPS2" s="92"/>
      <c r="JPT2" s="92"/>
      <c r="JPU2" s="92"/>
      <c r="JPV2" s="92"/>
      <c r="JPW2" s="92"/>
      <c r="JPX2" s="92"/>
      <c r="JPY2" s="92"/>
      <c r="JPZ2" s="92"/>
      <c r="JQA2" s="92"/>
      <c r="JQB2" s="92"/>
      <c r="JQC2" s="92"/>
      <c r="JQD2" s="92"/>
      <c r="JQE2" s="92"/>
      <c r="JQF2" s="92"/>
      <c r="JQG2" s="92"/>
      <c r="JQH2" s="92"/>
      <c r="JQI2" s="92"/>
      <c r="JQJ2" s="92"/>
      <c r="JQK2" s="92"/>
      <c r="JQL2" s="92"/>
      <c r="JQM2" s="92"/>
      <c r="JQN2" s="92"/>
      <c r="JQO2" s="92"/>
      <c r="JQP2" s="92"/>
      <c r="JQQ2" s="92"/>
      <c r="JQR2" s="92"/>
      <c r="JQS2" s="92"/>
      <c r="JQT2" s="92"/>
      <c r="JQU2" s="92"/>
      <c r="JQV2" s="92"/>
      <c r="JQW2" s="92"/>
      <c r="JQX2" s="92"/>
      <c r="JQY2" s="92"/>
      <c r="JQZ2" s="92"/>
      <c r="JRA2" s="92"/>
      <c r="JRB2" s="92"/>
      <c r="JRH2" s="92"/>
      <c r="JRK2" s="92"/>
      <c r="JRN2" s="92"/>
      <c r="JRQ2" s="92"/>
      <c r="JRT2" s="92"/>
      <c r="JRW2" s="92"/>
      <c r="JSC2" s="92"/>
      <c r="JSL2" s="92"/>
      <c r="JSO2" s="92"/>
      <c r="JSR2" s="92"/>
      <c r="JSU2" s="92"/>
      <c r="JTG2" s="92"/>
      <c r="JTM2" s="92"/>
      <c r="JTP2" s="92"/>
      <c r="JTS2" s="92"/>
      <c r="JTV2" s="92"/>
      <c r="JUB2" s="92"/>
      <c r="JUE2" s="92"/>
      <c r="JUH2" s="92"/>
      <c r="JUK2" s="92"/>
      <c r="JUM2" s="92"/>
      <c r="JUN2" s="92"/>
      <c r="JUS2" s="92"/>
      <c r="JUV2" s="92"/>
      <c r="JUY2" s="92"/>
      <c r="JVB2" s="92"/>
      <c r="JVE2" s="92"/>
      <c r="JVH2" s="92"/>
      <c r="JVK2" s="92"/>
      <c r="JVQ2" s="92"/>
      <c r="JVT2" s="92"/>
      <c r="JVW2" s="92"/>
      <c r="JVY2" s="92"/>
      <c r="JVZ2" s="92"/>
      <c r="JWH2" s="92"/>
      <c r="JWK2" s="92"/>
      <c r="JWN2" s="92"/>
      <c r="JWY2" s="92"/>
      <c r="JWZ2" s="92"/>
      <c r="JXE2" s="92"/>
      <c r="JXI2" s="92"/>
      <c r="JXJ2" s="92"/>
      <c r="JXR2" s="92"/>
      <c r="JXS2" s="92"/>
      <c r="JYS2" s="92"/>
      <c r="JYT2" s="92"/>
      <c r="JYU2" s="92"/>
      <c r="JYV2" s="92"/>
      <c r="JYW2" s="92"/>
      <c r="JYX2" s="92"/>
      <c r="JYY2" s="92"/>
      <c r="JYZ2" s="92"/>
      <c r="JZA2" s="92"/>
      <c r="JZB2" s="92"/>
      <c r="JZC2" s="92"/>
      <c r="JZD2" s="92"/>
      <c r="JZE2" s="92"/>
      <c r="JZF2" s="92"/>
      <c r="JZG2" s="92"/>
      <c r="JZH2" s="92"/>
      <c r="JZI2" s="92"/>
      <c r="JZJ2" s="92"/>
      <c r="JZK2" s="92"/>
      <c r="JZL2" s="92"/>
      <c r="JZM2" s="92"/>
      <c r="JZN2" s="92"/>
      <c r="JZO2" s="92"/>
      <c r="JZP2" s="92"/>
      <c r="JZQ2" s="92"/>
      <c r="JZR2" s="92"/>
      <c r="JZS2" s="92"/>
      <c r="JZT2" s="92"/>
      <c r="JZU2" s="92"/>
      <c r="JZV2" s="92"/>
      <c r="JZW2" s="92"/>
      <c r="JZX2" s="92"/>
      <c r="JZY2" s="92"/>
      <c r="JZZ2" s="92"/>
      <c r="KAA2" s="92"/>
      <c r="KAB2" s="92"/>
      <c r="KAC2" s="92"/>
      <c r="KAD2" s="92"/>
      <c r="KAE2" s="92"/>
      <c r="KAF2" s="92"/>
      <c r="KAG2" s="92"/>
      <c r="KAH2" s="92"/>
      <c r="KAI2" s="92"/>
      <c r="KAJ2" s="92"/>
      <c r="KAK2" s="92"/>
      <c r="KAL2" s="92"/>
      <c r="KAM2" s="92"/>
      <c r="KAN2" s="92"/>
      <c r="KAO2" s="92"/>
      <c r="KAP2" s="92"/>
      <c r="KAQ2" s="92"/>
      <c r="KAR2" s="92"/>
      <c r="KAS2" s="92"/>
      <c r="KAT2" s="92"/>
      <c r="KAU2" s="92"/>
      <c r="KAV2" s="92"/>
      <c r="KAW2" s="92"/>
      <c r="KAX2" s="92"/>
      <c r="KBD2" s="92"/>
      <c r="KBG2" s="92"/>
      <c r="KBJ2" s="92"/>
      <c r="KBM2" s="92"/>
      <c r="KBP2" s="92"/>
      <c r="KBS2" s="92"/>
      <c r="KBY2" s="92"/>
      <c r="KCH2" s="92"/>
      <c r="KCK2" s="92"/>
      <c r="KCN2" s="92"/>
      <c r="KCQ2" s="92"/>
      <c r="KDC2" s="92"/>
      <c r="KDI2" s="92"/>
      <c r="KDL2" s="92"/>
      <c r="KDO2" s="92"/>
      <c r="KDR2" s="92"/>
      <c r="KDX2" s="92"/>
      <c r="KEA2" s="92"/>
      <c r="KED2" s="92"/>
      <c r="KEG2" s="92"/>
      <c r="KEI2" s="92"/>
      <c r="KEJ2" s="92"/>
      <c r="KEO2" s="92"/>
      <c r="KER2" s="92"/>
      <c r="KEU2" s="92"/>
      <c r="KEX2" s="92"/>
      <c r="KFA2" s="92"/>
      <c r="KFD2" s="92"/>
      <c r="KFG2" s="92"/>
      <c r="KFM2" s="92"/>
      <c r="KFP2" s="92"/>
      <c r="KFS2" s="92"/>
      <c r="KFU2" s="92"/>
      <c r="KFV2" s="92"/>
      <c r="KGD2" s="92"/>
      <c r="KGG2" s="92"/>
      <c r="KGJ2" s="92"/>
      <c r="KGU2" s="92"/>
      <c r="KGV2" s="92"/>
      <c r="KHA2" s="92"/>
      <c r="KHE2" s="92"/>
      <c r="KHF2" s="92"/>
      <c r="KHN2" s="92"/>
      <c r="KHO2" s="92"/>
      <c r="KIO2" s="92"/>
      <c r="KIP2" s="92"/>
      <c r="KIQ2" s="92"/>
      <c r="KIR2" s="92"/>
      <c r="KIS2" s="92"/>
      <c r="KIT2" s="92"/>
      <c r="KIU2" s="92"/>
      <c r="KIV2" s="92"/>
      <c r="KIW2" s="92"/>
      <c r="KIX2" s="92"/>
      <c r="KIY2" s="92"/>
      <c r="KIZ2" s="92"/>
      <c r="KJA2" s="92"/>
      <c r="KJB2" s="92"/>
      <c r="KJC2" s="92"/>
      <c r="KJD2" s="92"/>
      <c r="KJE2" s="92"/>
      <c r="KJF2" s="92"/>
      <c r="KJG2" s="92"/>
      <c r="KJH2" s="92"/>
      <c r="KJI2" s="92"/>
      <c r="KJJ2" s="92"/>
      <c r="KJK2" s="92"/>
      <c r="KJL2" s="92"/>
      <c r="KJM2" s="92"/>
      <c r="KJN2" s="92"/>
      <c r="KJO2" s="92"/>
      <c r="KJP2" s="92"/>
      <c r="KJQ2" s="92"/>
      <c r="KJR2" s="92"/>
      <c r="KJS2" s="92"/>
      <c r="KJT2" s="92"/>
      <c r="KJU2" s="92"/>
      <c r="KJV2" s="92"/>
      <c r="KJW2" s="92"/>
      <c r="KJX2" s="92"/>
      <c r="KJY2" s="92"/>
      <c r="KJZ2" s="92"/>
      <c r="KKA2" s="92"/>
      <c r="KKB2" s="92"/>
      <c r="KKC2" s="92"/>
      <c r="KKD2" s="92"/>
      <c r="KKE2" s="92"/>
      <c r="KKF2" s="92"/>
      <c r="KKG2" s="92"/>
      <c r="KKH2" s="92"/>
      <c r="KKI2" s="92"/>
      <c r="KKJ2" s="92"/>
      <c r="KKK2" s="92"/>
      <c r="KKL2" s="92"/>
      <c r="KKM2" s="92"/>
      <c r="KKN2" s="92"/>
      <c r="KKO2" s="92"/>
      <c r="KKP2" s="92"/>
      <c r="KKQ2" s="92"/>
      <c r="KKR2" s="92"/>
      <c r="KKS2" s="92"/>
      <c r="KKT2" s="92"/>
      <c r="KKZ2" s="92"/>
      <c r="KLC2" s="92"/>
      <c r="KLF2" s="92"/>
      <c r="KLI2" s="92"/>
      <c r="KLL2" s="92"/>
      <c r="KLO2" s="92"/>
      <c r="KLU2" s="92"/>
      <c r="KMD2" s="92"/>
      <c r="KMG2" s="92"/>
      <c r="KMJ2" s="92"/>
      <c r="KMM2" s="92"/>
      <c r="KMY2" s="92"/>
      <c r="KNE2" s="92"/>
      <c r="KNH2" s="92"/>
      <c r="KNK2" s="92"/>
      <c r="KNN2" s="92"/>
      <c r="KNT2" s="92"/>
      <c r="KNW2" s="92"/>
      <c r="KNZ2" s="92"/>
      <c r="KOC2" s="92"/>
      <c r="KOE2" s="92"/>
      <c r="KOF2" s="92"/>
      <c r="KOK2" s="92"/>
      <c r="KON2" s="92"/>
      <c r="KOQ2" s="92"/>
      <c r="KOT2" s="92"/>
      <c r="KOW2" s="92"/>
      <c r="KOZ2" s="92"/>
      <c r="KPC2" s="92"/>
      <c r="KPI2" s="92"/>
      <c r="KPL2" s="92"/>
      <c r="KPO2" s="92"/>
      <c r="KPQ2" s="92"/>
      <c r="KPR2" s="92"/>
      <c r="KPZ2" s="92"/>
      <c r="KQC2" s="92"/>
      <c r="KQF2" s="92"/>
      <c r="KQQ2" s="92"/>
      <c r="KQR2" s="92"/>
      <c r="KQW2" s="92"/>
      <c r="KRA2" s="92"/>
      <c r="KRB2" s="92"/>
      <c r="KRJ2" s="92"/>
      <c r="KRK2" s="92"/>
      <c r="KSK2" s="92"/>
      <c r="KSL2" s="92"/>
      <c r="KSM2" s="92"/>
      <c r="KSN2" s="92"/>
      <c r="KSO2" s="92"/>
      <c r="KSP2" s="92"/>
      <c r="KSQ2" s="92"/>
      <c r="KSR2" s="92"/>
      <c r="KSS2" s="92"/>
      <c r="KST2" s="92"/>
      <c r="KSU2" s="92"/>
      <c r="KSV2" s="92"/>
      <c r="KSW2" s="92"/>
      <c r="KSX2" s="92"/>
      <c r="KSY2" s="92"/>
      <c r="KSZ2" s="92"/>
      <c r="KTA2" s="92"/>
      <c r="KTB2" s="92"/>
      <c r="KTC2" s="92"/>
      <c r="KTD2" s="92"/>
      <c r="KTE2" s="92"/>
      <c r="KTF2" s="92"/>
      <c r="KTG2" s="92"/>
      <c r="KTH2" s="92"/>
      <c r="KTI2" s="92"/>
      <c r="KTJ2" s="92"/>
      <c r="KTK2" s="92"/>
      <c r="KTL2" s="92"/>
      <c r="KTM2" s="92"/>
      <c r="KTN2" s="92"/>
      <c r="KTO2" s="92"/>
      <c r="KTP2" s="92"/>
      <c r="KTQ2" s="92"/>
      <c r="KTR2" s="92"/>
      <c r="KTS2" s="92"/>
      <c r="KTT2" s="92"/>
      <c r="KTU2" s="92"/>
      <c r="KTV2" s="92"/>
      <c r="KTW2" s="92"/>
      <c r="KTX2" s="92"/>
      <c r="KTY2" s="92"/>
      <c r="KTZ2" s="92"/>
      <c r="KUA2" s="92"/>
      <c r="KUB2" s="92"/>
      <c r="KUC2" s="92"/>
      <c r="KUD2" s="92"/>
      <c r="KUE2" s="92"/>
      <c r="KUF2" s="92"/>
      <c r="KUG2" s="92"/>
      <c r="KUH2" s="92"/>
      <c r="KUI2" s="92"/>
      <c r="KUJ2" s="92"/>
      <c r="KUK2" s="92"/>
      <c r="KUL2" s="92"/>
      <c r="KUM2" s="92"/>
      <c r="KUN2" s="92"/>
      <c r="KUO2" s="92"/>
      <c r="KUP2" s="92"/>
      <c r="KUV2" s="92"/>
      <c r="KUY2" s="92"/>
      <c r="KVB2" s="92"/>
      <c r="KVE2" s="92"/>
      <c r="KVH2" s="92"/>
      <c r="KVK2" s="92"/>
      <c r="KVQ2" s="92"/>
      <c r="KVZ2" s="92"/>
      <c r="KWC2" s="92"/>
      <c r="KWF2" s="92"/>
      <c r="KWI2" s="92"/>
      <c r="KWU2" s="92"/>
      <c r="KXA2" s="92"/>
      <c r="KXD2" s="92"/>
      <c r="KXG2" s="92"/>
      <c r="KXJ2" s="92"/>
      <c r="KXP2" s="92"/>
      <c r="KXS2" s="92"/>
      <c r="KXV2" s="92"/>
      <c r="KXY2" s="92"/>
      <c r="KYA2" s="92"/>
      <c r="KYB2" s="92"/>
      <c r="KYG2" s="92"/>
      <c r="KYJ2" s="92"/>
      <c r="KYM2" s="92"/>
      <c r="KYP2" s="92"/>
      <c r="KYS2" s="92"/>
      <c r="KYV2" s="92"/>
      <c r="KYY2" s="92"/>
      <c r="KZE2" s="92"/>
      <c r="KZH2" s="92"/>
      <c r="KZK2" s="92"/>
      <c r="KZM2" s="92"/>
      <c r="KZN2" s="92"/>
      <c r="KZV2" s="92"/>
      <c r="KZY2" s="92"/>
      <c r="LAB2" s="92"/>
      <c r="LAM2" s="92"/>
      <c r="LAN2" s="92"/>
      <c r="LAS2" s="92"/>
      <c r="LAW2" s="92"/>
      <c r="LAX2" s="92"/>
      <c r="LBF2" s="92"/>
      <c r="LBG2" s="92"/>
      <c r="LCG2" s="92"/>
      <c r="LCH2" s="92"/>
      <c r="LCI2" s="92"/>
      <c r="LCJ2" s="92"/>
      <c r="LCK2" s="92"/>
      <c r="LCL2" s="92"/>
      <c r="LCM2" s="92"/>
      <c r="LCN2" s="92"/>
      <c r="LCO2" s="92"/>
      <c r="LCP2" s="92"/>
      <c r="LCQ2" s="92"/>
      <c r="LCR2" s="92"/>
      <c r="LCS2" s="92"/>
      <c r="LCT2" s="92"/>
      <c r="LCU2" s="92"/>
      <c r="LCV2" s="92"/>
      <c r="LCW2" s="92"/>
      <c r="LCX2" s="92"/>
      <c r="LCY2" s="92"/>
      <c r="LCZ2" s="92"/>
      <c r="LDA2" s="92"/>
      <c r="LDB2" s="92"/>
      <c r="LDC2" s="92"/>
      <c r="LDD2" s="92"/>
      <c r="LDE2" s="92"/>
      <c r="LDF2" s="92"/>
      <c r="LDG2" s="92"/>
      <c r="LDH2" s="92"/>
      <c r="LDI2" s="92"/>
      <c r="LDJ2" s="92"/>
      <c r="LDK2" s="92"/>
      <c r="LDL2" s="92"/>
      <c r="LDM2" s="92"/>
      <c r="LDN2" s="92"/>
      <c r="LDO2" s="92"/>
      <c r="LDP2" s="92"/>
      <c r="LDQ2" s="92"/>
      <c r="LDR2" s="92"/>
      <c r="LDS2" s="92"/>
      <c r="LDT2" s="92"/>
      <c r="LDU2" s="92"/>
      <c r="LDV2" s="92"/>
      <c r="LDW2" s="92"/>
      <c r="LDX2" s="92"/>
      <c r="LDY2" s="92"/>
      <c r="LDZ2" s="92"/>
      <c r="LEA2" s="92"/>
      <c r="LEB2" s="92"/>
      <c r="LEC2" s="92"/>
      <c r="LED2" s="92"/>
      <c r="LEE2" s="92"/>
      <c r="LEF2" s="92"/>
      <c r="LEG2" s="92"/>
      <c r="LEH2" s="92"/>
      <c r="LEI2" s="92"/>
      <c r="LEJ2" s="92"/>
      <c r="LEK2" s="92"/>
      <c r="LEL2" s="92"/>
      <c r="LER2" s="92"/>
      <c r="LEU2" s="92"/>
      <c r="LEX2" s="92"/>
      <c r="LFA2" s="92"/>
      <c r="LFD2" s="92"/>
      <c r="LFG2" s="92"/>
      <c r="LFM2" s="92"/>
      <c r="LFV2" s="92"/>
      <c r="LFY2" s="92"/>
      <c r="LGB2" s="92"/>
      <c r="LGE2" s="92"/>
      <c r="LGQ2" s="92"/>
      <c r="LGW2" s="92"/>
      <c r="LGZ2" s="92"/>
      <c r="LHC2" s="92"/>
      <c r="LHF2" s="92"/>
      <c r="LHL2" s="92"/>
      <c r="LHO2" s="92"/>
      <c r="LHR2" s="92"/>
      <c r="LHU2" s="92"/>
      <c r="LHW2" s="92"/>
      <c r="LHX2" s="92"/>
      <c r="LIC2" s="92"/>
      <c r="LIF2" s="92"/>
      <c r="LII2" s="92"/>
      <c r="LIL2" s="92"/>
      <c r="LIO2" s="92"/>
      <c r="LIR2" s="92"/>
      <c r="LIU2" s="92"/>
      <c r="LJA2" s="92"/>
      <c r="LJD2" s="92"/>
      <c r="LJG2" s="92"/>
      <c r="LJI2" s="92"/>
      <c r="LJJ2" s="92"/>
      <c r="LJR2" s="92"/>
      <c r="LJU2" s="92"/>
      <c r="LJX2" s="92"/>
      <c r="LKI2" s="92"/>
      <c r="LKJ2" s="92"/>
      <c r="LKO2" s="92"/>
      <c r="LKS2" s="92"/>
      <c r="LKT2" s="92"/>
      <c r="LLB2" s="92"/>
      <c r="LLC2" s="92"/>
      <c r="LMC2" s="92"/>
      <c r="LMD2" s="92"/>
      <c r="LME2" s="92"/>
      <c r="LMF2" s="92"/>
      <c r="LMG2" s="92"/>
      <c r="LMH2" s="92"/>
      <c r="LMI2" s="92"/>
      <c r="LMJ2" s="92"/>
      <c r="LMK2" s="92"/>
      <c r="LML2" s="92"/>
      <c r="LMM2" s="92"/>
      <c r="LMN2" s="92"/>
      <c r="LMO2" s="92"/>
      <c r="LMP2" s="92"/>
      <c r="LMQ2" s="92"/>
      <c r="LMR2" s="92"/>
      <c r="LMS2" s="92"/>
      <c r="LMT2" s="92"/>
      <c r="LMU2" s="92"/>
      <c r="LMV2" s="92"/>
      <c r="LMW2" s="92"/>
      <c r="LMX2" s="92"/>
      <c r="LMY2" s="92"/>
      <c r="LMZ2" s="92"/>
      <c r="LNA2" s="92"/>
      <c r="LNB2" s="92"/>
      <c r="LNC2" s="92"/>
      <c r="LND2" s="92"/>
      <c r="LNE2" s="92"/>
      <c r="LNF2" s="92"/>
      <c r="LNG2" s="92"/>
      <c r="LNH2" s="92"/>
      <c r="LNI2" s="92"/>
      <c r="LNJ2" s="92"/>
      <c r="LNK2" s="92"/>
      <c r="LNL2" s="92"/>
      <c r="LNM2" s="92"/>
      <c r="LNN2" s="92"/>
      <c r="LNO2" s="92"/>
      <c r="LNP2" s="92"/>
      <c r="LNQ2" s="92"/>
      <c r="LNR2" s="92"/>
      <c r="LNS2" s="92"/>
      <c r="LNT2" s="92"/>
      <c r="LNU2" s="92"/>
      <c r="LNV2" s="92"/>
      <c r="LNW2" s="92"/>
      <c r="LNX2" s="92"/>
      <c r="LNY2" s="92"/>
      <c r="LNZ2" s="92"/>
      <c r="LOA2" s="92"/>
      <c r="LOB2" s="92"/>
      <c r="LOC2" s="92"/>
      <c r="LOD2" s="92"/>
      <c r="LOE2" s="92"/>
      <c r="LOF2" s="92"/>
      <c r="LOG2" s="92"/>
      <c r="LOH2" s="92"/>
      <c r="LON2" s="92"/>
      <c r="LOQ2" s="92"/>
      <c r="LOT2" s="92"/>
      <c r="LOW2" s="92"/>
      <c r="LOZ2" s="92"/>
      <c r="LPC2" s="92"/>
      <c r="LPI2" s="92"/>
      <c r="LPR2" s="92"/>
      <c r="LPU2" s="92"/>
      <c r="LPX2" s="92"/>
      <c r="LQA2" s="92"/>
      <c r="LQM2" s="92"/>
      <c r="LQS2" s="92"/>
      <c r="LQV2" s="92"/>
      <c r="LQY2" s="92"/>
      <c r="LRB2" s="92"/>
      <c r="LRH2" s="92"/>
      <c r="LRK2" s="92"/>
      <c r="LRN2" s="92"/>
      <c r="LRQ2" s="92"/>
      <c r="LRS2" s="92"/>
      <c r="LRT2" s="92"/>
      <c r="LRY2" s="92"/>
      <c r="LSB2" s="92"/>
      <c r="LSE2" s="92"/>
      <c r="LSH2" s="92"/>
      <c r="LSK2" s="92"/>
      <c r="LSN2" s="92"/>
      <c r="LSQ2" s="92"/>
      <c r="LSW2" s="92"/>
      <c r="LSZ2" s="92"/>
      <c r="LTC2" s="92"/>
      <c r="LTE2" s="92"/>
      <c r="LTF2" s="92"/>
      <c r="LTN2" s="92"/>
      <c r="LTQ2" s="92"/>
      <c r="LTT2" s="92"/>
      <c r="LUE2" s="92"/>
      <c r="LUF2" s="92"/>
      <c r="LUK2" s="92"/>
      <c r="LUO2" s="92"/>
      <c r="LUP2" s="92"/>
      <c r="LUX2" s="92"/>
      <c r="LUY2" s="92"/>
      <c r="LVY2" s="92"/>
      <c r="LVZ2" s="92"/>
      <c r="LWA2" s="92"/>
      <c r="LWB2" s="92"/>
      <c r="LWC2" s="92"/>
      <c r="LWD2" s="92"/>
      <c r="LWE2" s="92"/>
      <c r="LWF2" s="92"/>
      <c r="LWG2" s="92"/>
      <c r="LWH2" s="92"/>
      <c r="LWI2" s="92"/>
      <c r="LWJ2" s="92"/>
      <c r="LWK2" s="92"/>
      <c r="LWL2" s="92"/>
      <c r="LWM2" s="92"/>
      <c r="LWN2" s="92"/>
      <c r="LWO2" s="92"/>
      <c r="LWP2" s="92"/>
      <c r="LWQ2" s="92"/>
      <c r="LWR2" s="92"/>
      <c r="LWS2" s="92"/>
      <c r="LWT2" s="92"/>
      <c r="LWU2" s="92"/>
      <c r="LWV2" s="92"/>
      <c r="LWW2" s="92"/>
      <c r="LWX2" s="92"/>
      <c r="LWY2" s="92"/>
      <c r="LWZ2" s="92"/>
      <c r="LXA2" s="92"/>
      <c r="LXB2" s="92"/>
      <c r="LXC2" s="92"/>
      <c r="LXD2" s="92"/>
      <c r="LXE2" s="92"/>
      <c r="LXF2" s="92"/>
      <c r="LXG2" s="92"/>
      <c r="LXH2" s="92"/>
      <c r="LXI2" s="92"/>
      <c r="LXJ2" s="92"/>
      <c r="LXK2" s="92"/>
      <c r="LXL2" s="92"/>
      <c r="LXM2" s="92"/>
      <c r="LXN2" s="92"/>
      <c r="LXO2" s="92"/>
      <c r="LXP2" s="92"/>
      <c r="LXQ2" s="92"/>
      <c r="LXR2" s="92"/>
      <c r="LXS2" s="92"/>
      <c r="LXT2" s="92"/>
      <c r="LXU2" s="92"/>
      <c r="LXV2" s="92"/>
      <c r="LXW2" s="92"/>
      <c r="LXX2" s="92"/>
      <c r="LXY2" s="92"/>
      <c r="LXZ2" s="92"/>
      <c r="LYA2" s="92"/>
      <c r="LYB2" s="92"/>
      <c r="LYC2" s="92"/>
      <c r="LYD2" s="92"/>
      <c r="LYJ2" s="92"/>
      <c r="LYM2" s="92"/>
      <c r="LYP2" s="92"/>
      <c r="LYS2" s="92"/>
      <c r="LYV2" s="92"/>
      <c r="LYY2" s="92"/>
      <c r="LZE2" s="92"/>
      <c r="LZN2" s="92"/>
      <c r="LZQ2" s="92"/>
      <c r="LZT2" s="92"/>
      <c r="LZW2" s="92"/>
      <c r="MAI2" s="92"/>
      <c r="MAO2" s="92"/>
      <c r="MAR2" s="92"/>
      <c r="MAU2" s="92"/>
      <c r="MAX2" s="92"/>
      <c r="MBD2" s="92"/>
      <c r="MBG2" s="92"/>
      <c r="MBJ2" s="92"/>
      <c r="MBM2" s="92"/>
      <c r="MBO2" s="92"/>
      <c r="MBP2" s="92"/>
      <c r="MBU2" s="92"/>
      <c r="MBX2" s="92"/>
      <c r="MCA2" s="92"/>
      <c r="MCD2" s="92"/>
      <c r="MCG2" s="92"/>
      <c r="MCJ2" s="92"/>
      <c r="MCM2" s="92"/>
      <c r="MCS2" s="92"/>
      <c r="MCV2" s="92"/>
      <c r="MCY2" s="92"/>
      <c r="MDA2" s="92"/>
      <c r="MDB2" s="92"/>
      <c r="MDJ2" s="92"/>
      <c r="MDM2" s="92"/>
      <c r="MDP2" s="92"/>
      <c r="MEA2" s="92"/>
      <c r="MEB2" s="92"/>
      <c r="MEG2" s="92"/>
      <c r="MEK2" s="92"/>
      <c r="MEL2" s="92"/>
      <c r="MET2" s="92"/>
      <c r="MEU2" s="92"/>
      <c r="MFU2" s="92"/>
      <c r="MFV2" s="92"/>
      <c r="MFW2" s="92"/>
      <c r="MFX2" s="92"/>
      <c r="MFY2" s="92"/>
      <c r="MFZ2" s="92"/>
      <c r="MGA2" s="92"/>
      <c r="MGB2" s="92"/>
      <c r="MGC2" s="92"/>
      <c r="MGD2" s="92"/>
      <c r="MGE2" s="92"/>
      <c r="MGF2" s="92"/>
      <c r="MGG2" s="92"/>
      <c r="MGH2" s="92"/>
      <c r="MGI2" s="92"/>
      <c r="MGJ2" s="92"/>
      <c r="MGK2" s="92"/>
      <c r="MGL2" s="92"/>
      <c r="MGM2" s="92"/>
      <c r="MGN2" s="92"/>
      <c r="MGO2" s="92"/>
      <c r="MGP2" s="92"/>
      <c r="MGQ2" s="92"/>
      <c r="MGR2" s="92"/>
      <c r="MGS2" s="92"/>
      <c r="MGT2" s="92"/>
      <c r="MGU2" s="92"/>
      <c r="MGV2" s="92"/>
      <c r="MGW2" s="92"/>
      <c r="MGX2" s="92"/>
      <c r="MGY2" s="92"/>
      <c r="MGZ2" s="92"/>
      <c r="MHA2" s="92"/>
      <c r="MHB2" s="92"/>
      <c r="MHC2" s="92"/>
      <c r="MHD2" s="92"/>
      <c r="MHE2" s="92"/>
      <c r="MHF2" s="92"/>
      <c r="MHG2" s="92"/>
      <c r="MHH2" s="92"/>
      <c r="MHI2" s="92"/>
      <c r="MHJ2" s="92"/>
      <c r="MHK2" s="92"/>
      <c r="MHL2" s="92"/>
      <c r="MHM2" s="92"/>
      <c r="MHN2" s="92"/>
      <c r="MHO2" s="92"/>
      <c r="MHP2" s="92"/>
      <c r="MHQ2" s="92"/>
      <c r="MHR2" s="92"/>
      <c r="MHS2" s="92"/>
      <c r="MHT2" s="92"/>
      <c r="MHU2" s="92"/>
      <c r="MHV2" s="92"/>
      <c r="MHW2" s="92"/>
      <c r="MHX2" s="92"/>
      <c r="MHY2" s="92"/>
      <c r="MHZ2" s="92"/>
      <c r="MIF2" s="92"/>
      <c r="MII2" s="92"/>
      <c r="MIL2" s="92"/>
      <c r="MIO2" s="92"/>
      <c r="MIR2" s="92"/>
      <c r="MIU2" s="92"/>
      <c r="MJA2" s="92"/>
      <c r="MJJ2" s="92"/>
      <c r="MJM2" s="92"/>
      <c r="MJP2" s="92"/>
      <c r="MJS2" s="92"/>
      <c r="MKE2" s="92"/>
      <c r="MKK2" s="92"/>
      <c r="MKN2" s="92"/>
      <c r="MKQ2" s="92"/>
      <c r="MKT2" s="92"/>
      <c r="MKZ2" s="92"/>
      <c r="MLC2" s="92"/>
      <c r="MLF2" s="92"/>
      <c r="MLI2" s="92"/>
      <c r="MLK2" s="92"/>
      <c r="MLL2" s="92"/>
      <c r="MLQ2" s="92"/>
      <c r="MLT2" s="92"/>
      <c r="MLW2" s="92"/>
      <c r="MLZ2" s="92"/>
      <c r="MMC2" s="92"/>
      <c r="MMF2" s="92"/>
      <c r="MMI2" s="92"/>
      <c r="MMO2" s="92"/>
      <c r="MMR2" s="92"/>
      <c r="MMU2" s="92"/>
      <c r="MMW2" s="92"/>
      <c r="MMX2" s="92"/>
      <c r="MNF2" s="92"/>
      <c r="MNI2" s="92"/>
      <c r="MNL2" s="92"/>
      <c r="MNW2" s="92"/>
      <c r="MNX2" s="92"/>
      <c r="MOC2" s="92"/>
      <c r="MOG2" s="92"/>
      <c r="MOH2" s="92"/>
      <c r="MOP2" s="92"/>
      <c r="MOQ2" s="92"/>
      <c r="MPQ2" s="92"/>
      <c r="MPR2" s="92"/>
      <c r="MPS2" s="92"/>
      <c r="MPT2" s="92"/>
      <c r="MPU2" s="92"/>
      <c r="MPV2" s="92"/>
      <c r="MPW2" s="92"/>
      <c r="MPX2" s="92"/>
      <c r="MPY2" s="92"/>
      <c r="MPZ2" s="92"/>
      <c r="MQA2" s="92"/>
      <c r="MQB2" s="92"/>
      <c r="MQC2" s="92"/>
      <c r="MQD2" s="92"/>
      <c r="MQE2" s="92"/>
      <c r="MQF2" s="92"/>
      <c r="MQG2" s="92"/>
      <c r="MQH2" s="92"/>
      <c r="MQI2" s="92"/>
      <c r="MQJ2" s="92"/>
      <c r="MQK2" s="92"/>
      <c r="MQL2" s="92"/>
      <c r="MQM2" s="92"/>
      <c r="MQN2" s="92"/>
      <c r="MQO2" s="92"/>
      <c r="MQP2" s="92"/>
      <c r="MQQ2" s="92"/>
      <c r="MQR2" s="92"/>
      <c r="MQS2" s="92"/>
      <c r="MQT2" s="92"/>
      <c r="MQU2" s="92"/>
      <c r="MQV2" s="92"/>
      <c r="MQW2" s="92"/>
      <c r="MQX2" s="92"/>
      <c r="MQY2" s="92"/>
      <c r="MQZ2" s="92"/>
      <c r="MRA2" s="92"/>
      <c r="MRB2" s="92"/>
      <c r="MRC2" s="92"/>
      <c r="MRD2" s="92"/>
      <c r="MRE2" s="92"/>
      <c r="MRF2" s="92"/>
      <c r="MRG2" s="92"/>
      <c r="MRH2" s="92"/>
      <c r="MRI2" s="92"/>
      <c r="MRJ2" s="92"/>
      <c r="MRK2" s="92"/>
      <c r="MRL2" s="92"/>
      <c r="MRM2" s="92"/>
      <c r="MRN2" s="92"/>
      <c r="MRO2" s="92"/>
      <c r="MRP2" s="92"/>
      <c r="MRQ2" s="92"/>
      <c r="MRR2" s="92"/>
      <c r="MRS2" s="92"/>
      <c r="MRT2" s="92"/>
      <c r="MRU2" s="92"/>
      <c r="MRV2" s="92"/>
      <c r="MSB2" s="92"/>
      <c r="MSE2" s="92"/>
      <c r="MSH2" s="92"/>
      <c r="MSK2" s="92"/>
      <c r="MSN2" s="92"/>
      <c r="MSQ2" s="92"/>
      <c r="MSW2" s="92"/>
      <c r="MTF2" s="92"/>
      <c r="MTI2" s="92"/>
      <c r="MTL2" s="92"/>
      <c r="MTO2" s="92"/>
      <c r="MUA2" s="92"/>
      <c r="MUG2" s="92"/>
      <c r="MUJ2" s="92"/>
      <c r="MUM2" s="92"/>
      <c r="MUP2" s="92"/>
      <c r="MUV2" s="92"/>
      <c r="MUY2" s="92"/>
      <c r="MVB2" s="92"/>
      <c r="MVE2" s="92"/>
      <c r="MVG2" s="92"/>
      <c r="MVH2" s="92"/>
      <c r="MVM2" s="92"/>
      <c r="MVP2" s="92"/>
      <c r="MVS2" s="92"/>
      <c r="MVV2" s="92"/>
      <c r="MVY2" s="92"/>
      <c r="MWB2" s="92"/>
      <c r="MWE2" s="92"/>
      <c r="MWK2" s="92"/>
      <c r="MWN2" s="92"/>
      <c r="MWQ2" s="92"/>
      <c r="MWS2" s="92"/>
      <c r="MWT2" s="92"/>
      <c r="MXB2" s="92"/>
      <c r="MXE2" s="92"/>
      <c r="MXH2" s="92"/>
      <c r="MXS2" s="92"/>
      <c r="MXT2" s="92"/>
      <c r="MXY2" s="92"/>
      <c r="MYC2" s="92"/>
      <c r="MYD2" s="92"/>
      <c r="MYL2" s="92"/>
      <c r="MYM2" s="92"/>
      <c r="MZM2" s="92"/>
      <c r="MZN2" s="92"/>
      <c r="MZO2" s="92"/>
      <c r="MZP2" s="92"/>
      <c r="MZQ2" s="92"/>
      <c r="MZR2" s="92"/>
      <c r="MZS2" s="92"/>
      <c r="MZT2" s="92"/>
      <c r="MZU2" s="92"/>
      <c r="MZV2" s="92"/>
      <c r="MZW2" s="92"/>
      <c r="MZX2" s="92"/>
      <c r="MZY2" s="92"/>
      <c r="MZZ2" s="92"/>
      <c r="NAA2" s="92"/>
      <c r="NAB2" s="92"/>
      <c r="NAC2" s="92"/>
      <c r="NAD2" s="92"/>
      <c r="NAE2" s="92"/>
      <c r="NAF2" s="92"/>
      <c r="NAG2" s="92"/>
      <c r="NAH2" s="92"/>
      <c r="NAI2" s="92"/>
      <c r="NAJ2" s="92"/>
      <c r="NAK2" s="92"/>
      <c r="NAL2" s="92"/>
      <c r="NAM2" s="92"/>
      <c r="NAN2" s="92"/>
      <c r="NAO2" s="92"/>
      <c r="NAP2" s="92"/>
      <c r="NAQ2" s="92"/>
      <c r="NAR2" s="92"/>
      <c r="NAS2" s="92"/>
      <c r="NAT2" s="92"/>
      <c r="NAU2" s="92"/>
      <c r="NAV2" s="92"/>
      <c r="NAW2" s="92"/>
      <c r="NAX2" s="92"/>
      <c r="NAY2" s="92"/>
      <c r="NAZ2" s="92"/>
      <c r="NBA2" s="92"/>
      <c r="NBB2" s="92"/>
      <c r="NBC2" s="92"/>
      <c r="NBD2" s="92"/>
      <c r="NBE2" s="92"/>
      <c r="NBF2" s="92"/>
      <c r="NBG2" s="92"/>
      <c r="NBH2" s="92"/>
      <c r="NBI2" s="92"/>
      <c r="NBJ2" s="92"/>
      <c r="NBK2" s="92"/>
      <c r="NBL2" s="92"/>
      <c r="NBM2" s="92"/>
      <c r="NBN2" s="92"/>
      <c r="NBO2" s="92"/>
      <c r="NBP2" s="92"/>
      <c r="NBQ2" s="92"/>
      <c r="NBR2" s="92"/>
      <c r="NBX2" s="92"/>
      <c r="NCA2" s="92"/>
      <c r="NCD2" s="92"/>
      <c r="NCG2" s="92"/>
      <c r="NCJ2" s="92"/>
      <c r="NCM2" s="92"/>
      <c r="NCS2" s="92"/>
      <c r="NDB2" s="92"/>
      <c r="NDE2" s="92"/>
      <c r="NDH2" s="92"/>
      <c r="NDK2" s="92"/>
      <c r="NDW2" s="92"/>
      <c r="NEC2" s="92"/>
      <c r="NEF2" s="92"/>
      <c r="NEI2" s="92"/>
      <c r="NEL2" s="92"/>
      <c r="NER2" s="92"/>
      <c r="NEU2" s="92"/>
      <c r="NEX2" s="92"/>
      <c r="NFA2" s="92"/>
      <c r="NFC2" s="92"/>
      <c r="NFD2" s="92"/>
      <c r="NFI2" s="92"/>
      <c r="NFL2" s="92"/>
      <c r="NFO2" s="92"/>
      <c r="NFR2" s="92"/>
      <c r="NFU2" s="92"/>
      <c r="NFX2" s="92"/>
      <c r="NGA2" s="92"/>
      <c r="NGG2" s="92"/>
      <c r="NGJ2" s="92"/>
      <c r="NGM2" s="92"/>
      <c r="NGO2" s="92"/>
      <c r="NGP2" s="92"/>
      <c r="NGX2" s="92"/>
      <c r="NHA2" s="92"/>
      <c r="NHD2" s="92"/>
      <c r="NHO2" s="92"/>
      <c r="NHP2" s="92"/>
      <c r="NHU2" s="92"/>
      <c r="NHY2" s="92"/>
      <c r="NHZ2" s="92"/>
      <c r="NIH2" s="92"/>
      <c r="NII2" s="92"/>
      <c r="NJI2" s="92"/>
      <c r="NJJ2" s="92"/>
      <c r="NJK2" s="92"/>
      <c r="NJL2" s="92"/>
      <c r="NJM2" s="92"/>
      <c r="NJN2" s="92"/>
      <c r="NJO2" s="92"/>
      <c r="NJP2" s="92"/>
      <c r="NJQ2" s="92"/>
      <c r="NJR2" s="92"/>
      <c r="NJS2" s="92"/>
      <c r="NJT2" s="92"/>
      <c r="NJU2" s="92"/>
      <c r="NJV2" s="92"/>
      <c r="NJW2" s="92"/>
      <c r="NJX2" s="92"/>
      <c r="NJY2" s="92"/>
      <c r="NJZ2" s="92"/>
      <c r="NKA2" s="92"/>
      <c r="NKB2" s="92"/>
      <c r="NKC2" s="92"/>
      <c r="NKD2" s="92"/>
      <c r="NKE2" s="92"/>
      <c r="NKF2" s="92"/>
      <c r="NKG2" s="92"/>
      <c r="NKH2" s="92"/>
      <c r="NKI2" s="92"/>
      <c r="NKJ2" s="92"/>
      <c r="NKK2" s="92"/>
      <c r="NKL2" s="92"/>
      <c r="NKM2" s="92"/>
      <c r="NKN2" s="92"/>
      <c r="NKO2" s="92"/>
      <c r="NKP2" s="92"/>
      <c r="NKQ2" s="92"/>
      <c r="NKR2" s="92"/>
      <c r="NKS2" s="92"/>
      <c r="NKT2" s="92"/>
      <c r="NKU2" s="92"/>
      <c r="NKV2" s="92"/>
      <c r="NKW2" s="92"/>
      <c r="NKX2" s="92"/>
      <c r="NKY2" s="92"/>
      <c r="NKZ2" s="92"/>
      <c r="NLA2" s="92"/>
      <c r="NLB2" s="92"/>
      <c r="NLC2" s="92"/>
      <c r="NLD2" s="92"/>
      <c r="NLE2" s="92"/>
      <c r="NLF2" s="92"/>
      <c r="NLG2" s="92"/>
      <c r="NLH2" s="92"/>
      <c r="NLI2" s="92"/>
      <c r="NLJ2" s="92"/>
      <c r="NLK2" s="92"/>
      <c r="NLL2" s="92"/>
      <c r="NLM2" s="92"/>
      <c r="NLN2" s="92"/>
      <c r="NLT2" s="92"/>
      <c r="NLW2" s="92"/>
      <c r="NLZ2" s="92"/>
      <c r="NMC2" s="92"/>
      <c r="NMF2" s="92"/>
      <c r="NMI2" s="92"/>
      <c r="NMO2" s="92"/>
      <c r="NMX2" s="92"/>
      <c r="NNA2" s="92"/>
      <c r="NND2" s="92"/>
      <c r="NNG2" s="92"/>
      <c r="NNS2" s="92"/>
      <c r="NNY2" s="92"/>
      <c r="NOB2" s="92"/>
      <c r="NOE2" s="92"/>
      <c r="NOH2" s="92"/>
      <c r="NON2" s="92"/>
      <c r="NOQ2" s="92"/>
      <c r="NOT2" s="92"/>
      <c r="NOW2" s="92"/>
      <c r="NOY2" s="92"/>
      <c r="NOZ2" s="92"/>
      <c r="NPE2" s="92"/>
      <c r="NPH2" s="92"/>
      <c r="NPK2" s="92"/>
      <c r="NPN2" s="92"/>
      <c r="NPQ2" s="92"/>
      <c r="NPT2" s="92"/>
      <c r="NPW2" s="92"/>
      <c r="NQC2" s="92"/>
      <c r="NQF2" s="92"/>
      <c r="NQI2" s="92"/>
      <c r="NQK2" s="92"/>
      <c r="NQL2" s="92"/>
      <c r="NQT2" s="92"/>
      <c r="NQW2" s="92"/>
      <c r="NQZ2" s="92"/>
      <c r="NRK2" s="92"/>
      <c r="NRL2" s="92"/>
      <c r="NRQ2" s="92"/>
      <c r="NRU2" s="92"/>
      <c r="NRV2" s="92"/>
      <c r="NSD2" s="92"/>
      <c r="NSE2" s="92"/>
      <c r="NTE2" s="92"/>
      <c r="NTF2" s="92"/>
      <c r="NTG2" s="92"/>
      <c r="NTH2" s="92"/>
      <c r="NTI2" s="92"/>
      <c r="NTJ2" s="92"/>
      <c r="NTK2" s="92"/>
      <c r="NTL2" s="92"/>
      <c r="NTM2" s="92"/>
      <c r="NTN2" s="92"/>
      <c r="NTO2" s="92"/>
      <c r="NTP2" s="92"/>
      <c r="NTQ2" s="92"/>
      <c r="NTR2" s="92"/>
      <c r="NTS2" s="92"/>
      <c r="NTT2" s="92"/>
      <c r="NTU2" s="92"/>
      <c r="NTV2" s="92"/>
      <c r="NTW2" s="92"/>
      <c r="NTX2" s="92"/>
      <c r="NTY2" s="92"/>
      <c r="NTZ2" s="92"/>
      <c r="NUA2" s="92"/>
      <c r="NUB2" s="92"/>
      <c r="NUC2" s="92"/>
      <c r="NUD2" s="92"/>
      <c r="NUE2" s="92"/>
      <c r="NUF2" s="92"/>
      <c r="NUG2" s="92"/>
      <c r="NUH2" s="92"/>
      <c r="NUI2" s="92"/>
      <c r="NUJ2" s="92"/>
      <c r="NUK2" s="92"/>
      <c r="NUL2" s="92"/>
      <c r="NUM2" s="92"/>
      <c r="NUN2" s="92"/>
      <c r="NUO2" s="92"/>
      <c r="NUP2" s="92"/>
      <c r="NUQ2" s="92"/>
      <c r="NUR2" s="92"/>
      <c r="NUS2" s="92"/>
      <c r="NUT2" s="92"/>
      <c r="NUU2" s="92"/>
      <c r="NUV2" s="92"/>
      <c r="NUW2" s="92"/>
      <c r="NUX2" s="92"/>
      <c r="NUY2" s="92"/>
      <c r="NUZ2" s="92"/>
      <c r="NVA2" s="92"/>
      <c r="NVB2" s="92"/>
      <c r="NVC2" s="92"/>
      <c r="NVD2" s="92"/>
      <c r="NVE2" s="92"/>
      <c r="NVF2" s="92"/>
      <c r="NVG2" s="92"/>
      <c r="NVH2" s="92"/>
      <c r="NVI2" s="92"/>
      <c r="NVJ2" s="92"/>
      <c r="NVP2" s="92"/>
      <c r="NVS2" s="92"/>
      <c r="NVV2" s="92"/>
      <c r="NVY2" s="92"/>
      <c r="NWB2" s="92"/>
      <c r="NWE2" s="92"/>
      <c r="NWK2" s="92"/>
      <c r="NWT2" s="92"/>
      <c r="NWW2" s="92"/>
      <c r="NWZ2" s="92"/>
      <c r="NXC2" s="92"/>
      <c r="NXO2" s="92"/>
      <c r="NXU2" s="92"/>
      <c r="NXX2" s="92"/>
      <c r="NYA2" s="92"/>
      <c r="NYD2" s="92"/>
      <c r="NYJ2" s="92"/>
      <c r="NYM2" s="92"/>
      <c r="NYP2" s="92"/>
      <c r="NYS2" s="92"/>
      <c r="NYU2" s="92"/>
      <c r="NYV2" s="92"/>
      <c r="NZA2" s="92"/>
      <c r="NZD2" s="92"/>
      <c r="NZG2" s="92"/>
      <c r="NZJ2" s="92"/>
      <c r="NZM2" s="92"/>
      <c r="NZP2" s="92"/>
      <c r="NZS2" s="92"/>
      <c r="NZY2" s="92"/>
      <c r="OAB2" s="92"/>
      <c r="OAE2" s="92"/>
      <c r="OAG2" s="92"/>
      <c r="OAH2" s="92"/>
      <c r="OAP2" s="92"/>
      <c r="OAS2" s="92"/>
      <c r="OAV2" s="92"/>
      <c r="OBG2" s="92"/>
      <c r="OBH2" s="92"/>
      <c r="OBM2" s="92"/>
      <c r="OBQ2" s="92"/>
      <c r="OBR2" s="92"/>
      <c r="OBZ2" s="92"/>
      <c r="OCA2" s="92"/>
      <c r="ODA2" s="92"/>
      <c r="ODB2" s="92"/>
      <c r="ODC2" s="92"/>
      <c r="ODD2" s="92"/>
      <c r="ODE2" s="92"/>
      <c r="ODF2" s="92"/>
      <c r="ODG2" s="92"/>
      <c r="ODH2" s="92"/>
      <c r="ODI2" s="92"/>
      <c r="ODJ2" s="92"/>
      <c r="ODK2" s="92"/>
      <c r="ODL2" s="92"/>
      <c r="ODM2" s="92"/>
      <c r="ODN2" s="92"/>
      <c r="ODO2" s="92"/>
      <c r="ODP2" s="92"/>
      <c r="ODQ2" s="92"/>
      <c r="ODR2" s="92"/>
      <c r="ODS2" s="92"/>
      <c r="ODT2" s="92"/>
      <c r="ODU2" s="92"/>
      <c r="ODV2" s="92"/>
      <c r="ODW2" s="92"/>
      <c r="ODX2" s="92"/>
      <c r="ODY2" s="92"/>
      <c r="ODZ2" s="92"/>
      <c r="OEA2" s="92"/>
      <c r="OEB2" s="92"/>
      <c r="OEC2" s="92"/>
      <c r="OED2" s="92"/>
      <c r="OEE2" s="92"/>
      <c r="OEF2" s="92"/>
      <c r="OEG2" s="92"/>
      <c r="OEH2" s="92"/>
      <c r="OEI2" s="92"/>
      <c r="OEJ2" s="92"/>
      <c r="OEK2" s="92"/>
      <c r="OEL2" s="92"/>
      <c r="OEM2" s="92"/>
      <c r="OEN2" s="92"/>
      <c r="OEO2" s="92"/>
      <c r="OEP2" s="92"/>
      <c r="OEQ2" s="92"/>
      <c r="OER2" s="92"/>
      <c r="OES2" s="92"/>
      <c r="OET2" s="92"/>
      <c r="OEU2" s="92"/>
      <c r="OEV2" s="92"/>
      <c r="OEW2" s="92"/>
      <c r="OEX2" s="92"/>
      <c r="OEY2" s="92"/>
      <c r="OEZ2" s="92"/>
      <c r="OFA2" s="92"/>
      <c r="OFB2" s="92"/>
      <c r="OFC2" s="92"/>
      <c r="OFD2" s="92"/>
      <c r="OFE2" s="92"/>
      <c r="OFF2" s="92"/>
      <c r="OFL2" s="92"/>
      <c r="OFO2" s="92"/>
      <c r="OFR2" s="92"/>
      <c r="OFU2" s="92"/>
      <c r="OFX2" s="92"/>
      <c r="OGA2" s="92"/>
      <c r="OGG2" s="92"/>
      <c r="OGP2" s="92"/>
      <c r="OGS2" s="92"/>
      <c r="OGV2" s="92"/>
      <c r="OGY2" s="92"/>
      <c r="OHK2" s="92"/>
      <c r="OHQ2" s="92"/>
      <c r="OHT2" s="92"/>
      <c r="OHW2" s="92"/>
      <c r="OHZ2" s="92"/>
      <c r="OIF2" s="92"/>
      <c r="OII2" s="92"/>
      <c r="OIL2" s="92"/>
      <c r="OIO2" s="92"/>
      <c r="OIQ2" s="92"/>
      <c r="OIR2" s="92"/>
      <c r="OIW2" s="92"/>
      <c r="OIZ2" s="92"/>
      <c r="OJC2" s="92"/>
      <c r="OJF2" s="92"/>
      <c r="OJI2" s="92"/>
      <c r="OJL2" s="92"/>
      <c r="OJO2" s="92"/>
      <c r="OJU2" s="92"/>
      <c r="OJX2" s="92"/>
      <c r="OKA2" s="92"/>
      <c r="OKC2" s="92"/>
      <c r="OKD2" s="92"/>
      <c r="OKL2" s="92"/>
      <c r="OKO2" s="92"/>
      <c r="OKR2" s="92"/>
      <c r="OLC2" s="92"/>
      <c r="OLD2" s="92"/>
      <c r="OLI2" s="92"/>
      <c r="OLM2" s="92"/>
      <c r="OLN2" s="92"/>
      <c r="OLV2" s="92"/>
      <c r="OLW2" s="92"/>
      <c r="OMW2" s="92"/>
      <c r="OMX2" s="92"/>
      <c r="OMY2" s="92"/>
      <c r="OMZ2" s="92"/>
      <c r="ONA2" s="92"/>
      <c r="ONB2" s="92"/>
      <c r="ONC2" s="92"/>
      <c r="OND2" s="92"/>
      <c r="ONE2" s="92"/>
      <c r="ONF2" s="92"/>
      <c r="ONG2" s="92"/>
      <c r="ONH2" s="92"/>
      <c r="ONI2" s="92"/>
      <c r="ONJ2" s="92"/>
      <c r="ONK2" s="92"/>
      <c r="ONL2" s="92"/>
      <c r="ONM2" s="92"/>
      <c r="ONN2" s="92"/>
      <c r="ONO2" s="92"/>
      <c r="ONP2" s="92"/>
      <c r="ONQ2" s="92"/>
      <c r="ONR2" s="92"/>
      <c r="ONS2" s="92"/>
      <c r="ONT2" s="92"/>
      <c r="ONU2" s="92"/>
      <c r="ONV2" s="92"/>
      <c r="ONW2" s="92"/>
      <c r="ONX2" s="92"/>
      <c r="ONY2" s="92"/>
      <c r="ONZ2" s="92"/>
      <c r="OOA2" s="92"/>
      <c r="OOB2" s="92"/>
      <c r="OOC2" s="92"/>
      <c r="OOD2" s="92"/>
      <c r="OOE2" s="92"/>
      <c r="OOF2" s="92"/>
      <c r="OOG2" s="92"/>
      <c r="OOH2" s="92"/>
      <c r="OOI2" s="92"/>
      <c r="OOJ2" s="92"/>
      <c r="OOK2" s="92"/>
      <c r="OOL2" s="92"/>
      <c r="OOM2" s="92"/>
      <c r="OON2" s="92"/>
      <c r="OOO2" s="92"/>
      <c r="OOP2" s="92"/>
      <c r="OOQ2" s="92"/>
      <c r="OOR2" s="92"/>
      <c r="OOS2" s="92"/>
      <c r="OOT2" s="92"/>
      <c r="OOU2" s="92"/>
      <c r="OOV2" s="92"/>
      <c r="OOW2" s="92"/>
      <c r="OOX2" s="92"/>
      <c r="OOY2" s="92"/>
      <c r="OOZ2" s="92"/>
      <c r="OPA2" s="92"/>
      <c r="OPB2" s="92"/>
      <c r="OPH2" s="92"/>
      <c r="OPK2" s="92"/>
      <c r="OPN2" s="92"/>
      <c r="OPQ2" s="92"/>
      <c r="OPT2" s="92"/>
      <c r="OPW2" s="92"/>
      <c r="OQC2" s="92"/>
      <c r="OQL2" s="92"/>
      <c r="OQO2" s="92"/>
      <c r="OQR2" s="92"/>
      <c r="OQU2" s="92"/>
      <c r="ORG2" s="92"/>
      <c r="ORM2" s="92"/>
      <c r="ORP2" s="92"/>
      <c r="ORS2" s="92"/>
      <c r="ORV2" s="92"/>
      <c r="OSB2" s="92"/>
      <c r="OSE2" s="92"/>
      <c r="OSH2" s="92"/>
      <c r="OSK2" s="92"/>
      <c r="OSM2" s="92"/>
      <c r="OSN2" s="92"/>
      <c r="OSS2" s="92"/>
      <c r="OSV2" s="92"/>
      <c r="OSY2" s="92"/>
      <c r="OTB2" s="92"/>
      <c r="OTE2" s="92"/>
      <c r="OTH2" s="92"/>
      <c r="OTK2" s="92"/>
      <c r="OTQ2" s="92"/>
      <c r="OTT2" s="92"/>
      <c r="OTW2" s="92"/>
      <c r="OTY2" s="92"/>
      <c r="OTZ2" s="92"/>
      <c r="OUH2" s="92"/>
      <c r="OUK2" s="92"/>
      <c r="OUN2" s="92"/>
      <c r="OUY2" s="92"/>
      <c r="OUZ2" s="92"/>
      <c r="OVE2" s="92"/>
      <c r="OVI2" s="92"/>
      <c r="OVJ2" s="92"/>
      <c r="OVR2" s="92"/>
      <c r="OVS2" s="92"/>
      <c r="OWS2" s="92"/>
      <c r="OWT2" s="92"/>
      <c r="OWU2" s="92"/>
      <c r="OWV2" s="92"/>
      <c r="OWW2" s="92"/>
      <c r="OWX2" s="92"/>
      <c r="OWY2" s="92"/>
      <c r="OWZ2" s="92"/>
      <c r="OXA2" s="92"/>
      <c r="OXB2" s="92"/>
      <c r="OXC2" s="92"/>
      <c r="OXD2" s="92"/>
      <c r="OXE2" s="92"/>
      <c r="OXF2" s="92"/>
      <c r="OXG2" s="92"/>
      <c r="OXH2" s="92"/>
      <c r="OXI2" s="92"/>
      <c r="OXJ2" s="92"/>
      <c r="OXK2" s="92"/>
      <c r="OXL2" s="92"/>
      <c r="OXM2" s="92"/>
      <c r="OXN2" s="92"/>
      <c r="OXO2" s="92"/>
      <c r="OXP2" s="92"/>
      <c r="OXQ2" s="92"/>
      <c r="OXR2" s="92"/>
      <c r="OXS2" s="92"/>
      <c r="OXT2" s="92"/>
      <c r="OXU2" s="92"/>
      <c r="OXV2" s="92"/>
      <c r="OXW2" s="92"/>
      <c r="OXX2" s="92"/>
      <c r="OXY2" s="92"/>
      <c r="OXZ2" s="92"/>
      <c r="OYA2" s="92"/>
      <c r="OYB2" s="92"/>
      <c r="OYC2" s="92"/>
      <c r="OYD2" s="92"/>
      <c r="OYE2" s="92"/>
      <c r="OYF2" s="92"/>
      <c r="OYG2" s="92"/>
      <c r="OYH2" s="92"/>
      <c r="OYI2" s="92"/>
      <c r="OYJ2" s="92"/>
      <c r="OYK2" s="92"/>
      <c r="OYL2" s="92"/>
      <c r="OYM2" s="92"/>
      <c r="OYN2" s="92"/>
      <c r="OYO2" s="92"/>
      <c r="OYP2" s="92"/>
      <c r="OYQ2" s="92"/>
      <c r="OYR2" s="92"/>
      <c r="OYS2" s="92"/>
      <c r="OYT2" s="92"/>
      <c r="OYU2" s="92"/>
      <c r="OYV2" s="92"/>
      <c r="OYW2" s="92"/>
      <c r="OYX2" s="92"/>
      <c r="OZD2" s="92"/>
      <c r="OZG2" s="92"/>
      <c r="OZJ2" s="92"/>
      <c r="OZM2" s="92"/>
      <c r="OZP2" s="92"/>
      <c r="OZS2" s="92"/>
      <c r="OZY2" s="92"/>
      <c r="PAH2" s="92"/>
      <c r="PAK2" s="92"/>
      <c r="PAN2" s="92"/>
      <c r="PAQ2" s="92"/>
      <c r="PBC2" s="92"/>
      <c r="PBI2" s="92"/>
      <c r="PBL2" s="92"/>
      <c r="PBO2" s="92"/>
      <c r="PBR2" s="92"/>
      <c r="PBX2" s="92"/>
      <c r="PCA2" s="92"/>
      <c r="PCD2" s="92"/>
      <c r="PCG2" s="92"/>
      <c r="PCI2" s="92"/>
      <c r="PCJ2" s="92"/>
      <c r="PCO2" s="92"/>
      <c r="PCR2" s="92"/>
      <c r="PCU2" s="92"/>
      <c r="PCX2" s="92"/>
      <c r="PDA2" s="92"/>
      <c r="PDD2" s="92"/>
      <c r="PDG2" s="92"/>
      <c r="PDM2" s="92"/>
      <c r="PDP2" s="92"/>
      <c r="PDS2" s="92"/>
      <c r="PDU2" s="92"/>
      <c r="PDV2" s="92"/>
      <c r="PED2" s="92"/>
      <c r="PEG2" s="92"/>
      <c r="PEJ2" s="92"/>
      <c r="PEU2" s="92"/>
      <c r="PEV2" s="92"/>
      <c r="PFA2" s="92"/>
      <c r="PFE2" s="92"/>
      <c r="PFF2" s="92"/>
      <c r="PFN2" s="92"/>
      <c r="PFO2" s="92"/>
      <c r="PGO2" s="92"/>
      <c r="PGP2" s="92"/>
      <c r="PGQ2" s="92"/>
      <c r="PGR2" s="92"/>
      <c r="PGS2" s="92"/>
      <c r="PGT2" s="92"/>
      <c r="PGU2" s="92"/>
      <c r="PGV2" s="92"/>
      <c r="PGW2" s="92"/>
      <c r="PGX2" s="92"/>
      <c r="PGY2" s="92"/>
      <c r="PGZ2" s="92"/>
      <c r="PHA2" s="92"/>
      <c r="PHB2" s="92"/>
      <c r="PHC2" s="92"/>
      <c r="PHD2" s="92"/>
      <c r="PHE2" s="92"/>
      <c r="PHF2" s="92"/>
      <c r="PHG2" s="92"/>
      <c r="PHH2" s="92"/>
      <c r="PHI2" s="92"/>
      <c r="PHJ2" s="92"/>
      <c r="PHK2" s="92"/>
      <c r="PHL2" s="92"/>
      <c r="PHM2" s="92"/>
      <c r="PHN2" s="92"/>
      <c r="PHO2" s="92"/>
      <c r="PHP2" s="92"/>
      <c r="PHQ2" s="92"/>
      <c r="PHR2" s="92"/>
      <c r="PHS2" s="92"/>
      <c r="PHT2" s="92"/>
      <c r="PHU2" s="92"/>
      <c r="PHV2" s="92"/>
      <c r="PHW2" s="92"/>
      <c r="PHX2" s="92"/>
      <c r="PHY2" s="92"/>
      <c r="PHZ2" s="92"/>
      <c r="PIA2" s="92"/>
      <c r="PIB2" s="92"/>
      <c r="PIC2" s="92"/>
      <c r="PID2" s="92"/>
      <c r="PIE2" s="92"/>
      <c r="PIF2" s="92"/>
      <c r="PIG2" s="92"/>
      <c r="PIH2" s="92"/>
      <c r="PII2" s="92"/>
      <c r="PIJ2" s="92"/>
      <c r="PIK2" s="92"/>
      <c r="PIL2" s="92"/>
      <c r="PIM2" s="92"/>
      <c r="PIN2" s="92"/>
      <c r="PIO2" s="92"/>
      <c r="PIP2" s="92"/>
      <c r="PIQ2" s="92"/>
      <c r="PIR2" s="92"/>
      <c r="PIS2" s="92"/>
      <c r="PIT2" s="92"/>
      <c r="PIZ2" s="92"/>
      <c r="PJC2" s="92"/>
      <c r="PJF2" s="92"/>
      <c r="PJI2" s="92"/>
      <c r="PJL2" s="92"/>
      <c r="PJO2" s="92"/>
      <c r="PJU2" s="92"/>
      <c r="PKD2" s="92"/>
      <c r="PKG2" s="92"/>
      <c r="PKJ2" s="92"/>
      <c r="PKM2" s="92"/>
      <c r="PKY2" s="92"/>
      <c r="PLE2" s="92"/>
      <c r="PLH2" s="92"/>
      <c r="PLK2" s="92"/>
      <c r="PLN2" s="92"/>
      <c r="PLT2" s="92"/>
      <c r="PLW2" s="92"/>
      <c r="PLZ2" s="92"/>
      <c r="PMC2" s="92"/>
      <c r="PME2" s="92"/>
      <c r="PMF2" s="92"/>
      <c r="PMK2" s="92"/>
      <c r="PMN2" s="92"/>
      <c r="PMQ2" s="92"/>
      <c r="PMT2" s="92"/>
      <c r="PMW2" s="92"/>
      <c r="PMZ2" s="92"/>
      <c r="PNC2" s="92"/>
      <c r="PNI2" s="92"/>
      <c r="PNL2" s="92"/>
      <c r="PNO2" s="92"/>
      <c r="PNQ2" s="92"/>
      <c r="PNR2" s="92"/>
      <c r="PNZ2" s="92"/>
      <c r="POC2" s="92"/>
      <c r="POF2" s="92"/>
      <c r="POQ2" s="92"/>
      <c r="POR2" s="92"/>
      <c r="POW2" s="92"/>
      <c r="PPA2" s="92"/>
      <c r="PPB2" s="92"/>
      <c r="PPJ2" s="92"/>
      <c r="PPK2" s="92"/>
      <c r="PQK2" s="92"/>
      <c r="PQL2" s="92"/>
      <c r="PQM2" s="92"/>
      <c r="PQN2" s="92"/>
      <c r="PQO2" s="92"/>
      <c r="PQP2" s="92"/>
      <c r="PQQ2" s="92"/>
      <c r="PQR2" s="92"/>
      <c r="PQS2" s="92"/>
      <c r="PQT2" s="92"/>
      <c r="PQU2" s="92"/>
      <c r="PQV2" s="92"/>
      <c r="PQW2" s="92"/>
      <c r="PQX2" s="92"/>
      <c r="PQY2" s="92"/>
      <c r="PQZ2" s="92"/>
      <c r="PRA2" s="92"/>
      <c r="PRB2" s="92"/>
      <c r="PRC2" s="92"/>
      <c r="PRD2" s="92"/>
      <c r="PRE2" s="92"/>
      <c r="PRF2" s="92"/>
      <c r="PRG2" s="92"/>
      <c r="PRH2" s="92"/>
      <c r="PRI2" s="92"/>
      <c r="PRJ2" s="92"/>
      <c r="PRK2" s="92"/>
      <c r="PRL2" s="92"/>
      <c r="PRM2" s="92"/>
      <c r="PRN2" s="92"/>
      <c r="PRO2" s="92"/>
      <c r="PRP2" s="92"/>
      <c r="PRQ2" s="92"/>
      <c r="PRR2" s="92"/>
      <c r="PRS2" s="92"/>
      <c r="PRT2" s="92"/>
      <c r="PRU2" s="92"/>
      <c r="PRV2" s="92"/>
      <c r="PRW2" s="92"/>
      <c r="PRX2" s="92"/>
      <c r="PRY2" s="92"/>
      <c r="PRZ2" s="92"/>
      <c r="PSA2" s="92"/>
      <c r="PSB2" s="92"/>
      <c r="PSC2" s="92"/>
      <c r="PSD2" s="92"/>
      <c r="PSE2" s="92"/>
      <c r="PSF2" s="92"/>
      <c r="PSG2" s="92"/>
      <c r="PSH2" s="92"/>
      <c r="PSI2" s="92"/>
      <c r="PSJ2" s="92"/>
      <c r="PSK2" s="92"/>
      <c r="PSL2" s="92"/>
      <c r="PSM2" s="92"/>
      <c r="PSN2" s="92"/>
      <c r="PSO2" s="92"/>
      <c r="PSP2" s="92"/>
      <c r="PSV2" s="92"/>
      <c r="PSY2" s="92"/>
      <c r="PTB2" s="92"/>
      <c r="PTE2" s="92"/>
      <c r="PTH2" s="92"/>
      <c r="PTK2" s="92"/>
      <c r="PTQ2" s="92"/>
      <c r="PTZ2" s="92"/>
      <c r="PUC2" s="92"/>
      <c r="PUF2" s="92"/>
      <c r="PUI2" s="92"/>
      <c r="PUU2" s="92"/>
      <c r="PVA2" s="92"/>
      <c r="PVD2" s="92"/>
      <c r="PVG2" s="92"/>
      <c r="PVJ2" s="92"/>
      <c r="PVP2" s="92"/>
      <c r="PVS2" s="92"/>
      <c r="PVV2" s="92"/>
      <c r="PVY2" s="92"/>
      <c r="PWA2" s="92"/>
      <c r="PWB2" s="92"/>
      <c r="PWG2" s="92"/>
      <c r="PWJ2" s="92"/>
      <c r="PWM2" s="92"/>
      <c r="PWP2" s="92"/>
      <c r="PWS2" s="92"/>
      <c r="PWV2" s="92"/>
      <c r="PWY2" s="92"/>
      <c r="PXE2" s="92"/>
      <c r="PXH2" s="92"/>
      <c r="PXK2" s="92"/>
      <c r="PXM2" s="92"/>
      <c r="PXN2" s="92"/>
      <c r="PXV2" s="92"/>
      <c r="PXY2" s="92"/>
      <c r="PYB2" s="92"/>
      <c r="PYM2" s="92"/>
      <c r="PYN2" s="92"/>
      <c r="PYS2" s="92"/>
      <c r="PYW2" s="92"/>
      <c r="PYX2" s="92"/>
      <c r="PZF2" s="92"/>
      <c r="PZG2" s="92"/>
      <c r="QAG2" s="92"/>
      <c r="QAH2" s="92"/>
      <c r="QAI2" s="92"/>
      <c r="QAJ2" s="92"/>
      <c r="QAK2" s="92"/>
      <c r="QAL2" s="92"/>
      <c r="QAM2" s="92"/>
      <c r="QAN2" s="92"/>
      <c r="QAO2" s="92"/>
      <c r="QAP2" s="92"/>
      <c r="QAQ2" s="92"/>
      <c r="QAR2" s="92"/>
      <c r="QAS2" s="92"/>
      <c r="QAT2" s="92"/>
      <c r="QAU2" s="92"/>
      <c r="QAV2" s="92"/>
      <c r="QAW2" s="92"/>
      <c r="QAX2" s="92"/>
      <c r="QAY2" s="92"/>
      <c r="QAZ2" s="92"/>
      <c r="QBA2" s="92"/>
      <c r="QBB2" s="92"/>
      <c r="QBC2" s="92"/>
      <c r="QBD2" s="92"/>
      <c r="QBE2" s="92"/>
      <c r="QBF2" s="92"/>
      <c r="QBG2" s="92"/>
      <c r="QBH2" s="92"/>
      <c r="QBI2" s="92"/>
      <c r="QBJ2" s="92"/>
      <c r="QBK2" s="92"/>
      <c r="QBL2" s="92"/>
      <c r="QBM2" s="92"/>
      <c r="QBN2" s="92"/>
      <c r="QBO2" s="92"/>
      <c r="QBP2" s="92"/>
      <c r="QBQ2" s="92"/>
      <c r="QBR2" s="92"/>
      <c r="QBS2" s="92"/>
      <c r="QBT2" s="92"/>
      <c r="QBU2" s="92"/>
      <c r="QBV2" s="92"/>
      <c r="QBW2" s="92"/>
      <c r="QBX2" s="92"/>
      <c r="QBY2" s="92"/>
      <c r="QBZ2" s="92"/>
      <c r="QCA2" s="92"/>
      <c r="QCB2" s="92"/>
      <c r="QCC2" s="92"/>
      <c r="QCD2" s="92"/>
      <c r="QCE2" s="92"/>
      <c r="QCF2" s="92"/>
      <c r="QCG2" s="92"/>
      <c r="QCH2" s="92"/>
      <c r="QCI2" s="92"/>
      <c r="QCJ2" s="92"/>
      <c r="QCK2" s="92"/>
      <c r="QCL2" s="92"/>
      <c r="QCR2" s="92"/>
      <c r="QCU2" s="92"/>
      <c r="QCX2" s="92"/>
      <c r="QDA2" s="92"/>
      <c r="QDD2" s="92"/>
      <c r="QDG2" s="92"/>
      <c r="QDM2" s="92"/>
      <c r="QDV2" s="92"/>
      <c r="QDY2" s="92"/>
      <c r="QEB2" s="92"/>
      <c r="QEE2" s="92"/>
      <c r="QEQ2" s="92"/>
      <c r="QEW2" s="92"/>
      <c r="QEZ2" s="92"/>
      <c r="QFC2" s="92"/>
      <c r="QFF2" s="92"/>
      <c r="QFL2" s="92"/>
      <c r="QFO2" s="92"/>
      <c r="QFR2" s="92"/>
      <c r="QFU2" s="92"/>
      <c r="QFW2" s="92"/>
      <c r="QFX2" s="92"/>
      <c r="QGC2" s="92"/>
      <c r="QGF2" s="92"/>
      <c r="QGI2" s="92"/>
      <c r="QGL2" s="92"/>
      <c r="QGO2" s="92"/>
      <c r="QGR2" s="92"/>
      <c r="QGU2" s="92"/>
      <c r="QHA2" s="92"/>
      <c r="QHD2" s="92"/>
      <c r="QHG2" s="92"/>
      <c r="QHI2" s="92"/>
      <c r="QHJ2" s="92"/>
      <c r="QHR2" s="92"/>
      <c r="QHU2" s="92"/>
      <c r="QHX2" s="92"/>
      <c r="QII2" s="92"/>
      <c r="QIJ2" s="92"/>
      <c r="QIO2" s="92"/>
      <c r="QIS2" s="92"/>
      <c r="QIT2" s="92"/>
      <c r="QJB2" s="92"/>
      <c r="QJC2" s="92"/>
      <c r="QKC2" s="92"/>
      <c r="QKD2" s="92"/>
      <c r="QKE2" s="92"/>
      <c r="QKF2" s="92"/>
      <c r="QKG2" s="92"/>
      <c r="QKH2" s="92"/>
      <c r="QKI2" s="92"/>
      <c r="QKJ2" s="92"/>
      <c r="QKK2" s="92"/>
      <c r="QKL2" s="92"/>
      <c r="QKM2" s="92"/>
      <c r="QKN2" s="92"/>
      <c r="QKO2" s="92"/>
      <c r="QKP2" s="92"/>
      <c r="QKQ2" s="92"/>
      <c r="QKR2" s="92"/>
      <c r="QKS2" s="92"/>
      <c r="QKT2" s="92"/>
      <c r="QKU2" s="92"/>
      <c r="QKV2" s="92"/>
      <c r="QKW2" s="92"/>
      <c r="QKX2" s="92"/>
      <c r="QKY2" s="92"/>
      <c r="QKZ2" s="92"/>
      <c r="QLA2" s="92"/>
      <c r="QLB2" s="92"/>
      <c r="QLC2" s="92"/>
      <c r="QLD2" s="92"/>
      <c r="QLE2" s="92"/>
      <c r="QLF2" s="92"/>
      <c r="QLG2" s="92"/>
      <c r="QLH2" s="92"/>
      <c r="QLI2" s="92"/>
      <c r="QLJ2" s="92"/>
      <c r="QLK2" s="92"/>
      <c r="QLL2" s="92"/>
      <c r="QLM2" s="92"/>
      <c r="QLN2" s="92"/>
      <c r="QLO2" s="92"/>
      <c r="QLP2" s="92"/>
      <c r="QLQ2" s="92"/>
      <c r="QLR2" s="92"/>
      <c r="QLS2" s="92"/>
      <c r="QLT2" s="92"/>
      <c r="QLU2" s="92"/>
      <c r="QLV2" s="92"/>
      <c r="QLW2" s="92"/>
      <c r="QLX2" s="92"/>
      <c r="QLY2" s="92"/>
      <c r="QLZ2" s="92"/>
      <c r="QMA2" s="92"/>
      <c r="QMB2" s="92"/>
      <c r="QMC2" s="92"/>
      <c r="QMD2" s="92"/>
      <c r="QME2" s="92"/>
      <c r="QMF2" s="92"/>
      <c r="QMG2" s="92"/>
      <c r="QMH2" s="92"/>
      <c r="QMN2" s="92"/>
      <c r="QMQ2" s="92"/>
      <c r="QMT2" s="92"/>
      <c r="QMW2" s="92"/>
      <c r="QMZ2" s="92"/>
      <c r="QNC2" s="92"/>
      <c r="QNI2" s="92"/>
      <c r="QNR2" s="92"/>
      <c r="QNU2" s="92"/>
      <c r="QNX2" s="92"/>
      <c r="QOA2" s="92"/>
      <c r="QOM2" s="92"/>
      <c r="QOS2" s="92"/>
      <c r="QOV2" s="92"/>
      <c r="QOY2" s="92"/>
      <c r="QPB2" s="92"/>
      <c r="QPH2" s="92"/>
      <c r="QPK2" s="92"/>
      <c r="QPN2" s="92"/>
      <c r="QPQ2" s="92"/>
      <c r="QPS2" s="92"/>
      <c r="QPT2" s="92"/>
      <c r="QPY2" s="92"/>
      <c r="QQB2" s="92"/>
      <c r="QQE2" s="92"/>
      <c r="QQH2" s="92"/>
      <c r="QQK2" s="92"/>
      <c r="QQN2" s="92"/>
      <c r="QQQ2" s="92"/>
      <c r="QQW2" s="92"/>
      <c r="QQZ2" s="92"/>
      <c r="QRC2" s="92"/>
      <c r="QRE2" s="92"/>
      <c r="QRF2" s="92"/>
      <c r="QRN2" s="92"/>
      <c r="QRQ2" s="92"/>
      <c r="QRT2" s="92"/>
      <c r="QSE2" s="92"/>
      <c r="QSF2" s="92"/>
      <c r="QSK2" s="92"/>
      <c r="QSO2" s="92"/>
      <c r="QSP2" s="92"/>
      <c r="QSX2" s="92"/>
      <c r="QSY2" s="92"/>
      <c r="QTY2" s="92"/>
      <c r="QTZ2" s="92"/>
      <c r="QUA2" s="92"/>
      <c r="QUB2" s="92"/>
      <c r="QUC2" s="92"/>
      <c r="QUD2" s="92"/>
      <c r="QUE2" s="92"/>
      <c r="QUF2" s="92"/>
      <c r="QUG2" s="92"/>
      <c r="QUH2" s="92"/>
      <c r="QUI2" s="92"/>
      <c r="QUJ2" s="92"/>
      <c r="QUK2" s="92"/>
      <c r="QUL2" s="92"/>
      <c r="QUM2" s="92"/>
      <c r="QUN2" s="92"/>
      <c r="QUO2" s="92"/>
      <c r="QUP2" s="92"/>
      <c r="QUQ2" s="92"/>
      <c r="QUR2" s="92"/>
      <c r="QUS2" s="92"/>
      <c r="QUT2" s="92"/>
      <c r="QUU2" s="92"/>
      <c r="QUV2" s="92"/>
      <c r="QUW2" s="92"/>
      <c r="QUX2" s="92"/>
      <c r="QUY2" s="92"/>
      <c r="QUZ2" s="92"/>
      <c r="QVA2" s="92"/>
      <c r="QVB2" s="92"/>
      <c r="QVC2" s="92"/>
      <c r="QVD2" s="92"/>
      <c r="QVE2" s="92"/>
      <c r="QVF2" s="92"/>
      <c r="QVG2" s="92"/>
      <c r="QVH2" s="92"/>
      <c r="QVI2" s="92"/>
      <c r="QVJ2" s="92"/>
      <c r="QVK2" s="92"/>
      <c r="QVL2" s="92"/>
      <c r="QVM2" s="92"/>
      <c r="QVN2" s="92"/>
      <c r="QVO2" s="92"/>
      <c r="QVP2" s="92"/>
      <c r="QVQ2" s="92"/>
      <c r="QVR2" s="92"/>
      <c r="QVS2" s="92"/>
      <c r="QVT2" s="92"/>
      <c r="QVU2" s="92"/>
      <c r="QVV2" s="92"/>
      <c r="QVW2" s="92"/>
      <c r="QVX2" s="92"/>
      <c r="QVY2" s="92"/>
      <c r="QVZ2" s="92"/>
      <c r="QWA2" s="92"/>
      <c r="QWB2" s="92"/>
      <c r="QWC2" s="92"/>
      <c r="QWD2" s="92"/>
      <c r="QWJ2" s="92"/>
      <c r="QWM2" s="92"/>
      <c r="QWP2" s="92"/>
      <c r="QWS2" s="92"/>
      <c r="QWV2" s="92"/>
      <c r="QWY2" s="92"/>
      <c r="QXE2" s="92"/>
      <c r="QXN2" s="92"/>
      <c r="QXQ2" s="92"/>
      <c r="QXT2" s="92"/>
      <c r="QXW2" s="92"/>
      <c r="QYI2" s="92"/>
      <c r="QYO2" s="92"/>
      <c r="QYR2" s="92"/>
      <c r="QYU2" s="92"/>
      <c r="QYX2" s="92"/>
      <c r="QZD2" s="92"/>
      <c r="QZG2" s="92"/>
      <c r="QZJ2" s="92"/>
      <c r="QZM2" s="92"/>
      <c r="QZO2" s="92"/>
      <c r="QZP2" s="92"/>
      <c r="QZU2" s="92"/>
      <c r="QZX2" s="92"/>
      <c r="RAA2" s="92"/>
      <c r="RAD2" s="92"/>
      <c r="RAG2" s="92"/>
      <c r="RAJ2" s="92"/>
      <c r="RAM2" s="92"/>
      <c r="RAS2" s="92"/>
      <c r="RAV2" s="92"/>
      <c r="RAY2" s="92"/>
      <c r="RBA2" s="92"/>
      <c r="RBB2" s="92"/>
      <c r="RBJ2" s="92"/>
      <c r="RBM2" s="92"/>
      <c r="RBP2" s="92"/>
      <c r="RCA2" s="92"/>
      <c r="RCB2" s="92"/>
      <c r="RCG2" s="92"/>
      <c r="RCK2" s="92"/>
      <c r="RCL2" s="92"/>
      <c r="RCT2" s="92"/>
      <c r="RCU2" s="92"/>
      <c r="RDU2" s="92"/>
      <c r="RDV2" s="92"/>
      <c r="RDW2" s="92"/>
      <c r="RDX2" s="92"/>
      <c r="RDY2" s="92"/>
      <c r="RDZ2" s="92"/>
      <c r="REA2" s="92"/>
      <c r="REB2" s="92"/>
      <c r="REC2" s="92"/>
      <c r="RED2" s="92"/>
      <c r="REE2" s="92"/>
      <c r="REF2" s="92"/>
      <c r="REG2" s="92"/>
      <c r="REH2" s="92"/>
      <c r="REI2" s="92"/>
      <c r="REJ2" s="92"/>
      <c r="REK2" s="92"/>
      <c r="REL2" s="92"/>
      <c r="REM2" s="92"/>
      <c r="REN2" s="92"/>
      <c r="REO2" s="92"/>
      <c r="REP2" s="92"/>
      <c r="REQ2" s="92"/>
      <c r="RER2" s="92"/>
      <c r="RES2" s="92"/>
      <c r="RET2" s="92"/>
      <c r="REU2" s="92"/>
      <c r="REV2" s="92"/>
      <c r="REW2" s="92"/>
      <c r="REX2" s="92"/>
      <c r="REY2" s="92"/>
      <c r="REZ2" s="92"/>
      <c r="RFA2" s="92"/>
      <c r="RFB2" s="92"/>
      <c r="RFC2" s="92"/>
      <c r="RFD2" s="92"/>
      <c r="RFE2" s="92"/>
      <c r="RFF2" s="92"/>
      <c r="RFG2" s="92"/>
      <c r="RFH2" s="92"/>
      <c r="RFI2" s="92"/>
      <c r="RFJ2" s="92"/>
      <c r="RFK2" s="92"/>
      <c r="RFL2" s="92"/>
      <c r="RFM2" s="92"/>
      <c r="RFN2" s="92"/>
      <c r="RFO2" s="92"/>
      <c r="RFP2" s="92"/>
      <c r="RFQ2" s="92"/>
      <c r="RFR2" s="92"/>
      <c r="RFS2" s="92"/>
      <c r="RFT2" s="92"/>
      <c r="RFU2" s="92"/>
      <c r="RFV2" s="92"/>
      <c r="RFW2" s="92"/>
      <c r="RFX2" s="92"/>
      <c r="RFY2" s="92"/>
      <c r="RFZ2" s="92"/>
      <c r="RGF2" s="92"/>
      <c r="RGI2" s="92"/>
      <c r="RGL2" s="92"/>
      <c r="RGO2" s="92"/>
      <c r="RGR2" s="92"/>
      <c r="RGU2" s="92"/>
      <c r="RHA2" s="92"/>
      <c r="RHJ2" s="92"/>
      <c r="RHM2" s="92"/>
      <c r="RHP2" s="92"/>
      <c r="RHS2" s="92"/>
      <c r="RIE2" s="92"/>
      <c r="RIK2" s="92"/>
      <c r="RIN2" s="92"/>
      <c r="RIQ2" s="92"/>
      <c r="RIT2" s="92"/>
      <c r="RIZ2" s="92"/>
      <c r="RJC2" s="92"/>
      <c r="RJF2" s="92"/>
      <c r="RJI2" s="92"/>
      <c r="RJK2" s="92"/>
      <c r="RJL2" s="92"/>
      <c r="RJQ2" s="92"/>
      <c r="RJT2" s="92"/>
      <c r="RJW2" s="92"/>
      <c r="RJZ2" s="92"/>
      <c r="RKC2" s="92"/>
      <c r="RKF2" s="92"/>
      <c r="RKI2" s="92"/>
      <c r="RKO2" s="92"/>
      <c r="RKR2" s="92"/>
      <c r="RKU2" s="92"/>
      <c r="RKW2" s="92"/>
      <c r="RKX2" s="92"/>
      <c r="RLF2" s="92"/>
      <c r="RLI2" s="92"/>
      <c r="RLL2" s="92"/>
      <c r="RLW2" s="92"/>
      <c r="RLX2" s="92"/>
      <c r="RMC2" s="92"/>
      <c r="RMG2" s="92"/>
      <c r="RMH2" s="92"/>
      <c r="RMP2" s="92"/>
      <c r="RMQ2" s="92"/>
      <c r="RNQ2" s="92"/>
      <c r="RNR2" s="92"/>
      <c r="RNS2" s="92"/>
      <c r="RNT2" s="92"/>
      <c r="RNU2" s="92"/>
      <c r="RNV2" s="92"/>
      <c r="RNW2" s="92"/>
      <c r="RNX2" s="92"/>
      <c r="RNY2" s="92"/>
      <c r="RNZ2" s="92"/>
      <c r="ROA2" s="92"/>
      <c r="ROB2" s="92"/>
      <c r="ROC2" s="92"/>
      <c r="ROD2" s="92"/>
      <c r="ROE2" s="92"/>
      <c r="ROF2" s="92"/>
      <c r="ROG2" s="92"/>
      <c r="ROH2" s="92"/>
      <c r="ROI2" s="92"/>
      <c r="ROJ2" s="92"/>
      <c r="ROK2" s="92"/>
      <c r="ROL2" s="92"/>
      <c r="ROM2" s="92"/>
      <c r="RON2" s="92"/>
      <c r="ROO2" s="92"/>
      <c r="ROP2" s="92"/>
      <c r="ROQ2" s="92"/>
      <c r="ROR2" s="92"/>
      <c r="ROS2" s="92"/>
      <c r="ROT2" s="92"/>
      <c r="ROU2" s="92"/>
      <c r="ROV2" s="92"/>
      <c r="ROW2" s="92"/>
      <c r="ROX2" s="92"/>
      <c r="ROY2" s="92"/>
      <c r="ROZ2" s="92"/>
      <c r="RPA2" s="92"/>
      <c r="RPB2" s="92"/>
      <c r="RPC2" s="92"/>
      <c r="RPD2" s="92"/>
      <c r="RPE2" s="92"/>
      <c r="RPF2" s="92"/>
      <c r="RPG2" s="92"/>
      <c r="RPH2" s="92"/>
      <c r="RPI2" s="92"/>
      <c r="RPJ2" s="92"/>
      <c r="RPK2" s="92"/>
      <c r="RPL2" s="92"/>
      <c r="RPM2" s="92"/>
      <c r="RPN2" s="92"/>
      <c r="RPO2" s="92"/>
      <c r="RPP2" s="92"/>
      <c r="RPQ2" s="92"/>
      <c r="RPR2" s="92"/>
      <c r="RPS2" s="92"/>
      <c r="RPT2" s="92"/>
      <c r="RPU2" s="92"/>
      <c r="RPV2" s="92"/>
      <c r="RQB2" s="92"/>
      <c r="RQE2" s="92"/>
      <c r="RQH2" s="92"/>
      <c r="RQK2" s="92"/>
      <c r="RQN2" s="92"/>
      <c r="RQQ2" s="92"/>
      <c r="RQW2" s="92"/>
      <c r="RRF2" s="92"/>
      <c r="RRI2" s="92"/>
      <c r="RRL2" s="92"/>
      <c r="RRO2" s="92"/>
      <c r="RSA2" s="92"/>
      <c r="RSG2" s="92"/>
      <c r="RSJ2" s="92"/>
      <c r="RSM2" s="92"/>
      <c r="RSP2" s="92"/>
      <c r="RSV2" s="92"/>
      <c r="RSY2" s="92"/>
      <c r="RTB2" s="92"/>
      <c r="RTE2" s="92"/>
      <c r="RTG2" s="92"/>
      <c r="RTH2" s="92"/>
      <c r="RTM2" s="92"/>
      <c r="RTP2" s="92"/>
      <c r="RTS2" s="92"/>
      <c r="RTV2" s="92"/>
      <c r="RTY2" s="92"/>
      <c r="RUB2" s="92"/>
      <c r="RUE2" s="92"/>
      <c r="RUK2" s="92"/>
      <c r="RUN2" s="92"/>
      <c r="RUQ2" s="92"/>
      <c r="RUS2" s="92"/>
      <c r="RUT2" s="92"/>
      <c r="RVB2" s="92"/>
      <c r="RVE2" s="92"/>
      <c r="RVH2" s="92"/>
      <c r="RVS2" s="92"/>
      <c r="RVT2" s="92"/>
      <c r="RVY2" s="92"/>
      <c r="RWC2" s="92"/>
      <c r="RWD2" s="92"/>
      <c r="RWL2" s="92"/>
      <c r="RWM2" s="92"/>
      <c r="RXM2" s="92"/>
      <c r="RXN2" s="92"/>
      <c r="RXO2" s="92"/>
      <c r="RXP2" s="92"/>
      <c r="RXQ2" s="92"/>
      <c r="RXR2" s="92"/>
      <c r="RXS2" s="92"/>
      <c r="RXT2" s="92"/>
      <c r="RXU2" s="92"/>
      <c r="RXV2" s="92"/>
      <c r="RXW2" s="92"/>
      <c r="RXX2" s="92"/>
      <c r="RXY2" s="92"/>
      <c r="RXZ2" s="92"/>
      <c r="RYA2" s="92"/>
      <c r="RYB2" s="92"/>
      <c r="RYC2" s="92"/>
      <c r="RYD2" s="92"/>
      <c r="RYE2" s="92"/>
      <c r="RYF2" s="92"/>
      <c r="RYG2" s="92"/>
      <c r="RYH2" s="92"/>
      <c r="RYI2" s="92"/>
      <c r="RYJ2" s="92"/>
      <c r="RYK2" s="92"/>
      <c r="RYL2" s="92"/>
      <c r="RYM2" s="92"/>
      <c r="RYN2" s="92"/>
      <c r="RYO2" s="92"/>
      <c r="RYP2" s="92"/>
      <c r="RYQ2" s="92"/>
      <c r="RYR2" s="92"/>
      <c r="RYS2" s="92"/>
      <c r="RYT2" s="92"/>
      <c r="RYU2" s="92"/>
      <c r="RYV2" s="92"/>
      <c r="RYW2" s="92"/>
      <c r="RYX2" s="92"/>
      <c r="RYY2" s="92"/>
      <c r="RYZ2" s="92"/>
      <c r="RZA2" s="92"/>
      <c r="RZB2" s="92"/>
      <c r="RZC2" s="92"/>
      <c r="RZD2" s="92"/>
      <c r="RZE2" s="92"/>
      <c r="RZF2" s="92"/>
      <c r="RZG2" s="92"/>
      <c r="RZH2" s="92"/>
      <c r="RZI2" s="92"/>
      <c r="RZJ2" s="92"/>
      <c r="RZK2" s="92"/>
      <c r="RZL2" s="92"/>
      <c r="RZM2" s="92"/>
      <c r="RZN2" s="92"/>
      <c r="RZO2" s="92"/>
      <c r="RZP2" s="92"/>
      <c r="RZQ2" s="92"/>
      <c r="RZR2" s="92"/>
      <c r="RZX2" s="92"/>
      <c r="SAA2" s="92"/>
      <c r="SAD2" s="92"/>
      <c r="SAG2" s="92"/>
      <c r="SAJ2" s="92"/>
      <c r="SAM2" s="92"/>
      <c r="SAS2" s="92"/>
      <c r="SBB2" s="92"/>
      <c r="SBE2" s="92"/>
      <c r="SBH2" s="92"/>
      <c r="SBK2" s="92"/>
      <c r="SBW2" s="92"/>
      <c r="SCC2" s="92"/>
      <c r="SCF2" s="92"/>
      <c r="SCI2" s="92"/>
      <c r="SCL2" s="92"/>
      <c r="SCR2" s="92"/>
      <c r="SCU2" s="92"/>
      <c r="SCX2" s="92"/>
      <c r="SDA2" s="92"/>
      <c r="SDC2" s="92"/>
      <c r="SDD2" s="92"/>
      <c r="SDI2" s="92"/>
      <c r="SDL2" s="92"/>
      <c r="SDO2" s="92"/>
      <c r="SDR2" s="92"/>
      <c r="SDU2" s="92"/>
      <c r="SDX2" s="92"/>
      <c r="SEA2" s="92"/>
      <c r="SEG2" s="92"/>
      <c r="SEJ2" s="92"/>
      <c r="SEM2" s="92"/>
      <c r="SEO2" s="92"/>
      <c r="SEP2" s="92"/>
      <c r="SEX2" s="92"/>
      <c r="SFA2" s="92"/>
      <c r="SFD2" s="92"/>
      <c r="SFO2" s="92"/>
      <c r="SFP2" s="92"/>
      <c r="SFU2" s="92"/>
      <c r="SFY2" s="92"/>
      <c r="SFZ2" s="92"/>
      <c r="SGH2" s="92"/>
      <c r="SGI2" s="92"/>
      <c r="SHI2" s="92"/>
      <c r="SHJ2" s="92"/>
      <c r="SHK2" s="92"/>
      <c r="SHL2" s="92"/>
      <c r="SHM2" s="92"/>
      <c r="SHN2" s="92"/>
      <c r="SHO2" s="92"/>
      <c r="SHP2" s="92"/>
      <c r="SHQ2" s="92"/>
      <c r="SHR2" s="92"/>
      <c r="SHS2" s="92"/>
      <c r="SHT2" s="92"/>
      <c r="SHU2" s="92"/>
      <c r="SHV2" s="92"/>
      <c r="SHW2" s="92"/>
      <c r="SHX2" s="92"/>
      <c r="SHY2" s="92"/>
      <c r="SHZ2" s="92"/>
      <c r="SIA2" s="92"/>
      <c r="SIB2" s="92"/>
      <c r="SIC2" s="92"/>
      <c r="SID2" s="92"/>
      <c r="SIE2" s="92"/>
      <c r="SIF2" s="92"/>
      <c r="SIG2" s="92"/>
      <c r="SIH2" s="92"/>
      <c r="SII2" s="92"/>
      <c r="SIJ2" s="92"/>
      <c r="SIK2" s="92"/>
      <c r="SIL2" s="92"/>
      <c r="SIM2" s="92"/>
      <c r="SIN2" s="92"/>
      <c r="SIO2" s="92"/>
      <c r="SIP2" s="92"/>
      <c r="SIQ2" s="92"/>
      <c r="SIR2" s="92"/>
      <c r="SIS2" s="92"/>
      <c r="SIT2" s="92"/>
      <c r="SIU2" s="92"/>
      <c r="SIV2" s="92"/>
      <c r="SIW2" s="92"/>
      <c r="SIX2" s="92"/>
      <c r="SIY2" s="92"/>
      <c r="SIZ2" s="92"/>
      <c r="SJA2" s="92"/>
      <c r="SJB2" s="92"/>
      <c r="SJC2" s="92"/>
      <c r="SJD2" s="92"/>
      <c r="SJE2" s="92"/>
      <c r="SJF2" s="92"/>
      <c r="SJG2" s="92"/>
      <c r="SJH2" s="92"/>
      <c r="SJI2" s="92"/>
      <c r="SJJ2" s="92"/>
      <c r="SJK2" s="92"/>
      <c r="SJL2" s="92"/>
      <c r="SJM2" s="92"/>
      <c r="SJN2" s="92"/>
      <c r="SJT2" s="92"/>
      <c r="SJW2" s="92"/>
      <c r="SJZ2" s="92"/>
      <c r="SKC2" s="92"/>
      <c r="SKF2" s="92"/>
      <c r="SKI2" s="92"/>
      <c r="SKO2" s="92"/>
      <c r="SKX2" s="92"/>
      <c r="SLA2" s="92"/>
      <c r="SLD2" s="92"/>
      <c r="SLG2" s="92"/>
      <c r="SLS2" s="92"/>
      <c r="SLY2" s="92"/>
      <c r="SMB2" s="92"/>
      <c r="SME2" s="92"/>
      <c r="SMH2" s="92"/>
      <c r="SMN2" s="92"/>
      <c r="SMQ2" s="92"/>
      <c r="SMT2" s="92"/>
      <c r="SMW2" s="92"/>
      <c r="SMY2" s="92"/>
      <c r="SMZ2" s="92"/>
      <c r="SNE2" s="92"/>
      <c r="SNH2" s="92"/>
      <c r="SNK2" s="92"/>
      <c r="SNN2" s="92"/>
      <c r="SNQ2" s="92"/>
      <c r="SNT2" s="92"/>
      <c r="SNW2" s="92"/>
      <c r="SOC2" s="92"/>
      <c r="SOF2" s="92"/>
      <c r="SOI2" s="92"/>
      <c r="SOK2" s="92"/>
      <c r="SOL2" s="92"/>
      <c r="SOT2" s="92"/>
      <c r="SOW2" s="92"/>
      <c r="SOZ2" s="92"/>
      <c r="SPK2" s="92"/>
      <c r="SPL2" s="92"/>
      <c r="SPQ2" s="92"/>
      <c r="SPU2" s="92"/>
      <c r="SPV2" s="92"/>
      <c r="SQD2" s="92"/>
      <c r="SQE2" s="92"/>
      <c r="SRE2" s="92"/>
      <c r="SRF2" s="92"/>
      <c r="SRG2" s="92"/>
      <c r="SRH2" s="92"/>
      <c r="SRI2" s="92"/>
      <c r="SRJ2" s="92"/>
      <c r="SRK2" s="92"/>
      <c r="SRL2" s="92"/>
      <c r="SRM2" s="92"/>
      <c r="SRN2" s="92"/>
      <c r="SRO2" s="92"/>
      <c r="SRP2" s="92"/>
      <c r="SRQ2" s="92"/>
      <c r="SRR2" s="92"/>
      <c r="SRS2" s="92"/>
      <c r="SRT2" s="92"/>
      <c r="SRU2" s="92"/>
      <c r="SRV2" s="92"/>
      <c r="SRW2" s="92"/>
      <c r="SRX2" s="92"/>
      <c r="SRY2" s="92"/>
      <c r="SRZ2" s="92"/>
      <c r="SSA2" s="92"/>
      <c r="SSB2" s="92"/>
      <c r="SSC2" s="92"/>
      <c r="SSD2" s="92"/>
      <c r="SSE2" s="92"/>
      <c r="SSF2" s="92"/>
      <c r="SSG2" s="92"/>
      <c r="SSH2" s="92"/>
      <c r="SSI2" s="92"/>
      <c r="SSJ2" s="92"/>
      <c r="SSK2" s="92"/>
      <c r="SSL2" s="92"/>
      <c r="SSM2" s="92"/>
      <c r="SSN2" s="92"/>
      <c r="SSO2" s="92"/>
      <c r="SSP2" s="92"/>
      <c r="SSQ2" s="92"/>
      <c r="SSR2" s="92"/>
      <c r="SSS2" s="92"/>
      <c r="SST2" s="92"/>
      <c r="SSU2" s="92"/>
      <c r="SSV2" s="92"/>
      <c r="SSW2" s="92"/>
      <c r="SSX2" s="92"/>
      <c r="SSY2" s="92"/>
      <c r="SSZ2" s="92"/>
      <c r="STA2" s="92"/>
      <c r="STB2" s="92"/>
      <c r="STC2" s="92"/>
      <c r="STD2" s="92"/>
      <c r="STE2" s="92"/>
      <c r="STF2" s="92"/>
      <c r="STG2" s="92"/>
      <c r="STH2" s="92"/>
      <c r="STI2" s="92"/>
      <c r="STJ2" s="92"/>
      <c r="STP2" s="92"/>
      <c r="STS2" s="92"/>
      <c r="STV2" s="92"/>
      <c r="STY2" s="92"/>
      <c r="SUB2" s="92"/>
      <c r="SUE2" s="92"/>
      <c r="SUK2" s="92"/>
      <c r="SUT2" s="92"/>
      <c r="SUW2" s="92"/>
      <c r="SUZ2" s="92"/>
      <c r="SVC2" s="92"/>
      <c r="SVO2" s="92"/>
      <c r="SVU2" s="92"/>
      <c r="SVX2" s="92"/>
      <c r="SWA2" s="92"/>
      <c r="SWD2" s="92"/>
      <c r="SWJ2" s="92"/>
      <c r="SWM2" s="92"/>
      <c r="SWP2" s="92"/>
      <c r="SWS2" s="92"/>
      <c r="SWU2" s="92"/>
      <c r="SWV2" s="92"/>
      <c r="SXA2" s="92"/>
      <c r="SXD2" s="92"/>
      <c r="SXG2" s="92"/>
      <c r="SXJ2" s="92"/>
      <c r="SXM2" s="92"/>
      <c r="SXP2" s="92"/>
      <c r="SXS2" s="92"/>
      <c r="SXY2" s="92"/>
      <c r="SYB2" s="92"/>
      <c r="SYE2" s="92"/>
      <c r="SYG2" s="92"/>
      <c r="SYH2" s="92"/>
      <c r="SYP2" s="92"/>
      <c r="SYS2" s="92"/>
      <c r="SYV2" s="92"/>
      <c r="SZG2" s="92"/>
      <c r="SZH2" s="92"/>
      <c r="SZM2" s="92"/>
      <c r="SZQ2" s="92"/>
      <c r="SZR2" s="92"/>
      <c r="SZZ2" s="92"/>
      <c r="TAA2" s="92"/>
      <c r="TBA2" s="92"/>
      <c r="TBB2" s="92"/>
      <c r="TBC2" s="92"/>
      <c r="TBD2" s="92"/>
      <c r="TBE2" s="92"/>
      <c r="TBF2" s="92"/>
      <c r="TBG2" s="92"/>
      <c r="TBH2" s="92"/>
      <c r="TBI2" s="92"/>
      <c r="TBJ2" s="92"/>
      <c r="TBK2" s="92"/>
      <c r="TBL2" s="92"/>
      <c r="TBM2" s="92"/>
      <c r="TBN2" s="92"/>
      <c r="TBO2" s="92"/>
      <c r="TBP2" s="92"/>
      <c r="TBQ2" s="92"/>
      <c r="TBR2" s="92"/>
      <c r="TBS2" s="92"/>
      <c r="TBT2" s="92"/>
      <c r="TBU2" s="92"/>
      <c r="TBV2" s="92"/>
      <c r="TBW2" s="92"/>
      <c r="TBX2" s="92"/>
      <c r="TBY2" s="92"/>
      <c r="TBZ2" s="92"/>
      <c r="TCA2" s="92"/>
      <c r="TCB2" s="92"/>
      <c r="TCC2" s="92"/>
      <c r="TCD2" s="92"/>
      <c r="TCE2" s="92"/>
      <c r="TCF2" s="92"/>
      <c r="TCG2" s="92"/>
      <c r="TCH2" s="92"/>
      <c r="TCI2" s="92"/>
      <c r="TCJ2" s="92"/>
      <c r="TCK2" s="92"/>
      <c r="TCL2" s="92"/>
      <c r="TCM2" s="92"/>
      <c r="TCN2" s="92"/>
      <c r="TCO2" s="92"/>
      <c r="TCP2" s="92"/>
      <c r="TCQ2" s="92"/>
      <c r="TCR2" s="92"/>
      <c r="TCS2" s="92"/>
      <c r="TCT2" s="92"/>
      <c r="TCU2" s="92"/>
      <c r="TCV2" s="92"/>
      <c r="TCW2" s="92"/>
      <c r="TCX2" s="92"/>
      <c r="TCY2" s="92"/>
      <c r="TCZ2" s="92"/>
      <c r="TDA2" s="92"/>
      <c r="TDB2" s="92"/>
      <c r="TDC2" s="92"/>
      <c r="TDD2" s="92"/>
      <c r="TDE2" s="92"/>
      <c r="TDF2" s="92"/>
      <c r="TDL2" s="92"/>
      <c r="TDO2" s="92"/>
      <c r="TDR2" s="92"/>
      <c r="TDU2" s="92"/>
      <c r="TDX2" s="92"/>
      <c r="TEA2" s="92"/>
      <c r="TEG2" s="92"/>
      <c r="TEP2" s="92"/>
      <c r="TES2" s="92"/>
      <c r="TEV2" s="92"/>
      <c r="TEY2" s="92"/>
      <c r="TFK2" s="92"/>
      <c r="TFQ2" s="92"/>
      <c r="TFT2" s="92"/>
      <c r="TFW2" s="92"/>
      <c r="TFZ2" s="92"/>
      <c r="TGF2" s="92"/>
      <c r="TGI2" s="92"/>
      <c r="TGL2" s="92"/>
      <c r="TGO2" s="92"/>
      <c r="TGQ2" s="92"/>
      <c r="TGR2" s="92"/>
      <c r="TGW2" s="92"/>
      <c r="TGZ2" s="92"/>
      <c r="THC2" s="92"/>
      <c r="THF2" s="92"/>
      <c r="THI2" s="92"/>
      <c r="THL2" s="92"/>
      <c r="THO2" s="92"/>
      <c r="THU2" s="92"/>
      <c r="THX2" s="92"/>
      <c r="TIA2" s="92"/>
      <c r="TIC2" s="92"/>
      <c r="TID2" s="92"/>
      <c r="TIL2" s="92"/>
      <c r="TIO2" s="92"/>
      <c r="TIR2" s="92"/>
      <c r="TJC2" s="92"/>
      <c r="TJD2" s="92"/>
      <c r="TJI2" s="92"/>
      <c r="TJM2" s="92"/>
      <c r="TJN2" s="92"/>
      <c r="TJV2" s="92"/>
      <c r="TJW2" s="92"/>
      <c r="TKW2" s="92"/>
      <c r="TKX2" s="92"/>
      <c r="TKY2" s="92"/>
      <c r="TKZ2" s="92"/>
      <c r="TLA2" s="92"/>
      <c r="TLB2" s="92"/>
      <c r="TLC2" s="92"/>
      <c r="TLD2" s="92"/>
      <c r="TLE2" s="92"/>
      <c r="TLF2" s="92"/>
      <c r="TLG2" s="92"/>
      <c r="TLH2" s="92"/>
      <c r="TLI2" s="92"/>
      <c r="TLJ2" s="92"/>
      <c r="TLK2" s="92"/>
      <c r="TLL2" s="92"/>
      <c r="TLM2" s="92"/>
      <c r="TLN2" s="92"/>
      <c r="TLO2" s="92"/>
      <c r="TLP2" s="92"/>
      <c r="TLQ2" s="92"/>
      <c r="TLR2" s="92"/>
      <c r="TLS2" s="92"/>
      <c r="TLT2" s="92"/>
      <c r="TLU2" s="92"/>
      <c r="TLV2" s="92"/>
      <c r="TLW2" s="92"/>
      <c r="TLX2" s="92"/>
      <c r="TLY2" s="92"/>
      <c r="TLZ2" s="92"/>
      <c r="TMA2" s="92"/>
      <c r="TMB2" s="92"/>
      <c r="TMC2" s="92"/>
      <c r="TMD2" s="92"/>
      <c r="TME2" s="92"/>
      <c r="TMF2" s="92"/>
      <c r="TMG2" s="92"/>
      <c r="TMH2" s="92"/>
      <c r="TMI2" s="92"/>
      <c r="TMJ2" s="92"/>
      <c r="TMK2" s="92"/>
      <c r="TML2" s="92"/>
      <c r="TMM2" s="92"/>
      <c r="TMN2" s="92"/>
      <c r="TMO2" s="92"/>
      <c r="TMP2" s="92"/>
      <c r="TMQ2" s="92"/>
      <c r="TMR2" s="92"/>
      <c r="TMS2" s="92"/>
      <c r="TMT2" s="92"/>
      <c r="TMU2" s="92"/>
      <c r="TMV2" s="92"/>
      <c r="TMW2" s="92"/>
      <c r="TMX2" s="92"/>
      <c r="TMY2" s="92"/>
      <c r="TMZ2" s="92"/>
      <c r="TNA2" s="92"/>
      <c r="TNB2" s="92"/>
      <c r="TNH2" s="92"/>
      <c r="TNK2" s="92"/>
      <c r="TNN2" s="92"/>
      <c r="TNQ2" s="92"/>
      <c r="TNT2" s="92"/>
      <c r="TNW2" s="92"/>
      <c r="TOC2" s="92"/>
      <c r="TOL2" s="92"/>
      <c r="TOO2" s="92"/>
      <c r="TOR2" s="92"/>
      <c r="TOU2" s="92"/>
      <c r="TPG2" s="92"/>
      <c r="TPM2" s="92"/>
      <c r="TPP2" s="92"/>
      <c r="TPS2" s="92"/>
      <c r="TPV2" s="92"/>
      <c r="TQB2" s="92"/>
      <c r="TQE2" s="92"/>
      <c r="TQH2" s="92"/>
      <c r="TQK2" s="92"/>
      <c r="TQM2" s="92"/>
      <c r="TQN2" s="92"/>
      <c r="TQS2" s="92"/>
      <c r="TQV2" s="92"/>
      <c r="TQY2" s="92"/>
      <c r="TRB2" s="92"/>
      <c r="TRE2" s="92"/>
      <c r="TRH2" s="92"/>
      <c r="TRK2" s="92"/>
      <c r="TRQ2" s="92"/>
      <c r="TRT2" s="92"/>
      <c r="TRW2" s="92"/>
      <c r="TRY2" s="92"/>
      <c r="TRZ2" s="92"/>
      <c r="TSH2" s="92"/>
      <c r="TSK2" s="92"/>
      <c r="TSN2" s="92"/>
      <c r="TSY2" s="92"/>
      <c r="TSZ2" s="92"/>
      <c r="TTE2" s="92"/>
      <c r="TTI2" s="92"/>
      <c r="TTJ2" s="92"/>
      <c r="TTR2" s="92"/>
      <c r="TTS2" s="92"/>
      <c r="TUS2" s="92"/>
      <c r="TUT2" s="92"/>
      <c r="TUU2" s="92"/>
      <c r="TUV2" s="92"/>
      <c r="TUW2" s="92"/>
      <c r="TUX2" s="92"/>
      <c r="TUY2" s="92"/>
      <c r="TUZ2" s="92"/>
      <c r="TVA2" s="92"/>
      <c r="TVB2" s="92"/>
      <c r="TVC2" s="92"/>
      <c r="TVD2" s="92"/>
      <c r="TVE2" s="92"/>
      <c r="TVF2" s="92"/>
      <c r="TVG2" s="92"/>
      <c r="TVH2" s="92"/>
      <c r="TVI2" s="92"/>
      <c r="TVJ2" s="92"/>
      <c r="TVK2" s="92"/>
      <c r="TVL2" s="92"/>
      <c r="TVM2" s="92"/>
      <c r="TVN2" s="92"/>
      <c r="TVO2" s="92"/>
      <c r="TVP2" s="92"/>
      <c r="TVQ2" s="92"/>
      <c r="TVR2" s="92"/>
      <c r="TVS2" s="92"/>
      <c r="TVT2" s="92"/>
      <c r="TVU2" s="92"/>
      <c r="TVV2" s="92"/>
      <c r="TVW2" s="92"/>
      <c r="TVX2" s="92"/>
      <c r="TVY2" s="92"/>
      <c r="TVZ2" s="92"/>
      <c r="TWA2" s="92"/>
      <c r="TWB2" s="92"/>
      <c r="TWC2" s="92"/>
      <c r="TWD2" s="92"/>
      <c r="TWE2" s="92"/>
      <c r="TWF2" s="92"/>
      <c r="TWG2" s="92"/>
      <c r="TWH2" s="92"/>
      <c r="TWI2" s="92"/>
      <c r="TWJ2" s="92"/>
      <c r="TWK2" s="92"/>
      <c r="TWL2" s="92"/>
      <c r="TWM2" s="92"/>
      <c r="TWN2" s="92"/>
      <c r="TWO2" s="92"/>
      <c r="TWP2" s="92"/>
      <c r="TWQ2" s="92"/>
      <c r="TWR2" s="92"/>
      <c r="TWS2" s="92"/>
      <c r="TWT2" s="92"/>
      <c r="TWU2" s="92"/>
      <c r="TWV2" s="92"/>
      <c r="TWW2" s="92"/>
      <c r="TWX2" s="92"/>
      <c r="TXD2" s="92"/>
      <c r="TXG2" s="92"/>
      <c r="TXJ2" s="92"/>
      <c r="TXM2" s="92"/>
      <c r="TXP2" s="92"/>
      <c r="TXS2" s="92"/>
      <c r="TXY2" s="92"/>
      <c r="TYH2" s="92"/>
      <c r="TYK2" s="92"/>
      <c r="TYN2" s="92"/>
      <c r="TYQ2" s="92"/>
      <c r="TZC2" s="92"/>
      <c r="TZI2" s="92"/>
      <c r="TZL2" s="92"/>
      <c r="TZO2" s="92"/>
      <c r="TZR2" s="92"/>
      <c r="TZX2" s="92"/>
      <c r="UAA2" s="92"/>
      <c r="UAD2" s="92"/>
      <c r="UAG2" s="92"/>
      <c r="UAI2" s="92"/>
      <c r="UAJ2" s="92"/>
      <c r="UAO2" s="92"/>
      <c r="UAR2" s="92"/>
      <c r="UAU2" s="92"/>
      <c r="UAX2" s="92"/>
      <c r="UBA2" s="92"/>
      <c r="UBD2" s="92"/>
      <c r="UBG2" s="92"/>
      <c r="UBM2" s="92"/>
      <c r="UBP2" s="92"/>
      <c r="UBS2" s="92"/>
      <c r="UBU2" s="92"/>
      <c r="UBV2" s="92"/>
      <c r="UCD2" s="92"/>
      <c r="UCG2" s="92"/>
      <c r="UCJ2" s="92"/>
      <c r="UCU2" s="92"/>
      <c r="UCV2" s="92"/>
      <c r="UDA2" s="92"/>
      <c r="UDE2" s="92"/>
      <c r="UDF2" s="92"/>
      <c r="UDN2" s="92"/>
      <c r="UDO2" s="92"/>
      <c r="UEO2" s="92"/>
      <c r="UEP2" s="92"/>
      <c r="UEQ2" s="92"/>
      <c r="UER2" s="92"/>
      <c r="UES2" s="92"/>
      <c r="UET2" s="92"/>
      <c r="UEU2" s="92"/>
      <c r="UEV2" s="92"/>
      <c r="UEW2" s="92"/>
      <c r="UEX2" s="92"/>
      <c r="UEY2" s="92"/>
      <c r="UEZ2" s="92"/>
      <c r="UFA2" s="92"/>
      <c r="UFB2" s="92"/>
      <c r="UFC2" s="92"/>
      <c r="UFD2" s="92"/>
      <c r="UFE2" s="92"/>
      <c r="UFF2" s="92"/>
      <c r="UFG2" s="92"/>
      <c r="UFH2" s="92"/>
      <c r="UFI2" s="92"/>
      <c r="UFJ2" s="92"/>
      <c r="UFK2" s="92"/>
      <c r="UFL2" s="92"/>
      <c r="UFM2" s="92"/>
      <c r="UFN2" s="92"/>
      <c r="UFO2" s="92"/>
      <c r="UFP2" s="92"/>
      <c r="UFQ2" s="92"/>
      <c r="UFR2" s="92"/>
      <c r="UFS2" s="92"/>
      <c r="UFT2" s="92"/>
      <c r="UFU2" s="92"/>
      <c r="UFV2" s="92"/>
      <c r="UFW2" s="92"/>
      <c r="UFX2" s="92"/>
      <c r="UFY2" s="92"/>
      <c r="UFZ2" s="92"/>
      <c r="UGA2" s="92"/>
      <c r="UGB2" s="92"/>
      <c r="UGC2" s="92"/>
      <c r="UGD2" s="92"/>
      <c r="UGE2" s="92"/>
      <c r="UGF2" s="92"/>
      <c r="UGG2" s="92"/>
      <c r="UGH2" s="92"/>
      <c r="UGI2" s="92"/>
      <c r="UGJ2" s="92"/>
      <c r="UGK2" s="92"/>
      <c r="UGL2" s="92"/>
      <c r="UGM2" s="92"/>
      <c r="UGN2" s="92"/>
      <c r="UGO2" s="92"/>
      <c r="UGP2" s="92"/>
      <c r="UGQ2" s="92"/>
      <c r="UGR2" s="92"/>
      <c r="UGS2" s="92"/>
      <c r="UGT2" s="92"/>
      <c r="UGZ2" s="92"/>
      <c r="UHC2" s="92"/>
      <c r="UHF2" s="92"/>
      <c r="UHI2" s="92"/>
      <c r="UHL2" s="92"/>
      <c r="UHO2" s="92"/>
      <c r="UHU2" s="92"/>
      <c r="UID2" s="92"/>
      <c r="UIG2" s="92"/>
      <c r="UIJ2" s="92"/>
      <c r="UIM2" s="92"/>
      <c r="UIY2" s="92"/>
      <c r="UJE2" s="92"/>
      <c r="UJH2" s="92"/>
      <c r="UJK2" s="92"/>
      <c r="UJN2" s="92"/>
      <c r="UJT2" s="92"/>
      <c r="UJW2" s="92"/>
      <c r="UJZ2" s="92"/>
      <c r="UKC2" s="92"/>
      <c r="UKE2" s="92"/>
      <c r="UKF2" s="92"/>
      <c r="UKK2" s="92"/>
      <c r="UKN2" s="92"/>
      <c r="UKQ2" s="92"/>
      <c r="UKT2" s="92"/>
      <c r="UKW2" s="92"/>
      <c r="UKZ2" s="92"/>
      <c r="ULC2" s="92"/>
      <c r="ULI2" s="92"/>
      <c r="ULL2" s="92"/>
      <c r="ULO2" s="92"/>
      <c r="ULQ2" s="92"/>
      <c r="ULR2" s="92"/>
      <c r="ULZ2" s="92"/>
      <c r="UMC2" s="92"/>
      <c r="UMF2" s="92"/>
      <c r="UMQ2" s="92"/>
      <c r="UMR2" s="92"/>
      <c r="UMW2" s="92"/>
      <c r="UNA2" s="92"/>
      <c r="UNB2" s="92"/>
      <c r="UNJ2" s="92"/>
      <c r="UNK2" s="92"/>
      <c r="UOK2" s="92"/>
      <c r="UOL2" s="92"/>
      <c r="UOM2" s="92"/>
      <c r="UON2" s="92"/>
      <c r="UOO2" s="92"/>
      <c r="UOP2" s="92"/>
      <c r="UOQ2" s="92"/>
      <c r="UOR2" s="92"/>
      <c r="UOS2" s="92"/>
      <c r="UOT2" s="92"/>
      <c r="UOU2" s="92"/>
      <c r="UOV2" s="92"/>
      <c r="UOW2" s="92"/>
      <c r="UOX2" s="92"/>
      <c r="UOY2" s="92"/>
      <c r="UOZ2" s="92"/>
      <c r="UPA2" s="92"/>
      <c r="UPB2" s="92"/>
      <c r="UPC2" s="92"/>
      <c r="UPD2" s="92"/>
      <c r="UPE2" s="92"/>
      <c r="UPF2" s="92"/>
      <c r="UPG2" s="92"/>
      <c r="UPH2" s="92"/>
      <c r="UPI2" s="92"/>
      <c r="UPJ2" s="92"/>
      <c r="UPK2" s="92"/>
      <c r="UPL2" s="92"/>
      <c r="UPM2" s="92"/>
      <c r="UPN2" s="92"/>
      <c r="UPO2" s="92"/>
      <c r="UPP2" s="92"/>
      <c r="UPQ2" s="92"/>
      <c r="UPR2" s="92"/>
      <c r="UPS2" s="92"/>
      <c r="UPT2" s="92"/>
      <c r="UPU2" s="92"/>
      <c r="UPV2" s="92"/>
      <c r="UPW2" s="92"/>
      <c r="UPX2" s="92"/>
      <c r="UPY2" s="92"/>
      <c r="UPZ2" s="92"/>
      <c r="UQA2" s="92"/>
      <c r="UQB2" s="92"/>
      <c r="UQC2" s="92"/>
      <c r="UQD2" s="92"/>
      <c r="UQE2" s="92"/>
      <c r="UQF2" s="92"/>
      <c r="UQG2" s="92"/>
      <c r="UQH2" s="92"/>
      <c r="UQI2" s="92"/>
      <c r="UQJ2" s="92"/>
      <c r="UQK2" s="92"/>
      <c r="UQL2" s="92"/>
      <c r="UQM2" s="92"/>
      <c r="UQN2" s="92"/>
      <c r="UQO2" s="92"/>
      <c r="UQP2" s="92"/>
      <c r="UQV2" s="92"/>
      <c r="UQY2" s="92"/>
      <c r="URB2" s="92"/>
      <c r="URE2" s="92"/>
      <c r="URH2" s="92"/>
      <c r="URK2" s="92"/>
      <c r="URQ2" s="92"/>
      <c r="URZ2" s="92"/>
      <c r="USC2" s="92"/>
      <c r="USF2" s="92"/>
      <c r="USI2" s="92"/>
      <c r="USU2" s="92"/>
      <c r="UTA2" s="92"/>
      <c r="UTD2" s="92"/>
      <c r="UTG2" s="92"/>
      <c r="UTJ2" s="92"/>
      <c r="UTP2" s="92"/>
      <c r="UTS2" s="92"/>
      <c r="UTV2" s="92"/>
      <c r="UTY2" s="92"/>
      <c r="UUA2" s="92"/>
      <c r="UUB2" s="92"/>
      <c r="UUG2" s="92"/>
      <c r="UUJ2" s="92"/>
      <c r="UUM2" s="92"/>
      <c r="UUP2" s="92"/>
      <c r="UUS2" s="92"/>
      <c r="UUV2" s="92"/>
      <c r="UUY2" s="92"/>
      <c r="UVE2" s="92"/>
      <c r="UVH2" s="92"/>
      <c r="UVK2" s="92"/>
      <c r="UVM2" s="92"/>
      <c r="UVN2" s="92"/>
      <c r="UVV2" s="92"/>
      <c r="UVY2" s="92"/>
      <c r="UWB2" s="92"/>
      <c r="UWM2" s="92"/>
      <c r="UWN2" s="92"/>
      <c r="UWS2" s="92"/>
      <c r="UWW2" s="92"/>
      <c r="UWX2" s="92"/>
      <c r="UXF2" s="92"/>
      <c r="UXG2" s="92"/>
      <c r="UYG2" s="92"/>
      <c r="UYH2" s="92"/>
      <c r="UYI2" s="92"/>
      <c r="UYJ2" s="92"/>
      <c r="UYK2" s="92"/>
      <c r="UYL2" s="92"/>
      <c r="UYM2" s="92"/>
      <c r="UYN2" s="92"/>
      <c r="UYO2" s="92"/>
      <c r="UYP2" s="92"/>
      <c r="UYQ2" s="92"/>
      <c r="UYR2" s="92"/>
      <c r="UYS2" s="92"/>
      <c r="UYT2" s="92"/>
      <c r="UYU2" s="92"/>
      <c r="UYV2" s="92"/>
      <c r="UYW2" s="92"/>
      <c r="UYX2" s="92"/>
      <c r="UYY2" s="92"/>
      <c r="UYZ2" s="92"/>
      <c r="UZA2" s="92"/>
      <c r="UZB2" s="92"/>
      <c r="UZC2" s="92"/>
      <c r="UZD2" s="92"/>
      <c r="UZE2" s="92"/>
      <c r="UZF2" s="92"/>
      <c r="UZG2" s="92"/>
      <c r="UZH2" s="92"/>
      <c r="UZI2" s="92"/>
      <c r="UZJ2" s="92"/>
      <c r="UZK2" s="92"/>
      <c r="UZL2" s="92"/>
      <c r="UZM2" s="92"/>
      <c r="UZN2" s="92"/>
      <c r="UZO2" s="92"/>
      <c r="UZP2" s="92"/>
      <c r="UZQ2" s="92"/>
      <c r="UZR2" s="92"/>
      <c r="UZS2" s="92"/>
      <c r="UZT2" s="92"/>
      <c r="UZU2" s="92"/>
      <c r="UZV2" s="92"/>
      <c r="UZW2" s="92"/>
      <c r="UZX2" s="92"/>
      <c r="UZY2" s="92"/>
      <c r="UZZ2" s="92"/>
      <c r="VAA2" s="92"/>
      <c r="VAB2" s="92"/>
      <c r="VAC2" s="92"/>
      <c r="VAD2" s="92"/>
      <c r="VAE2" s="92"/>
      <c r="VAF2" s="92"/>
      <c r="VAG2" s="92"/>
      <c r="VAH2" s="92"/>
      <c r="VAI2" s="92"/>
      <c r="VAJ2" s="92"/>
      <c r="VAK2" s="92"/>
      <c r="VAL2" s="92"/>
      <c r="VAR2" s="92"/>
      <c r="VAU2" s="92"/>
      <c r="VAX2" s="92"/>
      <c r="VBA2" s="92"/>
      <c r="VBD2" s="92"/>
      <c r="VBG2" s="92"/>
      <c r="VBM2" s="92"/>
      <c r="VBV2" s="92"/>
      <c r="VBY2" s="92"/>
      <c r="VCB2" s="92"/>
      <c r="VCE2" s="92"/>
      <c r="VCQ2" s="92"/>
      <c r="VCW2" s="92"/>
      <c r="VCZ2" s="92"/>
      <c r="VDC2" s="92"/>
      <c r="VDF2" s="92"/>
      <c r="VDL2" s="92"/>
      <c r="VDO2" s="92"/>
      <c r="VDR2" s="92"/>
      <c r="VDU2" s="92"/>
      <c r="VDW2" s="92"/>
      <c r="VDX2" s="92"/>
      <c r="VEC2" s="92"/>
      <c r="VEF2" s="92"/>
      <c r="VEI2" s="92"/>
      <c r="VEL2" s="92"/>
      <c r="VEO2" s="92"/>
      <c r="VER2" s="92"/>
      <c r="VEU2" s="92"/>
      <c r="VFA2" s="92"/>
      <c r="VFD2" s="92"/>
      <c r="VFG2" s="92"/>
      <c r="VFI2" s="92"/>
      <c r="VFJ2" s="92"/>
      <c r="VFR2" s="92"/>
      <c r="VFU2" s="92"/>
      <c r="VFX2" s="92"/>
      <c r="VGI2" s="92"/>
      <c r="VGJ2" s="92"/>
      <c r="VGO2" s="92"/>
      <c r="VGS2" s="92"/>
      <c r="VGT2" s="92"/>
      <c r="VHB2" s="92"/>
      <c r="VHC2" s="92"/>
      <c r="VIC2" s="92"/>
      <c r="VID2" s="92"/>
      <c r="VIE2" s="92"/>
      <c r="VIF2" s="92"/>
      <c r="VIG2" s="92"/>
      <c r="VIH2" s="92"/>
      <c r="VII2" s="92"/>
      <c r="VIJ2" s="92"/>
      <c r="VIK2" s="92"/>
      <c r="VIL2" s="92"/>
      <c r="VIM2" s="92"/>
      <c r="VIN2" s="92"/>
      <c r="VIO2" s="92"/>
      <c r="VIP2" s="92"/>
      <c r="VIQ2" s="92"/>
      <c r="VIR2" s="92"/>
      <c r="VIS2" s="92"/>
      <c r="VIT2" s="92"/>
      <c r="VIU2" s="92"/>
      <c r="VIV2" s="92"/>
      <c r="VIW2" s="92"/>
      <c r="VIX2" s="92"/>
      <c r="VIY2" s="92"/>
      <c r="VIZ2" s="92"/>
      <c r="VJA2" s="92"/>
      <c r="VJB2" s="92"/>
      <c r="VJC2" s="92"/>
      <c r="VJD2" s="92"/>
      <c r="VJE2" s="92"/>
      <c r="VJF2" s="92"/>
      <c r="VJG2" s="92"/>
      <c r="VJH2" s="92"/>
      <c r="VJI2" s="92"/>
      <c r="VJJ2" s="92"/>
      <c r="VJK2" s="92"/>
      <c r="VJL2" s="92"/>
      <c r="VJM2" s="92"/>
      <c r="VJN2" s="92"/>
      <c r="VJO2" s="92"/>
      <c r="VJP2" s="92"/>
      <c r="VJQ2" s="92"/>
      <c r="VJR2" s="92"/>
      <c r="VJS2" s="92"/>
      <c r="VJT2" s="92"/>
      <c r="VJU2" s="92"/>
      <c r="VJV2" s="92"/>
      <c r="VJW2" s="92"/>
      <c r="VJX2" s="92"/>
      <c r="VJY2" s="92"/>
      <c r="VJZ2" s="92"/>
      <c r="VKA2" s="92"/>
      <c r="VKB2" s="92"/>
      <c r="VKC2" s="92"/>
      <c r="VKD2" s="92"/>
      <c r="VKE2" s="92"/>
      <c r="VKF2" s="92"/>
      <c r="VKG2" s="92"/>
      <c r="VKH2" s="92"/>
      <c r="VKN2" s="92"/>
      <c r="VKQ2" s="92"/>
      <c r="VKT2" s="92"/>
      <c r="VKW2" s="92"/>
      <c r="VKZ2" s="92"/>
      <c r="VLC2" s="92"/>
      <c r="VLI2" s="92"/>
      <c r="VLR2" s="92"/>
      <c r="VLU2" s="92"/>
      <c r="VLX2" s="92"/>
      <c r="VMA2" s="92"/>
      <c r="VMM2" s="92"/>
      <c r="VMS2" s="92"/>
      <c r="VMV2" s="92"/>
      <c r="VMY2" s="92"/>
      <c r="VNB2" s="92"/>
      <c r="VNH2" s="92"/>
      <c r="VNK2" s="92"/>
      <c r="VNN2" s="92"/>
      <c r="VNQ2" s="92"/>
      <c r="VNS2" s="92"/>
      <c r="VNT2" s="92"/>
      <c r="VNY2" s="92"/>
      <c r="VOB2" s="92"/>
      <c r="VOE2" s="92"/>
      <c r="VOH2" s="92"/>
      <c r="VOK2" s="92"/>
      <c r="VON2" s="92"/>
      <c r="VOQ2" s="92"/>
      <c r="VOW2" s="92"/>
      <c r="VOZ2" s="92"/>
      <c r="VPC2" s="92"/>
      <c r="VPE2" s="92"/>
      <c r="VPF2" s="92"/>
      <c r="VPN2" s="92"/>
      <c r="VPQ2" s="92"/>
      <c r="VPT2" s="92"/>
      <c r="VQE2" s="92"/>
      <c r="VQF2" s="92"/>
      <c r="VQK2" s="92"/>
      <c r="VQO2" s="92"/>
      <c r="VQP2" s="92"/>
      <c r="VQX2" s="92"/>
      <c r="VQY2" s="92"/>
      <c r="VRY2" s="92"/>
      <c r="VRZ2" s="92"/>
      <c r="VSA2" s="92"/>
      <c r="VSB2" s="92"/>
      <c r="VSC2" s="92"/>
      <c r="VSD2" s="92"/>
      <c r="VSE2" s="92"/>
      <c r="VSF2" s="92"/>
      <c r="VSG2" s="92"/>
      <c r="VSH2" s="92"/>
      <c r="VSI2" s="92"/>
      <c r="VSJ2" s="92"/>
      <c r="VSK2" s="92"/>
      <c r="VSL2" s="92"/>
      <c r="VSM2" s="92"/>
      <c r="VSN2" s="92"/>
      <c r="VSO2" s="92"/>
      <c r="VSP2" s="92"/>
      <c r="VSQ2" s="92"/>
      <c r="VSR2" s="92"/>
      <c r="VSS2" s="92"/>
      <c r="VST2" s="92"/>
      <c r="VSU2" s="92"/>
      <c r="VSV2" s="92"/>
      <c r="VSW2" s="92"/>
      <c r="VSX2" s="92"/>
      <c r="VSY2" s="92"/>
      <c r="VSZ2" s="92"/>
      <c r="VTA2" s="92"/>
      <c r="VTB2" s="92"/>
      <c r="VTC2" s="92"/>
      <c r="VTD2" s="92"/>
      <c r="VTE2" s="92"/>
      <c r="VTF2" s="92"/>
      <c r="VTG2" s="92"/>
      <c r="VTH2" s="92"/>
      <c r="VTI2" s="92"/>
      <c r="VTJ2" s="92"/>
      <c r="VTK2" s="92"/>
      <c r="VTL2" s="92"/>
      <c r="VTM2" s="92"/>
      <c r="VTN2" s="92"/>
      <c r="VTO2" s="92"/>
      <c r="VTP2" s="92"/>
      <c r="VTQ2" s="92"/>
      <c r="VTR2" s="92"/>
      <c r="VTS2" s="92"/>
      <c r="VTT2" s="92"/>
      <c r="VTU2" s="92"/>
      <c r="VTV2" s="92"/>
      <c r="VTW2" s="92"/>
      <c r="VTX2" s="92"/>
      <c r="VTY2" s="92"/>
      <c r="VTZ2" s="92"/>
      <c r="VUA2" s="92"/>
      <c r="VUB2" s="92"/>
      <c r="VUC2" s="92"/>
      <c r="VUD2" s="92"/>
      <c r="VUJ2" s="92"/>
      <c r="VUM2" s="92"/>
      <c r="VUP2" s="92"/>
      <c r="VUS2" s="92"/>
      <c r="VUV2" s="92"/>
      <c r="VUY2" s="92"/>
      <c r="VVE2" s="92"/>
      <c r="VVN2" s="92"/>
      <c r="VVQ2" s="92"/>
      <c r="VVT2" s="92"/>
      <c r="VVW2" s="92"/>
      <c r="VWI2" s="92"/>
      <c r="VWO2" s="92"/>
      <c r="VWR2" s="92"/>
      <c r="VWU2" s="92"/>
      <c r="VWX2" s="92"/>
      <c r="VXD2" s="92"/>
      <c r="VXG2" s="92"/>
      <c r="VXJ2" s="92"/>
      <c r="VXM2" s="92"/>
      <c r="VXO2" s="92"/>
      <c r="VXP2" s="92"/>
      <c r="VXU2" s="92"/>
      <c r="VXX2" s="92"/>
      <c r="VYA2" s="92"/>
      <c r="VYD2" s="92"/>
      <c r="VYG2" s="92"/>
      <c r="VYJ2" s="92"/>
      <c r="VYM2" s="92"/>
      <c r="VYS2" s="92"/>
      <c r="VYV2" s="92"/>
      <c r="VYY2" s="92"/>
      <c r="VZA2" s="92"/>
      <c r="VZB2" s="92"/>
      <c r="VZJ2" s="92"/>
      <c r="VZM2" s="92"/>
      <c r="VZP2" s="92"/>
      <c r="WAA2" s="92"/>
      <c r="WAB2" s="92"/>
      <c r="WAG2" s="92"/>
      <c r="WAK2" s="92"/>
      <c r="WAL2" s="92"/>
      <c r="WAT2" s="92"/>
      <c r="WAU2" s="92"/>
      <c r="WBU2" s="92"/>
      <c r="WBV2" s="92"/>
      <c r="WBW2" s="92"/>
      <c r="WBX2" s="92"/>
      <c r="WBY2" s="92"/>
      <c r="WBZ2" s="92"/>
      <c r="WCA2" s="92"/>
      <c r="WCB2" s="92"/>
      <c r="WCC2" s="92"/>
      <c r="WCD2" s="92"/>
      <c r="WCE2" s="92"/>
      <c r="WCF2" s="92"/>
      <c r="WCG2" s="92"/>
      <c r="WCH2" s="92"/>
      <c r="WCI2" s="92"/>
      <c r="WCJ2" s="92"/>
      <c r="WCK2" s="92"/>
      <c r="WCL2" s="92"/>
      <c r="WCM2" s="92"/>
      <c r="WCN2" s="92"/>
      <c r="WCO2" s="92"/>
      <c r="WCP2" s="92"/>
      <c r="WCQ2" s="92"/>
      <c r="WCR2" s="92"/>
      <c r="WCS2" s="92"/>
      <c r="WCT2" s="92"/>
      <c r="WCU2" s="92"/>
      <c r="WCV2" s="92"/>
      <c r="WCW2" s="92"/>
      <c r="WCX2" s="92"/>
      <c r="WCY2" s="92"/>
      <c r="WCZ2" s="92"/>
      <c r="WDA2" s="92"/>
      <c r="WDB2" s="92"/>
      <c r="WDC2" s="92"/>
      <c r="WDD2" s="92"/>
      <c r="WDE2" s="92"/>
      <c r="WDF2" s="92"/>
      <c r="WDG2" s="92"/>
      <c r="WDH2" s="92"/>
      <c r="WDI2" s="92"/>
      <c r="WDJ2" s="92"/>
      <c r="WDK2" s="92"/>
      <c r="WDL2" s="92"/>
      <c r="WDM2" s="92"/>
      <c r="WDN2" s="92"/>
      <c r="WDO2" s="92"/>
      <c r="WDP2" s="92"/>
      <c r="WDQ2" s="92"/>
      <c r="WDR2" s="92"/>
      <c r="WDS2" s="92"/>
      <c r="WDT2" s="92"/>
      <c r="WDU2" s="92"/>
      <c r="WDV2" s="92"/>
      <c r="WDW2" s="92"/>
      <c r="WDX2" s="92"/>
      <c r="WDY2" s="92"/>
      <c r="WDZ2" s="92"/>
      <c r="WEF2" s="92"/>
      <c r="WEI2" s="92"/>
      <c r="WEL2" s="92"/>
      <c r="WEO2" s="92"/>
      <c r="WER2" s="92"/>
      <c r="WEU2" s="92"/>
      <c r="WFA2" s="92"/>
      <c r="WFJ2" s="92"/>
      <c r="WFM2" s="92"/>
      <c r="WFP2" s="92"/>
      <c r="WFS2" s="92"/>
      <c r="WGE2" s="92"/>
      <c r="WGK2" s="92"/>
      <c r="WGN2" s="92"/>
      <c r="WGQ2" s="92"/>
      <c r="WGT2" s="92"/>
      <c r="WGZ2" s="92"/>
      <c r="WHC2" s="92"/>
      <c r="WHF2" s="92"/>
      <c r="WHI2" s="92"/>
      <c r="WHK2" s="92"/>
      <c r="WHL2" s="92"/>
      <c r="WHQ2" s="92"/>
      <c r="WHT2" s="92"/>
      <c r="WHW2" s="92"/>
      <c r="WHZ2" s="92"/>
      <c r="WIC2" s="92"/>
      <c r="WIF2" s="92"/>
      <c r="WII2" s="92"/>
      <c r="WIO2" s="92"/>
      <c r="WIR2" s="92"/>
      <c r="WIU2" s="92"/>
      <c r="WIW2" s="92"/>
      <c r="WIX2" s="92"/>
      <c r="WJF2" s="92"/>
      <c r="WJI2" s="92"/>
      <c r="WJL2" s="92"/>
      <c r="WJW2" s="92"/>
      <c r="WJX2" s="92"/>
      <c r="WKC2" s="92"/>
      <c r="WKG2" s="92"/>
      <c r="WKH2" s="92"/>
      <c r="WKP2" s="92"/>
      <c r="WKQ2" s="92"/>
      <c r="WLQ2" s="92"/>
      <c r="WLR2" s="92"/>
      <c r="WLS2" s="92"/>
      <c r="WLT2" s="92"/>
      <c r="WLU2" s="92"/>
      <c r="WLV2" s="92"/>
      <c r="WLW2" s="92"/>
      <c r="WLX2" s="92"/>
      <c r="WLY2" s="92"/>
      <c r="WLZ2" s="92"/>
      <c r="WMA2" s="92"/>
      <c r="WMB2" s="92"/>
      <c r="WMC2" s="92"/>
      <c r="WMD2" s="92"/>
      <c r="WME2" s="92"/>
      <c r="WMF2" s="92"/>
      <c r="WMG2" s="92"/>
      <c r="WMH2" s="92"/>
      <c r="WMI2" s="92"/>
      <c r="WMJ2" s="92"/>
      <c r="WMK2" s="92"/>
      <c r="WML2" s="92"/>
      <c r="WMM2" s="92"/>
      <c r="WMN2" s="92"/>
      <c r="WMO2" s="92"/>
      <c r="WMP2" s="92"/>
      <c r="WMQ2" s="92"/>
      <c r="WMR2" s="92"/>
      <c r="WMS2" s="92"/>
      <c r="WMT2" s="92"/>
      <c r="WMU2" s="92"/>
      <c r="WMV2" s="92"/>
      <c r="WMW2" s="92"/>
      <c r="WMX2" s="92"/>
      <c r="WMY2" s="92"/>
      <c r="WMZ2" s="92"/>
      <c r="WNA2" s="92"/>
      <c r="WNB2" s="92"/>
      <c r="WNC2" s="92"/>
      <c r="WND2" s="92"/>
      <c r="WNE2" s="92"/>
      <c r="WNF2" s="92"/>
      <c r="WNG2" s="92"/>
      <c r="WNH2" s="92"/>
      <c r="WNI2" s="92"/>
      <c r="WNJ2" s="92"/>
      <c r="WNK2" s="92"/>
      <c r="WNL2" s="92"/>
      <c r="WNM2" s="92"/>
      <c r="WNN2" s="92"/>
      <c r="WNO2" s="92"/>
      <c r="WNP2" s="92"/>
      <c r="WNQ2" s="92"/>
      <c r="WNR2" s="92"/>
      <c r="WNS2" s="92"/>
      <c r="WNT2" s="92"/>
      <c r="WNU2" s="92"/>
      <c r="WNV2" s="92"/>
      <c r="WOB2" s="92"/>
      <c r="WOE2" s="92"/>
      <c r="WOH2" s="92"/>
      <c r="WOK2" s="92"/>
      <c r="WON2" s="92"/>
      <c r="WOQ2" s="92"/>
      <c r="WOW2" s="92"/>
      <c r="WPF2" s="92"/>
      <c r="WPI2" s="92"/>
      <c r="WPL2" s="92"/>
      <c r="WPO2" s="92"/>
      <c r="WQA2" s="92"/>
      <c r="WQG2" s="92"/>
      <c r="WQJ2" s="92"/>
      <c r="WQM2" s="92"/>
      <c r="WQP2" s="92"/>
      <c r="WQV2" s="92"/>
      <c r="WQY2" s="92"/>
      <c r="WRB2" s="92"/>
      <c r="WRE2" s="92"/>
      <c r="WRG2" s="92"/>
      <c r="WRH2" s="92"/>
      <c r="WRM2" s="92"/>
      <c r="WRP2" s="92"/>
      <c r="WRS2" s="92"/>
      <c r="WRV2" s="92"/>
      <c r="WRY2" s="92"/>
      <c r="WSB2" s="92"/>
      <c r="WSE2" s="92"/>
      <c r="WSK2" s="92"/>
      <c r="WSN2" s="92"/>
      <c r="WSQ2" s="92"/>
      <c r="WSS2" s="92"/>
      <c r="WST2" s="92"/>
      <c r="WTB2" s="92"/>
      <c r="WTE2" s="92"/>
      <c r="WTH2" s="92"/>
      <c r="WTS2" s="92"/>
      <c r="WTT2" s="92"/>
      <c r="WTY2" s="92"/>
      <c r="WUC2" s="92"/>
      <c r="WUD2" s="92"/>
      <c r="WUL2" s="92"/>
      <c r="WUM2" s="92"/>
      <c r="WVM2" s="92"/>
      <c r="WVN2" s="92"/>
      <c r="WVO2" s="92"/>
      <c r="WVP2" s="92"/>
      <c r="WVQ2" s="92"/>
      <c r="WVR2" s="92"/>
      <c r="WVS2" s="92"/>
      <c r="WVT2" s="92"/>
      <c r="WVU2" s="92"/>
      <c r="WVV2" s="92"/>
      <c r="WVW2" s="92"/>
      <c r="WVX2" s="92"/>
      <c r="WVY2" s="92"/>
      <c r="WVZ2" s="92"/>
      <c r="WWA2" s="92"/>
      <c r="WWB2" s="92"/>
      <c r="WWC2" s="92"/>
      <c r="WWD2" s="92"/>
      <c r="WWE2" s="92"/>
      <c r="WWF2" s="92"/>
      <c r="WWG2" s="92"/>
      <c r="WWH2" s="92"/>
      <c r="WWI2" s="92"/>
      <c r="WWJ2" s="92"/>
      <c r="WWK2" s="92"/>
      <c r="WWL2" s="92"/>
      <c r="WWM2" s="92"/>
      <c r="WWN2" s="92"/>
      <c r="WWO2" s="92"/>
      <c r="WWP2" s="92"/>
      <c r="WWQ2" s="92"/>
      <c r="WWR2" s="92"/>
      <c r="WWS2" s="92"/>
      <c r="WWT2" s="92"/>
      <c r="WWU2" s="92"/>
      <c r="WWV2" s="92"/>
      <c r="WWW2" s="92"/>
      <c r="WWX2" s="92"/>
      <c r="WWY2" s="92"/>
      <c r="WWZ2" s="92"/>
      <c r="WXA2" s="92"/>
      <c r="WXB2" s="92"/>
      <c r="WXC2" s="92"/>
      <c r="WXD2" s="92"/>
      <c r="WXE2" s="92"/>
      <c r="WXF2" s="92"/>
      <c r="WXG2" s="92"/>
      <c r="WXH2" s="92"/>
      <c r="WXI2" s="92"/>
      <c r="WXJ2" s="92"/>
      <c r="WXK2" s="92"/>
      <c r="WXL2" s="92"/>
      <c r="WXM2" s="92"/>
      <c r="WXN2" s="92"/>
      <c r="WXO2" s="92"/>
      <c r="WXP2" s="92"/>
      <c r="WXQ2" s="92"/>
      <c r="WXR2" s="92"/>
      <c r="WXS2" s="92"/>
      <c r="WXT2" s="92"/>
      <c r="WXU2" s="92"/>
      <c r="WXV2" s="92"/>
      <c r="WXW2" s="92"/>
      <c r="WXX2" s="92"/>
      <c r="WXY2" s="92"/>
      <c r="WXZ2" s="92"/>
      <c r="WYA2" s="92"/>
      <c r="WYB2" s="92"/>
      <c r="WYC2" s="92"/>
      <c r="WYD2" s="92"/>
      <c r="WYE2" s="92"/>
      <c r="WYF2" s="92"/>
      <c r="WYG2" s="92"/>
      <c r="WYH2" s="92"/>
      <c r="WYI2" s="92"/>
      <c r="WYJ2" s="92"/>
      <c r="WYK2" s="92"/>
      <c r="WYL2" s="92"/>
      <c r="WYM2" s="92"/>
      <c r="WYN2" s="92"/>
      <c r="WYO2" s="92"/>
      <c r="WYP2" s="92"/>
      <c r="WYQ2" s="92"/>
      <c r="WYR2" s="92"/>
      <c r="WYS2" s="92"/>
      <c r="WYT2" s="92"/>
      <c r="WYU2" s="92"/>
      <c r="WYV2" s="92"/>
      <c r="WYW2" s="92"/>
      <c r="WYX2" s="92"/>
      <c r="WYY2" s="92"/>
      <c r="WYZ2" s="92"/>
      <c r="WZA2" s="92"/>
      <c r="WZB2" s="92"/>
      <c r="WZC2" s="92"/>
      <c r="WZD2" s="92"/>
      <c r="WZE2" s="92"/>
      <c r="WZF2" s="92"/>
      <c r="WZG2" s="92"/>
      <c r="WZH2" s="92"/>
      <c r="WZI2" s="92"/>
      <c r="WZJ2" s="92"/>
      <c r="WZK2" s="92"/>
      <c r="WZL2" s="92"/>
      <c r="WZM2" s="92"/>
      <c r="WZN2" s="92"/>
      <c r="WZO2" s="92"/>
      <c r="WZP2" s="92"/>
      <c r="WZQ2" s="92"/>
      <c r="WZR2" s="92"/>
      <c r="WZS2" s="92"/>
      <c r="WZT2" s="92"/>
      <c r="WZU2" s="92"/>
      <c r="WZV2" s="92"/>
      <c r="WZW2" s="92"/>
      <c r="WZX2" s="92"/>
      <c r="WZY2" s="92"/>
      <c r="WZZ2" s="92"/>
      <c r="XAA2" s="92"/>
      <c r="XAB2" s="92"/>
      <c r="XAC2" s="92"/>
      <c r="XAD2" s="92"/>
      <c r="XAE2" s="92"/>
      <c r="XAF2" s="92"/>
      <c r="XAG2" s="92"/>
      <c r="XAH2" s="92"/>
      <c r="XAI2" s="92"/>
      <c r="XAJ2" s="92"/>
      <c r="XAK2" s="92"/>
      <c r="XAL2" s="92"/>
      <c r="XAM2" s="92"/>
      <c r="XAN2" s="92"/>
      <c r="XAO2" s="92"/>
      <c r="XAP2" s="92"/>
      <c r="XAQ2" s="92"/>
      <c r="XAR2" s="92"/>
      <c r="XAS2" s="92"/>
      <c r="XAT2" s="92"/>
      <c r="XAU2" s="92"/>
      <c r="XAV2" s="92"/>
      <c r="XAW2" s="92"/>
      <c r="XAX2" s="92"/>
      <c r="XAY2" s="92"/>
      <c r="XAZ2" s="92"/>
      <c r="XBA2" s="92"/>
      <c r="XBB2" s="92"/>
      <c r="XBC2" s="92"/>
      <c r="XBD2" s="92"/>
      <c r="XBE2" s="92"/>
      <c r="XBF2" s="92"/>
      <c r="XBG2" s="92"/>
      <c r="XBH2" s="92"/>
      <c r="XBI2" s="92"/>
      <c r="XBJ2" s="92"/>
      <c r="XBK2" s="92"/>
      <c r="XBL2" s="92"/>
      <c r="XBM2" s="92"/>
      <c r="XBN2" s="92"/>
      <c r="XBO2" s="92"/>
      <c r="XBP2" s="92"/>
      <c r="XBQ2" s="92"/>
      <c r="XBR2" s="92"/>
      <c r="XBS2" s="92"/>
      <c r="XBT2" s="92"/>
      <c r="XBU2" s="92"/>
      <c r="XBV2" s="92"/>
      <c r="XBW2" s="92"/>
      <c r="XBX2" s="92"/>
      <c r="XBY2" s="92"/>
      <c r="XBZ2" s="92"/>
      <c r="XCA2" s="92"/>
      <c r="XCB2" s="92"/>
      <c r="XCC2" s="92"/>
      <c r="XCD2" s="92"/>
      <c r="XCE2" s="92"/>
      <c r="XCF2" s="92"/>
      <c r="XCG2" s="92"/>
      <c r="XCH2" s="92"/>
      <c r="XCI2" s="92"/>
      <c r="XCJ2" s="92"/>
      <c r="XCK2" s="92"/>
      <c r="XCL2" s="92"/>
      <c r="XCM2" s="92"/>
      <c r="XCN2" s="92"/>
      <c r="XCO2" s="92"/>
      <c r="XCP2" s="92"/>
      <c r="XCQ2" s="92"/>
      <c r="XCR2" s="92"/>
      <c r="XCS2" s="92"/>
      <c r="XCT2" s="92"/>
      <c r="XCU2" s="92"/>
      <c r="XCV2" s="92"/>
      <c r="XCW2" s="92"/>
      <c r="XCX2" s="92"/>
      <c r="XCY2" s="92"/>
      <c r="XCZ2" s="92"/>
      <c r="XDA2" s="92"/>
      <c r="XDB2" s="92"/>
      <c r="XDC2" s="92"/>
      <c r="XDD2" s="92"/>
      <c r="XDE2" s="92"/>
      <c r="XDF2" s="92"/>
      <c r="XDG2" s="92"/>
      <c r="XDH2" s="92"/>
      <c r="XDI2" s="92"/>
      <c r="XDJ2" s="92"/>
      <c r="XDK2" s="92"/>
      <c r="XDL2" s="92"/>
      <c r="XDM2" s="92"/>
      <c r="XDN2" s="92"/>
      <c r="XDO2" s="92"/>
      <c r="XDP2" s="92"/>
      <c r="XDQ2" s="92"/>
      <c r="XDR2" s="92"/>
      <c r="XDS2" s="92"/>
      <c r="XDT2" s="92"/>
      <c r="XDU2" s="92"/>
      <c r="XDV2" s="92"/>
      <c r="XDW2" s="92"/>
      <c r="XDX2" s="92"/>
      <c r="XDY2" s="92"/>
      <c r="XDZ2" s="92"/>
      <c r="XEA2" s="92"/>
      <c r="XEB2" s="92"/>
      <c r="XEC2" s="92"/>
      <c r="XED2" s="92"/>
      <c r="XEE2" s="92"/>
      <c r="XEF2" s="92"/>
      <c r="XEG2" s="92"/>
      <c r="XEH2" s="92"/>
      <c r="XEI2" s="92"/>
      <c r="XEJ2" s="92"/>
      <c r="XEK2" s="92"/>
      <c r="XEL2" s="92"/>
      <c r="XEM2" s="92"/>
      <c r="XEN2" s="92"/>
      <c r="XEO2" s="92"/>
      <c r="XEP2" s="92"/>
      <c r="XEQ2" s="92"/>
      <c r="XER2" s="92"/>
      <c r="XES2" s="92"/>
      <c r="XET2" s="92"/>
      <c r="XEU2" s="92"/>
      <c r="XEV2" s="92"/>
      <c r="XEW2" s="92"/>
      <c r="XEX2" s="92"/>
      <c r="XEY2" s="92"/>
      <c r="XEZ2" s="92"/>
      <c r="XFA2" s="92"/>
      <c r="XFB2" s="92"/>
      <c r="XFC2" s="92"/>
      <c r="XFD2" s="92"/>
    </row>
    <row r="3" spans="1:1003 1029:2027 2053:3051 3077:4075 4101:5099 5125:6123 6149:7147 7173:8171 8197:9195 9221:10219 10245:11243 11269:12267 12293:13291 13317:14315 14341:15339 15365:16384" s="53" customFormat="1" ht="13.2" hidden="1">
      <c r="A3" s="148"/>
      <c r="B3" s="47"/>
      <c r="C3" s="48" t="s">
        <v>316</v>
      </c>
      <c r="D3" s="48" t="s">
        <v>317</v>
      </c>
      <c r="E3" s="48" t="s">
        <v>318</v>
      </c>
      <c r="F3" s="48" t="s">
        <v>316</v>
      </c>
      <c r="G3" s="4"/>
      <c r="H3" s="4"/>
      <c r="I3" s="4"/>
      <c r="J3" s="4"/>
      <c r="K3" s="6"/>
      <c r="L3" s="7"/>
    </row>
    <row r="4" spans="1:1003 1029:2027 2053:3051 3077:4075 4101:5099 5125:6123 6149:7147 7173:8171 8197:9195 9221:10219 10245:11243 11269:12267 12293:13291 13317:14315 14341:15339 15365:16384" s="62" customFormat="1" ht="26.25" hidden="1" customHeight="1">
      <c r="A4" s="8" t="s">
        <v>6</v>
      </c>
      <c r="B4" s="54"/>
      <c r="C4" s="54"/>
      <c r="D4" s="54">
        <v>0</v>
      </c>
      <c r="E4" s="54">
        <v>0</v>
      </c>
      <c r="F4" s="54">
        <v>10</v>
      </c>
      <c r="G4" s="56">
        <v>0</v>
      </c>
      <c r="H4" s="56"/>
      <c r="I4" s="56"/>
      <c r="J4" s="9"/>
      <c r="K4" s="12"/>
      <c r="L4" s="11"/>
    </row>
    <row r="5" spans="1:1003 1029:2027 2053:3051 3077:4075 4101:5099 5125:6123 6149:7147 7173:8171 8197:9195 9221:10219 10245:11243 11269:12267 12293:13291 13317:14315 14341:15339 15365:16384" s="62" customFormat="1" ht="20.25" hidden="1" customHeight="1">
      <c r="A5" s="8" t="s">
        <v>7</v>
      </c>
      <c r="B5" s="54" t="s">
        <v>321</v>
      </c>
      <c r="C5" s="54">
        <v>0</v>
      </c>
      <c r="D5" s="54">
        <v>0</v>
      </c>
      <c r="E5" s="54">
        <v>0</v>
      </c>
      <c r="F5" s="54">
        <v>0</v>
      </c>
      <c r="G5" s="56">
        <v>0</v>
      </c>
      <c r="H5" s="56"/>
      <c r="I5" s="56">
        <v>0</v>
      </c>
      <c r="J5" s="9"/>
      <c r="K5" s="10"/>
      <c r="L5" s="11">
        <v>0</v>
      </c>
    </row>
    <row r="6" spans="1:1003 1029:2027 2053:3051 3077:4075 4101:5099 5125:6123 6149:7147 7173:8171 8197:9195 9221:10219 10245:11243 11269:12267 12293:13291 13317:14315 14341:15339 15365:16384" s="62" customFormat="1" ht="26.25" hidden="1" customHeight="1">
      <c r="A6" s="8" t="s">
        <v>8</v>
      </c>
      <c r="B6" s="54" t="s">
        <v>321</v>
      </c>
      <c r="C6" s="54">
        <v>0</v>
      </c>
      <c r="D6" s="54">
        <v>0</v>
      </c>
      <c r="E6" s="54">
        <v>0</v>
      </c>
      <c r="F6" s="54">
        <v>0</v>
      </c>
      <c r="G6" s="56">
        <v>0</v>
      </c>
      <c r="H6" s="56"/>
      <c r="I6" s="56">
        <v>-65</v>
      </c>
      <c r="J6" s="9"/>
      <c r="K6" s="10">
        <v>21000</v>
      </c>
      <c r="L6" s="11">
        <v>0</v>
      </c>
    </row>
    <row r="7" spans="1:1003 1029:2027 2053:3051 3077:4075 4101:5099 5125:6123 6149:7147 7173:8171 8197:9195 9221:10219 10245:11243 11269:12267 12293:13291 13317:14315 14341:15339 15365:16384" s="62" customFormat="1" ht="26.25" customHeight="1">
      <c r="A7" s="23" t="s">
        <v>9</v>
      </c>
      <c r="B7" s="54" t="s">
        <v>321</v>
      </c>
      <c r="C7" s="54">
        <v>0</v>
      </c>
      <c r="D7" s="54">
        <v>0</v>
      </c>
      <c r="E7" s="54">
        <v>0</v>
      </c>
      <c r="F7" s="54">
        <v>2</v>
      </c>
      <c r="G7" s="56">
        <v>0</v>
      </c>
      <c r="H7" s="56"/>
      <c r="I7" s="56">
        <v>-17</v>
      </c>
      <c r="J7" s="98">
        <v>10</v>
      </c>
      <c r="K7" s="99">
        <v>28000</v>
      </c>
      <c r="L7" s="100">
        <f>+K7*J7</f>
        <v>280000</v>
      </c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P7" s="93"/>
      <c r="BS7" s="93"/>
      <c r="BV7" s="93"/>
      <c r="BY7" s="93"/>
      <c r="CB7" s="93"/>
      <c r="CE7" s="93"/>
      <c r="CK7" s="93"/>
      <c r="CT7" s="93"/>
      <c r="CW7" s="93"/>
      <c r="CZ7" s="93"/>
      <c r="DC7" s="93"/>
      <c r="DO7" s="93"/>
      <c r="DU7" s="93"/>
      <c r="DX7" s="93"/>
      <c r="EA7" s="93"/>
      <c r="ED7" s="93"/>
      <c r="EJ7" s="93"/>
      <c r="EM7" s="93"/>
      <c r="EP7" s="93"/>
      <c r="ES7" s="93"/>
      <c r="EU7" s="93"/>
      <c r="EV7" s="93"/>
      <c r="FA7" s="93"/>
      <c r="FD7" s="93"/>
      <c r="FG7" s="93"/>
      <c r="FJ7" s="93"/>
      <c r="FM7" s="93"/>
      <c r="FP7" s="93"/>
      <c r="FS7" s="93"/>
      <c r="FY7" s="93"/>
      <c r="GB7" s="93"/>
      <c r="GE7" s="93"/>
      <c r="GG7" s="93"/>
      <c r="GH7" s="93"/>
      <c r="GP7" s="93"/>
      <c r="GS7" s="93"/>
      <c r="GV7" s="93"/>
      <c r="HG7" s="93"/>
      <c r="HH7" s="93"/>
      <c r="HM7" s="93"/>
      <c r="HQ7" s="93"/>
      <c r="HR7" s="93"/>
      <c r="HZ7" s="93"/>
      <c r="IA7" s="93"/>
      <c r="JA7" s="93"/>
      <c r="JB7" s="93"/>
      <c r="JC7" s="93"/>
      <c r="JD7" s="93"/>
      <c r="JE7" s="93"/>
      <c r="JF7" s="93"/>
      <c r="JG7" s="93"/>
      <c r="JH7" s="93"/>
      <c r="JI7" s="93"/>
      <c r="JJ7" s="93"/>
      <c r="JK7" s="93"/>
      <c r="JL7" s="93"/>
      <c r="JM7" s="93"/>
      <c r="JN7" s="93"/>
      <c r="JO7" s="93"/>
      <c r="JP7" s="93"/>
      <c r="JQ7" s="93"/>
      <c r="JR7" s="93"/>
      <c r="JS7" s="93"/>
      <c r="JT7" s="93"/>
      <c r="JU7" s="93"/>
      <c r="JV7" s="93"/>
      <c r="JW7" s="93"/>
      <c r="JX7" s="93"/>
      <c r="JY7" s="93"/>
      <c r="JZ7" s="93"/>
      <c r="KA7" s="93"/>
      <c r="KB7" s="93"/>
      <c r="KC7" s="93"/>
      <c r="KD7" s="93"/>
      <c r="KE7" s="93"/>
      <c r="KF7" s="93"/>
      <c r="KG7" s="93"/>
      <c r="KH7" s="93"/>
      <c r="KI7" s="93"/>
      <c r="KJ7" s="93"/>
      <c r="KK7" s="93"/>
      <c r="KL7" s="93"/>
      <c r="KM7" s="93"/>
      <c r="KN7" s="93"/>
      <c r="KO7" s="93"/>
      <c r="KP7" s="93"/>
      <c r="KQ7" s="93"/>
      <c r="KR7" s="93"/>
      <c r="KS7" s="93"/>
      <c r="KT7" s="93"/>
      <c r="KU7" s="93"/>
      <c r="KV7" s="93"/>
      <c r="KW7" s="93"/>
      <c r="KX7" s="93"/>
      <c r="KY7" s="93"/>
      <c r="KZ7" s="93"/>
      <c r="LA7" s="93"/>
      <c r="LB7" s="93"/>
      <c r="LC7" s="93"/>
      <c r="LD7" s="93"/>
      <c r="LE7" s="93"/>
      <c r="LF7" s="93"/>
      <c r="LL7" s="93"/>
      <c r="LO7" s="93"/>
      <c r="LR7" s="93"/>
      <c r="LU7" s="93"/>
      <c r="LX7" s="93"/>
      <c r="MA7" s="93"/>
      <c r="MG7" s="93"/>
      <c r="MP7" s="93"/>
      <c r="MS7" s="93"/>
      <c r="MV7" s="93"/>
      <c r="MY7" s="93"/>
      <c r="NK7" s="93"/>
      <c r="NQ7" s="93"/>
      <c r="NT7" s="93"/>
      <c r="NW7" s="93"/>
      <c r="NZ7" s="93"/>
      <c r="OF7" s="93"/>
      <c r="OI7" s="93"/>
      <c r="OL7" s="93"/>
      <c r="OO7" s="93"/>
      <c r="OQ7" s="93"/>
      <c r="OR7" s="93"/>
      <c r="OW7" s="93"/>
      <c r="OZ7" s="93"/>
      <c r="PC7" s="93"/>
      <c r="PF7" s="93"/>
      <c r="PI7" s="93"/>
      <c r="PL7" s="93"/>
      <c r="PO7" s="93"/>
      <c r="PU7" s="93"/>
      <c r="PX7" s="93"/>
      <c r="QA7" s="93"/>
      <c r="QC7" s="93"/>
      <c r="QD7" s="93"/>
      <c r="QL7" s="93"/>
      <c r="QO7" s="93"/>
      <c r="QR7" s="93"/>
      <c r="RC7" s="93"/>
      <c r="RD7" s="93"/>
      <c r="RI7" s="93"/>
      <c r="RM7" s="93"/>
      <c r="RN7" s="93"/>
      <c r="RV7" s="93"/>
      <c r="RW7" s="93"/>
      <c r="SW7" s="93"/>
      <c r="SX7" s="93"/>
      <c r="SY7" s="93"/>
      <c r="SZ7" s="93"/>
      <c r="TA7" s="93"/>
      <c r="TB7" s="93"/>
      <c r="TC7" s="93"/>
      <c r="TD7" s="93"/>
      <c r="TE7" s="93"/>
      <c r="TF7" s="93"/>
      <c r="TG7" s="93"/>
      <c r="TH7" s="93"/>
      <c r="TI7" s="93"/>
      <c r="TJ7" s="93"/>
      <c r="TK7" s="93"/>
      <c r="TL7" s="93"/>
      <c r="TM7" s="93"/>
      <c r="TN7" s="93"/>
      <c r="TO7" s="93"/>
      <c r="TP7" s="93"/>
      <c r="TQ7" s="93"/>
      <c r="TR7" s="93"/>
      <c r="TS7" s="93"/>
      <c r="TT7" s="93"/>
      <c r="TU7" s="93"/>
      <c r="TV7" s="93"/>
      <c r="TW7" s="93"/>
      <c r="TX7" s="93"/>
      <c r="TY7" s="93"/>
      <c r="TZ7" s="93"/>
      <c r="UA7" s="93"/>
      <c r="UB7" s="93"/>
      <c r="UC7" s="93"/>
      <c r="UD7" s="93"/>
      <c r="UE7" s="93"/>
      <c r="UF7" s="93"/>
      <c r="UG7" s="93"/>
      <c r="UH7" s="93"/>
      <c r="UI7" s="93"/>
      <c r="UJ7" s="93"/>
      <c r="UK7" s="93"/>
      <c r="UL7" s="93"/>
      <c r="UM7" s="93"/>
      <c r="UN7" s="93"/>
      <c r="UO7" s="93"/>
      <c r="UP7" s="93"/>
      <c r="UQ7" s="93"/>
      <c r="UR7" s="93"/>
      <c r="US7" s="93"/>
      <c r="UT7" s="93"/>
      <c r="UU7" s="93"/>
      <c r="UV7" s="93"/>
      <c r="UW7" s="93"/>
      <c r="UX7" s="93"/>
      <c r="UY7" s="93"/>
      <c r="UZ7" s="93"/>
      <c r="VA7" s="93"/>
      <c r="VB7" s="93"/>
      <c r="VH7" s="93"/>
      <c r="VK7" s="93"/>
      <c r="VN7" s="93"/>
      <c r="VQ7" s="93"/>
      <c r="VT7" s="93"/>
      <c r="VW7" s="93"/>
      <c r="WC7" s="93"/>
      <c r="WL7" s="93"/>
      <c r="WO7" s="93"/>
      <c r="WR7" s="93"/>
      <c r="WU7" s="93"/>
      <c r="XG7" s="93"/>
      <c r="XM7" s="93"/>
      <c r="XP7" s="93"/>
      <c r="XS7" s="93"/>
      <c r="XV7" s="93"/>
      <c r="YB7" s="93"/>
      <c r="YE7" s="93"/>
      <c r="YH7" s="93"/>
      <c r="YK7" s="93"/>
      <c r="YM7" s="93"/>
      <c r="YN7" s="93"/>
      <c r="YS7" s="93"/>
      <c r="YV7" s="93"/>
      <c r="YY7" s="93"/>
      <c r="ZB7" s="93"/>
      <c r="ZE7" s="93"/>
      <c r="ZH7" s="93"/>
      <c r="ZK7" s="93"/>
      <c r="ZQ7" s="93"/>
      <c r="ZT7" s="93"/>
      <c r="ZW7" s="93"/>
      <c r="ZY7" s="93"/>
      <c r="ZZ7" s="93"/>
      <c r="AAH7" s="93"/>
      <c r="AAK7" s="93"/>
      <c r="AAN7" s="93"/>
      <c r="AAY7" s="93"/>
      <c r="AAZ7" s="93"/>
      <c r="ABE7" s="93"/>
      <c r="ABI7" s="93"/>
      <c r="ABJ7" s="93"/>
      <c r="ABR7" s="93"/>
      <c r="ABS7" s="93"/>
      <c r="ACS7" s="93"/>
      <c r="ACT7" s="93"/>
      <c r="ACU7" s="93"/>
      <c r="ACV7" s="93"/>
      <c r="ACW7" s="93"/>
      <c r="ACX7" s="93"/>
      <c r="ACY7" s="93"/>
      <c r="ACZ7" s="93"/>
      <c r="ADA7" s="93"/>
      <c r="ADB7" s="93"/>
      <c r="ADC7" s="93"/>
      <c r="ADD7" s="93"/>
      <c r="ADE7" s="93"/>
      <c r="ADF7" s="93"/>
      <c r="ADG7" s="93"/>
      <c r="ADH7" s="93"/>
      <c r="ADI7" s="93"/>
      <c r="ADJ7" s="93"/>
      <c r="ADK7" s="93"/>
      <c r="ADL7" s="93"/>
      <c r="ADM7" s="93"/>
      <c r="ADN7" s="93"/>
      <c r="ADO7" s="93"/>
      <c r="ADP7" s="93"/>
      <c r="ADQ7" s="93"/>
      <c r="ADR7" s="93"/>
      <c r="ADS7" s="93"/>
      <c r="ADT7" s="93"/>
      <c r="ADU7" s="93"/>
      <c r="ADV7" s="93"/>
      <c r="ADW7" s="93"/>
      <c r="ADX7" s="93"/>
      <c r="ADY7" s="93"/>
      <c r="ADZ7" s="93"/>
      <c r="AEA7" s="93"/>
      <c r="AEB7" s="93"/>
      <c r="AEC7" s="93"/>
      <c r="AED7" s="93"/>
      <c r="AEE7" s="93"/>
      <c r="AEF7" s="93"/>
      <c r="AEG7" s="93"/>
      <c r="AEH7" s="93"/>
      <c r="AEI7" s="93"/>
      <c r="AEJ7" s="93"/>
      <c r="AEK7" s="93"/>
      <c r="AEL7" s="93"/>
      <c r="AEM7" s="93"/>
      <c r="AEN7" s="93"/>
      <c r="AEO7" s="93"/>
      <c r="AEP7" s="93"/>
      <c r="AEQ7" s="93"/>
      <c r="AER7" s="93"/>
      <c r="AES7" s="93"/>
      <c r="AET7" s="93"/>
      <c r="AEU7" s="93"/>
      <c r="AEV7" s="93"/>
      <c r="AEW7" s="93"/>
      <c r="AEX7" s="93"/>
      <c r="AFD7" s="93"/>
      <c r="AFG7" s="93"/>
      <c r="AFJ7" s="93"/>
      <c r="AFM7" s="93"/>
      <c r="AFP7" s="93"/>
      <c r="AFS7" s="93"/>
      <c r="AFY7" s="93"/>
      <c r="AGH7" s="93"/>
      <c r="AGK7" s="93"/>
      <c r="AGN7" s="93"/>
      <c r="AGQ7" s="93"/>
      <c r="AHC7" s="93"/>
      <c r="AHI7" s="93"/>
      <c r="AHL7" s="93"/>
      <c r="AHO7" s="93"/>
      <c r="AHR7" s="93"/>
      <c r="AHX7" s="93"/>
      <c r="AIA7" s="93"/>
      <c r="AID7" s="93"/>
      <c r="AIG7" s="93"/>
      <c r="AII7" s="93"/>
      <c r="AIJ7" s="93"/>
      <c r="AIO7" s="93"/>
      <c r="AIR7" s="93"/>
      <c r="AIU7" s="93"/>
      <c r="AIX7" s="93"/>
      <c r="AJA7" s="93"/>
      <c r="AJD7" s="93"/>
      <c r="AJG7" s="93"/>
      <c r="AJM7" s="93"/>
      <c r="AJP7" s="93"/>
      <c r="AJS7" s="93"/>
      <c r="AJU7" s="93"/>
      <c r="AJV7" s="93"/>
      <c r="AKD7" s="93"/>
      <c r="AKG7" s="93"/>
      <c r="AKJ7" s="93"/>
      <c r="AKU7" s="93"/>
      <c r="AKV7" s="93"/>
      <c r="ALA7" s="93"/>
      <c r="ALE7" s="93"/>
      <c r="ALF7" s="93"/>
      <c r="ALN7" s="93"/>
      <c r="ALO7" s="93"/>
      <c r="AMO7" s="93"/>
      <c r="AMP7" s="93"/>
      <c r="AMQ7" s="93"/>
      <c r="AMR7" s="93"/>
      <c r="AMS7" s="93"/>
      <c r="AMT7" s="93"/>
      <c r="AMU7" s="93"/>
      <c r="AMV7" s="93"/>
      <c r="AMW7" s="93"/>
      <c r="AMX7" s="93"/>
      <c r="AMY7" s="93"/>
      <c r="AMZ7" s="93"/>
      <c r="ANA7" s="93"/>
      <c r="ANB7" s="93"/>
      <c r="ANC7" s="93"/>
      <c r="AND7" s="93"/>
      <c r="ANE7" s="93"/>
      <c r="ANF7" s="93"/>
      <c r="ANG7" s="93"/>
      <c r="ANH7" s="93"/>
      <c r="ANI7" s="93"/>
      <c r="ANJ7" s="93"/>
      <c r="ANK7" s="93"/>
      <c r="ANL7" s="93"/>
      <c r="ANM7" s="93"/>
      <c r="ANN7" s="93"/>
      <c r="ANO7" s="93"/>
      <c r="ANP7" s="93"/>
      <c r="ANQ7" s="93"/>
      <c r="ANR7" s="93"/>
      <c r="ANS7" s="93"/>
      <c r="ANT7" s="93"/>
      <c r="ANU7" s="93"/>
      <c r="ANV7" s="93"/>
      <c r="ANW7" s="93"/>
      <c r="ANX7" s="93"/>
      <c r="ANY7" s="93"/>
      <c r="ANZ7" s="93"/>
      <c r="AOA7" s="93"/>
      <c r="AOB7" s="93"/>
      <c r="AOC7" s="93"/>
      <c r="AOD7" s="93"/>
      <c r="AOE7" s="93"/>
      <c r="AOF7" s="93"/>
      <c r="AOG7" s="93"/>
      <c r="AOH7" s="93"/>
      <c r="AOI7" s="93"/>
      <c r="AOJ7" s="93"/>
      <c r="AOK7" s="93"/>
      <c r="AOL7" s="93"/>
      <c r="AOM7" s="93"/>
      <c r="AON7" s="93"/>
      <c r="AOO7" s="93"/>
      <c r="AOP7" s="93"/>
      <c r="AOQ7" s="93"/>
      <c r="AOR7" s="93"/>
      <c r="AOS7" s="93"/>
      <c r="AOT7" s="93"/>
      <c r="AOZ7" s="93"/>
      <c r="APC7" s="93"/>
      <c r="APF7" s="93"/>
      <c r="API7" s="93"/>
      <c r="APL7" s="93"/>
      <c r="APO7" s="93"/>
      <c r="APU7" s="93"/>
      <c r="AQD7" s="93"/>
      <c r="AQG7" s="93"/>
      <c r="AQJ7" s="93"/>
      <c r="AQM7" s="93"/>
      <c r="AQY7" s="93"/>
      <c r="ARE7" s="93"/>
      <c r="ARH7" s="93"/>
      <c r="ARK7" s="93"/>
      <c r="ARN7" s="93"/>
      <c r="ART7" s="93"/>
      <c r="ARW7" s="93"/>
      <c r="ARZ7" s="93"/>
      <c r="ASC7" s="93"/>
      <c r="ASE7" s="93"/>
      <c r="ASF7" s="93"/>
      <c r="ASK7" s="93"/>
      <c r="ASN7" s="93"/>
      <c r="ASQ7" s="93"/>
      <c r="AST7" s="93"/>
      <c r="ASW7" s="93"/>
      <c r="ASZ7" s="93"/>
      <c r="ATC7" s="93"/>
      <c r="ATI7" s="93"/>
      <c r="ATL7" s="93"/>
      <c r="ATO7" s="93"/>
      <c r="ATQ7" s="93"/>
      <c r="ATR7" s="93"/>
      <c r="ATZ7" s="93"/>
      <c r="AUC7" s="93"/>
      <c r="AUF7" s="93"/>
      <c r="AUQ7" s="93"/>
      <c r="AUR7" s="93"/>
      <c r="AUW7" s="93"/>
      <c r="AVA7" s="93"/>
      <c r="AVB7" s="93"/>
      <c r="AVJ7" s="93"/>
      <c r="AVK7" s="93"/>
      <c r="AWK7" s="93"/>
      <c r="AWL7" s="93"/>
      <c r="AWM7" s="93"/>
      <c r="AWN7" s="93"/>
      <c r="AWO7" s="93"/>
      <c r="AWP7" s="93"/>
      <c r="AWQ7" s="93"/>
      <c r="AWR7" s="93"/>
      <c r="AWS7" s="93"/>
      <c r="AWT7" s="93"/>
      <c r="AWU7" s="93"/>
      <c r="AWV7" s="93"/>
      <c r="AWW7" s="93"/>
      <c r="AWX7" s="93"/>
      <c r="AWY7" s="93"/>
      <c r="AWZ7" s="93"/>
      <c r="AXA7" s="93"/>
      <c r="AXB7" s="93"/>
      <c r="AXC7" s="93"/>
      <c r="AXD7" s="93"/>
      <c r="AXE7" s="93"/>
      <c r="AXF7" s="93"/>
      <c r="AXG7" s="93"/>
      <c r="AXH7" s="93"/>
      <c r="AXI7" s="93"/>
      <c r="AXJ7" s="93"/>
      <c r="AXK7" s="93"/>
      <c r="AXL7" s="93"/>
      <c r="AXM7" s="93"/>
      <c r="AXN7" s="93"/>
      <c r="AXO7" s="93"/>
      <c r="AXP7" s="93"/>
      <c r="AXQ7" s="93"/>
      <c r="AXR7" s="93"/>
      <c r="AXS7" s="93"/>
      <c r="AXT7" s="93"/>
      <c r="AXU7" s="93"/>
      <c r="AXV7" s="93"/>
      <c r="AXW7" s="93"/>
      <c r="AXX7" s="93"/>
      <c r="AXY7" s="93"/>
      <c r="AXZ7" s="93"/>
      <c r="AYA7" s="93"/>
      <c r="AYB7" s="93"/>
      <c r="AYC7" s="93"/>
      <c r="AYD7" s="93"/>
      <c r="AYE7" s="93"/>
      <c r="AYF7" s="93"/>
      <c r="AYG7" s="93"/>
      <c r="AYH7" s="93"/>
      <c r="AYI7" s="93"/>
      <c r="AYJ7" s="93"/>
      <c r="AYK7" s="93"/>
      <c r="AYL7" s="93"/>
      <c r="AYM7" s="93"/>
      <c r="AYN7" s="93"/>
      <c r="AYO7" s="93"/>
      <c r="AYP7" s="93"/>
      <c r="AYV7" s="93"/>
      <c r="AYY7" s="93"/>
      <c r="AZB7" s="93"/>
      <c r="AZE7" s="93"/>
      <c r="AZH7" s="93"/>
      <c r="AZK7" s="93"/>
      <c r="AZQ7" s="93"/>
      <c r="AZZ7" s="93"/>
      <c r="BAC7" s="93"/>
      <c r="BAF7" s="93"/>
      <c r="BAI7" s="93"/>
      <c r="BAU7" s="93"/>
      <c r="BBA7" s="93"/>
      <c r="BBD7" s="93"/>
      <c r="BBG7" s="93"/>
      <c r="BBJ7" s="93"/>
      <c r="BBP7" s="93"/>
      <c r="BBS7" s="93"/>
      <c r="BBV7" s="93"/>
      <c r="BBY7" s="93"/>
      <c r="BCA7" s="93"/>
      <c r="BCB7" s="93"/>
      <c r="BCG7" s="93"/>
      <c r="BCJ7" s="93"/>
      <c r="BCM7" s="93"/>
      <c r="BCP7" s="93"/>
      <c r="BCS7" s="93"/>
      <c r="BCV7" s="93"/>
      <c r="BCY7" s="93"/>
      <c r="BDE7" s="93"/>
      <c r="BDH7" s="93"/>
      <c r="BDK7" s="93"/>
      <c r="BDM7" s="93"/>
      <c r="BDN7" s="93"/>
      <c r="BDV7" s="93"/>
      <c r="BDY7" s="93"/>
      <c r="BEB7" s="93"/>
      <c r="BEM7" s="93"/>
      <c r="BEN7" s="93"/>
      <c r="BES7" s="93"/>
      <c r="BEW7" s="93"/>
      <c r="BEX7" s="93"/>
      <c r="BFF7" s="93"/>
      <c r="BFG7" s="93"/>
      <c r="BGG7" s="93"/>
      <c r="BGH7" s="93"/>
      <c r="BGI7" s="93"/>
      <c r="BGJ7" s="93"/>
      <c r="BGK7" s="93"/>
      <c r="BGL7" s="93"/>
      <c r="BGM7" s="93"/>
      <c r="BGN7" s="93"/>
      <c r="BGO7" s="93"/>
      <c r="BGP7" s="93"/>
      <c r="BGQ7" s="93"/>
      <c r="BGR7" s="93"/>
      <c r="BGS7" s="93"/>
      <c r="BGT7" s="93"/>
      <c r="BGU7" s="93"/>
      <c r="BGV7" s="93"/>
      <c r="BGW7" s="93"/>
      <c r="BGX7" s="93"/>
      <c r="BGY7" s="93"/>
      <c r="BGZ7" s="93"/>
      <c r="BHA7" s="93"/>
      <c r="BHB7" s="93"/>
      <c r="BHC7" s="93"/>
      <c r="BHD7" s="93"/>
      <c r="BHE7" s="93"/>
      <c r="BHF7" s="93"/>
      <c r="BHG7" s="93"/>
      <c r="BHH7" s="93"/>
      <c r="BHI7" s="93"/>
      <c r="BHJ7" s="93"/>
      <c r="BHK7" s="93"/>
      <c r="BHL7" s="93"/>
      <c r="BHM7" s="93"/>
      <c r="BHN7" s="93"/>
      <c r="BHO7" s="93"/>
      <c r="BHP7" s="93"/>
      <c r="BHQ7" s="93"/>
      <c r="BHR7" s="93"/>
      <c r="BHS7" s="93"/>
      <c r="BHT7" s="93"/>
      <c r="BHU7" s="93"/>
      <c r="BHV7" s="93"/>
      <c r="BHW7" s="93"/>
      <c r="BHX7" s="93"/>
      <c r="BHY7" s="93"/>
      <c r="BHZ7" s="93"/>
      <c r="BIA7" s="93"/>
      <c r="BIB7" s="93"/>
      <c r="BIC7" s="93"/>
      <c r="BID7" s="93"/>
      <c r="BIE7" s="93"/>
      <c r="BIF7" s="93"/>
      <c r="BIG7" s="93"/>
      <c r="BIH7" s="93"/>
      <c r="BII7" s="93"/>
      <c r="BIJ7" s="93"/>
      <c r="BIK7" s="93"/>
      <c r="BIL7" s="93"/>
      <c r="BIR7" s="93"/>
      <c r="BIU7" s="93"/>
      <c r="BIX7" s="93"/>
      <c r="BJA7" s="93"/>
      <c r="BJD7" s="93"/>
      <c r="BJG7" s="93"/>
      <c r="BJM7" s="93"/>
      <c r="BJV7" s="93"/>
      <c r="BJY7" s="93"/>
      <c r="BKB7" s="93"/>
      <c r="BKE7" s="93"/>
      <c r="BKQ7" s="93"/>
      <c r="BKW7" s="93"/>
      <c r="BKZ7" s="93"/>
      <c r="BLC7" s="93"/>
      <c r="BLF7" s="93"/>
      <c r="BLL7" s="93"/>
      <c r="BLO7" s="93"/>
      <c r="BLR7" s="93"/>
      <c r="BLU7" s="93"/>
      <c r="BLW7" s="93"/>
      <c r="BLX7" s="93"/>
      <c r="BMC7" s="93"/>
      <c r="BMF7" s="93"/>
      <c r="BMI7" s="93"/>
      <c r="BML7" s="93"/>
      <c r="BMO7" s="93"/>
      <c r="BMR7" s="93"/>
      <c r="BMU7" s="93"/>
      <c r="BNA7" s="93"/>
      <c r="BND7" s="93"/>
      <c r="BNG7" s="93"/>
      <c r="BNI7" s="93"/>
      <c r="BNJ7" s="93"/>
      <c r="BNR7" s="93"/>
      <c r="BNU7" s="93"/>
      <c r="BNX7" s="93"/>
      <c r="BOI7" s="93"/>
      <c r="BOJ7" s="93"/>
      <c r="BOO7" s="93"/>
      <c r="BOS7" s="93"/>
      <c r="BOT7" s="93"/>
      <c r="BPB7" s="93"/>
      <c r="BPC7" s="93"/>
      <c r="BQC7" s="93"/>
      <c r="BQD7" s="93"/>
      <c r="BQE7" s="93"/>
      <c r="BQF7" s="93"/>
      <c r="BQG7" s="93"/>
      <c r="BQH7" s="93"/>
      <c r="BQI7" s="93"/>
      <c r="BQJ7" s="93"/>
      <c r="BQK7" s="93"/>
      <c r="BQL7" s="93"/>
      <c r="BQM7" s="93"/>
      <c r="BQN7" s="93"/>
      <c r="BQO7" s="93"/>
      <c r="BQP7" s="93"/>
      <c r="BQQ7" s="93"/>
      <c r="BQR7" s="93"/>
      <c r="BQS7" s="93"/>
      <c r="BQT7" s="93"/>
      <c r="BQU7" s="93"/>
      <c r="BQV7" s="93"/>
      <c r="BQW7" s="93"/>
      <c r="BQX7" s="93"/>
      <c r="BQY7" s="93"/>
      <c r="BQZ7" s="93"/>
      <c r="BRA7" s="93"/>
      <c r="BRB7" s="93"/>
      <c r="BRC7" s="93"/>
      <c r="BRD7" s="93"/>
      <c r="BRE7" s="93"/>
      <c r="BRF7" s="93"/>
      <c r="BRG7" s="93"/>
      <c r="BRH7" s="93"/>
      <c r="BRI7" s="93"/>
      <c r="BRJ7" s="93"/>
      <c r="BRK7" s="93"/>
      <c r="BRL7" s="93"/>
      <c r="BRM7" s="93"/>
      <c r="BRN7" s="93"/>
      <c r="BRO7" s="93"/>
      <c r="BRP7" s="93"/>
      <c r="BRQ7" s="93"/>
      <c r="BRR7" s="93"/>
      <c r="BRS7" s="93"/>
      <c r="BRT7" s="93"/>
      <c r="BRU7" s="93"/>
      <c r="BRV7" s="93"/>
      <c r="BRW7" s="93"/>
      <c r="BRX7" s="93"/>
      <c r="BRY7" s="93"/>
      <c r="BRZ7" s="93"/>
      <c r="BSA7" s="93"/>
      <c r="BSB7" s="93"/>
      <c r="BSC7" s="93"/>
      <c r="BSD7" s="93"/>
      <c r="BSE7" s="93"/>
      <c r="BSF7" s="93"/>
      <c r="BSG7" s="93"/>
      <c r="BSH7" s="93"/>
      <c r="BSN7" s="93"/>
      <c r="BSQ7" s="93"/>
      <c r="BST7" s="93"/>
      <c r="BSW7" s="93"/>
      <c r="BSZ7" s="93"/>
      <c r="BTC7" s="93"/>
      <c r="BTI7" s="93"/>
      <c r="BTR7" s="93"/>
      <c r="BTU7" s="93"/>
      <c r="BTX7" s="93"/>
      <c r="BUA7" s="93"/>
      <c r="BUM7" s="93"/>
      <c r="BUS7" s="93"/>
      <c r="BUV7" s="93"/>
      <c r="BUY7" s="93"/>
      <c r="BVB7" s="93"/>
      <c r="BVH7" s="93"/>
      <c r="BVK7" s="93"/>
      <c r="BVN7" s="93"/>
      <c r="BVQ7" s="93"/>
      <c r="BVS7" s="93"/>
      <c r="BVT7" s="93"/>
      <c r="BVY7" s="93"/>
      <c r="BWB7" s="93"/>
      <c r="BWE7" s="93"/>
      <c r="BWH7" s="93"/>
      <c r="BWK7" s="93"/>
      <c r="BWN7" s="93"/>
      <c r="BWQ7" s="93"/>
      <c r="BWW7" s="93"/>
      <c r="BWZ7" s="93"/>
      <c r="BXC7" s="93"/>
      <c r="BXE7" s="93"/>
      <c r="BXF7" s="93"/>
      <c r="BXN7" s="93"/>
      <c r="BXQ7" s="93"/>
      <c r="BXT7" s="93"/>
      <c r="BYE7" s="93"/>
      <c r="BYF7" s="93"/>
      <c r="BYK7" s="93"/>
      <c r="BYO7" s="93"/>
      <c r="BYP7" s="93"/>
      <c r="BYX7" s="93"/>
      <c r="BYY7" s="93"/>
      <c r="BZY7" s="93"/>
      <c r="BZZ7" s="93"/>
      <c r="CAA7" s="93"/>
      <c r="CAB7" s="93"/>
      <c r="CAC7" s="93"/>
      <c r="CAD7" s="93"/>
      <c r="CAE7" s="93"/>
      <c r="CAF7" s="93"/>
      <c r="CAG7" s="93"/>
      <c r="CAH7" s="93"/>
      <c r="CAI7" s="93"/>
      <c r="CAJ7" s="93"/>
      <c r="CAK7" s="93"/>
      <c r="CAL7" s="93"/>
      <c r="CAM7" s="93"/>
      <c r="CAN7" s="93"/>
      <c r="CAO7" s="93"/>
      <c r="CAP7" s="93"/>
      <c r="CAQ7" s="93"/>
      <c r="CAR7" s="93"/>
      <c r="CAS7" s="93"/>
      <c r="CAT7" s="93"/>
      <c r="CAU7" s="93"/>
      <c r="CAV7" s="93"/>
      <c r="CAW7" s="93"/>
      <c r="CAX7" s="93"/>
      <c r="CAY7" s="93"/>
      <c r="CAZ7" s="93"/>
      <c r="CBA7" s="93"/>
      <c r="CBB7" s="93"/>
      <c r="CBC7" s="93"/>
      <c r="CBD7" s="93"/>
      <c r="CBE7" s="93"/>
      <c r="CBF7" s="93"/>
      <c r="CBG7" s="93"/>
      <c r="CBH7" s="93"/>
      <c r="CBI7" s="93"/>
      <c r="CBJ7" s="93"/>
      <c r="CBK7" s="93"/>
      <c r="CBL7" s="93"/>
      <c r="CBM7" s="93"/>
      <c r="CBN7" s="93"/>
      <c r="CBO7" s="93"/>
      <c r="CBP7" s="93"/>
      <c r="CBQ7" s="93"/>
      <c r="CBR7" s="93"/>
      <c r="CBS7" s="93"/>
      <c r="CBT7" s="93"/>
      <c r="CBU7" s="93"/>
      <c r="CBV7" s="93"/>
      <c r="CBW7" s="93"/>
      <c r="CBX7" s="93"/>
      <c r="CBY7" s="93"/>
      <c r="CBZ7" s="93"/>
      <c r="CCA7" s="93"/>
      <c r="CCB7" s="93"/>
      <c r="CCC7" s="93"/>
      <c r="CCD7" s="93"/>
      <c r="CCJ7" s="93"/>
      <c r="CCM7" s="93"/>
      <c r="CCP7" s="93"/>
      <c r="CCS7" s="93"/>
      <c r="CCV7" s="93"/>
      <c r="CCY7" s="93"/>
      <c r="CDE7" s="93"/>
      <c r="CDN7" s="93"/>
      <c r="CDQ7" s="93"/>
      <c r="CDT7" s="93"/>
      <c r="CDW7" s="93"/>
      <c r="CEI7" s="93"/>
      <c r="CEO7" s="93"/>
      <c r="CER7" s="93"/>
      <c r="CEU7" s="93"/>
      <c r="CEX7" s="93"/>
      <c r="CFD7" s="93"/>
      <c r="CFG7" s="93"/>
      <c r="CFJ7" s="93"/>
      <c r="CFM7" s="93"/>
      <c r="CFO7" s="93"/>
      <c r="CFP7" s="93"/>
      <c r="CFU7" s="93"/>
      <c r="CFX7" s="93"/>
      <c r="CGA7" s="93"/>
      <c r="CGD7" s="93"/>
      <c r="CGG7" s="93"/>
      <c r="CGJ7" s="93"/>
      <c r="CGM7" s="93"/>
      <c r="CGS7" s="93"/>
      <c r="CGV7" s="93"/>
      <c r="CGY7" s="93"/>
      <c r="CHA7" s="93"/>
      <c r="CHB7" s="93"/>
      <c r="CHJ7" s="93"/>
      <c r="CHM7" s="93"/>
      <c r="CHP7" s="93"/>
      <c r="CIA7" s="93"/>
      <c r="CIB7" s="93"/>
      <c r="CIG7" s="93"/>
      <c r="CIK7" s="93"/>
      <c r="CIL7" s="93"/>
      <c r="CIT7" s="93"/>
      <c r="CIU7" s="93"/>
      <c r="CJU7" s="93"/>
      <c r="CJV7" s="93"/>
      <c r="CJW7" s="93"/>
      <c r="CJX7" s="93"/>
      <c r="CJY7" s="93"/>
      <c r="CJZ7" s="93"/>
      <c r="CKA7" s="93"/>
      <c r="CKB7" s="93"/>
      <c r="CKC7" s="93"/>
      <c r="CKD7" s="93"/>
      <c r="CKE7" s="93"/>
      <c r="CKF7" s="93"/>
      <c r="CKG7" s="93"/>
      <c r="CKH7" s="93"/>
      <c r="CKI7" s="93"/>
      <c r="CKJ7" s="93"/>
      <c r="CKK7" s="93"/>
      <c r="CKL7" s="93"/>
      <c r="CKM7" s="93"/>
      <c r="CKN7" s="93"/>
      <c r="CKO7" s="93"/>
      <c r="CKP7" s="93"/>
      <c r="CKQ7" s="93"/>
      <c r="CKR7" s="93"/>
      <c r="CKS7" s="93"/>
      <c r="CKT7" s="93"/>
      <c r="CKU7" s="93"/>
      <c r="CKV7" s="93"/>
      <c r="CKW7" s="93"/>
      <c r="CKX7" s="93"/>
      <c r="CKY7" s="93"/>
      <c r="CKZ7" s="93"/>
      <c r="CLA7" s="93"/>
      <c r="CLB7" s="93"/>
      <c r="CLC7" s="93"/>
      <c r="CLD7" s="93"/>
      <c r="CLE7" s="93"/>
      <c r="CLF7" s="93"/>
      <c r="CLG7" s="93"/>
      <c r="CLH7" s="93"/>
      <c r="CLI7" s="93"/>
      <c r="CLJ7" s="93"/>
      <c r="CLK7" s="93"/>
      <c r="CLL7" s="93"/>
      <c r="CLM7" s="93"/>
      <c r="CLN7" s="93"/>
      <c r="CLO7" s="93"/>
      <c r="CLP7" s="93"/>
      <c r="CLQ7" s="93"/>
      <c r="CLR7" s="93"/>
      <c r="CLS7" s="93"/>
      <c r="CLT7" s="93"/>
      <c r="CLU7" s="93"/>
      <c r="CLV7" s="93"/>
      <c r="CLW7" s="93"/>
      <c r="CLX7" s="93"/>
      <c r="CLY7" s="93"/>
      <c r="CLZ7" s="93"/>
      <c r="CMF7" s="93"/>
      <c r="CMI7" s="93"/>
      <c r="CML7" s="93"/>
      <c r="CMO7" s="93"/>
      <c r="CMR7" s="93"/>
      <c r="CMU7" s="93"/>
      <c r="CNA7" s="93"/>
      <c r="CNJ7" s="93"/>
      <c r="CNM7" s="93"/>
      <c r="CNP7" s="93"/>
      <c r="CNS7" s="93"/>
      <c r="COE7" s="93"/>
      <c r="COK7" s="93"/>
      <c r="CON7" s="93"/>
      <c r="COQ7" s="93"/>
      <c r="COT7" s="93"/>
      <c r="COZ7" s="93"/>
      <c r="CPC7" s="93"/>
      <c r="CPF7" s="93"/>
      <c r="CPI7" s="93"/>
      <c r="CPK7" s="93"/>
      <c r="CPL7" s="93"/>
      <c r="CPQ7" s="93"/>
      <c r="CPT7" s="93"/>
      <c r="CPW7" s="93"/>
      <c r="CPZ7" s="93"/>
      <c r="CQC7" s="93"/>
      <c r="CQF7" s="93"/>
      <c r="CQI7" s="93"/>
      <c r="CQO7" s="93"/>
      <c r="CQR7" s="93"/>
      <c r="CQU7" s="93"/>
      <c r="CQW7" s="93"/>
      <c r="CQX7" s="93"/>
      <c r="CRF7" s="93"/>
      <c r="CRI7" s="93"/>
      <c r="CRL7" s="93"/>
      <c r="CRW7" s="93"/>
      <c r="CRX7" s="93"/>
      <c r="CSC7" s="93"/>
      <c r="CSG7" s="93"/>
      <c r="CSH7" s="93"/>
      <c r="CSP7" s="93"/>
      <c r="CSQ7" s="93"/>
      <c r="CTQ7" s="93"/>
      <c r="CTR7" s="93"/>
      <c r="CTS7" s="93"/>
      <c r="CTT7" s="93"/>
      <c r="CTU7" s="93"/>
      <c r="CTV7" s="93"/>
      <c r="CTW7" s="93"/>
      <c r="CTX7" s="93"/>
      <c r="CTY7" s="93"/>
      <c r="CTZ7" s="93"/>
      <c r="CUA7" s="93"/>
      <c r="CUB7" s="93"/>
      <c r="CUC7" s="93"/>
      <c r="CUD7" s="93"/>
      <c r="CUE7" s="93"/>
      <c r="CUF7" s="93"/>
      <c r="CUG7" s="93"/>
      <c r="CUH7" s="93"/>
      <c r="CUI7" s="93"/>
      <c r="CUJ7" s="93"/>
      <c r="CUK7" s="93"/>
      <c r="CUL7" s="93"/>
      <c r="CUM7" s="93"/>
      <c r="CUN7" s="93"/>
      <c r="CUO7" s="93"/>
      <c r="CUP7" s="93"/>
      <c r="CUQ7" s="93"/>
      <c r="CUR7" s="93"/>
      <c r="CUS7" s="93"/>
      <c r="CUT7" s="93"/>
      <c r="CUU7" s="93"/>
      <c r="CUV7" s="93"/>
      <c r="CUW7" s="93"/>
      <c r="CUX7" s="93"/>
      <c r="CUY7" s="93"/>
      <c r="CUZ7" s="93"/>
      <c r="CVA7" s="93"/>
      <c r="CVB7" s="93"/>
      <c r="CVC7" s="93"/>
      <c r="CVD7" s="93"/>
      <c r="CVE7" s="93"/>
      <c r="CVF7" s="93"/>
      <c r="CVG7" s="93"/>
      <c r="CVH7" s="93"/>
      <c r="CVI7" s="93"/>
      <c r="CVJ7" s="93"/>
      <c r="CVK7" s="93"/>
      <c r="CVL7" s="93"/>
      <c r="CVM7" s="93"/>
      <c r="CVN7" s="93"/>
      <c r="CVO7" s="93"/>
      <c r="CVP7" s="93"/>
      <c r="CVQ7" s="93"/>
      <c r="CVR7" s="93"/>
      <c r="CVS7" s="93"/>
      <c r="CVT7" s="93"/>
      <c r="CVU7" s="93"/>
      <c r="CVV7" s="93"/>
      <c r="CWB7" s="93"/>
      <c r="CWE7" s="93"/>
      <c r="CWH7" s="93"/>
      <c r="CWK7" s="93"/>
      <c r="CWN7" s="93"/>
      <c r="CWQ7" s="93"/>
      <c r="CWW7" s="93"/>
      <c r="CXF7" s="93"/>
      <c r="CXI7" s="93"/>
      <c r="CXL7" s="93"/>
      <c r="CXO7" s="93"/>
      <c r="CYA7" s="93"/>
      <c r="CYG7" s="93"/>
      <c r="CYJ7" s="93"/>
      <c r="CYM7" s="93"/>
      <c r="CYP7" s="93"/>
      <c r="CYV7" s="93"/>
      <c r="CYY7" s="93"/>
      <c r="CZB7" s="93"/>
      <c r="CZE7" s="93"/>
      <c r="CZG7" s="93"/>
      <c r="CZH7" s="93"/>
      <c r="CZM7" s="93"/>
      <c r="CZP7" s="93"/>
      <c r="CZS7" s="93"/>
      <c r="CZV7" s="93"/>
      <c r="CZY7" s="93"/>
      <c r="DAB7" s="93"/>
      <c r="DAE7" s="93"/>
      <c r="DAK7" s="93"/>
      <c r="DAN7" s="93"/>
      <c r="DAQ7" s="93"/>
      <c r="DAS7" s="93"/>
      <c r="DAT7" s="93"/>
      <c r="DBB7" s="93"/>
      <c r="DBE7" s="93"/>
      <c r="DBH7" s="93"/>
      <c r="DBS7" s="93"/>
      <c r="DBT7" s="93"/>
      <c r="DBY7" s="93"/>
      <c r="DCC7" s="93"/>
      <c r="DCD7" s="93"/>
      <c r="DCL7" s="93"/>
      <c r="DCM7" s="93"/>
      <c r="DDM7" s="93"/>
      <c r="DDN7" s="93"/>
      <c r="DDO7" s="93"/>
      <c r="DDP7" s="93"/>
      <c r="DDQ7" s="93"/>
      <c r="DDR7" s="93"/>
      <c r="DDS7" s="93"/>
      <c r="DDT7" s="93"/>
      <c r="DDU7" s="93"/>
      <c r="DDV7" s="93"/>
      <c r="DDW7" s="93"/>
      <c r="DDX7" s="93"/>
      <c r="DDY7" s="93"/>
      <c r="DDZ7" s="93"/>
      <c r="DEA7" s="93"/>
      <c r="DEB7" s="93"/>
      <c r="DEC7" s="93"/>
      <c r="DED7" s="93"/>
      <c r="DEE7" s="93"/>
      <c r="DEF7" s="93"/>
      <c r="DEG7" s="93"/>
      <c r="DEH7" s="93"/>
      <c r="DEI7" s="93"/>
      <c r="DEJ7" s="93"/>
      <c r="DEK7" s="93"/>
      <c r="DEL7" s="93"/>
      <c r="DEM7" s="93"/>
      <c r="DEN7" s="93"/>
      <c r="DEO7" s="93"/>
      <c r="DEP7" s="93"/>
      <c r="DEQ7" s="93"/>
      <c r="DER7" s="93"/>
      <c r="DES7" s="93"/>
      <c r="DET7" s="93"/>
      <c r="DEU7" s="93"/>
      <c r="DEV7" s="93"/>
      <c r="DEW7" s="93"/>
      <c r="DEX7" s="93"/>
      <c r="DEY7" s="93"/>
      <c r="DEZ7" s="93"/>
      <c r="DFA7" s="93"/>
      <c r="DFB7" s="93"/>
      <c r="DFC7" s="93"/>
      <c r="DFD7" s="93"/>
      <c r="DFE7" s="93"/>
      <c r="DFF7" s="93"/>
      <c r="DFG7" s="93"/>
      <c r="DFH7" s="93"/>
      <c r="DFI7" s="93"/>
      <c r="DFJ7" s="93"/>
      <c r="DFK7" s="93"/>
      <c r="DFL7" s="93"/>
      <c r="DFM7" s="93"/>
      <c r="DFN7" s="93"/>
      <c r="DFO7" s="93"/>
      <c r="DFP7" s="93"/>
      <c r="DFQ7" s="93"/>
      <c r="DFR7" s="93"/>
      <c r="DFX7" s="93"/>
      <c r="DGA7" s="93"/>
      <c r="DGD7" s="93"/>
      <c r="DGG7" s="93"/>
      <c r="DGJ7" s="93"/>
      <c r="DGM7" s="93"/>
      <c r="DGS7" s="93"/>
      <c r="DHB7" s="93"/>
      <c r="DHE7" s="93"/>
      <c r="DHH7" s="93"/>
      <c r="DHK7" s="93"/>
      <c r="DHW7" s="93"/>
      <c r="DIC7" s="93"/>
      <c r="DIF7" s="93"/>
      <c r="DII7" s="93"/>
      <c r="DIL7" s="93"/>
      <c r="DIR7" s="93"/>
      <c r="DIU7" s="93"/>
      <c r="DIX7" s="93"/>
      <c r="DJA7" s="93"/>
      <c r="DJC7" s="93"/>
      <c r="DJD7" s="93"/>
      <c r="DJI7" s="93"/>
      <c r="DJL7" s="93"/>
      <c r="DJO7" s="93"/>
      <c r="DJR7" s="93"/>
      <c r="DJU7" s="93"/>
      <c r="DJX7" s="93"/>
      <c r="DKA7" s="93"/>
      <c r="DKG7" s="93"/>
      <c r="DKJ7" s="93"/>
      <c r="DKM7" s="93"/>
      <c r="DKO7" s="93"/>
      <c r="DKP7" s="93"/>
      <c r="DKX7" s="93"/>
      <c r="DLA7" s="93"/>
      <c r="DLD7" s="93"/>
      <c r="DLO7" s="93"/>
      <c r="DLP7" s="93"/>
      <c r="DLU7" s="93"/>
      <c r="DLY7" s="93"/>
      <c r="DLZ7" s="93"/>
      <c r="DMH7" s="93"/>
      <c r="DMI7" s="93"/>
      <c r="DNI7" s="93"/>
      <c r="DNJ7" s="93"/>
      <c r="DNK7" s="93"/>
      <c r="DNL7" s="93"/>
      <c r="DNM7" s="93"/>
      <c r="DNN7" s="93"/>
      <c r="DNO7" s="93"/>
      <c r="DNP7" s="93"/>
      <c r="DNQ7" s="93"/>
      <c r="DNR7" s="93"/>
      <c r="DNS7" s="93"/>
      <c r="DNT7" s="93"/>
      <c r="DNU7" s="93"/>
      <c r="DNV7" s="93"/>
      <c r="DNW7" s="93"/>
      <c r="DNX7" s="93"/>
      <c r="DNY7" s="93"/>
      <c r="DNZ7" s="93"/>
      <c r="DOA7" s="93"/>
      <c r="DOB7" s="93"/>
      <c r="DOC7" s="93"/>
      <c r="DOD7" s="93"/>
      <c r="DOE7" s="93"/>
      <c r="DOF7" s="93"/>
      <c r="DOG7" s="93"/>
      <c r="DOH7" s="93"/>
      <c r="DOI7" s="93"/>
      <c r="DOJ7" s="93"/>
      <c r="DOK7" s="93"/>
      <c r="DOL7" s="93"/>
      <c r="DOM7" s="93"/>
      <c r="DON7" s="93"/>
      <c r="DOO7" s="93"/>
      <c r="DOP7" s="93"/>
      <c r="DOQ7" s="93"/>
      <c r="DOR7" s="93"/>
      <c r="DOS7" s="93"/>
      <c r="DOT7" s="93"/>
      <c r="DOU7" s="93"/>
      <c r="DOV7" s="93"/>
      <c r="DOW7" s="93"/>
      <c r="DOX7" s="93"/>
      <c r="DOY7" s="93"/>
      <c r="DOZ7" s="93"/>
      <c r="DPA7" s="93"/>
      <c r="DPB7" s="93"/>
      <c r="DPC7" s="93"/>
      <c r="DPD7" s="93"/>
      <c r="DPE7" s="93"/>
      <c r="DPF7" s="93"/>
      <c r="DPG7" s="93"/>
      <c r="DPH7" s="93"/>
      <c r="DPI7" s="93"/>
      <c r="DPJ7" s="93"/>
      <c r="DPK7" s="93"/>
      <c r="DPL7" s="93"/>
      <c r="DPM7" s="93"/>
      <c r="DPN7" s="93"/>
      <c r="DPT7" s="93"/>
      <c r="DPW7" s="93"/>
      <c r="DPZ7" s="93"/>
      <c r="DQC7" s="93"/>
      <c r="DQF7" s="93"/>
      <c r="DQI7" s="93"/>
      <c r="DQO7" s="93"/>
      <c r="DQX7" s="93"/>
      <c r="DRA7" s="93"/>
      <c r="DRD7" s="93"/>
      <c r="DRG7" s="93"/>
      <c r="DRS7" s="93"/>
      <c r="DRY7" s="93"/>
      <c r="DSB7" s="93"/>
      <c r="DSE7" s="93"/>
      <c r="DSH7" s="93"/>
      <c r="DSN7" s="93"/>
      <c r="DSQ7" s="93"/>
      <c r="DST7" s="93"/>
      <c r="DSW7" s="93"/>
      <c r="DSY7" s="93"/>
      <c r="DSZ7" s="93"/>
      <c r="DTE7" s="93"/>
      <c r="DTH7" s="93"/>
      <c r="DTK7" s="93"/>
      <c r="DTN7" s="93"/>
      <c r="DTQ7" s="93"/>
      <c r="DTT7" s="93"/>
      <c r="DTW7" s="93"/>
      <c r="DUC7" s="93"/>
      <c r="DUF7" s="93"/>
      <c r="DUI7" s="93"/>
      <c r="DUK7" s="93"/>
      <c r="DUL7" s="93"/>
      <c r="DUT7" s="93"/>
      <c r="DUW7" s="93"/>
      <c r="DUZ7" s="93"/>
      <c r="DVK7" s="93"/>
      <c r="DVL7" s="93"/>
      <c r="DVQ7" s="93"/>
      <c r="DVU7" s="93"/>
      <c r="DVV7" s="93"/>
      <c r="DWD7" s="93"/>
      <c r="DWE7" s="93"/>
      <c r="DXE7" s="93"/>
      <c r="DXF7" s="93"/>
      <c r="DXG7" s="93"/>
      <c r="DXH7" s="93"/>
      <c r="DXI7" s="93"/>
      <c r="DXJ7" s="93"/>
      <c r="DXK7" s="93"/>
      <c r="DXL7" s="93"/>
      <c r="DXM7" s="93"/>
      <c r="DXN7" s="93"/>
      <c r="DXO7" s="93"/>
      <c r="DXP7" s="93"/>
      <c r="DXQ7" s="93"/>
      <c r="DXR7" s="93"/>
      <c r="DXS7" s="93"/>
      <c r="DXT7" s="93"/>
      <c r="DXU7" s="93"/>
      <c r="DXV7" s="93"/>
      <c r="DXW7" s="93"/>
      <c r="DXX7" s="93"/>
      <c r="DXY7" s="93"/>
      <c r="DXZ7" s="93"/>
      <c r="DYA7" s="93"/>
      <c r="DYB7" s="93"/>
      <c r="DYC7" s="93"/>
      <c r="DYD7" s="93"/>
      <c r="DYE7" s="93"/>
      <c r="DYF7" s="93"/>
      <c r="DYG7" s="93"/>
      <c r="DYH7" s="93"/>
      <c r="DYI7" s="93"/>
      <c r="DYJ7" s="93"/>
      <c r="DYK7" s="93"/>
      <c r="DYL7" s="93"/>
      <c r="DYM7" s="93"/>
      <c r="DYN7" s="93"/>
      <c r="DYO7" s="93"/>
      <c r="DYP7" s="93"/>
      <c r="DYQ7" s="93"/>
      <c r="DYR7" s="93"/>
      <c r="DYS7" s="93"/>
      <c r="DYT7" s="93"/>
      <c r="DYU7" s="93"/>
      <c r="DYV7" s="93"/>
      <c r="DYW7" s="93"/>
      <c r="DYX7" s="93"/>
      <c r="DYY7" s="93"/>
      <c r="DYZ7" s="93"/>
      <c r="DZA7" s="93"/>
      <c r="DZB7" s="93"/>
      <c r="DZC7" s="93"/>
      <c r="DZD7" s="93"/>
      <c r="DZE7" s="93"/>
      <c r="DZF7" s="93"/>
      <c r="DZG7" s="93"/>
      <c r="DZH7" s="93"/>
      <c r="DZI7" s="93"/>
      <c r="DZJ7" s="93"/>
      <c r="DZP7" s="93"/>
      <c r="DZS7" s="93"/>
      <c r="DZV7" s="93"/>
      <c r="DZY7" s="93"/>
      <c r="EAB7" s="93"/>
      <c r="EAE7" s="93"/>
      <c r="EAK7" s="93"/>
      <c r="EAT7" s="93"/>
      <c r="EAW7" s="93"/>
      <c r="EAZ7" s="93"/>
      <c r="EBC7" s="93"/>
      <c r="EBO7" s="93"/>
      <c r="EBU7" s="93"/>
      <c r="EBX7" s="93"/>
      <c r="ECA7" s="93"/>
      <c r="ECD7" s="93"/>
      <c r="ECJ7" s="93"/>
      <c r="ECM7" s="93"/>
      <c r="ECP7" s="93"/>
      <c r="ECS7" s="93"/>
      <c r="ECU7" s="93"/>
      <c r="ECV7" s="93"/>
      <c r="EDA7" s="93"/>
      <c r="EDD7" s="93"/>
      <c r="EDG7" s="93"/>
      <c r="EDJ7" s="93"/>
      <c r="EDM7" s="93"/>
      <c r="EDP7" s="93"/>
      <c r="EDS7" s="93"/>
      <c r="EDY7" s="93"/>
      <c r="EEB7" s="93"/>
      <c r="EEE7" s="93"/>
      <c r="EEG7" s="93"/>
      <c r="EEH7" s="93"/>
      <c r="EEP7" s="93"/>
      <c r="EES7" s="93"/>
      <c r="EEV7" s="93"/>
      <c r="EFG7" s="93"/>
      <c r="EFH7" s="93"/>
      <c r="EFM7" s="93"/>
      <c r="EFQ7" s="93"/>
      <c r="EFR7" s="93"/>
      <c r="EFZ7" s="93"/>
      <c r="EGA7" s="93"/>
      <c r="EHA7" s="93"/>
      <c r="EHB7" s="93"/>
      <c r="EHC7" s="93"/>
      <c r="EHD7" s="93"/>
      <c r="EHE7" s="93"/>
      <c r="EHF7" s="93"/>
      <c r="EHG7" s="93"/>
      <c r="EHH7" s="93"/>
      <c r="EHI7" s="93"/>
      <c r="EHJ7" s="93"/>
      <c r="EHK7" s="93"/>
      <c r="EHL7" s="93"/>
      <c r="EHM7" s="93"/>
      <c r="EHN7" s="93"/>
      <c r="EHO7" s="93"/>
      <c r="EHP7" s="93"/>
      <c r="EHQ7" s="93"/>
      <c r="EHR7" s="93"/>
      <c r="EHS7" s="93"/>
      <c r="EHT7" s="93"/>
      <c r="EHU7" s="93"/>
      <c r="EHV7" s="93"/>
      <c r="EHW7" s="93"/>
      <c r="EHX7" s="93"/>
      <c r="EHY7" s="93"/>
      <c r="EHZ7" s="93"/>
      <c r="EIA7" s="93"/>
      <c r="EIB7" s="93"/>
      <c r="EIC7" s="93"/>
      <c r="EID7" s="93"/>
      <c r="EIE7" s="93"/>
      <c r="EIF7" s="93"/>
      <c r="EIG7" s="93"/>
      <c r="EIH7" s="93"/>
      <c r="EII7" s="93"/>
      <c r="EIJ7" s="93"/>
      <c r="EIK7" s="93"/>
      <c r="EIL7" s="93"/>
      <c r="EIM7" s="93"/>
      <c r="EIN7" s="93"/>
      <c r="EIO7" s="93"/>
      <c r="EIP7" s="93"/>
      <c r="EIQ7" s="93"/>
      <c r="EIR7" s="93"/>
      <c r="EIS7" s="93"/>
      <c r="EIT7" s="93"/>
      <c r="EIU7" s="93"/>
      <c r="EIV7" s="93"/>
      <c r="EIW7" s="93"/>
      <c r="EIX7" s="93"/>
      <c r="EIY7" s="93"/>
      <c r="EIZ7" s="93"/>
      <c r="EJA7" s="93"/>
      <c r="EJB7" s="93"/>
      <c r="EJC7" s="93"/>
      <c r="EJD7" s="93"/>
      <c r="EJE7" s="93"/>
      <c r="EJF7" s="93"/>
      <c r="EJL7" s="93"/>
      <c r="EJO7" s="93"/>
      <c r="EJR7" s="93"/>
      <c r="EJU7" s="93"/>
      <c r="EJX7" s="93"/>
      <c r="EKA7" s="93"/>
      <c r="EKG7" s="93"/>
      <c r="EKP7" s="93"/>
      <c r="EKS7" s="93"/>
      <c r="EKV7" s="93"/>
      <c r="EKY7" s="93"/>
      <c r="ELK7" s="93"/>
      <c r="ELQ7" s="93"/>
      <c r="ELT7" s="93"/>
      <c r="ELW7" s="93"/>
      <c r="ELZ7" s="93"/>
      <c r="EMF7" s="93"/>
      <c r="EMI7" s="93"/>
      <c r="EML7" s="93"/>
      <c r="EMO7" s="93"/>
      <c r="EMQ7" s="93"/>
      <c r="EMR7" s="93"/>
      <c r="EMW7" s="93"/>
      <c r="EMZ7" s="93"/>
      <c r="ENC7" s="93"/>
      <c r="ENF7" s="93"/>
      <c r="ENI7" s="93"/>
      <c r="ENL7" s="93"/>
      <c r="ENO7" s="93"/>
      <c r="ENU7" s="93"/>
      <c r="ENX7" s="93"/>
      <c r="EOA7" s="93"/>
      <c r="EOC7" s="93"/>
      <c r="EOD7" s="93"/>
      <c r="EOL7" s="93"/>
      <c r="EOO7" s="93"/>
      <c r="EOR7" s="93"/>
      <c r="EPC7" s="93"/>
      <c r="EPD7" s="93"/>
      <c r="EPI7" s="93"/>
      <c r="EPM7" s="93"/>
      <c r="EPN7" s="93"/>
      <c r="EPV7" s="93"/>
      <c r="EPW7" s="93"/>
      <c r="EQW7" s="93"/>
      <c r="EQX7" s="93"/>
      <c r="EQY7" s="93"/>
      <c r="EQZ7" s="93"/>
      <c r="ERA7" s="93"/>
      <c r="ERB7" s="93"/>
      <c r="ERC7" s="93"/>
      <c r="ERD7" s="93"/>
      <c r="ERE7" s="93"/>
      <c r="ERF7" s="93"/>
      <c r="ERG7" s="93"/>
      <c r="ERH7" s="93"/>
      <c r="ERI7" s="93"/>
      <c r="ERJ7" s="93"/>
      <c r="ERK7" s="93"/>
      <c r="ERL7" s="93"/>
      <c r="ERM7" s="93"/>
      <c r="ERN7" s="93"/>
      <c r="ERO7" s="93"/>
      <c r="ERP7" s="93"/>
      <c r="ERQ7" s="93"/>
      <c r="ERR7" s="93"/>
      <c r="ERS7" s="93"/>
      <c r="ERT7" s="93"/>
      <c r="ERU7" s="93"/>
      <c r="ERV7" s="93"/>
      <c r="ERW7" s="93"/>
      <c r="ERX7" s="93"/>
      <c r="ERY7" s="93"/>
      <c r="ERZ7" s="93"/>
      <c r="ESA7" s="93"/>
      <c r="ESB7" s="93"/>
      <c r="ESC7" s="93"/>
      <c r="ESD7" s="93"/>
      <c r="ESE7" s="93"/>
      <c r="ESF7" s="93"/>
      <c r="ESG7" s="93"/>
      <c r="ESH7" s="93"/>
      <c r="ESI7" s="93"/>
      <c r="ESJ7" s="93"/>
      <c r="ESK7" s="93"/>
      <c r="ESL7" s="93"/>
      <c r="ESM7" s="93"/>
      <c r="ESN7" s="93"/>
      <c r="ESO7" s="93"/>
      <c r="ESP7" s="93"/>
      <c r="ESQ7" s="93"/>
      <c r="ESR7" s="93"/>
      <c r="ESS7" s="93"/>
      <c r="EST7" s="93"/>
      <c r="ESU7" s="93"/>
      <c r="ESV7" s="93"/>
      <c r="ESW7" s="93"/>
      <c r="ESX7" s="93"/>
      <c r="ESY7" s="93"/>
      <c r="ESZ7" s="93"/>
      <c r="ETA7" s="93"/>
      <c r="ETB7" s="93"/>
      <c r="ETH7" s="93"/>
      <c r="ETK7" s="93"/>
      <c r="ETN7" s="93"/>
      <c r="ETQ7" s="93"/>
      <c r="ETT7" s="93"/>
      <c r="ETW7" s="93"/>
      <c r="EUC7" s="93"/>
      <c r="EUL7" s="93"/>
      <c r="EUO7" s="93"/>
      <c r="EUR7" s="93"/>
      <c r="EUU7" s="93"/>
      <c r="EVG7" s="93"/>
      <c r="EVM7" s="93"/>
      <c r="EVP7" s="93"/>
      <c r="EVS7" s="93"/>
      <c r="EVV7" s="93"/>
      <c r="EWB7" s="93"/>
      <c r="EWE7" s="93"/>
      <c r="EWH7" s="93"/>
      <c r="EWK7" s="93"/>
      <c r="EWM7" s="93"/>
      <c r="EWN7" s="93"/>
      <c r="EWS7" s="93"/>
      <c r="EWV7" s="93"/>
      <c r="EWY7" s="93"/>
      <c r="EXB7" s="93"/>
      <c r="EXE7" s="93"/>
      <c r="EXH7" s="93"/>
      <c r="EXK7" s="93"/>
      <c r="EXQ7" s="93"/>
      <c r="EXT7" s="93"/>
      <c r="EXW7" s="93"/>
      <c r="EXY7" s="93"/>
      <c r="EXZ7" s="93"/>
      <c r="EYH7" s="93"/>
      <c r="EYK7" s="93"/>
      <c r="EYN7" s="93"/>
      <c r="EYY7" s="93"/>
      <c r="EYZ7" s="93"/>
      <c r="EZE7" s="93"/>
      <c r="EZI7" s="93"/>
      <c r="EZJ7" s="93"/>
      <c r="EZR7" s="93"/>
      <c r="EZS7" s="93"/>
      <c r="FAS7" s="93"/>
      <c r="FAT7" s="93"/>
      <c r="FAU7" s="93"/>
      <c r="FAV7" s="93"/>
      <c r="FAW7" s="93"/>
      <c r="FAX7" s="93"/>
      <c r="FAY7" s="93"/>
      <c r="FAZ7" s="93"/>
      <c r="FBA7" s="93"/>
      <c r="FBB7" s="93"/>
      <c r="FBC7" s="93"/>
      <c r="FBD7" s="93"/>
      <c r="FBE7" s="93"/>
      <c r="FBF7" s="93"/>
      <c r="FBG7" s="93"/>
      <c r="FBH7" s="93"/>
      <c r="FBI7" s="93"/>
      <c r="FBJ7" s="93"/>
      <c r="FBK7" s="93"/>
      <c r="FBL7" s="93"/>
      <c r="FBM7" s="93"/>
      <c r="FBN7" s="93"/>
      <c r="FBO7" s="93"/>
      <c r="FBP7" s="93"/>
      <c r="FBQ7" s="93"/>
      <c r="FBR7" s="93"/>
      <c r="FBS7" s="93"/>
      <c r="FBT7" s="93"/>
      <c r="FBU7" s="93"/>
      <c r="FBV7" s="93"/>
      <c r="FBW7" s="93"/>
      <c r="FBX7" s="93"/>
      <c r="FBY7" s="93"/>
      <c r="FBZ7" s="93"/>
      <c r="FCA7" s="93"/>
      <c r="FCB7" s="93"/>
      <c r="FCC7" s="93"/>
      <c r="FCD7" s="93"/>
      <c r="FCE7" s="93"/>
      <c r="FCF7" s="93"/>
      <c r="FCG7" s="93"/>
      <c r="FCH7" s="93"/>
      <c r="FCI7" s="93"/>
      <c r="FCJ7" s="93"/>
      <c r="FCK7" s="93"/>
      <c r="FCL7" s="93"/>
      <c r="FCM7" s="93"/>
      <c r="FCN7" s="93"/>
      <c r="FCO7" s="93"/>
      <c r="FCP7" s="93"/>
      <c r="FCQ7" s="93"/>
      <c r="FCR7" s="93"/>
      <c r="FCS7" s="93"/>
      <c r="FCT7" s="93"/>
      <c r="FCU7" s="93"/>
      <c r="FCV7" s="93"/>
      <c r="FCW7" s="93"/>
      <c r="FCX7" s="93"/>
      <c r="FDD7" s="93"/>
      <c r="FDG7" s="93"/>
      <c r="FDJ7" s="93"/>
      <c r="FDM7" s="93"/>
      <c r="FDP7" s="93"/>
      <c r="FDS7" s="93"/>
      <c r="FDY7" s="93"/>
      <c r="FEH7" s="93"/>
      <c r="FEK7" s="93"/>
      <c r="FEN7" s="93"/>
      <c r="FEQ7" s="93"/>
      <c r="FFC7" s="93"/>
      <c r="FFI7" s="93"/>
      <c r="FFL7" s="93"/>
      <c r="FFO7" s="93"/>
      <c r="FFR7" s="93"/>
      <c r="FFX7" s="93"/>
      <c r="FGA7" s="93"/>
      <c r="FGD7" s="93"/>
      <c r="FGG7" s="93"/>
      <c r="FGI7" s="93"/>
      <c r="FGJ7" s="93"/>
      <c r="FGO7" s="93"/>
      <c r="FGR7" s="93"/>
      <c r="FGU7" s="93"/>
      <c r="FGX7" s="93"/>
      <c r="FHA7" s="93"/>
      <c r="FHD7" s="93"/>
      <c r="FHG7" s="93"/>
      <c r="FHM7" s="93"/>
      <c r="FHP7" s="93"/>
      <c r="FHS7" s="93"/>
      <c r="FHU7" s="93"/>
      <c r="FHV7" s="93"/>
      <c r="FID7" s="93"/>
      <c r="FIG7" s="93"/>
      <c r="FIJ7" s="93"/>
      <c r="FIU7" s="93"/>
      <c r="FIV7" s="93"/>
      <c r="FJA7" s="93"/>
      <c r="FJE7" s="93"/>
      <c r="FJF7" s="93"/>
      <c r="FJN7" s="93"/>
      <c r="FJO7" s="93"/>
      <c r="FKO7" s="93"/>
      <c r="FKP7" s="93"/>
      <c r="FKQ7" s="93"/>
      <c r="FKR7" s="93"/>
      <c r="FKS7" s="93"/>
      <c r="FKT7" s="93"/>
      <c r="FKU7" s="93"/>
      <c r="FKV7" s="93"/>
      <c r="FKW7" s="93"/>
      <c r="FKX7" s="93"/>
      <c r="FKY7" s="93"/>
      <c r="FKZ7" s="93"/>
      <c r="FLA7" s="93"/>
      <c r="FLB7" s="93"/>
      <c r="FLC7" s="93"/>
      <c r="FLD7" s="93"/>
      <c r="FLE7" s="93"/>
      <c r="FLF7" s="93"/>
      <c r="FLG7" s="93"/>
      <c r="FLH7" s="93"/>
      <c r="FLI7" s="93"/>
      <c r="FLJ7" s="93"/>
      <c r="FLK7" s="93"/>
      <c r="FLL7" s="93"/>
      <c r="FLM7" s="93"/>
      <c r="FLN7" s="93"/>
      <c r="FLO7" s="93"/>
      <c r="FLP7" s="93"/>
      <c r="FLQ7" s="93"/>
      <c r="FLR7" s="93"/>
      <c r="FLS7" s="93"/>
      <c r="FLT7" s="93"/>
      <c r="FLU7" s="93"/>
      <c r="FLV7" s="93"/>
      <c r="FLW7" s="93"/>
      <c r="FLX7" s="93"/>
      <c r="FLY7" s="93"/>
      <c r="FLZ7" s="93"/>
      <c r="FMA7" s="93"/>
      <c r="FMB7" s="93"/>
      <c r="FMC7" s="93"/>
      <c r="FMD7" s="93"/>
      <c r="FME7" s="93"/>
      <c r="FMF7" s="93"/>
      <c r="FMG7" s="93"/>
      <c r="FMH7" s="93"/>
      <c r="FMI7" s="93"/>
      <c r="FMJ7" s="93"/>
      <c r="FMK7" s="93"/>
      <c r="FML7" s="93"/>
      <c r="FMM7" s="93"/>
      <c r="FMN7" s="93"/>
      <c r="FMO7" s="93"/>
      <c r="FMP7" s="93"/>
      <c r="FMQ7" s="93"/>
      <c r="FMR7" s="93"/>
      <c r="FMS7" s="93"/>
      <c r="FMT7" s="93"/>
      <c r="FMZ7" s="93"/>
      <c r="FNC7" s="93"/>
      <c r="FNF7" s="93"/>
      <c r="FNI7" s="93"/>
      <c r="FNL7" s="93"/>
      <c r="FNO7" s="93"/>
      <c r="FNU7" s="93"/>
      <c r="FOD7" s="93"/>
      <c r="FOG7" s="93"/>
      <c r="FOJ7" s="93"/>
      <c r="FOM7" s="93"/>
      <c r="FOY7" s="93"/>
      <c r="FPE7" s="93"/>
      <c r="FPH7" s="93"/>
      <c r="FPK7" s="93"/>
      <c r="FPN7" s="93"/>
      <c r="FPT7" s="93"/>
      <c r="FPW7" s="93"/>
      <c r="FPZ7" s="93"/>
      <c r="FQC7" s="93"/>
      <c r="FQE7" s="93"/>
      <c r="FQF7" s="93"/>
      <c r="FQK7" s="93"/>
      <c r="FQN7" s="93"/>
      <c r="FQQ7" s="93"/>
      <c r="FQT7" s="93"/>
      <c r="FQW7" s="93"/>
      <c r="FQZ7" s="93"/>
      <c r="FRC7" s="93"/>
      <c r="FRI7" s="93"/>
      <c r="FRL7" s="93"/>
      <c r="FRO7" s="93"/>
      <c r="FRQ7" s="93"/>
      <c r="FRR7" s="93"/>
      <c r="FRZ7" s="93"/>
      <c r="FSC7" s="93"/>
      <c r="FSF7" s="93"/>
      <c r="FSQ7" s="93"/>
      <c r="FSR7" s="93"/>
      <c r="FSW7" s="93"/>
      <c r="FTA7" s="93"/>
      <c r="FTB7" s="93"/>
      <c r="FTJ7" s="93"/>
      <c r="FTK7" s="93"/>
      <c r="FUK7" s="93"/>
      <c r="FUL7" s="93"/>
      <c r="FUM7" s="93"/>
      <c r="FUN7" s="93"/>
      <c r="FUO7" s="93"/>
      <c r="FUP7" s="93"/>
      <c r="FUQ7" s="93"/>
      <c r="FUR7" s="93"/>
      <c r="FUS7" s="93"/>
      <c r="FUT7" s="93"/>
      <c r="FUU7" s="93"/>
      <c r="FUV7" s="93"/>
      <c r="FUW7" s="93"/>
      <c r="FUX7" s="93"/>
      <c r="FUY7" s="93"/>
      <c r="FUZ7" s="93"/>
      <c r="FVA7" s="93"/>
      <c r="FVB7" s="93"/>
      <c r="FVC7" s="93"/>
      <c r="FVD7" s="93"/>
      <c r="FVE7" s="93"/>
      <c r="FVF7" s="93"/>
      <c r="FVG7" s="93"/>
      <c r="FVH7" s="93"/>
      <c r="FVI7" s="93"/>
      <c r="FVJ7" s="93"/>
      <c r="FVK7" s="93"/>
      <c r="FVL7" s="93"/>
      <c r="FVM7" s="93"/>
      <c r="FVN7" s="93"/>
      <c r="FVO7" s="93"/>
      <c r="FVP7" s="93"/>
      <c r="FVQ7" s="93"/>
      <c r="FVR7" s="93"/>
      <c r="FVS7" s="93"/>
      <c r="FVT7" s="93"/>
      <c r="FVU7" s="93"/>
      <c r="FVV7" s="93"/>
      <c r="FVW7" s="93"/>
      <c r="FVX7" s="93"/>
      <c r="FVY7" s="93"/>
      <c r="FVZ7" s="93"/>
      <c r="FWA7" s="93"/>
      <c r="FWB7" s="93"/>
      <c r="FWC7" s="93"/>
      <c r="FWD7" s="93"/>
      <c r="FWE7" s="93"/>
      <c r="FWF7" s="93"/>
      <c r="FWG7" s="93"/>
      <c r="FWH7" s="93"/>
      <c r="FWI7" s="93"/>
      <c r="FWJ7" s="93"/>
      <c r="FWK7" s="93"/>
      <c r="FWL7" s="93"/>
      <c r="FWM7" s="93"/>
      <c r="FWN7" s="93"/>
      <c r="FWO7" s="93"/>
      <c r="FWP7" s="93"/>
      <c r="FWV7" s="93"/>
      <c r="FWY7" s="93"/>
      <c r="FXB7" s="93"/>
      <c r="FXE7" s="93"/>
      <c r="FXH7" s="93"/>
      <c r="FXK7" s="93"/>
      <c r="FXQ7" s="93"/>
      <c r="FXZ7" s="93"/>
      <c r="FYC7" s="93"/>
      <c r="FYF7" s="93"/>
      <c r="FYI7" s="93"/>
      <c r="FYU7" s="93"/>
      <c r="FZA7" s="93"/>
      <c r="FZD7" s="93"/>
      <c r="FZG7" s="93"/>
      <c r="FZJ7" s="93"/>
      <c r="FZP7" s="93"/>
      <c r="FZS7" s="93"/>
      <c r="FZV7" s="93"/>
      <c r="FZY7" s="93"/>
      <c r="GAA7" s="93"/>
      <c r="GAB7" s="93"/>
      <c r="GAG7" s="93"/>
      <c r="GAJ7" s="93"/>
      <c r="GAM7" s="93"/>
      <c r="GAP7" s="93"/>
      <c r="GAS7" s="93"/>
      <c r="GAV7" s="93"/>
      <c r="GAY7" s="93"/>
      <c r="GBE7" s="93"/>
      <c r="GBH7" s="93"/>
      <c r="GBK7" s="93"/>
      <c r="GBM7" s="93"/>
      <c r="GBN7" s="93"/>
      <c r="GBV7" s="93"/>
      <c r="GBY7" s="93"/>
      <c r="GCB7" s="93"/>
      <c r="GCM7" s="93"/>
      <c r="GCN7" s="93"/>
      <c r="GCS7" s="93"/>
      <c r="GCW7" s="93"/>
      <c r="GCX7" s="93"/>
      <c r="GDF7" s="93"/>
      <c r="GDG7" s="93"/>
      <c r="GEG7" s="93"/>
      <c r="GEH7" s="93"/>
      <c r="GEI7" s="93"/>
      <c r="GEJ7" s="93"/>
      <c r="GEK7" s="93"/>
      <c r="GEL7" s="93"/>
      <c r="GEM7" s="93"/>
      <c r="GEN7" s="93"/>
      <c r="GEO7" s="93"/>
      <c r="GEP7" s="93"/>
      <c r="GEQ7" s="93"/>
      <c r="GER7" s="93"/>
      <c r="GES7" s="93"/>
      <c r="GET7" s="93"/>
      <c r="GEU7" s="93"/>
      <c r="GEV7" s="93"/>
      <c r="GEW7" s="93"/>
      <c r="GEX7" s="93"/>
      <c r="GEY7" s="93"/>
      <c r="GEZ7" s="93"/>
      <c r="GFA7" s="93"/>
      <c r="GFB7" s="93"/>
      <c r="GFC7" s="93"/>
      <c r="GFD7" s="93"/>
      <c r="GFE7" s="93"/>
      <c r="GFF7" s="93"/>
      <c r="GFG7" s="93"/>
      <c r="GFH7" s="93"/>
      <c r="GFI7" s="93"/>
      <c r="GFJ7" s="93"/>
      <c r="GFK7" s="93"/>
      <c r="GFL7" s="93"/>
      <c r="GFM7" s="93"/>
      <c r="GFN7" s="93"/>
      <c r="GFO7" s="93"/>
      <c r="GFP7" s="93"/>
      <c r="GFQ7" s="93"/>
      <c r="GFR7" s="93"/>
      <c r="GFS7" s="93"/>
      <c r="GFT7" s="93"/>
      <c r="GFU7" s="93"/>
      <c r="GFV7" s="93"/>
      <c r="GFW7" s="93"/>
      <c r="GFX7" s="93"/>
      <c r="GFY7" s="93"/>
      <c r="GFZ7" s="93"/>
      <c r="GGA7" s="93"/>
      <c r="GGB7" s="93"/>
      <c r="GGC7" s="93"/>
      <c r="GGD7" s="93"/>
      <c r="GGE7" s="93"/>
      <c r="GGF7" s="93"/>
      <c r="GGG7" s="93"/>
      <c r="GGH7" s="93"/>
      <c r="GGI7" s="93"/>
      <c r="GGJ7" s="93"/>
      <c r="GGK7" s="93"/>
      <c r="GGL7" s="93"/>
      <c r="GGR7" s="93"/>
      <c r="GGU7" s="93"/>
      <c r="GGX7" s="93"/>
      <c r="GHA7" s="93"/>
      <c r="GHD7" s="93"/>
      <c r="GHG7" s="93"/>
      <c r="GHM7" s="93"/>
      <c r="GHV7" s="93"/>
      <c r="GHY7" s="93"/>
      <c r="GIB7" s="93"/>
      <c r="GIE7" s="93"/>
      <c r="GIQ7" s="93"/>
      <c r="GIW7" s="93"/>
      <c r="GIZ7" s="93"/>
      <c r="GJC7" s="93"/>
      <c r="GJF7" s="93"/>
      <c r="GJL7" s="93"/>
      <c r="GJO7" s="93"/>
      <c r="GJR7" s="93"/>
      <c r="GJU7" s="93"/>
      <c r="GJW7" s="93"/>
      <c r="GJX7" s="93"/>
      <c r="GKC7" s="93"/>
      <c r="GKF7" s="93"/>
      <c r="GKI7" s="93"/>
      <c r="GKL7" s="93"/>
      <c r="GKO7" s="93"/>
      <c r="GKR7" s="93"/>
      <c r="GKU7" s="93"/>
      <c r="GLA7" s="93"/>
      <c r="GLD7" s="93"/>
      <c r="GLG7" s="93"/>
      <c r="GLI7" s="93"/>
      <c r="GLJ7" s="93"/>
      <c r="GLR7" s="93"/>
      <c r="GLU7" s="93"/>
      <c r="GLX7" s="93"/>
      <c r="GMI7" s="93"/>
      <c r="GMJ7" s="93"/>
      <c r="GMO7" s="93"/>
      <c r="GMS7" s="93"/>
      <c r="GMT7" s="93"/>
      <c r="GNB7" s="93"/>
      <c r="GNC7" s="93"/>
      <c r="GOC7" s="93"/>
      <c r="GOD7" s="93"/>
      <c r="GOE7" s="93"/>
      <c r="GOF7" s="93"/>
      <c r="GOG7" s="93"/>
      <c r="GOH7" s="93"/>
      <c r="GOI7" s="93"/>
      <c r="GOJ7" s="93"/>
      <c r="GOK7" s="93"/>
      <c r="GOL7" s="93"/>
      <c r="GOM7" s="93"/>
      <c r="GON7" s="93"/>
      <c r="GOO7" s="93"/>
      <c r="GOP7" s="93"/>
      <c r="GOQ7" s="93"/>
      <c r="GOR7" s="93"/>
      <c r="GOS7" s="93"/>
      <c r="GOT7" s="93"/>
      <c r="GOU7" s="93"/>
      <c r="GOV7" s="93"/>
      <c r="GOW7" s="93"/>
      <c r="GOX7" s="93"/>
      <c r="GOY7" s="93"/>
      <c r="GOZ7" s="93"/>
      <c r="GPA7" s="93"/>
      <c r="GPB7" s="93"/>
      <c r="GPC7" s="93"/>
      <c r="GPD7" s="93"/>
      <c r="GPE7" s="93"/>
      <c r="GPF7" s="93"/>
      <c r="GPG7" s="93"/>
      <c r="GPH7" s="93"/>
      <c r="GPI7" s="93"/>
      <c r="GPJ7" s="93"/>
      <c r="GPK7" s="93"/>
      <c r="GPL7" s="93"/>
      <c r="GPM7" s="93"/>
      <c r="GPN7" s="93"/>
      <c r="GPO7" s="93"/>
      <c r="GPP7" s="93"/>
      <c r="GPQ7" s="93"/>
      <c r="GPR7" s="93"/>
      <c r="GPS7" s="93"/>
      <c r="GPT7" s="93"/>
      <c r="GPU7" s="93"/>
      <c r="GPV7" s="93"/>
      <c r="GPW7" s="93"/>
      <c r="GPX7" s="93"/>
      <c r="GPY7" s="93"/>
      <c r="GPZ7" s="93"/>
      <c r="GQA7" s="93"/>
      <c r="GQB7" s="93"/>
      <c r="GQC7" s="93"/>
      <c r="GQD7" s="93"/>
      <c r="GQE7" s="93"/>
      <c r="GQF7" s="93"/>
      <c r="GQG7" s="93"/>
      <c r="GQH7" s="93"/>
      <c r="GQN7" s="93"/>
      <c r="GQQ7" s="93"/>
      <c r="GQT7" s="93"/>
      <c r="GQW7" s="93"/>
      <c r="GQZ7" s="93"/>
      <c r="GRC7" s="93"/>
      <c r="GRI7" s="93"/>
      <c r="GRR7" s="93"/>
      <c r="GRU7" s="93"/>
      <c r="GRX7" s="93"/>
      <c r="GSA7" s="93"/>
      <c r="GSM7" s="93"/>
      <c r="GSS7" s="93"/>
      <c r="GSV7" s="93"/>
      <c r="GSY7" s="93"/>
      <c r="GTB7" s="93"/>
      <c r="GTH7" s="93"/>
      <c r="GTK7" s="93"/>
      <c r="GTN7" s="93"/>
      <c r="GTQ7" s="93"/>
      <c r="GTS7" s="93"/>
      <c r="GTT7" s="93"/>
      <c r="GTY7" s="93"/>
      <c r="GUB7" s="93"/>
      <c r="GUE7" s="93"/>
      <c r="GUH7" s="93"/>
      <c r="GUK7" s="93"/>
      <c r="GUN7" s="93"/>
      <c r="GUQ7" s="93"/>
      <c r="GUW7" s="93"/>
      <c r="GUZ7" s="93"/>
      <c r="GVC7" s="93"/>
      <c r="GVE7" s="93"/>
      <c r="GVF7" s="93"/>
      <c r="GVN7" s="93"/>
      <c r="GVQ7" s="93"/>
      <c r="GVT7" s="93"/>
      <c r="GWE7" s="93"/>
      <c r="GWF7" s="93"/>
      <c r="GWK7" s="93"/>
      <c r="GWO7" s="93"/>
      <c r="GWP7" s="93"/>
      <c r="GWX7" s="93"/>
      <c r="GWY7" s="93"/>
      <c r="GXY7" s="93"/>
      <c r="GXZ7" s="93"/>
      <c r="GYA7" s="93"/>
      <c r="GYB7" s="93"/>
      <c r="GYC7" s="93"/>
      <c r="GYD7" s="93"/>
      <c r="GYE7" s="93"/>
      <c r="GYF7" s="93"/>
      <c r="GYG7" s="93"/>
      <c r="GYH7" s="93"/>
      <c r="GYI7" s="93"/>
      <c r="GYJ7" s="93"/>
      <c r="GYK7" s="93"/>
      <c r="GYL7" s="93"/>
      <c r="GYM7" s="93"/>
      <c r="GYN7" s="93"/>
      <c r="GYO7" s="93"/>
      <c r="GYP7" s="93"/>
      <c r="GYQ7" s="93"/>
      <c r="GYR7" s="93"/>
      <c r="GYS7" s="93"/>
      <c r="GYT7" s="93"/>
      <c r="GYU7" s="93"/>
      <c r="GYV7" s="93"/>
      <c r="GYW7" s="93"/>
      <c r="GYX7" s="93"/>
      <c r="GYY7" s="93"/>
      <c r="GYZ7" s="93"/>
      <c r="GZA7" s="93"/>
      <c r="GZB7" s="93"/>
      <c r="GZC7" s="93"/>
      <c r="GZD7" s="93"/>
      <c r="GZE7" s="93"/>
      <c r="GZF7" s="93"/>
      <c r="GZG7" s="93"/>
      <c r="GZH7" s="93"/>
      <c r="GZI7" s="93"/>
      <c r="GZJ7" s="93"/>
      <c r="GZK7" s="93"/>
      <c r="GZL7" s="93"/>
      <c r="GZM7" s="93"/>
      <c r="GZN7" s="93"/>
      <c r="GZO7" s="93"/>
      <c r="GZP7" s="93"/>
      <c r="GZQ7" s="93"/>
      <c r="GZR7" s="93"/>
      <c r="GZS7" s="93"/>
      <c r="GZT7" s="93"/>
      <c r="GZU7" s="93"/>
      <c r="GZV7" s="93"/>
      <c r="GZW7" s="93"/>
      <c r="GZX7" s="93"/>
      <c r="GZY7" s="93"/>
      <c r="GZZ7" s="93"/>
      <c r="HAA7" s="93"/>
      <c r="HAB7" s="93"/>
      <c r="HAC7" s="93"/>
      <c r="HAD7" s="93"/>
      <c r="HAJ7" s="93"/>
      <c r="HAM7" s="93"/>
      <c r="HAP7" s="93"/>
      <c r="HAS7" s="93"/>
      <c r="HAV7" s="93"/>
      <c r="HAY7" s="93"/>
      <c r="HBE7" s="93"/>
      <c r="HBN7" s="93"/>
      <c r="HBQ7" s="93"/>
      <c r="HBT7" s="93"/>
      <c r="HBW7" s="93"/>
      <c r="HCI7" s="93"/>
      <c r="HCO7" s="93"/>
      <c r="HCR7" s="93"/>
      <c r="HCU7" s="93"/>
      <c r="HCX7" s="93"/>
      <c r="HDD7" s="93"/>
      <c r="HDG7" s="93"/>
      <c r="HDJ7" s="93"/>
      <c r="HDM7" s="93"/>
      <c r="HDO7" s="93"/>
      <c r="HDP7" s="93"/>
      <c r="HDU7" s="93"/>
      <c r="HDX7" s="93"/>
      <c r="HEA7" s="93"/>
      <c r="HED7" s="93"/>
      <c r="HEG7" s="93"/>
      <c r="HEJ7" s="93"/>
      <c r="HEM7" s="93"/>
      <c r="HES7" s="93"/>
      <c r="HEV7" s="93"/>
      <c r="HEY7" s="93"/>
      <c r="HFA7" s="93"/>
      <c r="HFB7" s="93"/>
      <c r="HFJ7" s="93"/>
      <c r="HFM7" s="93"/>
      <c r="HFP7" s="93"/>
      <c r="HGA7" s="93"/>
      <c r="HGB7" s="93"/>
      <c r="HGG7" s="93"/>
      <c r="HGK7" s="93"/>
      <c r="HGL7" s="93"/>
      <c r="HGT7" s="93"/>
      <c r="HGU7" s="93"/>
      <c r="HHU7" s="93"/>
      <c r="HHV7" s="93"/>
      <c r="HHW7" s="93"/>
      <c r="HHX7" s="93"/>
      <c r="HHY7" s="93"/>
      <c r="HHZ7" s="93"/>
      <c r="HIA7" s="93"/>
      <c r="HIB7" s="93"/>
      <c r="HIC7" s="93"/>
      <c r="HID7" s="93"/>
      <c r="HIE7" s="93"/>
      <c r="HIF7" s="93"/>
      <c r="HIG7" s="93"/>
      <c r="HIH7" s="93"/>
      <c r="HII7" s="93"/>
      <c r="HIJ7" s="93"/>
      <c r="HIK7" s="93"/>
      <c r="HIL7" s="93"/>
      <c r="HIM7" s="93"/>
      <c r="HIN7" s="93"/>
      <c r="HIO7" s="93"/>
      <c r="HIP7" s="93"/>
      <c r="HIQ7" s="93"/>
      <c r="HIR7" s="93"/>
      <c r="HIS7" s="93"/>
      <c r="HIT7" s="93"/>
      <c r="HIU7" s="93"/>
      <c r="HIV7" s="93"/>
      <c r="HIW7" s="93"/>
      <c r="HIX7" s="93"/>
      <c r="HIY7" s="93"/>
      <c r="HIZ7" s="93"/>
      <c r="HJA7" s="93"/>
      <c r="HJB7" s="93"/>
      <c r="HJC7" s="93"/>
      <c r="HJD7" s="93"/>
      <c r="HJE7" s="93"/>
      <c r="HJF7" s="93"/>
      <c r="HJG7" s="93"/>
      <c r="HJH7" s="93"/>
      <c r="HJI7" s="93"/>
      <c r="HJJ7" s="93"/>
      <c r="HJK7" s="93"/>
      <c r="HJL7" s="93"/>
      <c r="HJM7" s="93"/>
      <c r="HJN7" s="93"/>
      <c r="HJO7" s="93"/>
      <c r="HJP7" s="93"/>
      <c r="HJQ7" s="93"/>
      <c r="HJR7" s="93"/>
      <c r="HJS7" s="93"/>
      <c r="HJT7" s="93"/>
      <c r="HJU7" s="93"/>
      <c r="HJV7" s="93"/>
      <c r="HJW7" s="93"/>
      <c r="HJX7" s="93"/>
      <c r="HJY7" s="93"/>
      <c r="HJZ7" s="93"/>
      <c r="HKF7" s="93"/>
      <c r="HKI7" s="93"/>
      <c r="HKL7" s="93"/>
      <c r="HKO7" s="93"/>
      <c r="HKR7" s="93"/>
      <c r="HKU7" s="93"/>
      <c r="HLA7" s="93"/>
      <c r="HLJ7" s="93"/>
      <c r="HLM7" s="93"/>
      <c r="HLP7" s="93"/>
      <c r="HLS7" s="93"/>
      <c r="HME7" s="93"/>
      <c r="HMK7" s="93"/>
      <c r="HMN7" s="93"/>
      <c r="HMQ7" s="93"/>
      <c r="HMT7" s="93"/>
      <c r="HMZ7" s="93"/>
      <c r="HNC7" s="93"/>
      <c r="HNF7" s="93"/>
      <c r="HNI7" s="93"/>
      <c r="HNK7" s="93"/>
      <c r="HNL7" s="93"/>
      <c r="HNQ7" s="93"/>
      <c r="HNT7" s="93"/>
      <c r="HNW7" s="93"/>
      <c r="HNZ7" s="93"/>
      <c r="HOC7" s="93"/>
      <c r="HOF7" s="93"/>
      <c r="HOI7" s="93"/>
      <c r="HOO7" s="93"/>
      <c r="HOR7" s="93"/>
      <c r="HOU7" s="93"/>
      <c r="HOW7" s="93"/>
      <c r="HOX7" s="93"/>
      <c r="HPF7" s="93"/>
      <c r="HPI7" s="93"/>
      <c r="HPL7" s="93"/>
      <c r="HPW7" s="93"/>
      <c r="HPX7" s="93"/>
      <c r="HQC7" s="93"/>
      <c r="HQG7" s="93"/>
      <c r="HQH7" s="93"/>
      <c r="HQP7" s="93"/>
      <c r="HQQ7" s="93"/>
      <c r="HRQ7" s="93"/>
      <c r="HRR7" s="93"/>
      <c r="HRS7" s="93"/>
      <c r="HRT7" s="93"/>
      <c r="HRU7" s="93"/>
      <c r="HRV7" s="93"/>
      <c r="HRW7" s="93"/>
      <c r="HRX7" s="93"/>
      <c r="HRY7" s="93"/>
      <c r="HRZ7" s="93"/>
      <c r="HSA7" s="93"/>
      <c r="HSB7" s="93"/>
      <c r="HSC7" s="93"/>
      <c r="HSD7" s="93"/>
      <c r="HSE7" s="93"/>
      <c r="HSF7" s="93"/>
      <c r="HSG7" s="93"/>
      <c r="HSH7" s="93"/>
      <c r="HSI7" s="93"/>
      <c r="HSJ7" s="93"/>
      <c r="HSK7" s="93"/>
      <c r="HSL7" s="93"/>
      <c r="HSM7" s="93"/>
      <c r="HSN7" s="93"/>
      <c r="HSO7" s="93"/>
      <c r="HSP7" s="93"/>
      <c r="HSQ7" s="93"/>
      <c r="HSR7" s="93"/>
      <c r="HSS7" s="93"/>
      <c r="HST7" s="93"/>
      <c r="HSU7" s="93"/>
      <c r="HSV7" s="93"/>
      <c r="HSW7" s="93"/>
      <c r="HSX7" s="93"/>
      <c r="HSY7" s="93"/>
      <c r="HSZ7" s="93"/>
      <c r="HTA7" s="93"/>
      <c r="HTB7" s="93"/>
      <c r="HTC7" s="93"/>
      <c r="HTD7" s="93"/>
      <c r="HTE7" s="93"/>
      <c r="HTF7" s="93"/>
      <c r="HTG7" s="93"/>
      <c r="HTH7" s="93"/>
      <c r="HTI7" s="93"/>
      <c r="HTJ7" s="93"/>
      <c r="HTK7" s="93"/>
      <c r="HTL7" s="93"/>
      <c r="HTM7" s="93"/>
      <c r="HTN7" s="93"/>
      <c r="HTO7" s="93"/>
      <c r="HTP7" s="93"/>
      <c r="HTQ7" s="93"/>
      <c r="HTR7" s="93"/>
      <c r="HTS7" s="93"/>
      <c r="HTT7" s="93"/>
      <c r="HTU7" s="93"/>
      <c r="HTV7" s="93"/>
      <c r="HUB7" s="93"/>
      <c r="HUE7" s="93"/>
      <c r="HUH7" s="93"/>
      <c r="HUK7" s="93"/>
      <c r="HUN7" s="93"/>
      <c r="HUQ7" s="93"/>
      <c r="HUW7" s="93"/>
      <c r="HVF7" s="93"/>
      <c r="HVI7" s="93"/>
      <c r="HVL7" s="93"/>
      <c r="HVO7" s="93"/>
      <c r="HWA7" s="93"/>
      <c r="HWG7" s="93"/>
      <c r="HWJ7" s="93"/>
      <c r="HWM7" s="93"/>
      <c r="HWP7" s="93"/>
      <c r="HWV7" s="93"/>
      <c r="HWY7" s="93"/>
      <c r="HXB7" s="93"/>
      <c r="HXE7" s="93"/>
      <c r="HXG7" s="93"/>
      <c r="HXH7" s="93"/>
      <c r="HXM7" s="93"/>
      <c r="HXP7" s="93"/>
      <c r="HXS7" s="93"/>
      <c r="HXV7" s="93"/>
      <c r="HXY7" s="93"/>
      <c r="HYB7" s="93"/>
      <c r="HYE7" s="93"/>
      <c r="HYK7" s="93"/>
      <c r="HYN7" s="93"/>
      <c r="HYQ7" s="93"/>
      <c r="HYS7" s="93"/>
      <c r="HYT7" s="93"/>
      <c r="HZB7" s="93"/>
      <c r="HZE7" s="93"/>
      <c r="HZH7" s="93"/>
      <c r="HZS7" s="93"/>
      <c r="HZT7" s="93"/>
      <c r="HZY7" s="93"/>
      <c r="IAC7" s="93"/>
      <c r="IAD7" s="93"/>
      <c r="IAL7" s="93"/>
      <c r="IAM7" s="93"/>
      <c r="IBM7" s="93"/>
      <c r="IBN7" s="93"/>
      <c r="IBO7" s="93"/>
      <c r="IBP7" s="93"/>
      <c r="IBQ7" s="93"/>
      <c r="IBR7" s="93"/>
      <c r="IBS7" s="93"/>
      <c r="IBT7" s="93"/>
      <c r="IBU7" s="93"/>
      <c r="IBV7" s="93"/>
      <c r="IBW7" s="93"/>
      <c r="IBX7" s="93"/>
      <c r="IBY7" s="93"/>
      <c r="IBZ7" s="93"/>
      <c r="ICA7" s="93"/>
      <c r="ICB7" s="93"/>
      <c r="ICC7" s="93"/>
      <c r="ICD7" s="93"/>
      <c r="ICE7" s="93"/>
      <c r="ICF7" s="93"/>
      <c r="ICG7" s="93"/>
      <c r="ICH7" s="93"/>
      <c r="ICI7" s="93"/>
      <c r="ICJ7" s="93"/>
      <c r="ICK7" s="93"/>
      <c r="ICL7" s="93"/>
      <c r="ICM7" s="93"/>
      <c r="ICN7" s="93"/>
      <c r="ICO7" s="93"/>
      <c r="ICP7" s="93"/>
      <c r="ICQ7" s="93"/>
      <c r="ICR7" s="93"/>
      <c r="ICS7" s="93"/>
      <c r="ICT7" s="93"/>
      <c r="ICU7" s="93"/>
      <c r="ICV7" s="93"/>
      <c r="ICW7" s="93"/>
      <c r="ICX7" s="93"/>
      <c r="ICY7" s="93"/>
      <c r="ICZ7" s="93"/>
      <c r="IDA7" s="93"/>
      <c r="IDB7" s="93"/>
      <c r="IDC7" s="93"/>
      <c r="IDD7" s="93"/>
      <c r="IDE7" s="93"/>
      <c r="IDF7" s="93"/>
      <c r="IDG7" s="93"/>
      <c r="IDH7" s="93"/>
      <c r="IDI7" s="93"/>
      <c r="IDJ7" s="93"/>
      <c r="IDK7" s="93"/>
      <c r="IDL7" s="93"/>
      <c r="IDM7" s="93"/>
      <c r="IDN7" s="93"/>
      <c r="IDO7" s="93"/>
      <c r="IDP7" s="93"/>
      <c r="IDQ7" s="93"/>
      <c r="IDR7" s="93"/>
      <c r="IDX7" s="93"/>
      <c r="IEA7" s="93"/>
      <c r="IED7" s="93"/>
      <c r="IEG7" s="93"/>
      <c r="IEJ7" s="93"/>
      <c r="IEM7" s="93"/>
      <c r="IES7" s="93"/>
      <c r="IFB7" s="93"/>
      <c r="IFE7" s="93"/>
      <c r="IFH7" s="93"/>
      <c r="IFK7" s="93"/>
      <c r="IFW7" s="93"/>
      <c r="IGC7" s="93"/>
      <c r="IGF7" s="93"/>
      <c r="IGI7" s="93"/>
      <c r="IGL7" s="93"/>
      <c r="IGR7" s="93"/>
      <c r="IGU7" s="93"/>
      <c r="IGX7" s="93"/>
      <c r="IHA7" s="93"/>
      <c r="IHC7" s="93"/>
      <c r="IHD7" s="93"/>
      <c r="IHI7" s="93"/>
      <c r="IHL7" s="93"/>
      <c r="IHO7" s="93"/>
      <c r="IHR7" s="93"/>
      <c r="IHU7" s="93"/>
      <c r="IHX7" s="93"/>
      <c r="IIA7" s="93"/>
      <c r="IIG7" s="93"/>
      <c r="IIJ7" s="93"/>
      <c r="IIM7" s="93"/>
      <c r="IIO7" s="93"/>
      <c r="IIP7" s="93"/>
      <c r="IIX7" s="93"/>
      <c r="IJA7" s="93"/>
      <c r="IJD7" s="93"/>
      <c r="IJO7" s="93"/>
      <c r="IJP7" s="93"/>
      <c r="IJU7" s="93"/>
      <c r="IJY7" s="93"/>
      <c r="IJZ7" s="93"/>
      <c r="IKH7" s="93"/>
      <c r="IKI7" s="93"/>
      <c r="ILI7" s="93"/>
      <c r="ILJ7" s="93"/>
      <c r="ILK7" s="93"/>
      <c r="ILL7" s="93"/>
      <c r="ILM7" s="93"/>
      <c r="ILN7" s="93"/>
      <c r="ILO7" s="93"/>
      <c r="ILP7" s="93"/>
      <c r="ILQ7" s="93"/>
      <c r="ILR7" s="93"/>
      <c r="ILS7" s="93"/>
      <c r="ILT7" s="93"/>
      <c r="ILU7" s="93"/>
      <c r="ILV7" s="93"/>
      <c r="ILW7" s="93"/>
      <c r="ILX7" s="93"/>
      <c r="ILY7" s="93"/>
      <c r="ILZ7" s="93"/>
      <c r="IMA7" s="93"/>
      <c r="IMB7" s="93"/>
      <c r="IMC7" s="93"/>
      <c r="IMD7" s="93"/>
      <c r="IME7" s="93"/>
      <c r="IMF7" s="93"/>
      <c r="IMG7" s="93"/>
      <c r="IMH7" s="93"/>
      <c r="IMI7" s="93"/>
      <c r="IMJ7" s="93"/>
      <c r="IMK7" s="93"/>
      <c r="IML7" s="93"/>
      <c r="IMM7" s="93"/>
      <c r="IMN7" s="93"/>
      <c r="IMO7" s="93"/>
      <c r="IMP7" s="93"/>
      <c r="IMQ7" s="93"/>
      <c r="IMR7" s="93"/>
      <c r="IMS7" s="93"/>
      <c r="IMT7" s="93"/>
      <c r="IMU7" s="93"/>
      <c r="IMV7" s="93"/>
      <c r="IMW7" s="93"/>
      <c r="IMX7" s="93"/>
      <c r="IMY7" s="93"/>
      <c r="IMZ7" s="93"/>
      <c r="INA7" s="93"/>
      <c r="INB7" s="93"/>
      <c r="INC7" s="93"/>
      <c r="IND7" s="93"/>
      <c r="INE7" s="93"/>
      <c r="INF7" s="93"/>
      <c r="ING7" s="93"/>
      <c r="INH7" s="93"/>
      <c r="INI7" s="93"/>
      <c r="INJ7" s="93"/>
      <c r="INK7" s="93"/>
      <c r="INL7" s="93"/>
      <c r="INM7" s="93"/>
      <c r="INN7" s="93"/>
      <c r="INT7" s="93"/>
      <c r="INW7" s="93"/>
      <c r="INZ7" s="93"/>
      <c r="IOC7" s="93"/>
      <c r="IOF7" s="93"/>
      <c r="IOI7" s="93"/>
      <c r="IOO7" s="93"/>
      <c r="IOX7" s="93"/>
      <c r="IPA7" s="93"/>
      <c r="IPD7" s="93"/>
      <c r="IPG7" s="93"/>
      <c r="IPS7" s="93"/>
      <c r="IPY7" s="93"/>
      <c r="IQB7" s="93"/>
      <c r="IQE7" s="93"/>
      <c r="IQH7" s="93"/>
      <c r="IQN7" s="93"/>
      <c r="IQQ7" s="93"/>
      <c r="IQT7" s="93"/>
      <c r="IQW7" s="93"/>
      <c r="IQY7" s="93"/>
      <c r="IQZ7" s="93"/>
      <c r="IRE7" s="93"/>
      <c r="IRH7" s="93"/>
      <c r="IRK7" s="93"/>
      <c r="IRN7" s="93"/>
      <c r="IRQ7" s="93"/>
      <c r="IRT7" s="93"/>
      <c r="IRW7" s="93"/>
      <c r="ISC7" s="93"/>
      <c r="ISF7" s="93"/>
      <c r="ISI7" s="93"/>
      <c r="ISK7" s="93"/>
      <c r="ISL7" s="93"/>
      <c r="IST7" s="93"/>
      <c r="ISW7" s="93"/>
      <c r="ISZ7" s="93"/>
      <c r="ITK7" s="93"/>
      <c r="ITL7" s="93"/>
      <c r="ITQ7" s="93"/>
      <c r="ITU7" s="93"/>
      <c r="ITV7" s="93"/>
      <c r="IUD7" s="93"/>
      <c r="IUE7" s="93"/>
      <c r="IVE7" s="93"/>
      <c r="IVF7" s="93"/>
      <c r="IVG7" s="93"/>
      <c r="IVH7" s="93"/>
      <c r="IVI7" s="93"/>
      <c r="IVJ7" s="93"/>
      <c r="IVK7" s="93"/>
      <c r="IVL7" s="93"/>
      <c r="IVM7" s="93"/>
      <c r="IVN7" s="93"/>
      <c r="IVO7" s="93"/>
      <c r="IVP7" s="93"/>
      <c r="IVQ7" s="93"/>
      <c r="IVR7" s="93"/>
      <c r="IVS7" s="93"/>
      <c r="IVT7" s="93"/>
      <c r="IVU7" s="93"/>
      <c r="IVV7" s="93"/>
      <c r="IVW7" s="93"/>
      <c r="IVX7" s="93"/>
      <c r="IVY7" s="93"/>
      <c r="IVZ7" s="93"/>
      <c r="IWA7" s="93"/>
      <c r="IWB7" s="93"/>
      <c r="IWC7" s="93"/>
      <c r="IWD7" s="93"/>
      <c r="IWE7" s="93"/>
      <c r="IWF7" s="93"/>
      <c r="IWG7" s="93"/>
      <c r="IWH7" s="93"/>
      <c r="IWI7" s="93"/>
      <c r="IWJ7" s="93"/>
      <c r="IWK7" s="93"/>
      <c r="IWL7" s="93"/>
      <c r="IWM7" s="93"/>
      <c r="IWN7" s="93"/>
      <c r="IWO7" s="93"/>
      <c r="IWP7" s="93"/>
      <c r="IWQ7" s="93"/>
      <c r="IWR7" s="93"/>
      <c r="IWS7" s="93"/>
      <c r="IWT7" s="93"/>
      <c r="IWU7" s="93"/>
      <c r="IWV7" s="93"/>
      <c r="IWW7" s="93"/>
      <c r="IWX7" s="93"/>
      <c r="IWY7" s="93"/>
      <c r="IWZ7" s="93"/>
      <c r="IXA7" s="93"/>
      <c r="IXB7" s="93"/>
      <c r="IXC7" s="93"/>
      <c r="IXD7" s="93"/>
      <c r="IXE7" s="93"/>
      <c r="IXF7" s="93"/>
      <c r="IXG7" s="93"/>
      <c r="IXH7" s="93"/>
      <c r="IXI7" s="93"/>
      <c r="IXJ7" s="93"/>
      <c r="IXP7" s="93"/>
      <c r="IXS7" s="93"/>
      <c r="IXV7" s="93"/>
      <c r="IXY7" s="93"/>
      <c r="IYB7" s="93"/>
      <c r="IYE7" s="93"/>
      <c r="IYK7" s="93"/>
      <c r="IYT7" s="93"/>
      <c r="IYW7" s="93"/>
      <c r="IYZ7" s="93"/>
      <c r="IZC7" s="93"/>
      <c r="IZO7" s="93"/>
      <c r="IZU7" s="93"/>
      <c r="IZX7" s="93"/>
      <c r="JAA7" s="93"/>
      <c r="JAD7" s="93"/>
      <c r="JAJ7" s="93"/>
      <c r="JAM7" s="93"/>
      <c r="JAP7" s="93"/>
      <c r="JAS7" s="93"/>
      <c r="JAU7" s="93"/>
      <c r="JAV7" s="93"/>
      <c r="JBA7" s="93"/>
      <c r="JBD7" s="93"/>
      <c r="JBG7" s="93"/>
      <c r="JBJ7" s="93"/>
      <c r="JBM7" s="93"/>
      <c r="JBP7" s="93"/>
      <c r="JBS7" s="93"/>
      <c r="JBY7" s="93"/>
      <c r="JCB7" s="93"/>
      <c r="JCE7" s="93"/>
      <c r="JCG7" s="93"/>
      <c r="JCH7" s="93"/>
      <c r="JCP7" s="93"/>
      <c r="JCS7" s="93"/>
      <c r="JCV7" s="93"/>
      <c r="JDG7" s="93"/>
      <c r="JDH7" s="93"/>
      <c r="JDM7" s="93"/>
      <c r="JDQ7" s="93"/>
      <c r="JDR7" s="93"/>
      <c r="JDZ7" s="93"/>
      <c r="JEA7" s="93"/>
      <c r="JFA7" s="93"/>
      <c r="JFB7" s="93"/>
      <c r="JFC7" s="93"/>
      <c r="JFD7" s="93"/>
      <c r="JFE7" s="93"/>
      <c r="JFF7" s="93"/>
      <c r="JFG7" s="93"/>
      <c r="JFH7" s="93"/>
      <c r="JFI7" s="93"/>
      <c r="JFJ7" s="93"/>
      <c r="JFK7" s="93"/>
      <c r="JFL7" s="93"/>
      <c r="JFM7" s="93"/>
      <c r="JFN7" s="93"/>
      <c r="JFO7" s="93"/>
      <c r="JFP7" s="93"/>
      <c r="JFQ7" s="93"/>
      <c r="JFR7" s="93"/>
      <c r="JFS7" s="93"/>
      <c r="JFT7" s="93"/>
      <c r="JFU7" s="93"/>
      <c r="JFV7" s="93"/>
      <c r="JFW7" s="93"/>
      <c r="JFX7" s="93"/>
      <c r="JFY7" s="93"/>
      <c r="JFZ7" s="93"/>
      <c r="JGA7" s="93"/>
      <c r="JGB7" s="93"/>
      <c r="JGC7" s="93"/>
      <c r="JGD7" s="93"/>
      <c r="JGE7" s="93"/>
      <c r="JGF7" s="93"/>
      <c r="JGG7" s="93"/>
      <c r="JGH7" s="93"/>
      <c r="JGI7" s="93"/>
      <c r="JGJ7" s="93"/>
      <c r="JGK7" s="93"/>
      <c r="JGL7" s="93"/>
      <c r="JGM7" s="93"/>
      <c r="JGN7" s="93"/>
      <c r="JGO7" s="93"/>
      <c r="JGP7" s="93"/>
      <c r="JGQ7" s="93"/>
      <c r="JGR7" s="93"/>
      <c r="JGS7" s="93"/>
      <c r="JGT7" s="93"/>
      <c r="JGU7" s="93"/>
      <c r="JGV7" s="93"/>
      <c r="JGW7" s="93"/>
      <c r="JGX7" s="93"/>
      <c r="JGY7" s="93"/>
      <c r="JGZ7" s="93"/>
      <c r="JHA7" s="93"/>
      <c r="JHB7" s="93"/>
      <c r="JHC7" s="93"/>
      <c r="JHD7" s="93"/>
      <c r="JHE7" s="93"/>
      <c r="JHF7" s="93"/>
      <c r="JHL7" s="93"/>
      <c r="JHO7" s="93"/>
      <c r="JHR7" s="93"/>
      <c r="JHU7" s="93"/>
      <c r="JHX7" s="93"/>
      <c r="JIA7" s="93"/>
      <c r="JIG7" s="93"/>
      <c r="JIP7" s="93"/>
      <c r="JIS7" s="93"/>
      <c r="JIV7" s="93"/>
      <c r="JIY7" s="93"/>
      <c r="JJK7" s="93"/>
      <c r="JJQ7" s="93"/>
      <c r="JJT7" s="93"/>
      <c r="JJW7" s="93"/>
      <c r="JJZ7" s="93"/>
      <c r="JKF7" s="93"/>
      <c r="JKI7" s="93"/>
      <c r="JKL7" s="93"/>
      <c r="JKO7" s="93"/>
      <c r="JKQ7" s="93"/>
      <c r="JKR7" s="93"/>
      <c r="JKW7" s="93"/>
      <c r="JKZ7" s="93"/>
      <c r="JLC7" s="93"/>
      <c r="JLF7" s="93"/>
      <c r="JLI7" s="93"/>
      <c r="JLL7" s="93"/>
      <c r="JLO7" s="93"/>
      <c r="JLU7" s="93"/>
      <c r="JLX7" s="93"/>
      <c r="JMA7" s="93"/>
      <c r="JMC7" s="93"/>
      <c r="JMD7" s="93"/>
      <c r="JML7" s="93"/>
      <c r="JMO7" s="93"/>
      <c r="JMR7" s="93"/>
      <c r="JNC7" s="93"/>
      <c r="JND7" s="93"/>
      <c r="JNI7" s="93"/>
      <c r="JNM7" s="93"/>
      <c r="JNN7" s="93"/>
      <c r="JNV7" s="93"/>
      <c r="JNW7" s="93"/>
      <c r="JOW7" s="93"/>
      <c r="JOX7" s="93"/>
      <c r="JOY7" s="93"/>
      <c r="JOZ7" s="93"/>
      <c r="JPA7" s="93"/>
      <c r="JPB7" s="93"/>
      <c r="JPC7" s="93"/>
      <c r="JPD7" s="93"/>
      <c r="JPE7" s="93"/>
      <c r="JPF7" s="93"/>
      <c r="JPG7" s="93"/>
      <c r="JPH7" s="93"/>
      <c r="JPI7" s="93"/>
      <c r="JPJ7" s="93"/>
      <c r="JPK7" s="93"/>
      <c r="JPL7" s="93"/>
      <c r="JPM7" s="93"/>
      <c r="JPN7" s="93"/>
      <c r="JPO7" s="93"/>
      <c r="JPP7" s="93"/>
      <c r="JPQ7" s="93"/>
      <c r="JPR7" s="93"/>
      <c r="JPS7" s="93"/>
      <c r="JPT7" s="93"/>
      <c r="JPU7" s="93"/>
      <c r="JPV7" s="93"/>
      <c r="JPW7" s="93"/>
      <c r="JPX7" s="93"/>
      <c r="JPY7" s="93"/>
      <c r="JPZ7" s="93"/>
      <c r="JQA7" s="93"/>
      <c r="JQB7" s="93"/>
      <c r="JQC7" s="93"/>
      <c r="JQD7" s="93"/>
      <c r="JQE7" s="93"/>
      <c r="JQF7" s="93"/>
      <c r="JQG7" s="93"/>
      <c r="JQH7" s="93"/>
      <c r="JQI7" s="93"/>
      <c r="JQJ7" s="93"/>
      <c r="JQK7" s="93"/>
      <c r="JQL7" s="93"/>
      <c r="JQM7" s="93"/>
      <c r="JQN7" s="93"/>
      <c r="JQO7" s="93"/>
      <c r="JQP7" s="93"/>
      <c r="JQQ7" s="93"/>
      <c r="JQR7" s="93"/>
      <c r="JQS7" s="93"/>
      <c r="JQT7" s="93"/>
      <c r="JQU7" s="93"/>
      <c r="JQV7" s="93"/>
      <c r="JQW7" s="93"/>
      <c r="JQX7" s="93"/>
      <c r="JQY7" s="93"/>
      <c r="JQZ7" s="93"/>
      <c r="JRA7" s="93"/>
      <c r="JRB7" s="93"/>
      <c r="JRH7" s="93"/>
      <c r="JRK7" s="93"/>
      <c r="JRN7" s="93"/>
      <c r="JRQ7" s="93"/>
      <c r="JRT7" s="93"/>
      <c r="JRW7" s="93"/>
      <c r="JSC7" s="93"/>
      <c r="JSL7" s="93"/>
      <c r="JSO7" s="93"/>
      <c r="JSR7" s="93"/>
      <c r="JSU7" s="93"/>
      <c r="JTG7" s="93"/>
      <c r="JTM7" s="93"/>
      <c r="JTP7" s="93"/>
      <c r="JTS7" s="93"/>
      <c r="JTV7" s="93"/>
      <c r="JUB7" s="93"/>
      <c r="JUE7" s="93"/>
      <c r="JUH7" s="93"/>
      <c r="JUK7" s="93"/>
      <c r="JUM7" s="93"/>
      <c r="JUN7" s="93"/>
      <c r="JUS7" s="93"/>
      <c r="JUV7" s="93"/>
      <c r="JUY7" s="93"/>
      <c r="JVB7" s="93"/>
      <c r="JVE7" s="93"/>
      <c r="JVH7" s="93"/>
      <c r="JVK7" s="93"/>
      <c r="JVQ7" s="93"/>
      <c r="JVT7" s="93"/>
      <c r="JVW7" s="93"/>
      <c r="JVY7" s="93"/>
      <c r="JVZ7" s="93"/>
      <c r="JWH7" s="93"/>
      <c r="JWK7" s="93"/>
      <c r="JWN7" s="93"/>
      <c r="JWY7" s="93"/>
      <c r="JWZ7" s="93"/>
      <c r="JXE7" s="93"/>
      <c r="JXI7" s="93"/>
      <c r="JXJ7" s="93"/>
      <c r="JXR7" s="93"/>
      <c r="JXS7" s="93"/>
      <c r="JYS7" s="93"/>
      <c r="JYT7" s="93"/>
      <c r="JYU7" s="93"/>
      <c r="JYV7" s="93"/>
      <c r="JYW7" s="93"/>
      <c r="JYX7" s="93"/>
      <c r="JYY7" s="93"/>
      <c r="JYZ7" s="93"/>
      <c r="JZA7" s="93"/>
      <c r="JZB7" s="93"/>
      <c r="JZC7" s="93"/>
      <c r="JZD7" s="93"/>
      <c r="JZE7" s="93"/>
      <c r="JZF7" s="93"/>
      <c r="JZG7" s="93"/>
      <c r="JZH7" s="93"/>
      <c r="JZI7" s="93"/>
      <c r="JZJ7" s="93"/>
      <c r="JZK7" s="93"/>
      <c r="JZL7" s="93"/>
      <c r="JZM7" s="93"/>
      <c r="JZN7" s="93"/>
      <c r="JZO7" s="93"/>
      <c r="JZP7" s="93"/>
      <c r="JZQ7" s="93"/>
      <c r="JZR7" s="93"/>
      <c r="JZS7" s="93"/>
      <c r="JZT7" s="93"/>
      <c r="JZU7" s="93"/>
      <c r="JZV7" s="93"/>
      <c r="JZW7" s="93"/>
      <c r="JZX7" s="93"/>
      <c r="JZY7" s="93"/>
      <c r="JZZ7" s="93"/>
      <c r="KAA7" s="93"/>
      <c r="KAB7" s="93"/>
      <c r="KAC7" s="93"/>
      <c r="KAD7" s="93"/>
      <c r="KAE7" s="93"/>
      <c r="KAF7" s="93"/>
      <c r="KAG7" s="93"/>
      <c r="KAH7" s="93"/>
      <c r="KAI7" s="93"/>
      <c r="KAJ7" s="93"/>
      <c r="KAK7" s="93"/>
      <c r="KAL7" s="93"/>
      <c r="KAM7" s="93"/>
      <c r="KAN7" s="93"/>
      <c r="KAO7" s="93"/>
      <c r="KAP7" s="93"/>
      <c r="KAQ7" s="93"/>
      <c r="KAR7" s="93"/>
      <c r="KAS7" s="93"/>
      <c r="KAT7" s="93"/>
      <c r="KAU7" s="93"/>
      <c r="KAV7" s="93"/>
      <c r="KAW7" s="93"/>
      <c r="KAX7" s="93"/>
      <c r="KBD7" s="93"/>
      <c r="KBG7" s="93"/>
      <c r="KBJ7" s="93"/>
      <c r="KBM7" s="93"/>
      <c r="KBP7" s="93"/>
      <c r="KBS7" s="93"/>
      <c r="KBY7" s="93"/>
      <c r="KCH7" s="93"/>
      <c r="KCK7" s="93"/>
      <c r="KCN7" s="93"/>
      <c r="KCQ7" s="93"/>
      <c r="KDC7" s="93"/>
      <c r="KDI7" s="93"/>
      <c r="KDL7" s="93"/>
      <c r="KDO7" s="93"/>
      <c r="KDR7" s="93"/>
      <c r="KDX7" s="93"/>
      <c r="KEA7" s="93"/>
      <c r="KED7" s="93"/>
      <c r="KEG7" s="93"/>
      <c r="KEI7" s="93"/>
      <c r="KEJ7" s="93"/>
      <c r="KEO7" s="93"/>
      <c r="KER7" s="93"/>
      <c r="KEU7" s="93"/>
      <c r="KEX7" s="93"/>
      <c r="KFA7" s="93"/>
      <c r="KFD7" s="93"/>
      <c r="KFG7" s="93"/>
      <c r="KFM7" s="93"/>
      <c r="KFP7" s="93"/>
      <c r="KFS7" s="93"/>
      <c r="KFU7" s="93"/>
      <c r="KFV7" s="93"/>
      <c r="KGD7" s="93"/>
      <c r="KGG7" s="93"/>
      <c r="KGJ7" s="93"/>
      <c r="KGU7" s="93"/>
      <c r="KGV7" s="93"/>
      <c r="KHA7" s="93"/>
      <c r="KHE7" s="93"/>
      <c r="KHF7" s="93"/>
      <c r="KHN7" s="93"/>
      <c r="KHO7" s="93"/>
      <c r="KIO7" s="93"/>
      <c r="KIP7" s="93"/>
      <c r="KIQ7" s="93"/>
      <c r="KIR7" s="93"/>
      <c r="KIS7" s="93"/>
      <c r="KIT7" s="93"/>
      <c r="KIU7" s="93"/>
      <c r="KIV7" s="93"/>
      <c r="KIW7" s="93"/>
      <c r="KIX7" s="93"/>
      <c r="KIY7" s="93"/>
      <c r="KIZ7" s="93"/>
      <c r="KJA7" s="93"/>
      <c r="KJB7" s="93"/>
      <c r="KJC7" s="93"/>
      <c r="KJD7" s="93"/>
      <c r="KJE7" s="93"/>
      <c r="KJF7" s="93"/>
      <c r="KJG7" s="93"/>
      <c r="KJH7" s="93"/>
      <c r="KJI7" s="93"/>
      <c r="KJJ7" s="93"/>
      <c r="KJK7" s="93"/>
      <c r="KJL7" s="93"/>
      <c r="KJM7" s="93"/>
      <c r="KJN7" s="93"/>
      <c r="KJO7" s="93"/>
      <c r="KJP7" s="93"/>
      <c r="KJQ7" s="93"/>
      <c r="KJR7" s="93"/>
      <c r="KJS7" s="93"/>
      <c r="KJT7" s="93"/>
      <c r="KJU7" s="93"/>
      <c r="KJV7" s="93"/>
      <c r="KJW7" s="93"/>
      <c r="KJX7" s="93"/>
      <c r="KJY7" s="93"/>
      <c r="KJZ7" s="93"/>
      <c r="KKA7" s="93"/>
      <c r="KKB7" s="93"/>
      <c r="KKC7" s="93"/>
      <c r="KKD7" s="93"/>
      <c r="KKE7" s="93"/>
      <c r="KKF7" s="93"/>
      <c r="KKG7" s="93"/>
      <c r="KKH7" s="93"/>
      <c r="KKI7" s="93"/>
      <c r="KKJ7" s="93"/>
      <c r="KKK7" s="93"/>
      <c r="KKL7" s="93"/>
      <c r="KKM7" s="93"/>
      <c r="KKN7" s="93"/>
      <c r="KKO7" s="93"/>
      <c r="KKP7" s="93"/>
      <c r="KKQ7" s="93"/>
      <c r="KKR7" s="93"/>
      <c r="KKS7" s="93"/>
      <c r="KKT7" s="93"/>
      <c r="KKZ7" s="93"/>
      <c r="KLC7" s="93"/>
      <c r="KLF7" s="93"/>
      <c r="KLI7" s="93"/>
      <c r="KLL7" s="93"/>
      <c r="KLO7" s="93"/>
      <c r="KLU7" s="93"/>
      <c r="KMD7" s="93"/>
      <c r="KMG7" s="93"/>
      <c r="KMJ7" s="93"/>
      <c r="KMM7" s="93"/>
      <c r="KMY7" s="93"/>
      <c r="KNE7" s="93"/>
      <c r="KNH7" s="93"/>
      <c r="KNK7" s="93"/>
      <c r="KNN7" s="93"/>
      <c r="KNT7" s="93"/>
      <c r="KNW7" s="93"/>
      <c r="KNZ7" s="93"/>
      <c r="KOC7" s="93"/>
      <c r="KOE7" s="93"/>
      <c r="KOF7" s="93"/>
      <c r="KOK7" s="93"/>
      <c r="KON7" s="93"/>
      <c r="KOQ7" s="93"/>
      <c r="KOT7" s="93"/>
      <c r="KOW7" s="93"/>
      <c r="KOZ7" s="93"/>
      <c r="KPC7" s="93"/>
      <c r="KPI7" s="93"/>
      <c r="KPL7" s="93"/>
      <c r="KPO7" s="93"/>
      <c r="KPQ7" s="93"/>
      <c r="KPR7" s="93"/>
      <c r="KPZ7" s="93"/>
      <c r="KQC7" s="93"/>
      <c r="KQF7" s="93"/>
      <c r="KQQ7" s="93"/>
      <c r="KQR7" s="93"/>
      <c r="KQW7" s="93"/>
      <c r="KRA7" s="93"/>
      <c r="KRB7" s="93"/>
      <c r="KRJ7" s="93"/>
      <c r="KRK7" s="93"/>
      <c r="KSK7" s="93"/>
      <c r="KSL7" s="93"/>
      <c r="KSM7" s="93"/>
      <c r="KSN7" s="93"/>
      <c r="KSO7" s="93"/>
      <c r="KSP7" s="93"/>
      <c r="KSQ7" s="93"/>
      <c r="KSR7" s="93"/>
      <c r="KSS7" s="93"/>
      <c r="KST7" s="93"/>
      <c r="KSU7" s="93"/>
      <c r="KSV7" s="93"/>
      <c r="KSW7" s="93"/>
      <c r="KSX7" s="93"/>
      <c r="KSY7" s="93"/>
      <c r="KSZ7" s="93"/>
      <c r="KTA7" s="93"/>
      <c r="KTB7" s="93"/>
      <c r="KTC7" s="93"/>
      <c r="KTD7" s="93"/>
      <c r="KTE7" s="93"/>
      <c r="KTF7" s="93"/>
      <c r="KTG7" s="93"/>
      <c r="KTH7" s="93"/>
      <c r="KTI7" s="93"/>
      <c r="KTJ7" s="93"/>
      <c r="KTK7" s="93"/>
      <c r="KTL7" s="93"/>
      <c r="KTM7" s="93"/>
      <c r="KTN7" s="93"/>
      <c r="KTO7" s="93"/>
      <c r="KTP7" s="93"/>
      <c r="KTQ7" s="93"/>
      <c r="KTR7" s="93"/>
      <c r="KTS7" s="93"/>
      <c r="KTT7" s="93"/>
      <c r="KTU7" s="93"/>
      <c r="KTV7" s="93"/>
      <c r="KTW7" s="93"/>
      <c r="KTX7" s="93"/>
      <c r="KTY7" s="93"/>
      <c r="KTZ7" s="93"/>
      <c r="KUA7" s="93"/>
      <c r="KUB7" s="93"/>
      <c r="KUC7" s="93"/>
      <c r="KUD7" s="93"/>
      <c r="KUE7" s="93"/>
      <c r="KUF7" s="93"/>
      <c r="KUG7" s="93"/>
      <c r="KUH7" s="93"/>
      <c r="KUI7" s="93"/>
      <c r="KUJ7" s="93"/>
      <c r="KUK7" s="93"/>
      <c r="KUL7" s="93"/>
      <c r="KUM7" s="93"/>
      <c r="KUN7" s="93"/>
      <c r="KUO7" s="93"/>
      <c r="KUP7" s="93"/>
      <c r="KUV7" s="93"/>
      <c r="KUY7" s="93"/>
      <c r="KVB7" s="93"/>
      <c r="KVE7" s="93"/>
      <c r="KVH7" s="93"/>
      <c r="KVK7" s="93"/>
      <c r="KVQ7" s="93"/>
      <c r="KVZ7" s="93"/>
      <c r="KWC7" s="93"/>
      <c r="KWF7" s="93"/>
      <c r="KWI7" s="93"/>
      <c r="KWU7" s="93"/>
      <c r="KXA7" s="93"/>
      <c r="KXD7" s="93"/>
      <c r="KXG7" s="93"/>
      <c r="KXJ7" s="93"/>
      <c r="KXP7" s="93"/>
      <c r="KXS7" s="93"/>
      <c r="KXV7" s="93"/>
      <c r="KXY7" s="93"/>
      <c r="KYA7" s="93"/>
      <c r="KYB7" s="93"/>
      <c r="KYG7" s="93"/>
      <c r="KYJ7" s="93"/>
      <c r="KYM7" s="93"/>
      <c r="KYP7" s="93"/>
      <c r="KYS7" s="93"/>
      <c r="KYV7" s="93"/>
      <c r="KYY7" s="93"/>
      <c r="KZE7" s="93"/>
      <c r="KZH7" s="93"/>
      <c r="KZK7" s="93"/>
      <c r="KZM7" s="93"/>
      <c r="KZN7" s="93"/>
      <c r="KZV7" s="93"/>
      <c r="KZY7" s="93"/>
      <c r="LAB7" s="93"/>
      <c r="LAM7" s="93"/>
      <c r="LAN7" s="93"/>
      <c r="LAS7" s="93"/>
      <c r="LAW7" s="93"/>
      <c r="LAX7" s="93"/>
      <c r="LBF7" s="93"/>
      <c r="LBG7" s="93"/>
      <c r="LCG7" s="93"/>
      <c r="LCH7" s="93"/>
      <c r="LCI7" s="93"/>
      <c r="LCJ7" s="93"/>
      <c r="LCK7" s="93"/>
      <c r="LCL7" s="93"/>
      <c r="LCM7" s="93"/>
      <c r="LCN7" s="93"/>
      <c r="LCO7" s="93"/>
      <c r="LCP7" s="93"/>
      <c r="LCQ7" s="93"/>
      <c r="LCR7" s="93"/>
      <c r="LCS7" s="93"/>
      <c r="LCT7" s="93"/>
      <c r="LCU7" s="93"/>
      <c r="LCV7" s="93"/>
      <c r="LCW7" s="93"/>
      <c r="LCX7" s="93"/>
      <c r="LCY7" s="93"/>
      <c r="LCZ7" s="93"/>
      <c r="LDA7" s="93"/>
      <c r="LDB7" s="93"/>
      <c r="LDC7" s="93"/>
      <c r="LDD7" s="93"/>
      <c r="LDE7" s="93"/>
      <c r="LDF7" s="93"/>
      <c r="LDG7" s="93"/>
      <c r="LDH7" s="93"/>
      <c r="LDI7" s="93"/>
      <c r="LDJ7" s="93"/>
      <c r="LDK7" s="93"/>
      <c r="LDL7" s="93"/>
      <c r="LDM7" s="93"/>
      <c r="LDN7" s="93"/>
      <c r="LDO7" s="93"/>
      <c r="LDP7" s="93"/>
      <c r="LDQ7" s="93"/>
      <c r="LDR7" s="93"/>
      <c r="LDS7" s="93"/>
      <c r="LDT7" s="93"/>
      <c r="LDU7" s="93"/>
      <c r="LDV7" s="93"/>
      <c r="LDW7" s="93"/>
      <c r="LDX7" s="93"/>
      <c r="LDY7" s="93"/>
      <c r="LDZ7" s="93"/>
      <c r="LEA7" s="93"/>
      <c r="LEB7" s="93"/>
      <c r="LEC7" s="93"/>
      <c r="LED7" s="93"/>
      <c r="LEE7" s="93"/>
      <c r="LEF7" s="93"/>
      <c r="LEG7" s="93"/>
      <c r="LEH7" s="93"/>
      <c r="LEI7" s="93"/>
      <c r="LEJ7" s="93"/>
      <c r="LEK7" s="93"/>
      <c r="LEL7" s="93"/>
      <c r="LER7" s="93"/>
      <c r="LEU7" s="93"/>
      <c r="LEX7" s="93"/>
      <c r="LFA7" s="93"/>
      <c r="LFD7" s="93"/>
      <c r="LFG7" s="93"/>
      <c r="LFM7" s="93"/>
      <c r="LFV7" s="93"/>
      <c r="LFY7" s="93"/>
      <c r="LGB7" s="93"/>
      <c r="LGE7" s="93"/>
      <c r="LGQ7" s="93"/>
      <c r="LGW7" s="93"/>
      <c r="LGZ7" s="93"/>
      <c r="LHC7" s="93"/>
      <c r="LHF7" s="93"/>
      <c r="LHL7" s="93"/>
      <c r="LHO7" s="93"/>
      <c r="LHR7" s="93"/>
      <c r="LHU7" s="93"/>
      <c r="LHW7" s="93"/>
      <c r="LHX7" s="93"/>
      <c r="LIC7" s="93"/>
      <c r="LIF7" s="93"/>
      <c r="LII7" s="93"/>
      <c r="LIL7" s="93"/>
      <c r="LIO7" s="93"/>
      <c r="LIR7" s="93"/>
      <c r="LIU7" s="93"/>
      <c r="LJA7" s="93"/>
      <c r="LJD7" s="93"/>
      <c r="LJG7" s="93"/>
      <c r="LJI7" s="93"/>
      <c r="LJJ7" s="93"/>
      <c r="LJR7" s="93"/>
      <c r="LJU7" s="93"/>
      <c r="LJX7" s="93"/>
      <c r="LKI7" s="93"/>
      <c r="LKJ7" s="93"/>
      <c r="LKO7" s="93"/>
      <c r="LKS7" s="93"/>
      <c r="LKT7" s="93"/>
      <c r="LLB7" s="93"/>
      <c r="LLC7" s="93"/>
      <c r="LMC7" s="93"/>
      <c r="LMD7" s="93"/>
      <c r="LME7" s="93"/>
      <c r="LMF7" s="93"/>
      <c r="LMG7" s="93"/>
      <c r="LMH7" s="93"/>
      <c r="LMI7" s="93"/>
      <c r="LMJ7" s="93"/>
      <c r="LMK7" s="93"/>
      <c r="LML7" s="93"/>
      <c r="LMM7" s="93"/>
      <c r="LMN7" s="93"/>
      <c r="LMO7" s="93"/>
      <c r="LMP7" s="93"/>
      <c r="LMQ7" s="93"/>
      <c r="LMR7" s="93"/>
      <c r="LMS7" s="93"/>
      <c r="LMT7" s="93"/>
      <c r="LMU7" s="93"/>
      <c r="LMV7" s="93"/>
      <c r="LMW7" s="93"/>
      <c r="LMX7" s="93"/>
      <c r="LMY7" s="93"/>
      <c r="LMZ7" s="93"/>
      <c r="LNA7" s="93"/>
      <c r="LNB7" s="93"/>
      <c r="LNC7" s="93"/>
      <c r="LND7" s="93"/>
      <c r="LNE7" s="93"/>
      <c r="LNF7" s="93"/>
      <c r="LNG7" s="93"/>
      <c r="LNH7" s="93"/>
      <c r="LNI7" s="93"/>
      <c r="LNJ7" s="93"/>
      <c r="LNK7" s="93"/>
      <c r="LNL7" s="93"/>
      <c r="LNM7" s="93"/>
      <c r="LNN7" s="93"/>
      <c r="LNO7" s="93"/>
      <c r="LNP7" s="93"/>
      <c r="LNQ7" s="93"/>
      <c r="LNR7" s="93"/>
      <c r="LNS7" s="93"/>
      <c r="LNT7" s="93"/>
      <c r="LNU7" s="93"/>
      <c r="LNV7" s="93"/>
      <c r="LNW7" s="93"/>
      <c r="LNX7" s="93"/>
      <c r="LNY7" s="93"/>
      <c r="LNZ7" s="93"/>
      <c r="LOA7" s="93"/>
      <c r="LOB7" s="93"/>
      <c r="LOC7" s="93"/>
      <c r="LOD7" s="93"/>
      <c r="LOE7" s="93"/>
      <c r="LOF7" s="93"/>
      <c r="LOG7" s="93"/>
      <c r="LOH7" s="93"/>
      <c r="LON7" s="93"/>
      <c r="LOQ7" s="93"/>
      <c r="LOT7" s="93"/>
      <c r="LOW7" s="93"/>
      <c r="LOZ7" s="93"/>
      <c r="LPC7" s="93"/>
      <c r="LPI7" s="93"/>
      <c r="LPR7" s="93"/>
      <c r="LPU7" s="93"/>
      <c r="LPX7" s="93"/>
      <c r="LQA7" s="93"/>
      <c r="LQM7" s="93"/>
      <c r="LQS7" s="93"/>
      <c r="LQV7" s="93"/>
      <c r="LQY7" s="93"/>
      <c r="LRB7" s="93"/>
      <c r="LRH7" s="93"/>
      <c r="LRK7" s="93"/>
      <c r="LRN7" s="93"/>
      <c r="LRQ7" s="93"/>
      <c r="LRS7" s="93"/>
      <c r="LRT7" s="93"/>
      <c r="LRY7" s="93"/>
      <c r="LSB7" s="93"/>
      <c r="LSE7" s="93"/>
      <c r="LSH7" s="93"/>
      <c r="LSK7" s="93"/>
      <c r="LSN7" s="93"/>
      <c r="LSQ7" s="93"/>
      <c r="LSW7" s="93"/>
      <c r="LSZ7" s="93"/>
      <c r="LTC7" s="93"/>
      <c r="LTE7" s="93"/>
      <c r="LTF7" s="93"/>
      <c r="LTN7" s="93"/>
      <c r="LTQ7" s="93"/>
      <c r="LTT7" s="93"/>
      <c r="LUE7" s="93"/>
      <c r="LUF7" s="93"/>
      <c r="LUK7" s="93"/>
      <c r="LUO7" s="93"/>
      <c r="LUP7" s="93"/>
      <c r="LUX7" s="93"/>
      <c r="LUY7" s="93"/>
      <c r="LVY7" s="93"/>
      <c r="LVZ7" s="93"/>
      <c r="LWA7" s="93"/>
      <c r="LWB7" s="93"/>
      <c r="LWC7" s="93"/>
      <c r="LWD7" s="93"/>
      <c r="LWE7" s="93"/>
      <c r="LWF7" s="93"/>
      <c r="LWG7" s="93"/>
      <c r="LWH7" s="93"/>
      <c r="LWI7" s="93"/>
      <c r="LWJ7" s="93"/>
      <c r="LWK7" s="93"/>
      <c r="LWL7" s="93"/>
      <c r="LWM7" s="93"/>
      <c r="LWN7" s="93"/>
      <c r="LWO7" s="93"/>
      <c r="LWP7" s="93"/>
      <c r="LWQ7" s="93"/>
      <c r="LWR7" s="93"/>
      <c r="LWS7" s="93"/>
      <c r="LWT7" s="93"/>
      <c r="LWU7" s="93"/>
      <c r="LWV7" s="93"/>
      <c r="LWW7" s="93"/>
      <c r="LWX7" s="93"/>
      <c r="LWY7" s="93"/>
      <c r="LWZ7" s="93"/>
      <c r="LXA7" s="93"/>
      <c r="LXB7" s="93"/>
      <c r="LXC7" s="93"/>
      <c r="LXD7" s="93"/>
      <c r="LXE7" s="93"/>
      <c r="LXF7" s="93"/>
      <c r="LXG7" s="93"/>
      <c r="LXH7" s="93"/>
      <c r="LXI7" s="93"/>
      <c r="LXJ7" s="93"/>
      <c r="LXK7" s="93"/>
      <c r="LXL7" s="93"/>
      <c r="LXM7" s="93"/>
      <c r="LXN7" s="93"/>
      <c r="LXO7" s="93"/>
      <c r="LXP7" s="93"/>
      <c r="LXQ7" s="93"/>
      <c r="LXR7" s="93"/>
      <c r="LXS7" s="93"/>
      <c r="LXT7" s="93"/>
      <c r="LXU7" s="93"/>
      <c r="LXV7" s="93"/>
      <c r="LXW7" s="93"/>
      <c r="LXX7" s="93"/>
      <c r="LXY7" s="93"/>
      <c r="LXZ7" s="93"/>
      <c r="LYA7" s="93"/>
      <c r="LYB7" s="93"/>
      <c r="LYC7" s="93"/>
      <c r="LYD7" s="93"/>
      <c r="LYJ7" s="93"/>
      <c r="LYM7" s="93"/>
      <c r="LYP7" s="93"/>
      <c r="LYS7" s="93"/>
      <c r="LYV7" s="93"/>
      <c r="LYY7" s="93"/>
      <c r="LZE7" s="93"/>
      <c r="LZN7" s="93"/>
      <c r="LZQ7" s="93"/>
      <c r="LZT7" s="93"/>
      <c r="LZW7" s="93"/>
      <c r="MAI7" s="93"/>
      <c r="MAO7" s="93"/>
      <c r="MAR7" s="93"/>
      <c r="MAU7" s="93"/>
      <c r="MAX7" s="93"/>
      <c r="MBD7" s="93"/>
      <c r="MBG7" s="93"/>
      <c r="MBJ7" s="93"/>
      <c r="MBM7" s="93"/>
      <c r="MBO7" s="93"/>
      <c r="MBP7" s="93"/>
      <c r="MBU7" s="93"/>
      <c r="MBX7" s="93"/>
      <c r="MCA7" s="93"/>
      <c r="MCD7" s="93"/>
      <c r="MCG7" s="93"/>
      <c r="MCJ7" s="93"/>
      <c r="MCM7" s="93"/>
      <c r="MCS7" s="93"/>
      <c r="MCV7" s="93"/>
      <c r="MCY7" s="93"/>
      <c r="MDA7" s="93"/>
      <c r="MDB7" s="93"/>
      <c r="MDJ7" s="93"/>
      <c r="MDM7" s="93"/>
      <c r="MDP7" s="93"/>
      <c r="MEA7" s="93"/>
      <c r="MEB7" s="93"/>
      <c r="MEG7" s="93"/>
      <c r="MEK7" s="93"/>
      <c r="MEL7" s="93"/>
      <c r="MET7" s="93"/>
      <c r="MEU7" s="93"/>
      <c r="MFU7" s="93"/>
      <c r="MFV7" s="93"/>
      <c r="MFW7" s="93"/>
      <c r="MFX7" s="93"/>
      <c r="MFY7" s="93"/>
      <c r="MFZ7" s="93"/>
      <c r="MGA7" s="93"/>
      <c r="MGB7" s="93"/>
      <c r="MGC7" s="93"/>
      <c r="MGD7" s="93"/>
      <c r="MGE7" s="93"/>
      <c r="MGF7" s="93"/>
      <c r="MGG7" s="93"/>
      <c r="MGH7" s="93"/>
      <c r="MGI7" s="93"/>
      <c r="MGJ7" s="93"/>
      <c r="MGK7" s="93"/>
      <c r="MGL7" s="93"/>
      <c r="MGM7" s="93"/>
      <c r="MGN7" s="93"/>
      <c r="MGO7" s="93"/>
      <c r="MGP7" s="93"/>
      <c r="MGQ7" s="93"/>
      <c r="MGR7" s="93"/>
      <c r="MGS7" s="93"/>
      <c r="MGT7" s="93"/>
      <c r="MGU7" s="93"/>
      <c r="MGV7" s="93"/>
      <c r="MGW7" s="93"/>
      <c r="MGX7" s="93"/>
      <c r="MGY7" s="93"/>
      <c r="MGZ7" s="93"/>
      <c r="MHA7" s="93"/>
      <c r="MHB7" s="93"/>
      <c r="MHC7" s="93"/>
      <c r="MHD7" s="93"/>
      <c r="MHE7" s="93"/>
      <c r="MHF7" s="93"/>
      <c r="MHG7" s="93"/>
      <c r="MHH7" s="93"/>
      <c r="MHI7" s="93"/>
      <c r="MHJ7" s="93"/>
      <c r="MHK7" s="93"/>
      <c r="MHL7" s="93"/>
      <c r="MHM7" s="93"/>
      <c r="MHN7" s="93"/>
      <c r="MHO7" s="93"/>
      <c r="MHP7" s="93"/>
      <c r="MHQ7" s="93"/>
      <c r="MHR7" s="93"/>
      <c r="MHS7" s="93"/>
      <c r="MHT7" s="93"/>
      <c r="MHU7" s="93"/>
      <c r="MHV7" s="93"/>
      <c r="MHW7" s="93"/>
      <c r="MHX7" s="93"/>
      <c r="MHY7" s="93"/>
      <c r="MHZ7" s="93"/>
      <c r="MIF7" s="93"/>
      <c r="MII7" s="93"/>
      <c r="MIL7" s="93"/>
      <c r="MIO7" s="93"/>
      <c r="MIR7" s="93"/>
      <c r="MIU7" s="93"/>
      <c r="MJA7" s="93"/>
      <c r="MJJ7" s="93"/>
      <c r="MJM7" s="93"/>
      <c r="MJP7" s="93"/>
      <c r="MJS7" s="93"/>
      <c r="MKE7" s="93"/>
      <c r="MKK7" s="93"/>
      <c r="MKN7" s="93"/>
      <c r="MKQ7" s="93"/>
      <c r="MKT7" s="93"/>
      <c r="MKZ7" s="93"/>
      <c r="MLC7" s="93"/>
      <c r="MLF7" s="93"/>
      <c r="MLI7" s="93"/>
      <c r="MLK7" s="93"/>
      <c r="MLL7" s="93"/>
      <c r="MLQ7" s="93"/>
      <c r="MLT7" s="93"/>
      <c r="MLW7" s="93"/>
      <c r="MLZ7" s="93"/>
      <c r="MMC7" s="93"/>
      <c r="MMF7" s="93"/>
      <c r="MMI7" s="93"/>
      <c r="MMO7" s="93"/>
      <c r="MMR7" s="93"/>
      <c r="MMU7" s="93"/>
      <c r="MMW7" s="93"/>
      <c r="MMX7" s="93"/>
      <c r="MNF7" s="93"/>
      <c r="MNI7" s="93"/>
      <c r="MNL7" s="93"/>
      <c r="MNW7" s="93"/>
      <c r="MNX7" s="93"/>
      <c r="MOC7" s="93"/>
      <c r="MOG7" s="93"/>
      <c r="MOH7" s="93"/>
      <c r="MOP7" s="93"/>
      <c r="MOQ7" s="93"/>
      <c r="MPQ7" s="93"/>
      <c r="MPR7" s="93"/>
      <c r="MPS7" s="93"/>
      <c r="MPT7" s="93"/>
      <c r="MPU7" s="93"/>
      <c r="MPV7" s="93"/>
      <c r="MPW7" s="93"/>
      <c r="MPX7" s="93"/>
      <c r="MPY7" s="93"/>
      <c r="MPZ7" s="93"/>
      <c r="MQA7" s="93"/>
      <c r="MQB7" s="93"/>
      <c r="MQC7" s="93"/>
      <c r="MQD7" s="93"/>
      <c r="MQE7" s="93"/>
      <c r="MQF7" s="93"/>
      <c r="MQG7" s="93"/>
      <c r="MQH7" s="93"/>
      <c r="MQI7" s="93"/>
      <c r="MQJ7" s="93"/>
      <c r="MQK7" s="93"/>
      <c r="MQL7" s="93"/>
      <c r="MQM7" s="93"/>
      <c r="MQN7" s="93"/>
      <c r="MQO7" s="93"/>
      <c r="MQP7" s="93"/>
      <c r="MQQ7" s="93"/>
      <c r="MQR7" s="93"/>
      <c r="MQS7" s="93"/>
      <c r="MQT7" s="93"/>
      <c r="MQU7" s="93"/>
      <c r="MQV7" s="93"/>
      <c r="MQW7" s="93"/>
      <c r="MQX7" s="93"/>
      <c r="MQY7" s="93"/>
      <c r="MQZ7" s="93"/>
      <c r="MRA7" s="93"/>
      <c r="MRB7" s="93"/>
      <c r="MRC7" s="93"/>
      <c r="MRD7" s="93"/>
      <c r="MRE7" s="93"/>
      <c r="MRF7" s="93"/>
      <c r="MRG7" s="93"/>
      <c r="MRH7" s="93"/>
      <c r="MRI7" s="93"/>
      <c r="MRJ7" s="93"/>
      <c r="MRK7" s="93"/>
      <c r="MRL7" s="93"/>
      <c r="MRM7" s="93"/>
      <c r="MRN7" s="93"/>
      <c r="MRO7" s="93"/>
      <c r="MRP7" s="93"/>
      <c r="MRQ7" s="93"/>
      <c r="MRR7" s="93"/>
      <c r="MRS7" s="93"/>
      <c r="MRT7" s="93"/>
      <c r="MRU7" s="93"/>
      <c r="MRV7" s="93"/>
      <c r="MSB7" s="93"/>
      <c r="MSE7" s="93"/>
      <c r="MSH7" s="93"/>
      <c r="MSK7" s="93"/>
      <c r="MSN7" s="93"/>
      <c r="MSQ7" s="93"/>
      <c r="MSW7" s="93"/>
      <c r="MTF7" s="93"/>
      <c r="MTI7" s="93"/>
      <c r="MTL7" s="93"/>
      <c r="MTO7" s="93"/>
      <c r="MUA7" s="93"/>
      <c r="MUG7" s="93"/>
      <c r="MUJ7" s="93"/>
      <c r="MUM7" s="93"/>
      <c r="MUP7" s="93"/>
      <c r="MUV7" s="93"/>
      <c r="MUY7" s="93"/>
      <c r="MVB7" s="93"/>
      <c r="MVE7" s="93"/>
      <c r="MVG7" s="93"/>
      <c r="MVH7" s="93"/>
      <c r="MVM7" s="93"/>
      <c r="MVP7" s="93"/>
      <c r="MVS7" s="93"/>
      <c r="MVV7" s="93"/>
      <c r="MVY7" s="93"/>
      <c r="MWB7" s="93"/>
      <c r="MWE7" s="93"/>
      <c r="MWK7" s="93"/>
      <c r="MWN7" s="93"/>
      <c r="MWQ7" s="93"/>
      <c r="MWS7" s="93"/>
      <c r="MWT7" s="93"/>
      <c r="MXB7" s="93"/>
      <c r="MXE7" s="93"/>
      <c r="MXH7" s="93"/>
      <c r="MXS7" s="93"/>
      <c r="MXT7" s="93"/>
      <c r="MXY7" s="93"/>
      <c r="MYC7" s="93"/>
      <c r="MYD7" s="93"/>
      <c r="MYL7" s="93"/>
      <c r="MYM7" s="93"/>
      <c r="MZM7" s="93"/>
      <c r="MZN7" s="93"/>
      <c r="MZO7" s="93"/>
      <c r="MZP7" s="93"/>
      <c r="MZQ7" s="93"/>
      <c r="MZR7" s="93"/>
      <c r="MZS7" s="93"/>
      <c r="MZT7" s="93"/>
      <c r="MZU7" s="93"/>
      <c r="MZV7" s="93"/>
      <c r="MZW7" s="93"/>
      <c r="MZX7" s="93"/>
      <c r="MZY7" s="93"/>
      <c r="MZZ7" s="93"/>
      <c r="NAA7" s="93"/>
      <c r="NAB7" s="93"/>
      <c r="NAC7" s="93"/>
      <c r="NAD7" s="93"/>
      <c r="NAE7" s="93"/>
      <c r="NAF7" s="93"/>
      <c r="NAG7" s="93"/>
      <c r="NAH7" s="93"/>
      <c r="NAI7" s="93"/>
      <c r="NAJ7" s="93"/>
      <c r="NAK7" s="93"/>
      <c r="NAL7" s="93"/>
      <c r="NAM7" s="93"/>
      <c r="NAN7" s="93"/>
      <c r="NAO7" s="93"/>
      <c r="NAP7" s="93"/>
      <c r="NAQ7" s="93"/>
      <c r="NAR7" s="93"/>
      <c r="NAS7" s="93"/>
      <c r="NAT7" s="93"/>
      <c r="NAU7" s="93"/>
      <c r="NAV7" s="93"/>
      <c r="NAW7" s="93"/>
      <c r="NAX7" s="93"/>
      <c r="NAY7" s="93"/>
      <c r="NAZ7" s="93"/>
      <c r="NBA7" s="93"/>
      <c r="NBB7" s="93"/>
      <c r="NBC7" s="93"/>
      <c r="NBD7" s="93"/>
      <c r="NBE7" s="93"/>
      <c r="NBF7" s="93"/>
      <c r="NBG7" s="93"/>
      <c r="NBH7" s="93"/>
      <c r="NBI7" s="93"/>
      <c r="NBJ7" s="93"/>
      <c r="NBK7" s="93"/>
      <c r="NBL7" s="93"/>
      <c r="NBM7" s="93"/>
      <c r="NBN7" s="93"/>
      <c r="NBO7" s="93"/>
      <c r="NBP7" s="93"/>
      <c r="NBQ7" s="93"/>
      <c r="NBR7" s="93"/>
      <c r="NBX7" s="93"/>
      <c r="NCA7" s="93"/>
      <c r="NCD7" s="93"/>
      <c r="NCG7" s="93"/>
      <c r="NCJ7" s="93"/>
      <c r="NCM7" s="93"/>
      <c r="NCS7" s="93"/>
      <c r="NDB7" s="93"/>
      <c r="NDE7" s="93"/>
      <c r="NDH7" s="93"/>
      <c r="NDK7" s="93"/>
      <c r="NDW7" s="93"/>
      <c r="NEC7" s="93"/>
      <c r="NEF7" s="93"/>
      <c r="NEI7" s="93"/>
      <c r="NEL7" s="93"/>
      <c r="NER7" s="93"/>
      <c r="NEU7" s="93"/>
      <c r="NEX7" s="93"/>
      <c r="NFA7" s="93"/>
      <c r="NFC7" s="93"/>
      <c r="NFD7" s="93"/>
      <c r="NFI7" s="93"/>
      <c r="NFL7" s="93"/>
      <c r="NFO7" s="93"/>
      <c r="NFR7" s="93"/>
      <c r="NFU7" s="93"/>
      <c r="NFX7" s="93"/>
      <c r="NGA7" s="93"/>
      <c r="NGG7" s="93"/>
      <c r="NGJ7" s="93"/>
      <c r="NGM7" s="93"/>
      <c r="NGO7" s="93"/>
      <c r="NGP7" s="93"/>
      <c r="NGX7" s="93"/>
      <c r="NHA7" s="93"/>
      <c r="NHD7" s="93"/>
      <c r="NHO7" s="93"/>
      <c r="NHP7" s="93"/>
      <c r="NHU7" s="93"/>
      <c r="NHY7" s="93"/>
      <c r="NHZ7" s="93"/>
      <c r="NIH7" s="93"/>
      <c r="NII7" s="93"/>
      <c r="NJI7" s="93"/>
      <c r="NJJ7" s="93"/>
      <c r="NJK7" s="93"/>
      <c r="NJL7" s="93"/>
      <c r="NJM7" s="93"/>
      <c r="NJN7" s="93"/>
      <c r="NJO7" s="93"/>
      <c r="NJP7" s="93"/>
      <c r="NJQ7" s="93"/>
      <c r="NJR7" s="93"/>
      <c r="NJS7" s="93"/>
      <c r="NJT7" s="93"/>
      <c r="NJU7" s="93"/>
      <c r="NJV7" s="93"/>
      <c r="NJW7" s="93"/>
      <c r="NJX7" s="93"/>
      <c r="NJY7" s="93"/>
      <c r="NJZ7" s="93"/>
      <c r="NKA7" s="93"/>
      <c r="NKB7" s="93"/>
      <c r="NKC7" s="93"/>
      <c r="NKD7" s="93"/>
      <c r="NKE7" s="93"/>
      <c r="NKF7" s="93"/>
      <c r="NKG7" s="93"/>
      <c r="NKH7" s="93"/>
      <c r="NKI7" s="93"/>
      <c r="NKJ7" s="93"/>
      <c r="NKK7" s="93"/>
      <c r="NKL7" s="93"/>
      <c r="NKM7" s="93"/>
      <c r="NKN7" s="93"/>
      <c r="NKO7" s="93"/>
      <c r="NKP7" s="93"/>
      <c r="NKQ7" s="93"/>
      <c r="NKR7" s="93"/>
      <c r="NKS7" s="93"/>
      <c r="NKT7" s="93"/>
      <c r="NKU7" s="93"/>
      <c r="NKV7" s="93"/>
      <c r="NKW7" s="93"/>
      <c r="NKX7" s="93"/>
      <c r="NKY7" s="93"/>
      <c r="NKZ7" s="93"/>
      <c r="NLA7" s="93"/>
      <c r="NLB7" s="93"/>
      <c r="NLC7" s="93"/>
      <c r="NLD7" s="93"/>
      <c r="NLE7" s="93"/>
      <c r="NLF7" s="93"/>
      <c r="NLG7" s="93"/>
      <c r="NLH7" s="93"/>
      <c r="NLI7" s="93"/>
      <c r="NLJ7" s="93"/>
      <c r="NLK7" s="93"/>
      <c r="NLL7" s="93"/>
      <c r="NLM7" s="93"/>
      <c r="NLN7" s="93"/>
      <c r="NLT7" s="93"/>
      <c r="NLW7" s="93"/>
      <c r="NLZ7" s="93"/>
      <c r="NMC7" s="93"/>
      <c r="NMF7" s="93"/>
      <c r="NMI7" s="93"/>
      <c r="NMO7" s="93"/>
      <c r="NMX7" s="93"/>
      <c r="NNA7" s="93"/>
      <c r="NND7" s="93"/>
      <c r="NNG7" s="93"/>
      <c r="NNS7" s="93"/>
      <c r="NNY7" s="93"/>
      <c r="NOB7" s="93"/>
      <c r="NOE7" s="93"/>
      <c r="NOH7" s="93"/>
      <c r="NON7" s="93"/>
      <c r="NOQ7" s="93"/>
      <c r="NOT7" s="93"/>
      <c r="NOW7" s="93"/>
      <c r="NOY7" s="93"/>
      <c r="NOZ7" s="93"/>
      <c r="NPE7" s="93"/>
      <c r="NPH7" s="93"/>
      <c r="NPK7" s="93"/>
      <c r="NPN7" s="93"/>
      <c r="NPQ7" s="93"/>
      <c r="NPT7" s="93"/>
      <c r="NPW7" s="93"/>
      <c r="NQC7" s="93"/>
      <c r="NQF7" s="93"/>
      <c r="NQI7" s="93"/>
      <c r="NQK7" s="93"/>
      <c r="NQL7" s="93"/>
      <c r="NQT7" s="93"/>
      <c r="NQW7" s="93"/>
      <c r="NQZ7" s="93"/>
      <c r="NRK7" s="93"/>
      <c r="NRL7" s="93"/>
      <c r="NRQ7" s="93"/>
      <c r="NRU7" s="93"/>
      <c r="NRV7" s="93"/>
      <c r="NSD7" s="93"/>
      <c r="NSE7" s="93"/>
      <c r="NTE7" s="93"/>
      <c r="NTF7" s="93"/>
      <c r="NTG7" s="93"/>
      <c r="NTH7" s="93"/>
      <c r="NTI7" s="93"/>
      <c r="NTJ7" s="93"/>
      <c r="NTK7" s="93"/>
      <c r="NTL7" s="93"/>
      <c r="NTM7" s="93"/>
      <c r="NTN7" s="93"/>
      <c r="NTO7" s="93"/>
      <c r="NTP7" s="93"/>
      <c r="NTQ7" s="93"/>
      <c r="NTR7" s="93"/>
      <c r="NTS7" s="93"/>
      <c r="NTT7" s="93"/>
      <c r="NTU7" s="93"/>
      <c r="NTV7" s="93"/>
      <c r="NTW7" s="93"/>
      <c r="NTX7" s="93"/>
      <c r="NTY7" s="93"/>
      <c r="NTZ7" s="93"/>
      <c r="NUA7" s="93"/>
      <c r="NUB7" s="93"/>
      <c r="NUC7" s="93"/>
      <c r="NUD7" s="93"/>
      <c r="NUE7" s="93"/>
      <c r="NUF7" s="93"/>
      <c r="NUG7" s="93"/>
      <c r="NUH7" s="93"/>
      <c r="NUI7" s="93"/>
      <c r="NUJ7" s="93"/>
      <c r="NUK7" s="93"/>
      <c r="NUL7" s="93"/>
      <c r="NUM7" s="93"/>
      <c r="NUN7" s="93"/>
      <c r="NUO7" s="93"/>
      <c r="NUP7" s="93"/>
      <c r="NUQ7" s="93"/>
      <c r="NUR7" s="93"/>
      <c r="NUS7" s="93"/>
      <c r="NUT7" s="93"/>
      <c r="NUU7" s="93"/>
      <c r="NUV7" s="93"/>
      <c r="NUW7" s="93"/>
      <c r="NUX7" s="93"/>
      <c r="NUY7" s="93"/>
      <c r="NUZ7" s="93"/>
      <c r="NVA7" s="93"/>
      <c r="NVB7" s="93"/>
      <c r="NVC7" s="93"/>
      <c r="NVD7" s="93"/>
      <c r="NVE7" s="93"/>
      <c r="NVF7" s="93"/>
      <c r="NVG7" s="93"/>
      <c r="NVH7" s="93"/>
      <c r="NVI7" s="93"/>
      <c r="NVJ7" s="93"/>
      <c r="NVP7" s="93"/>
      <c r="NVS7" s="93"/>
      <c r="NVV7" s="93"/>
      <c r="NVY7" s="93"/>
      <c r="NWB7" s="93"/>
      <c r="NWE7" s="93"/>
      <c r="NWK7" s="93"/>
      <c r="NWT7" s="93"/>
      <c r="NWW7" s="93"/>
      <c r="NWZ7" s="93"/>
      <c r="NXC7" s="93"/>
      <c r="NXO7" s="93"/>
      <c r="NXU7" s="93"/>
      <c r="NXX7" s="93"/>
      <c r="NYA7" s="93"/>
      <c r="NYD7" s="93"/>
      <c r="NYJ7" s="93"/>
      <c r="NYM7" s="93"/>
      <c r="NYP7" s="93"/>
      <c r="NYS7" s="93"/>
      <c r="NYU7" s="93"/>
      <c r="NYV7" s="93"/>
      <c r="NZA7" s="93"/>
      <c r="NZD7" s="93"/>
      <c r="NZG7" s="93"/>
      <c r="NZJ7" s="93"/>
      <c r="NZM7" s="93"/>
      <c r="NZP7" s="93"/>
      <c r="NZS7" s="93"/>
      <c r="NZY7" s="93"/>
      <c r="OAB7" s="93"/>
      <c r="OAE7" s="93"/>
      <c r="OAG7" s="93"/>
      <c r="OAH7" s="93"/>
      <c r="OAP7" s="93"/>
      <c r="OAS7" s="93"/>
      <c r="OAV7" s="93"/>
      <c r="OBG7" s="93"/>
      <c r="OBH7" s="93"/>
      <c r="OBM7" s="93"/>
      <c r="OBQ7" s="93"/>
      <c r="OBR7" s="93"/>
      <c r="OBZ7" s="93"/>
      <c r="OCA7" s="93"/>
      <c r="ODA7" s="93"/>
      <c r="ODB7" s="93"/>
      <c r="ODC7" s="93"/>
      <c r="ODD7" s="93"/>
      <c r="ODE7" s="93"/>
      <c r="ODF7" s="93"/>
      <c r="ODG7" s="93"/>
      <c r="ODH7" s="93"/>
      <c r="ODI7" s="93"/>
      <c r="ODJ7" s="93"/>
      <c r="ODK7" s="93"/>
      <c r="ODL7" s="93"/>
      <c r="ODM7" s="93"/>
      <c r="ODN7" s="93"/>
      <c r="ODO7" s="93"/>
      <c r="ODP7" s="93"/>
      <c r="ODQ7" s="93"/>
      <c r="ODR7" s="93"/>
      <c r="ODS7" s="93"/>
      <c r="ODT7" s="93"/>
      <c r="ODU7" s="93"/>
      <c r="ODV7" s="93"/>
      <c r="ODW7" s="93"/>
      <c r="ODX7" s="93"/>
      <c r="ODY7" s="93"/>
      <c r="ODZ7" s="93"/>
      <c r="OEA7" s="93"/>
      <c r="OEB7" s="93"/>
      <c r="OEC7" s="93"/>
      <c r="OED7" s="93"/>
      <c r="OEE7" s="93"/>
      <c r="OEF7" s="93"/>
      <c r="OEG7" s="93"/>
      <c r="OEH7" s="93"/>
      <c r="OEI7" s="93"/>
      <c r="OEJ7" s="93"/>
      <c r="OEK7" s="93"/>
      <c r="OEL7" s="93"/>
      <c r="OEM7" s="93"/>
      <c r="OEN7" s="93"/>
      <c r="OEO7" s="93"/>
      <c r="OEP7" s="93"/>
      <c r="OEQ7" s="93"/>
      <c r="OER7" s="93"/>
      <c r="OES7" s="93"/>
      <c r="OET7" s="93"/>
      <c r="OEU7" s="93"/>
      <c r="OEV7" s="93"/>
      <c r="OEW7" s="93"/>
      <c r="OEX7" s="93"/>
      <c r="OEY7" s="93"/>
      <c r="OEZ7" s="93"/>
      <c r="OFA7" s="93"/>
      <c r="OFB7" s="93"/>
      <c r="OFC7" s="93"/>
      <c r="OFD7" s="93"/>
      <c r="OFE7" s="93"/>
      <c r="OFF7" s="93"/>
      <c r="OFL7" s="93"/>
      <c r="OFO7" s="93"/>
      <c r="OFR7" s="93"/>
      <c r="OFU7" s="93"/>
      <c r="OFX7" s="93"/>
      <c r="OGA7" s="93"/>
      <c r="OGG7" s="93"/>
      <c r="OGP7" s="93"/>
      <c r="OGS7" s="93"/>
      <c r="OGV7" s="93"/>
      <c r="OGY7" s="93"/>
      <c r="OHK7" s="93"/>
      <c r="OHQ7" s="93"/>
      <c r="OHT7" s="93"/>
      <c r="OHW7" s="93"/>
      <c r="OHZ7" s="93"/>
      <c r="OIF7" s="93"/>
      <c r="OII7" s="93"/>
      <c r="OIL7" s="93"/>
      <c r="OIO7" s="93"/>
      <c r="OIQ7" s="93"/>
      <c r="OIR7" s="93"/>
      <c r="OIW7" s="93"/>
      <c r="OIZ7" s="93"/>
      <c r="OJC7" s="93"/>
      <c r="OJF7" s="93"/>
      <c r="OJI7" s="93"/>
      <c r="OJL7" s="93"/>
      <c r="OJO7" s="93"/>
      <c r="OJU7" s="93"/>
      <c r="OJX7" s="93"/>
      <c r="OKA7" s="93"/>
      <c r="OKC7" s="93"/>
      <c r="OKD7" s="93"/>
      <c r="OKL7" s="93"/>
      <c r="OKO7" s="93"/>
      <c r="OKR7" s="93"/>
      <c r="OLC7" s="93"/>
      <c r="OLD7" s="93"/>
      <c r="OLI7" s="93"/>
      <c r="OLM7" s="93"/>
      <c r="OLN7" s="93"/>
      <c r="OLV7" s="93"/>
      <c r="OLW7" s="93"/>
      <c r="OMW7" s="93"/>
      <c r="OMX7" s="93"/>
      <c r="OMY7" s="93"/>
      <c r="OMZ7" s="93"/>
      <c r="ONA7" s="93"/>
      <c r="ONB7" s="93"/>
      <c r="ONC7" s="93"/>
      <c r="OND7" s="93"/>
      <c r="ONE7" s="93"/>
      <c r="ONF7" s="93"/>
      <c r="ONG7" s="93"/>
      <c r="ONH7" s="93"/>
      <c r="ONI7" s="93"/>
      <c r="ONJ7" s="93"/>
      <c r="ONK7" s="93"/>
      <c r="ONL7" s="93"/>
      <c r="ONM7" s="93"/>
      <c r="ONN7" s="93"/>
      <c r="ONO7" s="93"/>
      <c r="ONP7" s="93"/>
      <c r="ONQ7" s="93"/>
      <c r="ONR7" s="93"/>
      <c r="ONS7" s="93"/>
      <c r="ONT7" s="93"/>
      <c r="ONU7" s="93"/>
      <c r="ONV7" s="93"/>
      <c r="ONW7" s="93"/>
      <c r="ONX7" s="93"/>
      <c r="ONY7" s="93"/>
      <c r="ONZ7" s="93"/>
      <c r="OOA7" s="93"/>
      <c r="OOB7" s="93"/>
      <c r="OOC7" s="93"/>
      <c r="OOD7" s="93"/>
      <c r="OOE7" s="93"/>
      <c r="OOF7" s="93"/>
      <c r="OOG7" s="93"/>
      <c r="OOH7" s="93"/>
      <c r="OOI7" s="93"/>
      <c r="OOJ7" s="93"/>
      <c r="OOK7" s="93"/>
      <c r="OOL7" s="93"/>
      <c r="OOM7" s="93"/>
      <c r="OON7" s="93"/>
      <c r="OOO7" s="93"/>
      <c r="OOP7" s="93"/>
      <c r="OOQ7" s="93"/>
      <c r="OOR7" s="93"/>
      <c r="OOS7" s="93"/>
      <c r="OOT7" s="93"/>
      <c r="OOU7" s="93"/>
      <c r="OOV7" s="93"/>
      <c r="OOW7" s="93"/>
      <c r="OOX7" s="93"/>
      <c r="OOY7" s="93"/>
      <c r="OOZ7" s="93"/>
      <c r="OPA7" s="93"/>
      <c r="OPB7" s="93"/>
      <c r="OPH7" s="93"/>
      <c r="OPK7" s="93"/>
      <c r="OPN7" s="93"/>
      <c r="OPQ7" s="93"/>
      <c r="OPT7" s="93"/>
      <c r="OPW7" s="93"/>
      <c r="OQC7" s="93"/>
      <c r="OQL7" s="93"/>
      <c r="OQO7" s="93"/>
      <c r="OQR7" s="93"/>
      <c r="OQU7" s="93"/>
      <c r="ORG7" s="93"/>
      <c r="ORM7" s="93"/>
      <c r="ORP7" s="93"/>
      <c r="ORS7" s="93"/>
      <c r="ORV7" s="93"/>
      <c r="OSB7" s="93"/>
      <c r="OSE7" s="93"/>
      <c r="OSH7" s="93"/>
      <c r="OSK7" s="93"/>
      <c r="OSM7" s="93"/>
      <c r="OSN7" s="93"/>
      <c r="OSS7" s="93"/>
      <c r="OSV7" s="93"/>
      <c r="OSY7" s="93"/>
      <c r="OTB7" s="93"/>
      <c r="OTE7" s="93"/>
      <c r="OTH7" s="93"/>
      <c r="OTK7" s="93"/>
      <c r="OTQ7" s="93"/>
      <c r="OTT7" s="93"/>
      <c r="OTW7" s="93"/>
      <c r="OTY7" s="93"/>
      <c r="OTZ7" s="93"/>
      <c r="OUH7" s="93"/>
      <c r="OUK7" s="93"/>
      <c r="OUN7" s="93"/>
      <c r="OUY7" s="93"/>
      <c r="OUZ7" s="93"/>
      <c r="OVE7" s="93"/>
      <c r="OVI7" s="93"/>
      <c r="OVJ7" s="93"/>
      <c r="OVR7" s="93"/>
      <c r="OVS7" s="93"/>
      <c r="OWS7" s="93"/>
      <c r="OWT7" s="93"/>
      <c r="OWU7" s="93"/>
      <c r="OWV7" s="93"/>
      <c r="OWW7" s="93"/>
      <c r="OWX7" s="93"/>
      <c r="OWY7" s="93"/>
      <c r="OWZ7" s="93"/>
      <c r="OXA7" s="93"/>
      <c r="OXB7" s="93"/>
      <c r="OXC7" s="93"/>
      <c r="OXD7" s="93"/>
      <c r="OXE7" s="93"/>
      <c r="OXF7" s="93"/>
      <c r="OXG7" s="93"/>
      <c r="OXH7" s="93"/>
      <c r="OXI7" s="93"/>
      <c r="OXJ7" s="93"/>
      <c r="OXK7" s="93"/>
      <c r="OXL7" s="93"/>
      <c r="OXM7" s="93"/>
      <c r="OXN7" s="93"/>
      <c r="OXO7" s="93"/>
      <c r="OXP7" s="93"/>
      <c r="OXQ7" s="93"/>
      <c r="OXR7" s="93"/>
      <c r="OXS7" s="93"/>
      <c r="OXT7" s="93"/>
      <c r="OXU7" s="93"/>
      <c r="OXV7" s="93"/>
      <c r="OXW7" s="93"/>
      <c r="OXX7" s="93"/>
      <c r="OXY7" s="93"/>
      <c r="OXZ7" s="93"/>
      <c r="OYA7" s="93"/>
      <c r="OYB7" s="93"/>
      <c r="OYC7" s="93"/>
      <c r="OYD7" s="93"/>
      <c r="OYE7" s="93"/>
      <c r="OYF7" s="93"/>
      <c r="OYG7" s="93"/>
      <c r="OYH7" s="93"/>
      <c r="OYI7" s="93"/>
      <c r="OYJ7" s="93"/>
      <c r="OYK7" s="93"/>
      <c r="OYL7" s="93"/>
      <c r="OYM7" s="93"/>
      <c r="OYN7" s="93"/>
      <c r="OYO7" s="93"/>
      <c r="OYP7" s="93"/>
      <c r="OYQ7" s="93"/>
      <c r="OYR7" s="93"/>
      <c r="OYS7" s="93"/>
      <c r="OYT7" s="93"/>
      <c r="OYU7" s="93"/>
      <c r="OYV7" s="93"/>
      <c r="OYW7" s="93"/>
      <c r="OYX7" s="93"/>
      <c r="OZD7" s="93"/>
      <c r="OZG7" s="93"/>
      <c r="OZJ7" s="93"/>
      <c r="OZM7" s="93"/>
      <c r="OZP7" s="93"/>
      <c r="OZS7" s="93"/>
      <c r="OZY7" s="93"/>
      <c r="PAH7" s="93"/>
      <c r="PAK7" s="93"/>
      <c r="PAN7" s="93"/>
      <c r="PAQ7" s="93"/>
      <c r="PBC7" s="93"/>
      <c r="PBI7" s="93"/>
      <c r="PBL7" s="93"/>
      <c r="PBO7" s="93"/>
      <c r="PBR7" s="93"/>
      <c r="PBX7" s="93"/>
      <c r="PCA7" s="93"/>
      <c r="PCD7" s="93"/>
      <c r="PCG7" s="93"/>
      <c r="PCI7" s="93"/>
      <c r="PCJ7" s="93"/>
      <c r="PCO7" s="93"/>
      <c r="PCR7" s="93"/>
      <c r="PCU7" s="93"/>
      <c r="PCX7" s="93"/>
      <c r="PDA7" s="93"/>
      <c r="PDD7" s="93"/>
      <c r="PDG7" s="93"/>
      <c r="PDM7" s="93"/>
      <c r="PDP7" s="93"/>
      <c r="PDS7" s="93"/>
      <c r="PDU7" s="93"/>
      <c r="PDV7" s="93"/>
      <c r="PED7" s="93"/>
      <c r="PEG7" s="93"/>
      <c r="PEJ7" s="93"/>
      <c r="PEU7" s="93"/>
      <c r="PEV7" s="93"/>
      <c r="PFA7" s="93"/>
      <c r="PFE7" s="93"/>
      <c r="PFF7" s="93"/>
      <c r="PFN7" s="93"/>
      <c r="PFO7" s="93"/>
      <c r="PGO7" s="93"/>
      <c r="PGP7" s="93"/>
      <c r="PGQ7" s="93"/>
      <c r="PGR7" s="93"/>
      <c r="PGS7" s="93"/>
      <c r="PGT7" s="93"/>
      <c r="PGU7" s="93"/>
      <c r="PGV7" s="93"/>
      <c r="PGW7" s="93"/>
      <c r="PGX7" s="93"/>
      <c r="PGY7" s="93"/>
      <c r="PGZ7" s="93"/>
      <c r="PHA7" s="93"/>
      <c r="PHB7" s="93"/>
      <c r="PHC7" s="93"/>
      <c r="PHD7" s="93"/>
      <c r="PHE7" s="93"/>
      <c r="PHF7" s="93"/>
      <c r="PHG7" s="93"/>
      <c r="PHH7" s="93"/>
      <c r="PHI7" s="93"/>
      <c r="PHJ7" s="93"/>
      <c r="PHK7" s="93"/>
      <c r="PHL7" s="93"/>
      <c r="PHM7" s="93"/>
      <c r="PHN7" s="93"/>
      <c r="PHO7" s="93"/>
      <c r="PHP7" s="93"/>
      <c r="PHQ7" s="93"/>
      <c r="PHR7" s="93"/>
      <c r="PHS7" s="93"/>
      <c r="PHT7" s="93"/>
      <c r="PHU7" s="93"/>
      <c r="PHV7" s="93"/>
      <c r="PHW7" s="93"/>
      <c r="PHX7" s="93"/>
      <c r="PHY7" s="93"/>
      <c r="PHZ7" s="93"/>
      <c r="PIA7" s="93"/>
      <c r="PIB7" s="93"/>
      <c r="PIC7" s="93"/>
      <c r="PID7" s="93"/>
      <c r="PIE7" s="93"/>
      <c r="PIF7" s="93"/>
      <c r="PIG7" s="93"/>
      <c r="PIH7" s="93"/>
      <c r="PII7" s="93"/>
      <c r="PIJ7" s="93"/>
      <c r="PIK7" s="93"/>
      <c r="PIL7" s="93"/>
      <c r="PIM7" s="93"/>
      <c r="PIN7" s="93"/>
      <c r="PIO7" s="93"/>
      <c r="PIP7" s="93"/>
      <c r="PIQ7" s="93"/>
      <c r="PIR7" s="93"/>
      <c r="PIS7" s="93"/>
      <c r="PIT7" s="93"/>
      <c r="PIZ7" s="93"/>
      <c r="PJC7" s="93"/>
      <c r="PJF7" s="93"/>
      <c r="PJI7" s="93"/>
      <c r="PJL7" s="93"/>
      <c r="PJO7" s="93"/>
      <c r="PJU7" s="93"/>
      <c r="PKD7" s="93"/>
      <c r="PKG7" s="93"/>
      <c r="PKJ7" s="93"/>
      <c r="PKM7" s="93"/>
      <c r="PKY7" s="93"/>
      <c r="PLE7" s="93"/>
      <c r="PLH7" s="93"/>
      <c r="PLK7" s="93"/>
      <c r="PLN7" s="93"/>
      <c r="PLT7" s="93"/>
      <c r="PLW7" s="93"/>
      <c r="PLZ7" s="93"/>
      <c r="PMC7" s="93"/>
      <c r="PME7" s="93"/>
      <c r="PMF7" s="93"/>
      <c r="PMK7" s="93"/>
      <c r="PMN7" s="93"/>
      <c r="PMQ7" s="93"/>
      <c r="PMT7" s="93"/>
      <c r="PMW7" s="93"/>
      <c r="PMZ7" s="93"/>
      <c r="PNC7" s="93"/>
      <c r="PNI7" s="93"/>
      <c r="PNL7" s="93"/>
      <c r="PNO7" s="93"/>
      <c r="PNQ7" s="93"/>
      <c r="PNR7" s="93"/>
      <c r="PNZ7" s="93"/>
      <c r="POC7" s="93"/>
      <c r="POF7" s="93"/>
      <c r="POQ7" s="93"/>
      <c r="POR7" s="93"/>
      <c r="POW7" s="93"/>
      <c r="PPA7" s="93"/>
      <c r="PPB7" s="93"/>
      <c r="PPJ7" s="93"/>
      <c r="PPK7" s="93"/>
      <c r="PQK7" s="93"/>
      <c r="PQL7" s="93"/>
      <c r="PQM7" s="93"/>
      <c r="PQN7" s="93"/>
      <c r="PQO7" s="93"/>
      <c r="PQP7" s="93"/>
      <c r="PQQ7" s="93"/>
      <c r="PQR7" s="93"/>
      <c r="PQS7" s="93"/>
      <c r="PQT7" s="93"/>
      <c r="PQU7" s="93"/>
      <c r="PQV7" s="93"/>
      <c r="PQW7" s="93"/>
      <c r="PQX7" s="93"/>
      <c r="PQY7" s="93"/>
      <c r="PQZ7" s="93"/>
      <c r="PRA7" s="93"/>
      <c r="PRB7" s="93"/>
      <c r="PRC7" s="93"/>
      <c r="PRD7" s="93"/>
      <c r="PRE7" s="93"/>
      <c r="PRF7" s="93"/>
      <c r="PRG7" s="93"/>
      <c r="PRH7" s="93"/>
      <c r="PRI7" s="93"/>
      <c r="PRJ7" s="93"/>
      <c r="PRK7" s="93"/>
      <c r="PRL7" s="93"/>
      <c r="PRM7" s="93"/>
      <c r="PRN7" s="93"/>
      <c r="PRO7" s="93"/>
      <c r="PRP7" s="93"/>
      <c r="PRQ7" s="93"/>
      <c r="PRR7" s="93"/>
      <c r="PRS7" s="93"/>
      <c r="PRT7" s="93"/>
      <c r="PRU7" s="93"/>
      <c r="PRV7" s="93"/>
      <c r="PRW7" s="93"/>
      <c r="PRX7" s="93"/>
      <c r="PRY7" s="93"/>
      <c r="PRZ7" s="93"/>
      <c r="PSA7" s="93"/>
      <c r="PSB7" s="93"/>
      <c r="PSC7" s="93"/>
      <c r="PSD7" s="93"/>
      <c r="PSE7" s="93"/>
      <c r="PSF7" s="93"/>
      <c r="PSG7" s="93"/>
      <c r="PSH7" s="93"/>
      <c r="PSI7" s="93"/>
      <c r="PSJ7" s="93"/>
      <c r="PSK7" s="93"/>
      <c r="PSL7" s="93"/>
      <c r="PSM7" s="93"/>
      <c r="PSN7" s="93"/>
      <c r="PSO7" s="93"/>
      <c r="PSP7" s="93"/>
      <c r="PSV7" s="93"/>
      <c r="PSY7" s="93"/>
      <c r="PTB7" s="93"/>
      <c r="PTE7" s="93"/>
      <c r="PTH7" s="93"/>
      <c r="PTK7" s="93"/>
      <c r="PTQ7" s="93"/>
      <c r="PTZ7" s="93"/>
      <c r="PUC7" s="93"/>
      <c r="PUF7" s="93"/>
      <c r="PUI7" s="93"/>
      <c r="PUU7" s="93"/>
      <c r="PVA7" s="93"/>
      <c r="PVD7" s="93"/>
      <c r="PVG7" s="93"/>
      <c r="PVJ7" s="93"/>
      <c r="PVP7" s="93"/>
      <c r="PVS7" s="93"/>
      <c r="PVV7" s="93"/>
      <c r="PVY7" s="93"/>
      <c r="PWA7" s="93"/>
      <c r="PWB7" s="93"/>
      <c r="PWG7" s="93"/>
      <c r="PWJ7" s="93"/>
      <c r="PWM7" s="93"/>
      <c r="PWP7" s="93"/>
      <c r="PWS7" s="93"/>
      <c r="PWV7" s="93"/>
      <c r="PWY7" s="93"/>
      <c r="PXE7" s="93"/>
      <c r="PXH7" s="93"/>
      <c r="PXK7" s="93"/>
      <c r="PXM7" s="93"/>
      <c r="PXN7" s="93"/>
      <c r="PXV7" s="93"/>
      <c r="PXY7" s="93"/>
      <c r="PYB7" s="93"/>
      <c r="PYM7" s="93"/>
      <c r="PYN7" s="93"/>
      <c r="PYS7" s="93"/>
      <c r="PYW7" s="93"/>
      <c r="PYX7" s="93"/>
      <c r="PZF7" s="93"/>
      <c r="PZG7" s="93"/>
      <c r="QAG7" s="93"/>
      <c r="QAH7" s="93"/>
      <c r="QAI7" s="93"/>
      <c r="QAJ7" s="93"/>
      <c r="QAK7" s="93"/>
      <c r="QAL7" s="93"/>
      <c r="QAM7" s="93"/>
      <c r="QAN7" s="93"/>
      <c r="QAO7" s="93"/>
      <c r="QAP7" s="93"/>
      <c r="QAQ7" s="93"/>
      <c r="QAR7" s="93"/>
      <c r="QAS7" s="93"/>
      <c r="QAT7" s="93"/>
      <c r="QAU7" s="93"/>
      <c r="QAV7" s="93"/>
      <c r="QAW7" s="93"/>
      <c r="QAX7" s="93"/>
      <c r="QAY7" s="93"/>
      <c r="QAZ7" s="93"/>
      <c r="QBA7" s="93"/>
      <c r="QBB7" s="93"/>
      <c r="QBC7" s="93"/>
      <c r="QBD7" s="93"/>
      <c r="QBE7" s="93"/>
      <c r="QBF7" s="93"/>
      <c r="QBG7" s="93"/>
      <c r="QBH7" s="93"/>
      <c r="QBI7" s="93"/>
      <c r="QBJ7" s="93"/>
      <c r="QBK7" s="93"/>
      <c r="QBL7" s="93"/>
      <c r="QBM7" s="93"/>
      <c r="QBN7" s="93"/>
      <c r="QBO7" s="93"/>
      <c r="QBP7" s="93"/>
      <c r="QBQ7" s="93"/>
      <c r="QBR7" s="93"/>
      <c r="QBS7" s="93"/>
      <c r="QBT7" s="93"/>
      <c r="QBU7" s="93"/>
      <c r="QBV7" s="93"/>
      <c r="QBW7" s="93"/>
      <c r="QBX7" s="93"/>
      <c r="QBY7" s="93"/>
      <c r="QBZ7" s="93"/>
      <c r="QCA7" s="93"/>
      <c r="QCB7" s="93"/>
      <c r="QCC7" s="93"/>
      <c r="QCD7" s="93"/>
      <c r="QCE7" s="93"/>
      <c r="QCF7" s="93"/>
      <c r="QCG7" s="93"/>
      <c r="QCH7" s="93"/>
      <c r="QCI7" s="93"/>
      <c r="QCJ7" s="93"/>
      <c r="QCK7" s="93"/>
      <c r="QCL7" s="93"/>
      <c r="QCR7" s="93"/>
      <c r="QCU7" s="93"/>
      <c r="QCX7" s="93"/>
      <c r="QDA7" s="93"/>
      <c r="QDD7" s="93"/>
      <c r="QDG7" s="93"/>
      <c r="QDM7" s="93"/>
      <c r="QDV7" s="93"/>
      <c r="QDY7" s="93"/>
      <c r="QEB7" s="93"/>
      <c r="QEE7" s="93"/>
      <c r="QEQ7" s="93"/>
      <c r="QEW7" s="93"/>
      <c r="QEZ7" s="93"/>
      <c r="QFC7" s="93"/>
      <c r="QFF7" s="93"/>
      <c r="QFL7" s="93"/>
      <c r="QFO7" s="93"/>
      <c r="QFR7" s="93"/>
      <c r="QFU7" s="93"/>
      <c r="QFW7" s="93"/>
      <c r="QFX7" s="93"/>
      <c r="QGC7" s="93"/>
      <c r="QGF7" s="93"/>
      <c r="QGI7" s="93"/>
      <c r="QGL7" s="93"/>
      <c r="QGO7" s="93"/>
      <c r="QGR7" s="93"/>
      <c r="QGU7" s="93"/>
      <c r="QHA7" s="93"/>
      <c r="QHD7" s="93"/>
      <c r="QHG7" s="93"/>
      <c r="QHI7" s="93"/>
      <c r="QHJ7" s="93"/>
      <c r="QHR7" s="93"/>
      <c r="QHU7" s="93"/>
      <c r="QHX7" s="93"/>
      <c r="QII7" s="93"/>
      <c r="QIJ7" s="93"/>
      <c r="QIO7" s="93"/>
      <c r="QIS7" s="93"/>
      <c r="QIT7" s="93"/>
      <c r="QJB7" s="93"/>
      <c r="QJC7" s="93"/>
      <c r="QKC7" s="93"/>
      <c r="QKD7" s="93"/>
      <c r="QKE7" s="93"/>
      <c r="QKF7" s="93"/>
      <c r="QKG7" s="93"/>
      <c r="QKH7" s="93"/>
      <c r="QKI7" s="93"/>
      <c r="QKJ7" s="93"/>
      <c r="QKK7" s="93"/>
      <c r="QKL7" s="93"/>
      <c r="QKM7" s="93"/>
      <c r="QKN7" s="93"/>
      <c r="QKO7" s="93"/>
      <c r="QKP7" s="93"/>
      <c r="QKQ7" s="93"/>
      <c r="QKR7" s="93"/>
      <c r="QKS7" s="93"/>
      <c r="QKT7" s="93"/>
      <c r="QKU7" s="93"/>
      <c r="QKV7" s="93"/>
      <c r="QKW7" s="93"/>
      <c r="QKX7" s="93"/>
      <c r="QKY7" s="93"/>
      <c r="QKZ7" s="93"/>
      <c r="QLA7" s="93"/>
      <c r="QLB7" s="93"/>
      <c r="QLC7" s="93"/>
      <c r="QLD7" s="93"/>
      <c r="QLE7" s="93"/>
      <c r="QLF7" s="93"/>
      <c r="QLG7" s="93"/>
      <c r="QLH7" s="93"/>
      <c r="QLI7" s="93"/>
      <c r="QLJ7" s="93"/>
      <c r="QLK7" s="93"/>
      <c r="QLL7" s="93"/>
      <c r="QLM7" s="93"/>
      <c r="QLN7" s="93"/>
      <c r="QLO7" s="93"/>
      <c r="QLP7" s="93"/>
      <c r="QLQ7" s="93"/>
      <c r="QLR7" s="93"/>
      <c r="QLS7" s="93"/>
      <c r="QLT7" s="93"/>
      <c r="QLU7" s="93"/>
      <c r="QLV7" s="93"/>
      <c r="QLW7" s="93"/>
      <c r="QLX7" s="93"/>
      <c r="QLY7" s="93"/>
      <c r="QLZ7" s="93"/>
      <c r="QMA7" s="93"/>
      <c r="QMB7" s="93"/>
      <c r="QMC7" s="93"/>
      <c r="QMD7" s="93"/>
      <c r="QME7" s="93"/>
      <c r="QMF7" s="93"/>
      <c r="QMG7" s="93"/>
      <c r="QMH7" s="93"/>
      <c r="QMN7" s="93"/>
      <c r="QMQ7" s="93"/>
      <c r="QMT7" s="93"/>
      <c r="QMW7" s="93"/>
      <c r="QMZ7" s="93"/>
      <c r="QNC7" s="93"/>
      <c r="QNI7" s="93"/>
      <c r="QNR7" s="93"/>
      <c r="QNU7" s="93"/>
      <c r="QNX7" s="93"/>
      <c r="QOA7" s="93"/>
      <c r="QOM7" s="93"/>
      <c r="QOS7" s="93"/>
      <c r="QOV7" s="93"/>
      <c r="QOY7" s="93"/>
      <c r="QPB7" s="93"/>
      <c r="QPH7" s="93"/>
      <c r="QPK7" s="93"/>
      <c r="QPN7" s="93"/>
      <c r="QPQ7" s="93"/>
      <c r="QPS7" s="93"/>
      <c r="QPT7" s="93"/>
      <c r="QPY7" s="93"/>
      <c r="QQB7" s="93"/>
      <c r="QQE7" s="93"/>
      <c r="QQH7" s="93"/>
      <c r="QQK7" s="93"/>
      <c r="QQN7" s="93"/>
      <c r="QQQ7" s="93"/>
      <c r="QQW7" s="93"/>
      <c r="QQZ7" s="93"/>
      <c r="QRC7" s="93"/>
      <c r="QRE7" s="93"/>
      <c r="QRF7" s="93"/>
      <c r="QRN7" s="93"/>
      <c r="QRQ7" s="93"/>
      <c r="QRT7" s="93"/>
      <c r="QSE7" s="93"/>
      <c r="QSF7" s="93"/>
      <c r="QSK7" s="93"/>
      <c r="QSO7" s="93"/>
      <c r="QSP7" s="93"/>
      <c r="QSX7" s="93"/>
      <c r="QSY7" s="93"/>
      <c r="QTY7" s="93"/>
      <c r="QTZ7" s="93"/>
      <c r="QUA7" s="93"/>
      <c r="QUB7" s="93"/>
      <c r="QUC7" s="93"/>
      <c r="QUD7" s="93"/>
      <c r="QUE7" s="93"/>
      <c r="QUF7" s="93"/>
      <c r="QUG7" s="93"/>
      <c r="QUH7" s="93"/>
      <c r="QUI7" s="93"/>
      <c r="QUJ7" s="93"/>
      <c r="QUK7" s="93"/>
      <c r="QUL7" s="93"/>
      <c r="QUM7" s="93"/>
      <c r="QUN7" s="93"/>
      <c r="QUO7" s="93"/>
      <c r="QUP7" s="93"/>
      <c r="QUQ7" s="93"/>
      <c r="QUR7" s="93"/>
      <c r="QUS7" s="93"/>
      <c r="QUT7" s="93"/>
      <c r="QUU7" s="93"/>
      <c r="QUV7" s="93"/>
      <c r="QUW7" s="93"/>
      <c r="QUX7" s="93"/>
      <c r="QUY7" s="93"/>
      <c r="QUZ7" s="93"/>
      <c r="QVA7" s="93"/>
      <c r="QVB7" s="93"/>
      <c r="QVC7" s="93"/>
      <c r="QVD7" s="93"/>
      <c r="QVE7" s="93"/>
      <c r="QVF7" s="93"/>
      <c r="QVG7" s="93"/>
      <c r="QVH7" s="93"/>
      <c r="QVI7" s="93"/>
      <c r="QVJ7" s="93"/>
      <c r="QVK7" s="93"/>
      <c r="QVL7" s="93"/>
      <c r="QVM7" s="93"/>
      <c r="QVN7" s="93"/>
      <c r="QVO7" s="93"/>
      <c r="QVP7" s="93"/>
      <c r="QVQ7" s="93"/>
      <c r="QVR7" s="93"/>
      <c r="QVS7" s="93"/>
      <c r="QVT7" s="93"/>
      <c r="QVU7" s="93"/>
      <c r="QVV7" s="93"/>
      <c r="QVW7" s="93"/>
      <c r="QVX7" s="93"/>
      <c r="QVY7" s="93"/>
      <c r="QVZ7" s="93"/>
      <c r="QWA7" s="93"/>
      <c r="QWB7" s="93"/>
      <c r="QWC7" s="93"/>
      <c r="QWD7" s="93"/>
      <c r="QWJ7" s="93"/>
      <c r="QWM7" s="93"/>
      <c r="QWP7" s="93"/>
      <c r="QWS7" s="93"/>
      <c r="QWV7" s="93"/>
      <c r="QWY7" s="93"/>
      <c r="QXE7" s="93"/>
      <c r="QXN7" s="93"/>
      <c r="QXQ7" s="93"/>
      <c r="QXT7" s="93"/>
      <c r="QXW7" s="93"/>
      <c r="QYI7" s="93"/>
      <c r="QYO7" s="93"/>
      <c r="QYR7" s="93"/>
      <c r="QYU7" s="93"/>
      <c r="QYX7" s="93"/>
      <c r="QZD7" s="93"/>
      <c r="QZG7" s="93"/>
      <c r="QZJ7" s="93"/>
      <c r="QZM7" s="93"/>
      <c r="QZO7" s="93"/>
      <c r="QZP7" s="93"/>
      <c r="QZU7" s="93"/>
      <c r="QZX7" s="93"/>
      <c r="RAA7" s="93"/>
      <c r="RAD7" s="93"/>
      <c r="RAG7" s="93"/>
      <c r="RAJ7" s="93"/>
      <c r="RAM7" s="93"/>
      <c r="RAS7" s="93"/>
      <c r="RAV7" s="93"/>
      <c r="RAY7" s="93"/>
      <c r="RBA7" s="93"/>
      <c r="RBB7" s="93"/>
      <c r="RBJ7" s="93"/>
      <c r="RBM7" s="93"/>
      <c r="RBP7" s="93"/>
      <c r="RCA7" s="93"/>
      <c r="RCB7" s="93"/>
      <c r="RCG7" s="93"/>
      <c r="RCK7" s="93"/>
      <c r="RCL7" s="93"/>
      <c r="RCT7" s="93"/>
      <c r="RCU7" s="93"/>
      <c r="RDU7" s="93"/>
      <c r="RDV7" s="93"/>
      <c r="RDW7" s="93"/>
      <c r="RDX7" s="93"/>
      <c r="RDY7" s="93"/>
      <c r="RDZ7" s="93"/>
      <c r="REA7" s="93"/>
      <c r="REB7" s="93"/>
      <c r="REC7" s="93"/>
      <c r="RED7" s="93"/>
      <c r="REE7" s="93"/>
      <c r="REF7" s="93"/>
      <c r="REG7" s="93"/>
      <c r="REH7" s="93"/>
      <c r="REI7" s="93"/>
      <c r="REJ7" s="93"/>
      <c r="REK7" s="93"/>
      <c r="REL7" s="93"/>
      <c r="REM7" s="93"/>
      <c r="REN7" s="93"/>
      <c r="REO7" s="93"/>
      <c r="REP7" s="93"/>
      <c r="REQ7" s="93"/>
      <c r="RER7" s="93"/>
      <c r="RES7" s="93"/>
      <c r="RET7" s="93"/>
      <c r="REU7" s="93"/>
      <c r="REV7" s="93"/>
      <c r="REW7" s="93"/>
      <c r="REX7" s="93"/>
      <c r="REY7" s="93"/>
      <c r="REZ7" s="93"/>
      <c r="RFA7" s="93"/>
      <c r="RFB7" s="93"/>
      <c r="RFC7" s="93"/>
      <c r="RFD7" s="93"/>
      <c r="RFE7" s="93"/>
      <c r="RFF7" s="93"/>
      <c r="RFG7" s="93"/>
      <c r="RFH7" s="93"/>
      <c r="RFI7" s="93"/>
      <c r="RFJ7" s="93"/>
      <c r="RFK7" s="93"/>
      <c r="RFL7" s="93"/>
      <c r="RFM7" s="93"/>
      <c r="RFN7" s="93"/>
      <c r="RFO7" s="93"/>
      <c r="RFP7" s="93"/>
      <c r="RFQ7" s="93"/>
      <c r="RFR7" s="93"/>
      <c r="RFS7" s="93"/>
      <c r="RFT7" s="93"/>
      <c r="RFU7" s="93"/>
      <c r="RFV7" s="93"/>
      <c r="RFW7" s="93"/>
      <c r="RFX7" s="93"/>
      <c r="RFY7" s="93"/>
      <c r="RFZ7" s="93"/>
      <c r="RGF7" s="93"/>
      <c r="RGI7" s="93"/>
      <c r="RGL7" s="93"/>
      <c r="RGO7" s="93"/>
      <c r="RGR7" s="93"/>
      <c r="RGU7" s="93"/>
      <c r="RHA7" s="93"/>
      <c r="RHJ7" s="93"/>
      <c r="RHM7" s="93"/>
      <c r="RHP7" s="93"/>
      <c r="RHS7" s="93"/>
      <c r="RIE7" s="93"/>
      <c r="RIK7" s="93"/>
      <c r="RIN7" s="93"/>
      <c r="RIQ7" s="93"/>
      <c r="RIT7" s="93"/>
      <c r="RIZ7" s="93"/>
      <c r="RJC7" s="93"/>
      <c r="RJF7" s="93"/>
      <c r="RJI7" s="93"/>
      <c r="RJK7" s="93"/>
      <c r="RJL7" s="93"/>
      <c r="RJQ7" s="93"/>
      <c r="RJT7" s="93"/>
      <c r="RJW7" s="93"/>
      <c r="RJZ7" s="93"/>
      <c r="RKC7" s="93"/>
      <c r="RKF7" s="93"/>
      <c r="RKI7" s="93"/>
      <c r="RKO7" s="93"/>
      <c r="RKR7" s="93"/>
      <c r="RKU7" s="93"/>
      <c r="RKW7" s="93"/>
      <c r="RKX7" s="93"/>
      <c r="RLF7" s="93"/>
      <c r="RLI7" s="93"/>
      <c r="RLL7" s="93"/>
      <c r="RLW7" s="93"/>
      <c r="RLX7" s="93"/>
      <c r="RMC7" s="93"/>
      <c r="RMG7" s="93"/>
      <c r="RMH7" s="93"/>
      <c r="RMP7" s="93"/>
      <c r="RMQ7" s="93"/>
      <c r="RNQ7" s="93"/>
      <c r="RNR7" s="93"/>
      <c r="RNS7" s="93"/>
      <c r="RNT7" s="93"/>
      <c r="RNU7" s="93"/>
      <c r="RNV7" s="93"/>
      <c r="RNW7" s="93"/>
      <c r="RNX7" s="93"/>
      <c r="RNY7" s="93"/>
      <c r="RNZ7" s="93"/>
      <c r="ROA7" s="93"/>
      <c r="ROB7" s="93"/>
      <c r="ROC7" s="93"/>
      <c r="ROD7" s="93"/>
      <c r="ROE7" s="93"/>
      <c r="ROF7" s="93"/>
      <c r="ROG7" s="93"/>
      <c r="ROH7" s="93"/>
      <c r="ROI7" s="93"/>
      <c r="ROJ7" s="93"/>
      <c r="ROK7" s="93"/>
      <c r="ROL7" s="93"/>
      <c r="ROM7" s="93"/>
      <c r="RON7" s="93"/>
      <c r="ROO7" s="93"/>
      <c r="ROP7" s="93"/>
      <c r="ROQ7" s="93"/>
      <c r="ROR7" s="93"/>
      <c r="ROS7" s="93"/>
      <c r="ROT7" s="93"/>
      <c r="ROU7" s="93"/>
      <c r="ROV7" s="93"/>
      <c r="ROW7" s="93"/>
      <c r="ROX7" s="93"/>
      <c r="ROY7" s="93"/>
      <c r="ROZ7" s="93"/>
      <c r="RPA7" s="93"/>
      <c r="RPB7" s="93"/>
      <c r="RPC7" s="93"/>
      <c r="RPD7" s="93"/>
      <c r="RPE7" s="93"/>
      <c r="RPF7" s="93"/>
      <c r="RPG7" s="93"/>
      <c r="RPH7" s="93"/>
      <c r="RPI7" s="93"/>
      <c r="RPJ7" s="93"/>
      <c r="RPK7" s="93"/>
      <c r="RPL7" s="93"/>
      <c r="RPM7" s="93"/>
      <c r="RPN7" s="93"/>
      <c r="RPO7" s="93"/>
      <c r="RPP7" s="93"/>
      <c r="RPQ7" s="93"/>
      <c r="RPR7" s="93"/>
      <c r="RPS7" s="93"/>
      <c r="RPT7" s="93"/>
      <c r="RPU7" s="93"/>
      <c r="RPV7" s="93"/>
      <c r="RQB7" s="93"/>
      <c r="RQE7" s="93"/>
      <c r="RQH7" s="93"/>
      <c r="RQK7" s="93"/>
      <c r="RQN7" s="93"/>
      <c r="RQQ7" s="93"/>
      <c r="RQW7" s="93"/>
      <c r="RRF7" s="93"/>
      <c r="RRI7" s="93"/>
      <c r="RRL7" s="93"/>
      <c r="RRO7" s="93"/>
      <c r="RSA7" s="93"/>
      <c r="RSG7" s="93"/>
      <c r="RSJ7" s="93"/>
      <c r="RSM7" s="93"/>
      <c r="RSP7" s="93"/>
      <c r="RSV7" s="93"/>
      <c r="RSY7" s="93"/>
      <c r="RTB7" s="93"/>
      <c r="RTE7" s="93"/>
      <c r="RTG7" s="93"/>
      <c r="RTH7" s="93"/>
      <c r="RTM7" s="93"/>
      <c r="RTP7" s="93"/>
      <c r="RTS7" s="93"/>
      <c r="RTV7" s="93"/>
      <c r="RTY7" s="93"/>
      <c r="RUB7" s="93"/>
      <c r="RUE7" s="93"/>
      <c r="RUK7" s="93"/>
      <c r="RUN7" s="93"/>
      <c r="RUQ7" s="93"/>
      <c r="RUS7" s="93"/>
      <c r="RUT7" s="93"/>
      <c r="RVB7" s="93"/>
      <c r="RVE7" s="93"/>
      <c r="RVH7" s="93"/>
      <c r="RVS7" s="93"/>
      <c r="RVT7" s="93"/>
      <c r="RVY7" s="93"/>
      <c r="RWC7" s="93"/>
      <c r="RWD7" s="93"/>
      <c r="RWL7" s="93"/>
      <c r="RWM7" s="93"/>
      <c r="RXM7" s="93"/>
      <c r="RXN7" s="93"/>
      <c r="RXO7" s="93"/>
      <c r="RXP7" s="93"/>
      <c r="RXQ7" s="93"/>
      <c r="RXR7" s="93"/>
      <c r="RXS7" s="93"/>
      <c r="RXT7" s="93"/>
      <c r="RXU7" s="93"/>
      <c r="RXV7" s="93"/>
      <c r="RXW7" s="93"/>
      <c r="RXX7" s="93"/>
      <c r="RXY7" s="93"/>
      <c r="RXZ7" s="93"/>
      <c r="RYA7" s="93"/>
      <c r="RYB7" s="93"/>
      <c r="RYC7" s="93"/>
      <c r="RYD7" s="93"/>
      <c r="RYE7" s="93"/>
      <c r="RYF7" s="93"/>
      <c r="RYG7" s="93"/>
      <c r="RYH7" s="93"/>
      <c r="RYI7" s="93"/>
      <c r="RYJ7" s="93"/>
      <c r="RYK7" s="93"/>
      <c r="RYL7" s="93"/>
      <c r="RYM7" s="93"/>
      <c r="RYN7" s="93"/>
      <c r="RYO7" s="93"/>
      <c r="RYP7" s="93"/>
      <c r="RYQ7" s="93"/>
      <c r="RYR7" s="93"/>
      <c r="RYS7" s="93"/>
      <c r="RYT7" s="93"/>
      <c r="RYU7" s="93"/>
      <c r="RYV7" s="93"/>
      <c r="RYW7" s="93"/>
      <c r="RYX7" s="93"/>
      <c r="RYY7" s="93"/>
      <c r="RYZ7" s="93"/>
      <c r="RZA7" s="93"/>
      <c r="RZB7" s="93"/>
      <c r="RZC7" s="93"/>
      <c r="RZD7" s="93"/>
      <c r="RZE7" s="93"/>
      <c r="RZF7" s="93"/>
      <c r="RZG7" s="93"/>
      <c r="RZH7" s="93"/>
      <c r="RZI7" s="93"/>
      <c r="RZJ7" s="93"/>
      <c r="RZK7" s="93"/>
      <c r="RZL7" s="93"/>
      <c r="RZM7" s="93"/>
      <c r="RZN7" s="93"/>
      <c r="RZO7" s="93"/>
      <c r="RZP7" s="93"/>
      <c r="RZQ7" s="93"/>
      <c r="RZR7" s="93"/>
      <c r="RZX7" s="93"/>
      <c r="SAA7" s="93"/>
      <c r="SAD7" s="93"/>
      <c r="SAG7" s="93"/>
      <c r="SAJ7" s="93"/>
      <c r="SAM7" s="93"/>
      <c r="SAS7" s="93"/>
      <c r="SBB7" s="93"/>
      <c r="SBE7" s="93"/>
      <c r="SBH7" s="93"/>
      <c r="SBK7" s="93"/>
      <c r="SBW7" s="93"/>
      <c r="SCC7" s="93"/>
      <c r="SCF7" s="93"/>
      <c r="SCI7" s="93"/>
      <c r="SCL7" s="93"/>
      <c r="SCR7" s="93"/>
      <c r="SCU7" s="93"/>
      <c r="SCX7" s="93"/>
      <c r="SDA7" s="93"/>
      <c r="SDC7" s="93"/>
      <c r="SDD7" s="93"/>
      <c r="SDI7" s="93"/>
      <c r="SDL7" s="93"/>
      <c r="SDO7" s="93"/>
      <c r="SDR7" s="93"/>
      <c r="SDU7" s="93"/>
      <c r="SDX7" s="93"/>
      <c r="SEA7" s="93"/>
      <c r="SEG7" s="93"/>
      <c r="SEJ7" s="93"/>
      <c r="SEM7" s="93"/>
      <c r="SEO7" s="93"/>
      <c r="SEP7" s="93"/>
      <c r="SEX7" s="93"/>
      <c r="SFA7" s="93"/>
      <c r="SFD7" s="93"/>
      <c r="SFO7" s="93"/>
      <c r="SFP7" s="93"/>
      <c r="SFU7" s="93"/>
      <c r="SFY7" s="93"/>
      <c r="SFZ7" s="93"/>
      <c r="SGH7" s="93"/>
      <c r="SGI7" s="93"/>
      <c r="SHI7" s="93"/>
      <c r="SHJ7" s="93"/>
      <c r="SHK7" s="93"/>
      <c r="SHL7" s="93"/>
      <c r="SHM7" s="93"/>
      <c r="SHN7" s="93"/>
      <c r="SHO7" s="93"/>
      <c r="SHP7" s="93"/>
      <c r="SHQ7" s="93"/>
      <c r="SHR7" s="93"/>
      <c r="SHS7" s="93"/>
      <c r="SHT7" s="93"/>
      <c r="SHU7" s="93"/>
      <c r="SHV7" s="93"/>
      <c r="SHW7" s="93"/>
      <c r="SHX7" s="93"/>
      <c r="SHY7" s="93"/>
      <c r="SHZ7" s="93"/>
      <c r="SIA7" s="93"/>
      <c r="SIB7" s="93"/>
      <c r="SIC7" s="93"/>
      <c r="SID7" s="93"/>
      <c r="SIE7" s="93"/>
      <c r="SIF7" s="93"/>
      <c r="SIG7" s="93"/>
      <c r="SIH7" s="93"/>
      <c r="SII7" s="93"/>
      <c r="SIJ7" s="93"/>
      <c r="SIK7" s="93"/>
      <c r="SIL7" s="93"/>
      <c r="SIM7" s="93"/>
      <c r="SIN7" s="93"/>
      <c r="SIO7" s="93"/>
      <c r="SIP7" s="93"/>
      <c r="SIQ7" s="93"/>
      <c r="SIR7" s="93"/>
      <c r="SIS7" s="93"/>
      <c r="SIT7" s="93"/>
      <c r="SIU7" s="93"/>
      <c r="SIV7" s="93"/>
      <c r="SIW7" s="93"/>
      <c r="SIX7" s="93"/>
      <c r="SIY7" s="93"/>
      <c r="SIZ7" s="93"/>
      <c r="SJA7" s="93"/>
      <c r="SJB7" s="93"/>
      <c r="SJC7" s="93"/>
      <c r="SJD7" s="93"/>
      <c r="SJE7" s="93"/>
      <c r="SJF7" s="93"/>
      <c r="SJG7" s="93"/>
      <c r="SJH7" s="93"/>
      <c r="SJI7" s="93"/>
      <c r="SJJ7" s="93"/>
      <c r="SJK7" s="93"/>
      <c r="SJL7" s="93"/>
      <c r="SJM7" s="93"/>
      <c r="SJN7" s="93"/>
      <c r="SJT7" s="93"/>
      <c r="SJW7" s="93"/>
      <c r="SJZ7" s="93"/>
      <c r="SKC7" s="93"/>
      <c r="SKF7" s="93"/>
      <c r="SKI7" s="93"/>
      <c r="SKO7" s="93"/>
      <c r="SKX7" s="93"/>
      <c r="SLA7" s="93"/>
      <c r="SLD7" s="93"/>
      <c r="SLG7" s="93"/>
      <c r="SLS7" s="93"/>
      <c r="SLY7" s="93"/>
      <c r="SMB7" s="93"/>
      <c r="SME7" s="93"/>
      <c r="SMH7" s="93"/>
      <c r="SMN7" s="93"/>
      <c r="SMQ7" s="93"/>
      <c r="SMT7" s="93"/>
      <c r="SMW7" s="93"/>
      <c r="SMY7" s="93"/>
      <c r="SMZ7" s="93"/>
      <c r="SNE7" s="93"/>
      <c r="SNH7" s="93"/>
      <c r="SNK7" s="93"/>
      <c r="SNN7" s="93"/>
      <c r="SNQ7" s="93"/>
      <c r="SNT7" s="93"/>
      <c r="SNW7" s="93"/>
      <c r="SOC7" s="93"/>
      <c r="SOF7" s="93"/>
      <c r="SOI7" s="93"/>
      <c r="SOK7" s="93"/>
      <c r="SOL7" s="93"/>
      <c r="SOT7" s="93"/>
      <c r="SOW7" s="93"/>
      <c r="SOZ7" s="93"/>
      <c r="SPK7" s="93"/>
      <c r="SPL7" s="93"/>
      <c r="SPQ7" s="93"/>
      <c r="SPU7" s="93"/>
      <c r="SPV7" s="93"/>
      <c r="SQD7" s="93"/>
      <c r="SQE7" s="93"/>
      <c r="SRE7" s="93"/>
      <c r="SRF7" s="93"/>
      <c r="SRG7" s="93"/>
      <c r="SRH7" s="93"/>
      <c r="SRI7" s="93"/>
      <c r="SRJ7" s="93"/>
      <c r="SRK7" s="93"/>
      <c r="SRL7" s="93"/>
      <c r="SRM7" s="93"/>
      <c r="SRN7" s="93"/>
      <c r="SRO7" s="93"/>
      <c r="SRP7" s="93"/>
      <c r="SRQ7" s="93"/>
      <c r="SRR7" s="93"/>
      <c r="SRS7" s="93"/>
      <c r="SRT7" s="93"/>
      <c r="SRU7" s="93"/>
      <c r="SRV7" s="93"/>
      <c r="SRW7" s="93"/>
      <c r="SRX7" s="93"/>
      <c r="SRY7" s="93"/>
      <c r="SRZ7" s="93"/>
      <c r="SSA7" s="93"/>
      <c r="SSB7" s="93"/>
      <c r="SSC7" s="93"/>
      <c r="SSD7" s="93"/>
      <c r="SSE7" s="93"/>
      <c r="SSF7" s="93"/>
      <c r="SSG7" s="93"/>
      <c r="SSH7" s="93"/>
      <c r="SSI7" s="93"/>
      <c r="SSJ7" s="93"/>
      <c r="SSK7" s="93"/>
      <c r="SSL7" s="93"/>
      <c r="SSM7" s="93"/>
      <c r="SSN7" s="93"/>
      <c r="SSO7" s="93"/>
      <c r="SSP7" s="93"/>
      <c r="SSQ7" s="93"/>
      <c r="SSR7" s="93"/>
      <c r="SSS7" s="93"/>
      <c r="SST7" s="93"/>
      <c r="SSU7" s="93"/>
      <c r="SSV7" s="93"/>
      <c r="SSW7" s="93"/>
      <c r="SSX7" s="93"/>
      <c r="SSY7" s="93"/>
      <c r="SSZ7" s="93"/>
      <c r="STA7" s="93"/>
      <c r="STB7" s="93"/>
      <c r="STC7" s="93"/>
      <c r="STD7" s="93"/>
      <c r="STE7" s="93"/>
      <c r="STF7" s="93"/>
      <c r="STG7" s="93"/>
      <c r="STH7" s="93"/>
      <c r="STI7" s="93"/>
      <c r="STJ7" s="93"/>
      <c r="STP7" s="93"/>
      <c r="STS7" s="93"/>
      <c r="STV7" s="93"/>
      <c r="STY7" s="93"/>
      <c r="SUB7" s="93"/>
      <c r="SUE7" s="93"/>
      <c r="SUK7" s="93"/>
      <c r="SUT7" s="93"/>
      <c r="SUW7" s="93"/>
      <c r="SUZ7" s="93"/>
      <c r="SVC7" s="93"/>
      <c r="SVO7" s="93"/>
      <c r="SVU7" s="93"/>
      <c r="SVX7" s="93"/>
      <c r="SWA7" s="93"/>
      <c r="SWD7" s="93"/>
      <c r="SWJ7" s="93"/>
      <c r="SWM7" s="93"/>
      <c r="SWP7" s="93"/>
      <c r="SWS7" s="93"/>
      <c r="SWU7" s="93"/>
      <c r="SWV7" s="93"/>
      <c r="SXA7" s="93"/>
      <c r="SXD7" s="93"/>
      <c r="SXG7" s="93"/>
      <c r="SXJ7" s="93"/>
      <c r="SXM7" s="93"/>
      <c r="SXP7" s="93"/>
      <c r="SXS7" s="93"/>
      <c r="SXY7" s="93"/>
      <c r="SYB7" s="93"/>
      <c r="SYE7" s="93"/>
      <c r="SYG7" s="93"/>
      <c r="SYH7" s="93"/>
      <c r="SYP7" s="93"/>
      <c r="SYS7" s="93"/>
      <c r="SYV7" s="93"/>
      <c r="SZG7" s="93"/>
      <c r="SZH7" s="93"/>
      <c r="SZM7" s="93"/>
      <c r="SZQ7" s="93"/>
      <c r="SZR7" s="93"/>
      <c r="SZZ7" s="93"/>
      <c r="TAA7" s="93"/>
      <c r="TBA7" s="93"/>
      <c r="TBB7" s="93"/>
      <c r="TBC7" s="93"/>
      <c r="TBD7" s="93"/>
      <c r="TBE7" s="93"/>
      <c r="TBF7" s="93"/>
      <c r="TBG7" s="93"/>
      <c r="TBH7" s="93"/>
      <c r="TBI7" s="93"/>
      <c r="TBJ7" s="93"/>
      <c r="TBK7" s="93"/>
      <c r="TBL7" s="93"/>
      <c r="TBM7" s="93"/>
      <c r="TBN7" s="93"/>
      <c r="TBO7" s="93"/>
      <c r="TBP7" s="93"/>
      <c r="TBQ7" s="93"/>
      <c r="TBR7" s="93"/>
      <c r="TBS7" s="93"/>
      <c r="TBT7" s="93"/>
      <c r="TBU7" s="93"/>
      <c r="TBV7" s="93"/>
      <c r="TBW7" s="93"/>
      <c r="TBX7" s="93"/>
      <c r="TBY7" s="93"/>
      <c r="TBZ7" s="93"/>
      <c r="TCA7" s="93"/>
      <c r="TCB7" s="93"/>
      <c r="TCC7" s="93"/>
      <c r="TCD7" s="93"/>
      <c r="TCE7" s="93"/>
      <c r="TCF7" s="93"/>
      <c r="TCG7" s="93"/>
      <c r="TCH7" s="93"/>
      <c r="TCI7" s="93"/>
      <c r="TCJ7" s="93"/>
      <c r="TCK7" s="93"/>
      <c r="TCL7" s="93"/>
      <c r="TCM7" s="93"/>
      <c r="TCN7" s="93"/>
      <c r="TCO7" s="93"/>
      <c r="TCP7" s="93"/>
      <c r="TCQ7" s="93"/>
      <c r="TCR7" s="93"/>
      <c r="TCS7" s="93"/>
      <c r="TCT7" s="93"/>
      <c r="TCU7" s="93"/>
      <c r="TCV7" s="93"/>
      <c r="TCW7" s="93"/>
      <c r="TCX7" s="93"/>
      <c r="TCY7" s="93"/>
      <c r="TCZ7" s="93"/>
      <c r="TDA7" s="93"/>
      <c r="TDB7" s="93"/>
      <c r="TDC7" s="93"/>
      <c r="TDD7" s="93"/>
      <c r="TDE7" s="93"/>
      <c r="TDF7" s="93"/>
      <c r="TDL7" s="93"/>
      <c r="TDO7" s="93"/>
      <c r="TDR7" s="93"/>
      <c r="TDU7" s="93"/>
      <c r="TDX7" s="93"/>
      <c r="TEA7" s="93"/>
      <c r="TEG7" s="93"/>
      <c r="TEP7" s="93"/>
      <c r="TES7" s="93"/>
      <c r="TEV7" s="93"/>
      <c r="TEY7" s="93"/>
      <c r="TFK7" s="93"/>
      <c r="TFQ7" s="93"/>
      <c r="TFT7" s="93"/>
      <c r="TFW7" s="93"/>
      <c r="TFZ7" s="93"/>
      <c r="TGF7" s="93"/>
      <c r="TGI7" s="93"/>
      <c r="TGL7" s="93"/>
      <c r="TGO7" s="93"/>
      <c r="TGQ7" s="93"/>
      <c r="TGR7" s="93"/>
      <c r="TGW7" s="93"/>
      <c r="TGZ7" s="93"/>
      <c r="THC7" s="93"/>
      <c r="THF7" s="93"/>
      <c r="THI7" s="93"/>
      <c r="THL7" s="93"/>
      <c r="THO7" s="93"/>
      <c r="THU7" s="93"/>
      <c r="THX7" s="93"/>
      <c r="TIA7" s="93"/>
      <c r="TIC7" s="93"/>
      <c r="TID7" s="93"/>
      <c r="TIL7" s="93"/>
      <c r="TIO7" s="93"/>
      <c r="TIR7" s="93"/>
      <c r="TJC7" s="93"/>
      <c r="TJD7" s="93"/>
      <c r="TJI7" s="93"/>
      <c r="TJM7" s="93"/>
      <c r="TJN7" s="93"/>
      <c r="TJV7" s="93"/>
      <c r="TJW7" s="93"/>
      <c r="TKW7" s="93"/>
      <c r="TKX7" s="93"/>
      <c r="TKY7" s="93"/>
      <c r="TKZ7" s="93"/>
      <c r="TLA7" s="93"/>
      <c r="TLB7" s="93"/>
      <c r="TLC7" s="93"/>
      <c r="TLD7" s="93"/>
      <c r="TLE7" s="93"/>
      <c r="TLF7" s="93"/>
      <c r="TLG7" s="93"/>
      <c r="TLH7" s="93"/>
      <c r="TLI7" s="93"/>
      <c r="TLJ7" s="93"/>
      <c r="TLK7" s="93"/>
      <c r="TLL7" s="93"/>
      <c r="TLM7" s="93"/>
      <c r="TLN7" s="93"/>
      <c r="TLO7" s="93"/>
      <c r="TLP7" s="93"/>
      <c r="TLQ7" s="93"/>
      <c r="TLR7" s="93"/>
      <c r="TLS7" s="93"/>
      <c r="TLT7" s="93"/>
      <c r="TLU7" s="93"/>
      <c r="TLV7" s="93"/>
      <c r="TLW7" s="93"/>
      <c r="TLX7" s="93"/>
      <c r="TLY7" s="93"/>
      <c r="TLZ7" s="93"/>
      <c r="TMA7" s="93"/>
      <c r="TMB7" s="93"/>
      <c r="TMC7" s="93"/>
      <c r="TMD7" s="93"/>
      <c r="TME7" s="93"/>
      <c r="TMF7" s="93"/>
      <c r="TMG7" s="93"/>
      <c r="TMH7" s="93"/>
      <c r="TMI7" s="93"/>
      <c r="TMJ7" s="93"/>
      <c r="TMK7" s="93"/>
      <c r="TML7" s="93"/>
      <c r="TMM7" s="93"/>
      <c r="TMN7" s="93"/>
      <c r="TMO7" s="93"/>
      <c r="TMP7" s="93"/>
      <c r="TMQ7" s="93"/>
      <c r="TMR7" s="93"/>
      <c r="TMS7" s="93"/>
      <c r="TMT7" s="93"/>
      <c r="TMU7" s="93"/>
      <c r="TMV7" s="93"/>
      <c r="TMW7" s="93"/>
      <c r="TMX7" s="93"/>
      <c r="TMY7" s="93"/>
      <c r="TMZ7" s="93"/>
      <c r="TNA7" s="93"/>
      <c r="TNB7" s="93"/>
      <c r="TNH7" s="93"/>
      <c r="TNK7" s="93"/>
      <c r="TNN7" s="93"/>
      <c r="TNQ7" s="93"/>
      <c r="TNT7" s="93"/>
      <c r="TNW7" s="93"/>
      <c r="TOC7" s="93"/>
      <c r="TOL7" s="93"/>
      <c r="TOO7" s="93"/>
      <c r="TOR7" s="93"/>
      <c r="TOU7" s="93"/>
      <c r="TPG7" s="93"/>
      <c r="TPM7" s="93"/>
      <c r="TPP7" s="93"/>
      <c r="TPS7" s="93"/>
      <c r="TPV7" s="93"/>
      <c r="TQB7" s="93"/>
      <c r="TQE7" s="93"/>
      <c r="TQH7" s="93"/>
      <c r="TQK7" s="93"/>
      <c r="TQM7" s="93"/>
      <c r="TQN7" s="93"/>
      <c r="TQS7" s="93"/>
      <c r="TQV7" s="93"/>
      <c r="TQY7" s="93"/>
      <c r="TRB7" s="93"/>
      <c r="TRE7" s="93"/>
      <c r="TRH7" s="93"/>
      <c r="TRK7" s="93"/>
      <c r="TRQ7" s="93"/>
      <c r="TRT7" s="93"/>
      <c r="TRW7" s="93"/>
      <c r="TRY7" s="93"/>
      <c r="TRZ7" s="93"/>
      <c r="TSH7" s="93"/>
      <c r="TSK7" s="93"/>
      <c r="TSN7" s="93"/>
      <c r="TSY7" s="93"/>
      <c r="TSZ7" s="93"/>
      <c r="TTE7" s="93"/>
      <c r="TTI7" s="93"/>
      <c r="TTJ7" s="93"/>
      <c r="TTR7" s="93"/>
      <c r="TTS7" s="93"/>
      <c r="TUS7" s="93"/>
      <c r="TUT7" s="93"/>
      <c r="TUU7" s="93"/>
      <c r="TUV7" s="93"/>
      <c r="TUW7" s="93"/>
      <c r="TUX7" s="93"/>
      <c r="TUY7" s="93"/>
      <c r="TUZ7" s="93"/>
      <c r="TVA7" s="93"/>
      <c r="TVB7" s="93"/>
      <c r="TVC7" s="93"/>
      <c r="TVD7" s="93"/>
      <c r="TVE7" s="93"/>
      <c r="TVF7" s="93"/>
      <c r="TVG7" s="93"/>
      <c r="TVH7" s="93"/>
      <c r="TVI7" s="93"/>
      <c r="TVJ7" s="93"/>
      <c r="TVK7" s="93"/>
      <c r="TVL7" s="93"/>
      <c r="TVM7" s="93"/>
      <c r="TVN7" s="93"/>
      <c r="TVO7" s="93"/>
      <c r="TVP7" s="93"/>
      <c r="TVQ7" s="93"/>
      <c r="TVR7" s="93"/>
      <c r="TVS7" s="93"/>
      <c r="TVT7" s="93"/>
      <c r="TVU7" s="93"/>
      <c r="TVV7" s="93"/>
      <c r="TVW7" s="93"/>
      <c r="TVX7" s="93"/>
      <c r="TVY7" s="93"/>
      <c r="TVZ7" s="93"/>
      <c r="TWA7" s="93"/>
      <c r="TWB7" s="93"/>
      <c r="TWC7" s="93"/>
      <c r="TWD7" s="93"/>
      <c r="TWE7" s="93"/>
      <c r="TWF7" s="93"/>
      <c r="TWG7" s="93"/>
      <c r="TWH7" s="93"/>
      <c r="TWI7" s="93"/>
      <c r="TWJ7" s="93"/>
      <c r="TWK7" s="93"/>
      <c r="TWL7" s="93"/>
      <c r="TWM7" s="93"/>
      <c r="TWN7" s="93"/>
      <c r="TWO7" s="93"/>
      <c r="TWP7" s="93"/>
      <c r="TWQ7" s="93"/>
      <c r="TWR7" s="93"/>
      <c r="TWS7" s="93"/>
      <c r="TWT7" s="93"/>
      <c r="TWU7" s="93"/>
      <c r="TWV7" s="93"/>
      <c r="TWW7" s="93"/>
      <c r="TWX7" s="93"/>
      <c r="TXD7" s="93"/>
      <c r="TXG7" s="93"/>
      <c r="TXJ7" s="93"/>
      <c r="TXM7" s="93"/>
      <c r="TXP7" s="93"/>
      <c r="TXS7" s="93"/>
      <c r="TXY7" s="93"/>
      <c r="TYH7" s="93"/>
      <c r="TYK7" s="93"/>
      <c r="TYN7" s="93"/>
      <c r="TYQ7" s="93"/>
      <c r="TZC7" s="93"/>
      <c r="TZI7" s="93"/>
      <c r="TZL7" s="93"/>
      <c r="TZO7" s="93"/>
      <c r="TZR7" s="93"/>
      <c r="TZX7" s="93"/>
      <c r="UAA7" s="93"/>
      <c r="UAD7" s="93"/>
      <c r="UAG7" s="93"/>
      <c r="UAI7" s="93"/>
      <c r="UAJ7" s="93"/>
      <c r="UAO7" s="93"/>
      <c r="UAR7" s="93"/>
      <c r="UAU7" s="93"/>
      <c r="UAX7" s="93"/>
      <c r="UBA7" s="93"/>
      <c r="UBD7" s="93"/>
      <c r="UBG7" s="93"/>
      <c r="UBM7" s="93"/>
      <c r="UBP7" s="93"/>
      <c r="UBS7" s="93"/>
      <c r="UBU7" s="93"/>
      <c r="UBV7" s="93"/>
      <c r="UCD7" s="93"/>
      <c r="UCG7" s="93"/>
      <c r="UCJ7" s="93"/>
      <c r="UCU7" s="93"/>
      <c r="UCV7" s="93"/>
      <c r="UDA7" s="93"/>
      <c r="UDE7" s="93"/>
      <c r="UDF7" s="93"/>
      <c r="UDN7" s="93"/>
      <c r="UDO7" s="93"/>
      <c r="UEO7" s="93"/>
      <c r="UEP7" s="93"/>
      <c r="UEQ7" s="93"/>
      <c r="UER7" s="93"/>
      <c r="UES7" s="93"/>
      <c r="UET7" s="93"/>
      <c r="UEU7" s="93"/>
      <c r="UEV7" s="93"/>
      <c r="UEW7" s="93"/>
      <c r="UEX7" s="93"/>
      <c r="UEY7" s="93"/>
      <c r="UEZ7" s="93"/>
      <c r="UFA7" s="93"/>
      <c r="UFB7" s="93"/>
      <c r="UFC7" s="93"/>
      <c r="UFD7" s="93"/>
      <c r="UFE7" s="93"/>
      <c r="UFF7" s="93"/>
      <c r="UFG7" s="93"/>
      <c r="UFH7" s="93"/>
      <c r="UFI7" s="93"/>
      <c r="UFJ7" s="93"/>
      <c r="UFK7" s="93"/>
      <c r="UFL7" s="93"/>
      <c r="UFM7" s="93"/>
      <c r="UFN7" s="93"/>
      <c r="UFO7" s="93"/>
      <c r="UFP7" s="93"/>
      <c r="UFQ7" s="93"/>
      <c r="UFR7" s="93"/>
      <c r="UFS7" s="93"/>
      <c r="UFT7" s="93"/>
      <c r="UFU7" s="93"/>
      <c r="UFV7" s="93"/>
      <c r="UFW7" s="93"/>
      <c r="UFX7" s="93"/>
      <c r="UFY7" s="93"/>
      <c r="UFZ7" s="93"/>
      <c r="UGA7" s="93"/>
      <c r="UGB7" s="93"/>
      <c r="UGC7" s="93"/>
      <c r="UGD7" s="93"/>
      <c r="UGE7" s="93"/>
      <c r="UGF7" s="93"/>
      <c r="UGG7" s="93"/>
      <c r="UGH7" s="93"/>
      <c r="UGI7" s="93"/>
      <c r="UGJ7" s="93"/>
      <c r="UGK7" s="93"/>
      <c r="UGL7" s="93"/>
      <c r="UGM7" s="93"/>
      <c r="UGN7" s="93"/>
      <c r="UGO7" s="93"/>
      <c r="UGP7" s="93"/>
      <c r="UGQ7" s="93"/>
      <c r="UGR7" s="93"/>
      <c r="UGS7" s="93"/>
      <c r="UGT7" s="93"/>
      <c r="UGZ7" s="93"/>
      <c r="UHC7" s="93"/>
      <c r="UHF7" s="93"/>
      <c r="UHI7" s="93"/>
      <c r="UHL7" s="93"/>
      <c r="UHO7" s="93"/>
      <c r="UHU7" s="93"/>
      <c r="UID7" s="93"/>
      <c r="UIG7" s="93"/>
      <c r="UIJ7" s="93"/>
      <c r="UIM7" s="93"/>
      <c r="UIY7" s="93"/>
      <c r="UJE7" s="93"/>
      <c r="UJH7" s="93"/>
      <c r="UJK7" s="93"/>
      <c r="UJN7" s="93"/>
      <c r="UJT7" s="93"/>
      <c r="UJW7" s="93"/>
      <c r="UJZ7" s="93"/>
      <c r="UKC7" s="93"/>
      <c r="UKE7" s="93"/>
      <c r="UKF7" s="93"/>
      <c r="UKK7" s="93"/>
      <c r="UKN7" s="93"/>
      <c r="UKQ7" s="93"/>
      <c r="UKT7" s="93"/>
      <c r="UKW7" s="93"/>
      <c r="UKZ7" s="93"/>
      <c r="ULC7" s="93"/>
      <c r="ULI7" s="93"/>
      <c r="ULL7" s="93"/>
      <c r="ULO7" s="93"/>
      <c r="ULQ7" s="93"/>
      <c r="ULR7" s="93"/>
      <c r="ULZ7" s="93"/>
      <c r="UMC7" s="93"/>
      <c r="UMF7" s="93"/>
      <c r="UMQ7" s="93"/>
      <c r="UMR7" s="93"/>
      <c r="UMW7" s="93"/>
      <c r="UNA7" s="93"/>
      <c r="UNB7" s="93"/>
      <c r="UNJ7" s="93"/>
      <c r="UNK7" s="93"/>
      <c r="UOK7" s="93"/>
      <c r="UOL7" s="93"/>
      <c r="UOM7" s="93"/>
      <c r="UON7" s="93"/>
      <c r="UOO7" s="93"/>
      <c r="UOP7" s="93"/>
      <c r="UOQ7" s="93"/>
      <c r="UOR7" s="93"/>
      <c r="UOS7" s="93"/>
      <c r="UOT7" s="93"/>
      <c r="UOU7" s="93"/>
      <c r="UOV7" s="93"/>
      <c r="UOW7" s="93"/>
      <c r="UOX7" s="93"/>
      <c r="UOY7" s="93"/>
      <c r="UOZ7" s="93"/>
      <c r="UPA7" s="93"/>
      <c r="UPB7" s="93"/>
      <c r="UPC7" s="93"/>
      <c r="UPD7" s="93"/>
      <c r="UPE7" s="93"/>
      <c r="UPF7" s="93"/>
      <c r="UPG7" s="93"/>
      <c r="UPH7" s="93"/>
      <c r="UPI7" s="93"/>
      <c r="UPJ7" s="93"/>
      <c r="UPK7" s="93"/>
      <c r="UPL7" s="93"/>
      <c r="UPM7" s="93"/>
      <c r="UPN7" s="93"/>
      <c r="UPO7" s="93"/>
      <c r="UPP7" s="93"/>
      <c r="UPQ7" s="93"/>
      <c r="UPR7" s="93"/>
      <c r="UPS7" s="93"/>
      <c r="UPT7" s="93"/>
      <c r="UPU7" s="93"/>
      <c r="UPV7" s="93"/>
      <c r="UPW7" s="93"/>
      <c r="UPX7" s="93"/>
      <c r="UPY7" s="93"/>
      <c r="UPZ7" s="93"/>
      <c r="UQA7" s="93"/>
      <c r="UQB7" s="93"/>
      <c r="UQC7" s="93"/>
      <c r="UQD7" s="93"/>
      <c r="UQE7" s="93"/>
      <c r="UQF7" s="93"/>
      <c r="UQG7" s="93"/>
      <c r="UQH7" s="93"/>
      <c r="UQI7" s="93"/>
      <c r="UQJ7" s="93"/>
      <c r="UQK7" s="93"/>
      <c r="UQL7" s="93"/>
      <c r="UQM7" s="93"/>
      <c r="UQN7" s="93"/>
      <c r="UQO7" s="93"/>
      <c r="UQP7" s="93"/>
      <c r="UQV7" s="93"/>
      <c r="UQY7" s="93"/>
      <c r="URB7" s="93"/>
      <c r="URE7" s="93"/>
      <c r="URH7" s="93"/>
      <c r="URK7" s="93"/>
      <c r="URQ7" s="93"/>
      <c r="URZ7" s="93"/>
      <c r="USC7" s="93"/>
      <c r="USF7" s="93"/>
      <c r="USI7" s="93"/>
      <c r="USU7" s="93"/>
      <c r="UTA7" s="93"/>
      <c r="UTD7" s="93"/>
      <c r="UTG7" s="93"/>
      <c r="UTJ7" s="93"/>
      <c r="UTP7" s="93"/>
      <c r="UTS7" s="93"/>
      <c r="UTV7" s="93"/>
      <c r="UTY7" s="93"/>
      <c r="UUA7" s="93"/>
      <c r="UUB7" s="93"/>
      <c r="UUG7" s="93"/>
      <c r="UUJ7" s="93"/>
      <c r="UUM7" s="93"/>
      <c r="UUP7" s="93"/>
      <c r="UUS7" s="93"/>
      <c r="UUV7" s="93"/>
      <c r="UUY7" s="93"/>
      <c r="UVE7" s="93"/>
      <c r="UVH7" s="93"/>
      <c r="UVK7" s="93"/>
      <c r="UVM7" s="93"/>
      <c r="UVN7" s="93"/>
      <c r="UVV7" s="93"/>
      <c r="UVY7" s="93"/>
      <c r="UWB7" s="93"/>
      <c r="UWM7" s="93"/>
      <c r="UWN7" s="93"/>
      <c r="UWS7" s="93"/>
      <c r="UWW7" s="93"/>
      <c r="UWX7" s="93"/>
      <c r="UXF7" s="93"/>
      <c r="UXG7" s="93"/>
      <c r="UYG7" s="93"/>
      <c r="UYH7" s="93"/>
      <c r="UYI7" s="93"/>
      <c r="UYJ7" s="93"/>
      <c r="UYK7" s="93"/>
      <c r="UYL7" s="93"/>
      <c r="UYM7" s="93"/>
      <c r="UYN7" s="93"/>
      <c r="UYO7" s="93"/>
      <c r="UYP7" s="93"/>
      <c r="UYQ7" s="93"/>
      <c r="UYR7" s="93"/>
      <c r="UYS7" s="93"/>
      <c r="UYT7" s="93"/>
      <c r="UYU7" s="93"/>
      <c r="UYV7" s="93"/>
      <c r="UYW7" s="93"/>
      <c r="UYX7" s="93"/>
      <c r="UYY7" s="93"/>
      <c r="UYZ7" s="93"/>
      <c r="UZA7" s="93"/>
      <c r="UZB7" s="93"/>
      <c r="UZC7" s="93"/>
      <c r="UZD7" s="93"/>
      <c r="UZE7" s="93"/>
      <c r="UZF7" s="93"/>
      <c r="UZG7" s="93"/>
      <c r="UZH7" s="93"/>
      <c r="UZI7" s="93"/>
      <c r="UZJ7" s="93"/>
      <c r="UZK7" s="93"/>
      <c r="UZL7" s="93"/>
      <c r="UZM7" s="93"/>
      <c r="UZN7" s="93"/>
      <c r="UZO7" s="93"/>
      <c r="UZP7" s="93"/>
      <c r="UZQ7" s="93"/>
      <c r="UZR7" s="93"/>
      <c r="UZS7" s="93"/>
      <c r="UZT7" s="93"/>
      <c r="UZU7" s="93"/>
      <c r="UZV7" s="93"/>
      <c r="UZW7" s="93"/>
      <c r="UZX7" s="93"/>
      <c r="UZY7" s="93"/>
      <c r="UZZ7" s="93"/>
      <c r="VAA7" s="93"/>
      <c r="VAB7" s="93"/>
      <c r="VAC7" s="93"/>
      <c r="VAD7" s="93"/>
      <c r="VAE7" s="93"/>
      <c r="VAF7" s="93"/>
      <c r="VAG7" s="93"/>
      <c r="VAH7" s="93"/>
      <c r="VAI7" s="93"/>
      <c r="VAJ7" s="93"/>
      <c r="VAK7" s="93"/>
      <c r="VAL7" s="93"/>
      <c r="VAR7" s="93"/>
      <c r="VAU7" s="93"/>
      <c r="VAX7" s="93"/>
      <c r="VBA7" s="93"/>
      <c r="VBD7" s="93"/>
      <c r="VBG7" s="93"/>
      <c r="VBM7" s="93"/>
      <c r="VBV7" s="93"/>
      <c r="VBY7" s="93"/>
      <c r="VCB7" s="93"/>
      <c r="VCE7" s="93"/>
      <c r="VCQ7" s="93"/>
      <c r="VCW7" s="93"/>
      <c r="VCZ7" s="93"/>
      <c r="VDC7" s="93"/>
      <c r="VDF7" s="93"/>
      <c r="VDL7" s="93"/>
      <c r="VDO7" s="93"/>
      <c r="VDR7" s="93"/>
      <c r="VDU7" s="93"/>
      <c r="VDW7" s="93"/>
      <c r="VDX7" s="93"/>
      <c r="VEC7" s="93"/>
      <c r="VEF7" s="93"/>
      <c r="VEI7" s="93"/>
      <c r="VEL7" s="93"/>
      <c r="VEO7" s="93"/>
      <c r="VER7" s="93"/>
      <c r="VEU7" s="93"/>
      <c r="VFA7" s="93"/>
      <c r="VFD7" s="93"/>
      <c r="VFG7" s="93"/>
      <c r="VFI7" s="93"/>
      <c r="VFJ7" s="93"/>
      <c r="VFR7" s="93"/>
      <c r="VFU7" s="93"/>
      <c r="VFX7" s="93"/>
      <c r="VGI7" s="93"/>
      <c r="VGJ7" s="93"/>
      <c r="VGO7" s="93"/>
      <c r="VGS7" s="93"/>
      <c r="VGT7" s="93"/>
      <c r="VHB7" s="93"/>
      <c r="VHC7" s="93"/>
      <c r="VIC7" s="93"/>
      <c r="VID7" s="93"/>
      <c r="VIE7" s="93"/>
      <c r="VIF7" s="93"/>
      <c r="VIG7" s="93"/>
      <c r="VIH7" s="93"/>
      <c r="VII7" s="93"/>
      <c r="VIJ7" s="93"/>
      <c r="VIK7" s="93"/>
      <c r="VIL7" s="93"/>
      <c r="VIM7" s="93"/>
      <c r="VIN7" s="93"/>
      <c r="VIO7" s="93"/>
      <c r="VIP7" s="93"/>
      <c r="VIQ7" s="93"/>
      <c r="VIR7" s="93"/>
      <c r="VIS7" s="93"/>
      <c r="VIT7" s="93"/>
      <c r="VIU7" s="93"/>
      <c r="VIV7" s="93"/>
      <c r="VIW7" s="93"/>
      <c r="VIX7" s="93"/>
      <c r="VIY7" s="93"/>
      <c r="VIZ7" s="93"/>
      <c r="VJA7" s="93"/>
      <c r="VJB7" s="93"/>
      <c r="VJC7" s="93"/>
      <c r="VJD7" s="93"/>
      <c r="VJE7" s="93"/>
      <c r="VJF7" s="93"/>
      <c r="VJG7" s="93"/>
      <c r="VJH7" s="93"/>
      <c r="VJI7" s="93"/>
      <c r="VJJ7" s="93"/>
      <c r="VJK7" s="93"/>
      <c r="VJL7" s="93"/>
      <c r="VJM7" s="93"/>
      <c r="VJN7" s="93"/>
      <c r="VJO7" s="93"/>
      <c r="VJP7" s="93"/>
      <c r="VJQ7" s="93"/>
      <c r="VJR7" s="93"/>
      <c r="VJS7" s="93"/>
      <c r="VJT7" s="93"/>
      <c r="VJU7" s="93"/>
      <c r="VJV7" s="93"/>
      <c r="VJW7" s="93"/>
      <c r="VJX7" s="93"/>
      <c r="VJY7" s="93"/>
      <c r="VJZ7" s="93"/>
      <c r="VKA7" s="93"/>
      <c r="VKB7" s="93"/>
      <c r="VKC7" s="93"/>
      <c r="VKD7" s="93"/>
      <c r="VKE7" s="93"/>
      <c r="VKF7" s="93"/>
      <c r="VKG7" s="93"/>
      <c r="VKH7" s="93"/>
      <c r="VKN7" s="93"/>
      <c r="VKQ7" s="93"/>
      <c r="VKT7" s="93"/>
      <c r="VKW7" s="93"/>
      <c r="VKZ7" s="93"/>
      <c r="VLC7" s="93"/>
      <c r="VLI7" s="93"/>
      <c r="VLR7" s="93"/>
      <c r="VLU7" s="93"/>
      <c r="VLX7" s="93"/>
      <c r="VMA7" s="93"/>
      <c r="VMM7" s="93"/>
      <c r="VMS7" s="93"/>
      <c r="VMV7" s="93"/>
      <c r="VMY7" s="93"/>
      <c r="VNB7" s="93"/>
      <c r="VNH7" s="93"/>
      <c r="VNK7" s="93"/>
      <c r="VNN7" s="93"/>
      <c r="VNQ7" s="93"/>
      <c r="VNS7" s="93"/>
      <c r="VNT7" s="93"/>
      <c r="VNY7" s="93"/>
      <c r="VOB7" s="93"/>
      <c r="VOE7" s="93"/>
      <c r="VOH7" s="93"/>
      <c r="VOK7" s="93"/>
      <c r="VON7" s="93"/>
      <c r="VOQ7" s="93"/>
      <c r="VOW7" s="93"/>
      <c r="VOZ7" s="93"/>
      <c r="VPC7" s="93"/>
      <c r="VPE7" s="93"/>
      <c r="VPF7" s="93"/>
      <c r="VPN7" s="93"/>
      <c r="VPQ7" s="93"/>
      <c r="VPT7" s="93"/>
      <c r="VQE7" s="93"/>
      <c r="VQF7" s="93"/>
      <c r="VQK7" s="93"/>
      <c r="VQO7" s="93"/>
      <c r="VQP7" s="93"/>
      <c r="VQX7" s="93"/>
      <c r="VQY7" s="93"/>
      <c r="VRY7" s="93"/>
      <c r="VRZ7" s="93"/>
      <c r="VSA7" s="93"/>
      <c r="VSB7" s="93"/>
      <c r="VSC7" s="93"/>
      <c r="VSD7" s="93"/>
      <c r="VSE7" s="93"/>
      <c r="VSF7" s="93"/>
      <c r="VSG7" s="93"/>
      <c r="VSH7" s="93"/>
      <c r="VSI7" s="93"/>
      <c r="VSJ7" s="93"/>
      <c r="VSK7" s="93"/>
      <c r="VSL7" s="93"/>
      <c r="VSM7" s="93"/>
      <c r="VSN7" s="93"/>
      <c r="VSO7" s="93"/>
      <c r="VSP7" s="93"/>
      <c r="VSQ7" s="93"/>
      <c r="VSR7" s="93"/>
      <c r="VSS7" s="93"/>
      <c r="VST7" s="93"/>
      <c r="VSU7" s="93"/>
      <c r="VSV7" s="93"/>
      <c r="VSW7" s="93"/>
      <c r="VSX7" s="93"/>
      <c r="VSY7" s="93"/>
      <c r="VSZ7" s="93"/>
      <c r="VTA7" s="93"/>
      <c r="VTB7" s="93"/>
      <c r="VTC7" s="93"/>
      <c r="VTD7" s="93"/>
      <c r="VTE7" s="93"/>
      <c r="VTF7" s="93"/>
      <c r="VTG7" s="93"/>
      <c r="VTH7" s="93"/>
      <c r="VTI7" s="93"/>
      <c r="VTJ7" s="93"/>
      <c r="VTK7" s="93"/>
      <c r="VTL7" s="93"/>
      <c r="VTM7" s="93"/>
      <c r="VTN7" s="93"/>
      <c r="VTO7" s="93"/>
      <c r="VTP7" s="93"/>
      <c r="VTQ7" s="93"/>
      <c r="VTR7" s="93"/>
      <c r="VTS7" s="93"/>
      <c r="VTT7" s="93"/>
      <c r="VTU7" s="93"/>
      <c r="VTV7" s="93"/>
      <c r="VTW7" s="93"/>
      <c r="VTX7" s="93"/>
      <c r="VTY7" s="93"/>
      <c r="VTZ7" s="93"/>
      <c r="VUA7" s="93"/>
      <c r="VUB7" s="93"/>
      <c r="VUC7" s="93"/>
      <c r="VUD7" s="93"/>
      <c r="VUJ7" s="93"/>
      <c r="VUM7" s="93"/>
      <c r="VUP7" s="93"/>
      <c r="VUS7" s="93"/>
      <c r="VUV7" s="93"/>
      <c r="VUY7" s="93"/>
      <c r="VVE7" s="93"/>
      <c r="VVN7" s="93"/>
      <c r="VVQ7" s="93"/>
      <c r="VVT7" s="93"/>
      <c r="VVW7" s="93"/>
      <c r="VWI7" s="93"/>
      <c r="VWO7" s="93"/>
      <c r="VWR7" s="93"/>
      <c r="VWU7" s="93"/>
      <c r="VWX7" s="93"/>
      <c r="VXD7" s="93"/>
      <c r="VXG7" s="93"/>
      <c r="VXJ7" s="93"/>
      <c r="VXM7" s="93"/>
      <c r="VXO7" s="93"/>
      <c r="VXP7" s="93"/>
      <c r="VXU7" s="93"/>
      <c r="VXX7" s="93"/>
      <c r="VYA7" s="93"/>
      <c r="VYD7" s="93"/>
      <c r="VYG7" s="93"/>
      <c r="VYJ7" s="93"/>
      <c r="VYM7" s="93"/>
      <c r="VYS7" s="93"/>
      <c r="VYV7" s="93"/>
      <c r="VYY7" s="93"/>
      <c r="VZA7" s="93"/>
      <c r="VZB7" s="93"/>
      <c r="VZJ7" s="93"/>
      <c r="VZM7" s="93"/>
      <c r="VZP7" s="93"/>
      <c r="WAA7" s="93"/>
      <c r="WAB7" s="93"/>
      <c r="WAG7" s="93"/>
      <c r="WAK7" s="93"/>
      <c r="WAL7" s="93"/>
      <c r="WAT7" s="93"/>
      <c r="WAU7" s="93"/>
      <c r="WBU7" s="93"/>
      <c r="WBV7" s="93"/>
      <c r="WBW7" s="93"/>
      <c r="WBX7" s="93"/>
      <c r="WBY7" s="93"/>
      <c r="WBZ7" s="93"/>
      <c r="WCA7" s="93"/>
      <c r="WCB7" s="93"/>
      <c r="WCC7" s="93"/>
      <c r="WCD7" s="93"/>
      <c r="WCE7" s="93"/>
      <c r="WCF7" s="93"/>
      <c r="WCG7" s="93"/>
      <c r="WCH7" s="93"/>
      <c r="WCI7" s="93"/>
      <c r="WCJ7" s="93"/>
      <c r="WCK7" s="93"/>
      <c r="WCL7" s="93"/>
      <c r="WCM7" s="93"/>
      <c r="WCN7" s="93"/>
      <c r="WCO7" s="93"/>
      <c r="WCP7" s="93"/>
      <c r="WCQ7" s="93"/>
      <c r="WCR7" s="93"/>
      <c r="WCS7" s="93"/>
      <c r="WCT7" s="93"/>
      <c r="WCU7" s="93"/>
      <c r="WCV7" s="93"/>
      <c r="WCW7" s="93"/>
      <c r="WCX7" s="93"/>
      <c r="WCY7" s="93"/>
      <c r="WCZ7" s="93"/>
      <c r="WDA7" s="93"/>
      <c r="WDB7" s="93"/>
      <c r="WDC7" s="93"/>
      <c r="WDD7" s="93"/>
      <c r="WDE7" s="93"/>
      <c r="WDF7" s="93"/>
      <c r="WDG7" s="93"/>
      <c r="WDH7" s="93"/>
      <c r="WDI7" s="93"/>
      <c r="WDJ7" s="93"/>
      <c r="WDK7" s="93"/>
      <c r="WDL7" s="93"/>
      <c r="WDM7" s="93"/>
      <c r="WDN7" s="93"/>
      <c r="WDO7" s="93"/>
      <c r="WDP7" s="93"/>
      <c r="WDQ7" s="93"/>
      <c r="WDR7" s="93"/>
      <c r="WDS7" s="93"/>
      <c r="WDT7" s="93"/>
      <c r="WDU7" s="93"/>
      <c r="WDV7" s="93"/>
      <c r="WDW7" s="93"/>
      <c r="WDX7" s="93"/>
      <c r="WDY7" s="93"/>
      <c r="WDZ7" s="93"/>
      <c r="WEF7" s="93"/>
      <c r="WEI7" s="93"/>
      <c r="WEL7" s="93"/>
      <c r="WEO7" s="93"/>
      <c r="WER7" s="93"/>
      <c r="WEU7" s="93"/>
      <c r="WFA7" s="93"/>
      <c r="WFJ7" s="93"/>
      <c r="WFM7" s="93"/>
      <c r="WFP7" s="93"/>
      <c r="WFS7" s="93"/>
      <c r="WGE7" s="93"/>
      <c r="WGK7" s="93"/>
      <c r="WGN7" s="93"/>
      <c r="WGQ7" s="93"/>
      <c r="WGT7" s="93"/>
      <c r="WGZ7" s="93"/>
      <c r="WHC7" s="93"/>
      <c r="WHF7" s="93"/>
      <c r="WHI7" s="93"/>
      <c r="WHK7" s="93"/>
      <c r="WHL7" s="93"/>
      <c r="WHQ7" s="93"/>
      <c r="WHT7" s="93"/>
      <c r="WHW7" s="93"/>
      <c r="WHZ7" s="93"/>
      <c r="WIC7" s="93"/>
      <c r="WIF7" s="93"/>
      <c r="WII7" s="93"/>
      <c r="WIO7" s="93"/>
      <c r="WIR7" s="93"/>
      <c r="WIU7" s="93"/>
      <c r="WIW7" s="93"/>
      <c r="WIX7" s="93"/>
      <c r="WJF7" s="93"/>
      <c r="WJI7" s="93"/>
      <c r="WJL7" s="93"/>
      <c r="WJW7" s="93"/>
      <c r="WJX7" s="93"/>
      <c r="WKC7" s="93"/>
      <c r="WKG7" s="93"/>
      <c r="WKH7" s="93"/>
      <c r="WKP7" s="93"/>
      <c r="WKQ7" s="93"/>
      <c r="WLQ7" s="93"/>
      <c r="WLR7" s="93"/>
      <c r="WLS7" s="93"/>
      <c r="WLT7" s="93"/>
      <c r="WLU7" s="93"/>
      <c r="WLV7" s="93"/>
      <c r="WLW7" s="93"/>
      <c r="WLX7" s="93"/>
      <c r="WLY7" s="93"/>
      <c r="WLZ7" s="93"/>
      <c r="WMA7" s="93"/>
      <c r="WMB7" s="93"/>
      <c r="WMC7" s="93"/>
      <c r="WMD7" s="93"/>
      <c r="WME7" s="93"/>
      <c r="WMF7" s="93"/>
      <c r="WMG7" s="93"/>
      <c r="WMH7" s="93"/>
      <c r="WMI7" s="93"/>
      <c r="WMJ7" s="93"/>
      <c r="WMK7" s="93"/>
      <c r="WML7" s="93"/>
      <c r="WMM7" s="93"/>
      <c r="WMN7" s="93"/>
      <c r="WMO7" s="93"/>
      <c r="WMP7" s="93"/>
      <c r="WMQ7" s="93"/>
      <c r="WMR7" s="93"/>
      <c r="WMS7" s="93"/>
      <c r="WMT7" s="93"/>
      <c r="WMU7" s="93"/>
      <c r="WMV7" s="93"/>
      <c r="WMW7" s="93"/>
      <c r="WMX7" s="93"/>
      <c r="WMY7" s="93"/>
      <c r="WMZ7" s="93"/>
      <c r="WNA7" s="93"/>
      <c r="WNB7" s="93"/>
      <c r="WNC7" s="93"/>
      <c r="WND7" s="93"/>
      <c r="WNE7" s="93"/>
      <c r="WNF7" s="93"/>
      <c r="WNG7" s="93"/>
      <c r="WNH7" s="93"/>
      <c r="WNI7" s="93"/>
      <c r="WNJ7" s="93"/>
      <c r="WNK7" s="93"/>
      <c r="WNL7" s="93"/>
      <c r="WNM7" s="93"/>
      <c r="WNN7" s="93"/>
      <c r="WNO7" s="93"/>
      <c r="WNP7" s="93"/>
      <c r="WNQ7" s="93"/>
      <c r="WNR7" s="93"/>
      <c r="WNS7" s="93"/>
      <c r="WNT7" s="93"/>
      <c r="WNU7" s="93"/>
      <c r="WNV7" s="93"/>
      <c r="WOB7" s="93"/>
      <c r="WOE7" s="93"/>
      <c r="WOH7" s="93"/>
      <c r="WOK7" s="93"/>
      <c r="WON7" s="93"/>
      <c r="WOQ7" s="93"/>
      <c r="WOW7" s="93"/>
      <c r="WPF7" s="93"/>
      <c r="WPI7" s="93"/>
      <c r="WPL7" s="93"/>
      <c r="WPO7" s="93"/>
      <c r="WQA7" s="93"/>
      <c r="WQG7" s="93"/>
      <c r="WQJ7" s="93"/>
      <c r="WQM7" s="93"/>
      <c r="WQP7" s="93"/>
      <c r="WQV7" s="93"/>
      <c r="WQY7" s="93"/>
      <c r="WRB7" s="93"/>
      <c r="WRE7" s="93"/>
      <c r="WRG7" s="93"/>
      <c r="WRH7" s="93"/>
      <c r="WRM7" s="93"/>
      <c r="WRP7" s="93"/>
      <c r="WRS7" s="93"/>
      <c r="WRV7" s="93"/>
      <c r="WRY7" s="93"/>
      <c r="WSB7" s="93"/>
      <c r="WSE7" s="93"/>
      <c r="WSK7" s="93"/>
      <c r="WSN7" s="93"/>
      <c r="WSQ7" s="93"/>
      <c r="WSS7" s="93"/>
      <c r="WST7" s="93"/>
      <c r="WTB7" s="93"/>
      <c r="WTE7" s="93"/>
      <c r="WTH7" s="93"/>
      <c r="WTS7" s="93"/>
      <c r="WTT7" s="93"/>
      <c r="WTY7" s="93"/>
      <c r="WUC7" s="93"/>
      <c r="WUD7" s="93"/>
      <c r="WUL7" s="93"/>
      <c r="WUM7" s="93"/>
      <c r="WVM7" s="93"/>
      <c r="WVN7" s="93"/>
      <c r="WVO7" s="93"/>
      <c r="WVP7" s="93"/>
      <c r="WVQ7" s="93"/>
      <c r="WVR7" s="93"/>
      <c r="WVS7" s="93"/>
      <c r="WVT7" s="93"/>
      <c r="WVU7" s="93"/>
      <c r="WVV7" s="93"/>
      <c r="WVW7" s="93"/>
      <c r="WVX7" s="93"/>
      <c r="WVY7" s="93"/>
      <c r="WVZ7" s="93"/>
      <c r="WWA7" s="93"/>
      <c r="WWB7" s="93"/>
      <c r="WWC7" s="93"/>
      <c r="WWD7" s="93"/>
      <c r="WWE7" s="93"/>
      <c r="WWF7" s="93"/>
      <c r="WWG7" s="93"/>
      <c r="WWH7" s="93"/>
      <c r="WWI7" s="93"/>
      <c r="WWJ7" s="93"/>
      <c r="WWK7" s="93"/>
      <c r="WWL7" s="93"/>
      <c r="WWM7" s="93"/>
      <c r="WWN7" s="93"/>
      <c r="WWO7" s="93"/>
      <c r="WWP7" s="93"/>
      <c r="WWQ7" s="93"/>
      <c r="WWR7" s="93"/>
      <c r="WWS7" s="93"/>
      <c r="WWT7" s="93"/>
      <c r="WWU7" s="93"/>
      <c r="WWV7" s="93"/>
      <c r="WWW7" s="93"/>
      <c r="WWX7" s="93"/>
      <c r="WWY7" s="93"/>
      <c r="WWZ7" s="93"/>
      <c r="WXA7" s="93"/>
      <c r="WXB7" s="93"/>
      <c r="WXC7" s="93"/>
      <c r="WXD7" s="93"/>
      <c r="WXE7" s="93"/>
      <c r="WXF7" s="93"/>
      <c r="WXG7" s="93"/>
      <c r="WXH7" s="93"/>
      <c r="WXI7" s="93"/>
      <c r="WXJ7" s="93"/>
      <c r="WXK7" s="93"/>
      <c r="WXL7" s="93"/>
      <c r="WXM7" s="93"/>
      <c r="WXN7" s="93"/>
      <c r="WXO7" s="93"/>
      <c r="WXP7" s="93"/>
      <c r="WXQ7" s="93"/>
      <c r="WXR7" s="93"/>
      <c r="WXS7" s="93"/>
      <c r="WXT7" s="93"/>
      <c r="WXU7" s="93"/>
      <c r="WXV7" s="93"/>
      <c r="WXW7" s="93"/>
      <c r="WXX7" s="93"/>
      <c r="WXY7" s="93"/>
      <c r="WXZ7" s="93"/>
      <c r="WYA7" s="93"/>
      <c r="WYB7" s="93"/>
      <c r="WYC7" s="93"/>
      <c r="WYD7" s="93"/>
      <c r="WYE7" s="93"/>
      <c r="WYF7" s="93"/>
      <c r="WYG7" s="93"/>
      <c r="WYH7" s="93"/>
      <c r="WYI7" s="93"/>
      <c r="WYJ7" s="93"/>
      <c r="WYK7" s="93"/>
      <c r="WYL7" s="93"/>
      <c r="WYM7" s="93"/>
      <c r="WYN7" s="93"/>
      <c r="WYO7" s="93"/>
      <c r="WYP7" s="93"/>
      <c r="WYQ7" s="93"/>
      <c r="WYR7" s="93"/>
      <c r="WYS7" s="93"/>
      <c r="WYT7" s="93"/>
      <c r="WYU7" s="93"/>
      <c r="WYV7" s="93"/>
      <c r="WYW7" s="93"/>
      <c r="WYX7" s="93"/>
      <c r="WYY7" s="93"/>
      <c r="WYZ7" s="93"/>
      <c r="WZA7" s="93"/>
      <c r="WZB7" s="93"/>
      <c r="WZC7" s="93"/>
      <c r="WZD7" s="93"/>
      <c r="WZE7" s="93"/>
      <c r="WZF7" s="93"/>
      <c r="WZG7" s="93"/>
      <c r="WZH7" s="93"/>
      <c r="WZI7" s="93"/>
      <c r="WZJ7" s="93"/>
      <c r="WZK7" s="93"/>
      <c r="WZL7" s="93"/>
      <c r="WZM7" s="93"/>
      <c r="WZN7" s="93"/>
      <c r="WZO7" s="93"/>
      <c r="WZP7" s="93"/>
      <c r="WZQ7" s="93"/>
      <c r="WZR7" s="93"/>
      <c r="WZS7" s="93"/>
      <c r="WZT7" s="93"/>
      <c r="WZU7" s="93"/>
      <c r="WZV7" s="93"/>
      <c r="WZW7" s="93"/>
      <c r="WZX7" s="93"/>
      <c r="WZY7" s="93"/>
      <c r="WZZ7" s="93"/>
      <c r="XAA7" s="93"/>
      <c r="XAB7" s="93"/>
      <c r="XAC7" s="93"/>
      <c r="XAD7" s="93"/>
      <c r="XAE7" s="93"/>
      <c r="XAF7" s="93"/>
      <c r="XAG7" s="93"/>
      <c r="XAH7" s="93"/>
      <c r="XAI7" s="93"/>
      <c r="XAJ7" s="93"/>
      <c r="XAK7" s="93"/>
      <c r="XAL7" s="93"/>
      <c r="XAM7" s="93"/>
      <c r="XAN7" s="93"/>
      <c r="XAO7" s="93"/>
      <c r="XAP7" s="93"/>
      <c r="XAQ7" s="93"/>
      <c r="XAR7" s="93"/>
      <c r="XAS7" s="93"/>
      <c r="XAT7" s="93"/>
      <c r="XAU7" s="93"/>
      <c r="XAV7" s="93"/>
      <c r="XAW7" s="93"/>
      <c r="XAX7" s="93"/>
      <c r="XAY7" s="93"/>
      <c r="XAZ7" s="93"/>
      <c r="XBA7" s="93"/>
      <c r="XBB7" s="93"/>
      <c r="XBC7" s="93"/>
      <c r="XBD7" s="93"/>
      <c r="XBE7" s="93"/>
      <c r="XBF7" s="93"/>
      <c r="XBG7" s="93"/>
      <c r="XBH7" s="93"/>
      <c r="XBI7" s="93"/>
      <c r="XBJ7" s="93"/>
      <c r="XBK7" s="93"/>
      <c r="XBL7" s="93"/>
      <c r="XBM7" s="93"/>
      <c r="XBN7" s="93"/>
      <c r="XBO7" s="93"/>
      <c r="XBP7" s="93"/>
      <c r="XBQ7" s="93"/>
      <c r="XBR7" s="93"/>
      <c r="XBS7" s="93"/>
      <c r="XBT7" s="93"/>
      <c r="XBU7" s="93"/>
      <c r="XBV7" s="93"/>
      <c r="XBW7" s="93"/>
      <c r="XBX7" s="93"/>
      <c r="XBY7" s="93"/>
      <c r="XBZ7" s="93"/>
      <c r="XCA7" s="93"/>
      <c r="XCB7" s="93"/>
      <c r="XCC7" s="93"/>
      <c r="XCD7" s="93"/>
      <c r="XCE7" s="93"/>
      <c r="XCF7" s="93"/>
      <c r="XCG7" s="93"/>
      <c r="XCH7" s="93"/>
      <c r="XCI7" s="93"/>
      <c r="XCJ7" s="93"/>
      <c r="XCK7" s="93"/>
      <c r="XCL7" s="93"/>
      <c r="XCM7" s="93"/>
      <c r="XCN7" s="93"/>
      <c r="XCO7" s="93"/>
      <c r="XCP7" s="93"/>
      <c r="XCQ7" s="93"/>
      <c r="XCR7" s="93"/>
      <c r="XCS7" s="93"/>
      <c r="XCT7" s="93"/>
      <c r="XCU7" s="93"/>
      <c r="XCV7" s="93"/>
      <c r="XCW7" s="93"/>
      <c r="XCX7" s="93"/>
      <c r="XCY7" s="93"/>
      <c r="XCZ7" s="93"/>
      <c r="XDA7" s="93"/>
      <c r="XDB7" s="93"/>
      <c r="XDC7" s="93"/>
      <c r="XDD7" s="93"/>
      <c r="XDE7" s="93"/>
      <c r="XDF7" s="93"/>
      <c r="XDG7" s="93"/>
      <c r="XDH7" s="93"/>
      <c r="XDI7" s="93"/>
      <c r="XDJ7" s="93"/>
      <c r="XDK7" s="93"/>
      <c r="XDL7" s="93"/>
      <c r="XDM7" s="93"/>
      <c r="XDN7" s="93"/>
      <c r="XDO7" s="93"/>
      <c r="XDP7" s="93"/>
      <c r="XDQ7" s="93"/>
      <c r="XDR7" s="93"/>
      <c r="XDS7" s="93"/>
      <c r="XDT7" s="93"/>
      <c r="XDU7" s="93"/>
      <c r="XDV7" s="93"/>
      <c r="XDW7" s="93"/>
      <c r="XDX7" s="93"/>
      <c r="XDY7" s="93"/>
      <c r="XDZ7" s="93"/>
      <c r="XEA7" s="93"/>
      <c r="XEB7" s="93"/>
      <c r="XEC7" s="93"/>
      <c r="XED7" s="93"/>
      <c r="XEE7" s="93"/>
      <c r="XEF7" s="93"/>
      <c r="XEG7" s="93"/>
      <c r="XEH7" s="93"/>
      <c r="XEI7" s="93"/>
      <c r="XEJ7" s="93"/>
      <c r="XEK7" s="93"/>
      <c r="XEL7" s="93"/>
      <c r="XEM7" s="93"/>
      <c r="XEN7" s="93"/>
      <c r="XEO7" s="93"/>
      <c r="XEP7" s="93"/>
      <c r="XEQ7" s="93"/>
      <c r="XER7" s="93"/>
      <c r="XES7" s="93"/>
      <c r="XET7" s="93"/>
      <c r="XEU7" s="93"/>
      <c r="XEV7" s="93"/>
      <c r="XEW7" s="93"/>
      <c r="XEX7" s="93"/>
      <c r="XEY7" s="93"/>
      <c r="XEZ7" s="93"/>
      <c r="XFA7" s="93"/>
      <c r="XFB7" s="93"/>
      <c r="XFC7" s="93"/>
      <c r="XFD7" s="93"/>
    </row>
    <row r="8" spans="1:1003 1029:2027 2053:3051 3077:4075 4101:5099 5125:6123 6149:7147 7173:8171 8197:9195 9221:10219 10245:11243 11269:12267 12293:13291 13317:14315 14341:15339 15365:16384" s="62" customFormat="1" ht="20.25" hidden="1" customHeight="1">
      <c r="A8" s="8" t="s">
        <v>10</v>
      </c>
      <c r="B8" s="54"/>
      <c r="C8" s="54"/>
      <c r="D8" s="54">
        <v>0</v>
      </c>
      <c r="E8" s="54">
        <v>0</v>
      </c>
      <c r="F8" s="54">
        <v>0</v>
      </c>
      <c r="G8" s="56">
        <v>0</v>
      </c>
      <c r="H8" s="56"/>
      <c r="I8" s="56">
        <v>0</v>
      </c>
      <c r="J8" s="9"/>
      <c r="K8" s="10"/>
      <c r="L8" s="11">
        <v>0</v>
      </c>
    </row>
    <row r="9" spans="1:1003 1029:2027 2053:3051 3077:4075 4101:5099 5125:6123 6149:7147 7173:8171 8197:9195 9221:10219 10245:11243 11269:12267 12293:13291 13317:14315 14341:15339 15365:16384" s="62" customFormat="1" ht="20.25" hidden="1" customHeight="1">
      <c r="A9" s="8" t="s">
        <v>11</v>
      </c>
      <c r="B9" s="54"/>
      <c r="C9" s="54"/>
      <c r="D9" s="54">
        <v>0</v>
      </c>
      <c r="E9" s="54">
        <v>0</v>
      </c>
      <c r="F9" s="54">
        <v>0</v>
      </c>
      <c r="G9" s="56">
        <v>0</v>
      </c>
      <c r="H9" s="56"/>
      <c r="I9" s="56"/>
      <c r="J9" s="9"/>
      <c r="K9" s="10"/>
      <c r="L9" s="11">
        <v>0</v>
      </c>
    </row>
    <row r="10" spans="1:1003 1029:2027 2053:3051 3077:4075 4101:5099 5125:6123 6149:7147 7173:8171 8197:9195 9221:10219 10245:11243 11269:12267 12293:13291 13317:14315 14341:15339 15365:16384" s="62" customFormat="1" ht="26.25" customHeight="1">
      <c r="A10" s="23" t="s">
        <v>12</v>
      </c>
      <c r="B10" s="54" t="s">
        <v>321</v>
      </c>
      <c r="C10" s="54">
        <v>0</v>
      </c>
      <c r="D10" s="54">
        <v>0</v>
      </c>
      <c r="E10" s="54">
        <v>0</v>
      </c>
      <c r="F10" s="54">
        <v>0</v>
      </c>
      <c r="G10" s="56">
        <v>0</v>
      </c>
      <c r="H10" s="56"/>
      <c r="I10" s="56">
        <v>-12</v>
      </c>
      <c r="J10" s="98">
        <v>51</v>
      </c>
      <c r="K10" s="101">
        <v>28000</v>
      </c>
      <c r="L10" s="100">
        <f>+K10*J10</f>
        <v>1428000</v>
      </c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P10" s="93"/>
      <c r="BS10" s="93"/>
      <c r="BV10" s="93"/>
      <c r="BY10" s="93"/>
      <c r="CB10" s="93"/>
      <c r="CE10" s="93"/>
      <c r="CK10" s="93"/>
      <c r="CT10" s="93"/>
      <c r="CW10" s="93"/>
      <c r="CZ10" s="93"/>
      <c r="DC10" s="93"/>
      <c r="DO10" s="93"/>
      <c r="DU10" s="93"/>
      <c r="DX10" s="93"/>
      <c r="EA10" s="93"/>
      <c r="ED10" s="93"/>
      <c r="EJ10" s="93"/>
      <c r="EM10" s="93"/>
      <c r="EP10" s="93"/>
      <c r="ES10" s="93"/>
      <c r="EU10" s="93"/>
      <c r="EV10" s="93"/>
      <c r="FA10" s="93"/>
      <c r="FD10" s="93"/>
      <c r="FG10" s="93"/>
      <c r="FJ10" s="93"/>
      <c r="FM10" s="93"/>
      <c r="FP10" s="93"/>
      <c r="FS10" s="93"/>
      <c r="FY10" s="93"/>
      <c r="GB10" s="93"/>
      <c r="GE10" s="93"/>
      <c r="GG10" s="93"/>
      <c r="GH10" s="93"/>
      <c r="GP10" s="93"/>
      <c r="GS10" s="93"/>
      <c r="GV10" s="93"/>
      <c r="HG10" s="93"/>
      <c r="HH10" s="93"/>
      <c r="HM10" s="93"/>
      <c r="HQ10" s="93"/>
      <c r="HR10" s="93"/>
      <c r="HZ10" s="93"/>
      <c r="IA10" s="93"/>
      <c r="JA10" s="93"/>
      <c r="JB10" s="93"/>
      <c r="JC10" s="93"/>
      <c r="JD10" s="93"/>
      <c r="JE10" s="93"/>
      <c r="JF10" s="93"/>
      <c r="JG10" s="93"/>
      <c r="JH10" s="93"/>
      <c r="JI10" s="93"/>
      <c r="JJ10" s="93"/>
      <c r="JK10" s="93"/>
      <c r="JL10" s="93"/>
      <c r="JM10" s="93"/>
      <c r="JN10" s="93"/>
      <c r="JO10" s="93"/>
      <c r="JP10" s="93"/>
      <c r="JQ10" s="93"/>
      <c r="JR10" s="93"/>
      <c r="JS10" s="93"/>
      <c r="JT10" s="93"/>
      <c r="JU10" s="93"/>
      <c r="JV10" s="93"/>
      <c r="JW10" s="93"/>
      <c r="JX10" s="93"/>
      <c r="JY10" s="93"/>
      <c r="JZ10" s="93"/>
      <c r="KA10" s="93"/>
      <c r="KB10" s="93"/>
      <c r="KC10" s="93"/>
      <c r="KD10" s="93"/>
      <c r="KE10" s="93"/>
      <c r="KF10" s="93"/>
      <c r="KG10" s="93"/>
      <c r="KH10" s="93"/>
      <c r="KI10" s="93"/>
      <c r="KJ10" s="93"/>
      <c r="KK10" s="93"/>
      <c r="KL10" s="93"/>
      <c r="KM10" s="93"/>
      <c r="KN10" s="93"/>
      <c r="KO10" s="93"/>
      <c r="KP10" s="93"/>
      <c r="KQ10" s="93"/>
      <c r="KR10" s="93"/>
      <c r="KS10" s="93"/>
      <c r="KT10" s="93"/>
      <c r="KU10" s="93"/>
      <c r="KV10" s="93"/>
      <c r="KW10" s="93"/>
      <c r="KX10" s="93"/>
      <c r="KY10" s="93"/>
      <c r="KZ10" s="93"/>
      <c r="LA10" s="93"/>
      <c r="LB10" s="93"/>
      <c r="LC10" s="93"/>
      <c r="LD10" s="93"/>
      <c r="LE10" s="93"/>
      <c r="LF10" s="93"/>
      <c r="LL10" s="93"/>
      <c r="LO10" s="93"/>
      <c r="LR10" s="93"/>
      <c r="LU10" s="93"/>
      <c r="LX10" s="93"/>
      <c r="MA10" s="93"/>
      <c r="MG10" s="93"/>
      <c r="MP10" s="93"/>
      <c r="MS10" s="93"/>
      <c r="MV10" s="93"/>
      <c r="MY10" s="93"/>
      <c r="NK10" s="93"/>
      <c r="NQ10" s="93"/>
      <c r="NT10" s="93"/>
      <c r="NW10" s="93"/>
      <c r="NZ10" s="93"/>
      <c r="OF10" s="93"/>
      <c r="OI10" s="93"/>
      <c r="OL10" s="93"/>
      <c r="OO10" s="93"/>
      <c r="OQ10" s="93"/>
      <c r="OR10" s="93"/>
      <c r="OW10" s="93"/>
      <c r="OZ10" s="93"/>
      <c r="PC10" s="93"/>
      <c r="PF10" s="93"/>
      <c r="PI10" s="93"/>
      <c r="PL10" s="93"/>
      <c r="PO10" s="93"/>
      <c r="PU10" s="93"/>
      <c r="PX10" s="93"/>
      <c r="QA10" s="93"/>
      <c r="QC10" s="93"/>
      <c r="QD10" s="93"/>
      <c r="QL10" s="93"/>
      <c r="QO10" s="93"/>
      <c r="QR10" s="93"/>
      <c r="RC10" s="93"/>
      <c r="RD10" s="93"/>
      <c r="RI10" s="93"/>
      <c r="RM10" s="93"/>
      <c r="RN10" s="93"/>
      <c r="RV10" s="93"/>
      <c r="RW10" s="93"/>
      <c r="SW10" s="93"/>
      <c r="SX10" s="93"/>
      <c r="SY10" s="93"/>
      <c r="SZ10" s="93"/>
      <c r="TA10" s="93"/>
      <c r="TB10" s="93"/>
      <c r="TC10" s="93"/>
      <c r="TD10" s="93"/>
      <c r="TE10" s="93"/>
      <c r="TF10" s="93"/>
      <c r="TG10" s="93"/>
      <c r="TH10" s="93"/>
      <c r="TI10" s="93"/>
      <c r="TJ10" s="93"/>
      <c r="TK10" s="93"/>
      <c r="TL10" s="93"/>
      <c r="TM10" s="93"/>
      <c r="TN10" s="93"/>
      <c r="TO10" s="93"/>
      <c r="TP10" s="93"/>
      <c r="TQ10" s="93"/>
      <c r="TR10" s="93"/>
      <c r="TS10" s="93"/>
      <c r="TT10" s="93"/>
      <c r="TU10" s="93"/>
      <c r="TV10" s="93"/>
      <c r="TW10" s="93"/>
      <c r="TX10" s="93"/>
      <c r="TY10" s="93"/>
      <c r="TZ10" s="93"/>
      <c r="UA10" s="93"/>
      <c r="UB10" s="93"/>
      <c r="UC10" s="93"/>
      <c r="UD10" s="93"/>
      <c r="UE10" s="93"/>
      <c r="UF10" s="93"/>
      <c r="UG10" s="93"/>
      <c r="UH10" s="93"/>
      <c r="UI10" s="93"/>
      <c r="UJ10" s="93"/>
      <c r="UK10" s="93"/>
      <c r="UL10" s="93"/>
      <c r="UM10" s="93"/>
      <c r="UN10" s="93"/>
      <c r="UO10" s="93"/>
      <c r="UP10" s="93"/>
      <c r="UQ10" s="93"/>
      <c r="UR10" s="93"/>
      <c r="US10" s="93"/>
      <c r="UT10" s="93"/>
      <c r="UU10" s="93"/>
      <c r="UV10" s="93"/>
      <c r="UW10" s="93"/>
      <c r="UX10" s="93"/>
      <c r="UY10" s="93"/>
      <c r="UZ10" s="93"/>
      <c r="VA10" s="93"/>
      <c r="VB10" s="93"/>
      <c r="VH10" s="93"/>
      <c r="VK10" s="93"/>
      <c r="VN10" s="93"/>
      <c r="VQ10" s="93"/>
      <c r="VT10" s="93"/>
      <c r="VW10" s="93"/>
      <c r="WC10" s="93"/>
      <c r="WL10" s="93"/>
      <c r="WO10" s="93"/>
      <c r="WR10" s="93"/>
      <c r="WU10" s="93"/>
      <c r="XG10" s="93"/>
      <c r="XM10" s="93"/>
      <c r="XP10" s="93"/>
      <c r="XS10" s="93"/>
      <c r="XV10" s="93"/>
      <c r="YB10" s="93"/>
      <c r="YE10" s="93"/>
      <c r="YH10" s="93"/>
      <c r="YK10" s="93"/>
      <c r="YM10" s="93"/>
      <c r="YN10" s="93"/>
      <c r="YS10" s="93"/>
      <c r="YV10" s="93"/>
      <c r="YY10" s="93"/>
      <c r="ZB10" s="93"/>
      <c r="ZE10" s="93"/>
      <c r="ZH10" s="93"/>
      <c r="ZK10" s="93"/>
      <c r="ZQ10" s="93"/>
      <c r="ZT10" s="93"/>
      <c r="ZW10" s="93"/>
      <c r="ZY10" s="93"/>
      <c r="ZZ10" s="93"/>
      <c r="AAH10" s="93"/>
      <c r="AAK10" s="93"/>
      <c r="AAN10" s="93"/>
      <c r="AAY10" s="93"/>
      <c r="AAZ10" s="93"/>
      <c r="ABE10" s="93"/>
      <c r="ABI10" s="93"/>
      <c r="ABJ10" s="93"/>
      <c r="ABR10" s="93"/>
      <c r="ABS10" s="93"/>
      <c r="ACS10" s="93"/>
      <c r="ACT10" s="93"/>
      <c r="ACU10" s="93"/>
      <c r="ACV10" s="93"/>
      <c r="ACW10" s="93"/>
      <c r="ACX10" s="93"/>
      <c r="ACY10" s="93"/>
      <c r="ACZ10" s="93"/>
      <c r="ADA10" s="93"/>
      <c r="ADB10" s="93"/>
      <c r="ADC10" s="93"/>
      <c r="ADD10" s="93"/>
      <c r="ADE10" s="93"/>
      <c r="ADF10" s="93"/>
      <c r="ADG10" s="93"/>
      <c r="ADH10" s="93"/>
      <c r="ADI10" s="93"/>
      <c r="ADJ10" s="93"/>
      <c r="ADK10" s="93"/>
      <c r="ADL10" s="93"/>
      <c r="ADM10" s="93"/>
      <c r="ADN10" s="93"/>
      <c r="ADO10" s="93"/>
      <c r="ADP10" s="93"/>
      <c r="ADQ10" s="93"/>
      <c r="ADR10" s="93"/>
      <c r="ADS10" s="93"/>
      <c r="ADT10" s="93"/>
      <c r="ADU10" s="93"/>
      <c r="ADV10" s="93"/>
      <c r="ADW10" s="93"/>
      <c r="ADX10" s="93"/>
      <c r="ADY10" s="93"/>
      <c r="ADZ10" s="93"/>
      <c r="AEA10" s="93"/>
      <c r="AEB10" s="93"/>
      <c r="AEC10" s="93"/>
      <c r="AED10" s="93"/>
      <c r="AEE10" s="93"/>
      <c r="AEF10" s="93"/>
      <c r="AEG10" s="93"/>
      <c r="AEH10" s="93"/>
      <c r="AEI10" s="93"/>
      <c r="AEJ10" s="93"/>
      <c r="AEK10" s="93"/>
      <c r="AEL10" s="93"/>
      <c r="AEM10" s="93"/>
      <c r="AEN10" s="93"/>
      <c r="AEO10" s="93"/>
      <c r="AEP10" s="93"/>
      <c r="AEQ10" s="93"/>
      <c r="AER10" s="93"/>
      <c r="AES10" s="93"/>
      <c r="AET10" s="93"/>
      <c r="AEU10" s="93"/>
      <c r="AEV10" s="93"/>
      <c r="AEW10" s="93"/>
      <c r="AEX10" s="93"/>
      <c r="AFD10" s="93"/>
      <c r="AFG10" s="93"/>
      <c r="AFJ10" s="93"/>
      <c r="AFM10" s="93"/>
      <c r="AFP10" s="93"/>
      <c r="AFS10" s="93"/>
      <c r="AFY10" s="93"/>
      <c r="AGH10" s="93"/>
      <c r="AGK10" s="93"/>
      <c r="AGN10" s="93"/>
      <c r="AGQ10" s="93"/>
      <c r="AHC10" s="93"/>
      <c r="AHI10" s="93"/>
      <c r="AHL10" s="93"/>
      <c r="AHO10" s="93"/>
      <c r="AHR10" s="93"/>
      <c r="AHX10" s="93"/>
      <c r="AIA10" s="93"/>
      <c r="AID10" s="93"/>
      <c r="AIG10" s="93"/>
      <c r="AII10" s="93"/>
      <c r="AIJ10" s="93"/>
      <c r="AIO10" s="93"/>
      <c r="AIR10" s="93"/>
      <c r="AIU10" s="93"/>
      <c r="AIX10" s="93"/>
      <c r="AJA10" s="93"/>
      <c r="AJD10" s="93"/>
      <c r="AJG10" s="93"/>
      <c r="AJM10" s="93"/>
      <c r="AJP10" s="93"/>
      <c r="AJS10" s="93"/>
      <c r="AJU10" s="93"/>
      <c r="AJV10" s="93"/>
      <c r="AKD10" s="93"/>
      <c r="AKG10" s="93"/>
      <c r="AKJ10" s="93"/>
      <c r="AKU10" s="93"/>
      <c r="AKV10" s="93"/>
      <c r="ALA10" s="93"/>
      <c r="ALE10" s="93"/>
      <c r="ALF10" s="93"/>
      <c r="ALN10" s="93"/>
      <c r="ALO10" s="93"/>
      <c r="AMO10" s="93"/>
      <c r="AMP10" s="93"/>
      <c r="AMQ10" s="93"/>
      <c r="AMR10" s="93"/>
      <c r="AMS10" s="93"/>
      <c r="AMT10" s="93"/>
      <c r="AMU10" s="93"/>
      <c r="AMV10" s="93"/>
      <c r="AMW10" s="93"/>
      <c r="AMX10" s="93"/>
      <c r="AMY10" s="93"/>
      <c r="AMZ10" s="93"/>
      <c r="ANA10" s="93"/>
      <c r="ANB10" s="93"/>
      <c r="ANC10" s="93"/>
      <c r="AND10" s="93"/>
      <c r="ANE10" s="93"/>
      <c r="ANF10" s="93"/>
      <c r="ANG10" s="93"/>
      <c r="ANH10" s="93"/>
      <c r="ANI10" s="93"/>
      <c r="ANJ10" s="93"/>
      <c r="ANK10" s="93"/>
      <c r="ANL10" s="93"/>
      <c r="ANM10" s="93"/>
      <c r="ANN10" s="93"/>
      <c r="ANO10" s="93"/>
      <c r="ANP10" s="93"/>
      <c r="ANQ10" s="93"/>
      <c r="ANR10" s="93"/>
      <c r="ANS10" s="93"/>
      <c r="ANT10" s="93"/>
      <c r="ANU10" s="93"/>
      <c r="ANV10" s="93"/>
      <c r="ANW10" s="93"/>
      <c r="ANX10" s="93"/>
      <c r="ANY10" s="93"/>
      <c r="ANZ10" s="93"/>
      <c r="AOA10" s="93"/>
      <c r="AOB10" s="93"/>
      <c r="AOC10" s="93"/>
      <c r="AOD10" s="93"/>
      <c r="AOE10" s="93"/>
      <c r="AOF10" s="93"/>
      <c r="AOG10" s="93"/>
      <c r="AOH10" s="93"/>
      <c r="AOI10" s="93"/>
      <c r="AOJ10" s="93"/>
      <c r="AOK10" s="93"/>
      <c r="AOL10" s="93"/>
      <c r="AOM10" s="93"/>
      <c r="AON10" s="93"/>
      <c r="AOO10" s="93"/>
      <c r="AOP10" s="93"/>
      <c r="AOQ10" s="93"/>
      <c r="AOR10" s="93"/>
      <c r="AOS10" s="93"/>
      <c r="AOT10" s="93"/>
      <c r="AOZ10" s="93"/>
      <c r="APC10" s="93"/>
      <c r="APF10" s="93"/>
      <c r="API10" s="93"/>
      <c r="APL10" s="93"/>
      <c r="APO10" s="93"/>
      <c r="APU10" s="93"/>
      <c r="AQD10" s="93"/>
      <c r="AQG10" s="93"/>
      <c r="AQJ10" s="93"/>
      <c r="AQM10" s="93"/>
      <c r="AQY10" s="93"/>
      <c r="ARE10" s="93"/>
      <c r="ARH10" s="93"/>
      <c r="ARK10" s="93"/>
      <c r="ARN10" s="93"/>
      <c r="ART10" s="93"/>
      <c r="ARW10" s="93"/>
      <c r="ARZ10" s="93"/>
      <c r="ASC10" s="93"/>
      <c r="ASE10" s="93"/>
      <c r="ASF10" s="93"/>
      <c r="ASK10" s="93"/>
      <c r="ASN10" s="93"/>
      <c r="ASQ10" s="93"/>
      <c r="AST10" s="93"/>
      <c r="ASW10" s="93"/>
      <c r="ASZ10" s="93"/>
      <c r="ATC10" s="93"/>
      <c r="ATI10" s="93"/>
      <c r="ATL10" s="93"/>
      <c r="ATO10" s="93"/>
      <c r="ATQ10" s="93"/>
      <c r="ATR10" s="93"/>
      <c r="ATZ10" s="93"/>
      <c r="AUC10" s="93"/>
      <c r="AUF10" s="93"/>
      <c r="AUQ10" s="93"/>
      <c r="AUR10" s="93"/>
      <c r="AUW10" s="93"/>
      <c r="AVA10" s="93"/>
      <c r="AVB10" s="93"/>
      <c r="AVJ10" s="93"/>
      <c r="AVK10" s="93"/>
      <c r="AWK10" s="93"/>
      <c r="AWL10" s="93"/>
      <c r="AWM10" s="93"/>
      <c r="AWN10" s="93"/>
      <c r="AWO10" s="93"/>
      <c r="AWP10" s="93"/>
      <c r="AWQ10" s="93"/>
      <c r="AWR10" s="93"/>
      <c r="AWS10" s="93"/>
      <c r="AWT10" s="93"/>
      <c r="AWU10" s="93"/>
      <c r="AWV10" s="93"/>
      <c r="AWW10" s="93"/>
      <c r="AWX10" s="93"/>
      <c r="AWY10" s="93"/>
      <c r="AWZ10" s="93"/>
      <c r="AXA10" s="93"/>
      <c r="AXB10" s="93"/>
      <c r="AXC10" s="93"/>
      <c r="AXD10" s="93"/>
      <c r="AXE10" s="93"/>
      <c r="AXF10" s="93"/>
      <c r="AXG10" s="93"/>
      <c r="AXH10" s="93"/>
      <c r="AXI10" s="93"/>
      <c r="AXJ10" s="93"/>
      <c r="AXK10" s="93"/>
      <c r="AXL10" s="93"/>
      <c r="AXM10" s="93"/>
      <c r="AXN10" s="93"/>
      <c r="AXO10" s="93"/>
      <c r="AXP10" s="93"/>
      <c r="AXQ10" s="93"/>
      <c r="AXR10" s="93"/>
      <c r="AXS10" s="93"/>
      <c r="AXT10" s="93"/>
      <c r="AXU10" s="93"/>
      <c r="AXV10" s="93"/>
      <c r="AXW10" s="93"/>
      <c r="AXX10" s="93"/>
      <c r="AXY10" s="93"/>
      <c r="AXZ10" s="93"/>
      <c r="AYA10" s="93"/>
      <c r="AYB10" s="93"/>
      <c r="AYC10" s="93"/>
      <c r="AYD10" s="93"/>
      <c r="AYE10" s="93"/>
      <c r="AYF10" s="93"/>
      <c r="AYG10" s="93"/>
      <c r="AYH10" s="93"/>
      <c r="AYI10" s="93"/>
      <c r="AYJ10" s="93"/>
      <c r="AYK10" s="93"/>
      <c r="AYL10" s="93"/>
      <c r="AYM10" s="93"/>
      <c r="AYN10" s="93"/>
      <c r="AYO10" s="93"/>
      <c r="AYP10" s="93"/>
      <c r="AYV10" s="93"/>
      <c r="AYY10" s="93"/>
      <c r="AZB10" s="93"/>
      <c r="AZE10" s="93"/>
      <c r="AZH10" s="93"/>
      <c r="AZK10" s="93"/>
      <c r="AZQ10" s="93"/>
      <c r="AZZ10" s="93"/>
      <c r="BAC10" s="93"/>
      <c r="BAF10" s="93"/>
      <c r="BAI10" s="93"/>
      <c r="BAU10" s="93"/>
      <c r="BBA10" s="93"/>
      <c r="BBD10" s="93"/>
      <c r="BBG10" s="93"/>
      <c r="BBJ10" s="93"/>
      <c r="BBP10" s="93"/>
      <c r="BBS10" s="93"/>
      <c r="BBV10" s="93"/>
      <c r="BBY10" s="93"/>
      <c r="BCA10" s="93"/>
      <c r="BCB10" s="93"/>
      <c r="BCG10" s="93"/>
      <c r="BCJ10" s="93"/>
      <c r="BCM10" s="93"/>
      <c r="BCP10" s="93"/>
      <c r="BCS10" s="93"/>
      <c r="BCV10" s="93"/>
      <c r="BCY10" s="93"/>
      <c r="BDE10" s="93"/>
      <c r="BDH10" s="93"/>
      <c r="BDK10" s="93"/>
      <c r="BDM10" s="93"/>
      <c r="BDN10" s="93"/>
      <c r="BDV10" s="93"/>
      <c r="BDY10" s="93"/>
      <c r="BEB10" s="93"/>
      <c r="BEM10" s="93"/>
      <c r="BEN10" s="93"/>
      <c r="BES10" s="93"/>
      <c r="BEW10" s="93"/>
      <c r="BEX10" s="93"/>
      <c r="BFF10" s="93"/>
      <c r="BFG10" s="93"/>
      <c r="BGG10" s="93"/>
      <c r="BGH10" s="93"/>
      <c r="BGI10" s="93"/>
      <c r="BGJ10" s="93"/>
      <c r="BGK10" s="93"/>
      <c r="BGL10" s="93"/>
      <c r="BGM10" s="93"/>
      <c r="BGN10" s="93"/>
      <c r="BGO10" s="93"/>
      <c r="BGP10" s="93"/>
      <c r="BGQ10" s="93"/>
      <c r="BGR10" s="93"/>
      <c r="BGS10" s="93"/>
      <c r="BGT10" s="93"/>
      <c r="BGU10" s="93"/>
      <c r="BGV10" s="93"/>
      <c r="BGW10" s="93"/>
      <c r="BGX10" s="93"/>
      <c r="BGY10" s="93"/>
      <c r="BGZ10" s="93"/>
      <c r="BHA10" s="93"/>
      <c r="BHB10" s="93"/>
      <c r="BHC10" s="93"/>
      <c r="BHD10" s="93"/>
      <c r="BHE10" s="93"/>
      <c r="BHF10" s="93"/>
      <c r="BHG10" s="93"/>
      <c r="BHH10" s="93"/>
      <c r="BHI10" s="93"/>
      <c r="BHJ10" s="93"/>
      <c r="BHK10" s="93"/>
      <c r="BHL10" s="93"/>
      <c r="BHM10" s="93"/>
      <c r="BHN10" s="93"/>
      <c r="BHO10" s="93"/>
      <c r="BHP10" s="93"/>
      <c r="BHQ10" s="93"/>
      <c r="BHR10" s="93"/>
      <c r="BHS10" s="93"/>
      <c r="BHT10" s="93"/>
      <c r="BHU10" s="93"/>
      <c r="BHV10" s="93"/>
      <c r="BHW10" s="93"/>
      <c r="BHX10" s="93"/>
      <c r="BHY10" s="93"/>
      <c r="BHZ10" s="93"/>
      <c r="BIA10" s="93"/>
      <c r="BIB10" s="93"/>
      <c r="BIC10" s="93"/>
      <c r="BID10" s="93"/>
      <c r="BIE10" s="93"/>
      <c r="BIF10" s="93"/>
      <c r="BIG10" s="93"/>
      <c r="BIH10" s="93"/>
      <c r="BII10" s="93"/>
      <c r="BIJ10" s="93"/>
      <c r="BIK10" s="93"/>
      <c r="BIL10" s="93"/>
      <c r="BIR10" s="93"/>
      <c r="BIU10" s="93"/>
      <c r="BIX10" s="93"/>
      <c r="BJA10" s="93"/>
      <c r="BJD10" s="93"/>
      <c r="BJG10" s="93"/>
      <c r="BJM10" s="93"/>
      <c r="BJV10" s="93"/>
      <c r="BJY10" s="93"/>
      <c r="BKB10" s="93"/>
      <c r="BKE10" s="93"/>
      <c r="BKQ10" s="93"/>
      <c r="BKW10" s="93"/>
      <c r="BKZ10" s="93"/>
      <c r="BLC10" s="93"/>
      <c r="BLF10" s="93"/>
      <c r="BLL10" s="93"/>
      <c r="BLO10" s="93"/>
      <c r="BLR10" s="93"/>
      <c r="BLU10" s="93"/>
      <c r="BLW10" s="93"/>
      <c r="BLX10" s="93"/>
      <c r="BMC10" s="93"/>
      <c r="BMF10" s="93"/>
      <c r="BMI10" s="93"/>
      <c r="BML10" s="93"/>
      <c r="BMO10" s="93"/>
      <c r="BMR10" s="93"/>
      <c r="BMU10" s="93"/>
      <c r="BNA10" s="93"/>
      <c r="BND10" s="93"/>
      <c r="BNG10" s="93"/>
      <c r="BNI10" s="93"/>
      <c r="BNJ10" s="93"/>
      <c r="BNR10" s="93"/>
      <c r="BNU10" s="93"/>
      <c r="BNX10" s="93"/>
      <c r="BOI10" s="93"/>
      <c r="BOJ10" s="93"/>
      <c r="BOO10" s="93"/>
      <c r="BOS10" s="93"/>
      <c r="BOT10" s="93"/>
      <c r="BPB10" s="93"/>
      <c r="BPC10" s="93"/>
      <c r="BQC10" s="93"/>
      <c r="BQD10" s="93"/>
      <c r="BQE10" s="93"/>
      <c r="BQF10" s="93"/>
      <c r="BQG10" s="93"/>
      <c r="BQH10" s="93"/>
      <c r="BQI10" s="93"/>
      <c r="BQJ10" s="93"/>
      <c r="BQK10" s="93"/>
      <c r="BQL10" s="93"/>
      <c r="BQM10" s="93"/>
      <c r="BQN10" s="93"/>
      <c r="BQO10" s="93"/>
      <c r="BQP10" s="93"/>
      <c r="BQQ10" s="93"/>
      <c r="BQR10" s="93"/>
      <c r="BQS10" s="93"/>
      <c r="BQT10" s="93"/>
      <c r="BQU10" s="93"/>
      <c r="BQV10" s="93"/>
      <c r="BQW10" s="93"/>
      <c r="BQX10" s="93"/>
      <c r="BQY10" s="93"/>
      <c r="BQZ10" s="93"/>
      <c r="BRA10" s="93"/>
      <c r="BRB10" s="93"/>
      <c r="BRC10" s="93"/>
      <c r="BRD10" s="93"/>
      <c r="BRE10" s="93"/>
      <c r="BRF10" s="93"/>
      <c r="BRG10" s="93"/>
      <c r="BRH10" s="93"/>
      <c r="BRI10" s="93"/>
      <c r="BRJ10" s="93"/>
      <c r="BRK10" s="93"/>
      <c r="BRL10" s="93"/>
      <c r="BRM10" s="93"/>
      <c r="BRN10" s="93"/>
      <c r="BRO10" s="93"/>
      <c r="BRP10" s="93"/>
      <c r="BRQ10" s="93"/>
      <c r="BRR10" s="93"/>
      <c r="BRS10" s="93"/>
      <c r="BRT10" s="93"/>
      <c r="BRU10" s="93"/>
      <c r="BRV10" s="93"/>
      <c r="BRW10" s="93"/>
      <c r="BRX10" s="93"/>
      <c r="BRY10" s="93"/>
      <c r="BRZ10" s="93"/>
      <c r="BSA10" s="93"/>
      <c r="BSB10" s="93"/>
      <c r="BSC10" s="93"/>
      <c r="BSD10" s="93"/>
      <c r="BSE10" s="93"/>
      <c r="BSF10" s="93"/>
      <c r="BSG10" s="93"/>
      <c r="BSH10" s="93"/>
      <c r="BSN10" s="93"/>
      <c r="BSQ10" s="93"/>
      <c r="BST10" s="93"/>
      <c r="BSW10" s="93"/>
      <c r="BSZ10" s="93"/>
      <c r="BTC10" s="93"/>
      <c r="BTI10" s="93"/>
      <c r="BTR10" s="93"/>
      <c r="BTU10" s="93"/>
      <c r="BTX10" s="93"/>
      <c r="BUA10" s="93"/>
      <c r="BUM10" s="93"/>
      <c r="BUS10" s="93"/>
      <c r="BUV10" s="93"/>
      <c r="BUY10" s="93"/>
      <c r="BVB10" s="93"/>
      <c r="BVH10" s="93"/>
      <c r="BVK10" s="93"/>
      <c r="BVN10" s="93"/>
      <c r="BVQ10" s="93"/>
      <c r="BVS10" s="93"/>
      <c r="BVT10" s="93"/>
      <c r="BVY10" s="93"/>
      <c r="BWB10" s="93"/>
      <c r="BWE10" s="93"/>
      <c r="BWH10" s="93"/>
      <c r="BWK10" s="93"/>
      <c r="BWN10" s="93"/>
      <c r="BWQ10" s="93"/>
      <c r="BWW10" s="93"/>
      <c r="BWZ10" s="93"/>
      <c r="BXC10" s="93"/>
      <c r="BXE10" s="93"/>
      <c r="BXF10" s="93"/>
      <c r="BXN10" s="93"/>
      <c r="BXQ10" s="93"/>
      <c r="BXT10" s="93"/>
      <c r="BYE10" s="93"/>
      <c r="BYF10" s="93"/>
      <c r="BYK10" s="93"/>
      <c r="BYO10" s="93"/>
      <c r="BYP10" s="93"/>
      <c r="BYX10" s="93"/>
      <c r="BYY10" s="93"/>
      <c r="BZY10" s="93"/>
      <c r="BZZ10" s="93"/>
      <c r="CAA10" s="93"/>
      <c r="CAB10" s="93"/>
      <c r="CAC10" s="93"/>
      <c r="CAD10" s="93"/>
      <c r="CAE10" s="93"/>
      <c r="CAF10" s="93"/>
      <c r="CAG10" s="93"/>
      <c r="CAH10" s="93"/>
      <c r="CAI10" s="93"/>
      <c r="CAJ10" s="93"/>
      <c r="CAK10" s="93"/>
      <c r="CAL10" s="93"/>
      <c r="CAM10" s="93"/>
      <c r="CAN10" s="93"/>
      <c r="CAO10" s="93"/>
      <c r="CAP10" s="93"/>
      <c r="CAQ10" s="93"/>
      <c r="CAR10" s="93"/>
      <c r="CAS10" s="93"/>
      <c r="CAT10" s="93"/>
      <c r="CAU10" s="93"/>
      <c r="CAV10" s="93"/>
      <c r="CAW10" s="93"/>
      <c r="CAX10" s="93"/>
      <c r="CAY10" s="93"/>
      <c r="CAZ10" s="93"/>
      <c r="CBA10" s="93"/>
      <c r="CBB10" s="93"/>
      <c r="CBC10" s="93"/>
      <c r="CBD10" s="93"/>
      <c r="CBE10" s="93"/>
      <c r="CBF10" s="93"/>
      <c r="CBG10" s="93"/>
      <c r="CBH10" s="93"/>
      <c r="CBI10" s="93"/>
      <c r="CBJ10" s="93"/>
      <c r="CBK10" s="93"/>
      <c r="CBL10" s="93"/>
      <c r="CBM10" s="93"/>
      <c r="CBN10" s="93"/>
      <c r="CBO10" s="93"/>
      <c r="CBP10" s="93"/>
      <c r="CBQ10" s="93"/>
      <c r="CBR10" s="93"/>
      <c r="CBS10" s="93"/>
      <c r="CBT10" s="93"/>
      <c r="CBU10" s="93"/>
      <c r="CBV10" s="93"/>
      <c r="CBW10" s="93"/>
      <c r="CBX10" s="93"/>
      <c r="CBY10" s="93"/>
      <c r="CBZ10" s="93"/>
      <c r="CCA10" s="93"/>
      <c r="CCB10" s="93"/>
      <c r="CCC10" s="93"/>
      <c r="CCD10" s="93"/>
      <c r="CCJ10" s="93"/>
      <c r="CCM10" s="93"/>
      <c r="CCP10" s="93"/>
      <c r="CCS10" s="93"/>
      <c r="CCV10" s="93"/>
      <c r="CCY10" s="93"/>
      <c r="CDE10" s="93"/>
      <c r="CDN10" s="93"/>
      <c r="CDQ10" s="93"/>
      <c r="CDT10" s="93"/>
      <c r="CDW10" s="93"/>
      <c r="CEI10" s="93"/>
      <c r="CEO10" s="93"/>
      <c r="CER10" s="93"/>
      <c r="CEU10" s="93"/>
      <c r="CEX10" s="93"/>
      <c r="CFD10" s="93"/>
      <c r="CFG10" s="93"/>
      <c r="CFJ10" s="93"/>
      <c r="CFM10" s="93"/>
      <c r="CFO10" s="93"/>
      <c r="CFP10" s="93"/>
      <c r="CFU10" s="93"/>
      <c r="CFX10" s="93"/>
      <c r="CGA10" s="93"/>
      <c r="CGD10" s="93"/>
      <c r="CGG10" s="93"/>
      <c r="CGJ10" s="93"/>
      <c r="CGM10" s="93"/>
      <c r="CGS10" s="93"/>
      <c r="CGV10" s="93"/>
      <c r="CGY10" s="93"/>
      <c r="CHA10" s="93"/>
      <c r="CHB10" s="93"/>
      <c r="CHJ10" s="93"/>
      <c r="CHM10" s="93"/>
      <c r="CHP10" s="93"/>
      <c r="CIA10" s="93"/>
      <c r="CIB10" s="93"/>
      <c r="CIG10" s="93"/>
      <c r="CIK10" s="93"/>
      <c r="CIL10" s="93"/>
      <c r="CIT10" s="93"/>
      <c r="CIU10" s="93"/>
      <c r="CJU10" s="93"/>
      <c r="CJV10" s="93"/>
      <c r="CJW10" s="93"/>
      <c r="CJX10" s="93"/>
      <c r="CJY10" s="93"/>
      <c r="CJZ10" s="93"/>
      <c r="CKA10" s="93"/>
      <c r="CKB10" s="93"/>
      <c r="CKC10" s="93"/>
      <c r="CKD10" s="93"/>
      <c r="CKE10" s="93"/>
      <c r="CKF10" s="93"/>
      <c r="CKG10" s="93"/>
      <c r="CKH10" s="93"/>
      <c r="CKI10" s="93"/>
      <c r="CKJ10" s="93"/>
      <c r="CKK10" s="93"/>
      <c r="CKL10" s="93"/>
      <c r="CKM10" s="93"/>
      <c r="CKN10" s="93"/>
      <c r="CKO10" s="93"/>
      <c r="CKP10" s="93"/>
      <c r="CKQ10" s="93"/>
      <c r="CKR10" s="93"/>
      <c r="CKS10" s="93"/>
      <c r="CKT10" s="93"/>
      <c r="CKU10" s="93"/>
      <c r="CKV10" s="93"/>
      <c r="CKW10" s="93"/>
      <c r="CKX10" s="93"/>
      <c r="CKY10" s="93"/>
      <c r="CKZ10" s="93"/>
      <c r="CLA10" s="93"/>
      <c r="CLB10" s="93"/>
      <c r="CLC10" s="93"/>
      <c r="CLD10" s="93"/>
      <c r="CLE10" s="93"/>
      <c r="CLF10" s="93"/>
      <c r="CLG10" s="93"/>
      <c r="CLH10" s="93"/>
      <c r="CLI10" s="93"/>
      <c r="CLJ10" s="93"/>
      <c r="CLK10" s="93"/>
      <c r="CLL10" s="93"/>
      <c r="CLM10" s="93"/>
      <c r="CLN10" s="93"/>
      <c r="CLO10" s="93"/>
      <c r="CLP10" s="93"/>
      <c r="CLQ10" s="93"/>
      <c r="CLR10" s="93"/>
      <c r="CLS10" s="93"/>
      <c r="CLT10" s="93"/>
      <c r="CLU10" s="93"/>
      <c r="CLV10" s="93"/>
      <c r="CLW10" s="93"/>
      <c r="CLX10" s="93"/>
      <c r="CLY10" s="93"/>
      <c r="CLZ10" s="93"/>
      <c r="CMF10" s="93"/>
      <c r="CMI10" s="93"/>
      <c r="CML10" s="93"/>
      <c r="CMO10" s="93"/>
      <c r="CMR10" s="93"/>
      <c r="CMU10" s="93"/>
      <c r="CNA10" s="93"/>
      <c r="CNJ10" s="93"/>
      <c r="CNM10" s="93"/>
      <c r="CNP10" s="93"/>
      <c r="CNS10" s="93"/>
      <c r="COE10" s="93"/>
      <c r="COK10" s="93"/>
      <c r="CON10" s="93"/>
      <c r="COQ10" s="93"/>
      <c r="COT10" s="93"/>
      <c r="COZ10" s="93"/>
      <c r="CPC10" s="93"/>
      <c r="CPF10" s="93"/>
      <c r="CPI10" s="93"/>
      <c r="CPK10" s="93"/>
      <c r="CPL10" s="93"/>
      <c r="CPQ10" s="93"/>
      <c r="CPT10" s="93"/>
      <c r="CPW10" s="93"/>
      <c r="CPZ10" s="93"/>
      <c r="CQC10" s="93"/>
      <c r="CQF10" s="93"/>
      <c r="CQI10" s="93"/>
      <c r="CQO10" s="93"/>
      <c r="CQR10" s="93"/>
      <c r="CQU10" s="93"/>
      <c r="CQW10" s="93"/>
      <c r="CQX10" s="93"/>
      <c r="CRF10" s="93"/>
      <c r="CRI10" s="93"/>
      <c r="CRL10" s="93"/>
      <c r="CRW10" s="93"/>
      <c r="CRX10" s="93"/>
      <c r="CSC10" s="93"/>
      <c r="CSG10" s="93"/>
      <c r="CSH10" s="93"/>
      <c r="CSP10" s="93"/>
      <c r="CSQ10" s="93"/>
      <c r="CTQ10" s="93"/>
      <c r="CTR10" s="93"/>
      <c r="CTS10" s="93"/>
      <c r="CTT10" s="93"/>
      <c r="CTU10" s="93"/>
      <c r="CTV10" s="93"/>
      <c r="CTW10" s="93"/>
      <c r="CTX10" s="93"/>
      <c r="CTY10" s="93"/>
      <c r="CTZ10" s="93"/>
      <c r="CUA10" s="93"/>
      <c r="CUB10" s="93"/>
      <c r="CUC10" s="93"/>
      <c r="CUD10" s="93"/>
      <c r="CUE10" s="93"/>
      <c r="CUF10" s="93"/>
      <c r="CUG10" s="93"/>
      <c r="CUH10" s="93"/>
      <c r="CUI10" s="93"/>
      <c r="CUJ10" s="93"/>
      <c r="CUK10" s="93"/>
      <c r="CUL10" s="93"/>
      <c r="CUM10" s="93"/>
      <c r="CUN10" s="93"/>
      <c r="CUO10" s="93"/>
      <c r="CUP10" s="93"/>
      <c r="CUQ10" s="93"/>
      <c r="CUR10" s="93"/>
      <c r="CUS10" s="93"/>
      <c r="CUT10" s="93"/>
      <c r="CUU10" s="93"/>
      <c r="CUV10" s="93"/>
      <c r="CUW10" s="93"/>
      <c r="CUX10" s="93"/>
      <c r="CUY10" s="93"/>
      <c r="CUZ10" s="93"/>
      <c r="CVA10" s="93"/>
      <c r="CVB10" s="93"/>
      <c r="CVC10" s="93"/>
      <c r="CVD10" s="93"/>
      <c r="CVE10" s="93"/>
      <c r="CVF10" s="93"/>
      <c r="CVG10" s="93"/>
      <c r="CVH10" s="93"/>
      <c r="CVI10" s="93"/>
      <c r="CVJ10" s="93"/>
      <c r="CVK10" s="93"/>
      <c r="CVL10" s="93"/>
      <c r="CVM10" s="93"/>
      <c r="CVN10" s="93"/>
      <c r="CVO10" s="93"/>
      <c r="CVP10" s="93"/>
      <c r="CVQ10" s="93"/>
      <c r="CVR10" s="93"/>
      <c r="CVS10" s="93"/>
      <c r="CVT10" s="93"/>
      <c r="CVU10" s="93"/>
      <c r="CVV10" s="93"/>
      <c r="CWB10" s="93"/>
      <c r="CWE10" s="93"/>
      <c r="CWH10" s="93"/>
      <c r="CWK10" s="93"/>
      <c r="CWN10" s="93"/>
      <c r="CWQ10" s="93"/>
      <c r="CWW10" s="93"/>
      <c r="CXF10" s="93"/>
      <c r="CXI10" s="93"/>
      <c r="CXL10" s="93"/>
      <c r="CXO10" s="93"/>
      <c r="CYA10" s="93"/>
      <c r="CYG10" s="93"/>
      <c r="CYJ10" s="93"/>
      <c r="CYM10" s="93"/>
      <c r="CYP10" s="93"/>
      <c r="CYV10" s="93"/>
      <c r="CYY10" s="93"/>
      <c r="CZB10" s="93"/>
      <c r="CZE10" s="93"/>
      <c r="CZG10" s="93"/>
      <c r="CZH10" s="93"/>
      <c r="CZM10" s="93"/>
      <c r="CZP10" s="93"/>
      <c r="CZS10" s="93"/>
      <c r="CZV10" s="93"/>
      <c r="CZY10" s="93"/>
      <c r="DAB10" s="93"/>
      <c r="DAE10" s="93"/>
      <c r="DAK10" s="93"/>
      <c r="DAN10" s="93"/>
      <c r="DAQ10" s="93"/>
      <c r="DAS10" s="93"/>
      <c r="DAT10" s="93"/>
      <c r="DBB10" s="93"/>
      <c r="DBE10" s="93"/>
      <c r="DBH10" s="93"/>
      <c r="DBS10" s="93"/>
      <c r="DBT10" s="93"/>
      <c r="DBY10" s="93"/>
      <c r="DCC10" s="93"/>
      <c r="DCD10" s="93"/>
      <c r="DCL10" s="93"/>
      <c r="DCM10" s="93"/>
      <c r="DDM10" s="93"/>
      <c r="DDN10" s="93"/>
      <c r="DDO10" s="93"/>
      <c r="DDP10" s="93"/>
      <c r="DDQ10" s="93"/>
      <c r="DDR10" s="93"/>
      <c r="DDS10" s="93"/>
      <c r="DDT10" s="93"/>
      <c r="DDU10" s="93"/>
      <c r="DDV10" s="93"/>
      <c r="DDW10" s="93"/>
      <c r="DDX10" s="93"/>
      <c r="DDY10" s="93"/>
      <c r="DDZ10" s="93"/>
      <c r="DEA10" s="93"/>
      <c r="DEB10" s="93"/>
      <c r="DEC10" s="93"/>
      <c r="DED10" s="93"/>
      <c r="DEE10" s="93"/>
      <c r="DEF10" s="93"/>
      <c r="DEG10" s="93"/>
      <c r="DEH10" s="93"/>
      <c r="DEI10" s="93"/>
      <c r="DEJ10" s="93"/>
      <c r="DEK10" s="93"/>
      <c r="DEL10" s="93"/>
      <c r="DEM10" s="93"/>
      <c r="DEN10" s="93"/>
      <c r="DEO10" s="93"/>
      <c r="DEP10" s="93"/>
      <c r="DEQ10" s="93"/>
      <c r="DER10" s="93"/>
      <c r="DES10" s="93"/>
      <c r="DET10" s="93"/>
      <c r="DEU10" s="93"/>
      <c r="DEV10" s="93"/>
      <c r="DEW10" s="93"/>
      <c r="DEX10" s="93"/>
      <c r="DEY10" s="93"/>
      <c r="DEZ10" s="93"/>
      <c r="DFA10" s="93"/>
      <c r="DFB10" s="93"/>
      <c r="DFC10" s="93"/>
      <c r="DFD10" s="93"/>
      <c r="DFE10" s="93"/>
      <c r="DFF10" s="93"/>
      <c r="DFG10" s="93"/>
      <c r="DFH10" s="93"/>
      <c r="DFI10" s="93"/>
      <c r="DFJ10" s="93"/>
      <c r="DFK10" s="93"/>
      <c r="DFL10" s="93"/>
      <c r="DFM10" s="93"/>
      <c r="DFN10" s="93"/>
      <c r="DFO10" s="93"/>
      <c r="DFP10" s="93"/>
      <c r="DFQ10" s="93"/>
      <c r="DFR10" s="93"/>
      <c r="DFX10" s="93"/>
      <c r="DGA10" s="93"/>
      <c r="DGD10" s="93"/>
      <c r="DGG10" s="93"/>
      <c r="DGJ10" s="93"/>
      <c r="DGM10" s="93"/>
      <c r="DGS10" s="93"/>
      <c r="DHB10" s="93"/>
      <c r="DHE10" s="93"/>
      <c r="DHH10" s="93"/>
      <c r="DHK10" s="93"/>
      <c r="DHW10" s="93"/>
      <c r="DIC10" s="93"/>
      <c r="DIF10" s="93"/>
      <c r="DII10" s="93"/>
      <c r="DIL10" s="93"/>
      <c r="DIR10" s="93"/>
      <c r="DIU10" s="93"/>
      <c r="DIX10" s="93"/>
      <c r="DJA10" s="93"/>
      <c r="DJC10" s="93"/>
      <c r="DJD10" s="93"/>
      <c r="DJI10" s="93"/>
      <c r="DJL10" s="93"/>
      <c r="DJO10" s="93"/>
      <c r="DJR10" s="93"/>
      <c r="DJU10" s="93"/>
      <c r="DJX10" s="93"/>
      <c r="DKA10" s="93"/>
      <c r="DKG10" s="93"/>
      <c r="DKJ10" s="93"/>
      <c r="DKM10" s="93"/>
      <c r="DKO10" s="93"/>
      <c r="DKP10" s="93"/>
      <c r="DKX10" s="93"/>
      <c r="DLA10" s="93"/>
      <c r="DLD10" s="93"/>
      <c r="DLO10" s="93"/>
      <c r="DLP10" s="93"/>
      <c r="DLU10" s="93"/>
      <c r="DLY10" s="93"/>
      <c r="DLZ10" s="93"/>
      <c r="DMH10" s="93"/>
      <c r="DMI10" s="93"/>
      <c r="DNI10" s="93"/>
      <c r="DNJ10" s="93"/>
      <c r="DNK10" s="93"/>
      <c r="DNL10" s="93"/>
      <c r="DNM10" s="93"/>
      <c r="DNN10" s="93"/>
      <c r="DNO10" s="93"/>
      <c r="DNP10" s="93"/>
      <c r="DNQ10" s="93"/>
      <c r="DNR10" s="93"/>
      <c r="DNS10" s="93"/>
      <c r="DNT10" s="93"/>
      <c r="DNU10" s="93"/>
      <c r="DNV10" s="93"/>
      <c r="DNW10" s="93"/>
      <c r="DNX10" s="93"/>
      <c r="DNY10" s="93"/>
      <c r="DNZ10" s="93"/>
      <c r="DOA10" s="93"/>
      <c r="DOB10" s="93"/>
      <c r="DOC10" s="93"/>
      <c r="DOD10" s="93"/>
      <c r="DOE10" s="93"/>
      <c r="DOF10" s="93"/>
      <c r="DOG10" s="93"/>
      <c r="DOH10" s="93"/>
      <c r="DOI10" s="93"/>
      <c r="DOJ10" s="93"/>
      <c r="DOK10" s="93"/>
      <c r="DOL10" s="93"/>
      <c r="DOM10" s="93"/>
      <c r="DON10" s="93"/>
      <c r="DOO10" s="93"/>
      <c r="DOP10" s="93"/>
      <c r="DOQ10" s="93"/>
      <c r="DOR10" s="93"/>
      <c r="DOS10" s="93"/>
      <c r="DOT10" s="93"/>
      <c r="DOU10" s="93"/>
      <c r="DOV10" s="93"/>
      <c r="DOW10" s="93"/>
      <c r="DOX10" s="93"/>
      <c r="DOY10" s="93"/>
      <c r="DOZ10" s="93"/>
      <c r="DPA10" s="93"/>
      <c r="DPB10" s="93"/>
      <c r="DPC10" s="93"/>
      <c r="DPD10" s="93"/>
      <c r="DPE10" s="93"/>
      <c r="DPF10" s="93"/>
      <c r="DPG10" s="93"/>
      <c r="DPH10" s="93"/>
      <c r="DPI10" s="93"/>
      <c r="DPJ10" s="93"/>
      <c r="DPK10" s="93"/>
      <c r="DPL10" s="93"/>
      <c r="DPM10" s="93"/>
      <c r="DPN10" s="93"/>
      <c r="DPT10" s="93"/>
      <c r="DPW10" s="93"/>
      <c r="DPZ10" s="93"/>
      <c r="DQC10" s="93"/>
      <c r="DQF10" s="93"/>
      <c r="DQI10" s="93"/>
      <c r="DQO10" s="93"/>
      <c r="DQX10" s="93"/>
      <c r="DRA10" s="93"/>
      <c r="DRD10" s="93"/>
      <c r="DRG10" s="93"/>
      <c r="DRS10" s="93"/>
      <c r="DRY10" s="93"/>
      <c r="DSB10" s="93"/>
      <c r="DSE10" s="93"/>
      <c r="DSH10" s="93"/>
      <c r="DSN10" s="93"/>
      <c r="DSQ10" s="93"/>
      <c r="DST10" s="93"/>
      <c r="DSW10" s="93"/>
      <c r="DSY10" s="93"/>
      <c r="DSZ10" s="93"/>
      <c r="DTE10" s="93"/>
      <c r="DTH10" s="93"/>
      <c r="DTK10" s="93"/>
      <c r="DTN10" s="93"/>
      <c r="DTQ10" s="93"/>
      <c r="DTT10" s="93"/>
      <c r="DTW10" s="93"/>
      <c r="DUC10" s="93"/>
      <c r="DUF10" s="93"/>
      <c r="DUI10" s="93"/>
      <c r="DUK10" s="93"/>
      <c r="DUL10" s="93"/>
      <c r="DUT10" s="93"/>
      <c r="DUW10" s="93"/>
      <c r="DUZ10" s="93"/>
      <c r="DVK10" s="93"/>
      <c r="DVL10" s="93"/>
      <c r="DVQ10" s="93"/>
      <c r="DVU10" s="93"/>
      <c r="DVV10" s="93"/>
      <c r="DWD10" s="93"/>
      <c r="DWE10" s="93"/>
      <c r="DXE10" s="93"/>
      <c r="DXF10" s="93"/>
      <c r="DXG10" s="93"/>
      <c r="DXH10" s="93"/>
      <c r="DXI10" s="93"/>
      <c r="DXJ10" s="93"/>
      <c r="DXK10" s="93"/>
      <c r="DXL10" s="93"/>
      <c r="DXM10" s="93"/>
      <c r="DXN10" s="93"/>
      <c r="DXO10" s="93"/>
      <c r="DXP10" s="93"/>
      <c r="DXQ10" s="93"/>
      <c r="DXR10" s="93"/>
      <c r="DXS10" s="93"/>
      <c r="DXT10" s="93"/>
      <c r="DXU10" s="93"/>
      <c r="DXV10" s="93"/>
      <c r="DXW10" s="93"/>
      <c r="DXX10" s="93"/>
      <c r="DXY10" s="93"/>
      <c r="DXZ10" s="93"/>
      <c r="DYA10" s="93"/>
      <c r="DYB10" s="93"/>
      <c r="DYC10" s="93"/>
      <c r="DYD10" s="93"/>
      <c r="DYE10" s="93"/>
      <c r="DYF10" s="93"/>
      <c r="DYG10" s="93"/>
      <c r="DYH10" s="93"/>
      <c r="DYI10" s="93"/>
      <c r="DYJ10" s="93"/>
      <c r="DYK10" s="93"/>
      <c r="DYL10" s="93"/>
      <c r="DYM10" s="93"/>
      <c r="DYN10" s="93"/>
      <c r="DYO10" s="93"/>
      <c r="DYP10" s="93"/>
      <c r="DYQ10" s="93"/>
      <c r="DYR10" s="93"/>
      <c r="DYS10" s="93"/>
      <c r="DYT10" s="93"/>
      <c r="DYU10" s="93"/>
      <c r="DYV10" s="93"/>
      <c r="DYW10" s="93"/>
      <c r="DYX10" s="93"/>
      <c r="DYY10" s="93"/>
      <c r="DYZ10" s="93"/>
      <c r="DZA10" s="93"/>
      <c r="DZB10" s="93"/>
      <c r="DZC10" s="93"/>
      <c r="DZD10" s="93"/>
      <c r="DZE10" s="93"/>
      <c r="DZF10" s="93"/>
      <c r="DZG10" s="93"/>
      <c r="DZH10" s="93"/>
      <c r="DZI10" s="93"/>
      <c r="DZJ10" s="93"/>
      <c r="DZP10" s="93"/>
      <c r="DZS10" s="93"/>
      <c r="DZV10" s="93"/>
      <c r="DZY10" s="93"/>
      <c r="EAB10" s="93"/>
      <c r="EAE10" s="93"/>
      <c r="EAK10" s="93"/>
      <c r="EAT10" s="93"/>
      <c r="EAW10" s="93"/>
      <c r="EAZ10" s="93"/>
      <c r="EBC10" s="93"/>
      <c r="EBO10" s="93"/>
      <c r="EBU10" s="93"/>
      <c r="EBX10" s="93"/>
      <c r="ECA10" s="93"/>
      <c r="ECD10" s="93"/>
      <c r="ECJ10" s="93"/>
      <c r="ECM10" s="93"/>
      <c r="ECP10" s="93"/>
      <c r="ECS10" s="93"/>
      <c r="ECU10" s="93"/>
      <c r="ECV10" s="93"/>
      <c r="EDA10" s="93"/>
      <c r="EDD10" s="93"/>
      <c r="EDG10" s="93"/>
      <c r="EDJ10" s="93"/>
      <c r="EDM10" s="93"/>
      <c r="EDP10" s="93"/>
      <c r="EDS10" s="93"/>
      <c r="EDY10" s="93"/>
      <c r="EEB10" s="93"/>
      <c r="EEE10" s="93"/>
      <c r="EEG10" s="93"/>
      <c r="EEH10" s="93"/>
      <c r="EEP10" s="93"/>
      <c r="EES10" s="93"/>
      <c r="EEV10" s="93"/>
      <c r="EFG10" s="93"/>
      <c r="EFH10" s="93"/>
      <c r="EFM10" s="93"/>
      <c r="EFQ10" s="93"/>
      <c r="EFR10" s="93"/>
      <c r="EFZ10" s="93"/>
      <c r="EGA10" s="93"/>
      <c r="EHA10" s="93"/>
      <c r="EHB10" s="93"/>
      <c r="EHC10" s="93"/>
      <c r="EHD10" s="93"/>
      <c r="EHE10" s="93"/>
      <c r="EHF10" s="93"/>
      <c r="EHG10" s="93"/>
      <c r="EHH10" s="93"/>
      <c r="EHI10" s="93"/>
      <c r="EHJ10" s="93"/>
      <c r="EHK10" s="93"/>
      <c r="EHL10" s="93"/>
      <c r="EHM10" s="93"/>
      <c r="EHN10" s="93"/>
      <c r="EHO10" s="93"/>
      <c r="EHP10" s="93"/>
      <c r="EHQ10" s="93"/>
      <c r="EHR10" s="93"/>
      <c r="EHS10" s="93"/>
      <c r="EHT10" s="93"/>
      <c r="EHU10" s="93"/>
      <c r="EHV10" s="93"/>
      <c r="EHW10" s="93"/>
      <c r="EHX10" s="93"/>
      <c r="EHY10" s="93"/>
      <c r="EHZ10" s="93"/>
      <c r="EIA10" s="93"/>
      <c r="EIB10" s="93"/>
      <c r="EIC10" s="93"/>
      <c r="EID10" s="93"/>
      <c r="EIE10" s="93"/>
      <c r="EIF10" s="93"/>
      <c r="EIG10" s="93"/>
      <c r="EIH10" s="93"/>
      <c r="EII10" s="93"/>
      <c r="EIJ10" s="93"/>
      <c r="EIK10" s="93"/>
      <c r="EIL10" s="93"/>
      <c r="EIM10" s="93"/>
      <c r="EIN10" s="93"/>
      <c r="EIO10" s="93"/>
      <c r="EIP10" s="93"/>
      <c r="EIQ10" s="93"/>
      <c r="EIR10" s="93"/>
      <c r="EIS10" s="93"/>
      <c r="EIT10" s="93"/>
      <c r="EIU10" s="93"/>
      <c r="EIV10" s="93"/>
      <c r="EIW10" s="93"/>
      <c r="EIX10" s="93"/>
      <c r="EIY10" s="93"/>
      <c r="EIZ10" s="93"/>
      <c r="EJA10" s="93"/>
      <c r="EJB10" s="93"/>
      <c r="EJC10" s="93"/>
      <c r="EJD10" s="93"/>
      <c r="EJE10" s="93"/>
      <c r="EJF10" s="93"/>
      <c r="EJL10" s="93"/>
      <c r="EJO10" s="93"/>
      <c r="EJR10" s="93"/>
      <c r="EJU10" s="93"/>
      <c r="EJX10" s="93"/>
      <c r="EKA10" s="93"/>
      <c r="EKG10" s="93"/>
      <c r="EKP10" s="93"/>
      <c r="EKS10" s="93"/>
      <c r="EKV10" s="93"/>
      <c r="EKY10" s="93"/>
      <c r="ELK10" s="93"/>
      <c r="ELQ10" s="93"/>
      <c r="ELT10" s="93"/>
      <c r="ELW10" s="93"/>
      <c r="ELZ10" s="93"/>
      <c r="EMF10" s="93"/>
      <c r="EMI10" s="93"/>
      <c r="EML10" s="93"/>
      <c r="EMO10" s="93"/>
      <c r="EMQ10" s="93"/>
      <c r="EMR10" s="93"/>
      <c r="EMW10" s="93"/>
      <c r="EMZ10" s="93"/>
      <c r="ENC10" s="93"/>
      <c r="ENF10" s="93"/>
      <c r="ENI10" s="93"/>
      <c r="ENL10" s="93"/>
      <c r="ENO10" s="93"/>
      <c r="ENU10" s="93"/>
      <c r="ENX10" s="93"/>
      <c r="EOA10" s="93"/>
      <c r="EOC10" s="93"/>
      <c r="EOD10" s="93"/>
      <c r="EOL10" s="93"/>
      <c r="EOO10" s="93"/>
      <c r="EOR10" s="93"/>
      <c r="EPC10" s="93"/>
      <c r="EPD10" s="93"/>
      <c r="EPI10" s="93"/>
      <c r="EPM10" s="93"/>
      <c r="EPN10" s="93"/>
      <c r="EPV10" s="93"/>
      <c r="EPW10" s="93"/>
      <c r="EQW10" s="93"/>
      <c r="EQX10" s="93"/>
      <c r="EQY10" s="93"/>
      <c r="EQZ10" s="93"/>
      <c r="ERA10" s="93"/>
      <c r="ERB10" s="93"/>
      <c r="ERC10" s="93"/>
      <c r="ERD10" s="93"/>
      <c r="ERE10" s="93"/>
      <c r="ERF10" s="93"/>
      <c r="ERG10" s="93"/>
      <c r="ERH10" s="93"/>
      <c r="ERI10" s="93"/>
      <c r="ERJ10" s="93"/>
      <c r="ERK10" s="93"/>
      <c r="ERL10" s="93"/>
      <c r="ERM10" s="93"/>
      <c r="ERN10" s="93"/>
      <c r="ERO10" s="93"/>
      <c r="ERP10" s="93"/>
      <c r="ERQ10" s="93"/>
      <c r="ERR10" s="93"/>
      <c r="ERS10" s="93"/>
      <c r="ERT10" s="93"/>
      <c r="ERU10" s="93"/>
      <c r="ERV10" s="93"/>
      <c r="ERW10" s="93"/>
      <c r="ERX10" s="93"/>
      <c r="ERY10" s="93"/>
      <c r="ERZ10" s="93"/>
      <c r="ESA10" s="93"/>
      <c r="ESB10" s="93"/>
      <c r="ESC10" s="93"/>
      <c r="ESD10" s="93"/>
      <c r="ESE10" s="93"/>
      <c r="ESF10" s="93"/>
      <c r="ESG10" s="93"/>
      <c r="ESH10" s="93"/>
      <c r="ESI10" s="93"/>
      <c r="ESJ10" s="93"/>
      <c r="ESK10" s="93"/>
      <c r="ESL10" s="93"/>
      <c r="ESM10" s="93"/>
      <c r="ESN10" s="93"/>
      <c r="ESO10" s="93"/>
      <c r="ESP10" s="93"/>
      <c r="ESQ10" s="93"/>
      <c r="ESR10" s="93"/>
      <c r="ESS10" s="93"/>
      <c r="EST10" s="93"/>
      <c r="ESU10" s="93"/>
      <c r="ESV10" s="93"/>
      <c r="ESW10" s="93"/>
      <c r="ESX10" s="93"/>
      <c r="ESY10" s="93"/>
      <c r="ESZ10" s="93"/>
      <c r="ETA10" s="93"/>
      <c r="ETB10" s="93"/>
      <c r="ETH10" s="93"/>
      <c r="ETK10" s="93"/>
      <c r="ETN10" s="93"/>
      <c r="ETQ10" s="93"/>
      <c r="ETT10" s="93"/>
      <c r="ETW10" s="93"/>
      <c r="EUC10" s="93"/>
      <c r="EUL10" s="93"/>
      <c r="EUO10" s="93"/>
      <c r="EUR10" s="93"/>
      <c r="EUU10" s="93"/>
      <c r="EVG10" s="93"/>
      <c r="EVM10" s="93"/>
      <c r="EVP10" s="93"/>
      <c r="EVS10" s="93"/>
      <c r="EVV10" s="93"/>
      <c r="EWB10" s="93"/>
      <c r="EWE10" s="93"/>
      <c r="EWH10" s="93"/>
      <c r="EWK10" s="93"/>
      <c r="EWM10" s="93"/>
      <c r="EWN10" s="93"/>
      <c r="EWS10" s="93"/>
      <c r="EWV10" s="93"/>
      <c r="EWY10" s="93"/>
      <c r="EXB10" s="93"/>
      <c r="EXE10" s="93"/>
      <c r="EXH10" s="93"/>
      <c r="EXK10" s="93"/>
      <c r="EXQ10" s="93"/>
      <c r="EXT10" s="93"/>
      <c r="EXW10" s="93"/>
      <c r="EXY10" s="93"/>
      <c r="EXZ10" s="93"/>
      <c r="EYH10" s="93"/>
      <c r="EYK10" s="93"/>
      <c r="EYN10" s="93"/>
      <c r="EYY10" s="93"/>
      <c r="EYZ10" s="93"/>
      <c r="EZE10" s="93"/>
      <c r="EZI10" s="93"/>
      <c r="EZJ10" s="93"/>
      <c r="EZR10" s="93"/>
      <c r="EZS10" s="93"/>
      <c r="FAS10" s="93"/>
      <c r="FAT10" s="93"/>
      <c r="FAU10" s="93"/>
      <c r="FAV10" s="93"/>
      <c r="FAW10" s="93"/>
      <c r="FAX10" s="93"/>
      <c r="FAY10" s="93"/>
      <c r="FAZ10" s="93"/>
      <c r="FBA10" s="93"/>
      <c r="FBB10" s="93"/>
      <c r="FBC10" s="93"/>
      <c r="FBD10" s="93"/>
      <c r="FBE10" s="93"/>
      <c r="FBF10" s="93"/>
      <c r="FBG10" s="93"/>
      <c r="FBH10" s="93"/>
      <c r="FBI10" s="93"/>
      <c r="FBJ10" s="93"/>
      <c r="FBK10" s="93"/>
      <c r="FBL10" s="93"/>
      <c r="FBM10" s="93"/>
      <c r="FBN10" s="93"/>
      <c r="FBO10" s="93"/>
      <c r="FBP10" s="93"/>
      <c r="FBQ10" s="93"/>
      <c r="FBR10" s="93"/>
      <c r="FBS10" s="93"/>
      <c r="FBT10" s="93"/>
      <c r="FBU10" s="93"/>
      <c r="FBV10" s="93"/>
      <c r="FBW10" s="93"/>
      <c r="FBX10" s="93"/>
      <c r="FBY10" s="93"/>
      <c r="FBZ10" s="93"/>
      <c r="FCA10" s="93"/>
      <c r="FCB10" s="93"/>
      <c r="FCC10" s="93"/>
      <c r="FCD10" s="93"/>
      <c r="FCE10" s="93"/>
      <c r="FCF10" s="93"/>
      <c r="FCG10" s="93"/>
      <c r="FCH10" s="93"/>
      <c r="FCI10" s="93"/>
      <c r="FCJ10" s="93"/>
      <c r="FCK10" s="93"/>
      <c r="FCL10" s="93"/>
      <c r="FCM10" s="93"/>
      <c r="FCN10" s="93"/>
      <c r="FCO10" s="93"/>
      <c r="FCP10" s="93"/>
      <c r="FCQ10" s="93"/>
      <c r="FCR10" s="93"/>
      <c r="FCS10" s="93"/>
      <c r="FCT10" s="93"/>
      <c r="FCU10" s="93"/>
      <c r="FCV10" s="93"/>
      <c r="FCW10" s="93"/>
      <c r="FCX10" s="93"/>
      <c r="FDD10" s="93"/>
      <c r="FDG10" s="93"/>
      <c r="FDJ10" s="93"/>
      <c r="FDM10" s="93"/>
      <c r="FDP10" s="93"/>
      <c r="FDS10" s="93"/>
      <c r="FDY10" s="93"/>
      <c r="FEH10" s="93"/>
      <c r="FEK10" s="93"/>
      <c r="FEN10" s="93"/>
      <c r="FEQ10" s="93"/>
      <c r="FFC10" s="93"/>
      <c r="FFI10" s="93"/>
      <c r="FFL10" s="93"/>
      <c r="FFO10" s="93"/>
      <c r="FFR10" s="93"/>
      <c r="FFX10" s="93"/>
      <c r="FGA10" s="93"/>
      <c r="FGD10" s="93"/>
      <c r="FGG10" s="93"/>
      <c r="FGI10" s="93"/>
      <c r="FGJ10" s="93"/>
      <c r="FGO10" s="93"/>
      <c r="FGR10" s="93"/>
      <c r="FGU10" s="93"/>
      <c r="FGX10" s="93"/>
      <c r="FHA10" s="93"/>
      <c r="FHD10" s="93"/>
      <c r="FHG10" s="93"/>
      <c r="FHM10" s="93"/>
      <c r="FHP10" s="93"/>
      <c r="FHS10" s="93"/>
      <c r="FHU10" s="93"/>
      <c r="FHV10" s="93"/>
      <c r="FID10" s="93"/>
      <c r="FIG10" s="93"/>
      <c r="FIJ10" s="93"/>
      <c r="FIU10" s="93"/>
      <c r="FIV10" s="93"/>
      <c r="FJA10" s="93"/>
      <c r="FJE10" s="93"/>
      <c r="FJF10" s="93"/>
      <c r="FJN10" s="93"/>
      <c r="FJO10" s="93"/>
      <c r="FKO10" s="93"/>
      <c r="FKP10" s="93"/>
      <c r="FKQ10" s="93"/>
      <c r="FKR10" s="93"/>
      <c r="FKS10" s="93"/>
      <c r="FKT10" s="93"/>
      <c r="FKU10" s="93"/>
      <c r="FKV10" s="93"/>
      <c r="FKW10" s="93"/>
      <c r="FKX10" s="93"/>
      <c r="FKY10" s="93"/>
      <c r="FKZ10" s="93"/>
      <c r="FLA10" s="93"/>
      <c r="FLB10" s="93"/>
      <c r="FLC10" s="93"/>
      <c r="FLD10" s="93"/>
      <c r="FLE10" s="93"/>
      <c r="FLF10" s="93"/>
      <c r="FLG10" s="93"/>
      <c r="FLH10" s="93"/>
      <c r="FLI10" s="93"/>
      <c r="FLJ10" s="93"/>
      <c r="FLK10" s="93"/>
      <c r="FLL10" s="93"/>
      <c r="FLM10" s="93"/>
      <c r="FLN10" s="93"/>
      <c r="FLO10" s="93"/>
      <c r="FLP10" s="93"/>
      <c r="FLQ10" s="93"/>
      <c r="FLR10" s="93"/>
      <c r="FLS10" s="93"/>
      <c r="FLT10" s="93"/>
      <c r="FLU10" s="93"/>
      <c r="FLV10" s="93"/>
      <c r="FLW10" s="93"/>
      <c r="FLX10" s="93"/>
      <c r="FLY10" s="93"/>
      <c r="FLZ10" s="93"/>
      <c r="FMA10" s="93"/>
      <c r="FMB10" s="93"/>
      <c r="FMC10" s="93"/>
      <c r="FMD10" s="93"/>
      <c r="FME10" s="93"/>
      <c r="FMF10" s="93"/>
      <c r="FMG10" s="93"/>
      <c r="FMH10" s="93"/>
      <c r="FMI10" s="93"/>
      <c r="FMJ10" s="93"/>
      <c r="FMK10" s="93"/>
      <c r="FML10" s="93"/>
      <c r="FMM10" s="93"/>
      <c r="FMN10" s="93"/>
      <c r="FMO10" s="93"/>
      <c r="FMP10" s="93"/>
      <c r="FMQ10" s="93"/>
      <c r="FMR10" s="93"/>
      <c r="FMS10" s="93"/>
      <c r="FMT10" s="93"/>
      <c r="FMZ10" s="93"/>
      <c r="FNC10" s="93"/>
      <c r="FNF10" s="93"/>
      <c r="FNI10" s="93"/>
      <c r="FNL10" s="93"/>
      <c r="FNO10" s="93"/>
      <c r="FNU10" s="93"/>
      <c r="FOD10" s="93"/>
      <c r="FOG10" s="93"/>
      <c r="FOJ10" s="93"/>
      <c r="FOM10" s="93"/>
      <c r="FOY10" s="93"/>
      <c r="FPE10" s="93"/>
      <c r="FPH10" s="93"/>
      <c r="FPK10" s="93"/>
      <c r="FPN10" s="93"/>
      <c r="FPT10" s="93"/>
      <c r="FPW10" s="93"/>
      <c r="FPZ10" s="93"/>
      <c r="FQC10" s="93"/>
      <c r="FQE10" s="93"/>
      <c r="FQF10" s="93"/>
      <c r="FQK10" s="93"/>
      <c r="FQN10" s="93"/>
      <c r="FQQ10" s="93"/>
      <c r="FQT10" s="93"/>
      <c r="FQW10" s="93"/>
      <c r="FQZ10" s="93"/>
      <c r="FRC10" s="93"/>
      <c r="FRI10" s="93"/>
      <c r="FRL10" s="93"/>
      <c r="FRO10" s="93"/>
      <c r="FRQ10" s="93"/>
      <c r="FRR10" s="93"/>
      <c r="FRZ10" s="93"/>
      <c r="FSC10" s="93"/>
      <c r="FSF10" s="93"/>
      <c r="FSQ10" s="93"/>
      <c r="FSR10" s="93"/>
      <c r="FSW10" s="93"/>
      <c r="FTA10" s="93"/>
      <c r="FTB10" s="93"/>
      <c r="FTJ10" s="93"/>
      <c r="FTK10" s="93"/>
      <c r="FUK10" s="93"/>
      <c r="FUL10" s="93"/>
      <c r="FUM10" s="93"/>
      <c r="FUN10" s="93"/>
      <c r="FUO10" s="93"/>
      <c r="FUP10" s="93"/>
      <c r="FUQ10" s="93"/>
      <c r="FUR10" s="93"/>
      <c r="FUS10" s="93"/>
      <c r="FUT10" s="93"/>
      <c r="FUU10" s="93"/>
      <c r="FUV10" s="93"/>
      <c r="FUW10" s="93"/>
      <c r="FUX10" s="93"/>
      <c r="FUY10" s="93"/>
      <c r="FUZ10" s="93"/>
      <c r="FVA10" s="93"/>
      <c r="FVB10" s="93"/>
      <c r="FVC10" s="93"/>
      <c r="FVD10" s="93"/>
      <c r="FVE10" s="93"/>
      <c r="FVF10" s="93"/>
      <c r="FVG10" s="93"/>
      <c r="FVH10" s="93"/>
      <c r="FVI10" s="93"/>
      <c r="FVJ10" s="93"/>
      <c r="FVK10" s="93"/>
      <c r="FVL10" s="93"/>
      <c r="FVM10" s="93"/>
      <c r="FVN10" s="93"/>
      <c r="FVO10" s="93"/>
      <c r="FVP10" s="93"/>
      <c r="FVQ10" s="93"/>
      <c r="FVR10" s="93"/>
      <c r="FVS10" s="93"/>
      <c r="FVT10" s="93"/>
      <c r="FVU10" s="93"/>
      <c r="FVV10" s="93"/>
      <c r="FVW10" s="93"/>
      <c r="FVX10" s="93"/>
      <c r="FVY10" s="93"/>
      <c r="FVZ10" s="93"/>
      <c r="FWA10" s="93"/>
      <c r="FWB10" s="93"/>
      <c r="FWC10" s="93"/>
      <c r="FWD10" s="93"/>
      <c r="FWE10" s="93"/>
      <c r="FWF10" s="93"/>
      <c r="FWG10" s="93"/>
      <c r="FWH10" s="93"/>
      <c r="FWI10" s="93"/>
      <c r="FWJ10" s="93"/>
      <c r="FWK10" s="93"/>
      <c r="FWL10" s="93"/>
      <c r="FWM10" s="93"/>
      <c r="FWN10" s="93"/>
      <c r="FWO10" s="93"/>
      <c r="FWP10" s="93"/>
      <c r="FWV10" s="93"/>
      <c r="FWY10" s="93"/>
      <c r="FXB10" s="93"/>
      <c r="FXE10" s="93"/>
      <c r="FXH10" s="93"/>
      <c r="FXK10" s="93"/>
      <c r="FXQ10" s="93"/>
      <c r="FXZ10" s="93"/>
      <c r="FYC10" s="93"/>
      <c r="FYF10" s="93"/>
      <c r="FYI10" s="93"/>
      <c r="FYU10" s="93"/>
      <c r="FZA10" s="93"/>
      <c r="FZD10" s="93"/>
      <c r="FZG10" s="93"/>
      <c r="FZJ10" s="93"/>
      <c r="FZP10" s="93"/>
      <c r="FZS10" s="93"/>
      <c r="FZV10" s="93"/>
      <c r="FZY10" s="93"/>
      <c r="GAA10" s="93"/>
      <c r="GAB10" s="93"/>
      <c r="GAG10" s="93"/>
      <c r="GAJ10" s="93"/>
      <c r="GAM10" s="93"/>
      <c r="GAP10" s="93"/>
      <c r="GAS10" s="93"/>
      <c r="GAV10" s="93"/>
      <c r="GAY10" s="93"/>
      <c r="GBE10" s="93"/>
      <c r="GBH10" s="93"/>
      <c r="GBK10" s="93"/>
      <c r="GBM10" s="93"/>
      <c r="GBN10" s="93"/>
      <c r="GBV10" s="93"/>
      <c r="GBY10" s="93"/>
      <c r="GCB10" s="93"/>
      <c r="GCM10" s="93"/>
      <c r="GCN10" s="93"/>
      <c r="GCS10" s="93"/>
      <c r="GCW10" s="93"/>
      <c r="GCX10" s="93"/>
      <c r="GDF10" s="93"/>
      <c r="GDG10" s="93"/>
      <c r="GEG10" s="93"/>
      <c r="GEH10" s="93"/>
      <c r="GEI10" s="93"/>
      <c r="GEJ10" s="93"/>
      <c r="GEK10" s="93"/>
      <c r="GEL10" s="93"/>
      <c r="GEM10" s="93"/>
      <c r="GEN10" s="93"/>
      <c r="GEO10" s="93"/>
      <c r="GEP10" s="93"/>
      <c r="GEQ10" s="93"/>
      <c r="GER10" s="93"/>
      <c r="GES10" s="93"/>
      <c r="GET10" s="93"/>
      <c r="GEU10" s="93"/>
      <c r="GEV10" s="93"/>
      <c r="GEW10" s="93"/>
      <c r="GEX10" s="93"/>
      <c r="GEY10" s="93"/>
      <c r="GEZ10" s="93"/>
      <c r="GFA10" s="93"/>
      <c r="GFB10" s="93"/>
      <c r="GFC10" s="93"/>
      <c r="GFD10" s="93"/>
      <c r="GFE10" s="93"/>
      <c r="GFF10" s="93"/>
      <c r="GFG10" s="93"/>
      <c r="GFH10" s="93"/>
      <c r="GFI10" s="93"/>
      <c r="GFJ10" s="93"/>
      <c r="GFK10" s="93"/>
      <c r="GFL10" s="93"/>
      <c r="GFM10" s="93"/>
      <c r="GFN10" s="93"/>
      <c r="GFO10" s="93"/>
      <c r="GFP10" s="93"/>
      <c r="GFQ10" s="93"/>
      <c r="GFR10" s="93"/>
      <c r="GFS10" s="93"/>
      <c r="GFT10" s="93"/>
      <c r="GFU10" s="93"/>
      <c r="GFV10" s="93"/>
      <c r="GFW10" s="93"/>
      <c r="GFX10" s="93"/>
      <c r="GFY10" s="93"/>
      <c r="GFZ10" s="93"/>
      <c r="GGA10" s="93"/>
      <c r="GGB10" s="93"/>
      <c r="GGC10" s="93"/>
      <c r="GGD10" s="93"/>
      <c r="GGE10" s="93"/>
      <c r="GGF10" s="93"/>
      <c r="GGG10" s="93"/>
      <c r="GGH10" s="93"/>
      <c r="GGI10" s="93"/>
      <c r="GGJ10" s="93"/>
      <c r="GGK10" s="93"/>
      <c r="GGL10" s="93"/>
      <c r="GGR10" s="93"/>
      <c r="GGU10" s="93"/>
      <c r="GGX10" s="93"/>
      <c r="GHA10" s="93"/>
      <c r="GHD10" s="93"/>
      <c r="GHG10" s="93"/>
      <c r="GHM10" s="93"/>
      <c r="GHV10" s="93"/>
      <c r="GHY10" s="93"/>
      <c r="GIB10" s="93"/>
      <c r="GIE10" s="93"/>
      <c r="GIQ10" s="93"/>
      <c r="GIW10" s="93"/>
      <c r="GIZ10" s="93"/>
      <c r="GJC10" s="93"/>
      <c r="GJF10" s="93"/>
      <c r="GJL10" s="93"/>
      <c r="GJO10" s="93"/>
      <c r="GJR10" s="93"/>
      <c r="GJU10" s="93"/>
      <c r="GJW10" s="93"/>
      <c r="GJX10" s="93"/>
      <c r="GKC10" s="93"/>
      <c r="GKF10" s="93"/>
      <c r="GKI10" s="93"/>
      <c r="GKL10" s="93"/>
      <c r="GKO10" s="93"/>
      <c r="GKR10" s="93"/>
      <c r="GKU10" s="93"/>
      <c r="GLA10" s="93"/>
      <c r="GLD10" s="93"/>
      <c r="GLG10" s="93"/>
      <c r="GLI10" s="93"/>
      <c r="GLJ10" s="93"/>
      <c r="GLR10" s="93"/>
      <c r="GLU10" s="93"/>
      <c r="GLX10" s="93"/>
      <c r="GMI10" s="93"/>
      <c r="GMJ10" s="93"/>
      <c r="GMO10" s="93"/>
      <c r="GMS10" s="93"/>
      <c r="GMT10" s="93"/>
      <c r="GNB10" s="93"/>
      <c r="GNC10" s="93"/>
      <c r="GOC10" s="93"/>
      <c r="GOD10" s="93"/>
      <c r="GOE10" s="93"/>
      <c r="GOF10" s="93"/>
      <c r="GOG10" s="93"/>
      <c r="GOH10" s="93"/>
      <c r="GOI10" s="93"/>
      <c r="GOJ10" s="93"/>
      <c r="GOK10" s="93"/>
      <c r="GOL10" s="93"/>
      <c r="GOM10" s="93"/>
      <c r="GON10" s="93"/>
      <c r="GOO10" s="93"/>
      <c r="GOP10" s="93"/>
      <c r="GOQ10" s="93"/>
      <c r="GOR10" s="93"/>
      <c r="GOS10" s="93"/>
      <c r="GOT10" s="93"/>
      <c r="GOU10" s="93"/>
      <c r="GOV10" s="93"/>
      <c r="GOW10" s="93"/>
      <c r="GOX10" s="93"/>
      <c r="GOY10" s="93"/>
      <c r="GOZ10" s="93"/>
      <c r="GPA10" s="93"/>
      <c r="GPB10" s="93"/>
      <c r="GPC10" s="93"/>
      <c r="GPD10" s="93"/>
      <c r="GPE10" s="93"/>
      <c r="GPF10" s="93"/>
      <c r="GPG10" s="93"/>
      <c r="GPH10" s="93"/>
      <c r="GPI10" s="93"/>
      <c r="GPJ10" s="93"/>
      <c r="GPK10" s="93"/>
      <c r="GPL10" s="93"/>
      <c r="GPM10" s="93"/>
      <c r="GPN10" s="93"/>
      <c r="GPO10" s="93"/>
      <c r="GPP10" s="93"/>
      <c r="GPQ10" s="93"/>
      <c r="GPR10" s="93"/>
      <c r="GPS10" s="93"/>
      <c r="GPT10" s="93"/>
      <c r="GPU10" s="93"/>
      <c r="GPV10" s="93"/>
      <c r="GPW10" s="93"/>
      <c r="GPX10" s="93"/>
      <c r="GPY10" s="93"/>
      <c r="GPZ10" s="93"/>
      <c r="GQA10" s="93"/>
      <c r="GQB10" s="93"/>
      <c r="GQC10" s="93"/>
      <c r="GQD10" s="93"/>
      <c r="GQE10" s="93"/>
      <c r="GQF10" s="93"/>
      <c r="GQG10" s="93"/>
      <c r="GQH10" s="93"/>
      <c r="GQN10" s="93"/>
      <c r="GQQ10" s="93"/>
      <c r="GQT10" s="93"/>
      <c r="GQW10" s="93"/>
      <c r="GQZ10" s="93"/>
      <c r="GRC10" s="93"/>
      <c r="GRI10" s="93"/>
      <c r="GRR10" s="93"/>
      <c r="GRU10" s="93"/>
      <c r="GRX10" s="93"/>
      <c r="GSA10" s="93"/>
      <c r="GSM10" s="93"/>
      <c r="GSS10" s="93"/>
      <c r="GSV10" s="93"/>
      <c r="GSY10" s="93"/>
      <c r="GTB10" s="93"/>
      <c r="GTH10" s="93"/>
      <c r="GTK10" s="93"/>
      <c r="GTN10" s="93"/>
      <c r="GTQ10" s="93"/>
      <c r="GTS10" s="93"/>
      <c r="GTT10" s="93"/>
      <c r="GTY10" s="93"/>
      <c r="GUB10" s="93"/>
      <c r="GUE10" s="93"/>
      <c r="GUH10" s="93"/>
      <c r="GUK10" s="93"/>
      <c r="GUN10" s="93"/>
      <c r="GUQ10" s="93"/>
      <c r="GUW10" s="93"/>
      <c r="GUZ10" s="93"/>
      <c r="GVC10" s="93"/>
      <c r="GVE10" s="93"/>
      <c r="GVF10" s="93"/>
      <c r="GVN10" s="93"/>
      <c r="GVQ10" s="93"/>
      <c r="GVT10" s="93"/>
      <c r="GWE10" s="93"/>
      <c r="GWF10" s="93"/>
      <c r="GWK10" s="93"/>
      <c r="GWO10" s="93"/>
      <c r="GWP10" s="93"/>
      <c r="GWX10" s="93"/>
      <c r="GWY10" s="93"/>
      <c r="GXY10" s="93"/>
      <c r="GXZ10" s="93"/>
      <c r="GYA10" s="93"/>
      <c r="GYB10" s="93"/>
      <c r="GYC10" s="93"/>
      <c r="GYD10" s="93"/>
      <c r="GYE10" s="93"/>
      <c r="GYF10" s="93"/>
      <c r="GYG10" s="93"/>
      <c r="GYH10" s="93"/>
      <c r="GYI10" s="93"/>
      <c r="GYJ10" s="93"/>
      <c r="GYK10" s="93"/>
      <c r="GYL10" s="93"/>
      <c r="GYM10" s="93"/>
      <c r="GYN10" s="93"/>
      <c r="GYO10" s="93"/>
      <c r="GYP10" s="93"/>
      <c r="GYQ10" s="93"/>
      <c r="GYR10" s="93"/>
      <c r="GYS10" s="93"/>
      <c r="GYT10" s="93"/>
      <c r="GYU10" s="93"/>
      <c r="GYV10" s="93"/>
      <c r="GYW10" s="93"/>
      <c r="GYX10" s="93"/>
      <c r="GYY10" s="93"/>
      <c r="GYZ10" s="93"/>
      <c r="GZA10" s="93"/>
      <c r="GZB10" s="93"/>
      <c r="GZC10" s="93"/>
      <c r="GZD10" s="93"/>
      <c r="GZE10" s="93"/>
      <c r="GZF10" s="93"/>
      <c r="GZG10" s="93"/>
      <c r="GZH10" s="93"/>
      <c r="GZI10" s="93"/>
      <c r="GZJ10" s="93"/>
      <c r="GZK10" s="93"/>
      <c r="GZL10" s="93"/>
      <c r="GZM10" s="93"/>
      <c r="GZN10" s="93"/>
      <c r="GZO10" s="93"/>
      <c r="GZP10" s="93"/>
      <c r="GZQ10" s="93"/>
      <c r="GZR10" s="93"/>
      <c r="GZS10" s="93"/>
      <c r="GZT10" s="93"/>
      <c r="GZU10" s="93"/>
      <c r="GZV10" s="93"/>
      <c r="GZW10" s="93"/>
      <c r="GZX10" s="93"/>
      <c r="GZY10" s="93"/>
      <c r="GZZ10" s="93"/>
      <c r="HAA10" s="93"/>
      <c r="HAB10" s="93"/>
      <c r="HAC10" s="93"/>
      <c r="HAD10" s="93"/>
      <c r="HAJ10" s="93"/>
      <c r="HAM10" s="93"/>
      <c r="HAP10" s="93"/>
      <c r="HAS10" s="93"/>
      <c r="HAV10" s="93"/>
      <c r="HAY10" s="93"/>
      <c r="HBE10" s="93"/>
      <c r="HBN10" s="93"/>
      <c r="HBQ10" s="93"/>
      <c r="HBT10" s="93"/>
      <c r="HBW10" s="93"/>
      <c r="HCI10" s="93"/>
      <c r="HCO10" s="93"/>
      <c r="HCR10" s="93"/>
      <c r="HCU10" s="93"/>
      <c r="HCX10" s="93"/>
      <c r="HDD10" s="93"/>
      <c r="HDG10" s="93"/>
      <c r="HDJ10" s="93"/>
      <c r="HDM10" s="93"/>
      <c r="HDO10" s="93"/>
      <c r="HDP10" s="93"/>
      <c r="HDU10" s="93"/>
      <c r="HDX10" s="93"/>
      <c r="HEA10" s="93"/>
      <c r="HED10" s="93"/>
      <c r="HEG10" s="93"/>
      <c r="HEJ10" s="93"/>
      <c r="HEM10" s="93"/>
      <c r="HES10" s="93"/>
      <c r="HEV10" s="93"/>
      <c r="HEY10" s="93"/>
      <c r="HFA10" s="93"/>
      <c r="HFB10" s="93"/>
      <c r="HFJ10" s="93"/>
      <c r="HFM10" s="93"/>
      <c r="HFP10" s="93"/>
      <c r="HGA10" s="93"/>
      <c r="HGB10" s="93"/>
      <c r="HGG10" s="93"/>
      <c r="HGK10" s="93"/>
      <c r="HGL10" s="93"/>
      <c r="HGT10" s="93"/>
      <c r="HGU10" s="93"/>
      <c r="HHU10" s="93"/>
      <c r="HHV10" s="93"/>
      <c r="HHW10" s="93"/>
      <c r="HHX10" s="93"/>
      <c r="HHY10" s="93"/>
      <c r="HHZ10" s="93"/>
      <c r="HIA10" s="93"/>
      <c r="HIB10" s="93"/>
      <c r="HIC10" s="93"/>
      <c r="HID10" s="93"/>
      <c r="HIE10" s="93"/>
      <c r="HIF10" s="93"/>
      <c r="HIG10" s="93"/>
      <c r="HIH10" s="93"/>
      <c r="HII10" s="93"/>
      <c r="HIJ10" s="93"/>
      <c r="HIK10" s="93"/>
      <c r="HIL10" s="93"/>
      <c r="HIM10" s="93"/>
      <c r="HIN10" s="93"/>
      <c r="HIO10" s="93"/>
      <c r="HIP10" s="93"/>
      <c r="HIQ10" s="93"/>
      <c r="HIR10" s="93"/>
      <c r="HIS10" s="93"/>
      <c r="HIT10" s="93"/>
      <c r="HIU10" s="93"/>
      <c r="HIV10" s="93"/>
      <c r="HIW10" s="93"/>
      <c r="HIX10" s="93"/>
      <c r="HIY10" s="93"/>
      <c r="HIZ10" s="93"/>
      <c r="HJA10" s="93"/>
      <c r="HJB10" s="93"/>
      <c r="HJC10" s="93"/>
      <c r="HJD10" s="93"/>
      <c r="HJE10" s="93"/>
      <c r="HJF10" s="93"/>
      <c r="HJG10" s="93"/>
      <c r="HJH10" s="93"/>
      <c r="HJI10" s="93"/>
      <c r="HJJ10" s="93"/>
      <c r="HJK10" s="93"/>
      <c r="HJL10" s="93"/>
      <c r="HJM10" s="93"/>
      <c r="HJN10" s="93"/>
      <c r="HJO10" s="93"/>
      <c r="HJP10" s="93"/>
      <c r="HJQ10" s="93"/>
      <c r="HJR10" s="93"/>
      <c r="HJS10" s="93"/>
      <c r="HJT10" s="93"/>
      <c r="HJU10" s="93"/>
      <c r="HJV10" s="93"/>
      <c r="HJW10" s="93"/>
      <c r="HJX10" s="93"/>
      <c r="HJY10" s="93"/>
      <c r="HJZ10" s="93"/>
      <c r="HKF10" s="93"/>
      <c r="HKI10" s="93"/>
      <c r="HKL10" s="93"/>
      <c r="HKO10" s="93"/>
      <c r="HKR10" s="93"/>
      <c r="HKU10" s="93"/>
      <c r="HLA10" s="93"/>
      <c r="HLJ10" s="93"/>
      <c r="HLM10" s="93"/>
      <c r="HLP10" s="93"/>
      <c r="HLS10" s="93"/>
      <c r="HME10" s="93"/>
      <c r="HMK10" s="93"/>
      <c r="HMN10" s="93"/>
      <c r="HMQ10" s="93"/>
      <c r="HMT10" s="93"/>
      <c r="HMZ10" s="93"/>
      <c r="HNC10" s="93"/>
      <c r="HNF10" s="93"/>
      <c r="HNI10" s="93"/>
      <c r="HNK10" s="93"/>
      <c r="HNL10" s="93"/>
      <c r="HNQ10" s="93"/>
      <c r="HNT10" s="93"/>
      <c r="HNW10" s="93"/>
      <c r="HNZ10" s="93"/>
      <c r="HOC10" s="93"/>
      <c r="HOF10" s="93"/>
      <c r="HOI10" s="93"/>
      <c r="HOO10" s="93"/>
      <c r="HOR10" s="93"/>
      <c r="HOU10" s="93"/>
      <c r="HOW10" s="93"/>
      <c r="HOX10" s="93"/>
      <c r="HPF10" s="93"/>
      <c r="HPI10" s="93"/>
      <c r="HPL10" s="93"/>
      <c r="HPW10" s="93"/>
      <c r="HPX10" s="93"/>
      <c r="HQC10" s="93"/>
      <c r="HQG10" s="93"/>
      <c r="HQH10" s="93"/>
      <c r="HQP10" s="93"/>
      <c r="HQQ10" s="93"/>
      <c r="HRQ10" s="93"/>
      <c r="HRR10" s="93"/>
      <c r="HRS10" s="93"/>
      <c r="HRT10" s="93"/>
      <c r="HRU10" s="93"/>
      <c r="HRV10" s="93"/>
      <c r="HRW10" s="93"/>
      <c r="HRX10" s="93"/>
      <c r="HRY10" s="93"/>
      <c r="HRZ10" s="93"/>
      <c r="HSA10" s="93"/>
      <c r="HSB10" s="93"/>
      <c r="HSC10" s="93"/>
      <c r="HSD10" s="93"/>
      <c r="HSE10" s="93"/>
      <c r="HSF10" s="93"/>
      <c r="HSG10" s="93"/>
      <c r="HSH10" s="93"/>
      <c r="HSI10" s="93"/>
      <c r="HSJ10" s="93"/>
      <c r="HSK10" s="93"/>
      <c r="HSL10" s="93"/>
      <c r="HSM10" s="93"/>
      <c r="HSN10" s="93"/>
      <c r="HSO10" s="93"/>
      <c r="HSP10" s="93"/>
      <c r="HSQ10" s="93"/>
      <c r="HSR10" s="93"/>
      <c r="HSS10" s="93"/>
      <c r="HST10" s="93"/>
      <c r="HSU10" s="93"/>
      <c r="HSV10" s="93"/>
      <c r="HSW10" s="93"/>
      <c r="HSX10" s="93"/>
      <c r="HSY10" s="93"/>
      <c r="HSZ10" s="93"/>
      <c r="HTA10" s="93"/>
      <c r="HTB10" s="93"/>
      <c r="HTC10" s="93"/>
      <c r="HTD10" s="93"/>
      <c r="HTE10" s="93"/>
      <c r="HTF10" s="93"/>
      <c r="HTG10" s="93"/>
      <c r="HTH10" s="93"/>
      <c r="HTI10" s="93"/>
      <c r="HTJ10" s="93"/>
      <c r="HTK10" s="93"/>
      <c r="HTL10" s="93"/>
      <c r="HTM10" s="93"/>
      <c r="HTN10" s="93"/>
      <c r="HTO10" s="93"/>
      <c r="HTP10" s="93"/>
      <c r="HTQ10" s="93"/>
      <c r="HTR10" s="93"/>
      <c r="HTS10" s="93"/>
      <c r="HTT10" s="93"/>
      <c r="HTU10" s="93"/>
      <c r="HTV10" s="93"/>
      <c r="HUB10" s="93"/>
      <c r="HUE10" s="93"/>
      <c r="HUH10" s="93"/>
      <c r="HUK10" s="93"/>
      <c r="HUN10" s="93"/>
      <c r="HUQ10" s="93"/>
      <c r="HUW10" s="93"/>
      <c r="HVF10" s="93"/>
      <c r="HVI10" s="93"/>
      <c r="HVL10" s="93"/>
      <c r="HVO10" s="93"/>
      <c r="HWA10" s="93"/>
      <c r="HWG10" s="93"/>
      <c r="HWJ10" s="93"/>
      <c r="HWM10" s="93"/>
      <c r="HWP10" s="93"/>
      <c r="HWV10" s="93"/>
      <c r="HWY10" s="93"/>
      <c r="HXB10" s="93"/>
      <c r="HXE10" s="93"/>
      <c r="HXG10" s="93"/>
      <c r="HXH10" s="93"/>
      <c r="HXM10" s="93"/>
      <c r="HXP10" s="93"/>
      <c r="HXS10" s="93"/>
      <c r="HXV10" s="93"/>
      <c r="HXY10" s="93"/>
      <c r="HYB10" s="93"/>
      <c r="HYE10" s="93"/>
      <c r="HYK10" s="93"/>
      <c r="HYN10" s="93"/>
      <c r="HYQ10" s="93"/>
      <c r="HYS10" s="93"/>
      <c r="HYT10" s="93"/>
      <c r="HZB10" s="93"/>
      <c r="HZE10" s="93"/>
      <c r="HZH10" s="93"/>
      <c r="HZS10" s="93"/>
      <c r="HZT10" s="93"/>
      <c r="HZY10" s="93"/>
      <c r="IAC10" s="93"/>
      <c r="IAD10" s="93"/>
      <c r="IAL10" s="93"/>
      <c r="IAM10" s="93"/>
      <c r="IBM10" s="93"/>
      <c r="IBN10" s="93"/>
      <c r="IBO10" s="93"/>
      <c r="IBP10" s="93"/>
      <c r="IBQ10" s="93"/>
      <c r="IBR10" s="93"/>
      <c r="IBS10" s="93"/>
      <c r="IBT10" s="93"/>
      <c r="IBU10" s="93"/>
      <c r="IBV10" s="93"/>
      <c r="IBW10" s="93"/>
      <c r="IBX10" s="93"/>
      <c r="IBY10" s="93"/>
      <c r="IBZ10" s="93"/>
      <c r="ICA10" s="93"/>
      <c r="ICB10" s="93"/>
      <c r="ICC10" s="93"/>
      <c r="ICD10" s="93"/>
      <c r="ICE10" s="93"/>
      <c r="ICF10" s="93"/>
      <c r="ICG10" s="93"/>
      <c r="ICH10" s="93"/>
      <c r="ICI10" s="93"/>
      <c r="ICJ10" s="93"/>
      <c r="ICK10" s="93"/>
      <c r="ICL10" s="93"/>
      <c r="ICM10" s="93"/>
      <c r="ICN10" s="93"/>
      <c r="ICO10" s="93"/>
      <c r="ICP10" s="93"/>
      <c r="ICQ10" s="93"/>
      <c r="ICR10" s="93"/>
      <c r="ICS10" s="93"/>
      <c r="ICT10" s="93"/>
      <c r="ICU10" s="93"/>
      <c r="ICV10" s="93"/>
      <c r="ICW10" s="93"/>
      <c r="ICX10" s="93"/>
      <c r="ICY10" s="93"/>
      <c r="ICZ10" s="93"/>
      <c r="IDA10" s="93"/>
      <c r="IDB10" s="93"/>
      <c r="IDC10" s="93"/>
      <c r="IDD10" s="93"/>
      <c r="IDE10" s="93"/>
      <c r="IDF10" s="93"/>
      <c r="IDG10" s="93"/>
      <c r="IDH10" s="93"/>
      <c r="IDI10" s="93"/>
      <c r="IDJ10" s="93"/>
      <c r="IDK10" s="93"/>
      <c r="IDL10" s="93"/>
      <c r="IDM10" s="93"/>
      <c r="IDN10" s="93"/>
      <c r="IDO10" s="93"/>
      <c r="IDP10" s="93"/>
      <c r="IDQ10" s="93"/>
      <c r="IDR10" s="93"/>
      <c r="IDX10" s="93"/>
      <c r="IEA10" s="93"/>
      <c r="IED10" s="93"/>
      <c r="IEG10" s="93"/>
      <c r="IEJ10" s="93"/>
      <c r="IEM10" s="93"/>
      <c r="IES10" s="93"/>
      <c r="IFB10" s="93"/>
      <c r="IFE10" s="93"/>
      <c r="IFH10" s="93"/>
      <c r="IFK10" s="93"/>
      <c r="IFW10" s="93"/>
      <c r="IGC10" s="93"/>
      <c r="IGF10" s="93"/>
      <c r="IGI10" s="93"/>
      <c r="IGL10" s="93"/>
      <c r="IGR10" s="93"/>
      <c r="IGU10" s="93"/>
      <c r="IGX10" s="93"/>
      <c r="IHA10" s="93"/>
      <c r="IHC10" s="93"/>
      <c r="IHD10" s="93"/>
      <c r="IHI10" s="93"/>
      <c r="IHL10" s="93"/>
      <c r="IHO10" s="93"/>
      <c r="IHR10" s="93"/>
      <c r="IHU10" s="93"/>
      <c r="IHX10" s="93"/>
      <c r="IIA10" s="93"/>
      <c r="IIG10" s="93"/>
      <c r="IIJ10" s="93"/>
      <c r="IIM10" s="93"/>
      <c r="IIO10" s="93"/>
      <c r="IIP10" s="93"/>
      <c r="IIX10" s="93"/>
      <c r="IJA10" s="93"/>
      <c r="IJD10" s="93"/>
      <c r="IJO10" s="93"/>
      <c r="IJP10" s="93"/>
      <c r="IJU10" s="93"/>
      <c r="IJY10" s="93"/>
      <c r="IJZ10" s="93"/>
      <c r="IKH10" s="93"/>
      <c r="IKI10" s="93"/>
      <c r="ILI10" s="93"/>
      <c r="ILJ10" s="93"/>
      <c r="ILK10" s="93"/>
      <c r="ILL10" s="93"/>
      <c r="ILM10" s="93"/>
      <c r="ILN10" s="93"/>
      <c r="ILO10" s="93"/>
      <c r="ILP10" s="93"/>
      <c r="ILQ10" s="93"/>
      <c r="ILR10" s="93"/>
      <c r="ILS10" s="93"/>
      <c r="ILT10" s="93"/>
      <c r="ILU10" s="93"/>
      <c r="ILV10" s="93"/>
      <c r="ILW10" s="93"/>
      <c r="ILX10" s="93"/>
      <c r="ILY10" s="93"/>
      <c r="ILZ10" s="93"/>
      <c r="IMA10" s="93"/>
      <c r="IMB10" s="93"/>
      <c r="IMC10" s="93"/>
      <c r="IMD10" s="93"/>
      <c r="IME10" s="93"/>
      <c r="IMF10" s="93"/>
      <c r="IMG10" s="93"/>
      <c r="IMH10" s="93"/>
      <c r="IMI10" s="93"/>
      <c r="IMJ10" s="93"/>
      <c r="IMK10" s="93"/>
      <c r="IML10" s="93"/>
      <c r="IMM10" s="93"/>
      <c r="IMN10" s="93"/>
      <c r="IMO10" s="93"/>
      <c r="IMP10" s="93"/>
      <c r="IMQ10" s="93"/>
      <c r="IMR10" s="93"/>
      <c r="IMS10" s="93"/>
      <c r="IMT10" s="93"/>
      <c r="IMU10" s="93"/>
      <c r="IMV10" s="93"/>
      <c r="IMW10" s="93"/>
      <c r="IMX10" s="93"/>
      <c r="IMY10" s="93"/>
      <c r="IMZ10" s="93"/>
      <c r="INA10" s="93"/>
      <c r="INB10" s="93"/>
      <c r="INC10" s="93"/>
      <c r="IND10" s="93"/>
      <c r="INE10" s="93"/>
      <c r="INF10" s="93"/>
      <c r="ING10" s="93"/>
      <c r="INH10" s="93"/>
      <c r="INI10" s="93"/>
      <c r="INJ10" s="93"/>
      <c r="INK10" s="93"/>
      <c r="INL10" s="93"/>
      <c r="INM10" s="93"/>
      <c r="INN10" s="93"/>
      <c r="INT10" s="93"/>
      <c r="INW10" s="93"/>
      <c r="INZ10" s="93"/>
      <c r="IOC10" s="93"/>
      <c r="IOF10" s="93"/>
      <c r="IOI10" s="93"/>
      <c r="IOO10" s="93"/>
      <c r="IOX10" s="93"/>
      <c r="IPA10" s="93"/>
      <c r="IPD10" s="93"/>
      <c r="IPG10" s="93"/>
      <c r="IPS10" s="93"/>
      <c r="IPY10" s="93"/>
      <c r="IQB10" s="93"/>
      <c r="IQE10" s="93"/>
      <c r="IQH10" s="93"/>
      <c r="IQN10" s="93"/>
      <c r="IQQ10" s="93"/>
      <c r="IQT10" s="93"/>
      <c r="IQW10" s="93"/>
      <c r="IQY10" s="93"/>
      <c r="IQZ10" s="93"/>
      <c r="IRE10" s="93"/>
      <c r="IRH10" s="93"/>
      <c r="IRK10" s="93"/>
      <c r="IRN10" s="93"/>
      <c r="IRQ10" s="93"/>
      <c r="IRT10" s="93"/>
      <c r="IRW10" s="93"/>
      <c r="ISC10" s="93"/>
      <c r="ISF10" s="93"/>
      <c r="ISI10" s="93"/>
      <c r="ISK10" s="93"/>
      <c r="ISL10" s="93"/>
      <c r="IST10" s="93"/>
      <c r="ISW10" s="93"/>
      <c r="ISZ10" s="93"/>
      <c r="ITK10" s="93"/>
      <c r="ITL10" s="93"/>
      <c r="ITQ10" s="93"/>
      <c r="ITU10" s="93"/>
      <c r="ITV10" s="93"/>
      <c r="IUD10" s="93"/>
      <c r="IUE10" s="93"/>
      <c r="IVE10" s="93"/>
      <c r="IVF10" s="93"/>
      <c r="IVG10" s="93"/>
      <c r="IVH10" s="93"/>
      <c r="IVI10" s="93"/>
      <c r="IVJ10" s="93"/>
      <c r="IVK10" s="93"/>
      <c r="IVL10" s="93"/>
      <c r="IVM10" s="93"/>
      <c r="IVN10" s="93"/>
      <c r="IVO10" s="93"/>
      <c r="IVP10" s="93"/>
      <c r="IVQ10" s="93"/>
      <c r="IVR10" s="93"/>
      <c r="IVS10" s="93"/>
      <c r="IVT10" s="93"/>
      <c r="IVU10" s="93"/>
      <c r="IVV10" s="93"/>
      <c r="IVW10" s="93"/>
      <c r="IVX10" s="93"/>
      <c r="IVY10" s="93"/>
      <c r="IVZ10" s="93"/>
      <c r="IWA10" s="93"/>
      <c r="IWB10" s="93"/>
      <c r="IWC10" s="93"/>
      <c r="IWD10" s="93"/>
      <c r="IWE10" s="93"/>
      <c r="IWF10" s="93"/>
      <c r="IWG10" s="93"/>
      <c r="IWH10" s="93"/>
      <c r="IWI10" s="93"/>
      <c r="IWJ10" s="93"/>
      <c r="IWK10" s="93"/>
      <c r="IWL10" s="93"/>
      <c r="IWM10" s="93"/>
      <c r="IWN10" s="93"/>
      <c r="IWO10" s="93"/>
      <c r="IWP10" s="93"/>
      <c r="IWQ10" s="93"/>
      <c r="IWR10" s="93"/>
      <c r="IWS10" s="93"/>
      <c r="IWT10" s="93"/>
      <c r="IWU10" s="93"/>
      <c r="IWV10" s="93"/>
      <c r="IWW10" s="93"/>
      <c r="IWX10" s="93"/>
      <c r="IWY10" s="93"/>
      <c r="IWZ10" s="93"/>
      <c r="IXA10" s="93"/>
      <c r="IXB10" s="93"/>
      <c r="IXC10" s="93"/>
      <c r="IXD10" s="93"/>
      <c r="IXE10" s="93"/>
      <c r="IXF10" s="93"/>
      <c r="IXG10" s="93"/>
      <c r="IXH10" s="93"/>
      <c r="IXI10" s="93"/>
      <c r="IXJ10" s="93"/>
      <c r="IXP10" s="93"/>
      <c r="IXS10" s="93"/>
      <c r="IXV10" s="93"/>
      <c r="IXY10" s="93"/>
      <c r="IYB10" s="93"/>
      <c r="IYE10" s="93"/>
      <c r="IYK10" s="93"/>
      <c r="IYT10" s="93"/>
      <c r="IYW10" s="93"/>
      <c r="IYZ10" s="93"/>
      <c r="IZC10" s="93"/>
      <c r="IZO10" s="93"/>
      <c r="IZU10" s="93"/>
      <c r="IZX10" s="93"/>
      <c r="JAA10" s="93"/>
      <c r="JAD10" s="93"/>
      <c r="JAJ10" s="93"/>
      <c r="JAM10" s="93"/>
      <c r="JAP10" s="93"/>
      <c r="JAS10" s="93"/>
      <c r="JAU10" s="93"/>
      <c r="JAV10" s="93"/>
      <c r="JBA10" s="93"/>
      <c r="JBD10" s="93"/>
      <c r="JBG10" s="93"/>
      <c r="JBJ10" s="93"/>
      <c r="JBM10" s="93"/>
      <c r="JBP10" s="93"/>
      <c r="JBS10" s="93"/>
      <c r="JBY10" s="93"/>
      <c r="JCB10" s="93"/>
      <c r="JCE10" s="93"/>
      <c r="JCG10" s="93"/>
      <c r="JCH10" s="93"/>
      <c r="JCP10" s="93"/>
      <c r="JCS10" s="93"/>
      <c r="JCV10" s="93"/>
      <c r="JDG10" s="93"/>
      <c r="JDH10" s="93"/>
      <c r="JDM10" s="93"/>
      <c r="JDQ10" s="93"/>
      <c r="JDR10" s="93"/>
      <c r="JDZ10" s="93"/>
      <c r="JEA10" s="93"/>
      <c r="JFA10" s="93"/>
      <c r="JFB10" s="93"/>
      <c r="JFC10" s="93"/>
      <c r="JFD10" s="93"/>
      <c r="JFE10" s="93"/>
      <c r="JFF10" s="93"/>
      <c r="JFG10" s="93"/>
      <c r="JFH10" s="93"/>
      <c r="JFI10" s="93"/>
      <c r="JFJ10" s="93"/>
      <c r="JFK10" s="93"/>
      <c r="JFL10" s="93"/>
      <c r="JFM10" s="93"/>
      <c r="JFN10" s="93"/>
      <c r="JFO10" s="93"/>
      <c r="JFP10" s="93"/>
      <c r="JFQ10" s="93"/>
      <c r="JFR10" s="93"/>
      <c r="JFS10" s="93"/>
      <c r="JFT10" s="93"/>
      <c r="JFU10" s="93"/>
      <c r="JFV10" s="93"/>
      <c r="JFW10" s="93"/>
      <c r="JFX10" s="93"/>
      <c r="JFY10" s="93"/>
      <c r="JFZ10" s="93"/>
      <c r="JGA10" s="93"/>
      <c r="JGB10" s="93"/>
      <c r="JGC10" s="93"/>
      <c r="JGD10" s="93"/>
      <c r="JGE10" s="93"/>
      <c r="JGF10" s="93"/>
      <c r="JGG10" s="93"/>
      <c r="JGH10" s="93"/>
      <c r="JGI10" s="93"/>
      <c r="JGJ10" s="93"/>
      <c r="JGK10" s="93"/>
      <c r="JGL10" s="93"/>
      <c r="JGM10" s="93"/>
      <c r="JGN10" s="93"/>
      <c r="JGO10" s="93"/>
      <c r="JGP10" s="93"/>
      <c r="JGQ10" s="93"/>
      <c r="JGR10" s="93"/>
      <c r="JGS10" s="93"/>
      <c r="JGT10" s="93"/>
      <c r="JGU10" s="93"/>
      <c r="JGV10" s="93"/>
      <c r="JGW10" s="93"/>
      <c r="JGX10" s="93"/>
      <c r="JGY10" s="93"/>
      <c r="JGZ10" s="93"/>
      <c r="JHA10" s="93"/>
      <c r="JHB10" s="93"/>
      <c r="JHC10" s="93"/>
      <c r="JHD10" s="93"/>
      <c r="JHE10" s="93"/>
      <c r="JHF10" s="93"/>
      <c r="JHL10" s="93"/>
      <c r="JHO10" s="93"/>
      <c r="JHR10" s="93"/>
      <c r="JHU10" s="93"/>
      <c r="JHX10" s="93"/>
      <c r="JIA10" s="93"/>
      <c r="JIG10" s="93"/>
      <c r="JIP10" s="93"/>
      <c r="JIS10" s="93"/>
      <c r="JIV10" s="93"/>
      <c r="JIY10" s="93"/>
      <c r="JJK10" s="93"/>
      <c r="JJQ10" s="93"/>
      <c r="JJT10" s="93"/>
      <c r="JJW10" s="93"/>
      <c r="JJZ10" s="93"/>
      <c r="JKF10" s="93"/>
      <c r="JKI10" s="93"/>
      <c r="JKL10" s="93"/>
      <c r="JKO10" s="93"/>
      <c r="JKQ10" s="93"/>
      <c r="JKR10" s="93"/>
      <c r="JKW10" s="93"/>
      <c r="JKZ10" s="93"/>
      <c r="JLC10" s="93"/>
      <c r="JLF10" s="93"/>
      <c r="JLI10" s="93"/>
      <c r="JLL10" s="93"/>
      <c r="JLO10" s="93"/>
      <c r="JLU10" s="93"/>
      <c r="JLX10" s="93"/>
      <c r="JMA10" s="93"/>
      <c r="JMC10" s="93"/>
      <c r="JMD10" s="93"/>
      <c r="JML10" s="93"/>
      <c r="JMO10" s="93"/>
      <c r="JMR10" s="93"/>
      <c r="JNC10" s="93"/>
      <c r="JND10" s="93"/>
      <c r="JNI10" s="93"/>
      <c r="JNM10" s="93"/>
      <c r="JNN10" s="93"/>
      <c r="JNV10" s="93"/>
      <c r="JNW10" s="93"/>
      <c r="JOW10" s="93"/>
      <c r="JOX10" s="93"/>
      <c r="JOY10" s="93"/>
      <c r="JOZ10" s="93"/>
      <c r="JPA10" s="93"/>
      <c r="JPB10" s="93"/>
      <c r="JPC10" s="93"/>
      <c r="JPD10" s="93"/>
      <c r="JPE10" s="93"/>
      <c r="JPF10" s="93"/>
      <c r="JPG10" s="93"/>
      <c r="JPH10" s="93"/>
      <c r="JPI10" s="93"/>
      <c r="JPJ10" s="93"/>
      <c r="JPK10" s="93"/>
      <c r="JPL10" s="93"/>
      <c r="JPM10" s="93"/>
      <c r="JPN10" s="93"/>
      <c r="JPO10" s="93"/>
      <c r="JPP10" s="93"/>
      <c r="JPQ10" s="93"/>
      <c r="JPR10" s="93"/>
      <c r="JPS10" s="93"/>
      <c r="JPT10" s="93"/>
      <c r="JPU10" s="93"/>
      <c r="JPV10" s="93"/>
      <c r="JPW10" s="93"/>
      <c r="JPX10" s="93"/>
      <c r="JPY10" s="93"/>
      <c r="JPZ10" s="93"/>
      <c r="JQA10" s="93"/>
      <c r="JQB10" s="93"/>
      <c r="JQC10" s="93"/>
      <c r="JQD10" s="93"/>
      <c r="JQE10" s="93"/>
      <c r="JQF10" s="93"/>
      <c r="JQG10" s="93"/>
      <c r="JQH10" s="93"/>
      <c r="JQI10" s="93"/>
      <c r="JQJ10" s="93"/>
      <c r="JQK10" s="93"/>
      <c r="JQL10" s="93"/>
      <c r="JQM10" s="93"/>
      <c r="JQN10" s="93"/>
      <c r="JQO10" s="93"/>
      <c r="JQP10" s="93"/>
      <c r="JQQ10" s="93"/>
      <c r="JQR10" s="93"/>
      <c r="JQS10" s="93"/>
      <c r="JQT10" s="93"/>
      <c r="JQU10" s="93"/>
      <c r="JQV10" s="93"/>
      <c r="JQW10" s="93"/>
      <c r="JQX10" s="93"/>
      <c r="JQY10" s="93"/>
      <c r="JQZ10" s="93"/>
      <c r="JRA10" s="93"/>
      <c r="JRB10" s="93"/>
      <c r="JRH10" s="93"/>
      <c r="JRK10" s="93"/>
      <c r="JRN10" s="93"/>
      <c r="JRQ10" s="93"/>
      <c r="JRT10" s="93"/>
      <c r="JRW10" s="93"/>
      <c r="JSC10" s="93"/>
      <c r="JSL10" s="93"/>
      <c r="JSO10" s="93"/>
      <c r="JSR10" s="93"/>
      <c r="JSU10" s="93"/>
      <c r="JTG10" s="93"/>
      <c r="JTM10" s="93"/>
      <c r="JTP10" s="93"/>
      <c r="JTS10" s="93"/>
      <c r="JTV10" s="93"/>
      <c r="JUB10" s="93"/>
      <c r="JUE10" s="93"/>
      <c r="JUH10" s="93"/>
      <c r="JUK10" s="93"/>
      <c r="JUM10" s="93"/>
      <c r="JUN10" s="93"/>
      <c r="JUS10" s="93"/>
      <c r="JUV10" s="93"/>
      <c r="JUY10" s="93"/>
      <c r="JVB10" s="93"/>
      <c r="JVE10" s="93"/>
      <c r="JVH10" s="93"/>
      <c r="JVK10" s="93"/>
      <c r="JVQ10" s="93"/>
      <c r="JVT10" s="93"/>
      <c r="JVW10" s="93"/>
      <c r="JVY10" s="93"/>
      <c r="JVZ10" s="93"/>
      <c r="JWH10" s="93"/>
      <c r="JWK10" s="93"/>
      <c r="JWN10" s="93"/>
      <c r="JWY10" s="93"/>
      <c r="JWZ10" s="93"/>
      <c r="JXE10" s="93"/>
      <c r="JXI10" s="93"/>
      <c r="JXJ10" s="93"/>
      <c r="JXR10" s="93"/>
      <c r="JXS10" s="93"/>
      <c r="JYS10" s="93"/>
      <c r="JYT10" s="93"/>
      <c r="JYU10" s="93"/>
      <c r="JYV10" s="93"/>
      <c r="JYW10" s="93"/>
      <c r="JYX10" s="93"/>
      <c r="JYY10" s="93"/>
      <c r="JYZ10" s="93"/>
      <c r="JZA10" s="93"/>
      <c r="JZB10" s="93"/>
      <c r="JZC10" s="93"/>
      <c r="JZD10" s="93"/>
      <c r="JZE10" s="93"/>
      <c r="JZF10" s="93"/>
      <c r="JZG10" s="93"/>
      <c r="JZH10" s="93"/>
      <c r="JZI10" s="93"/>
      <c r="JZJ10" s="93"/>
      <c r="JZK10" s="93"/>
      <c r="JZL10" s="93"/>
      <c r="JZM10" s="93"/>
      <c r="JZN10" s="93"/>
      <c r="JZO10" s="93"/>
      <c r="JZP10" s="93"/>
      <c r="JZQ10" s="93"/>
      <c r="JZR10" s="93"/>
      <c r="JZS10" s="93"/>
      <c r="JZT10" s="93"/>
      <c r="JZU10" s="93"/>
      <c r="JZV10" s="93"/>
      <c r="JZW10" s="93"/>
      <c r="JZX10" s="93"/>
      <c r="JZY10" s="93"/>
      <c r="JZZ10" s="93"/>
      <c r="KAA10" s="93"/>
      <c r="KAB10" s="93"/>
      <c r="KAC10" s="93"/>
      <c r="KAD10" s="93"/>
      <c r="KAE10" s="93"/>
      <c r="KAF10" s="93"/>
      <c r="KAG10" s="93"/>
      <c r="KAH10" s="93"/>
      <c r="KAI10" s="93"/>
      <c r="KAJ10" s="93"/>
      <c r="KAK10" s="93"/>
      <c r="KAL10" s="93"/>
      <c r="KAM10" s="93"/>
      <c r="KAN10" s="93"/>
      <c r="KAO10" s="93"/>
      <c r="KAP10" s="93"/>
      <c r="KAQ10" s="93"/>
      <c r="KAR10" s="93"/>
      <c r="KAS10" s="93"/>
      <c r="KAT10" s="93"/>
      <c r="KAU10" s="93"/>
      <c r="KAV10" s="93"/>
      <c r="KAW10" s="93"/>
      <c r="KAX10" s="93"/>
      <c r="KBD10" s="93"/>
      <c r="KBG10" s="93"/>
      <c r="KBJ10" s="93"/>
      <c r="KBM10" s="93"/>
      <c r="KBP10" s="93"/>
      <c r="KBS10" s="93"/>
      <c r="KBY10" s="93"/>
      <c r="KCH10" s="93"/>
      <c r="KCK10" s="93"/>
      <c r="KCN10" s="93"/>
      <c r="KCQ10" s="93"/>
      <c r="KDC10" s="93"/>
      <c r="KDI10" s="93"/>
      <c r="KDL10" s="93"/>
      <c r="KDO10" s="93"/>
      <c r="KDR10" s="93"/>
      <c r="KDX10" s="93"/>
      <c r="KEA10" s="93"/>
      <c r="KED10" s="93"/>
      <c r="KEG10" s="93"/>
      <c r="KEI10" s="93"/>
      <c r="KEJ10" s="93"/>
      <c r="KEO10" s="93"/>
      <c r="KER10" s="93"/>
      <c r="KEU10" s="93"/>
      <c r="KEX10" s="93"/>
      <c r="KFA10" s="93"/>
      <c r="KFD10" s="93"/>
      <c r="KFG10" s="93"/>
      <c r="KFM10" s="93"/>
      <c r="KFP10" s="93"/>
      <c r="KFS10" s="93"/>
      <c r="KFU10" s="93"/>
      <c r="KFV10" s="93"/>
      <c r="KGD10" s="93"/>
      <c r="KGG10" s="93"/>
      <c r="KGJ10" s="93"/>
      <c r="KGU10" s="93"/>
      <c r="KGV10" s="93"/>
      <c r="KHA10" s="93"/>
      <c r="KHE10" s="93"/>
      <c r="KHF10" s="93"/>
      <c r="KHN10" s="93"/>
      <c r="KHO10" s="93"/>
      <c r="KIO10" s="93"/>
      <c r="KIP10" s="93"/>
      <c r="KIQ10" s="93"/>
      <c r="KIR10" s="93"/>
      <c r="KIS10" s="93"/>
      <c r="KIT10" s="93"/>
      <c r="KIU10" s="93"/>
      <c r="KIV10" s="93"/>
      <c r="KIW10" s="93"/>
      <c r="KIX10" s="93"/>
      <c r="KIY10" s="93"/>
      <c r="KIZ10" s="93"/>
      <c r="KJA10" s="93"/>
      <c r="KJB10" s="93"/>
      <c r="KJC10" s="93"/>
      <c r="KJD10" s="93"/>
      <c r="KJE10" s="93"/>
      <c r="KJF10" s="93"/>
      <c r="KJG10" s="93"/>
      <c r="KJH10" s="93"/>
      <c r="KJI10" s="93"/>
      <c r="KJJ10" s="93"/>
      <c r="KJK10" s="93"/>
      <c r="KJL10" s="93"/>
      <c r="KJM10" s="93"/>
      <c r="KJN10" s="93"/>
      <c r="KJO10" s="93"/>
      <c r="KJP10" s="93"/>
      <c r="KJQ10" s="93"/>
      <c r="KJR10" s="93"/>
      <c r="KJS10" s="93"/>
      <c r="KJT10" s="93"/>
      <c r="KJU10" s="93"/>
      <c r="KJV10" s="93"/>
      <c r="KJW10" s="93"/>
      <c r="KJX10" s="93"/>
      <c r="KJY10" s="93"/>
      <c r="KJZ10" s="93"/>
      <c r="KKA10" s="93"/>
      <c r="KKB10" s="93"/>
      <c r="KKC10" s="93"/>
      <c r="KKD10" s="93"/>
      <c r="KKE10" s="93"/>
      <c r="KKF10" s="93"/>
      <c r="KKG10" s="93"/>
      <c r="KKH10" s="93"/>
      <c r="KKI10" s="93"/>
      <c r="KKJ10" s="93"/>
      <c r="KKK10" s="93"/>
      <c r="KKL10" s="93"/>
      <c r="KKM10" s="93"/>
      <c r="KKN10" s="93"/>
      <c r="KKO10" s="93"/>
      <c r="KKP10" s="93"/>
      <c r="KKQ10" s="93"/>
      <c r="KKR10" s="93"/>
      <c r="KKS10" s="93"/>
      <c r="KKT10" s="93"/>
      <c r="KKZ10" s="93"/>
      <c r="KLC10" s="93"/>
      <c r="KLF10" s="93"/>
      <c r="KLI10" s="93"/>
      <c r="KLL10" s="93"/>
      <c r="KLO10" s="93"/>
      <c r="KLU10" s="93"/>
      <c r="KMD10" s="93"/>
      <c r="KMG10" s="93"/>
      <c r="KMJ10" s="93"/>
      <c r="KMM10" s="93"/>
      <c r="KMY10" s="93"/>
      <c r="KNE10" s="93"/>
      <c r="KNH10" s="93"/>
      <c r="KNK10" s="93"/>
      <c r="KNN10" s="93"/>
      <c r="KNT10" s="93"/>
      <c r="KNW10" s="93"/>
      <c r="KNZ10" s="93"/>
      <c r="KOC10" s="93"/>
      <c r="KOE10" s="93"/>
      <c r="KOF10" s="93"/>
      <c r="KOK10" s="93"/>
      <c r="KON10" s="93"/>
      <c r="KOQ10" s="93"/>
      <c r="KOT10" s="93"/>
      <c r="KOW10" s="93"/>
      <c r="KOZ10" s="93"/>
      <c r="KPC10" s="93"/>
      <c r="KPI10" s="93"/>
      <c r="KPL10" s="93"/>
      <c r="KPO10" s="93"/>
      <c r="KPQ10" s="93"/>
      <c r="KPR10" s="93"/>
      <c r="KPZ10" s="93"/>
      <c r="KQC10" s="93"/>
      <c r="KQF10" s="93"/>
      <c r="KQQ10" s="93"/>
      <c r="KQR10" s="93"/>
      <c r="KQW10" s="93"/>
      <c r="KRA10" s="93"/>
      <c r="KRB10" s="93"/>
      <c r="KRJ10" s="93"/>
      <c r="KRK10" s="93"/>
      <c r="KSK10" s="93"/>
      <c r="KSL10" s="93"/>
      <c r="KSM10" s="93"/>
      <c r="KSN10" s="93"/>
      <c r="KSO10" s="93"/>
      <c r="KSP10" s="93"/>
      <c r="KSQ10" s="93"/>
      <c r="KSR10" s="93"/>
      <c r="KSS10" s="93"/>
      <c r="KST10" s="93"/>
      <c r="KSU10" s="93"/>
      <c r="KSV10" s="93"/>
      <c r="KSW10" s="93"/>
      <c r="KSX10" s="93"/>
      <c r="KSY10" s="93"/>
      <c r="KSZ10" s="93"/>
      <c r="KTA10" s="93"/>
      <c r="KTB10" s="93"/>
      <c r="KTC10" s="93"/>
      <c r="KTD10" s="93"/>
      <c r="KTE10" s="93"/>
      <c r="KTF10" s="93"/>
      <c r="KTG10" s="93"/>
      <c r="KTH10" s="93"/>
      <c r="KTI10" s="93"/>
      <c r="KTJ10" s="93"/>
      <c r="KTK10" s="93"/>
      <c r="KTL10" s="93"/>
      <c r="KTM10" s="93"/>
      <c r="KTN10" s="93"/>
      <c r="KTO10" s="93"/>
      <c r="KTP10" s="93"/>
      <c r="KTQ10" s="93"/>
      <c r="KTR10" s="93"/>
      <c r="KTS10" s="93"/>
      <c r="KTT10" s="93"/>
      <c r="KTU10" s="93"/>
      <c r="KTV10" s="93"/>
      <c r="KTW10" s="93"/>
      <c r="KTX10" s="93"/>
      <c r="KTY10" s="93"/>
      <c r="KTZ10" s="93"/>
      <c r="KUA10" s="93"/>
      <c r="KUB10" s="93"/>
      <c r="KUC10" s="93"/>
      <c r="KUD10" s="93"/>
      <c r="KUE10" s="93"/>
      <c r="KUF10" s="93"/>
      <c r="KUG10" s="93"/>
      <c r="KUH10" s="93"/>
      <c r="KUI10" s="93"/>
      <c r="KUJ10" s="93"/>
      <c r="KUK10" s="93"/>
      <c r="KUL10" s="93"/>
      <c r="KUM10" s="93"/>
      <c r="KUN10" s="93"/>
      <c r="KUO10" s="93"/>
      <c r="KUP10" s="93"/>
      <c r="KUV10" s="93"/>
      <c r="KUY10" s="93"/>
      <c r="KVB10" s="93"/>
      <c r="KVE10" s="93"/>
      <c r="KVH10" s="93"/>
      <c r="KVK10" s="93"/>
      <c r="KVQ10" s="93"/>
      <c r="KVZ10" s="93"/>
      <c r="KWC10" s="93"/>
      <c r="KWF10" s="93"/>
      <c r="KWI10" s="93"/>
      <c r="KWU10" s="93"/>
      <c r="KXA10" s="93"/>
      <c r="KXD10" s="93"/>
      <c r="KXG10" s="93"/>
      <c r="KXJ10" s="93"/>
      <c r="KXP10" s="93"/>
      <c r="KXS10" s="93"/>
      <c r="KXV10" s="93"/>
      <c r="KXY10" s="93"/>
      <c r="KYA10" s="93"/>
      <c r="KYB10" s="93"/>
      <c r="KYG10" s="93"/>
      <c r="KYJ10" s="93"/>
      <c r="KYM10" s="93"/>
      <c r="KYP10" s="93"/>
      <c r="KYS10" s="93"/>
      <c r="KYV10" s="93"/>
      <c r="KYY10" s="93"/>
      <c r="KZE10" s="93"/>
      <c r="KZH10" s="93"/>
      <c r="KZK10" s="93"/>
      <c r="KZM10" s="93"/>
      <c r="KZN10" s="93"/>
      <c r="KZV10" s="93"/>
      <c r="KZY10" s="93"/>
      <c r="LAB10" s="93"/>
      <c r="LAM10" s="93"/>
      <c r="LAN10" s="93"/>
      <c r="LAS10" s="93"/>
      <c r="LAW10" s="93"/>
      <c r="LAX10" s="93"/>
      <c r="LBF10" s="93"/>
      <c r="LBG10" s="93"/>
      <c r="LCG10" s="93"/>
      <c r="LCH10" s="93"/>
      <c r="LCI10" s="93"/>
      <c r="LCJ10" s="93"/>
      <c r="LCK10" s="93"/>
      <c r="LCL10" s="93"/>
      <c r="LCM10" s="93"/>
      <c r="LCN10" s="93"/>
      <c r="LCO10" s="93"/>
      <c r="LCP10" s="93"/>
      <c r="LCQ10" s="93"/>
      <c r="LCR10" s="93"/>
      <c r="LCS10" s="93"/>
      <c r="LCT10" s="93"/>
      <c r="LCU10" s="93"/>
      <c r="LCV10" s="93"/>
      <c r="LCW10" s="93"/>
      <c r="LCX10" s="93"/>
      <c r="LCY10" s="93"/>
      <c r="LCZ10" s="93"/>
      <c r="LDA10" s="93"/>
      <c r="LDB10" s="93"/>
      <c r="LDC10" s="93"/>
      <c r="LDD10" s="93"/>
      <c r="LDE10" s="93"/>
      <c r="LDF10" s="93"/>
      <c r="LDG10" s="93"/>
      <c r="LDH10" s="93"/>
      <c r="LDI10" s="93"/>
      <c r="LDJ10" s="93"/>
      <c r="LDK10" s="93"/>
      <c r="LDL10" s="93"/>
      <c r="LDM10" s="93"/>
      <c r="LDN10" s="93"/>
      <c r="LDO10" s="93"/>
      <c r="LDP10" s="93"/>
      <c r="LDQ10" s="93"/>
      <c r="LDR10" s="93"/>
      <c r="LDS10" s="93"/>
      <c r="LDT10" s="93"/>
      <c r="LDU10" s="93"/>
      <c r="LDV10" s="93"/>
      <c r="LDW10" s="93"/>
      <c r="LDX10" s="93"/>
      <c r="LDY10" s="93"/>
      <c r="LDZ10" s="93"/>
      <c r="LEA10" s="93"/>
      <c r="LEB10" s="93"/>
      <c r="LEC10" s="93"/>
      <c r="LED10" s="93"/>
      <c r="LEE10" s="93"/>
      <c r="LEF10" s="93"/>
      <c r="LEG10" s="93"/>
      <c r="LEH10" s="93"/>
      <c r="LEI10" s="93"/>
      <c r="LEJ10" s="93"/>
      <c r="LEK10" s="93"/>
      <c r="LEL10" s="93"/>
      <c r="LER10" s="93"/>
      <c r="LEU10" s="93"/>
      <c r="LEX10" s="93"/>
      <c r="LFA10" s="93"/>
      <c r="LFD10" s="93"/>
      <c r="LFG10" s="93"/>
      <c r="LFM10" s="93"/>
      <c r="LFV10" s="93"/>
      <c r="LFY10" s="93"/>
      <c r="LGB10" s="93"/>
      <c r="LGE10" s="93"/>
      <c r="LGQ10" s="93"/>
      <c r="LGW10" s="93"/>
      <c r="LGZ10" s="93"/>
      <c r="LHC10" s="93"/>
      <c r="LHF10" s="93"/>
      <c r="LHL10" s="93"/>
      <c r="LHO10" s="93"/>
      <c r="LHR10" s="93"/>
      <c r="LHU10" s="93"/>
      <c r="LHW10" s="93"/>
      <c r="LHX10" s="93"/>
      <c r="LIC10" s="93"/>
      <c r="LIF10" s="93"/>
      <c r="LII10" s="93"/>
      <c r="LIL10" s="93"/>
      <c r="LIO10" s="93"/>
      <c r="LIR10" s="93"/>
      <c r="LIU10" s="93"/>
      <c r="LJA10" s="93"/>
      <c r="LJD10" s="93"/>
      <c r="LJG10" s="93"/>
      <c r="LJI10" s="93"/>
      <c r="LJJ10" s="93"/>
      <c r="LJR10" s="93"/>
      <c r="LJU10" s="93"/>
      <c r="LJX10" s="93"/>
      <c r="LKI10" s="93"/>
      <c r="LKJ10" s="93"/>
      <c r="LKO10" s="93"/>
      <c r="LKS10" s="93"/>
      <c r="LKT10" s="93"/>
      <c r="LLB10" s="93"/>
      <c r="LLC10" s="93"/>
      <c r="LMC10" s="93"/>
      <c r="LMD10" s="93"/>
      <c r="LME10" s="93"/>
      <c r="LMF10" s="93"/>
      <c r="LMG10" s="93"/>
      <c r="LMH10" s="93"/>
      <c r="LMI10" s="93"/>
      <c r="LMJ10" s="93"/>
      <c r="LMK10" s="93"/>
      <c r="LML10" s="93"/>
      <c r="LMM10" s="93"/>
      <c r="LMN10" s="93"/>
      <c r="LMO10" s="93"/>
      <c r="LMP10" s="93"/>
      <c r="LMQ10" s="93"/>
      <c r="LMR10" s="93"/>
      <c r="LMS10" s="93"/>
      <c r="LMT10" s="93"/>
      <c r="LMU10" s="93"/>
      <c r="LMV10" s="93"/>
      <c r="LMW10" s="93"/>
      <c r="LMX10" s="93"/>
      <c r="LMY10" s="93"/>
      <c r="LMZ10" s="93"/>
      <c r="LNA10" s="93"/>
      <c r="LNB10" s="93"/>
      <c r="LNC10" s="93"/>
      <c r="LND10" s="93"/>
      <c r="LNE10" s="93"/>
      <c r="LNF10" s="93"/>
      <c r="LNG10" s="93"/>
      <c r="LNH10" s="93"/>
      <c r="LNI10" s="93"/>
      <c r="LNJ10" s="93"/>
      <c r="LNK10" s="93"/>
      <c r="LNL10" s="93"/>
      <c r="LNM10" s="93"/>
      <c r="LNN10" s="93"/>
      <c r="LNO10" s="93"/>
      <c r="LNP10" s="93"/>
      <c r="LNQ10" s="93"/>
      <c r="LNR10" s="93"/>
      <c r="LNS10" s="93"/>
      <c r="LNT10" s="93"/>
      <c r="LNU10" s="93"/>
      <c r="LNV10" s="93"/>
      <c r="LNW10" s="93"/>
      <c r="LNX10" s="93"/>
      <c r="LNY10" s="93"/>
      <c r="LNZ10" s="93"/>
      <c r="LOA10" s="93"/>
      <c r="LOB10" s="93"/>
      <c r="LOC10" s="93"/>
      <c r="LOD10" s="93"/>
      <c r="LOE10" s="93"/>
      <c r="LOF10" s="93"/>
      <c r="LOG10" s="93"/>
      <c r="LOH10" s="93"/>
      <c r="LON10" s="93"/>
      <c r="LOQ10" s="93"/>
      <c r="LOT10" s="93"/>
      <c r="LOW10" s="93"/>
      <c r="LOZ10" s="93"/>
      <c r="LPC10" s="93"/>
      <c r="LPI10" s="93"/>
      <c r="LPR10" s="93"/>
      <c r="LPU10" s="93"/>
      <c r="LPX10" s="93"/>
      <c r="LQA10" s="93"/>
      <c r="LQM10" s="93"/>
      <c r="LQS10" s="93"/>
      <c r="LQV10" s="93"/>
      <c r="LQY10" s="93"/>
      <c r="LRB10" s="93"/>
      <c r="LRH10" s="93"/>
      <c r="LRK10" s="93"/>
      <c r="LRN10" s="93"/>
      <c r="LRQ10" s="93"/>
      <c r="LRS10" s="93"/>
      <c r="LRT10" s="93"/>
      <c r="LRY10" s="93"/>
      <c r="LSB10" s="93"/>
      <c r="LSE10" s="93"/>
      <c r="LSH10" s="93"/>
      <c r="LSK10" s="93"/>
      <c r="LSN10" s="93"/>
      <c r="LSQ10" s="93"/>
      <c r="LSW10" s="93"/>
      <c r="LSZ10" s="93"/>
      <c r="LTC10" s="93"/>
      <c r="LTE10" s="93"/>
      <c r="LTF10" s="93"/>
      <c r="LTN10" s="93"/>
      <c r="LTQ10" s="93"/>
      <c r="LTT10" s="93"/>
      <c r="LUE10" s="93"/>
      <c r="LUF10" s="93"/>
      <c r="LUK10" s="93"/>
      <c r="LUO10" s="93"/>
      <c r="LUP10" s="93"/>
      <c r="LUX10" s="93"/>
      <c r="LUY10" s="93"/>
      <c r="LVY10" s="93"/>
      <c r="LVZ10" s="93"/>
      <c r="LWA10" s="93"/>
      <c r="LWB10" s="93"/>
      <c r="LWC10" s="93"/>
      <c r="LWD10" s="93"/>
      <c r="LWE10" s="93"/>
      <c r="LWF10" s="93"/>
      <c r="LWG10" s="93"/>
      <c r="LWH10" s="93"/>
      <c r="LWI10" s="93"/>
      <c r="LWJ10" s="93"/>
      <c r="LWK10" s="93"/>
      <c r="LWL10" s="93"/>
      <c r="LWM10" s="93"/>
      <c r="LWN10" s="93"/>
      <c r="LWO10" s="93"/>
      <c r="LWP10" s="93"/>
      <c r="LWQ10" s="93"/>
      <c r="LWR10" s="93"/>
      <c r="LWS10" s="93"/>
      <c r="LWT10" s="93"/>
      <c r="LWU10" s="93"/>
      <c r="LWV10" s="93"/>
      <c r="LWW10" s="93"/>
      <c r="LWX10" s="93"/>
      <c r="LWY10" s="93"/>
      <c r="LWZ10" s="93"/>
      <c r="LXA10" s="93"/>
      <c r="LXB10" s="93"/>
      <c r="LXC10" s="93"/>
      <c r="LXD10" s="93"/>
      <c r="LXE10" s="93"/>
      <c r="LXF10" s="93"/>
      <c r="LXG10" s="93"/>
      <c r="LXH10" s="93"/>
      <c r="LXI10" s="93"/>
      <c r="LXJ10" s="93"/>
      <c r="LXK10" s="93"/>
      <c r="LXL10" s="93"/>
      <c r="LXM10" s="93"/>
      <c r="LXN10" s="93"/>
      <c r="LXO10" s="93"/>
      <c r="LXP10" s="93"/>
      <c r="LXQ10" s="93"/>
      <c r="LXR10" s="93"/>
      <c r="LXS10" s="93"/>
      <c r="LXT10" s="93"/>
      <c r="LXU10" s="93"/>
      <c r="LXV10" s="93"/>
      <c r="LXW10" s="93"/>
      <c r="LXX10" s="93"/>
      <c r="LXY10" s="93"/>
      <c r="LXZ10" s="93"/>
      <c r="LYA10" s="93"/>
      <c r="LYB10" s="93"/>
      <c r="LYC10" s="93"/>
      <c r="LYD10" s="93"/>
      <c r="LYJ10" s="93"/>
      <c r="LYM10" s="93"/>
      <c r="LYP10" s="93"/>
      <c r="LYS10" s="93"/>
      <c r="LYV10" s="93"/>
      <c r="LYY10" s="93"/>
      <c r="LZE10" s="93"/>
      <c r="LZN10" s="93"/>
      <c r="LZQ10" s="93"/>
      <c r="LZT10" s="93"/>
      <c r="LZW10" s="93"/>
      <c r="MAI10" s="93"/>
      <c r="MAO10" s="93"/>
      <c r="MAR10" s="93"/>
      <c r="MAU10" s="93"/>
      <c r="MAX10" s="93"/>
      <c r="MBD10" s="93"/>
      <c r="MBG10" s="93"/>
      <c r="MBJ10" s="93"/>
      <c r="MBM10" s="93"/>
      <c r="MBO10" s="93"/>
      <c r="MBP10" s="93"/>
      <c r="MBU10" s="93"/>
      <c r="MBX10" s="93"/>
      <c r="MCA10" s="93"/>
      <c r="MCD10" s="93"/>
      <c r="MCG10" s="93"/>
      <c r="MCJ10" s="93"/>
      <c r="MCM10" s="93"/>
      <c r="MCS10" s="93"/>
      <c r="MCV10" s="93"/>
      <c r="MCY10" s="93"/>
      <c r="MDA10" s="93"/>
      <c r="MDB10" s="93"/>
      <c r="MDJ10" s="93"/>
      <c r="MDM10" s="93"/>
      <c r="MDP10" s="93"/>
      <c r="MEA10" s="93"/>
      <c r="MEB10" s="93"/>
      <c r="MEG10" s="93"/>
      <c r="MEK10" s="93"/>
      <c r="MEL10" s="93"/>
      <c r="MET10" s="93"/>
      <c r="MEU10" s="93"/>
      <c r="MFU10" s="93"/>
      <c r="MFV10" s="93"/>
      <c r="MFW10" s="93"/>
      <c r="MFX10" s="93"/>
      <c r="MFY10" s="93"/>
      <c r="MFZ10" s="93"/>
      <c r="MGA10" s="93"/>
      <c r="MGB10" s="93"/>
      <c r="MGC10" s="93"/>
      <c r="MGD10" s="93"/>
      <c r="MGE10" s="93"/>
      <c r="MGF10" s="93"/>
      <c r="MGG10" s="93"/>
      <c r="MGH10" s="93"/>
      <c r="MGI10" s="93"/>
      <c r="MGJ10" s="93"/>
      <c r="MGK10" s="93"/>
      <c r="MGL10" s="93"/>
      <c r="MGM10" s="93"/>
      <c r="MGN10" s="93"/>
      <c r="MGO10" s="93"/>
      <c r="MGP10" s="93"/>
      <c r="MGQ10" s="93"/>
      <c r="MGR10" s="93"/>
      <c r="MGS10" s="93"/>
      <c r="MGT10" s="93"/>
      <c r="MGU10" s="93"/>
      <c r="MGV10" s="93"/>
      <c r="MGW10" s="93"/>
      <c r="MGX10" s="93"/>
      <c r="MGY10" s="93"/>
      <c r="MGZ10" s="93"/>
      <c r="MHA10" s="93"/>
      <c r="MHB10" s="93"/>
      <c r="MHC10" s="93"/>
      <c r="MHD10" s="93"/>
      <c r="MHE10" s="93"/>
      <c r="MHF10" s="93"/>
      <c r="MHG10" s="93"/>
      <c r="MHH10" s="93"/>
      <c r="MHI10" s="93"/>
      <c r="MHJ10" s="93"/>
      <c r="MHK10" s="93"/>
      <c r="MHL10" s="93"/>
      <c r="MHM10" s="93"/>
      <c r="MHN10" s="93"/>
      <c r="MHO10" s="93"/>
      <c r="MHP10" s="93"/>
      <c r="MHQ10" s="93"/>
      <c r="MHR10" s="93"/>
      <c r="MHS10" s="93"/>
      <c r="MHT10" s="93"/>
      <c r="MHU10" s="93"/>
      <c r="MHV10" s="93"/>
      <c r="MHW10" s="93"/>
      <c r="MHX10" s="93"/>
      <c r="MHY10" s="93"/>
      <c r="MHZ10" s="93"/>
      <c r="MIF10" s="93"/>
      <c r="MII10" s="93"/>
      <c r="MIL10" s="93"/>
      <c r="MIO10" s="93"/>
      <c r="MIR10" s="93"/>
      <c r="MIU10" s="93"/>
      <c r="MJA10" s="93"/>
      <c r="MJJ10" s="93"/>
      <c r="MJM10" s="93"/>
      <c r="MJP10" s="93"/>
      <c r="MJS10" s="93"/>
      <c r="MKE10" s="93"/>
      <c r="MKK10" s="93"/>
      <c r="MKN10" s="93"/>
      <c r="MKQ10" s="93"/>
      <c r="MKT10" s="93"/>
      <c r="MKZ10" s="93"/>
      <c r="MLC10" s="93"/>
      <c r="MLF10" s="93"/>
      <c r="MLI10" s="93"/>
      <c r="MLK10" s="93"/>
      <c r="MLL10" s="93"/>
      <c r="MLQ10" s="93"/>
      <c r="MLT10" s="93"/>
      <c r="MLW10" s="93"/>
      <c r="MLZ10" s="93"/>
      <c r="MMC10" s="93"/>
      <c r="MMF10" s="93"/>
      <c r="MMI10" s="93"/>
      <c r="MMO10" s="93"/>
      <c r="MMR10" s="93"/>
      <c r="MMU10" s="93"/>
      <c r="MMW10" s="93"/>
      <c r="MMX10" s="93"/>
      <c r="MNF10" s="93"/>
      <c r="MNI10" s="93"/>
      <c r="MNL10" s="93"/>
      <c r="MNW10" s="93"/>
      <c r="MNX10" s="93"/>
      <c r="MOC10" s="93"/>
      <c r="MOG10" s="93"/>
      <c r="MOH10" s="93"/>
      <c r="MOP10" s="93"/>
      <c r="MOQ10" s="93"/>
      <c r="MPQ10" s="93"/>
      <c r="MPR10" s="93"/>
      <c r="MPS10" s="93"/>
      <c r="MPT10" s="93"/>
      <c r="MPU10" s="93"/>
      <c r="MPV10" s="93"/>
      <c r="MPW10" s="93"/>
      <c r="MPX10" s="93"/>
      <c r="MPY10" s="93"/>
      <c r="MPZ10" s="93"/>
      <c r="MQA10" s="93"/>
      <c r="MQB10" s="93"/>
      <c r="MQC10" s="93"/>
      <c r="MQD10" s="93"/>
      <c r="MQE10" s="93"/>
      <c r="MQF10" s="93"/>
      <c r="MQG10" s="93"/>
      <c r="MQH10" s="93"/>
      <c r="MQI10" s="93"/>
      <c r="MQJ10" s="93"/>
      <c r="MQK10" s="93"/>
      <c r="MQL10" s="93"/>
      <c r="MQM10" s="93"/>
      <c r="MQN10" s="93"/>
      <c r="MQO10" s="93"/>
      <c r="MQP10" s="93"/>
      <c r="MQQ10" s="93"/>
      <c r="MQR10" s="93"/>
      <c r="MQS10" s="93"/>
      <c r="MQT10" s="93"/>
      <c r="MQU10" s="93"/>
      <c r="MQV10" s="93"/>
      <c r="MQW10" s="93"/>
      <c r="MQX10" s="93"/>
      <c r="MQY10" s="93"/>
      <c r="MQZ10" s="93"/>
      <c r="MRA10" s="93"/>
      <c r="MRB10" s="93"/>
      <c r="MRC10" s="93"/>
      <c r="MRD10" s="93"/>
      <c r="MRE10" s="93"/>
      <c r="MRF10" s="93"/>
      <c r="MRG10" s="93"/>
      <c r="MRH10" s="93"/>
      <c r="MRI10" s="93"/>
      <c r="MRJ10" s="93"/>
      <c r="MRK10" s="93"/>
      <c r="MRL10" s="93"/>
      <c r="MRM10" s="93"/>
      <c r="MRN10" s="93"/>
      <c r="MRO10" s="93"/>
      <c r="MRP10" s="93"/>
      <c r="MRQ10" s="93"/>
      <c r="MRR10" s="93"/>
      <c r="MRS10" s="93"/>
      <c r="MRT10" s="93"/>
      <c r="MRU10" s="93"/>
      <c r="MRV10" s="93"/>
      <c r="MSB10" s="93"/>
      <c r="MSE10" s="93"/>
      <c r="MSH10" s="93"/>
      <c r="MSK10" s="93"/>
      <c r="MSN10" s="93"/>
      <c r="MSQ10" s="93"/>
      <c r="MSW10" s="93"/>
      <c r="MTF10" s="93"/>
      <c r="MTI10" s="93"/>
      <c r="MTL10" s="93"/>
      <c r="MTO10" s="93"/>
      <c r="MUA10" s="93"/>
      <c r="MUG10" s="93"/>
      <c r="MUJ10" s="93"/>
      <c r="MUM10" s="93"/>
      <c r="MUP10" s="93"/>
      <c r="MUV10" s="93"/>
      <c r="MUY10" s="93"/>
      <c r="MVB10" s="93"/>
      <c r="MVE10" s="93"/>
      <c r="MVG10" s="93"/>
      <c r="MVH10" s="93"/>
      <c r="MVM10" s="93"/>
      <c r="MVP10" s="93"/>
      <c r="MVS10" s="93"/>
      <c r="MVV10" s="93"/>
      <c r="MVY10" s="93"/>
      <c r="MWB10" s="93"/>
      <c r="MWE10" s="93"/>
      <c r="MWK10" s="93"/>
      <c r="MWN10" s="93"/>
      <c r="MWQ10" s="93"/>
      <c r="MWS10" s="93"/>
      <c r="MWT10" s="93"/>
      <c r="MXB10" s="93"/>
      <c r="MXE10" s="93"/>
      <c r="MXH10" s="93"/>
      <c r="MXS10" s="93"/>
      <c r="MXT10" s="93"/>
      <c r="MXY10" s="93"/>
      <c r="MYC10" s="93"/>
      <c r="MYD10" s="93"/>
      <c r="MYL10" s="93"/>
      <c r="MYM10" s="93"/>
      <c r="MZM10" s="93"/>
      <c r="MZN10" s="93"/>
      <c r="MZO10" s="93"/>
      <c r="MZP10" s="93"/>
      <c r="MZQ10" s="93"/>
      <c r="MZR10" s="93"/>
      <c r="MZS10" s="93"/>
      <c r="MZT10" s="93"/>
      <c r="MZU10" s="93"/>
      <c r="MZV10" s="93"/>
      <c r="MZW10" s="93"/>
      <c r="MZX10" s="93"/>
      <c r="MZY10" s="93"/>
      <c r="MZZ10" s="93"/>
      <c r="NAA10" s="93"/>
      <c r="NAB10" s="93"/>
      <c r="NAC10" s="93"/>
      <c r="NAD10" s="93"/>
      <c r="NAE10" s="93"/>
      <c r="NAF10" s="93"/>
      <c r="NAG10" s="93"/>
      <c r="NAH10" s="93"/>
      <c r="NAI10" s="93"/>
      <c r="NAJ10" s="93"/>
      <c r="NAK10" s="93"/>
      <c r="NAL10" s="93"/>
      <c r="NAM10" s="93"/>
      <c r="NAN10" s="93"/>
      <c r="NAO10" s="93"/>
      <c r="NAP10" s="93"/>
      <c r="NAQ10" s="93"/>
      <c r="NAR10" s="93"/>
      <c r="NAS10" s="93"/>
      <c r="NAT10" s="93"/>
      <c r="NAU10" s="93"/>
      <c r="NAV10" s="93"/>
      <c r="NAW10" s="93"/>
      <c r="NAX10" s="93"/>
      <c r="NAY10" s="93"/>
      <c r="NAZ10" s="93"/>
      <c r="NBA10" s="93"/>
      <c r="NBB10" s="93"/>
      <c r="NBC10" s="93"/>
      <c r="NBD10" s="93"/>
      <c r="NBE10" s="93"/>
      <c r="NBF10" s="93"/>
      <c r="NBG10" s="93"/>
      <c r="NBH10" s="93"/>
      <c r="NBI10" s="93"/>
      <c r="NBJ10" s="93"/>
      <c r="NBK10" s="93"/>
      <c r="NBL10" s="93"/>
      <c r="NBM10" s="93"/>
      <c r="NBN10" s="93"/>
      <c r="NBO10" s="93"/>
      <c r="NBP10" s="93"/>
      <c r="NBQ10" s="93"/>
      <c r="NBR10" s="93"/>
      <c r="NBX10" s="93"/>
      <c r="NCA10" s="93"/>
      <c r="NCD10" s="93"/>
      <c r="NCG10" s="93"/>
      <c r="NCJ10" s="93"/>
      <c r="NCM10" s="93"/>
      <c r="NCS10" s="93"/>
      <c r="NDB10" s="93"/>
      <c r="NDE10" s="93"/>
      <c r="NDH10" s="93"/>
      <c r="NDK10" s="93"/>
      <c r="NDW10" s="93"/>
      <c r="NEC10" s="93"/>
      <c r="NEF10" s="93"/>
      <c r="NEI10" s="93"/>
      <c r="NEL10" s="93"/>
      <c r="NER10" s="93"/>
      <c r="NEU10" s="93"/>
      <c r="NEX10" s="93"/>
      <c r="NFA10" s="93"/>
      <c r="NFC10" s="93"/>
      <c r="NFD10" s="93"/>
      <c r="NFI10" s="93"/>
      <c r="NFL10" s="93"/>
      <c r="NFO10" s="93"/>
      <c r="NFR10" s="93"/>
      <c r="NFU10" s="93"/>
      <c r="NFX10" s="93"/>
      <c r="NGA10" s="93"/>
      <c r="NGG10" s="93"/>
      <c r="NGJ10" s="93"/>
      <c r="NGM10" s="93"/>
      <c r="NGO10" s="93"/>
      <c r="NGP10" s="93"/>
      <c r="NGX10" s="93"/>
      <c r="NHA10" s="93"/>
      <c r="NHD10" s="93"/>
      <c r="NHO10" s="93"/>
      <c r="NHP10" s="93"/>
      <c r="NHU10" s="93"/>
      <c r="NHY10" s="93"/>
      <c r="NHZ10" s="93"/>
      <c r="NIH10" s="93"/>
      <c r="NII10" s="93"/>
      <c r="NJI10" s="93"/>
      <c r="NJJ10" s="93"/>
      <c r="NJK10" s="93"/>
      <c r="NJL10" s="93"/>
      <c r="NJM10" s="93"/>
      <c r="NJN10" s="93"/>
      <c r="NJO10" s="93"/>
      <c r="NJP10" s="93"/>
      <c r="NJQ10" s="93"/>
      <c r="NJR10" s="93"/>
      <c r="NJS10" s="93"/>
      <c r="NJT10" s="93"/>
      <c r="NJU10" s="93"/>
      <c r="NJV10" s="93"/>
      <c r="NJW10" s="93"/>
      <c r="NJX10" s="93"/>
      <c r="NJY10" s="93"/>
      <c r="NJZ10" s="93"/>
      <c r="NKA10" s="93"/>
      <c r="NKB10" s="93"/>
      <c r="NKC10" s="93"/>
      <c r="NKD10" s="93"/>
      <c r="NKE10" s="93"/>
      <c r="NKF10" s="93"/>
      <c r="NKG10" s="93"/>
      <c r="NKH10" s="93"/>
      <c r="NKI10" s="93"/>
      <c r="NKJ10" s="93"/>
      <c r="NKK10" s="93"/>
      <c r="NKL10" s="93"/>
      <c r="NKM10" s="93"/>
      <c r="NKN10" s="93"/>
      <c r="NKO10" s="93"/>
      <c r="NKP10" s="93"/>
      <c r="NKQ10" s="93"/>
      <c r="NKR10" s="93"/>
      <c r="NKS10" s="93"/>
      <c r="NKT10" s="93"/>
      <c r="NKU10" s="93"/>
      <c r="NKV10" s="93"/>
      <c r="NKW10" s="93"/>
      <c r="NKX10" s="93"/>
      <c r="NKY10" s="93"/>
      <c r="NKZ10" s="93"/>
      <c r="NLA10" s="93"/>
      <c r="NLB10" s="93"/>
      <c r="NLC10" s="93"/>
      <c r="NLD10" s="93"/>
      <c r="NLE10" s="93"/>
      <c r="NLF10" s="93"/>
      <c r="NLG10" s="93"/>
      <c r="NLH10" s="93"/>
      <c r="NLI10" s="93"/>
      <c r="NLJ10" s="93"/>
      <c r="NLK10" s="93"/>
      <c r="NLL10" s="93"/>
      <c r="NLM10" s="93"/>
      <c r="NLN10" s="93"/>
      <c r="NLT10" s="93"/>
      <c r="NLW10" s="93"/>
      <c r="NLZ10" s="93"/>
      <c r="NMC10" s="93"/>
      <c r="NMF10" s="93"/>
      <c r="NMI10" s="93"/>
      <c r="NMO10" s="93"/>
      <c r="NMX10" s="93"/>
      <c r="NNA10" s="93"/>
      <c r="NND10" s="93"/>
      <c r="NNG10" s="93"/>
      <c r="NNS10" s="93"/>
      <c r="NNY10" s="93"/>
      <c r="NOB10" s="93"/>
      <c r="NOE10" s="93"/>
      <c r="NOH10" s="93"/>
      <c r="NON10" s="93"/>
      <c r="NOQ10" s="93"/>
      <c r="NOT10" s="93"/>
      <c r="NOW10" s="93"/>
      <c r="NOY10" s="93"/>
      <c r="NOZ10" s="93"/>
      <c r="NPE10" s="93"/>
      <c r="NPH10" s="93"/>
      <c r="NPK10" s="93"/>
      <c r="NPN10" s="93"/>
      <c r="NPQ10" s="93"/>
      <c r="NPT10" s="93"/>
      <c r="NPW10" s="93"/>
      <c r="NQC10" s="93"/>
      <c r="NQF10" s="93"/>
      <c r="NQI10" s="93"/>
      <c r="NQK10" s="93"/>
      <c r="NQL10" s="93"/>
      <c r="NQT10" s="93"/>
      <c r="NQW10" s="93"/>
      <c r="NQZ10" s="93"/>
      <c r="NRK10" s="93"/>
      <c r="NRL10" s="93"/>
      <c r="NRQ10" s="93"/>
      <c r="NRU10" s="93"/>
      <c r="NRV10" s="93"/>
      <c r="NSD10" s="93"/>
      <c r="NSE10" s="93"/>
      <c r="NTE10" s="93"/>
      <c r="NTF10" s="93"/>
      <c r="NTG10" s="93"/>
      <c r="NTH10" s="93"/>
      <c r="NTI10" s="93"/>
      <c r="NTJ10" s="93"/>
      <c r="NTK10" s="93"/>
      <c r="NTL10" s="93"/>
      <c r="NTM10" s="93"/>
      <c r="NTN10" s="93"/>
      <c r="NTO10" s="93"/>
      <c r="NTP10" s="93"/>
      <c r="NTQ10" s="93"/>
      <c r="NTR10" s="93"/>
      <c r="NTS10" s="93"/>
      <c r="NTT10" s="93"/>
      <c r="NTU10" s="93"/>
      <c r="NTV10" s="93"/>
      <c r="NTW10" s="93"/>
      <c r="NTX10" s="93"/>
      <c r="NTY10" s="93"/>
      <c r="NTZ10" s="93"/>
      <c r="NUA10" s="93"/>
      <c r="NUB10" s="93"/>
      <c r="NUC10" s="93"/>
      <c r="NUD10" s="93"/>
      <c r="NUE10" s="93"/>
      <c r="NUF10" s="93"/>
      <c r="NUG10" s="93"/>
      <c r="NUH10" s="93"/>
      <c r="NUI10" s="93"/>
      <c r="NUJ10" s="93"/>
      <c r="NUK10" s="93"/>
      <c r="NUL10" s="93"/>
      <c r="NUM10" s="93"/>
      <c r="NUN10" s="93"/>
      <c r="NUO10" s="93"/>
      <c r="NUP10" s="93"/>
      <c r="NUQ10" s="93"/>
      <c r="NUR10" s="93"/>
      <c r="NUS10" s="93"/>
      <c r="NUT10" s="93"/>
      <c r="NUU10" s="93"/>
      <c r="NUV10" s="93"/>
      <c r="NUW10" s="93"/>
      <c r="NUX10" s="93"/>
      <c r="NUY10" s="93"/>
      <c r="NUZ10" s="93"/>
      <c r="NVA10" s="93"/>
      <c r="NVB10" s="93"/>
      <c r="NVC10" s="93"/>
      <c r="NVD10" s="93"/>
      <c r="NVE10" s="93"/>
      <c r="NVF10" s="93"/>
      <c r="NVG10" s="93"/>
      <c r="NVH10" s="93"/>
      <c r="NVI10" s="93"/>
      <c r="NVJ10" s="93"/>
      <c r="NVP10" s="93"/>
      <c r="NVS10" s="93"/>
      <c r="NVV10" s="93"/>
      <c r="NVY10" s="93"/>
      <c r="NWB10" s="93"/>
      <c r="NWE10" s="93"/>
      <c r="NWK10" s="93"/>
      <c r="NWT10" s="93"/>
      <c r="NWW10" s="93"/>
      <c r="NWZ10" s="93"/>
      <c r="NXC10" s="93"/>
      <c r="NXO10" s="93"/>
      <c r="NXU10" s="93"/>
      <c r="NXX10" s="93"/>
      <c r="NYA10" s="93"/>
      <c r="NYD10" s="93"/>
      <c r="NYJ10" s="93"/>
      <c r="NYM10" s="93"/>
      <c r="NYP10" s="93"/>
      <c r="NYS10" s="93"/>
      <c r="NYU10" s="93"/>
      <c r="NYV10" s="93"/>
      <c r="NZA10" s="93"/>
      <c r="NZD10" s="93"/>
      <c r="NZG10" s="93"/>
      <c r="NZJ10" s="93"/>
      <c r="NZM10" s="93"/>
      <c r="NZP10" s="93"/>
      <c r="NZS10" s="93"/>
      <c r="NZY10" s="93"/>
      <c r="OAB10" s="93"/>
      <c r="OAE10" s="93"/>
      <c r="OAG10" s="93"/>
      <c r="OAH10" s="93"/>
      <c r="OAP10" s="93"/>
      <c r="OAS10" s="93"/>
      <c r="OAV10" s="93"/>
      <c r="OBG10" s="93"/>
      <c r="OBH10" s="93"/>
      <c r="OBM10" s="93"/>
      <c r="OBQ10" s="93"/>
      <c r="OBR10" s="93"/>
      <c r="OBZ10" s="93"/>
      <c r="OCA10" s="93"/>
      <c r="ODA10" s="93"/>
      <c r="ODB10" s="93"/>
      <c r="ODC10" s="93"/>
      <c r="ODD10" s="93"/>
      <c r="ODE10" s="93"/>
      <c r="ODF10" s="93"/>
      <c r="ODG10" s="93"/>
      <c r="ODH10" s="93"/>
      <c r="ODI10" s="93"/>
      <c r="ODJ10" s="93"/>
      <c r="ODK10" s="93"/>
      <c r="ODL10" s="93"/>
      <c r="ODM10" s="93"/>
      <c r="ODN10" s="93"/>
      <c r="ODO10" s="93"/>
      <c r="ODP10" s="93"/>
      <c r="ODQ10" s="93"/>
      <c r="ODR10" s="93"/>
      <c r="ODS10" s="93"/>
      <c r="ODT10" s="93"/>
      <c r="ODU10" s="93"/>
      <c r="ODV10" s="93"/>
      <c r="ODW10" s="93"/>
      <c r="ODX10" s="93"/>
      <c r="ODY10" s="93"/>
      <c r="ODZ10" s="93"/>
      <c r="OEA10" s="93"/>
      <c r="OEB10" s="93"/>
      <c r="OEC10" s="93"/>
      <c r="OED10" s="93"/>
      <c r="OEE10" s="93"/>
      <c r="OEF10" s="93"/>
      <c r="OEG10" s="93"/>
      <c r="OEH10" s="93"/>
      <c r="OEI10" s="93"/>
      <c r="OEJ10" s="93"/>
      <c r="OEK10" s="93"/>
      <c r="OEL10" s="93"/>
      <c r="OEM10" s="93"/>
      <c r="OEN10" s="93"/>
      <c r="OEO10" s="93"/>
      <c r="OEP10" s="93"/>
      <c r="OEQ10" s="93"/>
      <c r="OER10" s="93"/>
      <c r="OES10" s="93"/>
      <c r="OET10" s="93"/>
      <c r="OEU10" s="93"/>
      <c r="OEV10" s="93"/>
      <c r="OEW10" s="93"/>
      <c r="OEX10" s="93"/>
      <c r="OEY10" s="93"/>
      <c r="OEZ10" s="93"/>
      <c r="OFA10" s="93"/>
      <c r="OFB10" s="93"/>
      <c r="OFC10" s="93"/>
      <c r="OFD10" s="93"/>
      <c r="OFE10" s="93"/>
      <c r="OFF10" s="93"/>
      <c r="OFL10" s="93"/>
      <c r="OFO10" s="93"/>
      <c r="OFR10" s="93"/>
      <c r="OFU10" s="93"/>
      <c r="OFX10" s="93"/>
      <c r="OGA10" s="93"/>
      <c r="OGG10" s="93"/>
      <c r="OGP10" s="93"/>
      <c r="OGS10" s="93"/>
      <c r="OGV10" s="93"/>
      <c r="OGY10" s="93"/>
      <c r="OHK10" s="93"/>
      <c r="OHQ10" s="93"/>
      <c r="OHT10" s="93"/>
      <c r="OHW10" s="93"/>
      <c r="OHZ10" s="93"/>
      <c r="OIF10" s="93"/>
      <c r="OII10" s="93"/>
      <c r="OIL10" s="93"/>
      <c r="OIO10" s="93"/>
      <c r="OIQ10" s="93"/>
      <c r="OIR10" s="93"/>
      <c r="OIW10" s="93"/>
      <c r="OIZ10" s="93"/>
      <c r="OJC10" s="93"/>
      <c r="OJF10" s="93"/>
      <c r="OJI10" s="93"/>
      <c r="OJL10" s="93"/>
      <c r="OJO10" s="93"/>
      <c r="OJU10" s="93"/>
      <c r="OJX10" s="93"/>
      <c r="OKA10" s="93"/>
      <c r="OKC10" s="93"/>
      <c r="OKD10" s="93"/>
      <c r="OKL10" s="93"/>
      <c r="OKO10" s="93"/>
      <c r="OKR10" s="93"/>
      <c r="OLC10" s="93"/>
      <c r="OLD10" s="93"/>
      <c r="OLI10" s="93"/>
      <c r="OLM10" s="93"/>
      <c r="OLN10" s="93"/>
      <c r="OLV10" s="93"/>
      <c r="OLW10" s="93"/>
      <c r="OMW10" s="93"/>
      <c r="OMX10" s="93"/>
      <c r="OMY10" s="93"/>
      <c r="OMZ10" s="93"/>
      <c r="ONA10" s="93"/>
      <c r="ONB10" s="93"/>
      <c r="ONC10" s="93"/>
      <c r="OND10" s="93"/>
      <c r="ONE10" s="93"/>
      <c r="ONF10" s="93"/>
      <c r="ONG10" s="93"/>
      <c r="ONH10" s="93"/>
      <c r="ONI10" s="93"/>
      <c r="ONJ10" s="93"/>
      <c r="ONK10" s="93"/>
      <c r="ONL10" s="93"/>
      <c r="ONM10" s="93"/>
      <c r="ONN10" s="93"/>
      <c r="ONO10" s="93"/>
      <c r="ONP10" s="93"/>
      <c r="ONQ10" s="93"/>
      <c r="ONR10" s="93"/>
      <c r="ONS10" s="93"/>
      <c r="ONT10" s="93"/>
      <c r="ONU10" s="93"/>
      <c r="ONV10" s="93"/>
      <c r="ONW10" s="93"/>
      <c r="ONX10" s="93"/>
      <c r="ONY10" s="93"/>
      <c r="ONZ10" s="93"/>
      <c r="OOA10" s="93"/>
      <c r="OOB10" s="93"/>
      <c r="OOC10" s="93"/>
      <c r="OOD10" s="93"/>
      <c r="OOE10" s="93"/>
      <c r="OOF10" s="93"/>
      <c r="OOG10" s="93"/>
      <c r="OOH10" s="93"/>
      <c r="OOI10" s="93"/>
      <c r="OOJ10" s="93"/>
      <c r="OOK10" s="93"/>
      <c r="OOL10" s="93"/>
      <c r="OOM10" s="93"/>
      <c r="OON10" s="93"/>
      <c r="OOO10" s="93"/>
      <c r="OOP10" s="93"/>
      <c r="OOQ10" s="93"/>
      <c r="OOR10" s="93"/>
      <c r="OOS10" s="93"/>
      <c r="OOT10" s="93"/>
      <c r="OOU10" s="93"/>
      <c r="OOV10" s="93"/>
      <c r="OOW10" s="93"/>
      <c r="OOX10" s="93"/>
      <c r="OOY10" s="93"/>
      <c r="OOZ10" s="93"/>
      <c r="OPA10" s="93"/>
      <c r="OPB10" s="93"/>
      <c r="OPH10" s="93"/>
      <c r="OPK10" s="93"/>
      <c r="OPN10" s="93"/>
      <c r="OPQ10" s="93"/>
      <c r="OPT10" s="93"/>
      <c r="OPW10" s="93"/>
      <c r="OQC10" s="93"/>
      <c r="OQL10" s="93"/>
      <c r="OQO10" s="93"/>
      <c r="OQR10" s="93"/>
      <c r="OQU10" s="93"/>
      <c r="ORG10" s="93"/>
      <c r="ORM10" s="93"/>
      <c r="ORP10" s="93"/>
      <c r="ORS10" s="93"/>
      <c r="ORV10" s="93"/>
      <c r="OSB10" s="93"/>
      <c r="OSE10" s="93"/>
      <c r="OSH10" s="93"/>
      <c r="OSK10" s="93"/>
      <c r="OSM10" s="93"/>
      <c r="OSN10" s="93"/>
      <c r="OSS10" s="93"/>
      <c r="OSV10" s="93"/>
      <c r="OSY10" s="93"/>
      <c r="OTB10" s="93"/>
      <c r="OTE10" s="93"/>
      <c r="OTH10" s="93"/>
      <c r="OTK10" s="93"/>
      <c r="OTQ10" s="93"/>
      <c r="OTT10" s="93"/>
      <c r="OTW10" s="93"/>
      <c r="OTY10" s="93"/>
      <c r="OTZ10" s="93"/>
      <c r="OUH10" s="93"/>
      <c r="OUK10" s="93"/>
      <c r="OUN10" s="93"/>
      <c r="OUY10" s="93"/>
      <c r="OUZ10" s="93"/>
      <c r="OVE10" s="93"/>
      <c r="OVI10" s="93"/>
      <c r="OVJ10" s="93"/>
      <c r="OVR10" s="93"/>
      <c r="OVS10" s="93"/>
      <c r="OWS10" s="93"/>
      <c r="OWT10" s="93"/>
      <c r="OWU10" s="93"/>
      <c r="OWV10" s="93"/>
      <c r="OWW10" s="93"/>
      <c r="OWX10" s="93"/>
      <c r="OWY10" s="93"/>
      <c r="OWZ10" s="93"/>
      <c r="OXA10" s="93"/>
      <c r="OXB10" s="93"/>
      <c r="OXC10" s="93"/>
      <c r="OXD10" s="93"/>
      <c r="OXE10" s="93"/>
      <c r="OXF10" s="93"/>
      <c r="OXG10" s="93"/>
      <c r="OXH10" s="93"/>
      <c r="OXI10" s="93"/>
      <c r="OXJ10" s="93"/>
      <c r="OXK10" s="93"/>
      <c r="OXL10" s="93"/>
      <c r="OXM10" s="93"/>
      <c r="OXN10" s="93"/>
      <c r="OXO10" s="93"/>
      <c r="OXP10" s="93"/>
      <c r="OXQ10" s="93"/>
      <c r="OXR10" s="93"/>
      <c r="OXS10" s="93"/>
      <c r="OXT10" s="93"/>
      <c r="OXU10" s="93"/>
      <c r="OXV10" s="93"/>
      <c r="OXW10" s="93"/>
      <c r="OXX10" s="93"/>
      <c r="OXY10" s="93"/>
      <c r="OXZ10" s="93"/>
      <c r="OYA10" s="93"/>
      <c r="OYB10" s="93"/>
      <c r="OYC10" s="93"/>
      <c r="OYD10" s="93"/>
      <c r="OYE10" s="93"/>
      <c r="OYF10" s="93"/>
      <c r="OYG10" s="93"/>
      <c r="OYH10" s="93"/>
      <c r="OYI10" s="93"/>
      <c r="OYJ10" s="93"/>
      <c r="OYK10" s="93"/>
      <c r="OYL10" s="93"/>
      <c r="OYM10" s="93"/>
      <c r="OYN10" s="93"/>
      <c r="OYO10" s="93"/>
      <c r="OYP10" s="93"/>
      <c r="OYQ10" s="93"/>
      <c r="OYR10" s="93"/>
      <c r="OYS10" s="93"/>
      <c r="OYT10" s="93"/>
      <c r="OYU10" s="93"/>
      <c r="OYV10" s="93"/>
      <c r="OYW10" s="93"/>
      <c r="OYX10" s="93"/>
      <c r="OZD10" s="93"/>
      <c r="OZG10" s="93"/>
      <c r="OZJ10" s="93"/>
      <c r="OZM10" s="93"/>
      <c r="OZP10" s="93"/>
      <c r="OZS10" s="93"/>
      <c r="OZY10" s="93"/>
      <c r="PAH10" s="93"/>
      <c r="PAK10" s="93"/>
      <c r="PAN10" s="93"/>
      <c r="PAQ10" s="93"/>
      <c r="PBC10" s="93"/>
      <c r="PBI10" s="93"/>
      <c r="PBL10" s="93"/>
      <c r="PBO10" s="93"/>
      <c r="PBR10" s="93"/>
      <c r="PBX10" s="93"/>
      <c r="PCA10" s="93"/>
      <c r="PCD10" s="93"/>
      <c r="PCG10" s="93"/>
      <c r="PCI10" s="93"/>
      <c r="PCJ10" s="93"/>
      <c r="PCO10" s="93"/>
      <c r="PCR10" s="93"/>
      <c r="PCU10" s="93"/>
      <c r="PCX10" s="93"/>
      <c r="PDA10" s="93"/>
      <c r="PDD10" s="93"/>
      <c r="PDG10" s="93"/>
      <c r="PDM10" s="93"/>
      <c r="PDP10" s="93"/>
      <c r="PDS10" s="93"/>
      <c r="PDU10" s="93"/>
      <c r="PDV10" s="93"/>
      <c r="PED10" s="93"/>
      <c r="PEG10" s="93"/>
      <c r="PEJ10" s="93"/>
      <c r="PEU10" s="93"/>
      <c r="PEV10" s="93"/>
      <c r="PFA10" s="93"/>
      <c r="PFE10" s="93"/>
      <c r="PFF10" s="93"/>
      <c r="PFN10" s="93"/>
      <c r="PFO10" s="93"/>
      <c r="PGO10" s="93"/>
      <c r="PGP10" s="93"/>
      <c r="PGQ10" s="93"/>
      <c r="PGR10" s="93"/>
      <c r="PGS10" s="93"/>
      <c r="PGT10" s="93"/>
      <c r="PGU10" s="93"/>
      <c r="PGV10" s="93"/>
      <c r="PGW10" s="93"/>
      <c r="PGX10" s="93"/>
      <c r="PGY10" s="93"/>
      <c r="PGZ10" s="93"/>
      <c r="PHA10" s="93"/>
      <c r="PHB10" s="93"/>
      <c r="PHC10" s="93"/>
      <c r="PHD10" s="93"/>
      <c r="PHE10" s="93"/>
      <c r="PHF10" s="93"/>
      <c r="PHG10" s="93"/>
      <c r="PHH10" s="93"/>
      <c r="PHI10" s="93"/>
      <c r="PHJ10" s="93"/>
      <c r="PHK10" s="93"/>
      <c r="PHL10" s="93"/>
      <c r="PHM10" s="93"/>
      <c r="PHN10" s="93"/>
      <c r="PHO10" s="93"/>
      <c r="PHP10" s="93"/>
      <c r="PHQ10" s="93"/>
      <c r="PHR10" s="93"/>
      <c r="PHS10" s="93"/>
      <c r="PHT10" s="93"/>
      <c r="PHU10" s="93"/>
      <c r="PHV10" s="93"/>
      <c r="PHW10" s="93"/>
      <c r="PHX10" s="93"/>
      <c r="PHY10" s="93"/>
      <c r="PHZ10" s="93"/>
      <c r="PIA10" s="93"/>
      <c r="PIB10" s="93"/>
      <c r="PIC10" s="93"/>
      <c r="PID10" s="93"/>
      <c r="PIE10" s="93"/>
      <c r="PIF10" s="93"/>
      <c r="PIG10" s="93"/>
      <c r="PIH10" s="93"/>
      <c r="PII10" s="93"/>
      <c r="PIJ10" s="93"/>
      <c r="PIK10" s="93"/>
      <c r="PIL10" s="93"/>
      <c r="PIM10" s="93"/>
      <c r="PIN10" s="93"/>
      <c r="PIO10" s="93"/>
      <c r="PIP10" s="93"/>
      <c r="PIQ10" s="93"/>
      <c r="PIR10" s="93"/>
      <c r="PIS10" s="93"/>
      <c r="PIT10" s="93"/>
      <c r="PIZ10" s="93"/>
      <c r="PJC10" s="93"/>
      <c r="PJF10" s="93"/>
      <c r="PJI10" s="93"/>
      <c r="PJL10" s="93"/>
      <c r="PJO10" s="93"/>
      <c r="PJU10" s="93"/>
      <c r="PKD10" s="93"/>
      <c r="PKG10" s="93"/>
      <c r="PKJ10" s="93"/>
      <c r="PKM10" s="93"/>
      <c r="PKY10" s="93"/>
      <c r="PLE10" s="93"/>
      <c r="PLH10" s="93"/>
      <c r="PLK10" s="93"/>
      <c r="PLN10" s="93"/>
      <c r="PLT10" s="93"/>
      <c r="PLW10" s="93"/>
      <c r="PLZ10" s="93"/>
      <c r="PMC10" s="93"/>
      <c r="PME10" s="93"/>
      <c r="PMF10" s="93"/>
      <c r="PMK10" s="93"/>
      <c r="PMN10" s="93"/>
      <c r="PMQ10" s="93"/>
      <c r="PMT10" s="93"/>
      <c r="PMW10" s="93"/>
      <c r="PMZ10" s="93"/>
      <c r="PNC10" s="93"/>
      <c r="PNI10" s="93"/>
      <c r="PNL10" s="93"/>
      <c r="PNO10" s="93"/>
      <c r="PNQ10" s="93"/>
      <c r="PNR10" s="93"/>
      <c r="PNZ10" s="93"/>
      <c r="POC10" s="93"/>
      <c r="POF10" s="93"/>
      <c r="POQ10" s="93"/>
      <c r="POR10" s="93"/>
      <c r="POW10" s="93"/>
      <c r="PPA10" s="93"/>
      <c r="PPB10" s="93"/>
      <c r="PPJ10" s="93"/>
      <c r="PPK10" s="93"/>
      <c r="PQK10" s="93"/>
      <c r="PQL10" s="93"/>
      <c r="PQM10" s="93"/>
      <c r="PQN10" s="93"/>
      <c r="PQO10" s="93"/>
      <c r="PQP10" s="93"/>
      <c r="PQQ10" s="93"/>
      <c r="PQR10" s="93"/>
      <c r="PQS10" s="93"/>
      <c r="PQT10" s="93"/>
      <c r="PQU10" s="93"/>
      <c r="PQV10" s="93"/>
      <c r="PQW10" s="93"/>
      <c r="PQX10" s="93"/>
      <c r="PQY10" s="93"/>
      <c r="PQZ10" s="93"/>
      <c r="PRA10" s="93"/>
      <c r="PRB10" s="93"/>
      <c r="PRC10" s="93"/>
      <c r="PRD10" s="93"/>
      <c r="PRE10" s="93"/>
      <c r="PRF10" s="93"/>
      <c r="PRG10" s="93"/>
      <c r="PRH10" s="93"/>
      <c r="PRI10" s="93"/>
      <c r="PRJ10" s="93"/>
      <c r="PRK10" s="93"/>
      <c r="PRL10" s="93"/>
      <c r="PRM10" s="93"/>
      <c r="PRN10" s="93"/>
      <c r="PRO10" s="93"/>
      <c r="PRP10" s="93"/>
      <c r="PRQ10" s="93"/>
      <c r="PRR10" s="93"/>
      <c r="PRS10" s="93"/>
      <c r="PRT10" s="93"/>
      <c r="PRU10" s="93"/>
      <c r="PRV10" s="93"/>
      <c r="PRW10" s="93"/>
      <c r="PRX10" s="93"/>
      <c r="PRY10" s="93"/>
      <c r="PRZ10" s="93"/>
      <c r="PSA10" s="93"/>
      <c r="PSB10" s="93"/>
      <c r="PSC10" s="93"/>
      <c r="PSD10" s="93"/>
      <c r="PSE10" s="93"/>
      <c r="PSF10" s="93"/>
      <c r="PSG10" s="93"/>
      <c r="PSH10" s="93"/>
      <c r="PSI10" s="93"/>
      <c r="PSJ10" s="93"/>
      <c r="PSK10" s="93"/>
      <c r="PSL10" s="93"/>
      <c r="PSM10" s="93"/>
      <c r="PSN10" s="93"/>
      <c r="PSO10" s="93"/>
      <c r="PSP10" s="93"/>
      <c r="PSV10" s="93"/>
      <c r="PSY10" s="93"/>
      <c r="PTB10" s="93"/>
      <c r="PTE10" s="93"/>
      <c r="PTH10" s="93"/>
      <c r="PTK10" s="93"/>
      <c r="PTQ10" s="93"/>
      <c r="PTZ10" s="93"/>
      <c r="PUC10" s="93"/>
      <c r="PUF10" s="93"/>
      <c r="PUI10" s="93"/>
      <c r="PUU10" s="93"/>
      <c r="PVA10" s="93"/>
      <c r="PVD10" s="93"/>
      <c r="PVG10" s="93"/>
      <c r="PVJ10" s="93"/>
      <c r="PVP10" s="93"/>
      <c r="PVS10" s="93"/>
      <c r="PVV10" s="93"/>
      <c r="PVY10" s="93"/>
      <c r="PWA10" s="93"/>
      <c r="PWB10" s="93"/>
      <c r="PWG10" s="93"/>
      <c r="PWJ10" s="93"/>
      <c r="PWM10" s="93"/>
      <c r="PWP10" s="93"/>
      <c r="PWS10" s="93"/>
      <c r="PWV10" s="93"/>
      <c r="PWY10" s="93"/>
      <c r="PXE10" s="93"/>
      <c r="PXH10" s="93"/>
      <c r="PXK10" s="93"/>
      <c r="PXM10" s="93"/>
      <c r="PXN10" s="93"/>
      <c r="PXV10" s="93"/>
      <c r="PXY10" s="93"/>
      <c r="PYB10" s="93"/>
      <c r="PYM10" s="93"/>
      <c r="PYN10" s="93"/>
      <c r="PYS10" s="93"/>
      <c r="PYW10" s="93"/>
      <c r="PYX10" s="93"/>
      <c r="PZF10" s="93"/>
      <c r="PZG10" s="93"/>
      <c r="QAG10" s="93"/>
      <c r="QAH10" s="93"/>
      <c r="QAI10" s="93"/>
      <c r="QAJ10" s="93"/>
      <c r="QAK10" s="93"/>
      <c r="QAL10" s="93"/>
      <c r="QAM10" s="93"/>
      <c r="QAN10" s="93"/>
      <c r="QAO10" s="93"/>
      <c r="QAP10" s="93"/>
      <c r="QAQ10" s="93"/>
      <c r="QAR10" s="93"/>
      <c r="QAS10" s="93"/>
      <c r="QAT10" s="93"/>
      <c r="QAU10" s="93"/>
      <c r="QAV10" s="93"/>
      <c r="QAW10" s="93"/>
      <c r="QAX10" s="93"/>
      <c r="QAY10" s="93"/>
      <c r="QAZ10" s="93"/>
      <c r="QBA10" s="93"/>
      <c r="QBB10" s="93"/>
      <c r="QBC10" s="93"/>
      <c r="QBD10" s="93"/>
      <c r="QBE10" s="93"/>
      <c r="QBF10" s="93"/>
      <c r="QBG10" s="93"/>
      <c r="QBH10" s="93"/>
      <c r="QBI10" s="93"/>
      <c r="QBJ10" s="93"/>
      <c r="QBK10" s="93"/>
      <c r="QBL10" s="93"/>
      <c r="QBM10" s="93"/>
      <c r="QBN10" s="93"/>
      <c r="QBO10" s="93"/>
      <c r="QBP10" s="93"/>
      <c r="QBQ10" s="93"/>
      <c r="QBR10" s="93"/>
      <c r="QBS10" s="93"/>
      <c r="QBT10" s="93"/>
      <c r="QBU10" s="93"/>
      <c r="QBV10" s="93"/>
      <c r="QBW10" s="93"/>
      <c r="QBX10" s="93"/>
      <c r="QBY10" s="93"/>
      <c r="QBZ10" s="93"/>
      <c r="QCA10" s="93"/>
      <c r="QCB10" s="93"/>
      <c r="QCC10" s="93"/>
      <c r="QCD10" s="93"/>
      <c r="QCE10" s="93"/>
      <c r="QCF10" s="93"/>
      <c r="QCG10" s="93"/>
      <c r="QCH10" s="93"/>
      <c r="QCI10" s="93"/>
      <c r="QCJ10" s="93"/>
      <c r="QCK10" s="93"/>
      <c r="QCL10" s="93"/>
      <c r="QCR10" s="93"/>
      <c r="QCU10" s="93"/>
      <c r="QCX10" s="93"/>
      <c r="QDA10" s="93"/>
      <c r="QDD10" s="93"/>
      <c r="QDG10" s="93"/>
      <c r="QDM10" s="93"/>
      <c r="QDV10" s="93"/>
      <c r="QDY10" s="93"/>
      <c r="QEB10" s="93"/>
      <c r="QEE10" s="93"/>
      <c r="QEQ10" s="93"/>
      <c r="QEW10" s="93"/>
      <c r="QEZ10" s="93"/>
      <c r="QFC10" s="93"/>
      <c r="QFF10" s="93"/>
      <c r="QFL10" s="93"/>
      <c r="QFO10" s="93"/>
      <c r="QFR10" s="93"/>
      <c r="QFU10" s="93"/>
      <c r="QFW10" s="93"/>
      <c r="QFX10" s="93"/>
      <c r="QGC10" s="93"/>
      <c r="QGF10" s="93"/>
      <c r="QGI10" s="93"/>
      <c r="QGL10" s="93"/>
      <c r="QGO10" s="93"/>
      <c r="QGR10" s="93"/>
      <c r="QGU10" s="93"/>
      <c r="QHA10" s="93"/>
      <c r="QHD10" s="93"/>
      <c r="QHG10" s="93"/>
      <c r="QHI10" s="93"/>
      <c r="QHJ10" s="93"/>
      <c r="QHR10" s="93"/>
      <c r="QHU10" s="93"/>
      <c r="QHX10" s="93"/>
      <c r="QII10" s="93"/>
      <c r="QIJ10" s="93"/>
      <c r="QIO10" s="93"/>
      <c r="QIS10" s="93"/>
      <c r="QIT10" s="93"/>
      <c r="QJB10" s="93"/>
      <c r="QJC10" s="93"/>
      <c r="QKC10" s="93"/>
      <c r="QKD10" s="93"/>
      <c r="QKE10" s="93"/>
      <c r="QKF10" s="93"/>
      <c r="QKG10" s="93"/>
      <c r="QKH10" s="93"/>
      <c r="QKI10" s="93"/>
      <c r="QKJ10" s="93"/>
      <c r="QKK10" s="93"/>
      <c r="QKL10" s="93"/>
      <c r="QKM10" s="93"/>
      <c r="QKN10" s="93"/>
      <c r="QKO10" s="93"/>
      <c r="QKP10" s="93"/>
      <c r="QKQ10" s="93"/>
      <c r="QKR10" s="93"/>
      <c r="QKS10" s="93"/>
      <c r="QKT10" s="93"/>
      <c r="QKU10" s="93"/>
      <c r="QKV10" s="93"/>
      <c r="QKW10" s="93"/>
      <c r="QKX10" s="93"/>
      <c r="QKY10" s="93"/>
      <c r="QKZ10" s="93"/>
      <c r="QLA10" s="93"/>
      <c r="QLB10" s="93"/>
      <c r="QLC10" s="93"/>
      <c r="QLD10" s="93"/>
      <c r="QLE10" s="93"/>
      <c r="QLF10" s="93"/>
      <c r="QLG10" s="93"/>
      <c r="QLH10" s="93"/>
      <c r="QLI10" s="93"/>
      <c r="QLJ10" s="93"/>
      <c r="QLK10" s="93"/>
      <c r="QLL10" s="93"/>
      <c r="QLM10" s="93"/>
      <c r="QLN10" s="93"/>
      <c r="QLO10" s="93"/>
      <c r="QLP10" s="93"/>
      <c r="QLQ10" s="93"/>
      <c r="QLR10" s="93"/>
      <c r="QLS10" s="93"/>
      <c r="QLT10" s="93"/>
      <c r="QLU10" s="93"/>
      <c r="QLV10" s="93"/>
      <c r="QLW10" s="93"/>
      <c r="QLX10" s="93"/>
      <c r="QLY10" s="93"/>
      <c r="QLZ10" s="93"/>
      <c r="QMA10" s="93"/>
      <c r="QMB10" s="93"/>
      <c r="QMC10" s="93"/>
      <c r="QMD10" s="93"/>
      <c r="QME10" s="93"/>
      <c r="QMF10" s="93"/>
      <c r="QMG10" s="93"/>
      <c r="QMH10" s="93"/>
      <c r="QMN10" s="93"/>
      <c r="QMQ10" s="93"/>
      <c r="QMT10" s="93"/>
      <c r="QMW10" s="93"/>
      <c r="QMZ10" s="93"/>
      <c r="QNC10" s="93"/>
      <c r="QNI10" s="93"/>
      <c r="QNR10" s="93"/>
      <c r="QNU10" s="93"/>
      <c r="QNX10" s="93"/>
      <c r="QOA10" s="93"/>
      <c r="QOM10" s="93"/>
      <c r="QOS10" s="93"/>
      <c r="QOV10" s="93"/>
      <c r="QOY10" s="93"/>
      <c r="QPB10" s="93"/>
      <c r="QPH10" s="93"/>
      <c r="QPK10" s="93"/>
      <c r="QPN10" s="93"/>
      <c r="QPQ10" s="93"/>
      <c r="QPS10" s="93"/>
      <c r="QPT10" s="93"/>
      <c r="QPY10" s="93"/>
      <c r="QQB10" s="93"/>
      <c r="QQE10" s="93"/>
      <c r="QQH10" s="93"/>
      <c r="QQK10" s="93"/>
      <c r="QQN10" s="93"/>
      <c r="QQQ10" s="93"/>
      <c r="QQW10" s="93"/>
      <c r="QQZ10" s="93"/>
      <c r="QRC10" s="93"/>
      <c r="QRE10" s="93"/>
      <c r="QRF10" s="93"/>
      <c r="QRN10" s="93"/>
      <c r="QRQ10" s="93"/>
      <c r="QRT10" s="93"/>
      <c r="QSE10" s="93"/>
      <c r="QSF10" s="93"/>
      <c r="QSK10" s="93"/>
      <c r="QSO10" s="93"/>
      <c r="QSP10" s="93"/>
      <c r="QSX10" s="93"/>
      <c r="QSY10" s="93"/>
      <c r="QTY10" s="93"/>
      <c r="QTZ10" s="93"/>
      <c r="QUA10" s="93"/>
      <c r="QUB10" s="93"/>
      <c r="QUC10" s="93"/>
      <c r="QUD10" s="93"/>
      <c r="QUE10" s="93"/>
      <c r="QUF10" s="93"/>
      <c r="QUG10" s="93"/>
      <c r="QUH10" s="93"/>
      <c r="QUI10" s="93"/>
      <c r="QUJ10" s="93"/>
      <c r="QUK10" s="93"/>
      <c r="QUL10" s="93"/>
      <c r="QUM10" s="93"/>
      <c r="QUN10" s="93"/>
      <c r="QUO10" s="93"/>
      <c r="QUP10" s="93"/>
      <c r="QUQ10" s="93"/>
      <c r="QUR10" s="93"/>
      <c r="QUS10" s="93"/>
      <c r="QUT10" s="93"/>
      <c r="QUU10" s="93"/>
      <c r="QUV10" s="93"/>
      <c r="QUW10" s="93"/>
      <c r="QUX10" s="93"/>
      <c r="QUY10" s="93"/>
      <c r="QUZ10" s="93"/>
      <c r="QVA10" s="93"/>
      <c r="QVB10" s="93"/>
      <c r="QVC10" s="93"/>
      <c r="QVD10" s="93"/>
      <c r="QVE10" s="93"/>
      <c r="QVF10" s="93"/>
      <c r="QVG10" s="93"/>
      <c r="QVH10" s="93"/>
      <c r="QVI10" s="93"/>
      <c r="QVJ10" s="93"/>
      <c r="QVK10" s="93"/>
      <c r="QVL10" s="93"/>
      <c r="QVM10" s="93"/>
      <c r="QVN10" s="93"/>
      <c r="QVO10" s="93"/>
      <c r="QVP10" s="93"/>
      <c r="QVQ10" s="93"/>
      <c r="QVR10" s="93"/>
      <c r="QVS10" s="93"/>
      <c r="QVT10" s="93"/>
      <c r="QVU10" s="93"/>
      <c r="QVV10" s="93"/>
      <c r="QVW10" s="93"/>
      <c r="QVX10" s="93"/>
      <c r="QVY10" s="93"/>
      <c r="QVZ10" s="93"/>
      <c r="QWA10" s="93"/>
      <c r="QWB10" s="93"/>
      <c r="QWC10" s="93"/>
      <c r="QWD10" s="93"/>
      <c r="QWJ10" s="93"/>
      <c r="QWM10" s="93"/>
      <c r="QWP10" s="93"/>
      <c r="QWS10" s="93"/>
      <c r="QWV10" s="93"/>
      <c r="QWY10" s="93"/>
      <c r="QXE10" s="93"/>
      <c r="QXN10" s="93"/>
      <c r="QXQ10" s="93"/>
      <c r="QXT10" s="93"/>
      <c r="QXW10" s="93"/>
      <c r="QYI10" s="93"/>
      <c r="QYO10" s="93"/>
      <c r="QYR10" s="93"/>
      <c r="QYU10" s="93"/>
      <c r="QYX10" s="93"/>
      <c r="QZD10" s="93"/>
      <c r="QZG10" s="93"/>
      <c r="QZJ10" s="93"/>
      <c r="QZM10" s="93"/>
      <c r="QZO10" s="93"/>
      <c r="QZP10" s="93"/>
      <c r="QZU10" s="93"/>
      <c r="QZX10" s="93"/>
      <c r="RAA10" s="93"/>
      <c r="RAD10" s="93"/>
      <c r="RAG10" s="93"/>
      <c r="RAJ10" s="93"/>
      <c r="RAM10" s="93"/>
      <c r="RAS10" s="93"/>
      <c r="RAV10" s="93"/>
      <c r="RAY10" s="93"/>
      <c r="RBA10" s="93"/>
      <c r="RBB10" s="93"/>
      <c r="RBJ10" s="93"/>
      <c r="RBM10" s="93"/>
      <c r="RBP10" s="93"/>
      <c r="RCA10" s="93"/>
      <c r="RCB10" s="93"/>
      <c r="RCG10" s="93"/>
      <c r="RCK10" s="93"/>
      <c r="RCL10" s="93"/>
      <c r="RCT10" s="93"/>
      <c r="RCU10" s="93"/>
      <c r="RDU10" s="93"/>
      <c r="RDV10" s="93"/>
      <c r="RDW10" s="93"/>
      <c r="RDX10" s="93"/>
      <c r="RDY10" s="93"/>
      <c r="RDZ10" s="93"/>
      <c r="REA10" s="93"/>
      <c r="REB10" s="93"/>
      <c r="REC10" s="93"/>
      <c r="RED10" s="93"/>
      <c r="REE10" s="93"/>
      <c r="REF10" s="93"/>
      <c r="REG10" s="93"/>
      <c r="REH10" s="93"/>
      <c r="REI10" s="93"/>
      <c r="REJ10" s="93"/>
      <c r="REK10" s="93"/>
      <c r="REL10" s="93"/>
      <c r="REM10" s="93"/>
      <c r="REN10" s="93"/>
      <c r="REO10" s="93"/>
      <c r="REP10" s="93"/>
      <c r="REQ10" s="93"/>
      <c r="RER10" s="93"/>
      <c r="RES10" s="93"/>
      <c r="RET10" s="93"/>
      <c r="REU10" s="93"/>
      <c r="REV10" s="93"/>
      <c r="REW10" s="93"/>
      <c r="REX10" s="93"/>
      <c r="REY10" s="93"/>
      <c r="REZ10" s="93"/>
      <c r="RFA10" s="93"/>
      <c r="RFB10" s="93"/>
      <c r="RFC10" s="93"/>
      <c r="RFD10" s="93"/>
      <c r="RFE10" s="93"/>
      <c r="RFF10" s="93"/>
      <c r="RFG10" s="93"/>
      <c r="RFH10" s="93"/>
      <c r="RFI10" s="93"/>
      <c r="RFJ10" s="93"/>
      <c r="RFK10" s="93"/>
      <c r="RFL10" s="93"/>
      <c r="RFM10" s="93"/>
      <c r="RFN10" s="93"/>
      <c r="RFO10" s="93"/>
      <c r="RFP10" s="93"/>
      <c r="RFQ10" s="93"/>
      <c r="RFR10" s="93"/>
      <c r="RFS10" s="93"/>
      <c r="RFT10" s="93"/>
      <c r="RFU10" s="93"/>
      <c r="RFV10" s="93"/>
      <c r="RFW10" s="93"/>
      <c r="RFX10" s="93"/>
      <c r="RFY10" s="93"/>
      <c r="RFZ10" s="93"/>
      <c r="RGF10" s="93"/>
      <c r="RGI10" s="93"/>
      <c r="RGL10" s="93"/>
      <c r="RGO10" s="93"/>
      <c r="RGR10" s="93"/>
      <c r="RGU10" s="93"/>
      <c r="RHA10" s="93"/>
      <c r="RHJ10" s="93"/>
      <c r="RHM10" s="93"/>
      <c r="RHP10" s="93"/>
      <c r="RHS10" s="93"/>
      <c r="RIE10" s="93"/>
      <c r="RIK10" s="93"/>
      <c r="RIN10" s="93"/>
      <c r="RIQ10" s="93"/>
      <c r="RIT10" s="93"/>
      <c r="RIZ10" s="93"/>
      <c r="RJC10" s="93"/>
      <c r="RJF10" s="93"/>
      <c r="RJI10" s="93"/>
      <c r="RJK10" s="93"/>
      <c r="RJL10" s="93"/>
      <c r="RJQ10" s="93"/>
      <c r="RJT10" s="93"/>
      <c r="RJW10" s="93"/>
      <c r="RJZ10" s="93"/>
      <c r="RKC10" s="93"/>
      <c r="RKF10" s="93"/>
      <c r="RKI10" s="93"/>
      <c r="RKO10" s="93"/>
      <c r="RKR10" s="93"/>
      <c r="RKU10" s="93"/>
      <c r="RKW10" s="93"/>
      <c r="RKX10" s="93"/>
      <c r="RLF10" s="93"/>
      <c r="RLI10" s="93"/>
      <c r="RLL10" s="93"/>
      <c r="RLW10" s="93"/>
      <c r="RLX10" s="93"/>
      <c r="RMC10" s="93"/>
      <c r="RMG10" s="93"/>
      <c r="RMH10" s="93"/>
      <c r="RMP10" s="93"/>
      <c r="RMQ10" s="93"/>
      <c r="RNQ10" s="93"/>
      <c r="RNR10" s="93"/>
      <c r="RNS10" s="93"/>
      <c r="RNT10" s="93"/>
      <c r="RNU10" s="93"/>
      <c r="RNV10" s="93"/>
      <c r="RNW10" s="93"/>
      <c r="RNX10" s="93"/>
      <c r="RNY10" s="93"/>
      <c r="RNZ10" s="93"/>
      <c r="ROA10" s="93"/>
      <c r="ROB10" s="93"/>
      <c r="ROC10" s="93"/>
      <c r="ROD10" s="93"/>
      <c r="ROE10" s="93"/>
      <c r="ROF10" s="93"/>
      <c r="ROG10" s="93"/>
      <c r="ROH10" s="93"/>
      <c r="ROI10" s="93"/>
      <c r="ROJ10" s="93"/>
      <c r="ROK10" s="93"/>
      <c r="ROL10" s="93"/>
      <c r="ROM10" s="93"/>
      <c r="RON10" s="93"/>
      <c r="ROO10" s="93"/>
      <c r="ROP10" s="93"/>
      <c r="ROQ10" s="93"/>
      <c r="ROR10" s="93"/>
      <c r="ROS10" s="93"/>
      <c r="ROT10" s="93"/>
      <c r="ROU10" s="93"/>
      <c r="ROV10" s="93"/>
      <c r="ROW10" s="93"/>
      <c r="ROX10" s="93"/>
      <c r="ROY10" s="93"/>
      <c r="ROZ10" s="93"/>
      <c r="RPA10" s="93"/>
      <c r="RPB10" s="93"/>
      <c r="RPC10" s="93"/>
      <c r="RPD10" s="93"/>
      <c r="RPE10" s="93"/>
      <c r="RPF10" s="93"/>
      <c r="RPG10" s="93"/>
      <c r="RPH10" s="93"/>
      <c r="RPI10" s="93"/>
      <c r="RPJ10" s="93"/>
      <c r="RPK10" s="93"/>
      <c r="RPL10" s="93"/>
      <c r="RPM10" s="93"/>
      <c r="RPN10" s="93"/>
      <c r="RPO10" s="93"/>
      <c r="RPP10" s="93"/>
      <c r="RPQ10" s="93"/>
      <c r="RPR10" s="93"/>
      <c r="RPS10" s="93"/>
      <c r="RPT10" s="93"/>
      <c r="RPU10" s="93"/>
      <c r="RPV10" s="93"/>
      <c r="RQB10" s="93"/>
      <c r="RQE10" s="93"/>
      <c r="RQH10" s="93"/>
      <c r="RQK10" s="93"/>
      <c r="RQN10" s="93"/>
      <c r="RQQ10" s="93"/>
      <c r="RQW10" s="93"/>
      <c r="RRF10" s="93"/>
      <c r="RRI10" s="93"/>
      <c r="RRL10" s="93"/>
      <c r="RRO10" s="93"/>
      <c r="RSA10" s="93"/>
      <c r="RSG10" s="93"/>
      <c r="RSJ10" s="93"/>
      <c r="RSM10" s="93"/>
      <c r="RSP10" s="93"/>
      <c r="RSV10" s="93"/>
      <c r="RSY10" s="93"/>
      <c r="RTB10" s="93"/>
      <c r="RTE10" s="93"/>
      <c r="RTG10" s="93"/>
      <c r="RTH10" s="93"/>
      <c r="RTM10" s="93"/>
      <c r="RTP10" s="93"/>
      <c r="RTS10" s="93"/>
      <c r="RTV10" s="93"/>
      <c r="RTY10" s="93"/>
      <c r="RUB10" s="93"/>
      <c r="RUE10" s="93"/>
      <c r="RUK10" s="93"/>
      <c r="RUN10" s="93"/>
      <c r="RUQ10" s="93"/>
      <c r="RUS10" s="93"/>
      <c r="RUT10" s="93"/>
      <c r="RVB10" s="93"/>
      <c r="RVE10" s="93"/>
      <c r="RVH10" s="93"/>
      <c r="RVS10" s="93"/>
      <c r="RVT10" s="93"/>
      <c r="RVY10" s="93"/>
      <c r="RWC10" s="93"/>
      <c r="RWD10" s="93"/>
      <c r="RWL10" s="93"/>
      <c r="RWM10" s="93"/>
      <c r="RXM10" s="93"/>
      <c r="RXN10" s="93"/>
      <c r="RXO10" s="93"/>
      <c r="RXP10" s="93"/>
      <c r="RXQ10" s="93"/>
      <c r="RXR10" s="93"/>
      <c r="RXS10" s="93"/>
      <c r="RXT10" s="93"/>
      <c r="RXU10" s="93"/>
      <c r="RXV10" s="93"/>
      <c r="RXW10" s="93"/>
      <c r="RXX10" s="93"/>
      <c r="RXY10" s="93"/>
      <c r="RXZ10" s="93"/>
      <c r="RYA10" s="93"/>
      <c r="RYB10" s="93"/>
      <c r="RYC10" s="93"/>
      <c r="RYD10" s="93"/>
      <c r="RYE10" s="93"/>
      <c r="RYF10" s="93"/>
      <c r="RYG10" s="93"/>
      <c r="RYH10" s="93"/>
      <c r="RYI10" s="93"/>
      <c r="RYJ10" s="93"/>
      <c r="RYK10" s="93"/>
      <c r="RYL10" s="93"/>
      <c r="RYM10" s="93"/>
      <c r="RYN10" s="93"/>
      <c r="RYO10" s="93"/>
      <c r="RYP10" s="93"/>
      <c r="RYQ10" s="93"/>
      <c r="RYR10" s="93"/>
      <c r="RYS10" s="93"/>
      <c r="RYT10" s="93"/>
      <c r="RYU10" s="93"/>
      <c r="RYV10" s="93"/>
      <c r="RYW10" s="93"/>
      <c r="RYX10" s="93"/>
      <c r="RYY10" s="93"/>
      <c r="RYZ10" s="93"/>
      <c r="RZA10" s="93"/>
      <c r="RZB10" s="93"/>
      <c r="RZC10" s="93"/>
      <c r="RZD10" s="93"/>
      <c r="RZE10" s="93"/>
      <c r="RZF10" s="93"/>
      <c r="RZG10" s="93"/>
      <c r="RZH10" s="93"/>
      <c r="RZI10" s="93"/>
      <c r="RZJ10" s="93"/>
      <c r="RZK10" s="93"/>
      <c r="RZL10" s="93"/>
      <c r="RZM10" s="93"/>
      <c r="RZN10" s="93"/>
      <c r="RZO10" s="93"/>
      <c r="RZP10" s="93"/>
      <c r="RZQ10" s="93"/>
      <c r="RZR10" s="93"/>
      <c r="RZX10" s="93"/>
      <c r="SAA10" s="93"/>
      <c r="SAD10" s="93"/>
      <c r="SAG10" s="93"/>
      <c r="SAJ10" s="93"/>
      <c r="SAM10" s="93"/>
      <c r="SAS10" s="93"/>
      <c r="SBB10" s="93"/>
      <c r="SBE10" s="93"/>
      <c r="SBH10" s="93"/>
      <c r="SBK10" s="93"/>
      <c r="SBW10" s="93"/>
      <c r="SCC10" s="93"/>
      <c r="SCF10" s="93"/>
      <c r="SCI10" s="93"/>
      <c r="SCL10" s="93"/>
      <c r="SCR10" s="93"/>
      <c r="SCU10" s="93"/>
      <c r="SCX10" s="93"/>
      <c r="SDA10" s="93"/>
      <c r="SDC10" s="93"/>
      <c r="SDD10" s="93"/>
      <c r="SDI10" s="93"/>
      <c r="SDL10" s="93"/>
      <c r="SDO10" s="93"/>
      <c r="SDR10" s="93"/>
      <c r="SDU10" s="93"/>
      <c r="SDX10" s="93"/>
      <c r="SEA10" s="93"/>
      <c r="SEG10" s="93"/>
      <c r="SEJ10" s="93"/>
      <c r="SEM10" s="93"/>
      <c r="SEO10" s="93"/>
      <c r="SEP10" s="93"/>
      <c r="SEX10" s="93"/>
      <c r="SFA10" s="93"/>
      <c r="SFD10" s="93"/>
      <c r="SFO10" s="93"/>
      <c r="SFP10" s="93"/>
      <c r="SFU10" s="93"/>
      <c r="SFY10" s="93"/>
      <c r="SFZ10" s="93"/>
      <c r="SGH10" s="93"/>
      <c r="SGI10" s="93"/>
      <c r="SHI10" s="93"/>
      <c r="SHJ10" s="93"/>
      <c r="SHK10" s="93"/>
      <c r="SHL10" s="93"/>
      <c r="SHM10" s="93"/>
      <c r="SHN10" s="93"/>
      <c r="SHO10" s="93"/>
      <c r="SHP10" s="93"/>
      <c r="SHQ10" s="93"/>
      <c r="SHR10" s="93"/>
      <c r="SHS10" s="93"/>
      <c r="SHT10" s="93"/>
      <c r="SHU10" s="93"/>
      <c r="SHV10" s="93"/>
      <c r="SHW10" s="93"/>
      <c r="SHX10" s="93"/>
      <c r="SHY10" s="93"/>
      <c r="SHZ10" s="93"/>
      <c r="SIA10" s="93"/>
      <c r="SIB10" s="93"/>
      <c r="SIC10" s="93"/>
      <c r="SID10" s="93"/>
      <c r="SIE10" s="93"/>
      <c r="SIF10" s="93"/>
      <c r="SIG10" s="93"/>
      <c r="SIH10" s="93"/>
      <c r="SII10" s="93"/>
      <c r="SIJ10" s="93"/>
      <c r="SIK10" s="93"/>
      <c r="SIL10" s="93"/>
      <c r="SIM10" s="93"/>
      <c r="SIN10" s="93"/>
      <c r="SIO10" s="93"/>
      <c r="SIP10" s="93"/>
      <c r="SIQ10" s="93"/>
      <c r="SIR10" s="93"/>
      <c r="SIS10" s="93"/>
      <c r="SIT10" s="93"/>
      <c r="SIU10" s="93"/>
      <c r="SIV10" s="93"/>
      <c r="SIW10" s="93"/>
      <c r="SIX10" s="93"/>
      <c r="SIY10" s="93"/>
      <c r="SIZ10" s="93"/>
      <c r="SJA10" s="93"/>
      <c r="SJB10" s="93"/>
      <c r="SJC10" s="93"/>
      <c r="SJD10" s="93"/>
      <c r="SJE10" s="93"/>
      <c r="SJF10" s="93"/>
      <c r="SJG10" s="93"/>
      <c r="SJH10" s="93"/>
      <c r="SJI10" s="93"/>
      <c r="SJJ10" s="93"/>
      <c r="SJK10" s="93"/>
      <c r="SJL10" s="93"/>
      <c r="SJM10" s="93"/>
      <c r="SJN10" s="93"/>
      <c r="SJT10" s="93"/>
      <c r="SJW10" s="93"/>
      <c r="SJZ10" s="93"/>
      <c r="SKC10" s="93"/>
      <c r="SKF10" s="93"/>
      <c r="SKI10" s="93"/>
      <c r="SKO10" s="93"/>
      <c r="SKX10" s="93"/>
      <c r="SLA10" s="93"/>
      <c r="SLD10" s="93"/>
      <c r="SLG10" s="93"/>
      <c r="SLS10" s="93"/>
      <c r="SLY10" s="93"/>
      <c r="SMB10" s="93"/>
      <c r="SME10" s="93"/>
      <c r="SMH10" s="93"/>
      <c r="SMN10" s="93"/>
      <c r="SMQ10" s="93"/>
      <c r="SMT10" s="93"/>
      <c r="SMW10" s="93"/>
      <c r="SMY10" s="93"/>
      <c r="SMZ10" s="93"/>
      <c r="SNE10" s="93"/>
      <c r="SNH10" s="93"/>
      <c r="SNK10" s="93"/>
      <c r="SNN10" s="93"/>
      <c r="SNQ10" s="93"/>
      <c r="SNT10" s="93"/>
      <c r="SNW10" s="93"/>
      <c r="SOC10" s="93"/>
      <c r="SOF10" s="93"/>
      <c r="SOI10" s="93"/>
      <c r="SOK10" s="93"/>
      <c r="SOL10" s="93"/>
      <c r="SOT10" s="93"/>
      <c r="SOW10" s="93"/>
      <c r="SOZ10" s="93"/>
      <c r="SPK10" s="93"/>
      <c r="SPL10" s="93"/>
      <c r="SPQ10" s="93"/>
      <c r="SPU10" s="93"/>
      <c r="SPV10" s="93"/>
      <c r="SQD10" s="93"/>
      <c r="SQE10" s="93"/>
      <c r="SRE10" s="93"/>
      <c r="SRF10" s="93"/>
      <c r="SRG10" s="93"/>
      <c r="SRH10" s="93"/>
      <c r="SRI10" s="93"/>
      <c r="SRJ10" s="93"/>
      <c r="SRK10" s="93"/>
      <c r="SRL10" s="93"/>
      <c r="SRM10" s="93"/>
      <c r="SRN10" s="93"/>
      <c r="SRO10" s="93"/>
      <c r="SRP10" s="93"/>
      <c r="SRQ10" s="93"/>
      <c r="SRR10" s="93"/>
      <c r="SRS10" s="93"/>
      <c r="SRT10" s="93"/>
      <c r="SRU10" s="93"/>
      <c r="SRV10" s="93"/>
      <c r="SRW10" s="93"/>
      <c r="SRX10" s="93"/>
      <c r="SRY10" s="93"/>
      <c r="SRZ10" s="93"/>
      <c r="SSA10" s="93"/>
      <c r="SSB10" s="93"/>
      <c r="SSC10" s="93"/>
      <c r="SSD10" s="93"/>
      <c r="SSE10" s="93"/>
      <c r="SSF10" s="93"/>
      <c r="SSG10" s="93"/>
      <c r="SSH10" s="93"/>
      <c r="SSI10" s="93"/>
      <c r="SSJ10" s="93"/>
      <c r="SSK10" s="93"/>
      <c r="SSL10" s="93"/>
      <c r="SSM10" s="93"/>
      <c r="SSN10" s="93"/>
      <c r="SSO10" s="93"/>
      <c r="SSP10" s="93"/>
      <c r="SSQ10" s="93"/>
      <c r="SSR10" s="93"/>
      <c r="SSS10" s="93"/>
      <c r="SST10" s="93"/>
      <c r="SSU10" s="93"/>
      <c r="SSV10" s="93"/>
      <c r="SSW10" s="93"/>
      <c r="SSX10" s="93"/>
      <c r="SSY10" s="93"/>
      <c r="SSZ10" s="93"/>
      <c r="STA10" s="93"/>
      <c r="STB10" s="93"/>
      <c r="STC10" s="93"/>
      <c r="STD10" s="93"/>
      <c r="STE10" s="93"/>
      <c r="STF10" s="93"/>
      <c r="STG10" s="93"/>
      <c r="STH10" s="93"/>
      <c r="STI10" s="93"/>
      <c r="STJ10" s="93"/>
      <c r="STP10" s="93"/>
      <c r="STS10" s="93"/>
      <c r="STV10" s="93"/>
      <c r="STY10" s="93"/>
      <c r="SUB10" s="93"/>
      <c r="SUE10" s="93"/>
      <c r="SUK10" s="93"/>
      <c r="SUT10" s="93"/>
      <c r="SUW10" s="93"/>
      <c r="SUZ10" s="93"/>
      <c r="SVC10" s="93"/>
      <c r="SVO10" s="93"/>
      <c r="SVU10" s="93"/>
      <c r="SVX10" s="93"/>
      <c r="SWA10" s="93"/>
      <c r="SWD10" s="93"/>
      <c r="SWJ10" s="93"/>
      <c r="SWM10" s="93"/>
      <c r="SWP10" s="93"/>
      <c r="SWS10" s="93"/>
      <c r="SWU10" s="93"/>
      <c r="SWV10" s="93"/>
      <c r="SXA10" s="93"/>
      <c r="SXD10" s="93"/>
      <c r="SXG10" s="93"/>
      <c r="SXJ10" s="93"/>
      <c r="SXM10" s="93"/>
      <c r="SXP10" s="93"/>
      <c r="SXS10" s="93"/>
      <c r="SXY10" s="93"/>
      <c r="SYB10" s="93"/>
      <c r="SYE10" s="93"/>
      <c r="SYG10" s="93"/>
      <c r="SYH10" s="93"/>
      <c r="SYP10" s="93"/>
      <c r="SYS10" s="93"/>
      <c r="SYV10" s="93"/>
      <c r="SZG10" s="93"/>
      <c r="SZH10" s="93"/>
      <c r="SZM10" s="93"/>
      <c r="SZQ10" s="93"/>
      <c r="SZR10" s="93"/>
      <c r="SZZ10" s="93"/>
      <c r="TAA10" s="93"/>
      <c r="TBA10" s="93"/>
      <c r="TBB10" s="93"/>
      <c r="TBC10" s="93"/>
      <c r="TBD10" s="93"/>
      <c r="TBE10" s="93"/>
      <c r="TBF10" s="93"/>
      <c r="TBG10" s="93"/>
      <c r="TBH10" s="93"/>
      <c r="TBI10" s="93"/>
      <c r="TBJ10" s="93"/>
      <c r="TBK10" s="93"/>
      <c r="TBL10" s="93"/>
      <c r="TBM10" s="93"/>
      <c r="TBN10" s="93"/>
      <c r="TBO10" s="93"/>
      <c r="TBP10" s="93"/>
      <c r="TBQ10" s="93"/>
      <c r="TBR10" s="93"/>
      <c r="TBS10" s="93"/>
      <c r="TBT10" s="93"/>
      <c r="TBU10" s="93"/>
      <c r="TBV10" s="93"/>
      <c r="TBW10" s="93"/>
      <c r="TBX10" s="93"/>
      <c r="TBY10" s="93"/>
      <c r="TBZ10" s="93"/>
      <c r="TCA10" s="93"/>
      <c r="TCB10" s="93"/>
      <c r="TCC10" s="93"/>
      <c r="TCD10" s="93"/>
      <c r="TCE10" s="93"/>
      <c r="TCF10" s="93"/>
      <c r="TCG10" s="93"/>
      <c r="TCH10" s="93"/>
      <c r="TCI10" s="93"/>
      <c r="TCJ10" s="93"/>
      <c r="TCK10" s="93"/>
      <c r="TCL10" s="93"/>
      <c r="TCM10" s="93"/>
      <c r="TCN10" s="93"/>
      <c r="TCO10" s="93"/>
      <c r="TCP10" s="93"/>
      <c r="TCQ10" s="93"/>
      <c r="TCR10" s="93"/>
      <c r="TCS10" s="93"/>
      <c r="TCT10" s="93"/>
      <c r="TCU10" s="93"/>
      <c r="TCV10" s="93"/>
      <c r="TCW10" s="93"/>
      <c r="TCX10" s="93"/>
      <c r="TCY10" s="93"/>
      <c r="TCZ10" s="93"/>
      <c r="TDA10" s="93"/>
      <c r="TDB10" s="93"/>
      <c r="TDC10" s="93"/>
      <c r="TDD10" s="93"/>
      <c r="TDE10" s="93"/>
      <c r="TDF10" s="93"/>
      <c r="TDL10" s="93"/>
      <c r="TDO10" s="93"/>
      <c r="TDR10" s="93"/>
      <c r="TDU10" s="93"/>
      <c r="TDX10" s="93"/>
      <c r="TEA10" s="93"/>
      <c r="TEG10" s="93"/>
      <c r="TEP10" s="93"/>
      <c r="TES10" s="93"/>
      <c r="TEV10" s="93"/>
      <c r="TEY10" s="93"/>
      <c r="TFK10" s="93"/>
      <c r="TFQ10" s="93"/>
      <c r="TFT10" s="93"/>
      <c r="TFW10" s="93"/>
      <c r="TFZ10" s="93"/>
      <c r="TGF10" s="93"/>
      <c r="TGI10" s="93"/>
      <c r="TGL10" s="93"/>
      <c r="TGO10" s="93"/>
      <c r="TGQ10" s="93"/>
      <c r="TGR10" s="93"/>
      <c r="TGW10" s="93"/>
      <c r="TGZ10" s="93"/>
      <c r="THC10" s="93"/>
      <c r="THF10" s="93"/>
      <c r="THI10" s="93"/>
      <c r="THL10" s="93"/>
      <c r="THO10" s="93"/>
      <c r="THU10" s="93"/>
      <c r="THX10" s="93"/>
      <c r="TIA10" s="93"/>
      <c r="TIC10" s="93"/>
      <c r="TID10" s="93"/>
      <c r="TIL10" s="93"/>
      <c r="TIO10" s="93"/>
      <c r="TIR10" s="93"/>
      <c r="TJC10" s="93"/>
      <c r="TJD10" s="93"/>
      <c r="TJI10" s="93"/>
      <c r="TJM10" s="93"/>
      <c r="TJN10" s="93"/>
      <c r="TJV10" s="93"/>
      <c r="TJW10" s="93"/>
      <c r="TKW10" s="93"/>
      <c r="TKX10" s="93"/>
      <c r="TKY10" s="93"/>
      <c r="TKZ10" s="93"/>
      <c r="TLA10" s="93"/>
      <c r="TLB10" s="93"/>
      <c r="TLC10" s="93"/>
      <c r="TLD10" s="93"/>
      <c r="TLE10" s="93"/>
      <c r="TLF10" s="93"/>
      <c r="TLG10" s="93"/>
      <c r="TLH10" s="93"/>
      <c r="TLI10" s="93"/>
      <c r="TLJ10" s="93"/>
      <c r="TLK10" s="93"/>
      <c r="TLL10" s="93"/>
      <c r="TLM10" s="93"/>
      <c r="TLN10" s="93"/>
      <c r="TLO10" s="93"/>
      <c r="TLP10" s="93"/>
      <c r="TLQ10" s="93"/>
      <c r="TLR10" s="93"/>
      <c r="TLS10" s="93"/>
      <c r="TLT10" s="93"/>
      <c r="TLU10" s="93"/>
      <c r="TLV10" s="93"/>
      <c r="TLW10" s="93"/>
      <c r="TLX10" s="93"/>
      <c r="TLY10" s="93"/>
      <c r="TLZ10" s="93"/>
      <c r="TMA10" s="93"/>
      <c r="TMB10" s="93"/>
      <c r="TMC10" s="93"/>
      <c r="TMD10" s="93"/>
      <c r="TME10" s="93"/>
      <c r="TMF10" s="93"/>
      <c r="TMG10" s="93"/>
      <c r="TMH10" s="93"/>
      <c r="TMI10" s="93"/>
      <c r="TMJ10" s="93"/>
      <c r="TMK10" s="93"/>
      <c r="TML10" s="93"/>
      <c r="TMM10" s="93"/>
      <c r="TMN10" s="93"/>
      <c r="TMO10" s="93"/>
      <c r="TMP10" s="93"/>
      <c r="TMQ10" s="93"/>
      <c r="TMR10" s="93"/>
      <c r="TMS10" s="93"/>
      <c r="TMT10" s="93"/>
      <c r="TMU10" s="93"/>
      <c r="TMV10" s="93"/>
      <c r="TMW10" s="93"/>
      <c r="TMX10" s="93"/>
      <c r="TMY10" s="93"/>
      <c r="TMZ10" s="93"/>
      <c r="TNA10" s="93"/>
      <c r="TNB10" s="93"/>
      <c r="TNH10" s="93"/>
      <c r="TNK10" s="93"/>
      <c r="TNN10" s="93"/>
      <c r="TNQ10" s="93"/>
      <c r="TNT10" s="93"/>
      <c r="TNW10" s="93"/>
      <c r="TOC10" s="93"/>
      <c r="TOL10" s="93"/>
      <c r="TOO10" s="93"/>
      <c r="TOR10" s="93"/>
      <c r="TOU10" s="93"/>
      <c r="TPG10" s="93"/>
      <c r="TPM10" s="93"/>
      <c r="TPP10" s="93"/>
      <c r="TPS10" s="93"/>
      <c r="TPV10" s="93"/>
      <c r="TQB10" s="93"/>
      <c r="TQE10" s="93"/>
      <c r="TQH10" s="93"/>
      <c r="TQK10" s="93"/>
      <c r="TQM10" s="93"/>
      <c r="TQN10" s="93"/>
      <c r="TQS10" s="93"/>
      <c r="TQV10" s="93"/>
      <c r="TQY10" s="93"/>
      <c r="TRB10" s="93"/>
      <c r="TRE10" s="93"/>
      <c r="TRH10" s="93"/>
      <c r="TRK10" s="93"/>
      <c r="TRQ10" s="93"/>
      <c r="TRT10" s="93"/>
      <c r="TRW10" s="93"/>
      <c r="TRY10" s="93"/>
      <c r="TRZ10" s="93"/>
      <c r="TSH10" s="93"/>
      <c r="TSK10" s="93"/>
      <c r="TSN10" s="93"/>
      <c r="TSY10" s="93"/>
      <c r="TSZ10" s="93"/>
      <c r="TTE10" s="93"/>
      <c r="TTI10" s="93"/>
      <c r="TTJ10" s="93"/>
      <c r="TTR10" s="93"/>
      <c r="TTS10" s="93"/>
      <c r="TUS10" s="93"/>
      <c r="TUT10" s="93"/>
      <c r="TUU10" s="93"/>
      <c r="TUV10" s="93"/>
      <c r="TUW10" s="93"/>
      <c r="TUX10" s="93"/>
      <c r="TUY10" s="93"/>
      <c r="TUZ10" s="93"/>
      <c r="TVA10" s="93"/>
      <c r="TVB10" s="93"/>
      <c r="TVC10" s="93"/>
      <c r="TVD10" s="93"/>
      <c r="TVE10" s="93"/>
      <c r="TVF10" s="93"/>
      <c r="TVG10" s="93"/>
      <c r="TVH10" s="93"/>
      <c r="TVI10" s="93"/>
      <c r="TVJ10" s="93"/>
      <c r="TVK10" s="93"/>
      <c r="TVL10" s="93"/>
      <c r="TVM10" s="93"/>
      <c r="TVN10" s="93"/>
      <c r="TVO10" s="93"/>
      <c r="TVP10" s="93"/>
      <c r="TVQ10" s="93"/>
      <c r="TVR10" s="93"/>
      <c r="TVS10" s="93"/>
      <c r="TVT10" s="93"/>
      <c r="TVU10" s="93"/>
      <c r="TVV10" s="93"/>
      <c r="TVW10" s="93"/>
      <c r="TVX10" s="93"/>
      <c r="TVY10" s="93"/>
      <c r="TVZ10" s="93"/>
      <c r="TWA10" s="93"/>
      <c r="TWB10" s="93"/>
      <c r="TWC10" s="93"/>
      <c r="TWD10" s="93"/>
      <c r="TWE10" s="93"/>
      <c r="TWF10" s="93"/>
      <c r="TWG10" s="93"/>
      <c r="TWH10" s="93"/>
      <c r="TWI10" s="93"/>
      <c r="TWJ10" s="93"/>
      <c r="TWK10" s="93"/>
      <c r="TWL10" s="93"/>
      <c r="TWM10" s="93"/>
      <c r="TWN10" s="93"/>
      <c r="TWO10" s="93"/>
      <c r="TWP10" s="93"/>
      <c r="TWQ10" s="93"/>
      <c r="TWR10" s="93"/>
      <c r="TWS10" s="93"/>
      <c r="TWT10" s="93"/>
      <c r="TWU10" s="93"/>
      <c r="TWV10" s="93"/>
      <c r="TWW10" s="93"/>
      <c r="TWX10" s="93"/>
      <c r="TXD10" s="93"/>
      <c r="TXG10" s="93"/>
      <c r="TXJ10" s="93"/>
      <c r="TXM10" s="93"/>
      <c r="TXP10" s="93"/>
      <c r="TXS10" s="93"/>
      <c r="TXY10" s="93"/>
      <c r="TYH10" s="93"/>
      <c r="TYK10" s="93"/>
      <c r="TYN10" s="93"/>
      <c r="TYQ10" s="93"/>
      <c r="TZC10" s="93"/>
      <c r="TZI10" s="93"/>
      <c r="TZL10" s="93"/>
      <c r="TZO10" s="93"/>
      <c r="TZR10" s="93"/>
      <c r="TZX10" s="93"/>
      <c r="UAA10" s="93"/>
      <c r="UAD10" s="93"/>
      <c r="UAG10" s="93"/>
      <c r="UAI10" s="93"/>
      <c r="UAJ10" s="93"/>
      <c r="UAO10" s="93"/>
      <c r="UAR10" s="93"/>
      <c r="UAU10" s="93"/>
      <c r="UAX10" s="93"/>
      <c r="UBA10" s="93"/>
      <c r="UBD10" s="93"/>
      <c r="UBG10" s="93"/>
      <c r="UBM10" s="93"/>
      <c r="UBP10" s="93"/>
      <c r="UBS10" s="93"/>
      <c r="UBU10" s="93"/>
      <c r="UBV10" s="93"/>
      <c r="UCD10" s="93"/>
      <c r="UCG10" s="93"/>
      <c r="UCJ10" s="93"/>
      <c r="UCU10" s="93"/>
      <c r="UCV10" s="93"/>
      <c r="UDA10" s="93"/>
      <c r="UDE10" s="93"/>
      <c r="UDF10" s="93"/>
      <c r="UDN10" s="93"/>
      <c r="UDO10" s="93"/>
      <c r="UEO10" s="93"/>
      <c r="UEP10" s="93"/>
      <c r="UEQ10" s="93"/>
      <c r="UER10" s="93"/>
      <c r="UES10" s="93"/>
      <c r="UET10" s="93"/>
      <c r="UEU10" s="93"/>
      <c r="UEV10" s="93"/>
      <c r="UEW10" s="93"/>
      <c r="UEX10" s="93"/>
      <c r="UEY10" s="93"/>
      <c r="UEZ10" s="93"/>
      <c r="UFA10" s="93"/>
      <c r="UFB10" s="93"/>
      <c r="UFC10" s="93"/>
      <c r="UFD10" s="93"/>
      <c r="UFE10" s="93"/>
      <c r="UFF10" s="93"/>
      <c r="UFG10" s="93"/>
      <c r="UFH10" s="93"/>
      <c r="UFI10" s="93"/>
      <c r="UFJ10" s="93"/>
      <c r="UFK10" s="93"/>
      <c r="UFL10" s="93"/>
      <c r="UFM10" s="93"/>
      <c r="UFN10" s="93"/>
      <c r="UFO10" s="93"/>
      <c r="UFP10" s="93"/>
      <c r="UFQ10" s="93"/>
      <c r="UFR10" s="93"/>
      <c r="UFS10" s="93"/>
      <c r="UFT10" s="93"/>
      <c r="UFU10" s="93"/>
      <c r="UFV10" s="93"/>
      <c r="UFW10" s="93"/>
      <c r="UFX10" s="93"/>
      <c r="UFY10" s="93"/>
      <c r="UFZ10" s="93"/>
      <c r="UGA10" s="93"/>
      <c r="UGB10" s="93"/>
      <c r="UGC10" s="93"/>
      <c r="UGD10" s="93"/>
      <c r="UGE10" s="93"/>
      <c r="UGF10" s="93"/>
      <c r="UGG10" s="93"/>
      <c r="UGH10" s="93"/>
      <c r="UGI10" s="93"/>
      <c r="UGJ10" s="93"/>
      <c r="UGK10" s="93"/>
      <c r="UGL10" s="93"/>
      <c r="UGM10" s="93"/>
      <c r="UGN10" s="93"/>
      <c r="UGO10" s="93"/>
      <c r="UGP10" s="93"/>
      <c r="UGQ10" s="93"/>
      <c r="UGR10" s="93"/>
      <c r="UGS10" s="93"/>
      <c r="UGT10" s="93"/>
      <c r="UGZ10" s="93"/>
      <c r="UHC10" s="93"/>
      <c r="UHF10" s="93"/>
      <c r="UHI10" s="93"/>
      <c r="UHL10" s="93"/>
      <c r="UHO10" s="93"/>
      <c r="UHU10" s="93"/>
      <c r="UID10" s="93"/>
      <c r="UIG10" s="93"/>
      <c r="UIJ10" s="93"/>
      <c r="UIM10" s="93"/>
      <c r="UIY10" s="93"/>
      <c r="UJE10" s="93"/>
      <c r="UJH10" s="93"/>
      <c r="UJK10" s="93"/>
      <c r="UJN10" s="93"/>
      <c r="UJT10" s="93"/>
      <c r="UJW10" s="93"/>
      <c r="UJZ10" s="93"/>
      <c r="UKC10" s="93"/>
      <c r="UKE10" s="93"/>
      <c r="UKF10" s="93"/>
      <c r="UKK10" s="93"/>
      <c r="UKN10" s="93"/>
      <c r="UKQ10" s="93"/>
      <c r="UKT10" s="93"/>
      <c r="UKW10" s="93"/>
      <c r="UKZ10" s="93"/>
      <c r="ULC10" s="93"/>
      <c r="ULI10" s="93"/>
      <c r="ULL10" s="93"/>
      <c r="ULO10" s="93"/>
      <c r="ULQ10" s="93"/>
      <c r="ULR10" s="93"/>
      <c r="ULZ10" s="93"/>
      <c r="UMC10" s="93"/>
      <c r="UMF10" s="93"/>
      <c r="UMQ10" s="93"/>
      <c r="UMR10" s="93"/>
      <c r="UMW10" s="93"/>
      <c r="UNA10" s="93"/>
      <c r="UNB10" s="93"/>
      <c r="UNJ10" s="93"/>
      <c r="UNK10" s="93"/>
      <c r="UOK10" s="93"/>
      <c r="UOL10" s="93"/>
      <c r="UOM10" s="93"/>
      <c r="UON10" s="93"/>
      <c r="UOO10" s="93"/>
      <c r="UOP10" s="93"/>
      <c r="UOQ10" s="93"/>
      <c r="UOR10" s="93"/>
      <c r="UOS10" s="93"/>
      <c r="UOT10" s="93"/>
      <c r="UOU10" s="93"/>
      <c r="UOV10" s="93"/>
      <c r="UOW10" s="93"/>
      <c r="UOX10" s="93"/>
      <c r="UOY10" s="93"/>
      <c r="UOZ10" s="93"/>
      <c r="UPA10" s="93"/>
      <c r="UPB10" s="93"/>
      <c r="UPC10" s="93"/>
      <c r="UPD10" s="93"/>
      <c r="UPE10" s="93"/>
      <c r="UPF10" s="93"/>
      <c r="UPG10" s="93"/>
      <c r="UPH10" s="93"/>
      <c r="UPI10" s="93"/>
      <c r="UPJ10" s="93"/>
      <c r="UPK10" s="93"/>
      <c r="UPL10" s="93"/>
      <c r="UPM10" s="93"/>
      <c r="UPN10" s="93"/>
      <c r="UPO10" s="93"/>
      <c r="UPP10" s="93"/>
      <c r="UPQ10" s="93"/>
      <c r="UPR10" s="93"/>
      <c r="UPS10" s="93"/>
      <c r="UPT10" s="93"/>
      <c r="UPU10" s="93"/>
      <c r="UPV10" s="93"/>
      <c r="UPW10" s="93"/>
      <c r="UPX10" s="93"/>
      <c r="UPY10" s="93"/>
      <c r="UPZ10" s="93"/>
      <c r="UQA10" s="93"/>
      <c r="UQB10" s="93"/>
      <c r="UQC10" s="93"/>
      <c r="UQD10" s="93"/>
      <c r="UQE10" s="93"/>
      <c r="UQF10" s="93"/>
      <c r="UQG10" s="93"/>
      <c r="UQH10" s="93"/>
      <c r="UQI10" s="93"/>
      <c r="UQJ10" s="93"/>
      <c r="UQK10" s="93"/>
      <c r="UQL10" s="93"/>
      <c r="UQM10" s="93"/>
      <c r="UQN10" s="93"/>
      <c r="UQO10" s="93"/>
      <c r="UQP10" s="93"/>
      <c r="UQV10" s="93"/>
      <c r="UQY10" s="93"/>
      <c r="URB10" s="93"/>
      <c r="URE10" s="93"/>
      <c r="URH10" s="93"/>
      <c r="URK10" s="93"/>
      <c r="URQ10" s="93"/>
      <c r="URZ10" s="93"/>
      <c r="USC10" s="93"/>
      <c r="USF10" s="93"/>
      <c r="USI10" s="93"/>
      <c r="USU10" s="93"/>
      <c r="UTA10" s="93"/>
      <c r="UTD10" s="93"/>
      <c r="UTG10" s="93"/>
      <c r="UTJ10" s="93"/>
      <c r="UTP10" s="93"/>
      <c r="UTS10" s="93"/>
      <c r="UTV10" s="93"/>
      <c r="UTY10" s="93"/>
      <c r="UUA10" s="93"/>
      <c r="UUB10" s="93"/>
      <c r="UUG10" s="93"/>
      <c r="UUJ10" s="93"/>
      <c r="UUM10" s="93"/>
      <c r="UUP10" s="93"/>
      <c r="UUS10" s="93"/>
      <c r="UUV10" s="93"/>
      <c r="UUY10" s="93"/>
      <c r="UVE10" s="93"/>
      <c r="UVH10" s="93"/>
      <c r="UVK10" s="93"/>
      <c r="UVM10" s="93"/>
      <c r="UVN10" s="93"/>
      <c r="UVV10" s="93"/>
      <c r="UVY10" s="93"/>
      <c r="UWB10" s="93"/>
      <c r="UWM10" s="93"/>
      <c r="UWN10" s="93"/>
      <c r="UWS10" s="93"/>
      <c r="UWW10" s="93"/>
      <c r="UWX10" s="93"/>
      <c r="UXF10" s="93"/>
      <c r="UXG10" s="93"/>
      <c r="UYG10" s="93"/>
      <c r="UYH10" s="93"/>
      <c r="UYI10" s="93"/>
      <c r="UYJ10" s="93"/>
      <c r="UYK10" s="93"/>
      <c r="UYL10" s="93"/>
      <c r="UYM10" s="93"/>
      <c r="UYN10" s="93"/>
      <c r="UYO10" s="93"/>
      <c r="UYP10" s="93"/>
      <c r="UYQ10" s="93"/>
      <c r="UYR10" s="93"/>
      <c r="UYS10" s="93"/>
      <c r="UYT10" s="93"/>
      <c r="UYU10" s="93"/>
      <c r="UYV10" s="93"/>
      <c r="UYW10" s="93"/>
      <c r="UYX10" s="93"/>
      <c r="UYY10" s="93"/>
      <c r="UYZ10" s="93"/>
      <c r="UZA10" s="93"/>
      <c r="UZB10" s="93"/>
      <c r="UZC10" s="93"/>
      <c r="UZD10" s="93"/>
      <c r="UZE10" s="93"/>
      <c r="UZF10" s="93"/>
      <c r="UZG10" s="93"/>
      <c r="UZH10" s="93"/>
      <c r="UZI10" s="93"/>
      <c r="UZJ10" s="93"/>
      <c r="UZK10" s="93"/>
      <c r="UZL10" s="93"/>
      <c r="UZM10" s="93"/>
      <c r="UZN10" s="93"/>
      <c r="UZO10" s="93"/>
      <c r="UZP10" s="93"/>
      <c r="UZQ10" s="93"/>
      <c r="UZR10" s="93"/>
      <c r="UZS10" s="93"/>
      <c r="UZT10" s="93"/>
      <c r="UZU10" s="93"/>
      <c r="UZV10" s="93"/>
      <c r="UZW10" s="93"/>
      <c r="UZX10" s="93"/>
      <c r="UZY10" s="93"/>
      <c r="UZZ10" s="93"/>
      <c r="VAA10" s="93"/>
      <c r="VAB10" s="93"/>
      <c r="VAC10" s="93"/>
      <c r="VAD10" s="93"/>
      <c r="VAE10" s="93"/>
      <c r="VAF10" s="93"/>
      <c r="VAG10" s="93"/>
      <c r="VAH10" s="93"/>
      <c r="VAI10" s="93"/>
      <c r="VAJ10" s="93"/>
      <c r="VAK10" s="93"/>
      <c r="VAL10" s="93"/>
      <c r="VAR10" s="93"/>
      <c r="VAU10" s="93"/>
      <c r="VAX10" s="93"/>
      <c r="VBA10" s="93"/>
      <c r="VBD10" s="93"/>
      <c r="VBG10" s="93"/>
      <c r="VBM10" s="93"/>
      <c r="VBV10" s="93"/>
      <c r="VBY10" s="93"/>
      <c r="VCB10" s="93"/>
      <c r="VCE10" s="93"/>
      <c r="VCQ10" s="93"/>
      <c r="VCW10" s="93"/>
      <c r="VCZ10" s="93"/>
      <c r="VDC10" s="93"/>
      <c r="VDF10" s="93"/>
      <c r="VDL10" s="93"/>
      <c r="VDO10" s="93"/>
      <c r="VDR10" s="93"/>
      <c r="VDU10" s="93"/>
      <c r="VDW10" s="93"/>
      <c r="VDX10" s="93"/>
      <c r="VEC10" s="93"/>
      <c r="VEF10" s="93"/>
      <c r="VEI10" s="93"/>
      <c r="VEL10" s="93"/>
      <c r="VEO10" s="93"/>
      <c r="VER10" s="93"/>
      <c r="VEU10" s="93"/>
      <c r="VFA10" s="93"/>
      <c r="VFD10" s="93"/>
      <c r="VFG10" s="93"/>
      <c r="VFI10" s="93"/>
      <c r="VFJ10" s="93"/>
      <c r="VFR10" s="93"/>
      <c r="VFU10" s="93"/>
      <c r="VFX10" s="93"/>
      <c r="VGI10" s="93"/>
      <c r="VGJ10" s="93"/>
      <c r="VGO10" s="93"/>
      <c r="VGS10" s="93"/>
      <c r="VGT10" s="93"/>
      <c r="VHB10" s="93"/>
      <c r="VHC10" s="93"/>
      <c r="VIC10" s="93"/>
      <c r="VID10" s="93"/>
      <c r="VIE10" s="93"/>
      <c r="VIF10" s="93"/>
      <c r="VIG10" s="93"/>
      <c r="VIH10" s="93"/>
      <c r="VII10" s="93"/>
      <c r="VIJ10" s="93"/>
      <c r="VIK10" s="93"/>
      <c r="VIL10" s="93"/>
      <c r="VIM10" s="93"/>
      <c r="VIN10" s="93"/>
      <c r="VIO10" s="93"/>
      <c r="VIP10" s="93"/>
      <c r="VIQ10" s="93"/>
      <c r="VIR10" s="93"/>
      <c r="VIS10" s="93"/>
      <c r="VIT10" s="93"/>
      <c r="VIU10" s="93"/>
      <c r="VIV10" s="93"/>
      <c r="VIW10" s="93"/>
      <c r="VIX10" s="93"/>
      <c r="VIY10" s="93"/>
      <c r="VIZ10" s="93"/>
      <c r="VJA10" s="93"/>
      <c r="VJB10" s="93"/>
      <c r="VJC10" s="93"/>
      <c r="VJD10" s="93"/>
      <c r="VJE10" s="93"/>
      <c r="VJF10" s="93"/>
      <c r="VJG10" s="93"/>
      <c r="VJH10" s="93"/>
      <c r="VJI10" s="93"/>
      <c r="VJJ10" s="93"/>
      <c r="VJK10" s="93"/>
      <c r="VJL10" s="93"/>
      <c r="VJM10" s="93"/>
      <c r="VJN10" s="93"/>
      <c r="VJO10" s="93"/>
      <c r="VJP10" s="93"/>
      <c r="VJQ10" s="93"/>
      <c r="VJR10" s="93"/>
      <c r="VJS10" s="93"/>
      <c r="VJT10" s="93"/>
      <c r="VJU10" s="93"/>
      <c r="VJV10" s="93"/>
      <c r="VJW10" s="93"/>
      <c r="VJX10" s="93"/>
      <c r="VJY10" s="93"/>
      <c r="VJZ10" s="93"/>
      <c r="VKA10" s="93"/>
      <c r="VKB10" s="93"/>
      <c r="VKC10" s="93"/>
      <c r="VKD10" s="93"/>
      <c r="VKE10" s="93"/>
      <c r="VKF10" s="93"/>
      <c r="VKG10" s="93"/>
      <c r="VKH10" s="93"/>
      <c r="VKN10" s="93"/>
      <c r="VKQ10" s="93"/>
      <c r="VKT10" s="93"/>
      <c r="VKW10" s="93"/>
      <c r="VKZ10" s="93"/>
      <c r="VLC10" s="93"/>
      <c r="VLI10" s="93"/>
      <c r="VLR10" s="93"/>
      <c r="VLU10" s="93"/>
      <c r="VLX10" s="93"/>
      <c r="VMA10" s="93"/>
      <c r="VMM10" s="93"/>
      <c r="VMS10" s="93"/>
      <c r="VMV10" s="93"/>
      <c r="VMY10" s="93"/>
      <c r="VNB10" s="93"/>
      <c r="VNH10" s="93"/>
      <c r="VNK10" s="93"/>
      <c r="VNN10" s="93"/>
      <c r="VNQ10" s="93"/>
      <c r="VNS10" s="93"/>
      <c r="VNT10" s="93"/>
      <c r="VNY10" s="93"/>
      <c r="VOB10" s="93"/>
      <c r="VOE10" s="93"/>
      <c r="VOH10" s="93"/>
      <c r="VOK10" s="93"/>
      <c r="VON10" s="93"/>
      <c r="VOQ10" s="93"/>
      <c r="VOW10" s="93"/>
      <c r="VOZ10" s="93"/>
      <c r="VPC10" s="93"/>
      <c r="VPE10" s="93"/>
      <c r="VPF10" s="93"/>
      <c r="VPN10" s="93"/>
      <c r="VPQ10" s="93"/>
      <c r="VPT10" s="93"/>
      <c r="VQE10" s="93"/>
      <c r="VQF10" s="93"/>
      <c r="VQK10" s="93"/>
      <c r="VQO10" s="93"/>
      <c r="VQP10" s="93"/>
      <c r="VQX10" s="93"/>
      <c r="VQY10" s="93"/>
      <c r="VRY10" s="93"/>
      <c r="VRZ10" s="93"/>
      <c r="VSA10" s="93"/>
      <c r="VSB10" s="93"/>
      <c r="VSC10" s="93"/>
      <c r="VSD10" s="93"/>
      <c r="VSE10" s="93"/>
      <c r="VSF10" s="93"/>
      <c r="VSG10" s="93"/>
      <c r="VSH10" s="93"/>
      <c r="VSI10" s="93"/>
      <c r="VSJ10" s="93"/>
      <c r="VSK10" s="93"/>
      <c r="VSL10" s="93"/>
      <c r="VSM10" s="93"/>
      <c r="VSN10" s="93"/>
      <c r="VSO10" s="93"/>
      <c r="VSP10" s="93"/>
      <c r="VSQ10" s="93"/>
      <c r="VSR10" s="93"/>
      <c r="VSS10" s="93"/>
      <c r="VST10" s="93"/>
      <c r="VSU10" s="93"/>
      <c r="VSV10" s="93"/>
      <c r="VSW10" s="93"/>
      <c r="VSX10" s="93"/>
      <c r="VSY10" s="93"/>
      <c r="VSZ10" s="93"/>
      <c r="VTA10" s="93"/>
      <c r="VTB10" s="93"/>
      <c r="VTC10" s="93"/>
      <c r="VTD10" s="93"/>
      <c r="VTE10" s="93"/>
      <c r="VTF10" s="93"/>
      <c r="VTG10" s="93"/>
      <c r="VTH10" s="93"/>
      <c r="VTI10" s="93"/>
      <c r="VTJ10" s="93"/>
      <c r="VTK10" s="93"/>
      <c r="VTL10" s="93"/>
      <c r="VTM10" s="93"/>
      <c r="VTN10" s="93"/>
      <c r="VTO10" s="93"/>
      <c r="VTP10" s="93"/>
      <c r="VTQ10" s="93"/>
      <c r="VTR10" s="93"/>
      <c r="VTS10" s="93"/>
      <c r="VTT10" s="93"/>
      <c r="VTU10" s="93"/>
      <c r="VTV10" s="93"/>
      <c r="VTW10" s="93"/>
      <c r="VTX10" s="93"/>
      <c r="VTY10" s="93"/>
      <c r="VTZ10" s="93"/>
      <c r="VUA10" s="93"/>
      <c r="VUB10" s="93"/>
      <c r="VUC10" s="93"/>
      <c r="VUD10" s="93"/>
      <c r="VUJ10" s="93"/>
      <c r="VUM10" s="93"/>
      <c r="VUP10" s="93"/>
      <c r="VUS10" s="93"/>
      <c r="VUV10" s="93"/>
      <c r="VUY10" s="93"/>
      <c r="VVE10" s="93"/>
      <c r="VVN10" s="93"/>
      <c r="VVQ10" s="93"/>
      <c r="VVT10" s="93"/>
      <c r="VVW10" s="93"/>
      <c r="VWI10" s="93"/>
      <c r="VWO10" s="93"/>
      <c r="VWR10" s="93"/>
      <c r="VWU10" s="93"/>
      <c r="VWX10" s="93"/>
      <c r="VXD10" s="93"/>
      <c r="VXG10" s="93"/>
      <c r="VXJ10" s="93"/>
      <c r="VXM10" s="93"/>
      <c r="VXO10" s="93"/>
      <c r="VXP10" s="93"/>
      <c r="VXU10" s="93"/>
      <c r="VXX10" s="93"/>
      <c r="VYA10" s="93"/>
      <c r="VYD10" s="93"/>
      <c r="VYG10" s="93"/>
      <c r="VYJ10" s="93"/>
      <c r="VYM10" s="93"/>
      <c r="VYS10" s="93"/>
      <c r="VYV10" s="93"/>
      <c r="VYY10" s="93"/>
      <c r="VZA10" s="93"/>
      <c r="VZB10" s="93"/>
      <c r="VZJ10" s="93"/>
      <c r="VZM10" s="93"/>
      <c r="VZP10" s="93"/>
      <c r="WAA10" s="93"/>
      <c r="WAB10" s="93"/>
      <c r="WAG10" s="93"/>
      <c r="WAK10" s="93"/>
      <c r="WAL10" s="93"/>
      <c r="WAT10" s="93"/>
      <c r="WAU10" s="93"/>
      <c r="WBU10" s="93"/>
      <c r="WBV10" s="93"/>
      <c r="WBW10" s="93"/>
      <c r="WBX10" s="93"/>
      <c r="WBY10" s="93"/>
      <c r="WBZ10" s="93"/>
      <c r="WCA10" s="93"/>
      <c r="WCB10" s="93"/>
      <c r="WCC10" s="93"/>
      <c r="WCD10" s="93"/>
      <c r="WCE10" s="93"/>
      <c r="WCF10" s="93"/>
      <c r="WCG10" s="93"/>
      <c r="WCH10" s="93"/>
      <c r="WCI10" s="93"/>
      <c r="WCJ10" s="93"/>
      <c r="WCK10" s="93"/>
      <c r="WCL10" s="93"/>
      <c r="WCM10" s="93"/>
      <c r="WCN10" s="93"/>
      <c r="WCO10" s="93"/>
      <c r="WCP10" s="93"/>
      <c r="WCQ10" s="93"/>
      <c r="WCR10" s="93"/>
      <c r="WCS10" s="93"/>
      <c r="WCT10" s="93"/>
      <c r="WCU10" s="93"/>
      <c r="WCV10" s="93"/>
      <c r="WCW10" s="93"/>
      <c r="WCX10" s="93"/>
      <c r="WCY10" s="93"/>
      <c r="WCZ10" s="93"/>
      <c r="WDA10" s="93"/>
      <c r="WDB10" s="93"/>
      <c r="WDC10" s="93"/>
      <c r="WDD10" s="93"/>
      <c r="WDE10" s="93"/>
      <c r="WDF10" s="93"/>
      <c r="WDG10" s="93"/>
      <c r="WDH10" s="93"/>
      <c r="WDI10" s="93"/>
      <c r="WDJ10" s="93"/>
      <c r="WDK10" s="93"/>
      <c r="WDL10" s="93"/>
      <c r="WDM10" s="93"/>
      <c r="WDN10" s="93"/>
      <c r="WDO10" s="93"/>
      <c r="WDP10" s="93"/>
      <c r="WDQ10" s="93"/>
      <c r="WDR10" s="93"/>
      <c r="WDS10" s="93"/>
      <c r="WDT10" s="93"/>
      <c r="WDU10" s="93"/>
      <c r="WDV10" s="93"/>
      <c r="WDW10" s="93"/>
      <c r="WDX10" s="93"/>
      <c r="WDY10" s="93"/>
      <c r="WDZ10" s="93"/>
      <c r="WEF10" s="93"/>
      <c r="WEI10" s="93"/>
      <c r="WEL10" s="93"/>
      <c r="WEO10" s="93"/>
      <c r="WER10" s="93"/>
      <c r="WEU10" s="93"/>
      <c r="WFA10" s="93"/>
      <c r="WFJ10" s="93"/>
      <c r="WFM10" s="93"/>
      <c r="WFP10" s="93"/>
      <c r="WFS10" s="93"/>
      <c r="WGE10" s="93"/>
      <c r="WGK10" s="93"/>
      <c r="WGN10" s="93"/>
      <c r="WGQ10" s="93"/>
      <c r="WGT10" s="93"/>
      <c r="WGZ10" s="93"/>
      <c r="WHC10" s="93"/>
      <c r="WHF10" s="93"/>
      <c r="WHI10" s="93"/>
      <c r="WHK10" s="93"/>
      <c r="WHL10" s="93"/>
      <c r="WHQ10" s="93"/>
      <c r="WHT10" s="93"/>
      <c r="WHW10" s="93"/>
      <c r="WHZ10" s="93"/>
      <c r="WIC10" s="93"/>
      <c r="WIF10" s="93"/>
      <c r="WII10" s="93"/>
      <c r="WIO10" s="93"/>
      <c r="WIR10" s="93"/>
      <c r="WIU10" s="93"/>
      <c r="WIW10" s="93"/>
      <c r="WIX10" s="93"/>
      <c r="WJF10" s="93"/>
      <c r="WJI10" s="93"/>
      <c r="WJL10" s="93"/>
      <c r="WJW10" s="93"/>
      <c r="WJX10" s="93"/>
      <c r="WKC10" s="93"/>
      <c r="WKG10" s="93"/>
      <c r="WKH10" s="93"/>
      <c r="WKP10" s="93"/>
      <c r="WKQ10" s="93"/>
      <c r="WLQ10" s="93"/>
      <c r="WLR10" s="93"/>
      <c r="WLS10" s="93"/>
      <c r="WLT10" s="93"/>
      <c r="WLU10" s="93"/>
      <c r="WLV10" s="93"/>
      <c r="WLW10" s="93"/>
      <c r="WLX10" s="93"/>
      <c r="WLY10" s="93"/>
      <c r="WLZ10" s="93"/>
      <c r="WMA10" s="93"/>
      <c r="WMB10" s="93"/>
      <c r="WMC10" s="93"/>
      <c r="WMD10" s="93"/>
      <c r="WME10" s="93"/>
      <c r="WMF10" s="93"/>
      <c r="WMG10" s="93"/>
      <c r="WMH10" s="93"/>
      <c r="WMI10" s="93"/>
      <c r="WMJ10" s="93"/>
      <c r="WMK10" s="93"/>
      <c r="WML10" s="93"/>
      <c r="WMM10" s="93"/>
      <c r="WMN10" s="93"/>
      <c r="WMO10" s="93"/>
      <c r="WMP10" s="93"/>
      <c r="WMQ10" s="93"/>
      <c r="WMR10" s="93"/>
      <c r="WMS10" s="93"/>
      <c r="WMT10" s="93"/>
      <c r="WMU10" s="93"/>
      <c r="WMV10" s="93"/>
      <c r="WMW10" s="93"/>
      <c r="WMX10" s="93"/>
      <c r="WMY10" s="93"/>
      <c r="WMZ10" s="93"/>
      <c r="WNA10" s="93"/>
      <c r="WNB10" s="93"/>
      <c r="WNC10" s="93"/>
      <c r="WND10" s="93"/>
      <c r="WNE10" s="93"/>
      <c r="WNF10" s="93"/>
      <c r="WNG10" s="93"/>
      <c r="WNH10" s="93"/>
      <c r="WNI10" s="93"/>
      <c r="WNJ10" s="93"/>
      <c r="WNK10" s="93"/>
      <c r="WNL10" s="93"/>
      <c r="WNM10" s="93"/>
      <c r="WNN10" s="93"/>
      <c r="WNO10" s="93"/>
      <c r="WNP10" s="93"/>
      <c r="WNQ10" s="93"/>
      <c r="WNR10" s="93"/>
      <c r="WNS10" s="93"/>
      <c r="WNT10" s="93"/>
      <c r="WNU10" s="93"/>
      <c r="WNV10" s="93"/>
      <c r="WOB10" s="93"/>
      <c r="WOE10" s="93"/>
      <c r="WOH10" s="93"/>
      <c r="WOK10" s="93"/>
      <c r="WON10" s="93"/>
      <c r="WOQ10" s="93"/>
      <c r="WOW10" s="93"/>
      <c r="WPF10" s="93"/>
      <c r="WPI10" s="93"/>
      <c r="WPL10" s="93"/>
      <c r="WPO10" s="93"/>
      <c r="WQA10" s="93"/>
      <c r="WQG10" s="93"/>
      <c r="WQJ10" s="93"/>
      <c r="WQM10" s="93"/>
      <c r="WQP10" s="93"/>
      <c r="WQV10" s="93"/>
      <c r="WQY10" s="93"/>
      <c r="WRB10" s="93"/>
      <c r="WRE10" s="93"/>
      <c r="WRG10" s="93"/>
      <c r="WRH10" s="93"/>
      <c r="WRM10" s="93"/>
      <c r="WRP10" s="93"/>
      <c r="WRS10" s="93"/>
      <c r="WRV10" s="93"/>
      <c r="WRY10" s="93"/>
      <c r="WSB10" s="93"/>
      <c r="WSE10" s="93"/>
      <c r="WSK10" s="93"/>
      <c r="WSN10" s="93"/>
      <c r="WSQ10" s="93"/>
      <c r="WSS10" s="93"/>
      <c r="WST10" s="93"/>
      <c r="WTB10" s="93"/>
      <c r="WTE10" s="93"/>
      <c r="WTH10" s="93"/>
      <c r="WTS10" s="93"/>
      <c r="WTT10" s="93"/>
      <c r="WTY10" s="93"/>
      <c r="WUC10" s="93"/>
      <c r="WUD10" s="93"/>
      <c r="WUL10" s="93"/>
      <c r="WUM10" s="93"/>
      <c r="WVM10" s="93"/>
      <c r="WVN10" s="93"/>
      <c r="WVO10" s="93"/>
      <c r="WVP10" s="93"/>
      <c r="WVQ10" s="93"/>
      <c r="WVR10" s="93"/>
      <c r="WVS10" s="93"/>
      <c r="WVT10" s="93"/>
      <c r="WVU10" s="93"/>
      <c r="WVV10" s="93"/>
      <c r="WVW10" s="93"/>
      <c r="WVX10" s="93"/>
      <c r="WVY10" s="93"/>
      <c r="WVZ10" s="93"/>
      <c r="WWA10" s="93"/>
      <c r="WWB10" s="93"/>
      <c r="WWC10" s="93"/>
      <c r="WWD10" s="93"/>
      <c r="WWE10" s="93"/>
      <c r="WWF10" s="93"/>
      <c r="WWG10" s="93"/>
      <c r="WWH10" s="93"/>
      <c r="WWI10" s="93"/>
      <c r="WWJ10" s="93"/>
      <c r="WWK10" s="93"/>
      <c r="WWL10" s="93"/>
      <c r="WWM10" s="93"/>
      <c r="WWN10" s="93"/>
      <c r="WWO10" s="93"/>
      <c r="WWP10" s="93"/>
      <c r="WWQ10" s="93"/>
      <c r="WWR10" s="93"/>
      <c r="WWS10" s="93"/>
      <c r="WWT10" s="93"/>
      <c r="WWU10" s="93"/>
      <c r="WWV10" s="93"/>
      <c r="WWW10" s="93"/>
      <c r="WWX10" s="93"/>
      <c r="WWY10" s="93"/>
      <c r="WWZ10" s="93"/>
      <c r="WXA10" s="93"/>
      <c r="WXB10" s="93"/>
      <c r="WXC10" s="93"/>
      <c r="WXD10" s="93"/>
      <c r="WXE10" s="93"/>
      <c r="WXF10" s="93"/>
      <c r="WXG10" s="93"/>
      <c r="WXH10" s="93"/>
      <c r="WXI10" s="93"/>
      <c r="WXJ10" s="93"/>
      <c r="WXK10" s="93"/>
      <c r="WXL10" s="93"/>
      <c r="WXM10" s="93"/>
      <c r="WXN10" s="93"/>
      <c r="WXO10" s="93"/>
      <c r="WXP10" s="93"/>
      <c r="WXQ10" s="93"/>
      <c r="WXR10" s="93"/>
      <c r="WXS10" s="93"/>
      <c r="WXT10" s="93"/>
      <c r="WXU10" s="93"/>
      <c r="WXV10" s="93"/>
      <c r="WXW10" s="93"/>
      <c r="WXX10" s="93"/>
      <c r="WXY10" s="93"/>
      <c r="WXZ10" s="93"/>
      <c r="WYA10" s="93"/>
      <c r="WYB10" s="93"/>
      <c r="WYC10" s="93"/>
      <c r="WYD10" s="93"/>
      <c r="WYE10" s="93"/>
      <c r="WYF10" s="93"/>
      <c r="WYG10" s="93"/>
      <c r="WYH10" s="93"/>
      <c r="WYI10" s="93"/>
      <c r="WYJ10" s="93"/>
      <c r="WYK10" s="93"/>
      <c r="WYL10" s="93"/>
      <c r="WYM10" s="93"/>
      <c r="WYN10" s="93"/>
      <c r="WYO10" s="93"/>
      <c r="WYP10" s="93"/>
      <c r="WYQ10" s="93"/>
      <c r="WYR10" s="93"/>
      <c r="WYS10" s="93"/>
      <c r="WYT10" s="93"/>
      <c r="WYU10" s="93"/>
      <c r="WYV10" s="93"/>
      <c r="WYW10" s="93"/>
      <c r="WYX10" s="93"/>
      <c r="WYY10" s="93"/>
      <c r="WYZ10" s="93"/>
      <c r="WZA10" s="93"/>
      <c r="WZB10" s="93"/>
      <c r="WZC10" s="93"/>
      <c r="WZD10" s="93"/>
      <c r="WZE10" s="93"/>
      <c r="WZF10" s="93"/>
      <c r="WZG10" s="93"/>
      <c r="WZH10" s="93"/>
      <c r="WZI10" s="93"/>
      <c r="WZJ10" s="93"/>
      <c r="WZK10" s="93"/>
      <c r="WZL10" s="93"/>
      <c r="WZM10" s="93"/>
      <c r="WZN10" s="93"/>
      <c r="WZO10" s="93"/>
      <c r="WZP10" s="93"/>
      <c r="WZQ10" s="93"/>
      <c r="WZR10" s="93"/>
      <c r="WZS10" s="93"/>
      <c r="WZT10" s="93"/>
      <c r="WZU10" s="93"/>
      <c r="WZV10" s="93"/>
      <c r="WZW10" s="93"/>
      <c r="WZX10" s="93"/>
      <c r="WZY10" s="93"/>
      <c r="WZZ10" s="93"/>
      <c r="XAA10" s="93"/>
      <c r="XAB10" s="93"/>
      <c r="XAC10" s="93"/>
      <c r="XAD10" s="93"/>
      <c r="XAE10" s="93"/>
      <c r="XAF10" s="93"/>
      <c r="XAG10" s="93"/>
      <c r="XAH10" s="93"/>
      <c r="XAI10" s="93"/>
      <c r="XAJ10" s="93"/>
      <c r="XAK10" s="93"/>
      <c r="XAL10" s="93"/>
      <c r="XAM10" s="93"/>
      <c r="XAN10" s="93"/>
      <c r="XAO10" s="93"/>
      <c r="XAP10" s="93"/>
      <c r="XAQ10" s="93"/>
      <c r="XAR10" s="93"/>
      <c r="XAS10" s="93"/>
      <c r="XAT10" s="93"/>
      <c r="XAU10" s="93"/>
      <c r="XAV10" s="93"/>
      <c r="XAW10" s="93"/>
      <c r="XAX10" s="93"/>
      <c r="XAY10" s="93"/>
      <c r="XAZ10" s="93"/>
      <c r="XBA10" s="93"/>
      <c r="XBB10" s="93"/>
      <c r="XBC10" s="93"/>
      <c r="XBD10" s="93"/>
      <c r="XBE10" s="93"/>
      <c r="XBF10" s="93"/>
      <c r="XBG10" s="93"/>
      <c r="XBH10" s="93"/>
      <c r="XBI10" s="93"/>
      <c r="XBJ10" s="93"/>
      <c r="XBK10" s="93"/>
      <c r="XBL10" s="93"/>
      <c r="XBM10" s="93"/>
      <c r="XBN10" s="93"/>
      <c r="XBO10" s="93"/>
      <c r="XBP10" s="93"/>
      <c r="XBQ10" s="93"/>
      <c r="XBR10" s="93"/>
      <c r="XBS10" s="93"/>
      <c r="XBT10" s="93"/>
      <c r="XBU10" s="93"/>
      <c r="XBV10" s="93"/>
      <c r="XBW10" s="93"/>
      <c r="XBX10" s="93"/>
      <c r="XBY10" s="93"/>
      <c r="XBZ10" s="93"/>
      <c r="XCA10" s="93"/>
      <c r="XCB10" s="93"/>
      <c r="XCC10" s="93"/>
      <c r="XCD10" s="93"/>
      <c r="XCE10" s="93"/>
      <c r="XCF10" s="93"/>
      <c r="XCG10" s="93"/>
      <c r="XCH10" s="93"/>
      <c r="XCI10" s="93"/>
      <c r="XCJ10" s="93"/>
      <c r="XCK10" s="93"/>
      <c r="XCL10" s="93"/>
      <c r="XCM10" s="93"/>
      <c r="XCN10" s="93"/>
      <c r="XCO10" s="93"/>
      <c r="XCP10" s="93"/>
      <c r="XCQ10" s="93"/>
      <c r="XCR10" s="93"/>
      <c r="XCS10" s="93"/>
      <c r="XCT10" s="93"/>
      <c r="XCU10" s="93"/>
      <c r="XCV10" s="93"/>
      <c r="XCW10" s="93"/>
      <c r="XCX10" s="93"/>
      <c r="XCY10" s="93"/>
      <c r="XCZ10" s="93"/>
      <c r="XDA10" s="93"/>
      <c r="XDB10" s="93"/>
      <c r="XDC10" s="93"/>
      <c r="XDD10" s="93"/>
      <c r="XDE10" s="93"/>
      <c r="XDF10" s="93"/>
      <c r="XDG10" s="93"/>
      <c r="XDH10" s="93"/>
      <c r="XDI10" s="93"/>
      <c r="XDJ10" s="93"/>
      <c r="XDK10" s="93"/>
      <c r="XDL10" s="93"/>
      <c r="XDM10" s="93"/>
      <c r="XDN10" s="93"/>
      <c r="XDO10" s="93"/>
      <c r="XDP10" s="93"/>
      <c r="XDQ10" s="93"/>
      <c r="XDR10" s="93"/>
      <c r="XDS10" s="93"/>
      <c r="XDT10" s="93"/>
      <c r="XDU10" s="93"/>
      <c r="XDV10" s="93"/>
      <c r="XDW10" s="93"/>
      <c r="XDX10" s="93"/>
      <c r="XDY10" s="93"/>
      <c r="XDZ10" s="93"/>
      <c r="XEA10" s="93"/>
      <c r="XEB10" s="93"/>
      <c r="XEC10" s="93"/>
      <c r="XED10" s="93"/>
      <c r="XEE10" s="93"/>
      <c r="XEF10" s="93"/>
      <c r="XEG10" s="93"/>
      <c r="XEH10" s="93"/>
      <c r="XEI10" s="93"/>
      <c r="XEJ10" s="93"/>
      <c r="XEK10" s="93"/>
      <c r="XEL10" s="93"/>
      <c r="XEM10" s="93"/>
      <c r="XEN10" s="93"/>
      <c r="XEO10" s="93"/>
      <c r="XEP10" s="93"/>
      <c r="XEQ10" s="93"/>
      <c r="XER10" s="93"/>
      <c r="XES10" s="93"/>
      <c r="XET10" s="93"/>
      <c r="XEU10" s="93"/>
      <c r="XEV10" s="93"/>
      <c r="XEW10" s="93"/>
      <c r="XEX10" s="93"/>
      <c r="XEY10" s="93"/>
      <c r="XEZ10" s="93"/>
      <c r="XFA10" s="93"/>
      <c r="XFB10" s="93"/>
      <c r="XFC10" s="93"/>
      <c r="XFD10" s="93"/>
    </row>
    <row r="11" spans="1:1003 1029:2027 2053:3051 3077:4075 4101:5099 5125:6123 6149:7147 7173:8171 8197:9195 9221:10219 10245:11243 11269:12267 12293:13291 13317:14315 14341:15339 15365:16384" s="62" customFormat="1" ht="20.25" hidden="1" customHeight="1">
      <c r="A11" s="8" t="s">
        <v>13</v>
      </c>
      <c r="B11" s="54"/>
      <c r="C11" s="54"/>
      <c r="D11" s="54">
        <v>0</v>
      </c>
      <c r="E11" s="54">
        <v>0</v>
      </c>
      <c r="F11" s="54">
        <v>0</v>
      </c>
      <c r="G11" s="56">
        <v>0</v>
      </c>
      <c r="H11" s="56"/>
      <c r="I11" s="56">
        <v>0</v>
      </c>
      <c r="J11" s="9"/>
      <c r="K11" s="12"/>
      <c r="L11" s="11">
        <v>0</v>
      </c>
    </row>
    <row r="12" spans="1:1003 1029:2027 2053:3051 3077:4075 4101:5099 5125:6123 6149:7147 7173:8171 8197:9195 9221:10219 10245:11243 11269:12267 12293:13291 13317:14315 14341:15339 15365:16384" s="62" customFormat="1" ht="20.25" hidden="1" customHeight="1">
      <c r="A12" s="8" t="s">
        <v>14</v>
      </c>
      <c r="B12" s="54"/>
      <c r="C12" s="54"/>
      <c r="D12" s="54">
        <v>0</v>
      </c>
      <c r="E12" s="54">
        <v>0</v>
      </c>
      <c r="F12" s="54">
        <v>0</v>
      </c>
      <c r="G12" s="56">
        <v>0</v>
      </c>
      <c r="H12" s="56"/>
      <c r="I12" s="56"/>
      <c r="J12" s="9"/>
      <c r="K12" s="12"/>
      <c r="L12" s="11">
        <v>0</v>
      </c>
    </row>
    <row r="13" spans="1:1003 1029:2027 2053:3051 3077:4075 4101:5099 5125:6123 6149:7147 7173:8171 8197:9195 9221:10219 10245:11243 11269:12267 12293:13291 13317:14315 14341:15339 15365:16384" s="62" customFormat="1" ht="26.25" customHeight="1">
      <c r="A13" s="23" t="s">
        <v>15</v>
      </c>
      <c r="B13" s="54" t="s">
        <v>321</v>
      </c>
      <c r="C13" s="54">
        <v>0</v>
      </c>
      <c r="D13" s="54">
        <v>0</v>
      </c>
      <c r="E13" s="54">
        <v>0</v>
      </c>
      <c r="F13" s="54">
        <v>2</v>
      </c>
      <c r="G13" s="56">
        <v>0</v>
      </c>
      <c r="H13" s="56"/>
      <c r="I13" s="56">
        <v>-12</v>
      </c>
      <c r="J13" s="98">
        <v>46</v>
      </c>
      <c r="K13" s="99">
        <v>26000</v>
      </c>
      <c r="L13" s="100">
        <f>+K13*J13</f>
        <v>1196000</v>
      </c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P13" s="93"/>
      <c r="BS13" s="93"/>
      <c r="BV13" s="93"/>
      <c r="BY13" s="93"/>
      <c r="CB13" s="93"/>
      <c r="CE13" s="93"/>
      <c r="CK13" s="93"/>
      <c r="CT13" s="93"/>
      <c r="CW13" s="93"/>
      <c r="CZ13" s="93"/>
      <c r="DC13" s="93"/>
      <c r="DO13" s="93"/>
      <c r="DU13" s="93"/>
      <c r="DX13" s="93"/>
      <c r="EA13" s="93"/>
      <c r="ED13" s="93"/>
      <c r="EJ13" s="93"/>
      <c r="EM13" s="93"/>
      <c r="EP13" s="93"/>
      <c r="ES13" s="93"/>
      <c r="EU13" s="93"/>
      <c r="EV13" s="93"/>
      <c r="FA13" s="93"/>
      <c r="FD13" s="93"/>
      <c r="FG13" s="93"/>
      <c r="FJ13" s="93"/>
      <c r="FM13" s="93"/>
      <c r="FP13" s="93"/>
      <c r="FS13" s="93"/>
      <c r="FY13" s="93"/>
      <c r="GB13" s="93"/>
      <c r="GE13" s="93"/>
      <c r="GG13" s="93"/>
      <c r="GH13" s="93"/>
      <c r="GP13" s="93"/>
      <c r="GS13" s="93"/>
      <c r="GV13" s="93"/>
      <c r="HG13" s="93"/>
      <c r="HH13" s="93"/>
      <c r="HM13" s="93"/>
      <c r="HQ13" s="93"/>
      <c r="HR13" s="93"/>
      <c r="HZ13" s="93"/>
      <c r="IA13" s="93"/>
      <c r="JA13" s="93"/>
      <c r="JB13" s="93"/>
      <c r="JC13" s="93"/>
      <c r="JD13" s="93"/>
      <c r="JE13" s="93"/>
      <c r="JF13" s="93"/>
      <c r="JG13" s="93"/>
      <c r="JH13" s="93"/>
      <c r="JI13" s="93"/>
      <c r="JJ13" s="93"/>
      <c r="JK13" s="93"/>
      <c r="JL13" s="93"/>
      <c r="JM13" s="93"/>
      <c r="JN13" s="93"/>
      <c r="JO13" s="93"/>
      <c r="JP13" s="93"/>
      <c r="JQ13" s="93"/>
      <c r="JR13" s="93"/>
      <c r="JS13" s="93"/>
      <c r="JT13" s="93"/>
      <c r="JU13" s="93"/>
      <c r="JV13" s="93"/>
      <c r="JW13" s="93"/>
      <c r="JX13" s="93"/>
      <c r="JY13" s="93"/>
      <c r="JZ13" s="93"/>
      <c r="KA13" s="93"/>
      <c r="KB13" s="93"/>
      <c r="KC13" s="93"/>
      <c r="KD13" s="93"/>
      <c r="KE13" s="93"/>
      <c r="KF13" s="93"/>
      <c r="KG13" s="93"/>
      <c r="KH13" s="93"/>
      <c r="KI13" s="93"/>
      <c r="KJ13" s="93"/>
      <c r="KK13" s="93"/>
      <c r="KL13" s="93"/>
      <c r="KM13" s="93"/>
      <c r="KN13" s="93"/>
      <c r="KO13" s="93"/>
      <c r="KP13" s="93"/>
      <c r="KQ13" s="93"/>
      <c r="KR13" s="93"/>
      <c r="KS13" s="93"/>
      <c r="KT13" s="93"/>
      <c r="KU13" s="93"/>
      <c r="KV13" s="93"/>
      <c r="KW13" s="93"/>
      <c r="KX13" s="93"/>
      <c r="KY13" s="93"/>
      <c r="KZ13" s="93"/>
      <c r="LA13" s="93"/>
      <c r="LB13" s="93"/>
      <c r="LC13" s="93"/>
      <c r="LD13" s="93"/>
      <c r="LE13" s="93"/>
      <c r="LF13" s="93"/>
      <c r="LL13" s="93"/>
      <c r="LO13" s="93"/>
      <c r="LR13" s="93"/>
      <c r="LU13" s="93"/>
      <c r="LX13" s="93"/>
      <c r="MA13" s="93"/>
      <c r="MG13" s="93"/>
      <c r="MP13" s="93"/>
      <c r="MS13" s="93"/>
      <c r="MV13" s="93"/>
      <c r="MY13" s="93"/>
      <c r="NK13" s="93"/>
      <c r="NQ13" s="93"/>
      <c r="NT13" s="93"/>
      <c r="NW13" s="93"/>
      <c r="NZ13" s="93"/>
      <c r="OF13" s="93"/>
      <c r="OI13" s="93"/>
      <c r="OL13" s="93"/>
      <c r="OO13" s="93"/>
      <c r="OQ13" s="93"/>
      <c r="OR13" s="93"/>
      <c r="OW13" s="93"/>
      <c r="OZ13" s="93"/>
      <c r="PC13" s="93"/>
      <c r="PF13" s="93"/>
      <c r="PI13" s="93"/>
      <c r="PL13" s="93"/>
      <c r="PO13" s="93"/>
      <c r="PU13" s="93"/>
      <c r="PX13" s="93"/>
      <c r="QA13" s="93"/>
      <c r="QC13" s="93"/>
      <c r="QD13" s="93"/>
      <c r="QL13" s="93"/>
      <c r="QO13" s="93"/>
      <c r="QR13" s="93"/>
      <c r="RC13" s="93"/>
      <c r="RD13" s="93"/>
      <c r="RI13" s="93"/>
      <c r="RM13" s="93"/>
      <c r="RN13" s="93"/>
      <c r="RV13" s="93"/>
      <c r="RW13" s="93"/>
      <c r="SW13" s="93"/>
      <c r="SX13" s="93"/>
      <c r="SY13" s="93"/>
      <c r="SZ13" s="93"/>
      <c r="TA13" s="93"/>
      <c r="TB13" s="93"/>
      <c r="TC13" s="93"/>
      <c r="TD13" s="93"/>
      <c r="TE13" s="93"/>
      <c r="TF13" s="93"/>
      <c r="TG13" s="93"/>
      <c r="TH13" s="93"/>
      <c r="TI13" s="93"/>
      <c r="TJ13" s="93"/>
      <c r="TK13" s="93"/>
      <c r="TL13" s="93"/>
      <c r="TM13" s="93"/>
      <c r="TN13" s="93"/>
      <c r="TO13" s="93"/>
      <c r="TP13" s="93"/>
      <c r="TQ13" s="93"/>
      <c r="TR13" s="93"/>
      <c r="TS13" s="93"/>
      <c r="TT13" s="93"/>
      <c r="TU13" s="93"/>
      <c r="TV13" s="93"/>
      <c r="TW13" s="93"/>
      <c r="TX13" s="93"/>
      <c r="TY13" s="93"/>
      <c r="TZ13" s="93"/>
      <c r="UA13" s="93"/>
      <c r="UB13" s="93"/>
      <c r="UC13" s="93"/>
      <c r="UD13" s="93"/>
      <c r="UE13" s="93"/>
      <c r="UF13" s="93"/>
      <c r="UG13" s="93"/>
      <c r="UH13" s="93"/>
      <c r="UI13" s="93"/>
      <c r="UJ13" s="93"/>
      <c r="UK13" s="93"/>
      <c r="UL13" s="93"/>
      <c r="UM13" s="93"/>
      <c r="UN13" s="93"/>
      <c r="UO13" s="93"/>
      <c r="UP13" s="93"/>
      <c r="UQ13" s="93"/>
      <c r="UR13" s="93"/>
      <c r="US13" s="93"/>
      <c r="UT13" s="93"/>
      <c r="UU13" s="93"/>
      <c r="UV13" s="93"/>
      <c r="UW13" s="93"/>
      <c r="UX13" s="93"/>
      <c r="UY13" s="93"/>
      <c r="UZ13" s="93"/>
      <c r="VA13" s="93"/>
      <c r="VB13" s="93"/>
      <c r="VH13" s="93"/>
      <c r="VK13" s="93"/>
      <c r="VN13" s="93"/>
      <c r="VQ13" s="93"/>
      <c r="VT13" s="93"/>
      <c r="VW13" s="93"/>
      <c r="WC13" s="93"/>
      <c r="WL13" s="93"/>
      <c r="WO13" s="93"/>
      <c r="WR13" s="93"/>
      <c r="WU13" s="93"/>
      <c r="XG13" s="93"/>
      <c r="XM13" s="93"/>
      <c r="XP13" s="93"/>
      <c r="XS13" s="93"/>
      <c r="XV13" s="93"/>
      <c r="YB13" s="93"/>
      <c r="YE13" s="93"/>
      <c r="YH13" s="93"/>
      <c r="YK13" s="93"/>
      <c r="YM13" s="93"/>
      <c r="YN13" s="93"/>
      <c r="YS13" s="93"/>
      <c r="YV13" s="93"/>
      <c r="YY13" s="93"/>
      <c r="ZB13" s="93"/>
      <c r="ZE13" s="93"/>
      <c r="ZH13" s="93"/>
      <c r="ZK13" s="93"/>
      <c r="ZQ13" s="93"/>
      <c r="ZT13" s="93"/>
      <c r="ZW13" s="93"/>
      <c r="ZY13" s="93"/>
      <c r="ZZ13" s="93"/>
      <c r="AAH13" s="93"/>
      <c r="AAK13" s="93"/>
      <c r="AAN13" s="93"/>
      <c r="AAY13" s="93"/>
      <c r="AAZ13" s="93"/>
      <c r="ABE13" s="93"/>
      <c r="ABI13" s="93"/>
      <c r="ABJ13" s="93"/>
      <c r="ABR13" s="93"/>
      <c r="ABS13" s="93"/>
      <c r="ACS13" s="93"/>
      <c r="ACT13" s="93"/>
      <c r="ACU13" s="93"/>
      <c r="ACV13" s="93"/>
      <c r="ACW13" s="93"/>
      <c r="ACX13" s="93"/>
      <c r="ACY13" s="93"/>
      <c r="ACZ13" s="93"/>
      <c r="ADA13" s="93"/>
      <c r="ADB13" s="93"/>
      <c r="ADC13" s="93"/>
      <c r="ADD13" s="93"/>
      <c r="ADE13" s="93"/>
      <c r="ADF13" s="93"/>
      <c r="ADG13" s="93"/>
      <c r="ADH13" s="93"/>
      <c r="ADI13" s="93"/>
      <c r="ADJ13" s="93"/>
      <c r="ADK13" s="93"/>
      <c r="ADL13" s="93"/>
      <c r="ADM13" s="93"/>
      <c r="ADN13" s="93"/>
      <c r="ADO13" s="93"/>
      <c r="ADP13" s="93"/>
      <c r="ADQ13" s="93"/>
      <c r="ADR13" s="93"/>
      <c r="ADS13" s="93"/>
      <c r="ADT13" s="93"/>
      <c r="ADU13" s="93"/>
      <c r="ADV13" s="93"/>
      <c r="ADW13" s="93"/>
      <c r="ADX13" s="93"/>
      <c r="ADY13" s="93"/>
      <c r="ADZ13" s="93"/>
      <c r="AEA13" s="93"/>
      <c r="AEB13" s="93"/>
      <c r="AEC13" s="93"/>
      <c r="AED13" s="93"/>
      <c r="AEE13" s="93"/>
      <c r="AEF13" s="93"/>
      <c r="AEG13" s="93"/>
      <c r="AEH13" s="93"/>
      <c r="AEI13" s="93"/>
      <c r="AEJ13" s="93"/>
      <c r="AEK13" s="93"/>
      <c r="AEL13" s="93"/>
      <c r="AEM13" s="93"/>
      <c r="AEN13" s="93"/>
      <c r="AEO13" s="93"/>
      <c r="AEP13" s="93"/>
      <c r="AEQ13" s="93"/>
      <c r="AER13" s="93"/>
      <c r="AES13" s="93"/>
      <c r="AET13" s="93"/>
      <c r="AEU13" s="93"/>
      <c r="AEV13" s="93"/>
      <c r="AEW13" s="93"/>
      <c r="AEX13" s="93"/>
      <c r="AFD13" s="93"/>
      <c r="AFG13" s="93"/>
      <c r="AFJ13" s="93"/>
      <c r="AFM13" s="93"/>
      <c r="AFP13" s="93"/>
      <c r="AFS13" s="93"/>
      <c r="AFY13" s="93"/>
      <c r="AGH13" s="93"/>
      <c r="AGK13" s="93"/>
      <c r="AGN13" s="93"/>
      <c r="AGQ13" s="93"/>
      <c r="AHC13" s="93"/>
      <c r="AHI13" s="93"/>
      <c r="AHL13" s="93"/>
      <c r="AHO13" s="93"/>
      <c r="AHR13" s="93"/>
      <c r="AHX13" s="93"/>
      <c r="AIA13" s="93"/>
      <c r="AID13" s="93"/>
      <c r="AIG13" s="93"/>
      <c r="AII13" s="93"/>
      <c r="AIJ13" s="93"/>
      <c r="AIO13" s="93"/>
      <c r="AIR13" s="93"/>
      <c r="AIU13" s="93"/>
      <c r="AIX13" s="93"/>
      <c r="AJA13" s="93"/>
      <c r="AJD13" s="93"/>
      <c r="AJG13" s="93"/>
      <c r="AJM13" s="93"/>
      <c r="AJP13" s="93"/>
      <c r="AJS13" s="93"/>
      <c r="AJU13" s="93"/>
      <c r="AJV13" s="93"/>
      <c r="AKD13" s="93"/>
      <c r="AKG13" s="93"/>
      <c r="AKJ13" s="93"/>
      <c r="AKU13" s="93"/>
      <c r="AKV13" s="93"/>
      <c r="ALA13" s="93"/>
      <c r="ALE13" s="93"/>
      <c r="ALF13" s="93"/>
      <c r="ALN13" s="93"/>
      <c r="ALO13" s="93"/>
      <c r="AMO13" s="93"/>
      <c r="AMP13" s="93"/>
      <c r="AMQ13" s="93"/>
      <c r="AMR13" s="93"/>
      <c r="AMS13" s="93"/>
      <c r="AMT13" s="93"/>
      <c r="AMU13" s="93"/>
      <c r="AMV13" s="93"/>
      <c r="AMW13" s="93"/>
      <c r="AMX13" s="93"/>
      <c r="AMY13" s="93"/>
      <c r="AMZ13" s="93"/>
      <c r="ANA13" s="93"/>
      <c r="ANB13" s="93"/>
      <c r="ANC13" s="93"/>
      <c r="AND13" s="93"/>
      <c r="ANE13" s="93"/>
      <c r="ANF13" s="93"/>
      <c r="ANG13" s="93"/>
      <c r="ANH13" s="93"/>
      <c r="ANI13" s="93"/>
      <c r="ANJ13" s="93"/>
      <c r="ANK13" s="93"/>
      <c r="ANL13" s="93"/>
      <c r="ANM13" s="93"/>
      <c r="ANN13" s="93"/>
      <c r="ANO13" s="93"/>
      <c r="ANP13" s="93"/>
      <c r="ANQ13" s="93"/>
      <c r="ANR13" s="93"/>
      <c r="ANS13" s="93"/>
      <c r="ANT13" s="93"/>
      <c r="ANU13" s="93"/>
      <c r="ANV13" s="93"/>
      <c r="ANW13" s="93"/>
      <c r="ANX13" s="93"/>
      <c r="ANY13" s="93"/>
      <c r="ANZ13" s="93"/>
      <c r="AOA13" s="93"/>
      <c r="AOB13" s="93"/>
      <c r="AOC13" s="93"/>
      <c r="AOD13" s="93"/>
      <c r="AOE13" s="93"/>
      <c r="AOF13" s="93"/>
      <c r="AOG13" s="93"/>
      <c r="AOH13" s="93"/>
      <c r="AOI13" s="93"/>
      <c r="AOJ13" s="93"/>
      <c r="AOK13" s="93"/>
      <c r="AOL13" s="93"/>
      <c r="AOM13" s="93"/>
      <c r="AON13" s="93"/>
      <c r="AOO13" s="93"/>
      <c r="AOP13" s="93"/>
      <c r="AOQ13" s="93"/>
      <c r="AOR13" s="93"/>
      <c r="AOS13" s="93"/>
      <c r="AOT13" s="93"/>
      <c r="AOZ13" s="93"/>
      <c r="APC13" s="93"/>
      <c r="APF13" s="93"/>
      <c r="API13" s="93"/>
      <c r="APL13" s="93"/>
      <c r="APO13" s="93"/>
      <c r="APU13" s="93"/>
      <c r="AQD13" s="93"/>
      <c r="AQG13" s="93"/>
      <c r="AQJ13" s="93"/>
      <c r="AQM13" s="93"/>
      <c r="AQY13" s="93"/>
      <c r="ARE13" s="93"/>
      <c r="ARH13" s="93"/>
      <c r="ARK13" s="93"/>
      <c r="ARN13" s="93"/>
      <c r="ART13" s="93"/>
      <c r="ARW13" s="93"/>
      <c r="ARZ13" s="93"/>
      <c r="ASC13" s="93"/>
      <c r="ASE13" s="93"/>
      <c r="ASF13" s="93"/>
      <c r="ASK13" s="93"/>
      <c r="ASN13" s="93"/>
      <c r="ASQ13" s="93"/>
      <c r="AST13" s="93"/>
      <c r="ASW13" s="93"/>
      <c r="ASZ13" s="93"/>
      <c r="ATC13" s="93"/>
      <c r="ATI13" s="93"/>
      <c r="ATL13" s="93"/>
      <c r="ATO13" s="93"/>
      <c r="ATQ13" s="93"/>
      <c r="ATR13" s="93"/>
      <c r="ATZ13" s="93"/>
      <c r="AUC13" s="93"/>
      <c r="AUF13" s="93"/>
      <c r="AUQ13" s="93"/>
      <c r="AUR13" s="93"/>
      <c r="AUW13" s="93"/>
      <c r="AVA13" s="93"/>
      <c r="AVB13" s="93"/>
      <c r="AVJ13" s="93"/>
      <c r="AVK13" s="93"/>
      <c r="AWK13" s="93"/>
      <c r="AWL13" s="93"/>
      <c r="AWM13" s="93"/>
      <c r="AWN13" s="93"/>
      <c r="AWO13" s="93"/>
      <c r="AWP13" s="93"/>
      <c r="AWQ13" s="93"/>
      <c r="AWR13" s="93"/>
      <c r="AWS13" s="93"/>
      <c r="AWT13" s="93"/>
      <c r="AWU13" s="93"/>
      <c r="AWV13" s="93"/>
      <c r="AWW13" s="93"/>
      <c r="AWX13" s="93"/>
      <c r="AWY13" s="93"/>
      <c r="AWZ13" s="93"/>
      <c r="AXA13" s="93"/>
      <c r="AXB13" s="93"/>
      <c r="AXC13" s="93"/>
      <c r="AXD13" s="93"/>
      <c r="AXE13" s="93"/>
      <c r="AXF13" s="93"/>
      <c r="AXG13" s="93"/>
      <c r="AXH13" s="93"/>
      <c r="AXI13" s="93"/>
      <c r="AXJ13" s="93"/>
      <c r="AXK13" s="93"/>
      <c r="AXL13" s="93"/>
      <c r="AXM13" s="93"/>
      <c r="AXN13" s="93"/>
      <c r="AXO13" s="93"/>
      <c r="AXP13" s="93"/>
      <c r="AXQ13" s="93"/>
      <c r="AXR13" s="93"/>
      <c r="AXS13" s="93"/>
      <c r="AXT13" s="93"/>
      <c r="AXU13" s="93"/>
      <c r="AXV13" s="93"/>
      <c r="AXW13" s="93"/>
      <c r="AXX13" s="93"/>
      <c r="AXY13" s="93"/>
      <c r="AXZ13" s="93"/>
      <c r="AYA13" s="93"/>
      <c r="AYB13" s="93"/>
      <c r="AYC13" s="93"/>
      <c r="AYD13" s="93"/>
      <c r="AYE13" s="93"/>
      <c r="AYF13" s="93"/>
      <c r="AYG13" s="93"/>
      <c r="AYH13" s="93"/>
      <c r="AYI13" s="93"/>
      <c r="AYJ13" s="93"/>
      <c r="AYK13" s="93"/>
      <c r="AYL13" s="93"/>
      <c r="AYM13" s="93"/>
      <c r="AYN13" s="93"/>
      <c r="AYO13" s="93"/>
      <c r="AYP13" s="93"/>
      <c r="AYV13" s="93"/>
      <c r="AYY13" s="93"/>
      <c r="AZB13" s="93"/>
      <c r="AZE13" s="93"/>
      <c r="AZH13" s="93"/>
      <c r="AZK13" s="93"/>
      <c r="AZQ13" s="93"/>
      <c r="AZZ13" s="93"/>
      <c r="BAC13" s="93"/>
      <c r="BAF13" s="93"/>
      <c r="BAI13" s="93"/>
      <c r="BAU13" s="93"/>
      <c r="BBA13" s="93"/>
      <c r="BBD13" s="93"/>
      <c r="BBG13" s="93"/>
      <c r="BBJ13" s="93"/>
      <c r="BBP13" s="93"/>
      <c r="BBS13" s="93"/>
      <c r="BBV13" s="93"/>
      <c r="BBY13" s="93"/>
      <c r="BCA13" s="93"/>
      <c r="BCB13" s="93"/>
      <c r="BCG13" s="93"/>
      <c r="BCJ13" s="93"/>
      <c r="BCM13" s="93"/>
      <c r="BCP13" s="93"/>
      <c r="BCS13" s="93"/>
      <c r="BCV13" s="93"/>
      <c r="BCY13" s="93"/>
      <c r="BDE13" s="93"/>
      <c r="BDH13" s="93"/>
      <c r="BDK13" s="93"/>
      <c r="BDM13" s="93"/>
      <c r="BDN13" s="93"/>
      <c r="BDV13" s="93"/>
      <c r="BDY13" s="93"/>
      <c r="BEB13" s="93"/>
      <c r="BEM13" s="93"/>
      <c r="BEN13" s="93"/>
      <c r="BES13" s="93"/>
      <c r="BEW13" s="93"/>
      <c r="BEX13" s="93"/>
      <c r="BFF13" s="93"/>
      <c r="BFG13" s="93"/>
      <c r="BGG13" s="93"/>
      <c r="BGH13" s="93"/>
      <c r="BGI13" s="93"/>
      <c r="BGJ13" s="93"/>
      <c r="BGK13" s="93"/>
      <c r="BGL13" s="93"/>
      <c r="BGM13" s="93"/>
      <c r="BGN13" s="93"/>
      <c r="BGO13" s="93"/>
      <c r="BGP13" s="93"/>
      <c r="BGQ13" s="93"/>
      <c r="BGR13" s="93"/>
      <c r="BGS13" s="93"/>
      <c r="BGT13" s="93"/>
      <c r="BGU13" s="93"/>
      <c r="BGV13" s="93"/>
      <c r="BGW13" s="93"/>
      <c r="BGX13" s="93"/>
      <c r="BGY13" s="93"/>
      <c r="BGZ13" s="93"/>
      <c r="BHA13" s="93"/>
      <c r="BHB13" s="93"/>
      <c r="BHC13" s="93"/>
      <c r="BHD13" s="93"/>
      <c r="BHE13" s="93"/>
      <c r="BHF13" s="93"/>
      <c r="BHG13" s="93"/>
      <c r="BHH13" s="93"/>
      <c r="BHI13" s="93"/>
      <c r="BHJ13" s="93"/>
      <c r="BHK13" s="93"/>
      <c r="BHL13" s="93"/>
      <c r="BHM13" s="93"/>
      <c r="BHN13" s="93"/>
      <c r="BHO13" s="93"/>
      <c r="BHP13" s="93"/>
      <c r="BHQ13" s="93"/>
      <c r="BHR13" s="93"/>
      <c r="BHS13" s="93"/>
      <c r="BHT13" s="93"/>
      <c r="BHU13" s="93"/>
      <c r="BHV13" s="93"/>
      <c r="BHW13" s="93"/>
      <c r="BHX13" s="93"/>
      <c r="BHY13" s="93"/>
      <c r="BHZ13" s="93"/>
      <c r="BIA13" s="93"/>
      <c r="BIB13" s="93"/>
      <c r="BIC13" s="93"/>
      <c r="BID13" s="93"/>
      <c r="BIE13" s="93"/>
      <c r="BIF13" s="93"/>
      <c r="BIG13" s="93"/>
      <c r="BIH13" s="93"/>
      <c r="BII13" s="93"/>
      <c r="BIJ13" s="93"/>
      <c r="BIK13" s="93"/>
      <c r="BIL13" s="93"/>
      <c r="BIR13" s="93"/>
      <c r="BIU13" s="93"/>
      <c r="BIX13" s="93"/>
      <c r="BJA13" s="93"/>
      <c r="BJD13" s="93"/>
      <c r="BJG13" s="93"/>
      <c r="BJM13" s="93"/>
      <c r="BJV13" s="93"/>
      <c r="BJY13" s="93"/>
      <c r="BKB13" s="93"/>
      <c r="BKE13" s="93"/>
      <c r="BKQ13" s="93"/>
      <c r="BKW13" s="93"/>
      <c r="BKZ13" s="93"/>
      <c r="BLC13" s="93"/>
      <c r="BLF13" s="93"/>
      <c r="BLL13" s="93"/>
      <c r="BLO13" s="93"/>
      <c r="BLR13" s="93"/>
      <c r="BLU13" s="93"/>
      <c r="BLW13" s="93"/>
      <c r="BLX13" s="93"/>
      <c r="BMC13" s="93"/>
      <c r="BMF13" s="93"/>
      <c r="BMI13" s="93"/>
      <c r="BML13" s="93"/>
      <c r="BMO13" s="93"/>
      <c r="BMR13" s="93"/>
      <c r="BMU13" s="93"/>
      <c r="BNA13" s="93"/>
      <c r="BND13" s="93"/>
      <c r="BNG13" s="93"/>
      <c r="BNI13" s="93"/>
      <c r="BNJ13" s="93"/>
      <c r="BNR13" s="93"/>
      <c r="BNU13" s="93"/>
      <c r="BNX13" s="93"/>
      <c r="BOI13" s="93"/>
      <c r="BOJ13" s="93"/>
      <c r="BOO13" s="93"/>
      <c r="BOS13" s="93"/>
      <c r="BOT13" s="93"/>
      <c r="BPB13" s="93"/>
      <c r="BPC13" s="93"/>
      <c r="BQC13" s="93"/>
      <c r="BQD13" s="93"/>
      <c r="BQE13" s="93"/>
      <c r="BQF13" s="93"/>
      <c r="BQG13" s="93"/>
      <c r="BQH13" s="93"/>
      <c r="BQI13" s="93"/>
      <c r="BQJ13" s="93"/>
      <c r="BQK13" s="93"/>
      <c r="BQL13" s="93"/>
      <c r="BQM13" s="93"/>
      <c r="BQN13" s="93"/>
      <c r="BQO13" s="93"/>
      <c r="BQP13" s="93"/>
      <c r="BQQ13" s="93"/>
      <c r="BQR13" s="93"/>
      <c r="BQS13" s="93"/>
      <c r="BQT13" s="93"/>
      <c r="BQU13" s="93"/>
      <c r="BQV13" s="93"/>
      <c r="BQW13" s="93"/>
      <c r="BQX13" s="93"/>
      <c r="BQY13" s="93"/>
      <c r="BQZ13" s="93"/>
      <c r="BRA13" s="93"/>
      <c r="BRB13" s="93"/>
      <c r="BRC13" s="93"/>
      <c r="BRD13" s="93"/>
      <c r="BRE13" s="93"/>
      <c r="BRF13" s="93"/>
      <c r="BRG13" s="93"/>
      <c r="BRH13" s="93"/>
      <c r="BRI13" s="93"/>
      <c r="BRJ13" s="93"/>
      <c r="BRK13" s="93"/>
      <c r="BRL13" s="93"/>
      <c r="BRM13" s="93"/>
      <c r="BRN13" s="93"/>
      <c r="BRO13" s="93"/>
      <c r="BRP13" s="93"/>
      <c r="BRQ13" s="93"/>
      <c r="BRR13" s="93"/>
      <c r="BRS13" s="93"/>
      <c r="BRT13" s="93"/>
      <c r="BRU13" s="93"/>
      <c r="BRV13" s="93"/>
      <c r="BRW13" s="93"/>
      <c r="BRX13" s="93"/>
      <c r="BRY13" s="93"/>
      <c r="BRZ13" s="93"/>
      <c r="BSA13" s="93"/>
      <c r="BSB13" s="93"/>
      <c r="BSC13" s="93"/>
      <c r="BSD13" s="93"/>
      <c r="BSE13" s="93"/>
      <c r="BSF13" s="93"/>
      <c r="BSG13" s="93"/>
      <c r="BSH13" s="93"/>
      <c r="BSN13" s="93"/>
      <c r="BSQ13" s="93"/>
      <c r="BST13" s="93"/>
      <c r="BSW13" s="93"/>
      <c r="BSZ13" s="93"/>
      <c r="BTC13" s="93"/>
      <c r="BTI13" s="93"/>
      <c r="BTR13" s="93"/>
      <c r="BTU13" s="93"/>
      <c r="BTX13" s="93"/>
      <c r="BUA13" s="93"/>
      <c r="BUM13" s="93"/>
      <c r="BUS13" s="93"/>
      <c r="BUV13" s="93"/>
      <c r="BUY13" s="93"/>
      <c r="BVB13" s="93"/>
      <c r="BVH13" s="93"/>
      <c r="BVK13" s="93"/>
      <c r="BVN13" s="93"/>
      <c r="BVQ13" s="93"/>
      <c r="BVS13" s="93"/>
      <c r="BVT13" s="93"/>
      <c r="BVY13" s="93"/>
      <c r="BWB13" s="93"/>
      <c r="BWE13" s="93"/>
      <c r="BWH13" s="93"/>
      <c r="BWK13" s="93"/>
      <c r="BWN13" s="93"/>
      <c r="BWQ13" s="93"/>
      <c r="BWW13" s="93"/>
      <c r="BWZ13" s="93"/>
      <c r="BXC13" s="93"/>
      <c r="BXE13" s="93"/>
      <c r="BXF13" s="93"/>
      <c r="BXN13" s="93"/>
      <c r="BXQ13" s="93"/>
      <c r="BXT13" s="93"/>
      <c r="BYE13" s="93"/>
      <c r="BYF13" s="93"/>
      <c r="BYK13" s="93"/>
      <c r="BYO13" s="93"/>
      <c r="BYP13" s="93"/>
      <c r="BYX13" s="93"/>
      <c r="BYY13" s="93"/>
      <c r="BZY13" s="93"/>
      <c r="BZZ13" s="93"/>
      <c r="CAA13" s="93"/>
      <c r="CAB13" s="93"/>
      <c r="CAC13" s="93"/>
      <c r="CAD13" s="93"/>
      <c r="CAE13" s="93"/>
      <c r="CAF13" s="93"/>
      <c r="CAG13" s="93"/>
      <c r="CAH13" s="93"/>
      <c r="CAI13" s="93"/>
      <c r="CAJ13" s="93"/>
      <c r="CAK13" s="93"/>
      <c r="CAL13" s="93"/>
      <c r="CAM13" s="93"/>
      <c r="CAN13" s="93"/>
      <c r="CAO13" s="93"/>
      <c r="CAP13" s="93"/>
      <c r="CAQ13" s="93"/>
      <c r="CAR13" s="93"/>
      <c r="CAS13" s="93"/>
      <c r="CAT13" s="93"/>
      <c r="CAU13" s="93"/>
      <c r="CAV13" s="93"/>
      <c r="CAW13" s="93"/>
      <c r="CAX13" s="93"/>
      <c r="CAY13" s="93"/>
      <c r="CAZ13" s="93"/>
      <c r="CBA13" s="93"/>
      <c r="CBB13" s="93"/>
      <c r="CBC13" s="93"/>
      <c r="CBD13" s="93"/>
      <c r="CBE13" s="93"/>
      <c r="CBF13" s="93"/>
      <c r="CBG13" s="93"/>
      <c r="CBH13" s="93"/>
      <c r="CBI13" s="93"/>
      <c r="CBJ13" s="93"/>
      <c r="CBK13" s="93"/>
      <c r="CBL13" s="93"/>
      <c r="CBM13" s="93"/>
      <c r="CBN13" s="93"/>
      <c r="CBO13" s="93"/>
      <c r="CBP13" s="93"/>
      <c r="CBQ13" s="93"/>
      <c r="CBR13" s="93"/>
      <c r="CBS13" s="93"/>
      <c r="CBT13" s="93"/>
      <c r="CBU13" s="93"/>
      <c r="CBV13" s="93"/>
      <c r="CBW13" s="93"/>
      <c r="CBX13" s="93"/>
      <c r="CBY13" s="93"/>
      <c r="CBZ13" s="93"/>
      <c r="CCA13" s="93"/>
      <c r="CCB13" s="93"/>
      <c r="CCC13" s="93"/>
      <c r="CCD13" s="93"/>
      <c r="CCJ13" s="93"/>
      <c r="CCM13" s="93"/>
      <c r="CCP13" s="93"/>
      <c r="CCS13" s="93"/>
      <c r="CCV13" s="93"/>
      <c r="CCY13" s="93"/>
      <c r="CDE13" s="93"/>
      <c r="CDN13" s="93"/>
      <c r="CDQ13" s="93"/>
      <c r="CDT13" s="93"/>
      <c r="CDW13" s="93"/>
      <c r="CEI13" s="93"/>
      <c r="CEO13" s="93"/>
      <c r="CER13" s="93"/>
      <c r="CEU13" s="93"/>
      <c r="CEX13" s="93"/>
      <c r="CFD13" s="93"/>
      <c r="CFG13" s="93"/>
      <c r="CFJ13" s="93"/>
      <c r="CFM13" s="93"/>
      <c r="CFO13" s="93"/>
      <c r="CFP13" s="93"/>
      <c r="CFU13" s="93"/>
      <c r="CFX13" s="93"/>
      <c r="CGA13" s="93"/>
      <c r="CGD13" s="93"/>
      <c r="CGG13" s="93"/>
      <c r="CGJ13" s="93"/>
      <c r="CGM13" s="93"/>
      <c r="CGS13" s="93"/>
      <c r="CGV13" s="93"/>
      <c r="CGY13" s="93"/>
      <c r="CHA13" s="93"/>
      <c r="CHB13" s="93"/>
      <c r="CHJ13" s="93"/>
      <c r="CHM13" s="93"/>
      <c r="CHP13" s="93"/>
      <c r="CIA13" s="93"/>
      <c r="CIB13" s="93"/>
      <c r="CIG13" s="93"/>
      <c r="CIK13" s="93"/>
      <c r="CIL13" s="93"/>
      <c r="CIT13" s="93"/>
      <c r="CIU13" s="93"/>
      <c r="CJU13" s="93"/>
      <c r="CJV13" s="93"/>
      <c r="CJW13" s="93"/>
      <c r="CJX13" s="93"/>
      <c r="CJY13" s="93"/>
      <c r="CJZ13" s="93"/>
      <c r="CKA13" s="93"/>
      <c r="CKB13" s="93"/>
      <c r="CKC13" s="93"/>
      <c r="CKD13" s="93"/>
      <c r="CKE13" s="93"/>
      <c r="CKF13" s="93"/>
      <c r="CKG13" s="93"/>
      <c r="CKH13" s="93"/>
      <c r="CKI13" s="93"/>
      <c r="CKJ13" s="93"/>
      <c r="CKK13" s="93"/>
      <c r="CKL13" s="93"/>
      <c r="CKM13" s="93"/>
      <c r="CKN13" s="93"/>
      <c r="CKO13" s="93"/>
      <c r="CKP13" s="93"/>
      <c r="CKQ13" s="93"/>
      <c r="CKR13" s="93"/>
      <c r="CKS13" s="93"/>
      <c r="CKT13" s="93"/>
      <c r="CKU13" s="93"/>
      <c r="CKV13" s="93"/>
      <c r="CKW13" s="93"/>
      <c r="CKX13" s="93"/>
      <c r="CKY13" s="93"/>
      <c r="CKZ13" s="93"/>
      <c r="CLA13" s="93"/>
      <c r="CLB13" s="93"/>
      <c r="CLC13" s="93"/>
      <c r="CLD13" s="93"/>
      <c r="CLE13" s="93"/>
      <c r="CLF13" s="93"/>
      <c r="CLG13" s="93"/>
      <c r="CLH13" s="93"/>
      <c r="CLI13" s="93"/>
      <c r="CLJ13" s="93"/>
      <c r="CLK13" s="93"/>
      <c r="CLL13" s="93"/>
      <c r="CLM13" s="93"/>
      <c r="CLN13" s="93"/>
      <c r="CLO13" s="93"/>
      <c r="CLP13" s="93"/>
      <c r="CLQ13" s="93"/>
      <c r="CLR13" s="93"/>
      <c r="CLS13" s="93"/>
      <c r="CLT13" s="93"/>
      <c r="CLU13" s="93"/>
      <c r="CLV13" s="93"/>
      <c r="CLW13" s="93"/>
      <c r="CLX13" s="93"/>
      <c r="CLY13" s="93"/>
      <c r="CLZ13" s="93"/>
      <c r="CMF13" s="93"/>
      <c r="CMI13" s="93"/>
      <c r="CML13" s="93"/>
      <c r="CMO13" s="93"/>
      <c r="CMR13" s="93"/>
      <c r="CMU13" s="93"/>
      <c r="CNA13" s="93"/>
      <c r="CNJ13" s="93"/>
      <c r="CNM13" s="93"/>
      <c r="CNP13" s="93"/>
      <c r="CNS13" s="93"/>
      <c r="COE13" s="93"/>
      <c r="COK13" s="93"/>
      <c r="CON13" s="93"/>
      <c r="COQ13" s="93"/>
      <c r="COT13" s="93"/>
      <c r="COZ13" s="93"/>
      <c r="CPC13" s="93"/>
      <c r="CPF13" s="93"/>
      <c r="CPI13" s="93"/>
      <c r="CPK13" s="93"/>
      <c r="CPL13" s="93"/>
      <c r="CPQ13" s="93"/>
      <c r="CPT13" s="93"/>
      <c r="CPW13" s="93"/>
      <c r="CPZ13" s="93"/>
      <c r="CQC13" s="93"/>
      <c r="CQF13" s="93"/>
      <c r="CQI13" s="93"/>
      <c r="CQO13" s="93"/>
      <c r="CQR13" s="93"/>
      <c r="CQU13" s="93"/>
      <c r="CQW13" s="93"/>
      <c r="CQX13" s="93"/>
      <c r="CRF13" s="93"/>
      <c r="CRI13" s="93"/>
      <c r="CRL13" s="93"/>
      <c r="CRW13" s="93"/>
      <c r="CRX13" s="93"/>
      <c r="CSC13" s="93"/>
      <c r="CSG13" s="93"/>
      <c r="CSH13" s="93"/>
      <c r="CSP13" s="93"/>
      <c r="CSQ13" s="93"/>
      <c r="CTQ13" s="93"/>
      <c r="CTR13" s="93"/>
      <c r="CTS13" s="93"/>
      <c r="CTT13" s="93"/>
      <c r="CTU13" s="93"/>
      <c r="CTV13" s="93"/>
      <c r="CTW13" s="93"/>
      <c r="CTX13" s="93"/>
      <c r="CTY13" s="93"/>
      <c r="CTZ13" s="93"/>
      <c r="CUA13" s="93"/>
      <c r="CUB13" s="93"/>
      <c r="CUC13" s="93"/>
      <c r="CUD13" s="93"/>
      <c r="CUE13" s="93"/>
      <c r="CUF13" s="93"/>
      <c r="CUG13" s="93"/>
      <c r="CUH13" s="93"/>
      <c r="CUI13" s="93"/>
      <c r="CUJ13" s="93"/>
      <c r="CUK13" s="93"/>
      <c r="CUL13" s="93"/>
      <c r="CUM13" s="93"/>
      <c r="CUN13" s="93"/>
      <c r="CUO13" s="93"/>
      <c r="CUP13" s="93"/>
      <c r="CUQ13" s="93"/>
      <c r="CUR13" s="93"/>
      <c r="CUS13" s="93"/>
      <c r="CUT13" s="93"/>
      <c r="CUU13" s="93"/>
      <c r="CUV13" s="93"/>
      <c r="CUW13" s="93"/>
      <c r="CUX13" s="93"/>
      <c r="CUY13" s="93"/>
      <c r="CUZ13" s="93"/>
      <c r="CVA13" s="93"/>
      <c r="CVB13" s="93"/>
      <c r="CVC13" s="93"/>
      <c r="CVD13" s="93"/>
      <c r="CVE13" s="93"/>
      <c r="CVF13" s="93"/>
      <c r="CVG13" s="93"/>
      <c r="CVH13" s="93"/>
      <c r="CVI13" s="93"/>
      <c r="CVJ13" s="93"/>
      <c r="CVK13" s="93"/>
      <c r="CVL13" s="93"/>
      <c r="CVM13" s="93"/>
      <c r="CVN13" s="93"/>
      <c r="CVO13" s="93"/>
      <c r="CVP13" s="93"/>
      <c r="CVQ13" s="93"/>
      <c r="CVR13" s="93"/>
      <c r="CVS13" s="93"/>
      <c r="CVT13" s="93"/>
      <c r="CVU13" s="93"/>
      <c r="CVV13" s="93"/>
      <c r="CWB13" s="93"/>
      <c r="CWE13" s="93"/>
      <c r="CWH13" s="93"/>
      <c r="CWK13" s="93"/>
      <c r="CWN13" s="93"/>
      <c r="CWQ13" s="93"/>
      <c r="CWW13" s="93"/>
      <c r="CXF13" s="93"/>
      <c r="CXI13" s="93"/>
      <c r="CXL13" s="93"/>
      <c r="CXO13" s="93"/>
      <c r="CYA13" s="93"/>
      <c r="CYG13" s="93"/>
      <c r="CYJ13" s="93"/>
      <c r="CYM13" s="93"/>
      <c r="CYP13" s="93"/>
      <c r="CYV13" s="93"/>
      <c r="CYY13" s="93"/>
      <c r="CZB13" s="93"/>
      <c r="CZE13" s="93"/>
      <c r="CZG13" s="93"/>
      <c r="CZH13" s="93"/>
      <c r="CZM13" s="93"/>
      <c r="CZP13" s="93"/>
      <c r="CZS13" s="93"/>
      <c r="CZV13" s="93"/>
      <c r="CZY13" s="93"/>
      <c r="DAB13" s="93"/>
      <c r="DAE13" s="93"/>
      <c r="DAK13" s="93"/>
      <c r="DAN13" s="93"/>
      <c r="DAQ13" s="93"/>
      <c r="DAS13" s="93"/>
      <c r="DAT13" s="93"/>
      <c r="DBB13" s="93"/>
      <c r="DBE13" s="93"/>
      <c r="DBH13" s="93"/>
      <c r="DBS13" s="93"/>
      <c r="DBT13" s="93"/>
      <c r="DBY13" s="93"/>
      <c r="DCC13" s="93"/>
      <c r="DCD13" s="93"/>
      <c r="DCL13" s="93"/>
      <c r="DCM13" s="93"/>
      <c r="DDM13" s="93"/>
      <c r="DDN13" s="93"/>
      <c r="DDO13" s="93"/>
      <c r="DDP13" s="93"/>
      <c r="DDQ13" s="93"/>
      <c r="DDR13" s="93"/>
      <c r="DDS13" s="93"/>
      <c r="DDT13" s="93"/>
      <c r="DDU13" s="93"/>
      <c r="DDV13" s="93"/>
      <c r="DDW13" s="93"/>
      <c r="DDX13" s="93"/>
      <c r="DDY13" s="93"/>
      <c r="DDZ13" s="93"/>
      <c r="DEA13" s="93"/>
      <c r="DEB13" s="93"/>
      <c r="DEC13" s="93"/>
      <c r="DED13" s="93"/>
      <c r="DEE13" s="93"/>
      <c r="DEF13" s="93"/>
      <c r="DEG13" s="93"/>
      <c r="DEH13" s="93"/>
      <c r="DEI13" s="93"/>
      <c r="DEJ13" s="93"/>
      <c r="DEK13" s="93"/>
      <c r="DEL13" s="93"/>
      <c r="DEM13" s="93"/>
      <c r="DEN13" s="93"/>
      <c r="DEO13" s="93"/>
      <c r="DEP13" s="93"/>
      <c r="DEQ13" s="93"/>
      <c r="DER13" s="93"/>
      <c r="DES13" s="93"/>
      <c r="DET13" s="93"/>
      <c r="DEU13" s="93"/>
      <c r="DEV13" s="93"/>
      <c r="DEW13" s="93"/>
      <c r="DEX13" s="93"/>
      <c r="DEY13" s="93"/>
      <c r="DEZ13" s="93"/>
      <c r="DFA13" s="93"/>
      <c r="DFB13" s="93"/>
      <c r="DFC13" s="93"/>
      <c r="DFD13" s="93"/>
      <c r="DFE13" s="93"/>
      <c r="DFF13" s="93"/>
      <c r="DFG13" s="93"/>
      <c r="DFH13" s="93"/>
      <c r="DFI13" s="93"/>
      <c r="DFJ13" s="93"/>
      <c r="DFK13" s="93"/>
      <c r="DFL13" s="93"/>
      <c r="DFM13" s="93"/>
      <c r="DFN13" s="93"/>
      <c r="DFO13" s="93"/>
      <c r="DFP13" s="93"/>
      <c r="DFQ13" s="93"/>
      <c r="DFR13" s="93"/>
      <c r="DFX13" s="93"/>
      <c r="DGA13" s="93"/>
      <c r="DGD13" s="93"/>
      <c r="DGG13" s="93"/>
      <c r="DGJ13" s="93"/>
      <c r="DGM13" s="93"/>
      <c r="DGS13" s="93"/>
      <c r="DHB13" s="93"/>
      <c r="DHE13" s="93"/>
      <c r="DHH13" s="93"/>
      <c r="DHK13" s="93"/>
      <c r="DHW13" s="93"/>
      <c r="DIC13" s="93"/>
      <c r="DIF13" s="93"/>
      <c r="DII13" s="93"/>
      <c r="DIL13" s="93"/>
      <c r="DIR13" s="93"/>
      <c r="DIU13" s="93"/>
      <c r="DIX13" s="93"/>
      <c r="DJA13" s="93"/>
      <c r="DJC13" s="93"/>
      <c r="DJD13" s="93"/>
      <c r="DJI13" s="93"/>
      <c r="DJL13" s="93"/>
      <c r="DJO13" s="93"/>
      <c r="DJR13" s="93"/>
      <c r="DJU13" s="93"/>
      <c r="DJX13" s="93"/>
      <c r="DKA13" s="93"/>
      <c r="DKG13" s="93"/>
      <c r="DKJ13" s="93"/>
      <c r="DKM13" s="93"/>
      <c r="DKO13" s="93"/>
      <c r="DKP13" s="93"/>
      <c r="DKX13" s="93"/>
      <c r="DLA13" s="93"/>
      <c r="DLD13" s="93"/>
      <c r="DLO13" s="93"/>
      <c r="DLP13" s="93"/>
      <c r="DLU13" s="93"/>
      <c r="DLY13" s="93"/>
      <c r="DLZ13" s="93"/>
      <c r="DMH13" s="93"/>
      <c r="DMI13" s="93"/>
      <c r="DNI13" s="93"/>
      <c r="DNJ13" s="93"/>
      <c r="DNK13" s="93"/>
      <c r="DNL13" s="93"/>
      <c r="DNM13" s="93"/>
      <c r="DNN13" s="93"/>
      <c r="DNO13" s="93"/>
      <c r="DNP13" s="93"/>
      <c r="DNQ13" s="93"/>
      <c r="DNR13" s="93"/>
      <c r="DNS13" s="93"/>
      <c r="DNT13" s="93"/>
      <c r="DNU13" s="93"/>
      <c r="DNV13" s="93"/>
      <c r="DNW13" s="93"/>
      <c r="DNX13" s="93"/>
      <c r="DNY13" s="93"/>
      <c r="DNZ13" s="93"/>
      <c r="DOA13" s="93"/>
      <c r="DOB13" s="93"/>
      <c r="DOC13" s="93"/>
      <c r="DOD13" s="93"/>
      <c r="DOE13" s="93"/>
      <c r="DOF13" s="93"/>
      <c r="DOG13" s="93"/>
      <c r="DOH13" s="93"/>
      <c r="DOI13" s="93"/>
      <c r="DOJ13" s="93"/>
      <c r="DOK13" s="93"/>
      <c r="DOL13" s="93"/>
      <c r="DOM13" s="93"/>
      <c r="DON13" s="93"/>
      <c r="DOO13" s="93"/>
      <c r="DOP13" s="93"/>
      <c r="DOQ13" s="93"/>
      <c r="DOR13" s="93"/>
      <c r="DOS13" s="93"/>
      <c r="DOT13" s="93"/>
      <c r="DOU13" s="93"/>
      <c r="DOV13" s="93"/>
      <c r="DOW13" s="93"/>
      <c r="DOX13" s="93"/>
      <c r="DOY13" s="93"/>
      <c r="DOZ13" s="93"/>
      <c r="DPA13" s="93"/>
      <c r="DPB13" s="93"/>
      <c r="DPC13" s="93"/>
      <c r="DPD13" s="93"/>
      <c r="DPE13" s="93"/>
      <c r="DPF13" s="93"/>
      <c r="DPG13" s="93"/>
      <c r="DPH13" s="93"/>
      <c r="DPI13" s="93"/>
      <c r="DPJ13" s="93"/>
      <c r="DPK13" s="93"/>
      <c r="DPL13" s="93"/>
      <c r="DPM13" s="93"/>
      <c r="DPN13" s="93"/>
      <c r="DPT13" s="93"/>
      <c r="DPW13" s="93"/>
      <c r="DPZ13" s="93"/>
      <c r="DQC13" s="93"/>
      <c r="DQF13" s="93"/>
      <c r="DQI13" s="93"/>
      <c r="DQO13" s="93"/>
      <c r="DQX13" s="93"/>
      <c r="DRA13" s="93"/>
      <c r="DRD13" s="93"/>
      <c r="DRG13" s="93"/>
      <c r="DRS13" s="93"/>
      <c r="DRY13" s="93"/>
      <c r="DSB13" s="93"/>
      <c r="DSE13" s="93"/>
      <c r="DSH13" s="93"/>
      <c r="DSN13" s="93"/>
      <c r="DSQ13" s="93"/>
      <c r="DST13" s="93"/>
      <c r="DSW13" s="93"/>
      <c r="DSY13" s="93"/>
      <c r="DSZ13" s="93"/>
      <c r="DTE13" s="93"/>
      <c r="DTH13" s="93"/>
      <c r="DTK13" s="93"/>
      <c r="DTN13" s="93"/>
      <c r="DTQ13" s="93"/>
      <c r="DTT13" s="93"/>
      <c r="DTW13" s="93"/>
      <c r="DUC13" s="93"/>
      <c r="DUF13" s="93"/>
      <c r="DUI13" s="93"/>
      <c r="DUK13" s="93"/>
      <c r="DUL13" s="93"/>
      <c r="DUT13" s="93"/>
      <c r="DUW13" s="93"/>
      <c r="DUZ13" s="93"/>
      <c r="DVK13" s="93"/>
      <c r="DVL13" s="93"/>
      <c r="DVQ13" s="93"/>
      <c r="DVU13" s="93"/>
      <c r="DVV13" s="93"/>
      <c r="DWD13" s="93"/>
      <c r="DWE13" s="93"/>
      <c r="DXE13" s="93"/>
      <c r="DXF13" s="93"/>
      <c r="DXG13" s="93"/>
      <c r="DXH13" s="93"/>
      <c r="DXI13" s="93"/>
      <c r="DXJ13" s="93"/>
      <c r="DXK13" s="93"/>
      <c r="DXL13" s="93"/>
      <c r="DXM13" s="93"/>
      <c r="DXN13" s="93"/>
      <c r="DXO13" s="93"/>
      <c r="DXP13" s="93"/>
      <c r="DXQ13" s="93"/>
      <c r="DXR13" s="93"/>
      <c r="DXS13" s="93"/>
      <c r="DXT13" s="93"/>
      <c r="DXU13" s="93"/>
      <c r="DXV13" s="93"/>
      <c r="DXW13" s="93"/>
      <c r="DXX13" s="93"/>
      <c r="DXY13" s="93"/>
      <c r="DXZ13" s="93"/>
      <c r="DYA13" s="93"/>
      <c r="DYB13" s="93"/>
      <c r="DYC13" s="93"/>
      <c r="DYD13" s="93"/>
      <c r="DYE13" s="93"/>
      <c r="DYF13" s="93"/>
      <c r="DYG13" s="93"/>
      <c r="DYH13" s="93"/>
      <c r="DYI13" s="93"/>
      <c r="DYJ13" s="93"/>
      <c r="DYK13" s="93"/>
      <c r="DYL13" s="93"/>
      <c r="DYM13" s="93"/>
      <c r="DYN13" s="93"/>
      <c r="DYO13" s="93"/>
      <c r="DYP13" s="93"/>
      <c r="DYQ13" s="93"/>
      <c r="DYR13" s="93"/>
      <c r="DYS13" s="93"/>
      <c r="DYT13" s="93"/>
      <c r="DYU13" s="93"/>
      <c r="DYV13" s="93"/>
      <c r="DYW13" s="93"/>
      <c r="DYX13" s="93"/>
      <c r="DYY13" s="93"/>
      <c r="DYZ13" s="93"/>
      <c r="DZA13" s="93"/>
      <c r="DZB13" s="93"/>
      <c r="DZC13" s="93"/>
      <c r="DZD13" s="93"/>
      <c r="DZE13" s="93"/>
      <c r="DZF13" s="93"/>
      <c r="DZG13" s="93"/>
      <c r="DZH13" s="93"/>
      <c r="DZI13" s="93"/>
      <c r="DZJ13" s="93"/>
      <c r="DZP13" s="93"/>
      <c r="DZS13" s="93"/>
      <c r="DZV13" s="93"/>
      <c r="DZY13" s="93"/>
      <c r="EAB13" s="93"/>
      <c r="EAE13" s="93"/>
      <c r="EAK13" s="93"/>
      <c r="EAT13" s="93"/>
      <c r="EAW13" s="93"/>
      <c r="EAZ13" s="93"/>
      <c r="EBC13" s="93"/>
      <c r="EBO13" s="93"/>
      <c r="EBU13" s="93"/>
      <c r="EBX13" s="93"/>
      <c r="ECA13" s="93"/>
      <c r="ECD13" s="93"/>
      <c r="ECJ13" s="93"/>
      <c r="ECM13" s="93"/>
      <c r="ECP13" s="93"/>
      <c r="ECS13" s="93"/>
      <c r="ECU13" s="93"/>
      <c r="ECV13" s="93"/>
      <c r="EDA13" s="93"/>
      <c r="EDD13" s="93"/>
      <c r="EDG13" s="93"/>
      <c r="EDJ13" s="93"/>
      <c r="EDM13" s="93"/>
      <c r="EDP13" s="93"/>
      <c r="EDS13" s="93"/>
      <c r="EDY13" s="93"/>
      <c r="EEB13" s="93"/>
      <c r="EEE13" s="93"/>
      <c r="EEG13" s="93"/>
      <c r="EEH13" s="93"/>
      <c r="EEP13" s="93"/>
      <c r="EES13" s="93"/>
      <c r="EEV13" s="93"/>
      <c r="EFG13" s="93"/>
      <c r="EFH13" s="93"/>
      <c r="EFM13" s="93"/>
      <c r="EFQ13" s="93"/>
      <c r="EFR13" s="93"/>
      <c r="EFZ13" s="93"/>
      <c r="EGA13" s="93"/>
      <c r="EHA13" s="93"/>
      <c r="EHB13" s="93"/>
      <c r="EHC13" s="93"/>
      <c r="EHD13" s="93"/>
      <c r="EHE13" s="93"/>
      <c r="EHF13" s="93"/>
      <c r="EHG13" s="93"/>
      <c r="EHH13" s="93"/>
      <c r="EHI13" s="93"/>
      <c r="EHJ13" s="93"/>
      <c r="EHK13" s="93"/>
      <c r="EHL13" s="93"/>
      <c r="EHM13" s="93"/>
      <c r="EHN13" s="93"/>
      <c r="EHO13" s="93"/>
      <c r="EHP13" s="93"/>
      <c r="EHQ13" s="93"/>
      <c r="EHR13" s="93"/>
      <c r="EHS13" s="93"/>
      <c r="EHT13" s="93"/>
      <c r="EHU13" s="93"/>
      <c r="EHV13" s="93"/>
      <c r="EHW13" s="93"/>
      <c r="EHX13" s="93"/>
      <c r="EHY13" s="93"/>
      <c r="EHZ13" s="93"/>
      <c r="EIA13" s="93"/>
      <c r="EIB13" s="93"/>
      <c r="EIC13" s="93"/>
      <c r="EID13" s="93"/>
      <c r="EIE13" s="93"/>
      <c r="EIF13" s="93"/>
      <c r="EIG13" s="93"/>
      <c r="EIH13" s="93"/>
      <c r="EII13" s="93"/>
      <c r="EIJ13" s="93"/>
      <c r="EIK13" s="93"/>
      <c r="EIL13" s="93"/>
      <c r="EIM13" s="93"/>
      <c r="EIN13" s="93"/>
      <c r="EIO13" s="93"/>
      <c r="EIP13" s="93"/>
      <c r="EIQ13" s="93"/>
      <c r="EIR13" s="93"/>
      <c r="EIS13" s="93"/>
      <c r="EIT13" s="93"/>
      <c r="EIU13" s="93"/>
      <c r="EIV13" s="93"/>
      <c r="EIW13" s="93"/>
      <c r="EIX13" s="93"/>
      <c r="EIY13" s="93"/>
      <c r="EIZ13" s="93"/>
      <c r="EJA13" s="93"/>
      <c r="EJB13" s="93"/>
      <c r="EJC13" s="93"/>
      <c r="EJD13" s="93"/>
      <c r="EJE13" s="93"/>
      <c r="EJF13" s="93"/>
      <c r="EJL13" s="93"/>
      <c r="EJO13" s="93"/>
      <c r="EJR13" s="93"/>
      <c r="EJU13" s="93"/>
      <c r="EJX13" s="93"/>
      <c r="EKA13" s="93"/>
      <c r="EKG13" s="93"/>
      <c r="EKP13" s="93"/>
      <c r="EKS13" s="93"/>
      <c r="EKV13" s="93"/>
      <c r="EKY13" s="93"/>
      <c r="ELK13" s="93"/>
      <c r="ELQ13" s="93"/>
      <c r="ELT13" s="93"/>
      <c r="ELW13" s="93"/>
      <c r="ELZ13" s="93"/>
      <c r="EMF13" s="93"/>
      <c r="EMI13" s="93"/>
      <c r="EML13" s="93"/>
      <c r="EMO13" s="93"/>
      <c r="EMQ13" s="93"/>
      <c r="EMR13" s="93"/>
      <c r="EMW13" s="93"/>
      <c r="EMZ13" s="93"/>
      <c r="ENC13" s="93"/>
      <c r="ENF13" s="93"/>
      <c r="ENI13" s="93"/>
      <c r="ENL13" s="93"/>
      <c r="ENO13" s="93"/>
      <c r="ENU13" s="93"/>
      <c r="ENX13" s="93"/>
      <c r="EOA13" s="93"/>
      <c r="EOC13" s="93"/>
      <c r="EOD13" s="93"/>
      <c r="EOL13" s="93"/>
      <c r="EOO13" s="93"/>
      <c r="EOR13" s="93"/>
      <c r="EPC13" s="93"/>
      <c r="EPD13" s="93"/>
      <c r="EPI13" s="93"/>
      <c r="EPM13" s="93"/>
      <c r="EPN13" s="93"/>
      <c r="EPV13" s="93"/>
      <c r="EPW13" s="93"/>
      <c r="EQW13" s="93"/>
      <c r="EQX13" s="93"/>
      <c r="EQY13" s="93"/>
      <c r="EQZ13" s="93"/>
      <c r="ERA13" s="93"/>
      <c r="ERB13" s="93"/>
      <c r="ERC13" s="93"/>
      <c r="ERD13" s="93"/>
      <c r="ERE13" s="93"/>
      <c r="ERF13" s="93"/>
      <c r="ERG13" s="93"/>
      <c r="ERH13" s="93"/>
      <c r="ERI13" s="93"/>
      <c r="ERJ13" s="93"/>
      <c r="ERK13" s="93"/>
      <c r="ERL13" s="93"/>
      <c r="ERM13" s="93"/>
      <c r="ERN13" s="93"/>
      <c r="ERO13" s="93"/>
      <c r="ERP13" s="93"/>
      <c r="ERQ13" s="93"/>
      <c r="ERR13" s="93"/>
      <c r="ERS13" s="93"/>
      <c r="ERT13" s="93"/>
      <c r="ERU13" s="93"/>
      <c r="ERV13" s="93"/>
      <c r="ERW13" s="93"/>
      <c r="ERX13" s="93"/>
      <c r="ERY13" s="93"/>
      <c r="ERZ13" s="93"/>
      <c r="ESA13" s="93"/>
      <c r="ESB13" s="93"/>
      <c r="ESC13" s="93"/>
      <c r="ESD13" s="93"/>
      <c r="ESE13" s="93"/>
      <c r="ESF13" s="93"/>
      <c r="ESG13" s="93"/>
      <c r="ESH13" s="93"/>
      <c r="ESI13" s="93"/>
      <c r="ESJ13" s="93"/>
      <c r="ESK13" s="93"/>
      <c r="ESL13" s="93"/>
      <c r="ESM13" s="93"/>
      <c r="ESN13" s="93"/>
      <c r="ESO13" s="93"/>
      <c r="ESP13" s="93"/>
      <c r="ESQ13" s="93"/>
      <c r="ESR13" s="93"/>
      <c r="ESS13" s="93"/>
      <c r="EST13" s="93"/>
      <c r="ESU13" s="93"/>
      <c r="ESV13" s="93"/>
      <c r="ESW13" s="93"/>
      <c r="ESX13" s="93"/>
      <c r="ESY13" s="93"/>
      <c r="ESZ13" s="93"/>
      <c r="ETA13" s="93"/>
      <c r="ETB13" s="93"/>
      <c r="ETH13" s="93"/>
      <c r="ETK13" s="93"/>
      <c r="ETN13" s="93"/>
      <c r="ETQ13" s="93"/>
      <c r="ETT13" s="93"/>
      <c r="ETW13" s="93"/>
      <c r="EUC13" s="93"/>
      <c r="EUL13" s="93"/>
      <c r="EUO13" s="93"/>
      <c r="EUR13" s="93"/>
      <c r="EUU13" s="93"/>
      <c r="EVG13" s="93"/>
      <c r="EVM13" s="93"/>
      <c r="EVP13" s="93"/>
      <c r="EVS13" s="93"/>
      <c r="EVV13" s="93"/>
      <c r="EWB13" s="93"/>
      <c r="EWE13" s="93"/>
      <c r="EWH13" s="93"/>
      <c r="EWK13" s="93"/>
      <c r="EWM13" s="93"/>
      <c r="EWN13" s="93"/>
      <c r="EWS13" s="93"/>
      <c r="EWV13" s="93"/>
      <c r="EWY13" s="93"/>
      <c r="EXB13" s="93"/>
      <c r="EXE13" s="93"/>
      <c r="EXH13" s="93"/>
      <c r="EXK13" s="93"/>
      <c r="EXQ13" s="93"/>
      <c r="EXT13" s="93"/>
      <c r="EXW13" s="93"/>
      <c r="EXY13" s="93"/>
      <c r="EXZ13" s="93"/>
      <c r="EYH13" s="93"/>
      <c r="EYK13" s="93"/>
      <c r="EYN13" s="93"/>
      <c r="EYY13" s="93"/>
      <c r="EYZ13" s="93"/>
      <c r="EZE13" s="93"/>
      <c r="EZI13" s="93"/>
      <c r="EZJ13" s="93"/>
      <c r="EZR13" s="93"/>
      <c r="EZS13" s="93"/>
      <c r="FAS13" s="93"/>
      <c r="FAT13" s="93"/>
      <c r="FAU13" s="93"/>
      <c r="FAV13" s="93"/>
      <c r="FAW13" s="93"/>
      <c r="FAX13" s="93"/>
      <c r="FAY13" s="93"/>
      <c r="FAZ13" s="93"/>
      <c r="FBA13" s="93"/>
      <c r="FBB13" s="93"/>
      <c r="FBC13" s="93"/>
      <c r="FBD13" s="93"/>
      <c r="FBE13" s="93"/>
      <c r="FBF13" s="93"/>
      <c r="FBG13" s="93"/>
      <c r="FBH13" s="93"/>
      <c r="FBI13" s="93"/>
      <c r="FBJ13" s="93"/>
      <c r="FBK13" s="93"/>
      <c r="FBL13" s="93"/>
      <c r="FBM13" s="93"/>
      <c r="FBN13" s="93"/>
      <c r="FBO13" s="93"/>
      <c r="FBP13" s="93"/>
      <c r="FBQ13" s="93"/>
      <c r="FBR13" s="93"/>
      <c r="FBS13" s="93"/>
      <c r="FBT13" s="93"/>
      <c r="FBU13" s="93"/>
      <c r="FBV13" s="93"/>
      <c r="FBW13" s="93"/>
      <c r="FBX13" s="93"/>
      <c r="FBY13" s="93"/>
      <c r="FBZ13" s="93"/>
      <c r="FCA13" s="93"/>
      <c r="FCB13" s="93"/>
      <c r="FCC13" s="93"/>
      <c r="FCD13" s="93"/>
      <c r="FCE13" s="93"/>
      <c r="FCF13" s="93"/>
      <c r="FCG13" s="93"/>
      <c r="FCH13" s="93"/>
      <c r="FCI13" s="93"/>
      <c r="FCJ13" s="93"/>
      <c r="FCK13" s="93"/>
      <c r="FCL13" s="93"/>
      <c r="FCM13" s="93"/>
      <c r="FCN13" s="93"/>
      <c r="FCO13" s="93"/>
      <c r="FCP13" s="93"/>
      <c r="FCQ13" s="93"/>
      <c r="FCR13" s="93"/>
      <c r="FCS13" s="93"/>
      <c r="FCT13" s="93"/>
      <c r="FCU13" s="93"/>
      <c r="FCV13" s="93"/>
      <c r="FCW13" s="93"/>
      <c r="FCX13" s="93"/>
      <c r="FDD13" s="93"/>
      <c r="FDG13" s="93"/>
      <c r="FDJ13" s="93"/>
      <c r="FDM13" s="93"/>
      <c r="FDP13" s="93"/>
      <c r="FDS13" s="93"/>
      <c r="FDY13" s="93"/>
      <c r="FEH13" s="93"/>
      <c r="FEK13" s="93"/>
      <c r="FEN13" s="93"/>
      <c r="FEQ13" s="93"/>
      <c r="FFC13" s="93"/>
      <c r="FFI13" s="93"/>
      <c r="FFL13" s="93"/>
      <c r="FFO13" s="93"/>
      <c r="FFR13" s="93"/>
      <c r="FFX13" s="93"/>
      <c r="FGA13" s="93"/>
      <c r="FGD13" s="93"/>
      <c r="FGG13" s="93"/>
      <c r="FGI13" s="93"/>
      <c r="FGJ13" s="93"/>
      <c r="FGO13" s="93"/>
      <c r="FGR13" s="93"/>
      <c r="FGU13" s="93"/>
      <c r="FGX13" s="93"/>
      <c r="FHA13" s="93"/>
      <c r="FHD13" s="93"/>
      <c r="FHG13" s="93"/>
      <c r="FHM13" s="93"/>
      <c r="FHP13" s="93"/>
      <c r="FHS13" s="93"/>
      <c r="FHU13" s="93"/>
      <c r="FHV13" s="93"/>
      <c r="FID13" s="93"/>
      <c r="FIG13" s="93"/>
      <c r="FIJ13" s="93"/>
      <c r="FIU13" s="93"/>
      <c r="FIV13" s="93"/>
      <c r="FJA13" s="93"/>
      <c r="FJE13" s="93"/>
      <c r="FJF13" s="93"/>
      <c r="FJN13" s="93"/>
      <c r="FJO13" s="93"/>
      <c r="FKO13" s="93"/>
      <c r="FKP13" s="93"/>
      <c r="FKQ13" s="93"/>
      <c r="FKR13" s="93"/>
      <c r="FKS13" s="93"/>
      <c r="FKT13" s="93"/>
      <c r="FKU13" s="93"/>
      <c r="FKV13" s="93"/>
      <c r="FKW13" s="93"/>
      <c r="FKX13" s="93"/>
      <c r="FKY13" s="93"/>
      <c r="FKZ13" s="93"/>
      <c r="FLA13" s="93"/>
      <c r="FLB13" s="93"/>
      <c r="FLC13" s="93"/>
      <c r="FLD13" s="93"/>
      <c r="FLE13" s="93"/>
      <c r="FLF13" s="93"/>
      <c r="FLG13" s="93"/>
      <c r="FLH13" s="93"/>
      <c r="FLI13" s="93"/>
      <c r="FLJ13" s="93"/>
      <c r="FLK13" s="93"/>
      <c r="FLL13" s="93"/>
      <c r="FLM13" s="93"/>
      <c r="FLN13" s="93"/>
      <c r="FLO13" s="93"/>
      <c r="FLP13" s="93"/>
      <c r="FLQ13" s="93"/>
      <c r="FLR13" s="93"/>
      <c r="FLS13" s="93"/>
      <c r="FLT13" s="93"/>
      <c r="FLU13" s="93"/>
      <c r="FLV13" s="93"/>
      <c r="FLW13" s="93"/>
      <c r="FLX13" s="93"/>
      <c r="FLY13" s="93"/>
      <c r="FLZ13" s="93"/>
      <c r="FMA13" s="93"/>
      <c r="FMB13" s="93"/>
      <c r="FMC13" s="93"/>
      <c r="FMD13" s="93"/>
      <c r="FME13" s="93"/>
      <c r="FMF13" s="93"/>
      <c r="FMG13" s="93"/>
      <c r="FMH13" s="93"/>
      <c r="FMI13" s="93"/>
      <c r="FMJ13" s="93"/>
      <c r="FMK13" s="93"/>
      <c r="FML13" s="93"/>
      <c r="FMM13" s="93"/>
      <c r="FMN13" s="93"/>
      <c r="FMO13" s="93"/>
      <c r="FMP13" s="93"/>
      <c r="FMQ13" s="93"/>
      <c r="FMR13" s="93"/>
      <c r="FMS13" s="93"/>
      <c r="FMT13" s="93"/>
      <c r="FMZ13" s="93"/>
      <c r="FNC13" s="93"/>
      <c r="FNF13" s="93"/>
      <c r="FNI13" s="93"/>
      <c r="FNL13" s="93"/>
      <c r="FNO13" s="93"/>
      <c r="FNU13" s="93"/>
      <c r="FOD13" s="93"/>
      <c r="FOG13" s="93"/>
      <c r="FOJ13" s="93"/>
      <c r="FOM13" s="93"/>
      <c r="FOY13" s="93"/>
      <c r="FPE13" s="93"/>
      <c r="FPH13" s="93"/>
      <c r="FPK13" s="93"/>
      <c r="FPN13" s="93"/>
      <c r="FPT13" s="93"/>
      <c r="FPW13" s="93"/>
      <c r="FPZ13" s="93"/>
      <c r="FQC13" s="93"/>
      <c r="FQE13" s="93"/>
      <c r="FQF13" s="93"/>
      <c r="FQK13" s="93"/>
      <c r="FQN13" s="93"/>
      <c r="FQQ13" s="93"/>
      <c r="FQT13" s="93"/>
      <c r="FQW13" s="93"/>
      <c r="FQZ13" s="93"/>
      <c r="FRC13" s="93"/>
      <c r="FRI13" s="93"/>
      <c r="FRL13" s="93"/>
      <c r="FRO13" s="93"/>
      <c r="FRQ13" s="93"/>
      <c r="FRR13" s="93"/>
      <c r="FRZ13" s="93"/>
      <c r="FSC13" s="93"/>
      <c r="FSF13" s="93"/>
      <c r="FSQ13" s="93"/>
      <c r="FSR13" s="93"/>
      <c r="FSW13" s="93"/>
      <c r="FTA13" s="93"/>
      <c r="FTB13" s="93"/>
      <c r="FTJ13" s="93"/>
      <c r="FTK13" s="93"/>
      <c r="FUK13" s="93"/>
      <c r="FUL13" s="93"/>
      <c r="FUM13" s="93"/>
      <c r="FUN13" s="93"/>
      <c r="FUO13" s="93"/>
      <c r="FUP13" s="93"/>
      <c r="FUQ13" s="93"/>
      <c r="FUR13" s="93"/>
      <c r="FUS13" s="93"/>
      <c r="FUT13" s="93"/>
      <c r="FUU13" s="93"/>
      <c r="FUV13" s="93"/>
      <c r="FUW13" s="93"/>
      <c r="FUX13" s="93"/>
      <c r="FUY13" s="93"/>
      <c r="FUZ13" s="93"/>
      <c r="FVA13" s="93"/>
      <c r="FVB13" s="93"/>
      <c r="FVC13" s="93"/>
      <c r="FVD13" s="93"/>
      <c r="FVE13" s="93"/>
      <c r="FVF13" s="93"/>
      <c r="FVG13" s="93"/>
      <c r="FVH13" s="93"/>
      <c r="FVI13" s="93"/>
      <c r="FVJ13" s="93"/>
      <c r="FVK13" s="93"/>
      <c r="FVL13" s="93"/>
      <c r="FVM13" s="93"/>
      <c r="FVN13" s="93"/>
      <c r="FVO13" s="93"/>
      <c r="FVP13" s="93"/>
      <c r="FVQ13" s="93"/>
      <c r="FVR13" s="93"/>
      <c r="FVS13" s="93"/>
      <c r="FVT13" s="93"/>
      <c r="FVU13" s="93"/>
      <c r="FVV13" s="93"/>
      <c r="FVW13" s="93"/>
      <c r="FVX13" s="93"/>
      <c r="FVY13" s="93"/>
      <c r="FVZ13" s="93"/>
      <c r="FWA13" s="93"/>
      <c r="FWB13" s="93"/>
      <c r="FWC13" s="93"/>
      <c r="FWD13" s="93"/>
      <c r="FWE13" s="93"/>
      <c r="FWF13" s="93"/>
      <c r="FWG13" s="93"/>
      <c r="FWH13" s="93"/>
      <c r="FWI13" s="93"/>
      <c r="FWJ13" s="93"/>
      <c r="FWK13" s="93"/>
      <c r="FWL13" s="93"/>
      <c r="FWM13" s="93"/>
      <c r="FWN13" s="93"/>
      <c r="FWO13" s="93"/>
      <c r="FWP13" s="93"/>
      <c r="FWV13" s="93"/>
      <c r="FWY13" s="93"/>
      <c r="FXB13" s="93"/>
      <c r="FXE13" s="93"/>
      <c r="FXH13" s="93"/>
      <c r="FXK13" s="93"/>
      <c r="FXQ13" s="93"/>
      <c r="FXZ13" s="93"/>
      <c r="FYC13" s="93"/>
      <c r="FYF13" s="93"/>
      <c r="FYI13" s="93"/>
      <c r="FYU13" s="93"/>
      <c r="FZA13" s="93"/>
      <c r="FZD13" s="93"/>
      <c r="FZG13" s="93"/>
      <c r="FZJ13" s="93"/>
      <c r="FZP13" s="93"/>
      <c r="FZS13" s="93"/>
      <c r="FZV13" s="93"/>
      <c r="FZY13" s="93"/>
      <c r="GAA13" s="93"/>
      <c r="GAB13" s="93"/>
      <c r="GAG13" s="93"/>
      <c r="GAJ13" s="93"/>
      <c r="GAM13" s="93"/>
      <c r="GAP13" s="93"/>
      <c r="GAS13" s="93"/>
      <c r="GAV13" s="93"/>
      <c r="GAY13" s="93"/>
      <c r="GBE13" s="93"/>
      <c r="GBH13" s="93"/>
      <c r="GBK13" s="93"/>
      <c r="GBM13" s="93"/>
      <c r="GBN13" s="93"/>
      <c r="GBV13" s="93"/>
      <c r="GBY13" s="93"/>
      <c r="GCB13" s="93"/>
      <c r="GCM13" s="93"/>
      <c r="GCN13" s="93"/>
      <c r="GCS13" s="93"/>
      <c r="GCW13" s="93"/>
      <c r="GCX13" s="93"/>
      <c r="GDF13" s="93"/>
      <c r="GDG13" s="93"/>
      <c r="GEG13" s="93"/>
      <c r="GEH13" s="93"/>
      <c r="GEI13" s="93"/>
      <c r="GEJ13" s="93"/>
      <c r="GEK13" s="93"/>
      <c r="GEL13" s="93"/>
      <c r="GEM13" s="93"/>
      <c r="GEN13" s="93"/>
      <c r="GEO13" s="93"/>
      <c r="GEP13" s="93"/>
      <c r="GEQ13" s="93"/>
      <c r="GER13" s="93"/>
      <c r="GES13" s="93"/>
      <c r="GET13" s="93"/>
      <c r="GEU13" s="93"/>
      <c r="GEV13" s="93"/>
      <c r="GEW13" s="93"/>
      <c r="GEX13" s="93"/>
      <c r="GEY13" s="93"/>
      <c r="GEZ13" s="93"/>
      <c r="GFA13" s="93"/>
      <c r="GFB13" s="93"/>
      <c r="GFC13" s="93"/>
      <c r="GFD13" s="93"/>
      <c r="GFE13" s="93"/>
      <c r="GFF13" s="93"/>
      <c r="GFG13" s="93"/>
      <c r="GFH13" s="93"/>
      <c r="GFI13" s="93"/>
      <c r="GFJ13" s="93"/>
      <c r="GFK13" s="93"/>
      <c r="GFL13" s="93"/>
      <c r="GFM13" s="93"/>
      <c r="GFN13" s="93"/>
      <c r="GFO13" s="93"/>
      <c r="GFP13" s="93"/>
      <c r="GFQ13" s="93"/>
      <c r="GFR13" s="93"/>
      <c r="GFS13" s="93"/>
      <c r="GFT13" s="93"/>
      <c r="GFU13" s="93"/>
      <c r="GFV13" s="93"/>
      <c r="GFW13" s="93"/>
      <c r="GFX13" s="93"/>
      <c r="GFY13" s="93"/>
      <c r="GFZ13" s="93"/>
      <c r="GGA13" s="93"/>
      <c r="GGB13" s="93"/>
      <c r="GGC13" s="93"/>
      <c r="GGD13" s="93"/>
      <c r="GGE13" s="93"/>
      <c r="GGF13" s="93"/>
      <c r="GGG13" s="93"/>
      <c r="GGH13" s="93"/>
      <c r="GGI13" s="93"/>
      <c r="GGJ13" s="93"/>
      <c r="GGK13" s="93"/>
      <c r="GGL13" s="93"/>
      <c r="GGR13" s="93"/>
      <c r="GGU13" s="93"/>
      <c r="GGX13" s="93"/>
      <c r="GHA13" s="93"/>
      <c r="GHD13" s="93"/>
      <c r="GHG13" s="93"/>
      <c r="GHM13" s="93"/>
      <c r="GHV13" s="93"/>
      <c r="GHY13" s="93"/>
      <c r="GIB13" s="93"/>
      <c r="GIE13" s="93"/>
      <c r="GIQ13" s="93"/>
      <c r="GIW13" s="93"/>
      <c r="GIZ13" s="93"/>
      <c r="GJC13" s="93"/>
      <c r="GJF13" s="93"/>
      <c r="GJL13" s="93"/>
      <c r="GJO13" s="93"/>
      <c r="GJR13" s="93"/>
      <c r="GJU13" s="93"/>
      <c r="GJW13" s="93"/>
      <c r="GJX13" s="93"/>
      <c r="GKC13" s="93"/>
      <c r="GKF13" s="93"/>
      <c r="GKI13" s="93"/>
      <c r="GKL13" s="93"/>
      <c r="GKO13" s="93"/>
      <c r="GKR13" s="93"/>
      <c r="GKU13" s="93"/>
      <c r="GLA13" s="93"/>
      <c r="GLD13" s="93"/>
      <c r="GLG13" s="93"/>
      <c r="GLI13" s="93"/>
      <c r="GLJ13" s="93"/>
      <c r="GLR13" s="93"/>
      <c r="GLU13" s="93"/>
      <c r="GLX13" s="93"/>
      <c r="GMI13" s="93"/>
      <c r="GMJ13" s="93"/>
      <c r="GMO13" s="93"/>
      <c r="GMS13" s="93"/>
      <c r="GMT13" s="93"/>
      <c r="GNB13" s="93"/>
      <c r="GNC13" s="93"/>
      <c r="GOC13" s="93"/>
      <c r="GOD13" s="93"/>
      <c r="GOE13" s="93"/>
      <c r="GOF13" s="93"/>
      <c r="GOG13" s="93"/>
      <c r="GOH13" s="93"/>
      <c r="GOI13" s="93"/>
      <c r="GOJ13" s="93"/>
      <c r="GOK13" s="93"/>
      <c r="GOL13" s="93"/>
      <c r="GOM13" s="93"/>
      <c r="GON13" s="93"/>
      <c r="GOO13" s="93"/>
      <c r="GOP13" s="93"/>
      <c r="GOQ13" s="93"/>
      <c r="GOR13" s="93"/>
      <c r="GOS13" s="93"/>
      <c r="GOT13" s="93"/>
      <c r="GOU13" s="93"/>
      <c r="GOV13" s="93"/>
      <c r="GOW13" s="93"/>
      <c r="GOX13" s="93"/>
      <c r="GOY13" s="93"/>
      <c r="GOZ13" s="93"/>
      <c r="GPA13" s="93"/>
      <c r="GPB13" s="93"/>
      <c r="GPC13" s="93"/>
      <c r="GPD13" s="93"/>
      <c r="GPE13" s="93"/>
      <c r="GPF13" s="93"/>
      <c r="GPG13" s="93"/>
      <c r="GPH13" s="93"/>
      <c r="GPI13" s="93"/>
      <c r="GPJ13" s="93"/>
      <c r="GPK13" s="93"/>
      <c r="GPL13" s="93"/>
      <c r="GPM13" s="93"/>
      <c r="GPN13" s="93"/>
      <c r="GPO13" s="93"/>
      <c r="GPP13" s="93"/>
      <c r="GPQ13" s="93"/>
      <c r="GPR13" s="93"/>
      <c r="GPS13" s="93"/>
      <c r="GPT13" s="93"/>
      <c r="GPU13" s="93"/>
      <c r="GPV13" s="93"/>
      <c r="GPW13" s="93"/>
      <c r="GPX13" s="93"/>
      <c r="GPY13" s="93"/>
      <c r="GPZ13" s="93"/>
      <c r="GQA13" s="93"/>
      <c r="GQB13" s="93"/>
      <c r="GQC13" s="93"/>
      <c r="GQD13" s="93"/>
      <c r="GQE13" s="93"/>
      <c r="GQF13" s="93"/>
      <c r="GQG13" s="93"/>
      <c r="GQH13" s="93"/>
      <c r="GQN13" s="93"/>
      <c r="GQQ13" s="93"/>
      <c r="GQT13" s="93"/>
      <c r="GQW13" s="93"/>
      <c r="GQZ13" s="93"/>
      <c r="GRC13" s="93"/>
      <c r="GRI13" s="93"/>
      <c r="GRR13" s="93"/>
      <c r="GRU13" s="93"/>
      <c r="GRX13" s="93"/>
      <c r="GSA13" s="93"/>
      <c r="GSM13" s="93"/>
      <c r="GSS13" s="93"/>
      <c r="GSV13" s="93"/>
      <c r="GSY13" s="93"/>
      <c r="GTB13" s="93"/>
      <c r="GTH13" s="93"/>
      <c r="GTK13" s="93"/>
      <c r="GTN13" s="93"/>
      <c r="GTQ13" s="93"/>
      <c r="GTS13" s="93"/>
      <c r="GTT13" s="93"/>
      <c r="GTY13" s="93"/>
      <c r="GUB13" s="93"/>
      <c r="GUE13" s="93"/>
      <c r="GUH13" s="93"/>
      <c r="GUK13" s="93"/>
      <c r="GUN13" s="93"/>
      <c r="GUQ13" s="93"/>
      <c r="GUW13" s="93"/>
      <c r="GUZ13" s="93"/>
      <c r="GVC13" s="93"/>
      <c r="GVE13" s="93"/>
      <c r="GVF13" s="93"/>
      <c r="GVN13" s="93"/>
      <c r="GVQ13" s="93"/>
      <c r="GVT13" s="93"/>
      <c r="GWE13" s="93"/>
      <c r="GWF13" s="93"/>
      <c r="GWK13" s="93"/>
      <c r="GWO13" s="93"/>
      <c r="GWP13" s="93"/>
      <c r="GWX13" s="93"/>
      <c r="GWY13" s="93"/>
      <c r="GXY13" s="93"/>
      <c r="GXZ13" s="93"/>
      <c r="GYA13" s="93"/>
      <c r="GYB13" s="93"/>
      <c r="GYC13" s="93"/>
      <c r="GYD13" s="93"/>
      <c r="GYE13" s="93"/>
      <c r="GYF13" s="93"/>
      <c r="GYG13" s="93"/>
      <c r="GYH13" s="93"/>
      <c r="GYI13" s="93"/>
      <c r="GYJ13" s="93"/>
      <c r="GYK13" s="93"/>
      <c r="GYL13" s="93"/>
      <c r="GYM13" s="93"/>
      <c r="GYN13" s="93"/>
      <c r="GYO13" s="93"/>
      <c r="GYP13" s="93"/>
      <c r="GYQ13" s="93"/>
      <c r="GYR13" s="93"/>
      <c r="GYS13" s="93"/>
      <c r="GYT13" s="93"/>
      <c r="GYU13" s="93"/>
      <c r="GYV13" s="93"/>
      <c r="GYW13" s="93"/>
      <c r="GYX13" s="93"/>
      <c r="GYY13" s="93"/>
      <c r="GYZ13" s="93"/>
      <c r="GZA13" s="93"/>
      <c r="GZB13" s="93"/>
      <c r="GZC13" s="93"/>
      <c r="GZD13" s="93"/>
      <c r="GZE13" s="93"/>
      <c r="GZF13" s="93"/>
      <c r="GZG13" s="93"/>
      <c r="GZH13" s="93"/>
      <c r="GZI13" s="93"/>
      <c r="GZJ13" s="93"/>
      <c r="GZK13" s="93"/>
      <c r="GZL13" s="93"/>
      <c r="GZM13" s="93"/>
      <c r="GZN13" s="93"/>
      <c r="GZO13" s="93"/>
      <c r="GZP13" s="93"/>
      <c r="GZQ13" s="93"/>
      <c r="GZR13" s="93"/>
      <c r="GZS13" s="93"/>
      <c r="GZT13" s="93"/>
      <c r="GZU13" s="93"/>
      <c r="GZV13" s="93"/>
      <c r="GZW13" s="93"/>
      <c r="GZX13" s="93"/>
      <c r="GZY13" s="93"/>
      <c r="GZZ13" s="93"/>
      <c r="HAA13" s="93"/>
      <c r="HAB13" s="93"/>
      <c r="HAC13" s="93"/>
      <c r="HAD13" s="93"/>
      <c r="HAJ13" s="93"/>
      <c r="HAM13" s="93"/>
      <c r="HAP13" s="93"/>
      <c r="HAS13" s="93"/>
      <c r="HAV13" s="93"/>
      <c r="HAY13" s="93"/>
      <c r="HBE13" s="93"/>
      <c r="HBN13" s="93"/>
      <c r="HBQ13" s="93"/>
      <c r="HBT13" s="93"/>
      <c r="HBW13" s="93"/>
      <c r="HCI13" s="93"/>
      <c r="HCO13" s="93"/>
      <c r="HCR13" s="93"/>
      <c r="HCU13" s="93"/>
      <c r="HCX13" s="93"/>
      <c r="HDD13" s="93"/>
      <c r="HDG13" s="93"/>
      <c r="HDJ13" s="93"/>
      <c r="HDM13" s="93"/>
      <c r="HDO13" s="93"/>
      <c r="HDP13" s="93"/>
      <c r="HDU13" s="93"/>
      <c r="HDX13" s="93"/>
      <c r="HEA13" s="93"/>
      <c r="HED13" s="93"/>
      <c r="HEG13" s="93"/>
      <c r="HEJ13" s="93"/>
      <c r="HEM13" s="93"/>
      <c r="HES13" s="93"/>
      <c r="HEV13" s="93"/>
      <c r="HEY13" s="93"/>
      <c r="HFA13" s="93"/>
      <c r="HFB13" s="93"/>
      <c r="HFJ13" s="93"/>
      <c r="HFM13" s="93"/>
      <c r="HFP13" s="93"/>
      <c r="HGA13" s="93"/>
      <c r="HGB13" s="93"/>
      <c r="HGG13" s="93"/>
      <c r="HGK13" s="93"/>
      <c r="HGL13" s="93"/>
      <c r="HGT13" s="93"/>
      <c r="HGU13" s="93"/>
      <c r="HHU13" s="93"/>
      <c r="HHV13" s="93"/>
      <c r="HHW13" s="93"/>
      <c r="HHX13" s="93"/>
      <c r="HHY13" s="93"/>
      <c r="HHZ13" s="93"/>
      <c r="HIA13" s="93"/>
      <c r="HIB13" s="93"/>
      <c r="HIC13" s="93"/>
      <c r="HID13" s="93"/>
      <c r="HIE13" s="93"/>
      <c r="HIF13" s="93"/>
      <c r="HIG13" s="93"/>
      <c r="HIH13" s="93"/>
      <c r="HII13" s="93"/>
      <c r="HIJ13" s="93"/>
      <c r="HIK13" s="93"/>
      <c r="HIL13" s="93"/>
      <c r="HIM13" s="93"/>
      <c r="HIN13" s="93"/>
      <c r="HIO13" s="93"/>
      <c r="HIP13" s="93"/>
      <c r="HIQ13" s="93"/>
      <c r="HIR13" s="93"/>
      <c r="HIS13" s="93"/>
      <c r="HIT13" s="93"/>
      <c r="HIU13" s="93"/>
      <c r="HIV13" s="93"/>
      <c r="HIW13" s="93"/>
      <c r="HIX13" s="93"/>
      <c r="HIY13" s="93"/>
      <c r="HIZ13" s="93"/>
      <c r="HJA13" s="93"/>
      <c r="HJB13" s="93"/>
      <c r="HJC13" s="93"/>
      <c r="HJD13" s="93"/>
      <c r="HJE13" s="93"/>
      <c r="HJF13" s="93"/>
      <c r="HJG13" s="93"/>
      <c r="HJH13" s="93"/>
      <c r="HJI13" s="93"/>
      <c r="HJJ13" s="93"/>
      <c r="HJK13" s="93"/>
      <c r="HJL13" s="93"/>
      <c r="HJM13" s="93"/>
      <c r="HJN13" s="93"/>
      <c r="HJO13" s="93"/>
      <c r="HJP13" s="93"/>
      <c r="HJQ13" s="93"/>
      <c r="HJR13" s="93"/>
      <c r="HJS13" s="93"/>
      <c r="HJT13" s="93"/>
      <c r="HJU13" s="93"/>
      <c r="HJV13" s="93"/>
      <c r="HJW13" s="93"/>
      <c r="HJX13" s="93"/>
      <c r="HJY13" s="93"/>
      <c r="HJZ13" s="93"/>
      <c r="HKF13" s="93"/>
      <c r="HKI13" s="93"/>
      <c r="HKL13" s="93"/>
      <c r="HKO13" s="93"/>
      <c r="HKR13" s="93"/>
      <c r="HKU13" s="93"/>
      <c r="HLA13" s="93"/>
      <c r="HLJ13" s="93"/>
      <c r="HLM13" s="93"/>
      <c r="HLP13" s="93"/>
      <c r="HLS13" s="93"/>
      <c r="HME13" s="93"/>
      <c r="HMK13" s="93"/>
      <c r="HMN13" s="93"/>
      <c r="HMQ13" s="93"/>
      <c r="HMT13" s="93"/>
      <c r="HMZ13" s="93"/>
      <c r="HNC13" s="93"/>
      <c r="HNF13" s="93"/>
      <c r="HNI13" s="93"/>
      <c r="HNK13" s="93"/>
      <c r="HNL13" s="93"/>
      <c r="HNQ13" s="93"/>
      <c r="HNT13" s="93"/>
      <c r="HNW13" s="93"/>
      <c r="HNZ13" s="93"/>
      <c r="HOC13" s="93"/>
      <c r="HOF13" s="93"/>
      <c r="HOI13" s="93"/>
      <c r="HOO13" s="93"/>
      <c r="HOR13" s="93"/>
      <c r="HOU13" s="93"/>
      <c r="HOW13" s="93"/>
      <c r="HOX13" s="93"/>
      <c r="HPF13" s="93"/>
      <c r="HPI13" s="93"/>
      <c r="HPL13" s="93"/>
      <c r="HPW13" s="93"/>
      <c r="HPX13" s="93"/>
      <c r="HQC13" s="93"/>
      <c r="HQG13" s="93"/>
      <c r="HQH13" s="93"/>
      <c r="HQP13" s="93"/>
      <c r="HQQ13" s="93"/>
      <c r="HRQ13" s="93"/>
      <c r="HRR13" s="93"/>
      <c r="HRS13" s="93"/>
      <c r="HRT13" s="93"/>
      <c r="HRU13" s="93"/>
      <c r="HRV13" s="93"/>
      <c r="HRW13" s="93"/>
      <c r="HRX13" s="93"/>
      <c r="HRY13" s="93"/>
      <c r="HRZ13" s="93"/>
      <c r="HSA13" s="93"/>
      <c r="HSB13" s="93"/>
      <c r="HSC13" s="93"/>
      <c r="HSD13" s="93"/>
      <c r="HSE13" s="93"/>
      <c r="HSF13" s="93"/>
      <c r="HSG13" s="93"/>
      <c r="HSH13" s="93"/>
      <c r="HSI13" s="93"/>
      <c r="HSJ13" s="93"/>
      <c r="HSK13" s="93"/>
      <c r="HSL13" s="93"/>
      <c r="HSM13" s="93"/>
      <c r="HSN13" s="93"/>
      <c r="HSO13" s="93"/>
      <c r="HSP13" s="93"/>
      <c r="HSQ13" s="93"/>
      <c r="HSR13" s="93"/>
      <c r="HSS13" s="93"/>
      <c r="HST13" s="93"/>
      <c r="HSU13" s="93"/>
      <c r="HSV13" s="93"/>
      <c r="HSW13" s="93"/>
      <c r="HSX13" s="93"/>
      <c r="HSY13" s="93"/>
      <c r="HSZ13" s="93"/>
      <c r="HTA13" s="93"/>
      <c r="HTB13" s="93"/>
      <c r="HTC13" s="93"/>
      <c r="HTD13" s="93"/>
      <c r="HTE13" s="93"/>
      <c r="HTF13" s="93"/>
      <c r="HTG13" s="93"/>
      <c r="HTH13" s="93"/>
      <c r="HTI13" s="93"/>
      <c r="HTJ13" s="93"/>
      <c r="HTK13" s="93"/>
      <c r="HTL13" s="93"/>
      <c r="HTM13" s="93"/>
      <c r="HTN13" s="93"/>
      <c r="HTO13" s="93"/>
      <c r="HTP13" s="93"/>
      <c r="HTQ13" s="93"/>
      <c r="HTR13" s="93"/>
      <c r="HTS13" s="93"/>
      <c r="HTT13" s="93"/>
      <c r="HTU13" s="93"/>
      <c r="HTV13" s="93"/>
      <c r="HUB13" s="93"/>
      <c r="HUE13" s="93"/>
      <c r="HUH13" s="93"/>
      <c r="HUK13" s="93"/>
      <c r="HUN13" s="93"/>
      <c r="HUQ13" s="93"/>
      <c r="HUW13" s="93"/>
      <c r="HVF13" s="93"/>
      <c r="HVI13" s="93"/>
      <c r="HVL13" s="93"/>
      <c r="HVO13" s="93"/>
      <c r="HWA13" s="93"/>
      <c r="HWG13" s="93"/>
      <c r="HWJ13" s="93"/>
      <c r="HWM13" s="93"/>
      <c r="HWP13" s="93"/>
      <c r="HWV13" s="93"/>
      <c r="HWY13" s="93"/>
      <c r="HXB13" s="93"/>
      <c r="HXE13" s="93"/>
      <c r="HXG13" s="93"/>
      <c r="HXH13" s="93"/>
      <c r="HXM13" s="93"/>
      <c r="HXP13" s="93"/>
      <c r="HXS13" s="93"/>
      <c r="HXV13" s="93"/>
      <c r="HXY13" s="93"/>
      <c r="HYB13" s="93"/>
      <c r="HYE13" s="93"/>
      <c r="HYK13" s="93"/>
      <c r="HYN13" s="93"/>
      <c r="HYQ13" s="93"/>
      <c r="HYS13" s="93"/>
      <c r="HYT13" s="93"/>
      <c r="HZB13" s="93"/>
      <c r="HZE13" s="93"/>
      <c r="HZH13" s="93"/>
      <c r="HZS13" s="93"/>
      <c r="HZT13" s="93"/>
      <c r="HZY13" s="93"/>
      <c r="IAC13" s="93"/>
      <c r="IAD13" s="93"/>
      <c r="IAL13" s="93"/>
      <c r="IAM13" s="93"/>
      <c r="IBM13" s="93"/>
      <c r="IBN13" s="93"/>
      <c r="IBO13" s="93"/>
      <c r="IBP13" s="93"/>
      <c r="IBQ13" s="93"/>
      <c r="IBR13" s="93"/>
      <c r="IBS13" s="93"/>
      <c r="IBT13" s="93"/>
      <c r="IBU13" s="93"/>
      <c r="IBV13" s="93"/>
      <c r="IBW13" s="93"/>
      <c r="IBX13" s="93"/>
      <c r="IBY13" s="93"/>
      <c r="IBZ13" s="93"/>
      <c r="ICA13" s="93"/>
      <c r="ICB13" s="93"/>
      <c r="ICC13" s="93"/>
      <c r="ICD13" s="93"/>
      <c r="ICE13" s="93"/>
      <c r="ICF13" s="93"/>
      <c r="ICG13" s="93"/>
      <c r="ICH13" s="93"/>
      <c r="ICI13" s="93"/>
      <c r="ICJ13" s="93"/>
      <c r="ICK13" s="93"/>
      <c r="ICL13" s="93"/>
      <c r="ICM13" s="93"/>
      <c r="ICN13" s="93"/>
      <c r="ICO13" s="93"/>
      <c r="ICP13" s="93"/>
      <c r="ICQ13" s="93"/>
      <c r="ICR13" s="93"/>
      <c r="ICS13" s="93"/>
      <c r="ICT13" s="93"/>
      <c r="ICU13" s="93"/>
      <c r="ICV13" s="93"/>
      <c r="ICW13" s="93"/>
      <c r="ICX13" s="93"/>
      <c r="ICY13" s="93"/>
      <c r="ICZ13" s="93"/>
      <c r="IDA13" s="93"/>
      <c r="IDB13" s="93"/>
      <c r="IDC13" s="93"/>
      <c r="IDD13" s="93"/>
      <c r="IDE13" s="93"/>
      <c r="IDF13" s="93"/>
      <c r="IDG13" s="93"/>
      <c r="IDH13" s="93"/>
      <c r="IDI13" s="93"/>
      <c r="IDJ13" s="93"/>
      <c r="IDK13" s="93"/>
      <c r="IDL13" s="93"/>
      <c r="IDM13" s="93"/>
      <c r="IDN13" s="93"/>
      <c r="IDO13" s="93"/>
      <c r="IDP13" s="93"/>
      <c r="IDQ13" s="93"/>
      <c r="IDR13" s="93"/>
      <c r="IDX13" s="93"/>
      <c r="IEA13" s="93"/>
      <c r="IED13" s="93"/>
      <c r="IEG13" s="93"/>
      <c r="IEJ13" s="93"/>
      <c r="IEM13" s="93"/>
      <c r="IES13" s="93"/>
      <c r="IFB13" s="93"/>
      <c r="IFE13" s="93"/>
      <c r="IFH13" s="93"/>
      <c r="IFK13" s="93"/>
      <c r="IFW13" s="93"/>
      <c r="IGC13" s="93"/>
      <c r="IGF13" s="93"/>
      <c r="IGI13" s="93"/>
      <c r="IGL13" s="93"/>
      <c r="IGR13" s="93"/>
      <c r="IGU13" s="93"/>
      <c r="IGX13" s="93"/>
      <c r="IHA13" s="93"/>
      <c r="IHC13" s="93"/>
      <c r="IHD13" s="93"/>
      <c r="IHI13" s="93"/>
      <c r="IHL13" s="93"/>
      <c r="IHO13" s="93"/>
      <c r="IHR13" s="93"/>
      <c r="IHU13" s="93"/>
      <c r="IHX13" s="93"/>
      <c r="IIA13" s="93"/>
      <c r="IIG13" s="93"/>
      <c r="IIJ13" s="93"/>
      <c r="IIM13" s="93"/>
      <c r="IIO13" s="93"/>
      <c r="IIP13" s="93"/>
      <c r="IIX13" s="93"/>
      <c r="IJA13" s="93"/>
      <c r="IJD13" s="93"/>
      <c r="IJO13" s="93"/>
      <c r="IJP13" s="93"/>
      <c r="IJU13" s="93"/>
      <c r="IJY13" s="93"/>
      <c r="IJZ13" s="93"/>
      <c r="IKH13" s="93"/>
      <c r="IKI13" s="93"/>
      <c r="ILI13" s="93"/>
      <c r="ILJ13" s="93"/>
      <c r="ILK13" s="93"/>
      <c r="ILL13" s="93"/>
      <c r="ILM13" s="93"/>
      <c r="ILN13" s="93"/>
      <c r="ILO13" s="93"/>
      <c r="ILP13" s="93"/>
      <c r="ILQ13" s="93"/>
      <c r="ILR13" s="93"/>
      <c r="ILS13" s="93"/>
      <c r="ILT13" s="93"/>
      <c r="ILU13" s="93"/>
      <c r="ILV13" s="93"/>
      <c r="ILW13" s="93"/>
      <c r="ILX13" s="93"/>
      <c r="ILY13" s="93"/>
      <c r="ILZ13" s="93"/>
      <c r="IMA13" s="93"/>
      <c r="IMB13" s="93"/>
      <c r="IMC13" s="93"/>
      <c r="IMD13" s="93"/>
      <c r="IME13" s="93"/>
      <c r="IMF13" s="93"/>
      <c r="IMG13" s="93"/>
      <c r="IMH13" s="93"/>
      <c r="IMI13" s="93"/>
      <c r="IMJ13" s="93"/>
      <c r="IMK13" s="93"/>
      <c r="IML13" s="93"/>
      <c r="IMM13" s="93"/>
      <c r="IMN13" s="93"/>
      <c r="IMO13" s="93"/>
      <c r="IMP13" s="93"/>
      <c r="IMQ13" s="93"/>
      <c r="IMR13" s="93"/>
      <c r="IMS13" s="93"/>
      <c r="IMT13" s="93"/>
      <c r="IMU13" s="93"/>
      <c r="IMV13" s="93"/>
      <c r="IMW13" s="93"/>
      <c r="IMX13" s="93"/>
      <c r="IMY13" s="93"/>
      <c r="IMZ13" s="93"/>
      <c r="INA13" s="93"/>
      <c r="INB13" s="93"/>
      <c r="INC13" s="93"/>
      <c r="IND13" s="93"/>
      <c r="INE13" s="93"/>
      <c r="INF13" s="93"/>
      <c r="ING13" s="93"/>
      <c r="INH13" s="93"/>
      <c r="INI13" s="93"/>
      <c r="INJ13" s="93"/>
      <c r="INK13" s="93"/>
      <c r="INL13" s="93"/>
      <c r="INM13" s="93"/>
      <c r="INN13" s="93"/>
      <c r="INT13" s="93"/>
      <c r="INW13" s="93"/>
      <c r="INZ13" s="93"/>
      <c r="IOC13" s="93"/>
      <c r="IOF13" s="93"/>
      <c r="IOI13" s="93"/>
      <c r="IOO13" s="93"/>
      <c r="IOX13" s="93"/>
      <c r="IPA13" s="93"/>
      <c r="IPD13" s="93"/>
      <c r="IPG13" s="93"/>
      <c r="IPS13" s="93"/>
      <c r="IPY13" s="93"/>
      <c r="IQB13" s="93"/>
      <c r="IQE13" s="93"/>
      <c r="IQH13" s="93"/>
      <c r="IQN13" s="93"/>
      <c r="IQQ13" s="93"/>
      <c r="IQT13" s="93"/>
      <c r="IQW13" s="93"/>
      <c r="IQY13" s="93"/>
      <c r="IQZ13" s="93"/>
      <c r="IRE13" s="93"/>
      <c r="IRH13" s="93"/>
      <c r="IRK13" s="93"/>
      <c r="IRN13" s="93"/>
      <c r="IRQ13" s="93"/>
      <c r="IRT13" s="93"/>
      <c r="IRW13" s="93"/>
      <c r="ISC13" s="93"/>
      <c r="ISF13" s="93"/>
      <c r="ISI13" s="93"/>
      <c r="ISK13" s="93"/>
      <c r="ISL13" s="93"/>
      <c r="IST13" s="93"/>
      <c r="ISW13" s="93"/>
      <c r="ISZ13" s="93"/>
      <c r="ITK13" s="93"/>
      <c r="ITL13" s="93"/>
      <c r="ITQ13" s="93"/>
      <c r="ITU13" s="93"/>
      <c r="ITV13" s="93"/>
      <c r="IUD13" s="93"/>
      <c r="IUE13" s="93"/>
      <c r="IVE13" s="93"/>
      <c r="IVF13" s="93"/>
      <c r="IVG13" s="93"/>
      <c r="IVH13" s="93"/>
      <c r="IVI13" s="93"/>
      <c r="IVJ13" s="93"/>
      <c r="IVK13" s="93"/>
      <c r="IVL13" s="93"/>
      <c r="IVM13" s="93"/>
      <c r="IVN13" s="93"/>
      <c r="IVO13" s="93"/>
      <c r="IVP13" s="93"/>
      <c r="IVQ13" s="93"/>
      <c r="IVR13" s="93"/>
      <c r="IVS13" s="93"/>
      <c r="IVT13" s="93"/>
      <c r="IVU13" s="93"/>
      <c r="IVV13" s="93"/>
      <c r="IVW13" s="93"/>
      <c r="IVX13" s="93"/>
      <c r="IVY13" s="93"/>
      <c r="IVZ13" s="93"/>
      <c r="IWA13" s="93"/>
      <c r="IWB13" s="93"/>
      <c r="IWC13" s="93"/>
      <c r="IWD13" s="93"/>
      <c r="IWE13" s="93"/>
      <c r="IWF13" s="93"/>
      <c r="IWG13" s="93"/>
      <c r="IWH13" s="93"/>
      <c r="IWI13" s="93"/>
      <c r="IWJ13" s="93"/>
      <c r="IWK13" s="93"/>
      <c r="IWL13" s="93"/>
      <c r="IWM13" s="93"/>
      <c r="IWN13" s="93"/>
      <c r="IWO13" s="93"/>
      <c r="IWP13" s="93"/>
      <c r="IWQ13" s="93"/>
      <c r="IWR13" s="93"/>
      <c r="IWS13" s="93"/>
      <c r="IWT13" s="93"/>
      <c r="IWU13" s="93"/>
      <c r="IWV13" s="93"/>
      <c r="IWW13" s="93"/>
      <c r="IWX13" s="93"/>
      <c r="IWY13" s="93"/>
      <c r="IWZ13" s="93"/>
      <c r="IXA13" s="93"/>
      <c r="IXB13" s="93"/>
      <c r="IXC13" s="93"/>
      <c r="IXD13" s="93"/>
      <c r="IXE13" s="93"/>
      <c r="IXF13" s="93"/>
      <c r="IXG13" s="93"/>
      <c r="IXH13" s="93"/>
      <c r="IXI13" s="93"/>
      <c r="IXJ13" s="93"/>
      <c r="IXP13" s="93"/>
      <c r="IXS13" s="93"/>
      <c r="IXV13" s="93"/>
      <c r="IXY13" s="93"/>
      <c r="IYB13" s="93"/>
      <c r="IYE13" s="93"/>
      <c r="IYK13" s="93"/>
      <c r="IYT13" s="93"/>
      <c r="IYW13" s="93"/>
      <c r="IYZ13" s="93"/>
      <c r="IZC13" s="93"/>
      <c r="IZO13" s="93"/>
      <c r="IZU13" s="93"/>
      <c r="IZX13" s="93"/>
      <c r="JAA13" s="93"/>
      <c r="JAD13" s="93"/>
      <c r="JAJ13" s="93"/>
      <c r="JAM13" s="93"/>
      <c r="JAP13" s="93"/>
      <c r="JAS13" s="93"/>
      <c r="JAU13" s="93"/>
      <c r="JAV13" s="93"/>
      <c r="JBA13" s="93"/>
      <c r="JBD13" s="93"/>
      <c r="JBG13" s="93"/>
      <c r="JBJ13" s="93"/>
      <c r="JBM13" s="93"/>
      <c r="JBP13" s="93"/>
      <c r="JBS13" s="93"/>
      <c r="JBY13" s="93"/>
      <c r="JCB13" s="93"/>
      <c r="JCE13" s="93"/>
      <c r="JCG13" s="93"/>
      <c r="JCH13" s="93"/>
      <c r="JCP13" s="93"/>
      <c r="JCS13" s="93"/>
      <c r="JCV13" s="93"/>
      <c r="JDG13" s="93"/>
      <c r="JDH13" s="93"/>
      <c r="JDM13" s="93"/>
      <c r="JDQ13" s="93"/>
      <c r="JDR13" s="93"/>
      <c r="JDZ13" s="93"/>
      <c r="JEA13" s="93"/>
      <c r="JFA13" s="93"/>
      <c r="JFB13" s="93"/>
      <c r="JFC13" s="93"/>
      <c r="JFD13" s="93"/>
      <c r="JFE13" s="93"/>
      <c r="JFF13" s="93"/>
      <c r="JFG13" s="93"/>
      <c r="JFH13" s="93"/>
      <c r="JFI13" s="93"/>
      <c r="JFJ13" s="93"/>
      <c r="JFK13" s="93"/>
      <c r="JFL13" s="93"/>
      <c r="JFM13" s="93"/>
      <c r="JFN13" s="93"/>
      <c r="JFO13" s="93"/>
      <c r="JFP13" s="93"/>
      <c r="JFQ13" s="93"/>
      <c r="JFR13" s="93"/>
      <c r="JFS13" s="93"/>
      <c r="JFT13" s="93"/>
      <c r="JFU13" s="93"/>
      <c r="JFV13" s="93"/>
      <c r="JFW13" s="93"/>
      <c r="JFX13" s="93"/>
      <c r="JFY13" s="93"/>
      <c r="JFZ13" s="93"/>
      <c r="JGA13" s="93"/>
      <c r="JGB13" s="93"/>
      <c r="JGC13" s="93"/>
      <c r="JGD13" s="93"/>
      <c r="JGE13" s="93"/>
      <c r="JGF13" s="93"/>
      <c r="JGG13" s="93"/>
      <c r="JGH13" s="93"/>
      <c r="JGI13" s="93"/>
      <c r="JGJ13" s="93"/>
      <c r="JGK13" s="93"/>
      <c r="JGL13" s="93"/>
      <c r="JGM13" s="93"/>
      <c r="JGN13" s="93"/>
      <c r="JGO13" s="93"/>
      <c r="JGP13" s="93"/>
      <c r="JGQ13" s="93"/>
      <c r="JGR13" s="93"/>
      <c r="JGS13" s="93"/>
      <c r="JGT13" s="93"/>
      <c r="JGU13" s="93"/>
      <c r="JGV13" s="93"/>
      <c r="JGW13" s="93"/>
      <c r="JGX13" s="93"/>
      <c r="JGY13" s="93"/>
      <c r="JGZ13" s="93"/>
      <c r="JHA13" s="93"/>
      <c r="JHB13" s="93"/>
      <c r="JHC13" s="93"/>
      <c r="JHD13" s="93"/>
      <c r="JHE13" s="93"/>
      <c r="JHF13" s="93"/>
      <c r="JHL13" s="93"/>
      <c r="JHO13" s="93"/>
      <c r="JHR13" s="93"/>
      <c r="JHU13" s="93"/>
      <c r="JHX13" s="93"/>
      <c r="JIA13" s="93"/>
      <c r="JIG13" s="93"/>
      <c r="JIP13" s="93"/>
      <c r="JIS13" s="93"/>
      <c r="JIV13" s="93"/>
      <c r="JIY13" s="93"/>
      <c r="JJK13" s="93"/>
      <c r="JJQ13" s="93"/>
      <c r="JJT13" s="93"/>
      <c r="JJW13" s="93"/>
      <c r="JJZ13" s="93"/>
      <c r="JKF13" s="93"/>
      <c r="JKI13" s="93"/>
      <c r="JKL13" s="93"/>
      <c r="JKO13" s="93"/>
      <c r="JKQ13" s="93"/>
      <c r="JKR13" s="93"/>
      <c r="JKW13" s="93"/>
      <c r="JKZ13" s="93"/>
      <c r="JLC13" s="93"/>
      <c r="JLF13" s="93"/>
      <c r="JLI13" s="93"/>
      <c r="JLL13" s="93"/>
      <c r="JLO13" s="93"/>
      <c r="JLU13" s="93"/>
      <c r="JLX13" s="93"/>
      <c r="JMA13" s="93"/>
      <c r="JMC13" s="93"/>
      <c r="JMD13" s="93"/>
      <c r="JML13" s="93"/>
      <c r="JMO13" s="93"/>
      <c r="JMR13" s="93"/>
      <c r="JNC13" s="93"/>
      <c r="JND13" s="93"/>
      <c r="JNI13" s="93"/>
      <c r="JNM13" s="93"/>
      <c r="JNN13" s="93"/>
      <c r="JNV13" s="93"/>
      <c r="JNW13" s="93"/>
      <c r="JOW13" s="93"/>
      <c r="JOX13" s="93"/>
      <c r="JOY13" s="93"/>
      <c r="JOZ13" s="93"/>
      <c r="JPA13" s="93"/>
      <c r="JPB13" s="93"/>
      <c r="JPC13" s="93"/>
      <c r="JPD13" s="93"/>
      <c r="JPE13" s="93"/>
      <c r="JPF13" s="93"/>
      <c r="JPG13" s="93"/>
      <c r="JPH13" s="93"/>
      <c r="JPI13" s="93"/>
      <c r="JPJ13" s="93"/>
      <c r="JPK13" s="93"/>
      <c r="JPL13" s="93"/>
      <c r="JPM13" s="93"/>
      <c r="JPN13" s="93"/>
      <c r="JPO13" s="93"/>
      <c r="JPP13" s="93"/>
      <c r="JPQ13" s="93"/>
      <c r="JPR13" s="93"/>
      <c r="JPS13" s="93"/>
      <c r="JPT13" s="93"/>
      <c r="JPU13" s="93"/>
      <c r="JPV13" s="93"/>
      <c r="JPW13" s="93"/>
      <c r="JPX13" s="93"/>
      <c r="JPY13" s="93"/>
      <c r="JPZ13" s="93"/>
      <c r="JQA13" s="93"/>
      <c r="JQB13" s="93"/>
      <c r="JQC13" s="93"/>
      <c r="JQD13" s="93"/>
      <c r="JQE13" s="93"/>
      <c r="JQF13" s="93"/>
      <c r="JQG13" s="93"/>
      <c r="JQH13" s="93"/>
      <c r="JQI13" s="93"/>
      <c r="JQJ13" s="93"/>
      <c r="JQK13" s="93"/>
      <c r="JQL13" s="93"/>
      <c r="JQM13" s="93"/>
      <c r="JQN13" s="93"/>
      <c r="JQO13" s="93"/>
      <c r="JQP13" s="93"/>
      <c r="JQQ13" s="93"/>
      <c r="JQR13" s="93"/>
      <c r="JQS13" s="93"/>
      <c r="JQT13" s="93"/>
      <c r="JQU13" s="93"/>
      <c r="JQV13" s="93"/>
      <c r="JQW13" s="93"/>
      <c r="JQX13" s="93"/>
      <c r="JQY13" s="93"/>
      <c r="JQZ13" s="93"/>
      <c r="JRA13" s="93"/>
      <c r="JRB13" s="93"/>
      <c r="JRH13" s="93"/>
      <c r="JRK13" s="93"/>
      <c r="JRN13" s="93"/>
      <c r="JRQ13" s="93"/>
      <c r="JRT13" s="93"/>
      <c r="JRW13" s="93"/>
      <c r="JSC13" s="93"/>
      <c r="JSL13" s="93"/>
      <c r="JSO13" s="93"/>
      <c r="JSR13" s="93"/>
      <c r="JSU13" s="93"/>
      <c r="JTG13" s="93"/>
      <c r="JTM13" s="93"/>
      <c r="JTP13" s="93"/>
      <c r="JTS13" s="93"/>
      <c r="JTV13" s="93"/>
      <c r="JUB13" s="93"/>
      <c r="JUE13" s="93"/>
      <c r="JUH13" s="93"/>
      <c r="JUK13" s="93"/>
      <c r="JUM13" s="93"/>
      <c r="JUN13" s="93"/>
      <c r="JUS13" s="93"/>
      <c r="JUV13" s="93"/>
      <c r="JUY13" s="93"/>
      <c r="JVB13" s="93"/>
      <c r="JVE13" s="93"/>
      <c r="JVH13" s="93"/>
      <c r="JVK13" s="93"/>
      <c r="JVQ13" s="93"/>
      <c r="JVT13" s="93"/>
      <c r="JVW13" s="93"/>
      <c r="JVY13" s="93"/>
      <c r="JVZ13" s="93"/>
      <c r="JWH13" s="93"/>
      <c r="JWK13" s="93"/>
      <c r="JWN13" s="93"/>
      <c r="JWY13" s="93"/>
      <c r="JWZ13" s="93"/>
      <c r="JXE13" s="93"/>
      <c r="JXI13" s="93"/>
      <c r="JXJ13" s="93"/>
      <c r="JXR13" s="93"/>
      <c r="JXS13" s="93"/>
      <c r="JYS13" s="93"/>
      <c r="JYT13" s="93"/>
      <c r="JYU13" s="93"/>
      <c r="JYV13" s="93"/>
      <c r="JYW13" s="93"/>
      <c r="JYX13" s="93"/>
      <c r="JYY13" s="93"/>
      <c r="JYZ13" s="93"/>
      <c r="JZA13" s="93"/>
      <c r="JZB13" s="93"/>
      <c r="JZC13" s="93"/>
      <c r="JZD13" s="93"/>
      <c r="JZE13" s="93"/>
      <c r="JZF13" s="93"/>
      <c r="JZG13" s="93"/>
      <c r="JZH13" s="93"/>
      <c r="JZI13" s="93"/>
      <c r="JZJ13" s="93"/>
      <c r="JZK13" s="93"/>
      <c r="JZL13" s="93"/>
      <c r="JZM13" s="93"/>
      <c r="JZN13" s="93"/>
      <c r="JZO13" s="93"/>
      <c r="JZP13" s="93"/>
      <c r="JZQ13" s="93"/>
      <c r="JZR13" s="93"/>
      <c r="JZS13" s="93"/>
      <c r="JZT13" s="93"/>
      <c r="JZU13" s="93"/>
      <c r="JZV13" s="93"/>
      <c r="JZW13" s="93"/>
      <c r="JZX13" s="93"/>
      <c r="JZY13" s="93"/>
      <c r="JZZ13" s="93"/>
      <c r="KAA13" s="93"/>
      <c r="KAB13" s="93"/>
      <c r="KAC13" s="93"/>
      <c r="KAD13" s="93"/>
      <c r="KAE13" s="93"/>
      <c r="KAF13" s="93"/>
      <c r="KAG13" s="93"/>
      <c r="KAH13" s="93"/>
      <c r="KAI13" s="93"/>
      <c r="KAJ13" s="93"/>
      <c r="KAK13" s="93"/>
      <c r="KAL13" s="93"/>
      <c r="KAM13" s="93"/>
      <c r="KAN13" s="93"/>
      <c r="KAO13" s="93"/>
      <c r="KAP13" s="93"/>
      <c r="KAQ13" s="93"/>
      <c r="KAR13" s="93"/>
      <c r="KAS13" s="93"/>
      <c r="KAT13" s="93"/>
      <c r="KAU13" s="93"/>
      <c r="KAV13" s="93"/>
      <c r="KAW13" s="93"/>
      <c r="KAX13" s="93"/>
      <c r="KBD13" s="93"/>
      <c r="KBG13" s="93"/>
      <c r="KBJ13" s="93"/>
      <c r="KBM13" s="93"/>
      <c r="KBP13" s="93"/>
      <c r="KBS13" s="93"/>
      <c r="KBY13" s="93"/>
      <c r="KCH13" s="93"/>
      <c r="KCK13" s="93"/>
      <c r="KCN13" s="93"/>
      <c r="KCQ13" s="93"/>
      <c r="KDC13" s="93"/>
      <c r="KDI13" s="93"/>
      <c r="KDL13" s="93"/>
      <c r="KDO13" s="93"/>
      <c r="KDR13" s="93"/>
      <c r="KDX13" s="93"/>
      <c r="KEA13" s="93"/>
      <c r="KED13" s="93"/>
      <c r="KEG13" s="93"/>
      <c r="KEI13" s="93"/>
      <c r="KEJ13" s="93"/>
      <c r="KEO13" s="93"/>
      <c r="KER13" s="93"/>
      <c r="KEU13" s="93"/>
      <c r="KEX13" s="93"/>
      <c r="KFA13" s="93"/>
      <c r="KFD13" s="93"/>
      <c r="KFG13" s="93"/>
      <c r="KFM13" s="93"/>
      <c r="KFP13" s="93"/>
      <c r="KFS13" s="93"/>
      <c r="KFU13" s="93"/>
      <c r="KFV13" s="93"/>
      <c r="KGD13" s="93"/>
      <c r="KGG13" s="93"/>
      <c r="KGJ13" s="93"/>
      <c r="KGU13" s="93"/>
      <c r="KGV13" s="93"/>
      <c r="KHA13" s="93"/>
      <c r="KHE13" s="93"/>
      <c r="KHF13" s="93"/>
      <c r="KHN13" s="93"/>
      <c r="KHO13" s="93"/>
      <c r="KIO13" s="93"/>
      <c r="KIP13" s="93"/>
      <c r="KIQ13" s="93"/>
      <c r="KIR13" s="93"/>
      <c r="KIS13" s="93"/>
      <c r="KIT13" s="93"/>
      <c r="KIU13" s="93"/>
      <c r="KIV13" s="93"/>
      <c r="KIW13" s="93"/>
      <c r="KIX13" s="93"/>
      <c r="KIY13" s="93"/>
      <c r="KIZ13" s="93"/>
      <c r="KJA13" s="93"/>
      <c r="KJB13" s="93"/>
      <c r="KJC13" s="93"/>
      <c r="KJD13" s="93"/>
      <c r="KJE13" s="93"/>
      <c r="KJF13" s="93"/>
      <c r="KJG13" s="93"/>
      <c r="KJH13" s="93"/>
      <c r="KJI13" s="93"/>
      <c r="KJJ13" s="93"/>
      <c r="KJK13" s="93"/>
      <c r="KJL13" s="93"/>
      <c r="KJM13" s="93"/>
      <c r="KJN13" s="93"/>
      <c r="KJO13" s="93"/>
      <c r="KJP13" s="93"/>
      <c r="KJQ13" s="93"/>
      <c r="KJR13" s="93"/>
      <c r="KJS13" s="93"/>
      <c r="KJT13" s="93"/>
      <c r="KJU13" s="93"/>
      <c r="KJV13" s="93"/>
      <c r="KJW13" s="93"/>
      <c r="KJX13" s="93"/>
      <c r="KJY13" s="93"/>
      <c r="KJZ13" s="93"/>
      <c r="KKA13" s="93"/>
      <c r="KKB13" s="93"/>
      <c r="KKC13" s="93"/>
      <c r="KKD13" s="93"/>
      <c r="KKE13" s="93"/>
      <c r="KKF13" s="93"/>
      <c r="KKG13" s="93"/>
      <c r="KKH13" s="93"/>
      <c r="KKI13" s="93"/>
      <c r="KKJ13" s="93"/>
      <c r="KKK13" s="93"/>
      <c r="KKL13" s="93"/>
      <c r="KKM13" s="93"/>
      <c r="KKN13" s="93"/>
      <c r="KKO13" s="93"/>
      <c r="KKP13" s="93"/>
      <c r="KKQ13" s="93"/>
      <c r="KKR13" s="93"/>
      <c r="KKS13" s="93"/>
      <c r="KKT13" s="93"/>
      <c r="KKZ13" s="93"/>
      <c r="KLC13" s="93"/>
      <c r="KLF13" s="93"/>
      <c r="KLI13" s="93"/>
      <c r="KLL13" s="93"/>
      <c r="KLO13" s="93"/>
      <c r="KLU13" s="93"/>
      <c r="KMD13" s="93"/>
      <c r="KMG13" s="93"/>
      <c r="KMJ13" s="93"/>
      <c r="KMM13" s="93"/>
      <c r="KMY13" s="93"/>
      <c r="KNE13" s="93"/>
      <c r="KNH13" s="93"/>
      <c r="KNK13" s="93"/>
      <c r="KNN13" s="93"/>
      <c r="KNT13" s="93"/>
      <c r="KNW13" s="93"/>
      <c r="KNZ13" s="93"/>
      <c r="KOC13" s="93"/>
      <c r="KOE13" s="93"/>
      <c r="KOF13" s="93"/>
      <c r="KOK13" s="93"/>
      <c r="KON13" s="93"/>
      <c r="KOQ13" s="93"/>
      <c r="KOT13" s="93"/>
      <c r="KOW13" s="93"/>
      <c r="KOZ13" s="93"/>
      <c r="KPC13" s="93"/>
      <c r="KPI13" s="93"/>
      <c r="KPL13" s="93"/>
      <c r="KPO13" s="93"/>
      <c r="KPQ13" s="93"/>
      <c r="KPR13" s="93"/>
      <c r="KPZ13" s="93"/>
      <c r="KQC13" s="93"/>
      <c r="KQF13" s="93"/>
      <c r="KQQ13" s="93"/>
      <c r="KQR13" s="93"/>
      <c r="KQW13" s="93"/>
      <c r="KRA13" s="93"/>
      <c r="KRB13" s="93"/>
      <c r="KRJ13" s="93"/>
      <c r="KRK13" s="93"/>
      <c r="KSK13" s="93"/>
      <c r="KSL13" s="93"/>
      <c r="KSM13" s="93"/>
      <c r="KSN13" s="93"/>
      <c r="KSO13" s="93"/>
      <c r="KSP13" s="93"/>
      <c r="KSQ13" s="93"/>
      <c r="KSR13" s="93"/>
      <c r="KSS13" s="93"/>
      <c r="KST13" s="93"/>
      <c r="KSU13" s="93"/>
      <c r="KSV13" s="93"/>
      <c r="KSW13" s="93"/>
      <c r="KSX13" s="93"/>
      <c r="KSY13" s="93"/>
      <c r="KSZ13" s="93"/>
      <c r="KTA13" s="93"/>
      <c r="KTB13" s="93"/>
      <c r="KTC13" s="93"/>
      <c r="KTD13" s="93"/>
      <c r="KTE13" s="93"/>
      <c r="KTF13" s="93"/>
      <c r="KTG13" s="93"/>
      <c r="KTH13" s="93"/>
      <c r="KTI13" s="93"/>
      <c r="KTJ13" s="93"/>
      <c r="KTK13" s="93"/>
      <c r="KTL13" s="93"/>
      <c r="KTM13" s="93"/>
      <c r="KTN13" s="93"/>
      <c r="KTO13" s="93"/>
      <c r="KTP13" s="93"/>
      <c r="KTQ13" s="93"/>
      <c r="KTR13" s="93"/>
      <c r="KTS13" s="93"/>
      <c r="KTT13" s="93"/>
      <c r="KTU13" s="93"/>
      <c r="KTV13" s="93"/>
      <c r="KTW13" s="93"/>
      <c r="KTX13" s="93"/>
      <c r="KTY13" s="93"/>
      <c r="KTZ13" s="93"/>
      <c r="KUA13" s="93"/>
      <c r="KUB13" s="93"/>
      <c r="KUC13" s="93"/>
      <c r="KUD13" s="93"/>
      <c r="KUE13" s="93"/>
      <c r="KUF13" s="93"/>
      <c r="KUG13" s="93"/>
      <c r="KUH13" s="93"/>
      <c r="KUI13" s="93"/>
      <c r="KUJ13" s="93"/>
      <c r="KUK13" s="93"/>
      <c r="KUL13" s="93"/>
      <c r="KUM13" s="93"/>
      <c r="KUN13" s="93"/>
      <c r="KUO13" s="93"/>
      <c r="KUP13" s="93"/>
      <c r="KUV13" s="93"/>
      <c r="KUY13" s="93"/>
      <c r="KVB13" s="93"/>
      <c r="KVE13" s="93"/>
      <c r="KVH13" s="93"/>
      <c r="KVK13" s="93"/>
      <c r="KVQ13" s="93"/>
      <c r="KVZ13" s="93"/>
      <c r="KWC13" s="93"/>
      <c r="KWF13" s="93"/>
      <c r="KWI13" s="93"/>
      <c r="KWU13" s="93"/>
      <c r="KXA13" s="93"/>
      <c r="KXD13" s="93"/>
      <c r="KXG13" s="93"/>
      <c r="KXJ13" s="93"/>
      <c r="KXP13" s="93"/>
      <c r="KXS13" s="93"/>
      <c r="KXV13" s="93"/>
      <c r="KXY13" s="93"/>
      <c r="KYA13" s="93"/>
      <c r="KYB13" s="93"/>
      <c r="KYG13" s="93"/>
      <c r="KYJ13" s="93"/>
      <c r="KYM13" s="93"/>
      <c r="KYP13" s="93"/>
      <c r="KYS13" s="93"/>
      <c r="KYV13" s="93"/>
      <c r="KYY13" s="93"/>
      <c r="KZE13" s="93"/>
      <c r="KZH13" s="93"/>
      <c r="KZK13" s="93"/>
      <c r="KZM13" s="93"/>
      <c r="KZN13" s="93"/>
      <c r="KZV13" s="93"/>
      <c r="KZY13" s="93"/>
      <c r="LAB13" s="93"/>
      <c r="LAM13" s="93"/>
      <c r="LAN13" s="93"/>
      <c r="LAS13" s="93"/>
      <c r="LAW13" s="93"/>
      <c r="LAX13" s="93"/>
      <c r="LBF13" s="93"/>
      <c r="LBG13" s="93"/>
      <c r="LCG13" s="93"/>
      <c r="LCH13" s="93"/>
      <c r="LCI13" s="93"/>
      <c r="LCJ13" s="93"/>
      <c r="LCK13" s="93"/>
      <c r="LCL13" s="93"/>
      <c r="LCM13" s="93"/>
      <c r="LCN13" s="93"/>
      <c r="LCO13" s="93"/>
      <c r="LCP13" s="93"/>
      <c r="LCQ13" s="93"/>
      <c r="LCR13" s="93"/>
      <c r="LCS13" s="93"/>
      <c r="LCT13" s="93"/>
      <c r="LCU13" s="93"/>
      <c r="LCV13" s="93"/>
      <c r="LCW13" s="93"/>
      <c r="LCX13" s="93"/>
      <c r="LCY13" s="93"/>
      <c r="LCZ13" s="93"/>
      <c r="LDA13" s="93"/>
      <c r="LDB13" s="93"/>
      <c r="LDC13" s="93"/>
      <c r="LDD13" s="93"/>
      <c r="LDE13" s="93"/>
      <c r="LDF13" s="93"/>
      <c r="LDG13" s="93"/>
      <c r="LDH13" s="93"/>
      <c r="LDI13" s="93"/>
      <c r="LDJ13" s="93"/>
      <c r="LDK13" s="93"/>
      <c r="LDL13" s="93"/>
      <c r="LDM13" s="93"/>
      <c r="LDN13" s="93"/>
      <c r="LDO13" s="93"/>
      <c r="LDP13" s="93"/>
      <c r="LDQ13" s="93"/>
      <c r="LDR13" s="93"/>
      <c r="LDS13" s="93"/>
      <c r="LDT13" s="93"/>
      <c r="LDU13" s="93"/>
      <c r="LDV13" s="93"/>
      <c r="LDW13" s="93"/>
      <c r="LDX13" s="93"/>
      <c r="LDY13" s="93"/>
      <c r="LDZ13" s="93"/>
      <c r="LEA13" s="93"/>
      <c r="LEB13" s="93"/>
      <c r="LEC13" s="93"/>
      <c r="LED13" s="93"/>
      <c r="LEE13" s="93"/>
      <c r="LEF13" s="93"/>
      <c r="LEG13" s="93"/>
      <c r="LEH13" s="93"/>
      <c r="LEI13" s="93"/>
      <c r="LEJ13" s="93"/>
      <c r="LEK13" s="93"/>
      <c r="LEL13" s="93"/>
      <c r="LER13" s="93"/>
      <c r="LEU13" s="93"/>
      <c r="LEX13" s="93"/>
      <c r="LFA13" s="93"/>
      <c r="LFD13" s="93"/>
      <c r="LFG13" s="93"/>
      <c r="LFM13" s="93"/>
      <c r="LFV13" s="93"/>
      <c r="LFY13" s="93"/>
      <c r="LGB13" s="93"/>
      <c r="LGE13" s="93"/>
      <c r="LGQ13" s="93"/>
      <c r="LGW13" s="93"/>
      <c r="LGZ13" s="93"/>
      <c r="LHC13" s="93"/>
      <c r="LHF13" s="93"/>
      <c r="LHL13" s="93"/>
      <c r="LHO13" s="93"/>
      <c r="LHR13" s="93"/>
      <c r="LHU13" s="93"/>
      <c r="LHW13" s="93"/>
      <c r="LHX13" s="93"/>
      <c r="LIC13" s="93"/>
      <c r="LIF13" s="93"/>
      <c r="LII13" s="93"/>
      <c r="LIL13" s="93"/>
      <c r="LIO13" s="93"/>
      <c r="LIR13" s="93"/>
      <c r="LIU13" s="93"/>
      <c r="LJA13" s="93"/>
      <c r="LJD13" s="93"/>
      <c r="LJG13" s="93"/>
      <c r="LJI13" s="93"/>
      <c r="LJJ13" s="93"/>
      <c r="LJR13" s="93"/>
      <c r="LJU13" s="93"/>
      <c r="LJX13" s="93"/>
      <c r="LKI13" s="93"/>
      <c r="LKJ13" s="93"/>
      <c r="LKO13" s="93"/>
      <c r="LKS13" s="93"/>
      <c r="LKT13" s="93"/>
      <c r="LLB13" s="93"/>
      <c r="LLC13" s="93"/>
      <c r="LMC13" s="93"/>
      <c r="LMD13" s="93"/>
      <c r="LME13" s="93"/>
      <c r="LMF13" s="93"/>
      <c r="LMG13" s="93"/>
      <c r="LMH13" s="93"/>
      <c r="LMI13" s="93"/>
      <c r="LMJ13" s="93"/>
      <c r="LMK13" s="93"/>
      <c r="LML13" s="93"/>
      <c r="LMM13" s="93"/>
      <c r="LMN13" s="93"/>
      <c r="LMO13" s="93"/>
      <c r="LMP13" s="93"/>
      <c r="LMQ13" s="93"/>
      <c r="LMR13" s="93"/>
      <c r="LMS13" s="93"/>
      <c r="LMT13" s="93"/>
      <c r="LMU13" s="93"/>
      <c r="LMV13" s="93"/>
      <c r="LMW13" s="93"/>
      <c r="LMX13" s="93"/>
      <c r="LMY13" s="93"/>
      <c r="LMZ13" s="93"/>
      <c r="LNA13" s="93"/>
      <c r="LNB13" s="93"/>
      <c r="LNC13" s="93"/>
      <c r="LND13" s="93"/>
      <c r="LNE13" s="93"/>
      <c r="LNF13" s="93"/>
      <c r="LNG13" s="93"/>
      <c r="LNH13" s="93"/>
      <c r="LNI13" s="93"/>
      <c r="LNJ13" s="93"/>
      <c r="LNK13" s="93"/>
      <c r="LNL13" s="93"/>
      <c r="LNM13" s="93"/>
      <c r="LNN13" s="93"/>
      <c r="LNO13" s="93"/>
      <c r="LNP13" s="93"/>
      <c r="LNQ13" s="93"/>
      <c r="LNR13" s="93"/>
      <c r="LNS13" s="93"/>
      <c r="LNT13" s="93"/>
      <c r="LNU13" s="93"/>
      <c r="LNV13" s="93"/>
      <c r="LNW13" s="93"/>
      <c r="LNX13" s="93"/>
      <c r="LNY13" s="93"/>
      <c r="LNZ13" s="93"/>
      <c r="LOA13" s="93"/>
      <c r="LOB13" s="93"/>
      <c r="LOC13" s="93"/>
      <c r="LOD13" s="93"/>
      <c r="LOE13" s="93"/>
      <c r="LOF13" s="93"/>
      <c r="LOG13" s="93"/>
      <c r="LOH13" s="93"/>
      <c r="LON13" s="93"/>
      <c r="LOQ13" s="93"/>
      <c r="LOT13" s="93"/>
      <c r="LOW13" s="93"/>
      <c r="LOZ13" s="93"/>
      <c r="LPC13" s="93"/>
      <c r="LPI13" s="93"/>
      <c r="LPR13" s="93"/>
      <c r="LPU13" s="93"/>
      <c r="LPX13" s="93"/>
      <c r="LQA13" s="93"/>
      <c r="LQM13" s="93"/>
      <c r="LQS13" s="93"/>
      <c r="LQV13" s="93"/>
      <c r="LQY13" s="93"/>
      <c r="LRB13" s="93"/>
      <c r="LRH13" s="93"/>
      <c r="LRK13" s="93"/>
      <c r="LRN13" s="93"/>
      <c r="LRQ13" s="93"/>
      <c r="LRS13" s="93"/>
      <c r="LRT13" s="93"/>
      <c r="LRY13" s="93"/>
      <c r="LSB13" s="93"/>
      <c r="LSE13" s="93"/>
      <c r="LSH13" s="93"/>
      <c r="LSK13" s="93"/>
      <c r="LSN13" s="93"/>
      <c r="LSQ13" s="93"/>
      <c r="LSW13" s="93"/>
      <c r="LSZ13" s="93"/>
      <c r="LTC13" s="93"/>
      <c r="LTE13" s="93"/>
      <c r="LTF13" s="93"/>
      <c r="LTN13" s="93"/>
      <c r="LTQ13" s="93"/>
      <c r="LTT13" s="93"/>
      <c r="LUE13" s="93"/>
      <c r="LUF13" s="93"/>
      <c r="LUK13" s="93"/>
      <c r="LUO13" s="93"/>
      <c r="LUP13" s="93"/>
      <c r="LUX13" s="93"/>
      <c r="LUY13" s="93"/>
      <c r="LVY13" s="93"/>
      <c r="LVZ13" s="93"/>
      <c r="LWA13" s="93"/>
      <c r="LWB13" s="93"/>
      <c r="LWC13" s="93"/>
      <c r="LWD13" s="93"/>
      <c r="LWE13" s="93"/>
      <c r="LWF13" s="93"/>
      <c r="LWG13" s="93"/>
      <c r="LWH13" s="93"/>
      <c r="LWI13" s="93"/>
      <c r="LWJ13" s="93"/>
      <c r="LWK13" s="93"/>
      <c r="LWL13" s="93"/>
      <c r="LWM13" s="93"/>
      <c r="LWN13" s="93"/>
      <c r="LWO13" s="93"/>
      <c r="LWP13" s="93"/>
      <c r="LWQ13" s="93"/>
      <c r="LWR13" s="93"/>
      <c r="LWS13" s="93"/>
      <c r="LWT13" s="93"/>
      <c r="LWU13" s="93"/>
      <c r="LWV13" s="93"/>
      <c r="LWW13" s="93"/>
      <c r="LWX13" s="93"/>
      <c r="LWY13" s="93"/>
      <c r="LWZ13" s="93"/>
      <c r="LXA13" s="93"/>
      <c r="LXB13" s="93"/>
      <c r="LXC13" s="93"/>
      <c r="LXD13" s="93"/>
      <c r="LXE13" s="93"/>
      <c r="LXF13" s="93"/>
      <c r="LXG13" s="93"/>
      <c r="LXH13" s="93"/>
      <c r="LXI13" s="93"/>
      <c r="LXJ13" s="93"/>
      <c r="LXK13" s="93"/>
      <c r="LXL13" s="93"/>
      <c r="LXM13" s="93"/>
      <c r="LXN13" s="93"/>
      <c r="LXO13" s="93"/>
      <c r="LXP13" s="93"/>
      <c r="LXQ13" s="93"/>
      <c r="LXR13" s="93"/>
      <c r="LXS13" s="93"/>
      <c r="LXT13" s="93"/>
      <c r="LXU13" s="93"/>
      <c r="LXV13" s="93"/>
      <c r="LXW13" s="93"/>
      <c r="LXX13" s="93"/>
      <c r="LXY13" s="93"/>
      <c r="LXZ13" s="93"/>
      <c r="LYA13" s="93"/>
      <c r="LYB13" s="93"/>
      <c r="LYC13" s="93"/>
      <c r="LYD13" s="93"/>
      <c r="LYJ13" s="93"/>
      <c r="LYM13" s="93"/>
      <c r="LYP13" s="93"/>
      <c r="LYS13" s="93"/>
      <c r="LYV13" s="93"/>
      <c r="LYY13" s="93"/>
      <c r="LZE13" s="93"/>
      <c r="LZN13" s="93"/>
      <c r="LZQ13" s="93"/>
      <c r="LZT13" s="93"/>
      <c r="LZW13" s="93"/>
      <c r="MAI13" s="93"/>
      <c r="MAO13" s="93"/>
      <c r="MAR13" s="93"/>
      <c r="MAU13" s="93"/>
      <c r="MAX13" s="93"/>
      <c r="MBD13" s="93"/>
      <c r="MBG13" s="93"/>
      <c r="MBJ13" s="93"/>
      <c r="MBM13" s="93"/>
      <c r="MBO13" s="93"/>
      <c r="MBP13" s="93"/>
      <c r="MBU13" s="93"/>
      <c r="MBX13" s="93"/>
      <c r="MCA13" s="93"/>
      <c r="MCD13" s="93"/>
      <c r="MCG13" s="93"/>
      <c r="MCJ13" s="93"/>
      <c r="MCM13" s="93"/>
      <c r="MCS13" s="93"/>
      <c r="MCV13" s="93"/>
      <c r="MCY13" s="93"/>
      <c r="MDA13" s="93"/>
      <c r="MDB13" s="93"/>
      <c r="MDJ13" s="93"/>
      <c r="MDM13" s="93"/>
      <c r="MDP13" s="93"/>
      <c r="MEA13" s="93"/>
      <c r="MEB13" s="93"/>
      <c r="MEG13" s="93"/>
      <c r="MEK13" s="93"/>
      <c r="MEL13" s="93"/>
      <c r="MET13" s="93"/>
      <c r="MEU13" s="93"/>
      <c r="MFU13" s="93"/>
      <c r="MFV13" s="93"/>
      <c r="MFW13" s="93"/>
      <c r="MFX13" s="93"/>
      <c r="MFY13" s="93"/>
      <c r="MFZ13" s="93"/>
      <c r="MGA13" s="93"/>
      <c r="MGB13" s="93"/>
      <c r="MGC13" s="93"/>
      <c r="MGD13" s="93"/>
      <c r="MGE13" s="93"/>
      <c r="MGF13" s="93"/>
      <c r="MGG13" s="93"/>
      <c r="MGH13" s="93"/>
      <c r="MGI13" s="93"/>
      <c r="MGJ13" s="93"/>
      <c r="MGK13" s="93"/>
      <c r="MGL13" s="93"/>
      <c r="MGM13" s="93"/>
      <c r="MGN13" s="93"/>
      <c r="MGO13" s="93"/>
      <c r="MGP13" s="93"/>
      <c r="MGQ13" s="93"/>
      <c r="MGR13" s="93"/>
      <c r="MGS13" s="93"/>
      <c r="MGT13" s="93"/>
      <c r="MGU13" s="93"/>
      <c r="MGV13" s="93"/>
      <c r="MGW13" s="93"/>
      <c r="MGX13" s="93"/>
      <c r="MGY13" s="93"/>
      <c r="MGZ13" s="93"/>
      <c r="MHA13" s="93"/>
      <c r="MHB13" s="93"/>
      <c r="MHC13" s="93"/>
      <c r="MHD13" s="93"/>
      <c r="MHE13" s="93"/>
      <c r="MHF13" s="93"/>
      <c r="MHG13" s="93"/>
      <c r="MHH13" s="93"/>
      <c r="MHI13" s="93"/>
      <c r="MHJ13" s="93"/>
      <c r="MHK13" s="93"/>
      <c r="MHL13" s="93"/>
      <c r="MHM13" s="93"/>
      <c r="MHN13" s="93"/>
      <c r="MHO13" s="93"/>
      <c r="MHP13" s="93"/>
      <c r="MHQ13" s="93"/>
      <c r="MHR13" s="93"/>
      <c r="MHS13" s="93"/>
      <c r="MHT13" s="93"/>
      <c r="MHU13" s="93"/>
      <c r="MHV13" s="93"/>
      <c r="MHW13" s="93"/>
      <c r="MHX13" s="93"/>
      <c r="MHY13" s="93"/>
      <c r="MHZ13" s="93"/>
      <c r="MIF13" s="93"/>
      <c r="MII13" s="93"/>
      <c r="MIL13" s="93"/>
      <c r="MIO13" s="93"/>
      <c r="MIR13" s="93"/>
      <c r="MIU13" s="93"/>
      <c r="MJA13" s="93"/>
      <c r="MJJ13" s="93"/>
      <c r="MJM13" s="93"/>
      <c r="MJP13" s="93"/>
      <c r="MJS13" s="93"/>
      <c r="MKE13" s="93"/>
      <c r="MKK13" s="93"/>
      <c r="MKN13" s="93"/>
      <c r="MKQ13" s="93"/>
      <c r="MKT13" s="93"/>
      <c r="MKZ13" s="93"/>
      <c r="MLC13" s="93"/>
      <c r="MLF13" s="93"/>
      <c r="MLI13" s="93"/>
      <c r="MLK13" s="93"/>
      <c r="MLL13" s="93"/>
      <c r="MLQ13" s="93"/>
      <c r="MLT13" s="93"/>
      <c r="MLW13" s="93"/>
      <c r="MLZ13" s="93"/>
      <c r="MMC13" s="93"/>
      <c r="MMF13" s="93"/>
      <c r="MMI13" s="93"/>
      <c r="MMO13" s="93"/>
      <c r="MMR13" s="93"/>
      <c r="MMU13" s="93"/>
      <c r="MMW13" s="93"/>
      <c r="MMX13" s="93"/>
      <c r="MNF13" s="93"/>
      <c r="MNI13" s="93"/>
      <c r="MNL13" s="93"/>
      <c r="MNW13" s="93"/>
      <c r="MNX13" s="93"/>
      <c r="MOC13" s="93"/>
      <c r="MOG13" s="93"/>
      <c r="MOH13" s="93"/>
      <c r="MOP13" s="93"/>
      <c r="MOQ13" s="93"/>
      <c r="MPQ13" s="93"/>
      <c r="MPR13" s="93"/>
      <c r="MPS13" s="93"/>
      <c r="MPT13" s="93"/>
      <c r="MPU13" s="93"/>
      <c r="MPV13" s="93"/>
      <c r="MPW13" s="93"/>
      <c r="MPX13" s="93"/>
      <c r="MPY13" s="93"/>
      <c r="MPZ13" s="93"/>
      <c r="MQA13" s="93"/>
      <c r="MQB13" s="93"/>
      <c r="MQC13" s="93"/>
      <c r="MQD13" s="93"/>
      <c r="MQE13" s="93"/>
      <c r="MQF13" s="93"/>
      <c r="MQG13" s="93"/>
      <c r="MQH13" s="93"/>
      <c r="MQI13" s="93"/>
      <c r="MQJ13" s="93"/>
      <c r="MQK13" s="93"/>
      <c r="MQL13" s="93"/>
      <c r="MQM13" s="93"/>
      <c r="MQN13" s="93"/>
      <c r="MQO13" s="93"/>
      <c r="MQP13" s="93"/>
      <c r="MQQ13" s="93"/>
      <c r="MQR13" s="93"/>
      <c r="MQS13" s="93"/>
      <c r="MQT13" s="93"/>
      <c r="MQU13" s="93"/>
      <c r="MQV13" s="93"/>
      <c r="MQW13" s="93"/>
      <c r="MQX13" s="93"/>
      <c r="MQY13" s="93"/>
      <c r="MQZ13" s="93"/>
      <c r="MRA13" s="93"/>
      <c r="MRB13" s="93"/>
      <c r="MRC13" s="93"/>
      <c r="MRD13" s="93"/>
      <c r="MRE13" s="93"/>
      <c r="MRF13" s="93"/>
      <c r="MRG13" s="93"/>
      <c r="MRH13" s="93"/>
      <c r="MRI13" s="93"/>
      <c r="MRJ13" s="93"/>
      <c r="MRK13" s="93"/>
      <c r="MRL13" s="93"/>
      <c r="MRM13" s="93"/>
      <c r="MRN13" s="93"/>
      <c r="MRO13" s="93"/>
      <c r="MRP13" s="93"/>
      <c r="MRQ13" s="93"/>
      <c r="MRR13" s="93"/>
      <c r="MRS13" s="93"/>
      <c r="MRT13" s="93"/>
      <c r="MRU13" s="93"/>
      <c r="MRV13" s="93"/>
      <c r="MSB13" s="93"/>
      <c r="MSE13" s="93"/>
      <c r="MSH13" s="93"/>
      <c r="MSK13" s="93"/>
      <c r="MSN13" s="93"/>
      <c r="MSQ13" s="93"/>
      <c r="MSW13" s="93"/>
      <c r="MTF13" s="93"/>
      <c r="MTI13" s="93"/>
      <c r="MTL13" s="93"/>
      <c r="MTO13" s="93"/>
      <c r="MUA13" s="93"/>
      <c r="MUG13" s="93"/>
      <c r="MUJ13" s="93"/>
      <c r="MUM13" s="93"/>
      <c r="MUP13" s="93"/>
      <c r="MUV13" s="93"/>
      <c r="MUY13" s="93"/>
      <c r="MVB13" s="93"/>
      <c r="MVE13" s="93"/>
      <c r="MVG13" s="93"/>
      <c r="MVH13" s="93"/>
      <c r="MVM13" s="93"/>
      <c r="MVP13" s="93"/>
      <c r="MVS13" s="93"/>
      <c r="MVV13" s="93"/>
      <c r="MVY13" s="93"/>
      <c r="MWB13" s="93"/>
      <c r="MWE13" s="93"/>
      <c r="MWK13" s="93"/>
      <c r="MWN13" s="93"/>
      <c r="MWQ13" s="93"/>
      <c r="MWS13" s="93"/>
      <c r="MWT13" s="93"/>
      <c r="MXB13" s="93"/>
      <c r="MXE13" s="93"/>
      <c r="MXH13" s="93"/>
      <c r="MXS13" s="93"/>
      <c r="MXT13" s="93"/>
      <c r="MXY13" s="93"/>
      <c r="MYC13" s="93"/>
      <c r="MYD13" s="93"/>
      <c r="MYL13" s="93"/>
      <c r="MYM13" s="93"/>
      <c r="MZM13" s="93"/>
      <c r="MZN13" s="93"/>
      <c r="MZO13" s="93"/>
      <c r="MZP13" s="93"/>
      <c r="MZQ13" s="93"/>
      <c r="MZR13" s="93"/>
      <c r="MZS13" s="93"/>
      <c r="MZT13" s="93"/>
      <c r="MZU13" s="93"/>
      <c r="MZV13" s="93"/>
      <c r="MZW13" s="93"/>
      <c r="MZX13" s="93"/>
      <c r="MZY13" s="93"/>
      <c r="MZZ13" s="93"/>
      <c r="NAA13" s="93"/>
      <c r="NAB13" s="93"/>
      <c r="NAC13" s="93"/>
      <c r="NAD13" s="93"/>
      <c r="NAE13" s="93"/>
      <c r="NAF13" s="93"/>
      <c r="NAG13" s="93"/>
      <c r="NAH13" s="93"/>
      <c r="NAI13" s="93"/>
      <c r="NAJ13" s="93"/>
      <c r="NAK13" s="93"/>
      <c r="NAL13" s="93"/>
      <c r="NAM13" s="93"/>
      <c r="NAN13" s="93"/>
      <c r="NAO13" s="93"/>
      <c r="NAP13" s="93"/>
      <c r="NAQ13" s="93"/>
      <c r="NAR13" s="93"/>
      <c r="NAS13" s="93"/>
      <c r="NAT13" s="93"/>
      <c r="NAU13" s="93"/>
      <c r="NAV13" s="93"/>
      <c r="NAW13" s="93"/>
      <c r="NAX13" s="93"/>
      <c r="NAY13" s="93"/>
      <c r="NAZ13" s="93"/>
      <c r="NBA13" s="93"/>
      <c r="NBB13" s="93"/>
      <c r="NBC13" s="93"/>
      <c r="NBD13" s="93"/>
      <c r="NBE13" s="93"/>
      <c r="NBF13" s="93"/>
      <c r="NBG13" s="93"/>
      <c r="NBH13" s="93"/>
      <c r="NBI13" s="93"/>
      <c r="NBJ13" s="93"/>
      <c r="NBK13" s="93"/>
      <c r="NBL13" s="93"/>
      <c r="NBM13" s="93"/>
      <c r="NBN13" s="93"/>
      <c r="NBO13" s="93"/>
      <c r="NBP13" s="93"/>
      <c r="NBQ13" s="93"/>
      <c r="NBR13" s="93"/>
      <c r="NBX13" s="93"/>
      <c r="NCA13" s="93"/>
      <c r="NCD13" s="93"/>
      <c r="NCG13" s="93"/>
      <c r="NCJ13" s="93"/>
      <c r="NCM13" s="93"/>
      <c r="NCS13" s="93"/>
      <c r="NDB13" s="93"/>
      <c r="NDE13" s="93"/>
      <c r="NDH13" s="93"/>
      <c r="NDK13" s="93"/>
      <c r="NDW13" s="93"/>
      <c r="NEC13" s="93"/>
      <c r="NEF13" s="93"/>
      <c r="NEI13" s="93"/>
      <c r="NEL13" s="93"/>
      <c r="NER13" s="93"/>
      <c r="NEU13" s="93"/>
      <c r="NEX13" s="93"/>
      <c r="NFA13" s="93"/>
      <c r="NFC13" s="93"/>
      <c r="NFD13" s="93"/>
      <c r="NFI13" s="93"/>
      <c r="NFL13" s="93"/>
      <c r="NFO13" s="93"/>
      <c r="NFR13" s="93"/>
      <c r="NFU13" s="93"/>
      <c r="NFX13" s="93"/>
      <c r="NGA13" s="93"/>
      <c r="NGG13" s="93"/>
      <c r="NGJ13" s="93"/>
      <c r="NGM13" s="93"/>
      <c r="NGO13" s="93"/>
      <c r="NGP13" s="93"/>
      <c r="NGX13" s="93"/>
      <c r="NHA13" s="93"/>
      <c r="NHD13" s="93"/>
      <c r="NHO13" s="93"/>
      <c r="NHP13" s="93"/>
      <c r="NHU13" s="93"/>
      <c r="NHY13" s="93"/>
      <c r="NHZ13" s="93"/>
      <c r="NIH13" s="93"/>
      <c r="NII13" s="93"/>
      <c r="NJI13" s="93"/>
      <c r="NJJ13" s="93"/>
      <c r="NJK13" s="93"/>
      <c r="NJL13" s="93"/>
      <c r="NJM13" s="93"/>
      <c r="NJN13" s="93"/>
      <c r="NJO13" s="93"/>
      <c r="NJP13" s="93"/>
      <c r="NJQ13" s="93"/>
      <c r="NJR13" s="93"/>
      <c r="NJS13" s="93"/>
      <c r="NJT13" s="93"/>
      <c r="NJU13" s="93"/>
      <c r="NJV13" s="93"/>
      <c r="NJW13" s="93"/>
      <c r="NJX13" s="93"/>
      <c r="NJY13" s="93"/>
      <c r="NJZ13" s="93"/>
      <c r="NKA13" s="93"/>
      <c r="NKB13" s="93"/>
      <c r="NKC13" s="93"/>
      <c r="NKD13" s="93"/>
      <c r="NKE13" s="93"/>
      <c r="NKF13" s="93"/>
      <c r="NKG13" s="93"/>
      <c r="NKH13" s="93"/>
      <c r="NKI13" s="93"/>
      <c r="NKJ13" s="93"/>
      <c r="NKK13" s="93"/>
      <c r="NKL13" s="93"/>
      <c r="NKM13" s="93"/>
      <c r="NKN13" s="93"/>
      <c r="NKO13" s="93"/>
      <c r="NKP13" s="93"/>
      <c r="NKQ13" s="93"/>
      <c r="NKR13" s="93"/>
      <c r="NKS13" s="93"/>
      <c r="NKT13" s="93"/>
      <c r="NKU13" s="93"/>
      <c r="NKV13" s="93"/>
      <c r="NKW13" s="93"/>
      <c r="NKX13" s="93"/>
      <c r="NKY13" s="93"/>
      <c r="NKZ13" s="93"/>
      <c r="NLA13" s="93"/>
      <c r="NLB13" s="93"/>
      <c r="NLC13" s="93"/>
      <c r="NLD13" s="93"/>
      <c r="NLE13" s="93"/>
      <c r="NLF13" s="93"/>
      <c r="NLG13" s="93"/>
      <c r="NLH13" s="93"/>
      <c r="NLI13" s="93"/>
      <c r="NLJ13" s="93"/>
      <c r="NLK13" s="93"/>
      <c r="NLL13" s="93"/>
      <c r="NLM13" s="93"/>
      <c r="NLN13" s="93"/>
      <c r="NLT13" s="93"/>
      <c r="NLW13" s="93"/>
      <c r="NLZ13" s="93"/>
      <c r="NMC13" s="93"/>
      <c r="NMF13" s="93"/>
      <c r="NMI13" s="93"/>
      <c r="NMO13" s="93"/>
      <c r="NMX13" s="93"/>
      <c r="NNA13" s="93"/>
      <c r="NND13" s="93"/>
      <c r="NNG13" s="93"/>
      <c r="NNS13" s="93"/>
      <c r="NNY13" s="93"/>
      <c r="NOB13" s="93"/>
      <c r="NOE13" s="93"/>
      <c r="NOH13" s="93"/>
      <c r="NON13" s="93"/>
      <c r="NOQ13" s="93"/>
      <c r="NOT13" s="93"/>
      <c r="NOW13" s="93"/>
      <c r="NOY13" s="93"/>
      <c r="NOZ13" s="93"/>
      <c r="NPE13" s="93"/>
      <c r="NPH13" s="93"/>
      <c r="NPK13" s="93"/>
      <c r="NPN13" s="93"/>
      <c r="NPQ13" s="93"/>
      <c r="NPT13" s="93"/>
      <c r="NPW13" s="93"/>
      <c r="NQC13" s="93"/>
      <c r="NQF13" s="93"/>
      <c r="NQI13" s="93"/>
      <c r="NQK13" s="93"/>
      <c r="NQL13" s="93"/>
      <c r="NQT13" s="93"/>
      <c r="NQW13" s="93"/>
      <c r="NQZ13" s="93"/>
      <c r="NRK13" s="93"/>
      <c r="NRL13" s="93"/>
      <c r="NRQ13" s="93"/>
      <c r="NRU13" s="93"/>
      <c r="NRV13" s="93"/>
      <c r="NSD13" s="93"/>
      <c r="NSE13" s="93"/>
      <c r="NTE13" s="93"/>
      <c r="NTF13" s="93"/>
      <c r="NTG13" s="93"/>
      <c r="NTH13" s="93"/>
      <c r="NTI13" s="93"/>
      <c r="NTJ13" s="93"/>
      <c r="NTK13" s="93"/>
      <c r="NTL13" s="93"/>
      <c r="NTM13" s="93"/>
      <c r="NTN13" s="93"/>
      <c r="NTO13" s="93"/>
      <c r="NTP13" s="93"/>
      <c r="NTQ13" s="93"/>
      <c r="NTR13" s="93"/>
      <c r="NTS13" s="93"/>
      <c r="NTT13" s="93"/>
      <c r="NTU13" s="93"/>
      <c r="NTV13" s="93"/>
      <c r="NTW13" s="93"/>
      <c r="NTX13" s="93"/>
      <c r="NTY13" s="93"/>
      <c r="NTZ13" s="93"/>
      <c r="NUA13" s="93"/>
      <c r="NUB13" s="93"/>
      <c r="NUC13" s="93"/>
      <c r="NUD13" s="93"/>
      <c r="NUE13" s="93"/>
      <c r="NUF13" s="93"/>
      <c r="NUG13" s="93"/>
      <c r="NUH13" s="93"/>
      <c r="NUI13" s="93"/>
      <c r="NUJ13" s="93"/>
      <c r="NUK13" s="93"/>
      <c r="NUL13" s="93"/>
      <c r="NUM13" s="93"/>
      <c r="NUN13" s="93"/>
      <c r="NUO13" s="93"/>
      <c r="NUP13" s="93"/>
      <c r="NUQ13" s="93"/>
      <c r="NUR13" s="93"/>
      <c r="NUS13" s="93"/>
      <c r="NUT13" s="93"/>
      <c r="NUU13" s="93"/>
      <c r="NUV13" s="93"/>
      <c r="NUW13" s="93"/>
      <c r="NUX13" s="93"/>
      <c r="NUY13" s="93"/>
      <c r="NUZ13" s="93"/>
      <c r="NVA13" s="93"/>
      <c r="NVB13" s="93"/>
      <c r="NVC13" s="93"/>
      <c r="NVD13" s="93"/>
      <c r="NVE13" s="93"/>
      <c r="NVF13" s="93"/>
      <c r="NVG13" s="93"/>
      <c r="NVH13" s="93"/>
      <c r="NVI13" s="93"/>
      <c r="NVJ13" s="93"/>
      <c r="NVP13" s="93"/>
      <c r="NVS13" s="93"/>
      <c r="NVV13" s="93"/>
      <c r="NVY13" s="93"/>
      <c r="NWB13" s="93"/>
      <c r="NWE13" s="93"/>
      <c r="NWK13" s="93"/>
      <c r="NWT13" s="93"/>
      <c r="NWW13" s="93"/>
      <c r="NWZ13" s="93"/>
      <c r="NXC13" s="93"/>
      <c r="NXO13" s="93"/>
      <c r="NXU13" s="93"/>
      <c r="NXX13" s="93"/>
      <c r="NYA13" s="93"/>
      <c r="NYD13" s="93"/>
      <c r="NYJ13" s="93"/>
      <c r="NYM13" s="93"/>
      <c r="NYP13" s="93"/>
      <c r="NYS13" s="93"/>
      <c r="NYU13" s="93"/>
      <c r="NYV13" s="93"/>
      <c r="NZA13" s="93"/>
      <c r="NZD13" s="93"/>
      <c r="NZG13" s="93"/>
      <c r="NZJ13" s="93"/>
      <c r="NZM13" s="93"/>
      <c r="NZP13" s="93"/>
      <c r="NZS13" s="93"/>
      <c r="NZY13" s="93"/>
      <c r="OAB13" s="93"/>
      <c r="OAE13" s="93"/>
      <c r="OAG13" s="93"/>
      <c r="OAH13" s="93"/>
      <c r="OAP13" s="93"/>
      <c r="OAS13" s="93"/>
      <c r="OAV13" s="93"/>
      <c r="OBG13" s="93"/>
      <c r="OBH13" s="93"/>
      <c r="OBM13" s="93"/>
      <c r="OBQ13" s="93"/>
      <c r="OBR13" s="93"/>
      <c r="OBZ13" s="93"/>
      <c r="OCA13" s="93"/>
      <c r="ODA13" s="93"/>
      <c r="ODB13" s="93"/>
      <c r="ODC13" s="93"/>
      <c r="ODD13" s="93"/>
      <c r="ODE13" s="93"/>
      <c r="ODF13" s="93"/>
      <c r="ODG13" s="93"/>
      <c r="ODH13" s="93"/>
      <c r="ODI13" s="93"/>
      <c r="ODJ13" s="93"/>
      <c r="ODK13" s="93"/>
      <c r="ODL13" s="93"/>
      <c r="ODM13" s="93"/>
      <c r="ODN13" s="93"/>
      <c r="ODO13" s="93"/>
      <c r="ODP13" s="93"/>
      <c r="ODQ13" s="93"/>
      <c r="ODR13" s="93"/>
      <c r="ODS13" s="93"/>
      <c r="ODT13" s="93"/>
      <c r="ODU13" s="93"/>
      <c r="ODV13" s="93"/>
      <c r="ODW13" s="93"/>
      <c r="ODX13" s="93"/>
      <c r="ODY13" s="93"/>
      <c r="ODZ13" s="93"/>
      <c r="OEA13" s="93"/>
      <c r="OEB13" s="93"/>
      <c r="OEC13" s="93"/>
      <c r="OED13" s="93"/>
      <c r="OEE13" s="93"/>
      <c r="OEF13" s="93"/>
      <c r="OEG13" s="93"/>
      <c r="OEH13" s="93"/>
      <c r="OEI13" s="93"/>
      <c r="OEJ13" s="93"/>
      <c r="OEK13" s="93"/>
      <c r="OEL13" s="93"/>
      <c r="OEM13" s="93"/>
      <c r="OEN13" s="93"/>
      <c r="OEO13" s="93"/>
      <c r="OEP13" s="93"/>
      <c r="OEQ13" s="93"/>
      <c r="OER13" s="93"/>
      <c r="OES13" s="93"/>
      <c r="OET13" s="93"/>
      <c r="OEU13" s="93"/>
      <c r="OEV13" s="93"/>
      <c r="OEW13" s="93"/>
      <c r="OEX13" s="93"/>
      <c r="OEY13" s="93"/>
      <c r="OEZ13" s="93"/>
      <c r="OFA13" s="93"/>
      <c r="OFB13" s="93"/>
      <c r="OFC13" s="93"/>
      <c r="OFD13" s="93"/>
      <c r="OFE13" s="93"/>
      <c r="OFF13" s="93"/>
      <c r="OFL13" s="93"/>
      <c r="OFO13" s="93"/>
      <c r="OFR13" s="93"/>
      <c r="OFU13" s="93"/>
      <c r="OFX13" s="93"/>
      <c r="OGA13" s="93"/>
      <c r="OGG13" s="93"/>
      <c r="OGP13" s="93"/>
      <c r="OGS13" s="93"/>
      <c r="OGV13" s="93"/>
      <c r="OGY13" s="93"/>
      <c r="OHK13" s="93"/>
      <c r="OHQ13" s="93"/>
      <c r="OHT13" s="93"/>
      <c r="OHW13" s="93"/>
      <c r="OHZ13" s="93"/>
      <c r="OIF13" s="93"/>
      <c r="OII13" s="93"/>
      <c r="OIL13" s="93"/>
      <c r="OIO13" s="93"/>
      <c r="OIQ13" s="93"/>
      <c r="OIR13" s="93"/>
      <c r="OIW13" s="93"/>
      <c r="OIZ13" s="93"/>
      <c r="OJC13" s="93"/>
      <c r="OJF13" s="93"/>
      <c r="OJI13" s="93"/>
      <c r="OJL13" s="93"/>
      <c r="OJO13" s="93"/>
      <c r="OJU13" s="93"/>
      <c r="OJX13" s="93"/>
      <c r="OKA13" s="93"/>
      <c r="OKC13" s="93"/>
      <c r="OKD13" s="93"/>
      <c r="OKL13" s="93"/>
      <c r="OKO13" s="93"/>
      <c r="OKR13" s="93"/>
      <c r="OLC13" s="93"/>
      <c r="OLD13" s="93"/>
      <c r="OLI13" s="93"/>
      <c r="OLM13" s="93"/>
      <c r="OLN13" s="93"/>
      <c r="OLV13" s="93"/>
      <c r="OLW13" s="93"/>
      <c r="OMW13" s="93"/>
      <c r="OMX13" s="93"/>
      <c r="OMY13" s="93"/>
      <c r="OMZ13" s="93"/>
      <c r="ONA13" s="93"/>
      <c r="ONB13" s="93"/>
      <c r="ONC13" s="93"/>
      <c r="OND13" s="93"/>
      <c r="ONE13" s="93"/>
      <c r="ONF13" s="93"/>
      <c r="ONG13" s="93"/>
      <c r="ONH13" s="93"/>
      <c r="ONI13" s="93"/>
      <c r="ONJ13" s="93"/>
      <c r="ONK13" s="93"/>
      <c r="ONL13" s="93"/>
      <c r="ONM13" s="93"/>
      <c r="ONN13" s="93"/>
      <c r="ONO13" s="93"/>
      <c r="ONP13" s="93"/>
      <c r="ONQ13" s="93"/>
      <c r="ONR13" s="93"/>
      <c r="ONS13" s="93"/>
      <c r="ONT13" s="93"/>
      <c r="ONU13" s="93"/>
      <c r="ONV13" s="93"/>
      <c r="ONW13" s="93"/>
      <c r="ONX13" s="93"/>
      <c r="ONY13" s="93"/>
      <c r="ONZ13" s="93"/>
      <c r="OOA13" s="93"/>
      <c r="OOB13" s="93"/>
      <c r="OOC13" s="93"/>
      <c r="OOD13" s="93"/>
      <c r="OOE13" s="93"/>
      <c r="OOF13" s="93"/>
      <c r="OOG13" s="93"/>
      <c r="OOH13" s="93"/>
      <c r="OOI13" s="93"/>
      <c r="OOJ13" s="93"/>
      <c r="OOK13" s="93"/>
      <c r="OOL13" s="93"/>
      <c r="OOM13" s="93"/>
      <c r="OON13" s="93"/>
      <c r="OOO13" s="93"/>
      <c r="OOP13" s="93"/>
      <c r="OOQ13" s="93"/>
      <c r="OOR13" s="93"/>
      <c r="OOS13" s="93"/>
      <c r="OOT13" s="93"/>
      <c r="OOU13" s="93"/>
      <c r="OOV13" s="93"/>
      <c r="OOW13" s="93"/>
      <c r="OOX13" s="93"/>
      <c r="OOY13" s="93"/>
      <c r="OOZ13" s="93"/>
      <c r="OPA13" s="93"/>
      <c r="OPB13" s="93"/>
      <c r="OPH13" s="93"/>
      <c r="OPK13" s="93"/>
      <c r="OPN13" s="93"/>
      <c r="OPQ13" s="93"/>
      <c r="OPT13" s="93"/>
      <c r="OPW13" s="93"/>
      <c r="OQC13" s="93"/>
      <c r="OQL13" s="93"/>
      <c r="OQO13" s="93"/>
      <c r="OQR13" s="93"/>
      <c r="OQU13" s="93"/>
      <c r="ORG13" s="93"/>
      <c r="ORM13" s="93"/>
      <c r="ORP13" s="93"/>
      <c r="ORS13" s="93"/>
      <c r="ORV13" s="93"/>
      <c r="OSB13" s="93"/>
      <c r="OSE13" s="93"/>
      <c r="OSH13" s="93"/>
      <c r="OSK13" s="93"/>
      <c r="OSM13" s="93"/>
      <c r="OSN13" s="93"/>
      <c r="OSS13" s="93"/>
      <c r="OSV13" s="93"/>
      <c r="OSY13" s="93"/>
      <c r="OTB13" s="93"/>
      <c r="OTE13" s="93"/>
      <c r="OTH13" s="93"/>
      <c r="OTK13" s="93"/>
      <c r="OTQ13" s="93"/>
      <c r="OTT13" s="93"/>
      <c r="OTW13" s="93"/>
      <c r="OTY13" s="93"/>
      <c r="OTZ13" s="93"/>
      <c r="OUH13" s="93"/>
      <c r="OUK13" s="93"/>
      <c r="OUN13" s="93"/>
      <c r="OUY13" s="93"/>
      <c r="OUZ13" s="93"/>
      <c r="OVE13" s="93"/>
      <c r="OVI13" s="93"/>
      <c r="OVJ13" s="93"/>
      <c r="OVR13" s="93"/>
      <c r="OVS13" s="93"/>
      <c r="OWS13" s="93"/>
      <c r="OWT13" s="93"/>
      <c r="OWU13" s="93"/>
      <c r="OWV13" s="93"/>
      <c r="OWW13" s="93"/>
      <c r="OWX13" s="93"/>
      <c r="OWY13" s="93"/>
      <c r="OWZ13" s="93"/>
      <c r="OXA13" s="93"/>
      <c r="OXB13" s="93"/>
      <c r="OXC13" s="93"/>
      <c r="OXD13" s="93"/>
      <c r="OXE13" s="93"/>
      <c r="OXF13" s="93"/>
      <c r="OXG13" s="93"/>
      <c r="OXH13" s="93"/>
      <c r="OXI13" s="93"/>
      <c r="OXJ13" s="93"/>
      <c r="OXK13" s="93"/>
      <c r="OXL13" s="93"/>
      <c r="OXM13" s="93"/>
      <c r="OXN13" s="93"/>
      <c r="OXO13" s="93"/>
      <c r="OXP13" s="93"/>
      <c r="OXQ13" s="93"/>
      <c r="OXR13" s="93"/>
      <c r="OXS13" s="93"/>
      <c r="OXT13" s="93"/>
      <c r="OXU13" s="93"/>
      <c r="OXV13" s="93"/>
      <c r="OXW13" s="93"/>
      <c r="OXX13" s="93"/>
      <c r="OXY13" s="93"/>
      <c r="OXZ13" s="93"/>
      <c r="OYA13" s="93"/>
      <c r="OYB13" s="93"/>
      <c r="OYC13" s="93"/>
      <c r="OYD13" s="93"/>
      <c r="OYE13" s="93"/>
      <c r="OYF13" s="93"/>
      <c r="OYG13" s="93"/>
      <c r="OYH13" s="93"/>
      <c r="OYI13" s="93"/>
      <c r="OYJ13" s="93"/>
      <c r="OYK13" s="93"/>
      <c r="OYL13" s="93"/>
      <c r="OYM13" s="93"/>
      <c r="OYN13" s="93"/>
      <c r="OYO13" s="93"/>
      <c r="OYP13" s="93"/>
      <c r="OYQ13" s="93"/>
      <c r="OYR13" s="93"/>
      <c r="OYS13" s="93"/>
      <c r="OYT13" s="93"/>
      <c r="OYU13" s="93"/>
      <c r="OYV13" s="93"/>
      <c r="OYW13" s="93"/>
      <c r="OYX13" s="93"/>
      <c r="OZD13" s="93"/>
      <c r="OZG13" s="93"/>
      <c r="OZJ13" s="93"/>
      <c r="OZM13" s="93"/>
      <c r="OZP13" s="93"/>
      <c r="OZS13" s="93"/>
      <c r="OZY13" s="93"/>
      <c r="PAH13" s="93"/>
      <c r="PAK13" s="93"/>
      <c r="PAN13" s="93"/>
      <c r="PAQ13" s="93"/>
      <c r="PBC13" s="93"/>
      <c r="PBI13" s="93"/>
      <c r="PBL13" s="93"/>
      <c r="PBO13" s="93"/>
      <c r="PBR13" s="93"/>
      <c r="PBX13" s="93"/>
      <c r="PCA13" s="93"/>
      <c r="PCD13" s="93"/>
      <c r="PCG13" s="93"/>
      <c r="PCI13" s="93"/>
      <c r="PCJ13" s="93"/>
      <c r="PCO13" s="93"/>
      <c r="PCR13" s="93"/>
      <c r="PCU13" s="93"/>
      <c r="PCX13" s="93"/>
      <c r="PDA13" s="93"/>
      <c r="PDD13" s="93"/>
      <c r="PDG13" s="93"/>
      <c r="PDM13" s="93"/>
      <c r="PDP13" s="93"/>
      <c r="PDS13" s="93"/>
      <c r="PDU13" s="93"/>
      <c r="PDV13" s="93"/>
      <c r="PED13" s="93"/>
      <c r="PEG13" s="93"/>
      <c r="PEJ13" s="93"/>
      <c r="PEU13" s="93"/>
      <c r="PEV13" s="93"/>
      <c r="PFA13" s="93"/>
      <c r="PFE13" s="93"/>
      <c r="PFF13" s="93"/>
      <c r="PFN13" s="93"/>
      <c r="PFO13" s="93"/>
      <c r="PGO13" s="93"/>
      <c r="PGP13" s="93"/>
      <c r="PGQ13" s="93"/>
      <c r="PGR13" s="93"/>
      <c r="PGS13" s="93"/>
      <c r="PGT13" s="93"/>
      <c r="PGU13" s="93"/>
      <c r="PGV13" s="93"/>
      <c r="PGW13" s="93"/>
      <c r="PGX13" s="93"/>
      <c r="PGY13" s="93"/>
      <c r="PGZ13" s="93"/>
      <c r="PHA13" s="93"/>
      <c r="PHB13" s="93"/>
      <c r="PHC13" s="93"/>
      <c r="PHD13" s="93"/>
      <c r="PHE13" s="93"/>
      <c r="PHF13" s="93"/>
      <c r="PHG13" s="93"/>
      <c r="PHH13" s="93"/>
      <c r="PHI13" s="93"/>
      <c r="PHJ13" s="93"/>
      <c r="PHK13" s="93"/>
      <c r="PHL13" s="93"/>
      <c r="PHM13" s="93"/>
      <c r="PHN13" s="93"/>
      <c r="PHO13" s="93"/>
      <c r="PHP13" s="93"/>
      <c r="PHQ13" s="93"/>
      <c r="PHR13" s="93"/>
      <c r="PHS13" s="93"/>
      <c r="PHT13" s="93"/>
      <c r="PHU13" s="93"/>
      <c r="PHV13" s="93"/>
      <c r="PHW13" s="93"/>
      <c r="PHX13" s="93"/>
      <c r="PHY13" s="93"/>
      <c r="PHZ13" s="93"/>
      <c r="PIA13" s="93"/>
      <c r="PIB13" s="93"/>
      <c r="PIC13" s="93"/>
      <c r="PID13" s="93"/>
      <c r="PIE13" s="93"/>
      <c r="PIF13" s="93"/>
      <c r="PIG13" s="93"/>
      <c r="PIH13" s="93"/>
      <c r="PII13" s="93"/>
      <c r="PIJ13" s="93"/>
      <c r="PIK13" s="93"/>
      <c r="PIL13" s="93"/>
      <c r="PIM13" s="93"/>
      <c r="PIN13" s="93"/>
      <c r="PIO13" s="93"/>
      <c r="PIP13" s="93"/>
      <c r="PIQ13" s="93"/>
      <c r="PIR13" s="93"/>
      <c r="PIS13" s="93"/>
      <c r="PIT13" s="93"/>
      <c r="PIZ13" s="93"/>
      <c r="PJC13" s="93"/>
      <c r="PJF13" s="93"/>
      <c r="PJI13" s="93"/>
      <c r="PJL13" s="93"/>
      <c r="PJO13" s="93"/>
      <c r="PJU13" s="93"/>
      <c r="PKD13" s="93"/>
      <c r="PKG13" s="93"/>
      <c r="PKJ13" s="93"/>
      <c r="PKM13" s="93"/>
      <c r="PKY13" s="93"/>
      <c r="PLE13" s="93"/>
      <c r="PLH13" s="93"/>
      <c r="PLK13" s="93"/>
      <c r="PLN13" s="93"/>
      <c r="PLT13" s="93"/>
      <c r="PLW13" s="93"/>
      <c r="PLZ13" s="93"/>
      <c r="PMC13" s="93"/>
      <c r="PME13" s="93"/>
      <c r="PMF13" s="93"/>
      <c r="PMK13" s="93"/>
      <c r="PMN13" s="93"/>
      <c r="PMQ13" s="93"/>
      <c r="PMT13" s="93"/>
      <c r="PMW13" s="93"/>
      <c r="PMZ13" s="93"/>
      <c r="PNC13" s="93"/>
      <c r="PNI13" s="93"/>
      <c r="PNL13" s="93"/>
      <c r="PNO13" s="93"/>
      <c r="PNQ13" s="93"/>
      <c r="PNR13" s="93"/>
      <c r="PNZ13" s="93"/>
      <c r="POC13" s="93"/>
      <c r="POF13" s="93"/>
      <c r="POQ13" s="93"/>
      <c r="POR13" s="93"/>
      <c r="POW13" s="93"/>
      <c r="PPA13" s="93"/>
      <c r="PPB13" s="93"/>
      <c r="PPJ13" s="93"/>
      <c r="PPK13" s="93"/>
      <c r="PQK13" s="93"/>
      <c r="PQL13" s="93"/>
      <c r="PQM13" s="93"/>
      <c r="PQN13" s="93"/>
      <c r="PQO13" s="93"/>
      <c r="PQP13" s="93"/>
      <c r="PQQ13" s="93"/>
      <c r="PQR13" s="93"/>
      <c r="PQS13" s="93"/>
      <c r="PQT13" s="93"/>
      <c r="PQU13" s="93"/>
      <c r="PQV13" s="93"/>
      <c r="PQW13" s="93"/>
      <c r="PQX13" s="93"/>
      <c r="PQY13" s="93"/>
      <c r="PQZ13" s="93"/>
      <c r="PRA13" s="93"/>
      <c r="PRB13" s="93"/>
      <c r="PRC13" s="93"/>
      <c r="PRD13" s="93"/>
      <c r="PRE13" s="93"/>
      <c r="PRF13" s="93"/>
      <c r="PRG13" s="93"/>
      <c r="PRH13" s="93"/>
      <c r="PRI13" s="93"/>
      <c r="PRJ13" s="93"/>
      <c r="PRK13" s="93"/>
      <c r="PRL13" s="93"/>
      <c r="PRM13" s="93"/>
      <c r="PRN13" s="93"/>
      <c r="PRO13" s="93"/>
      <c r="PRP13" s="93"/>
      <c r="PRQ13" s="93"/>
      <c r="PRR13" s="93"/>
      <c r="PRS13" s="93"/>
      <c r="PRT13" s="93"/>
      <c r="PRU13" s="93"/>
      <c r="PRV13" s="93"/>
      <c r="PRW13" s="93"/>
      <c r="PRX13" s="93"/>
      <c r="PRY13" s="93"/>
      <c r="PRZ13" s="93"/>
      <c r="PSA13" s="93"/>
      <c r="PSB13" s="93"/>
      <c r="PSC13" s="93"/>
      <c r="PSD13" s="93"/>
      <c r="PSE13" s="93"/>
      <c r="PSF13" s="93"/>
      <c r="PSG13" s="93"/>
      <c r="PSH13" s="93"/>
      <c r="PSI13" s="93"/>
      <c r="PSJ13" s="93"/>
      <c r="PSK13" s="93"/>
      <c r="PSL13" s="93"/>
      <c r="PSM13" s="93"/>
      <c r="PSN13" s="93"/>
      <c r="PSO13" s="93"/>
      <c r="PSP13" s="93"/>
      <c r="PSV13" s="93"/>
      <c r="PSY13" s="93"/>
      <c r="PTB13" s="93"/>
      <c r="PTE13" s="93"/>
      <c r="PTH13" s="93"/>
      <c r="PTK13" s="93"/>
      <c r="PTQ13" s="93"/>
      <c r="PTZ13" s="93"/>
      <c r="PUC13" s="93"/>
      <c r="PUF13" s="93"/>
      <c r="PUI13" s="93"/>
      <c r="PUU13" s="93"/>
      <c r="PVA13" s="93"/>
      <c r="PVD13" s="93"/>
      <c r="PVG13" s="93"/>
      <c r="PVJ13" s="93"/>
      <c r="PVP13" s="93"/>
      <c r="PVS13" s="93"/>
      <c r="PVV13" s="93"/>
      <c r="PVY13" s="93"/>
      <c r="PWA13" s="93"/>
      <c r="PWB13" s="93"/>
      <c r="PWG13" s="93"/>
      <c r="PWJ13" s="93"/>
      <c r="PWM13" s="93"/>
      <c r="PWP13" s="93"/>
      <c r="PWS13" s="93"/>
      <c r="PWV13" s="93"/>
      <c r="PWY13" s="93"/>
      <c r="PXE13" s="93"/>
      <c r="PXH13" s="93"/>
      <c r="PXK13" s="93"/>
      <c r="PXM13" s="93"/>
      <c r="PXN13" s="93"/>
      <c r="PXV13" s="93"/>
      <c r="PXY13" s="93"/>
      <c r="PYB13" s="93"/>
      <c r="PYM13" s="93"/>
      <c r="PYN13" s="93"/>
      <c r="PYS13" s="93"/>
      <c r="PYW13" s="93"/>
      <c r="PYX13" s="93"/>
      <c r="PZF13" s="93"/>
      <c r="PZG13" s="93"/>
      <c r="QAG13" s="93"/>
      <c r="QAH13" s="93"/>
      <c r="QAI13" s="93"/>
      <c r="QAJ13" s="93"/>
      <c r="QAK13" s="93"/>
      <c r="QAL13" s="93"/>
      <c r="QAM13" s="93"/>
      <c r="QAN13" s="93"/>
      <c r="QAO13" s="93"/>
      <c r="QAP13" s="93"/>
      <c r="QAQ13" s="93"/>
      <c r="QAR13" s="93"/>
      <c r="QAS13" s="93"/>
      <c r="QAT13" s="93"/>
      <c r="QAU13" s="93"/>
      <c r="QAV13" s="93"/>
      <c r="QAW13" s="93"/>
      <c r="QAX13" s="93"/>
      <c r="QAY13" s="93"/>
      <c r="QAZ13" s="93"/>
      <c r="QBA13" s="93"/>
      <c r="QBB13" s="93"/>
      <c r="QBC13" s="93"/>
      <c r="QBD13" s="93"/>
      <c r="QBE13" s="93"/>
      <c r="QBF13" s="93"/>
      <c r="QBG13" s="93"/>
      <c r="QBH13" s="93"/>
      <c r="QBI13" s="93"/>
      <c r="QBJ13" s="93"/>
      <c r="QBK13" s="93"/>
      <c r="QBL13" s="93"/>
      <c r="QBM13" s="93"/>
      <c r="QBN13" s="93"/>
      <c r="QBO13" s="93"/>
      <c r="QBP13" s="93"/>
      <c r="QBQ13" s="93"/>
      <c r="QBR13" s="93"/>
      <c r="QBS13" s="93"/>
      <c r="QBT13" s="93"/>
      <c r="QBU13" s="93"/>
      <c r="QBV13" s="93"/>
      <c r="QBW13" s="93"/>
      <c r="QBX13" s="93"/>
      <c r="QBY13" s="93"/>
      <c r="QBZ13" s="93"/>
      <c r="QCA13" s="93"/>
      <c r="QCB13" s="93"/>
      <c r="QCC13" s="93"/>
      <c r="QCD13" s="93"/>
      <c r="QCE13" s="93"/>
      <c r="QCF13" s="93"/>
      <c r="QCG13" s="93"/>
      <c r="QCH13" s="93"/>
      <c r="QCI13" s="93"/>
      <c r="QCJ13" s="93"/>
      <c r="QCK13" s="93"/>
      <c r="QCL13" s="93"/>
      <c r="QCR13" s="93"/>
      <c r="QCU13" s="93"/>
      <c r="QCX13" s="93"/>
      <c r="QDA13" s="93"/>
      <c r="QDD13" s="93"/>
      <c r="QDG13" s="93"/>
      <c r="QDM13" s="93"/>
      <c r="QDV13" s="93"/>
      <c r="QDY13" s="93"/>
      <c r="QEB13" s="93"/>
      <c r="QEE13" s="93"/>
      <c r="QEQ13" s="93"/>
      <c r="QEW13" s="93"/>
      <c r="QEZ13" s="93"/>
      <c r="QFC13" s="93"/>
      <c r="QFF13" s="93"/>
      <c r="QFL13" s="93"/>
      <c r="QFO13" s="93"/>
      <c r="QFR13" s="93"/>
      <c r="QFU13" s="93"/>
      <c r="QFW13" s="93"/>
      <c r="QFX13" s="93"/>
      <c r="QGC13" s="93"/>
      <c r="QGF13" s="93"/>
      <c r="QGI13" s="93"/>
      <c r="QGL13" s="93"/>
      <c r="QGO13" s="93"/>
      <c r="QGR13" s="93"/>
      <c r="QGU13" s="93"/>
      <c r="QHA13" s="93"/>
      <c r="QHD13" s="93"/>
      <c r="QHG13" s="93"/>
      <c r="QHI13" s="93"/>
      <c r="QHJ13" s="93"/>
      <c r="QHR13" s="93"/>
      <c r="QHU13" s="93"/>
      <c r="QHX13" s="93"/>
      <c r="QII13" s="93"/>
      <c r="QIJ13" s="93"/>
      <c r="QIO13" s="93"/>
      <c r="QIS13" s="93"/>
      <c r="QIT13" s="93"/>
      <c r="QJB13" s="93"/>
      <c r="QJC13" s="93"/>
      <c r="QKC13" s="93"/>
      <c r="QKD13" s="93"/>
      <c r="QKE13" s="93"/>
      <c r="QKF13" s="93"/>
      <c r="QKG13" s="93"/>
      <c r="QKH13" s="93"/>
      <c r="QKI13" s="93"/>
      <c r="QKJ13" s="93"/>
      <c r="QKK13" s="93"/>
      <c r="QKL13" s="93"/>
      <c r="QKM13" s="93"/>
      <c r="QKN13" s="93"/>
      <c r="QKO13" s="93"/>
      <c r="QKP13" s="93"/>
      <c r="QKQ13" s="93"/>
      <c r="QKR13" s="93"/>
      <c r="QKS13" s="93"/>
      <c r="QKT13" s="93"/>
      <c r="QKU13" s="93"/>
      <c r="QKV13" s="93"/>
      <c r="QKW13" s="93"/>
      <c r="QKX13" s="93"/>
      <c r="QKY13" s="93"/>
      <c r="QKZ13" s="93"/>
      <c r="QLA13" s="93"/>
      <c r="QLB13" s="93"/>
      <c r="QLC13" s="93"/>
      <c r="QLD13" s="93"/>
      <c r="QLE13" s="93"/>
      <c r="QLF13" s="93"/>
      <c r="QLG13" s="93"/>
      <c r="QLH13" s="93"/>
      <c r="QLI13" s="93"/>
      <c r="QLJ13" s="93"/>
      <c r="QLK13" s="93"/>
      <c r="QLL13" s="93"/>
      <c r="QLM13" s="93"/>
      <c r="QLN13" s="93"/>
      <c r="QLO13" s="93"/>
      <c r="QLP13" s="93"/>
      <c r="QLQ13" s="93"/>
      <c r="QLR13" s="93"/>
      <c r="QLS13" s="93"/>
      <c r="QLT13" s="93"/>
      <c r="QLU13" s="93"/>
      <c r="QLV13" s="93"/>
      <c r="QLW13" s="93"/>
      <c r="QLX13" s="93"/>
      <c r="QLY13" s="93"/>
      <c r="QLZ13" s="93"/>
      <c r="QMA13" s="93"/>
      <c r="QMB13" s="93"/>
      <c r="QMC13" s="93"/>
      <c r="QMD13" s="93"/>
      <c r="QME13" s="93"/>
      <c r="QMF13" s="93"/>
      <c r="QMG13" s="93"/>
      <c r="QMH13" s="93"/>
      <c r="QMN13" s="93"/>
      <c r="QMQ13" s="93"/>
      <c r="QMT13" s="93"/>
      <c r="QMW13" s="93"/>
      <c r="QMZ13" s="93"/>
      <c r="QNC13" s="93"/>
      <c r="QNI13" s="93"/>
      <c r="QNR13" s="93"/>
      <c r="QNU13" s="93"/>
      <c r="QNX13" s="93"/>
      <c r="QOA13" s="93"/>
      <c r="QOM13" s="93"/>
      <c r="QOS13" s="93"/>
      <c r="QOV13" s="93"/>
      <c r="QOY13" s="93"/>
      <c r="QPB13" s="93"/>
      <c r="QPH13" s="93"/>
      <c r="QPK13" s="93"/>
      <c r="QPN13" s="93"/>
      <c r="QPQ13" s="93"/>
      <c r="QPS13" s="93"/>
      <c r="QPT13" s="93"/>
      <c r="QPY13" s="93"/>
      <c r="QQB13" s="93"/>
      <c r="QQE13" s="93"/>
      <c r="QQH13" s="93"/>
      <c r="QQK13" s="93"/>
      <c r="QQN13" s="93"/>
      <c r="QQQ13" s="93"/>
      <c r="QQW13" s="93"/>
      <c r="QQZ13" s="93"/>
      <c r="QRC13" s="93"/>
      <c r="QRE13" s="93"/>
      <c r="QRF13" s="93"/>
      <c r="QRN13" s="93"/>
      <c r="QRQ13" s="93"/>
      <c r="QRT13" s="93"/>
      <c r="QSE13" s="93"/>
      <c r="QSF13" s="93"/>
      <c r="QSK13" s="93"/>
      <c r="QSO13" s="93"/>
      <c r="QSP13" s="93"/>
      <c r="QSX13" s="93"/>
      <c r="QSY13" s="93"/>
      <c r="QTY13" s="93"/>
      <c r="QTZ13" s="93"/>
      <c r="QUA13" s="93"/>
      <c r="QUB13" s="93"/>
      <c r="QUC13" s="93"/>
      <c r="QUD13" s="93"/>
      <c r="QUE13" s="93"/>
      <c r="QUF13" s="93"/>
      <c r="QUG13" s="93"/>
      <c r="QUH13" s="93"/>
      <c r="QUI13" s="93"/>
      <c r="QUJ13" s="93"/>
      <c r="QUK13" s="93"/>
      <c r="QUL13" s="93"/>
      <c r="QUM13" s="93"/>
      <c r="QUN13" s="93"/>
      <c r="QUO13" s="93"/>
      <c r="QUP13" s="93"/>
      <c r="QUQ13" s="93"/>
      <c r="QUR13" s="93"/>
      <c r="QUS13" s="93"/>
      <c r="QUT13" s="93"/>
      <c r="QUU13" s="93"/>
      <c r="QUV13" s="93"/>
      <c r="QUW13" s="93"/>
      <c r="QUX13" s="93"/>
      <c r="QUY13" s="93"/>
      <c r="QUZ13" s="93"/>
      <c r="QVA13" s="93"/>
      <c r="QVB13" s="93"/>
      <c r="QVC13" s="93"/>
      <c r="QVD13" s="93"/>
      <c r="QVE13" s="93"/>
      <c r="QVF13" s="93"/>
      <c r="QVG13" s="93"/>
      <c r="QVH13" s="93"/>
      <c r="QVI13" s="93"/>
      <c r="QVJ13" s="93"/>
      <c r="QVK13" s="93"/>
      <c r="QVL13" s="93"/>
      <c r="QVM13" s="93"/>
      <c r="QVN13" s="93"/>
      <c r="QVO13" s="93"/>
      <c r="QVP13" s="93"/>
      <c r="QVQ13" s="93"/>
      <c r="QVR13" s="93"/>
      <c r="QVS13" s="93"/>
      <c r="QVT13" s="93"/>
      <c r="QVU13" s="93"/>
      <c r="QVV13" s="93"/>
      <c r="QVW13" s="93"/>
      <c r="QVX13" s="93"/>
      <c r="QVY13" s="93"/>
      <c r="QVZ13" s="93"/>
      <c r="QWA13" s="93"/>
      <c r="QWB13" s="93"/>
      <c r="QWC13" s="93"/>
      <c r="QWD13" s="93"/>
      <c r="QWJ13" s="93"/>
      <c r="QWM13" s="93"/>
      <c r="QWP13" s="93"/>
      <c r="QWS13" s="93"/>
      <c r="QWV13" s="93"/>
      <c r="QWY13" s="93"/>
      <c r="QXE13" s="93"/>
      <c r="QXN13" s="93"/>
      <c r="QXQ13" s="93"/>
      <c r="QXT13" s="93"/>
      <c r="QXW13" s="93"/>
      <c r="QYI13" s="93"/>
      <c r="QYO13" s="93"/>
      <c r="QYR13" s="93"/>
      <c r="QYU13" s="93"/>
      <c r="QYX13" s="93"/>
      <c r="QZD13" s="93"/>
      <c r="QZG13" s="93"/>
      <c r="QZJ13" s="93"/>
      <c r="QZM13" s="93"/>
      <c r="QZO13" s="93"/>
      <c r="QZP13" s="93"/>
      <c r="QZU13" s="93"/>
      <c r="QZX13" s="93"/>
      <c r="RAA13" s="93"/>
      <c r="RAD13" s="93"/>
      <c r="RAG13" s="93"/>
      <c r="RAJ13" s="93"/>
      <c r="RAM13" s="93"/>
      <c r="RAS13" s="93"/>
      <c r="RAV13" s="93"/>
      <c r="RAY13" s="93"/>
      <c r="RBA13" s="93"/>
      <c r="RBB13" s="93"/>
      <c r="RBJ13" s="93"/>
      <c r="RBM13" s="93"/>
      <c r="RBP13" s="93"/>
      <c r="RCA13" s="93"/>
      <c r="RCB13" s="93"/>
      <c r="RCG13" s="93"/>
      <c r="RCK13" s="93"/>
      <c r="RCL13" s="93"/>
      <c r="RCT13" s="93"/>
      <c r="RCU13" s="93"/>
      <c r="RDU13" s="93"/>
      <c r="RDV13" s="93"/>
      <c r="RDW13" s="93"/>
      <c r="RDX13" s="93"/>
      <c r="RDY13" s="93"/>
      <c r="RDZ13" s="93"/>
      <c r="REA13" s="93"/>
      <c r="REB13" s="93"/>
      <c r="REC13" s="93"/>
      <c r="RED13" s="93"/>
      <c r="REE13" s="93"/>
      <c r="REF13" s="93"/>
      <c r="REG13" s="93"/>
      <c r="REH13" s="93"/>
      <c r="REI13" s="93"/>
      <c r="REJ13" s="93"/>
      <c r="REK13" s="93"/>
      <c r="REL13" s="93"/>
      <c r="REM13" s="93"/>
      <c r="REN13" s="93"/>
      <c r="REO13" s="93"/>
      <c r="REP13" s="93"/>
      <c r="REQ13" s="93"/>
      <c r="RER13" s="93"/>
      <c r="RES13" s="93"/>
      <c r="RET13" s="93"/>
      <c r="REU13" s="93"/>
      <c r="REV13" s="93"/>
      <c r="REW13" s="93"/>
      <c r="REX13" s="93"/>
      <c r="REY13" s="93"/>
      <c r="REZ13" s="93"/>
      <c r="RFA13" s="93"/>
      <c r="RFB13" s="93"/>
      <c r="RFC13" s="93"/>
      <c r="RFD13" s="93"/>
      <c r="RFE13" s="93"/>
      <c r="RFF13" s="93"/>
      <c r="RFG13" s="93"/>
      <c r="RFH13" s="93"/>
      <c r="RFI13" s="93"/>
      <c r="RFJ13" s="93"/>
      <c r="RFK13" s="93"/>
      <c r="RFL13" s="93"/>
      <c r="RFM13" s="93"/>
      <c r="RFN13" s="93"/>
      <c r="RFO13" s="93"/>
      <c r="RFP13" s="93"/>
      <c r="RFQ13" s="93"/>
      <c r="RFR13" s="93"/>
      <c r="RFS13" s="93"/>
      <c r="RFT13" s="93"/>
      <c r="RFU13" s="93"/>
      <c r="RFV13" s="93"/>
      <c r="RFW13" s="93"/>
      <c r="RFX13" s="93"/>
      <c r="RFY13" s="93"/>
      <c r="RFZ13" s="93"/>
      <c r="RGF13" s="93"/>
      <c r="RGI13" s="93"/>
      <c r="RGL13" s="93"/>
      <c r="RGO13" s="93"/>
      <c r="RGR13" s="93"/>
      <c r="RGU13" s="93"/>
      <c r="RHA13" s="93"/>
      <c r="RHJ13" s="93"/>
      <c r="RHM13" s="93"/>
      <c r="RHP13" s="93"/>
      <c r="RHS13" s="93"/>
      <c r="RIE13" s="93"/>
      <c r="RIK13" s="93"/>
      <c r="RIN13" s="93"/>
      <c r="RIQ13" s="93"/>
      <c r="RIT13" s="93"/>
      <c r="RIZ13" s="93"/>
      <c r="RJC13" s="93"/>
      <c r="RJF13" s="93"/>
      <c r="RJI13" s="93"/>
      <c r="RJK13" s="93"/>
      <c r="RJL13" s="93"/>
      <c r="RJQ13" s="93"/>
      <c r="RJT13" s="93"/>
      <c r="RJW13" s="93"/>
      <c r="RJZ13" s="93"/>
      <c r="RKC13" s="93"/>
      <c r="RKF13" s="93"/>
      <c r="RKI13" s="93"/>
      <c r="RKO13" s="93"/>
      <c r="RKR13" s="93"/>
      <c r="RKU13" s="93"/>
      <c r="RKW13" s="93"/>
      <c r="RKX13" s="93"/>
      <c r="RLF13" s="93"/>
      <c r="RLI13" s="93"/>
      <c r="RLL13" s="93"/>
      <c r="RLW13" s="93"/>
      <c r="RLX13" s="93"/>
      <c r="RMC13" s="93"/>
      <c r="RMG13" s="93"/>
      <c r="RMH13" s="93"/>
      <c r="RMP13" s="93"/>
      <c r="RMQ13" s="93"/>
      <c r="RNQ13" s="93"/>
      <c r="RNR13" s="93"/>
      <c r="RNS13" s="93"/>
      <c r="RNT13" s="93"/>
      <c r="RNU13" s="93"/>
      <c r="RNV13" s="93"/>
      <c r="RNW13" s="93"/>
      <c r="RNX13" s="93"/>
      <c r="RNY13" s="93"/>
      <c r="RNZ13" s="93"/>
      <c r="ROA13" s="93"/>
      <c r="ROB13" s="93"/>
      <c r="ROC13" s="93"/>
      <c r="ROD13" s="93"/>
      <c r="ROE13" s="93"/>
      <c r="ROF13" s="93"/>
      <c r="ROG13" s="93"/>
      <c r="ROH13" s="93"/>
      <c r="ROI13" s="93"/>
      <c r="ROJ13" s="93"/>
      <c r="ROK13" s="93"/>
      <c r="ROL13" s="93"/>
      <c r="ROM13" s="93"/>
      <c r="RON13" s="93"/>
      <c r="ROO13" s="93"/>
      <c r="ROP13" s="93"/>
      <c r="ROQ13" s="93"/>
      <c r="ROR13" s="93"/>
      <c r="ROS13" s="93"/>
      <c r="ROT13" s="93"/>
      <c r="ROU13" s="93"/>
      <c r="ROV13" s="93"/>
      <c r="ROW13" s="93"/>
      <c r="ROX13" s="93"/>
      <c r="ROY13" s="93"/>
      <c r="ROZ13" s="93"/>
      <c r="RPA13" s="93"/>
      <c r="RPB13" s="93"/>
      <c r="RPC13" s="93"/>
      <c r="RPD13" s="93"/>
      <c r="RPE13" s="93"/>
      <c r="RPF13" s="93"/>
      <c r="RPG13" s="93"/>
      <c r="RPH13" s="93"/>
      <c r="RPI13" s="93"/>
      <c r="RPJ13" s="93"/>
      <c r="RPK13" s="93"/>
      <c r="RPL13" s="93"/>
      <c r="RPM13" s="93"/>
      <c r="RPN13" s="93"/>
      <c r="RPO13" s="93"/>
      <c r="RPP13" s="93"/>
      <c r="RPQ13" s="93"/>
      <c r="RPR13" s="93"/>
      <c r="RPS13" s="93"/>
      <c r="RPT13" s="93"/>
      <c r="RPU13" s="93"/>
      <c r="RPV13" s="93"/>
      <c r="RQB13" s="93"/>
      <c r="RQE13" s="93"/>
      <c r="RQH13" s="93"/>
      <c r="RQK13" s="93"/>
      <c r="RQN13" s="93"/>
      <c r="RQQ13" s="93"/>
      <c r="RQW13" s="93"/>
      <c r="RRF13" s="93"/>
      <c r="RRI13" s="93"/>
      <c r="RRL13" s="93"/>
      <c r="RRO13" s="93"/>
      <c r="RSA13" s="93"/>
      <c r="RSG13" s="93"/>
      <c r="RSJ13" s="93"/>
      <c r="RSM13" s="93"/>
      <c r="RSP13" s="93"/>
      <c r="RSV13" s="93"/>
      <c r="RSY13" s="93"/>
      <c r="RTB13" s="93"/>
      <c r="RTE13" s="93"/>
      <c r="RTG13" s="93"/>
      <c r="RTH13" s="93"/>
      <c r="RTM13" s="93"/>
      <c r="RTP13" s="93"/>
      <c r="RTS13" s="93"/>
      <c r="RTV13" s="93"/>
      <c r="RTY13" s="93"/>
      <c r="RUB13" s="93"/>
      <c r="RUE13" s="93"/>
      <c r="RUK13" s="93"/>
      <c r="RUN13" s="93"/>
      <c r="RUQ13" s="93"/>
      <c r="RUS13" s="93"/>
      <c r="RUT13" s="93"/>
      <c r="RVB13" s="93"/>
      <c r="RVE13" s="93"/>
      <c r="RVH13" s="93"/>
      <c r="RVS13" s="93"/>
      <c r="RVT13" s="93"/>
      <c r="RVY13" s="93"/>
      <c r="RWC13" s="93"/>
      <c r="RWD13" s="93"/>
      <c r="RWL13" s="93"/>
      <c r="RWM13" s="93"/>
      <c r="RXM13" s="93"/>
      <c r="RXN13" s="93"/>
      <c r="RXO13" s="93"/>
      <c r="RXP13" s="93"/>
      <c r="RXQ13" s="93"/>
      <c r="RXR13" s="93"/>
      <c r="RXS13" s="93"/>
      <c r="RXT13" s="93"/>
      <c r="RXU13" s="93"/>
      <c r="RXV13" s="93"/>
      <c r="RXW13" s="93"/>
      <c r="RXX13" s="93"/>
      <c r="RXY13" s="93"/>
      <c r="RXZ13" s="93"/>
      <c r="RYA13" s="93"/>
      <c r="RYB13" s="93"/>
      <c r="RYC13" s="93"/>
      <c r="RYD13" s="93"/>
      <c r="RYE13" s="93"/>
      <c r="RYF13" s="93"/>
      <c r="RYG13" s="93"/>
      <c r="RYH13" s="93"/>
      <c r="RYI13" s="93"/>
      <c r="RYJ13" s="93"/>
      <c r="RYK13" s="93"/>
      <c r="RYL13" s="93"/>
      <c r="RYM13" s="93"/>
      <c r="RYN13" s="93"/>
      <c r="RYO13" s="93"/>
      <c r="RYP13" s="93"/>
      <c r="RYQ13" s="93"/>
      <c r="RYR13" s="93"/>
      <c r="RYS13" s="93"/>
      <c r="RYT13" s="93"/>
      <c r="RYU13" s="93"/>
      <c r="RYV13" s="93"/>
      <c r="RYW13" s="93"/>
      <c r="RYX13" s="93"/>
      <c r="RYY13" s="93"/>
      <c r="RYZ13" s="93"/>
      <c r="RZA13" s="93"/>
      <c r="RZB13" s="93"/>
      <c r="RZC13" s="93"/>
      <c r="RZD13" s="93"/>
      <c r="RZE13" s="93"/>
      <c r="RZF13" s="93"/>
      <c r="RZG13" s="93"/>
      <c r="RZH13" s="93"/>
      <c r="RZI13" s="93"/>
      <c r="RZJ13" s="93"/>
      <c r="RZK13" s="93"/>
      <c r="RZL13" s="93"/>
      <c r="RZM13" s="93"/>
      <c r="RZN13" s="93"/>
      <c r="RZO13" s="93"/>
      <c r="RZP13" s="93"/>
      <c r="RZQ13" s="93"/>
      <c r="RZR13" s="93"/>
      <c r="RZX13" s="93"/>
      <c r="SAA13" s="93"/>
      <c r="SAD13" s="93"/>
      <c r="SAG13" s="93"/>
      <c r="SAJ13" s="93"/>
      <c r="SAM13" s="93"/>
      <c r="SAS13" s="93"/>
      <c r="SBB13" s="93"/>
      <c r="SBE13" s="93"/>
      <c r="SBH13" s="93"/>
      <c r="SBK13" s="93"/>
      <c r="SBW13" s="93"/>
      <c r="SCC13" s="93"/>
      <c r="SCF13" s="93"/>
      <c r="SCI13" s="93"/>
      <c r="SCL13" s="93"/>
      <c r="SCR13" s="93"/>
      <c r="SCU13" s="93"/>
      <c r="SCX13" s="93"/>
      <c r="SDA13" s="93"/>
      <c r="SDC13" s="93"/>
      <c r="SDD13" s="93"/>
      <c r="SDI13" s="93"/>
      <c r="SDL13" s="93"/>
      <c r="SDO13" s="93"/>
      <c r="SDR13" s="93"/>
      <c r="SDU13" s="93"/>
      <c r="SDX13" s="93"/>
      <c r="SEA13" s="93"/>
      <c r="SEG13" s="93"/>
      <c r="SEJ13" s="93"/>
      <c r="SEM13" s="93"/>
      <c r="SEO13" s="93"/>
      <c r="SEP13" s="93"/>
      <c r="SEX13" s="93"/>
      <c r="SFA13" s="93"/>
      <c r="SFD13" s="93"/>
      <c r="SFO13" s="93"/>
      <c r="SFP13" s="93"/>
      <c r="SFU13" s="93"/>
      <c r="SFY13" s="93"/>
      <c r="SFZ13" s="93"/>
      <c r="SGH13" s="93"/>
      <c r="SGI13" s="93"/>
      <c r="SHI13" s="93"/>
      <c r="SHJ13" s="93"/>
      <c r="SHK13" s="93"/>
      <c r="SHL13" s="93"/>
      <c r="SHM13" s="93"/>
      <c r="SHN13" s="93"/>
      <c r="SHO13" s="93"/>
      <c r="SHP13" s="93"/>
      <c r="SHQ13" s="93"/>
      <c r="SHR13" s="93"/>
      <c r="SHS13" s="93"/>
      <c r="SHT13" s="93"/>
      <c r="SHU13" s="93"/>
      <c r="SHV13" s="93"/>
      <c r="SHW13" s="93"/>
      <c r="SHX13" s="93"/>
      <c r="SHY13" s="93"/>
      <c r="SHZ13" s="93"/>
      <c r="SIA13" s="93"/>
      <c r="SIB13" s="93"/>
      <c r="SIC13" s="93"/>
      <c r="SID13" s="93"/>
      <c r="SIE13" s="93"/>
      <c r="SIF13" s="93"/>
      <c r="SIG13" s="93"/>
      <c r="SIH13" s="93"/>
      <c r="SII13" s="93"/>
      <c r="SIJ13" s="93"/>
      <c r="SIK13" s="93"/>
      <c r="SIL13" s="93"/>
      <c r="SIM13" s="93"/>
      <c r="SIN13" s="93"/>
      <c r="SIO13" s="93"/>
      <c r="SIP13" s="93"/>
      <c r="SIQ13" s="93"/>
      <c r="SIR13" s="93"/>
      <c r="SIS13" s="93"/>
      <c r="SIT13" s="93"/>
      <c r="SIU13" s="93"/>
      <c r="SIV13" s="93"/>
      <c r="SIW13" s="93"/>
      <c r="SIX13" s="93"/>
      <c r="SIY13" s="93"/>
      <c r="SIZ13" s="93"/>
      <c r="SJA13" s="93"/>
      <c r="SJB13" s="93"/>
      <c r="SJC13" s="93"/>
      <c r="SJD13" s="93"/>
      <c r="SJE13" s="93"/>
      <c r="SJF13" s="93"/>
      <c r="SJG13" s="93"/>
      <c r="SJH13" s="93"/>
      <c r="SJI13" s="93"/>
      <c r="SJJ13" s="93"/>
      <c r="SJK13" s="93"/>
      <c r="SJL13" s="93"/>
      <c r="SJM13" s="93"/>
      <c r="SJN13" s="93"/>
      <c r="SJT13" s="93"/>
      <c r="SJW13" s="93"/>
      <c r="SJZ13" s="93"/>
      <c r="SKC13" s="93"/>
      <c r="SKF13" s="93"/>
      <c r="SKI13" s="93"/>
      <c r="SKO13" s="93"/>
      <c r="SKX13" s="93"/>
      <c r="SLA13" s="93"/>
      <c r="SLD13" s="93"/>
      <c r="SLG13" s="93"/>
      <c r="SLS13" s="93"/>
      <c r="SLY13" s="93"/>
      <c r="SMB13" s="93"/>
      <c r="SME13" s="93"/>
      <c r="SMH13" s="93"/>
      <c r="SMN13" s="93"/>
      <c r="SMQ13" s="93"/>
      <c r="SMT13" s="93"/>
      <c r="SMW13" s="93"/>
      <c r="SMY13" s="93"/>
      <c r="SMZ13" s="93"/>
      <c r="SNE13" s="93"/>
      <c r="SNH13" s="93"/>
      <c r="SNK13" s="93"/>
      <c r="SNN13" s="93"/>
      <c r="SNQ13" s="93"/>
      <c r="SNT13" s="93"/>
      <c r="SNW13" s="93"/>
      <c r="SOC13" s="93"/>
      <c r="SOF13" s="93"/>
      <c r="SOI13" s="93"/>
      <c r="SOK13" s="93"/>
      <c r="SOL13" s="93"/>
      <c r="SOT13" s="93"/>
      <c r="SOW13" s="93"/>
      <c r="SOZ13" s="93"/>
      <c r="SPK13" s="93"/>
      <c r="SPL13" s="93"/>
      <c r="SPQ13" s="93"/>
      <c r="SPU13" s="93"/>
      <c r="SPV13" s="93"/>
      <c r="SQD13" s="93"/>
      <c r="SQE13" s="93"/>
      <c r="SRE13" s="93"/>
      <c r="SRF13" s="93"/>
      <c r="SRG13" s="93"/>
      <c r="SRH13" s="93"/>
      <c r="SRI13" s="93"/>
      <c r="SRJ13" s="93"/>
      <c r="SRK13" s="93"/>
      <c r="SRL13" s="93"/>
      <c r="SRM13" s="93"/>
      <c r="SRN13" s="93"/>
      <c r="SRO13" s="93"/>
      <c r="SRP13" s="93"/>
      <c r="SRQ13" s="93"/>
      <c r="SRR13" s="93"/>
      <c r="SRS13" s="93"/>
      <c r="SRT13" s="93"/>
      <c r="SRU13" s="93"/>
      <c r="SRV13" s="93"/>
      <c r="SRW13" s="93"/>
      <c r="SRX13" s="93"/>
      <c r="SRY13" s="93"/>
      <c r="SRZ13" s="93"/>
      <c r="SSA13" s="93"/>
      <c r="SSB13" s="93"/>
      <c r="SSC13" s="93"/>
      <c r="SSD13" s="93"/>
      <c r="SSE13" s="93"/>
      <c r="SSF13" s="93"/>
      <c r="SSG13" s="93"/>
      <c r="SSH13" s="93"/>
      <c r="SSI13" s="93"/>
      <c r="SSJ13" s="93"/>
      <c r="SSK13" s="93"/>
      <c r="SSL13" s="93"/>
      <c r="SSM13" s="93"/>
      <c r="SSN13" s="93"/>
      <c r="SSO13" s="93"/>
      <c r="SSP13" s="93"/>
      <c r="SSQ13" s="93"/>
      <c r="SSR13" s="93"/>
      <c r="SSS13" s="93"/>
      <c r="SST13" s="93"/>
      <c r="SSU13" s="93"/>
      <c r="SSV13" s="93"/>
      <c r="SSW13" s="93"/>
      <c r="SSX13" s="93"/>
      <c r="SSY13" s="93"/>
      <c r="SSZ13" s="93"/>
      <c r="STA13" s="93"/>
      <c r="STB13" s="93"/>
      <c r="STC13" s="93"/>
      <c r="STD13" s="93"/>
      <c r="STE13" s="93"/>
      <c r="STF13" s="93"/>
      <c r="STG13" s="93"/>
      <c r="STH13" s="93"/>
      <c r="STI13" s="93"/>
      <c r="STJ13" s="93"/>
      <c r="STP13" s="93"/>
      <c r="STS13" s="93"/>
      <c r="STV13" s="93"/>
      <c r="STY13" s="93"/>
      <c r="SUB13" s="93"/>
      <c r="SUE13" s="93"/>
      <c r="SUK13" s="93"/>
      <c r="SUT13" s="93"/>
      <c r="SUW13" s="93"/>
      <c r="SUZ13" s="93"/>
      <c r="SVC13" s="93"/>
      <c r="SVO13" s="93"/>
      <c r="SVU13" s="93"/>
      <c r="SVX13" s="93"/>
      <c r="SWA13" s="93"/>
      <c r="SWD13" s="93"/>
      <c r="SWJ13" s="93"/>
      <c r="SWM13" s="93"/>
      <c r="SWP13" s="93"/>
      <c r="SWS13" s="93"/>
      <c r="SWU13" s="93"/>
      <c r="SWV13" s="93"/>
      <c r="SXA13" s="93"/>
      <c r="SXD13" s="93"/>
      <c r="SXG13" s="93"/>
      <c r="SXJ13" s="93"/>
      <c r="SXM13" s="93"/>
      <c r="SXP13" s="93"/>
      <c r="SXS13" s="93"/>
      <c r="SXY13" s="93"/>
      <c r="SYB13" s="93"/>
      <c r="SYE13" s="93"/>
      <c r="SYG13" s="93"/>
      <c r="SYH13" s="93"/>
      <c r="SYP13" s="93"/>
      <c r="SYS13" s="93"/>
      <c r="SYV13" s="93"/>
      <c r="SZG13" s="93"/>
      <c r="SZH13" s="93"/>
      <c r="SZM13" s="93"/>
      <c r="SZQ13" s="93"/>
      <c r="SZR13" s="93"/>
      <c r="SZZ13" s="93"/>
      <c r="TAA13" s="93"/>
      <c r="TBA13" s="93"/>
      <c r="TBB13" s="93"/>
      <c r="TBC13" s="93"/>
      <c r="TBD13" s="93"/>
      <c r="TBE13" s="93"/>
      <c r="TBF13" s="93"/>
      <c r="TBG13" s="93"/>
      <c r="TBH13" s="93"/>
      <c r="TBI13" s="93"/>
      <c r="TBJ13" s="93"/>
      <c r="TBK13" s="93"/>
      <c r="TBL13" s="93"/>
      <c r="TBM13" s="93"/>
      <c r="TBN13" s="93"/>
      <c r="TBO13" s="93"/>
      <c r="TBP13" s="93"/>
      <c r="TBQ13" s="93"/>
      <c r="TBR13" s="93"/>
      <c r="TBS13" s="93"/>
      <c r="TBT13" s="93"/>
      <c r="TBU13" s="93"/>
      <c r="TBV13" s="93"/>
      <c r="TBW13" s="93"/>
      <c r="TBX13" s="93"/>
      <c r="TBY13" s="93"/>
      <c r="TBZ13" s="93"/>
      <c r="TCA13" s="93"/>
      <c r="TCB13" s="93"/>
      <c r="TCC13" s="93"/>
      <c r="TCD13" s="93"/>
      <c r="TCE13" s="93"/>
      <c r="TCF13" s="93"/>
      <c r="TCG13" s="93"/>
      <c r="TCH13" s="93"/>
      <c r="TCI13" s="93"/>
      <c r="TCJ13" s="93"/>
      <c r="TCK13" s="93"/>
      <c r="TCL13" s="93"/>
      <c r="TCM13" s="93"/>
      <c r="TCN13" s="93"/>
      <c r="TCO13" s="93"/>
      <c r="TCP13" s="93"/>
      <c r="TCQ13" s="93"/>
      <c r="TCR13" s="93"/>
      <c r="TCS13" s="93"/>
      <c r="TCT13" s="93"/>
      <c r="TCU13" s="93"/>
      <c r="TCV13" s="93"/>
      <c r="TCW13" s="93"/>
      <c r="TCX13" s="93"/>
      <c r="TCY13" s="93"/>
      <c r="TCZ13" s="93"/>
      <c r="TDA13" s="93"/>
      <c r="TDB13" s="93"/>
      <c r="TDC13" s="93"/>
      <c r="TDD13" s="93"/>
      <c r="TDE13" s="93"/>
      <c r="TDF13" s="93"/>
      <c r="TDL13" s="93"/>
      <c r="TDO13" s="93"/>
      <c r="TDR13" s="93"/>
      <c r="TDU13" s="93"/>
      <c r="TDX13" s="93"/>
      <c r="TEA13" s="93"/>
      <c r="TEG13" s="93"/>
      <c r="TEP13" s="93"/>
      <c r="TES13" s="93"/>
      <c r="TEV13" s="93"/>
      <c r="TEY13" s="93"/>
      <c r="TFK13" s="93"/>
      <c r="TFQ13" s="93"/>
      <c r="TFT13" s="93"/>
      <c r="TFW13" s="93"/>
      <c r="TFZ13" s="93"/>
      <c r="TGF13" s="93"/>
      <c r="TGI13" s="93"/>
      <c r="TGL13" s="93"/>
      <c r="TGO13" s="93"/>
      <c r="TGQ13" s="93"/>
      <c r="TGR13" s="93"/>
      <c r="TGW13" s="93"/>
      <c r="TGZ13" s="93"/>
      <c r="THC13" s="93"/>
      <c r="THF13" s="93"/>
      <c r="THI13" s="93"/>
      <c r="THL13" s="93"/>
      <c r="THO13" s="93"/>
      <c r="THU13" s="93"/>
      <c r="THX13" s="93"/>
      <c r="TIA13" s="93"/>
      <c r="TIC13" s="93"/>
      <c r="TID13" s="93"/>
      <c r="TIL13" s="93"/>
      <c r="TIO13" s="93"/>
      <c r="TIR13" s="93"/>
      <c r="TJC13" s="93"/>
      <c r="TJD13" s="93"/>
      <c r="TJI13" s="93"/>
      <c r="TJM13" s="93"/>
      <c r="TJN13" s="93"/>
      <c r="TJV13" s="93"/>
      <c r="TJW13" s="93"/>
      <c r="TKW13" s="93"/>
      <c r="TKX13" s="93"/>
      <c r="TKY13" s="93"/>
      <c r="TKZ13" s="93"/>
      <c r="TLA13" s="93"/>
      <c r="TLB13" s="93"/>
      <c r="TLC13" s="93"/>
      <c r="TLD13" s="93"/>
      <c r="TLE13" s="93"/>
      <c r="TLF13" s="93"/>
      <c r="TLG13" s="93"/>
      <c r="TLH13" s="93"/>
      <c r="TLI13" s="93"/>
      <c r="TLJ13" s="93"/>
      <c r="TLK13" s="93"/>
      <c r="TLL13" s="93"/>
      <c r="TLM13" s="93"/>
      <c r="TLN13" s="93"/>
      <c r="TLO13" s="93"/>
      <c r="TLP13" s="93"/>
      <c r="TLQ13" s="93"/>
      <c r="TLR13" s="93"/>
      <c r="TLS13" s="93"/>
      <c r="TLT13" s="93"/>
      <c r="TLU13" s="93"/>
      <c r="TLV13" s="93"/>
      <c r="TLW13" s="93"/>
      <c r="TLX13" s="93"/>
      <c r="TLY13" s="93"/>
      <c r="TLZ13" s="93"/>
      <c r="TMA13" s="93"/>
      <c r="TMB13" s="93"/>
      <c r="TMC13" s="93"/>
      <c r="TMD13" s="93"/>
      <c r="TME13" s="93"/>
      <c r="TMF13" s="93"/>
      <c r="TMG13" s="93"/>
      <c r="TMH13" s="93"/>
      <c r="TMI13" s="93"/>
      <c r="TMJ13" s="93"/>
      <c r="TMK13" s="93"/>
      <c r="TML13" s="93"/>
      <c r="TMM13" s="93"/>
      <c r="TMN13" s="93"/>
      <c r="TMO13" s="93"/>
      <c r="TMP13" s="93"/>
      <c r="TMQ13" s="93"/>
      <c r="TMR13" s="93"/>
      <c r="TMS13" s="93"/>
      <c r="TMT13" s="93"/>
      <c r="TMU13" s="93"/>
      <c r="TMV13" s="93"/>
      <c r="TMW13" s="93"/>
      <c r="TMX13" s="93"/>
      <c r="TMY13" s="93"/>
      <c r="TMZ13" s="93"/>
      <c r="TNA13" s="93"/>
      <c r="TNB13" s="93"/>
      <c r="TNH13" s="93"/>
      <c r="TNK13" s="93"/>
      <c r="TNN13" s="93"/>
      <c r="TNQ13" s="93"/>
      <c r="TNT13" s="93"/>
      <c r="TNW13" s="93"/>
      <c r="TOC13" s="93"/>
      <c r="TOL13" s="93"/>
      <c r="TOO13" s="93"/>
      <c r="TOR13" s="93"/>
      <c r="TOU13" s="93"/>
      <c r="TPG13" s="93"/>
      <c r="TPM13" s="93"/>
      <c r="TPP13" s="93"/>
      <c r="TPS13" s="93"/>
      <c r="TPV13" s="93"/>
      <c r="TQB13" s="93"/>
      <c r="TQE13" s="93"/>
      <c r="TQH13" s="93"/>
      <c r="TQK13" s="93"/>
      <c r="TQM13" s="93"/>
      <c r="TQN13" s="93"/>
      <c r="TQS13" s="93"/>
      <c r="TQV13" s="93"/>
      <c r="TQY13" s="93"/>
      <c r="TRB13" s="93"/>
      <c r="TRE13" s="93"/>
      <c r="TRH13" s="93"/>
      <c r="TRK13" s="93"/>
      <c r="TRQ13" s="93"/>
      <c r="TRT13" s="93"/>
      <c r="TRW13" s="93"/>
      <c r="TRY13" s="93"/>
      <c r="TRZ13" s="93"/>
      <c r="TSH13" s="93"/>
      <c r="TSK13" s="93"/>
      <c r="TSN13" s="93"/>
      <c r="TSY13" s="93"/>
      <c r="TSZ13" s="93"/>
      <c r="TTE13" s="93"/>
      <c r="TTI13" s="93"/>
      <c r="TTJ13" s="93"/>
      <c r="TTR13" s="93"/>
      <c r="TTS13" s="93"/>
      <c r="TUS13" s="93"/>
      <c r="TUT13" s="93"/>
      <c r="TUU13" s="93"/>
      <c r="TUV13" s="93"/>
      <c r="TUW13" s="93"/>
      <c r="TUX13" s="93"/>
      <c r="TUY13" s="93"/>
      <c r="TUZ13" s="93"/>
      <c r="TVA13" s="93"/>
      <c r="TVB13" s="93"/>
      <c r="TVC13" s="93"/>
      <c r="TVD13" s="93"/>
      <c r="TVE13" s="93"/>
      <c r="TVF13" s="93"/>
      <c r="TVG13" s="93"/>
      <c r="TVH13" s="93"/>
      <c r="TVI13" s="93"/>
      <c r="TVJ13" s="93"/>
      <c r="TVK13" s="93"/>
      <c r="TVL13" s="93"/>
      <c r="TVM13" s="93"/>
      <c r="TVN13" s="93"/>
      <c r="TVO13" s="93"/>
      <c r="TVP13" s="93"/>
      <c r="TVQ13" s="93"/>
      <c r="TVR13" s="93"/>
      <c r="TVS13" s="93"/>
      <c r="TVT13" s="93"/>
      <c r="TVU13" s="93"/>
      <c r="TVV13" s="93"/>
      <c r="TVW13" s="93"/>
      <c r="TVX13" s="93"/>
      <c r="TVY13" s="93"/>
      <c r="TVZ13" s="93"/>
      <c r="TWA13" s="93"/>
      <c r="TWB13" s="93"/>
      <c r="TWC13" s="93"/>
      <c r="TWD13" s="93"/>
      <c r="TWE13" s="93"/>
      <c r="TWF13" s="93"/>
      <c r="TWG13" s="93"/>
      <c r="TWH13" s="93"/>
      <c r="TWI13" s="93"/>
      <c r="TWJ13" s="93"/>
      <c r="TWK13" s="93"/>
      <c r="TWL13" s="93"/>
      <c r="TWM13" s="93"/>
      <c r="TWN13" s="93"/>
      <c r="TWO13" s="93"/>
      <c r="TWP13" s="93"/>
      <c r="TWQ13" s="93"/>
      <c r="TWR13" s="93"/>
      <c r="TWS13" s="93"/>
      <c r="TWT13" s="93"/>
      <c r="TWU13" s="93"/>
      <c r="TWV13" s="93"/>
      <c r="TWW13" s="93"/>
      <c r="TWX13" s="93"/>
      <c r="TXD13" s="93"/>
      <c r="TXG13" s="93"/>
      <c r="TXJ13" s="93"/>
      <c r="TXM13" s="93"/>
      <c r="TXP13" s="93"/>
      <c r="TXS13" s="93"/>
      <c r="TXY13" s="93"/>
      <c r="TYH13" s="93"/>
      <c r="TYK13" s="93"/>
      <c r="TYN13" s="93"/>
      <c r="TYQ13" s="93"/>
      <c r="TZC13" s="93"/>
      <c r="TZI13" s="93"/>
      <c r="TZL13" s="93"/>
      <c r="TZO13" s="93"/>
      <c r="TZR13" s="93"/>
      <c r="TZX13" s="93"/>
      <c r="UAA13" s="93"/>
      <c r="UAD13" s="93"/>
      <c r="UAG13" s="93"/>
      <c r="UAI13" s="93"/>
      <c r="UAJ13" s="93"/>
      <c r="UAO13" s="93"/>
      <c r="UAR13" s="93"/>
      <c r="UAU13" s="93"/>
      <c r="UAX13" s="93"/>
      <c r="UBA13" s="93"/>
      <c r="UBD13" s="93"/>
      <c r="UBG13" s="93"/>
      <c r="UBM13" s="93"/>
      <c r="UBP13" s="93"/>
      <c r="UBS13" s="93"/>
      <c r="UBU13" s="93"/>
      <c r="UBV13" s="93"/>
      <c r="UCD13" s="93"/>
      <c r="UCG13" s="93"/>
      <c r="UCJ13" s="93"/>
      <c r="UCU13" s="93"/>
      <c r="UCV13" s="93"/>
      <c r="UDA13" s="93"/>
      <c r="UDE13" s="93"/>
      <c r="UDF13" s="93"/>
      <c r="UDN13" s="93"/>
      <c r="UDO13" s="93"/>
      <c r="UEO13" s="93"/>
      <c r="UEP13" s="93"/>
      <c r="UEQ13" s="93"/>
      <c r="UER13" s="93"/>
      <c r="UES13" s="93"/>
      <c r="UET13" s="93"/>
      <c r="UEU13" s="93"/>
      <c r="UEV13" s="93"/>
      <c r="UEW13" s="93"/>
      <c r="UEX13" s="93"/>
      <c r="UEY13" s="93"/>
      <c r="UEZ13" s="93"/>
      <c r="UFA13" s="93"/>
      <c r="UFB13" s="93"/>
      <c r="UFC13" s="93"/>
      <c r="UFD13" s="93"/>
      <c r="UFE13" s="93"/>
      <c r="UFF13" s="93"/>
      <c r="UFG13" s="93"/>
      <c r="UFH13" s="93"/>
      <c r="UFI13" s="93"/>
      <c r="UFJ13" s="93"/>
      <c r="UFK13" s="93"/>
      <c r="UFL13" s="93"/>
      <c r="UFM13" s="93"/>
      <c r="UFN13" s="93"/>
      <c r="UFO13" s="93"/>
      <c r="UFP13" s="93"/>
      <c r="UFQ13" s="93"/>
      <c r="UFR13" s="93"/>
      <c r="UFS13" s="93"/>
      <c r="UFT13" s="93"/>
      <c r="UFU13" s="93"/>
      <c r="UFV13" s="93"/>
      <c r="UFW13" s="93"/>
      <c r="UFX13" s="93"/>
      <c r="UFY13" s="93"/>
      <c r="UFZ13" s="93"/>
      <c r="UGA13" s="93"/>
      <c r="UGB13" s="93"/>
      <c r="UGC13" s="93"/>
      <c r="UGD13" s="93"/>
      <c r="UGE13" s="93"/>
      <c r="UGF13" s="93"/>
      <c r="UGG13" s="93"/>
      <c r="UGH13" s="93"/>
      <c r="UGI13" s="93"/>
      <c r="UGJ13" s="93"/>
      <c r="UGK13" s="93"/>
      <c r="UGL13" s="93"/>
      <c r="UGM13" s="93"/>
      <c r="UGN13" s="93"/>
      <c r="UGO13" s="93"/>
      <c r="UGP13" s="93"/>
      <c r="UGQ13" s="93"/>
      <c r="UGR13" s="93"/>
      <c r="UGS13" s="93"/>
      <c r="UGT13" s="93"/>
      <c r="UGZ13" s="93"/>
      <c r="UHC13" s="93"/>
      <c r="UHF13" s="93"/>
      <c r="UHI13" s="93"/>
      <c r="UHL13" s="93"/>
      <c r="UHO13" s="93"/>
      <c r="UHU13" s="93"/>
      <c r="UID13" s="93"/>
      <c r="UIG13" s="93"/>
      <c r="UIJ13" s="93"/>
      <c r="UIM13" s="93"/>
      <c r="UIY13" s="93"/>
      <c r="UJE13" s="93"/>
      <c r="UJH13" s="93"/>
      <c r="UJK13" s="93"/>
      <c r="UJN13" s="93"/>
      <c r="UJT13" s="93"/>
      <c r="UJW13" s="93"/>
      <c r="UJZ13" s="93"/>
      <c r="UKC13" s="93"/>
      <c r="UKE13" s="93"/>
      <c r="UKF13" s="93"/>
      <c r="UKK13" s="93"/>
      <c r="UKN13" s="93"/>
      <c r="UKQ13" s="93"/>
      <c r="UKT13" s="93"/>
      <c r="UKW13" s="93"/>
      <c r="UKZ13" s="93"/>
      <c r="ULC13" s="93"/>
      <c r="ULI13" s="93"/>
      <c r="ULL13" s="93"/>
      <c r="ULO13" s="93"/>
      <c r="ULQ13" s="93"/>
      <c r="ULR13" s="93"/>
      <c r="ULZ13" s="93"/>
      <c r="UMC13" s="93"/>
      <c r="UMF13" s="93"/>
      <c r="UMQ13" s="93"/>
      <c r="UMR13" s="93"/>
      <c r="UMW13" s="93"/>
      <c r="UNA13" s="93"/>
      <c r="UNB13" s="93"/>
      <c r="UNJ13" s="93"/>
      <c r="UNK13" s="93"/>
      <c r="UOK13" s="93"/>
      <c r="UOL13" s="93"/>
      <c r="UOM13" s="93"/>
      <c r="UON13" s="93"/>
      <c r="UOO13" s="93"/>
      <c r="UOP13" s="93"/>
      <c r="UOQ13" s="93"/>
      <c r="UOR13" s="93"/>
      <c r="UOS13" s="93"/>
      <c r="UOT13" s="93"/>
      <c r="UOU13" s="93"/>
      <c r="UOV13" s="93"/>
      <c r="UOW13" s="93"/>
      <c r="UOX13" s="93"/>
      <c r="UOY13" s="93"/>
      <c r="UOZ13" s="93"/>
      <c r="UPA13" s="93"/>
      <c r="UPB13" s="93"/>
      <c r="UPC13" s="93"/>
      <c r="UPD13" s="93"/>
      <c r="UPE13" s="93"/>
      <c r="UPF13" s="93"/>
      <c r="UPG13" s="93"/>
      <c r="UPH13" s="93"/>
      <c r="UPI13" s="93"/>
      <c r="UPJ13" s="93"/>
      <c r="UPK13" s="93"/>
      <c r="UPL13" s="93"/>
      <c r="UPM13" s="93"/>
      <c r="UPN13" s="93"/>
      <c r="UPO13" s="93"/>
      <c r="UPP13" s="93"/>
      <c r="UPQ13" s="93"/>
      <c r="UPR13" s="93"/>
      <c r="UPS13" s="93"/>
      <c r="UPT13" s="93"/>
      <c r="UPU13" s="93"/>
      <c r="UPV13" s="93"/>
      <c r="UPW13" s="93"/>
      <c r="UPX13" s="93"/>
      <c r="UPY13" s="93"/>
      <c r="UPZ13" s="93"/>
      <c r="UQA13" s="93"/>
      <c r="UQB13" s="93"/>
      <c r="UQC13" s="93"/>
      <c r="UQD13" s="93"/>
      <c r="UQE13" s="93"/>
      <c r="UQF13" s="93"/>
      <c r="UQG13" s="93"/>
      <c r="UQH13" s="93"/>
      <c r="UQI13" s="93"/>
      <c r="UQJ13" s="93"/>
      <c r="UQK13" s="93"/>
      <c r="UQL13" s="93"/>
      <c r="UQM13" s="93"/>
      <c r="UQN13" s="93"/>
      <c r="UQO13" s="93"/>
      <c r="UQP13" s="93"/>
      <c r="UQV13" s="93"/>
      <c r="UQY13" s="93"/>
      <c r="URB13" s="93"/>
      <c r="URE13" s="93"/>
      <c r="URH13" s="93"/>
      <c r="URK13" s="93"/>
      <c r="URQ13" s="93"/>
      <c r="URZ13" s="93"/>
      <c r="USC13" s="93"/>
      <c r="USF13" s="93"/>
      <c r="USI13" s="93"/>
      <c r="USU13" s="93"/>
      <c r="UTA13" s="93"/>
      <c r="UTD13" s="93"/>
      <c r="UTG13" s="93"/>
      <c r="UTJ13" s="93"/>
      <c r="UTP13" s="93"/>
      <c r="UTS13" s="93"/>
      <c r="UTV13" s="93"/>
      <c r="UTY13" s="93"/>
      <c r="UUA13" s="93"/>
      <c r="UUB13" s="93"/>
      <c r="UUG13" s="93"/>
      <c r="UUJ13" s="93"/>
      <c r="UUM13" s="93"/>
      <c r="UUP13" s="93"/>
      <c r="UUS13" s="93"/>
      <c r="UUV13" s="93"/>
      <c r="UUY13" s="93"/>
      <c r="UVE13" s="93"/>
      <c r="UVH13" s="93"/>
      <c r="UVK13" s="93"/>
      <c r="UVM13" s="93"/>
      <c r="UVN13" s="93"/>
      <c r="UVV13" s="93"/>
      <c r="UVY13" s="93"/>
      <c r="UWB13" s="93"/>
      <c r="UWM13" s="93"/>
      <c r="UWN13" s="93"/>
      <c r="UWS13" s="93"/>
      <c r="UWW13" s="93"/>
      <c r="UWX13" s="93"/>
      <c r="UXF13" s="93"/>
      <c r="UXG13" s="93"/>
      <c r="UYG13" s="93"/>
      <c r="UYH13" s="93"/>
      <c r="UYI13" s="93"/>
      <c r="UYJ13" s="93"/>
      <c r="UYK13" s="93"/>
      <c r="UYL13" s="93"/>
      <c r="UYM13" s="93"/>
      <c r="UYN13" s="93"/>
      <c r="UYO13" s="93"/>
      <c r="UYP13" s="93"/>
      <c r="UYQ13" s="93"/>
      <c r="UYR13" s="93"/>
      <c r="UYS13" s="93"/>
      <c r="UYT13" s="93"/>
      <c r="UYU13" s="93"/>
      <c r="UYV13" s="93"/>
      <c r="UYW13" s="93"/>
      <c r="UYX13" s="93"/>
      <c r="UYY13" s="93"/>
      <c r="UYZ13" s="93"/>
      <c r="UZA13" s="93"/>
      <c r="UZB13" s="93"/>
      <c r="UZC13" s="93"/>
      <c r="UZD13" s="93"/>
      <c r="UZE13" s="93"/>
      <c r="UZF13" s="93"/>
      <c r="UZG13" s="93"/>
      <c r="UZH13" s="93"/>
      <c r="UZI13" s="93"/>
      <c r="UZJ13" s="93"/>
      <c r="UZK13" s="93"/>
      <c r="UZL13" s="93"/>
      <c r="UZM13" s="93"/>
      <c r="UZN13" s="93"/>
      <c r="UZO13" s="93"/>
      <c r="UZP13" s="93"/>
      <c r="UZQ13" s="93"/>
      <c r="UZR13" s="93"/>
      <c r="UZS13" s="93"/>
      <c r="UZT13" s="93"/>
      <c r="UZU13" s="93"/>
      <c r="UZV13" s="93"/>
      <c r="UZW13" s="93"/>
      <c r="UZX13" s="93"/>
      <c r="UZY13" s="93"/>
      <c r="UZZ13" s="93"/>
      <c r="VAA13" s="93"/>
      <c r="VAB13" s="93"/>
      <c r="VAC13" s="93"/>
      <c r="VAD13" s="93"/>
      <c r="VAE13" s="93"/>
      <c r="VAF13" s="93"/>
      <c r="VAG13" s="93"/>
      <c r="VAH13" s="93"/>
      <c r="VAI13" s="93"/>
      <c r="VAJ13" s="93"/>
      <c r="VAK13" s="93"/>
      <c r="VAL13" s="93"/>
      <c r="VAR13" s="93"/>
      <c r="VAU13" s="93"/>
      <c r="VAX13" s="93"/>
      <c r="VBA13" s="93"/>
      <c r="VBD13" s="93"/>
      <c r="VBG13" s="93"/>
      <c r="VBM13" s="93"/>
      <c r="VBV13" s="93"/>
      <c r="VBY13" s="93"/>
      <c r="VCB13" s="93"/>
      <c r="VCE13" s="93"/>
      <c r="VCQ13" s="93"/>
      <c r="VCW13" s="93"/>
      <c r="VCZ13" s="93"/>
      <c r="VDC13" s="93"/>
      <c r="VDF13" s="93"/>
      <c r="VDL13" s="93"/>
      <c r="VDO13" s="93"/>
      <c r="VDR13" s="93"/>
      <c r="VDU13" s="93"/>
      <c r="VDW13" s="93"/>
      <c r="VDX13" s="93"/>
      <c r="VEC13" s="93"/>
      <c r="VEF13" s="93"/>
      <c r="VEI13" s="93"/>
      <c r="VEL13" s="93"/>
      <c r="VEO13" s="93"/>
      <c r="VER13" s="93"/>
      <c r="VEU13" s="93"/>
      <c r="VFA13" s="93"/>
      <c r="VFD13" s="93"/>
      <c r="VFG13" s="93"/>
      <c r="VFI13" s="93"/>
      <c r="VFJ13" s="93"/>
      <c r="VFR13" s="93"/>
      <c r="VFU13" s="93"/>
      <c r="VFX13" s="93"/>
      <c r="VGI13" s="93"/>
      <c r="VGJ13" s="93"/>
      <c r="VGO13" s="93"/>
      <c r="VGS13" s="93"/>
      <c r="VGT13" s="93"/>
      <c r="VHB13" s="93"/>
      <c r="VHC13" s="93"/>
      <c r="VIC13" s="93"/>
      <c r="VID13" s="93"/>
      <c r="VIE13" s="93"/>
      <c r="VIF13" s="93"/>
      <c r="VIG13" s="93"/>
      <c r="VIH13" s="93"/>
      <c r="VII13" s="93"/>
      <c r="VIJ13" s="93"/>
      <c r="VIK13" s="93"/>
      <c r="VIL13" s="93"/>
      <c r="VIM13" s="93"/>
      <c r="VIN13" s="93"/>
      <c r="VIO13" s="93"/>
      <c r="VIP13" s="93"/>
      <c r="VIQ13" s="93"/>
      <c r="VIR13" s="93"/>
      <c r="VIS13" s="93"/>
      <c r="VIT13" s="93"/>
      <c r="VIU13" s="93"/>
      <c r="VIV13" s="93"/>
      <c r="VIW13" s="93"/>
      <c r="VIX13" s="93"/>
      <c r="VIY13" s="93"/>
      <c r="VIZ13" s="93"/>
      <c r="VJA13" s="93"/>
      <c r="VJB13" s="93"/>
      <c r="VJC13" s="93"/>
      <c r="VJD13" s="93"/>
      <c r="VJE13" s="93"/>
      <c r="VJF13" s="93"/>
      <c r="VJG13" s="93"/>
      <c r="VJH13" s="93"/>
      <c r="VJI13" s="93"/>
      <c r="VJJ13" s="93"/>
      <c r="VJK13" s="93"/>
      <c r="VJL13" s="93"/>
      <c r="VJM13" s="93"/>
      <c r="VJN13" s="93"/>
      <c r="VJO13" s="93"/>
      <c r="VJP13" s="93"/>
      <c r="VJQ13" s="93"/>
      <c r="VJR13" s="93"/>
      <c r="VJS13" s="93"/>
      <c r="VJT13" s="93"/>
      <c r="VJU13" s="93"/>
      <c r="VJV13" s="93"/>
      <c r="VJW13" s="93"/>
      <c r="VJX13" s="93"/>
      <c r="VJY13" s="93"/>
      <c r="VJZ13" s="93"/>
      <c r="VKA13" s="93"/>
      <c r="VKB13" s="93"/>
      <c r="VKC13" s="93"/>
      <c r="VKD13" s="93"/>
      <c r="VKE13" s="93"/>
      <c r="VKF13" s="93"/>
      <c r="VKG13" s="93"/>
      <c r="VKH13" s="93"/>
      <c r="VKN13" s="93"/>
      <c r="VKQ13" s="93"/>
      <c r="VKT13" s="93"/>
      <c r="VKW13" s="93"/>
      <c r="VKZ13" s="93"/>
      <c r="VLC13" s="93"/>
      <c r="VLI13" s="93"/>
      <c r="VLR13" s="93"/>
      <c r="VLU13" s="93"/>
      <c r="VLX13" s="93"/>
      <c r="VMA13" s="93"/>
      <c r="VMM13" s="93"/>
      <c r="VMS13" s="93"/>
      <c r="VMV13" s="93"/>
      <c r="VMY13" s="93"/>
      <c r="VNB13" s="93"/>
      <c r="VNH13" s="93"/>
      <c r="VNK13" s="93"/>
      <c r="VNN13" s="93"/>
      <c r="VNQ13" s="93"/>
      <c r="VNS13" s="93"/>
      <c r="VNT13" s="93"/>
      <c r="VNY13" s="93"/>
      <c r="VOB13" s="93"/>
      <c r="VOE13" s="93"/>
      <c r="VOH13" s="93"/>
      <c r="VOK13" s="93"/>
      <c r="VON13" s="93"/>
      <c r="VOQ13" s="93"/>
      <c r="VOW13" s="93"/>
      <c r="VOZ13" s="93"/>
      <c r="VPC13" s="93"/>
      <c r="VPE13" s="93"/>
      <c r="VPF13" s="93"/>
      <c r="VPN13" s="93"/>
      <c r="VPQ13" s="93"/>
      <c r="VPT13" s="93"/>
      <c r="VQE13" s="93"/>
      <c r="VQF13" s="93"/>
      <c r="VQK13" s="93"/>
      <c r="VQO13" s="93"/>
      <c r="VQP13" s="93"/>
      <c r="VQX13" s="93"/>
      <c r="VQY13" s="93"/>
      <c r="VRY13" s="93"/>
      <c r="VRZ13" s="93"/>
      <c r="VSA13" s="93"/>
      <c r="VSB13" s="93"/>
      <c r="VSC13" s="93"/>
      <c r="VSD13" s="93"/>
      <c r="VSE13" s="93"/>
      <c r="VSF13" s="93"/>
      <c r="VSG13" s="93"/>
      <c r="VSH13" s="93"/>
      <c r="VSI13" s="93"/>
      <c r="VSJ13" s="93"/>
      <c r="VSK13" s="93"/>
      <c r="VSL13" s="93"/>
      <c r="VSM13" s="93"/>
      <c r="VSN13" s="93"/>
      <c r="VSO13" s="93"/>
      <c r="VSP13" s="93"/>
      <c r="VSQ13" s="93"/>
      <c r="VSR13" s="93"/>
      <c r="VSS13" s="93"/>
      <c r="VST13" s="93"/>
      <c r="VSU13" s="93"/>
      <c r="VSV13" s="93"/>
      <c r="VSW13" s="93"/>
      <c r="VSX13" s="93"/>
      <c r="VSY13" s="93"/>
      <c r="VSZ13" s="93"/>
      <c r="VTA13" s="93"/>
      <c r="VTB13" s="93"/>
      <c r="VTC13" s="93"/>
      <c r="VTD13" s="93"/>
      <c r="VTE13" s="93"/>
      <c r="VTF13" s="93"/>
      <c r="VTG13" s="93"/>
      <c r="VTH13" s="93"/>
      <c r="VTI13" s="93"/>
      <c r="VTJ13" s="93"/>
      <c r="VTK13" s="93"/>
      <c r="VTL13" s="93"/>
      <c r="VTM13" s="93"/>
      <c r="VTN13" s="93"/>
      <c r="VTO13" s="93"/>
      <c r="VTP13" s="93"/>
      <c r="VTQ13" s="93"/>
      <c r="VTR13" s="93"/>
      <c r="VTS13" s="93"/>
      <c r="VTT13" s="93"/>
      <c r="VTU13" s="93"/>
      <c r="VTV13" s="93"/>
      <c r="VTW13" s="93"/>
      <c r="VTX13" s="93"/>
      <c r="VTY13" s="93"/>
      <c r="VTZ13" s="93"/>
      <c r="VUA13" s="93"/>
      <c r="VUB13" s="93"/>
      <c r="VUC13" s="93"/>
      <c r="VUD13" s="93"/>
      <c r="VUJ13" s="93"/>
      <c r="VUM13" s="93"/>
      <c r="VUP13" s="93"/>
      <c r="VUS13" s="93"/>
      <c r="VUV13" s="93"/>
      <c r="VUY13" s="93"/>
      <c r="VVE13" s="93"/>
      <c r="VVN13" s="93"/>
      <c r="VVQ13" s="93"/>
      <c r="VVT13" s="93"/>
      <c r="VVW13" s="93"/>
      <c r="VWI13" s="93"/>
      <c r="VWO13" s="93"/>
      <c r="VWR13" s="93"/>
      <c r="VWU13" s="93"/>
      <c r="VWX13" s="93"/>
      <c r="VXD13" s="93"/>
      <c r="VXG13" s="93"/>
      <c r="VXJ13" s="93"/>
      <c r="VXM13" s="93"/>
      <c r="VXO13" s="93"/>
      <c r="VXP13" s="93"/>
      <c r="VXU13" s="93"/>
      <c r="VXX13" s="93"/>
      <c r="VYA13" s="93"/>
      <c r="VYD13" s="93"/>
      <c r="VYG13" s="93"/>
      <c r="VYJ13" s="93"/>
      <c r="VYM13" s="93"/>
      <c r="VYS13" s="93"/>
      <c r="VYV13" s="93"/>
      <c r="VYY13" s="93"/>
      <c r="VZA13" s="93"/>
      <c r="VZB13" s="93"/>
      <c r="VZJ13" s="93"/>
      <c r="VZM13" s="93"/>
      <c r="VZP13" s="93"/>
      <c r="WAA13" s="93"/>
      <c r="WAB13" s="93"/>
      <c r="WAG13" s="93"/>
      <c r="WAK13" s="93"/>
      <c r="WAL13" s="93"/>
      <c r="WAT13" s="93"/>
      <c r="WAU13" s="93"/>
      <c r="WBU13" s="93"/>
      <c r="WBV13" s="93"/>
      <c r="WBW13" s="93"/>
      <c r="WBX13" s="93"/>
      <c r="WBY13" s="93"/>
      <c r="WBZ13" s="93"/>
      <c r="WCA13" s="93"/>
      <c r="WCB13" s="93"/>
      <c r="WCC13" s="93"/>
      <c r="WCD13" s="93"/>
      <c r="WCE13" s="93"/>
      <c r="WCF13" s="93"/>
      <c r="WCG13" s="93"/>
      <c r="WCH13" s="93"/>
      <c r="WCI13" s="93"/>
      <c r="WCJ13" s="93"/>
      <c r="WCK13" s="93"/>
      <c r="WCL13" s="93"/>
      <c r="WCM13" s="93"/>
      <c r="WCN13" s="93"/>
      <c r="WCO13" s="93"/>
      <c r="WCP13" s="93"/>
      <c r="WCQ13" s="93"/>
      <c r="WCR13" s="93"/>
      <c r="WCS13" s="93"/>
      <c r="WCT13" s="93"/>
      <c r="WCU13" s="93"/>
      <c r="WCV13" s="93"/>
      <c r="WCW13" s="93"/>
      <c r="WCX13" s="93"/>
      <c r="WCY13" s="93"/>
      <c r="WCZ13" s="93"/>
      <c r="WDA13" s="93"/>
      <c r="WDB13" s="93"/>
      <c r="WDC13" s="93"/>
      <c r="WDD13" s="93"/>
      <c r="WDE13" s="93"/>
      <c r="WDF13" s="93"/>
      <c r="WDG13" s="93"/>
      <c r="WDH13" s="93"/>
      <c r="WDI13" s="93"/>
      <c r="WDJ13" s="93"/>
      <c r="WDK13" s="93"/>
      <c r="WDL13" s="93"/>
      <c r="WDM13" s="93"/>
      <c r="WDN13" s="93"/>
      <c r="WDO13" s="93"/>
      <c r="WDP13" s="93"/>
      <c r="WDQ13" s="93"/>
      <c r="WDR13" s="93"/>
      <c r="WDS13" s="93"/>
      <c r="WDT13" s="93"/>
      <c r="WDU13" s="93"/>
      <c r="WDV13" s="93"/>
      <c r="WDW13" s="93"/>
      <c r="WDX13" s="93"/>
      <c r="WDY13" s="93"/>
      <c r="WDZ13" s="93"/>
      <c r="WEF13" s="93"/>
      <c r="WEI13" s="93"/>
      <c r="WEL13" s="93"/>
      <c r="WEO13" s="93"/>
      <c r="WER13" s="93"/>
      <c r="WEU13" s="93"/>
      <c r="WFA13" s="93"/>
      <c r="WFJ13" s="93"/>
      <c r="WFM13" s="93"/>
      <c r="WFP13" s="93"/>
      <c r="WFS13" s="93"/>
      <c r="WGE13" s="93"/>
      <c r="WGK13" s="93"/>
      <c r="WGN13" s="93"/>
      <c r="WGQ13" s="93"/>
      <c r="WGT13" s="93"/>
      <c r="WGZ13" s="93"/>
      <c r="WHC13" s="93"/>
      <c r="WHF13" s="93"/>
      <c r="WHI13" s="93"/>
      <c r="WHK13" s="93"/>
      <c r="WHL13" s="93"/>
      <c r="WHQ13" s="93"/>
      <c r="WHT13" s="93"/>
      <c r="WHW13" s="93"/>
      <c r="WHZ13" s="93"/>
      <c r="WIC13" s="93"/>
      <c r="WIF13" s="93"/>
      <c r="WII13" s="93"/>
      <c r="WIO13" s="93"/>
      <c r="WIR13" s="93"/>
      <c r="WIU13" s="93"/>
      <c r="WIW13" s="93"/>
      <c r="WIX13" s="93"/>
      <c r="WJF13" s="93"/>
      <c r="WJI13" s="93"/>
      <c r="WJL13" s="93"/>
      <c r="WJW13" s="93"/>
      <c r="WJX13" s="93"/>
      <c r="WKC13" s="93"/>
      <c r="WKG13" s="93"/>
      <c r="WKH13" s="93"/>
      <c r="WKP13" s="93"/>
      <c r="WKQ13" s="93"/>
      <c r="WLQ13" s="93"/>
      <c r="WLR13" s="93"/>
      <c r="WLS13" s="93"/>
      <c r="WLT13" s="93"/>
      <c r="WLU13" s="93"/>
      <c r="WLV13" s="93"/>
      <c r="WLW13" s="93"/>
      <c r="WLX13" s="93"/>
      <c r="WLY13" s="93"/>
      <c r="WLZ13" s="93"/>
      <c r="WMA13" s="93"/>
      <c r="WMB13" s="93"/>
      <c r="WMC13" s="93"/>
      <c r="WMD13" s="93"/>
      <c r="WME13" s="93"/>
      <c r="WMF13" s="93"/>
      <c r="WMG13" s="93"/>
      <c r="WMH13" s="93"/>
      <c r="WMI13" s="93"/>
      <c r="WMJ13" s="93"/>
      <c r="WMK13" s="93"/>
      <c r="WML13" s="93"/>
      <c r="WMM13" s="93"/>
      <c r="WMN13" s="93"/>
      <c r="WMO13" s="93"/>
      <c r="WMP13" s="93"/>
      <c r="WMQ13" s="93"/>
      <c r="WMR13" s="93"/>
      <c r="WMS13" s="93"/>
      <c r="WMT13" s="93"/>
      <c r="WMU13" s="93"/>
      <c r="WMV13" s="93"/>
      <c r="WMW13" s="93"/>
      <c r="WMX13" s="93"/>
      <c r="WMY13" s="93"/>
      <c r="WMZ13" s="93"/>
      <c r="WNA13" s="93"/>
      <c r="WNB13" s="93"/>
      <c r="WNC13" s="93"/>
      <c r="WND13" s="93"/>
      <c r="WNE13" s="93"/>
      <c r="WNF13" s="93"/>
      <c r="WNG13" s="93"/>
      <c r="WNH13" s="93"/>
      <c r="WNI13" s="93"/>
      <c r="WNJ13" s="93"/>
      <c r="WNK13" s="93"/>
      <c r="WNL13" s="93"/>
      <c r="WNM13" s="93"/>
      <c r="WNN13" s="93"/>
      <c r="WNO13" s="93"/>
      <c r="WNP13" s="93"/>
      <c r="WNQ13" s="93"/>
      <c r="WNR13" s="93"/>
      <c r="WNS13" s="93"/>
      <c r="WNT13" s="93"/>
      <c r="WNU13" s="93"/>
      <c r="WNV13" s="93"/>
      <c r="WOB13" s="93"/>
      <c r="WOE13" s="93"/>
      <c r="WOH13" s="93"/>
      <c r="WOK13" s="93"/>
      <c r="WON13" s="93"/>
      <c r="WOQ13" s="93"/>
      <c r="WOW13" s="93"/>
      <c r="WPF13" s="93"/>
      <c r="WPI13" s="93"/>
      <c r="WPL13" s="93"/>
      <c r="WPO13" s="93"/>
      <c r="WQA13" s="93"/>
      <c r="WQG13" s="93"/>
      <c r="WQJ13" s="93"/>
      <c r="WQM13" s="93"/>
      <c r="WQP13" s="93"/>
      <c r="WQV13" s="93"/>
      <c r="WQY13" s="93"/>
      <c r="WRB13" s="93"/>
      <c r="WRE13" s="93"/>
      <c r="WRG13" s="93"/>
      <c r="WRH13" s="93"/>
      <c r="WRM13" s="93"/>
      <c r="WRP13" s="93"/>
      <c r="WRS13" s="93"/>
      <c r="WRV13" s="93"/>
      <c r="WRY13" s="93"/>
      <c r="WSB13" s="93"/>
      <c r="WSE13" s="93"/>
      <c r="WSK13" s="93"/>
      <c r="WSN13" s="93"/>
      <c r="WSQ13" s="93"/>
      <c r="WSS13" s="93"/>
      <c r="WST13" s="93"/>
      <c r="WTB13" s="93"/>
      <c r="WTE13" s="93"/>
      <c r="WTH13" s="93"/>
      <c r="WTS13" s="93"/>
      <c r="WTT13" s="93"/>
      <c r="WTY13" s="93"/>
      <c r="WUC13" s="93"/>
      <c r="WUD13" s="93"/>
      <c r="WUL13" s="93"/>
      <c r="WUM13" s="93"/>
      <c r="WVM13" s="93"/>
      <c r="WVN13" s="93"/>
      <c r="WVO13" s="93"/>
      <c r="WVP13" s="93"/>
      <c r="WVQ13" s="93"/>
      <c r="WVR13" s="93"/>
      <c r="WVS13" s="93"/>
      <c r="WVT13" s="93"/>
      <c r="WVU13" s="93"/>
      <c r="WVV13" s="93"/>
      <c r="WVW13" s="93"/>
      <c r="WVX13" s="93"/>
      <c r="WVY13" s="93"/>
      <c r="WVZ13" s="93"/>
      <c r="WWA13" s="93"/>
      <c r="WWB13" s="93"/>
      <c r="WWC13" s="93"/>
      <c r="WWD13" s="93"/>
      <c r="WWE13" s="93"/>
      <c r="WWF13" s="93"/>
      <c r="WWG13" s="93"/>
      <c r="WWH13" s="93"/>
      <c r="WWI13" s="93"/>
      <c r="WWJ13" s="93"/>
      <c r="WWK13" s="93"/>
      <c r="WWL13" s="93"/>
      <c r="WWM13" s="93"/>
      <c r="WWN13" s="93"/>
      <c r="WWO13" s="93"/>
      <c r="WWP13" s="93"/>
      <c r="WWQ13" s="93"/>
      <c r="WWR13" s="93"/>
      <c r="WWS13" s="93"/>
      <c r="WWT13" s="93"/>
      <c r="WWU13" s="93"/>
      <c r="WWV13" s="93"/>
      <c r="WWW13" s="93"/>
      <c r="WWX13" s="93"/>
      <c r="WWY13" s="93"/>
      <c r="WWZ13" s="93"/>
      <c r="WXA13" s="93"/>
      <c r="WXB13" s="93"/>
      <c r="WXC13" s="93"/>
      <c r="WXD13" s="93"/>
      <c r="WXE13" s="93"/>
      <c r="WXF13" s="93"/>
      <c r="WXG13" s="93"/>
      <c r="WXH13" s="93"/>
      <c r="WXI13" s="93"/>
      <c r="WXJ13" s="93"/>
      <c r="WXK13" s="93"/>
      <c r="WXL13" s="93"/>
      <c r="WXM13" s="93"/>
      <c r="WXN13" s="93"/>
      <c r="WXO13" s="93"/>
      <c r="WXP13" s="93"/>
      <c r="WXQ13" s="93"/>
      <c r="WXR13" s="93"/>
      <c r="WXS13" s="93"/>
      <c r="WXT13" s="93"/>
      <c r="WXU13" s="93"/>
      <c r="WXV13" s="93"/>
      <c r="WXW13" s="93"/>
      <c r="WXX13" s="93"/>
      <c r="WXY13" s="93"/>
      <c r="WXZ13" s="93"/>
      <c r="WYA13" s="93"/>
      <c r="WYB13" s="93"/>
      <c r="WYC13" s="93"/>
      <c r="WYD13" s="93"/>
      <c r="WYE13" s="93"/>
      <c r="WYF13" s="93"/>
      <c r="WYG13" s="93"/>
      <c r="WYH13" s="93"/>
      <c r="WYI13" s="93"/>
      <c r="WYJ13" s="93"/>
      <c r="WYK13" s="93"/>
      <c r="WYL13" s="93"/>
      <c r="WYM13" s="93"/>
      <c r="WYN13" s="93"/>
      <c r="WYO13" s="93"/>
      <c r="WYP13" s="93"/>
      <c r="WYQ13" s="93"/>
      <c r="WYR13" s="93"/>
      <c r="WYS13" s="93"/>
      <c r="WYT13" s="93"/>
      <c r="WYU13" s="93"/>
      <c r="WYV13" s="93"/>
      <c r="WYW13" s="93"/>
      <c r="WYX13" s="93"/>
      <c r="WYY13" s="93"/>
      <c r="WYZ13" s="93"/>
      <c r="WZA13" s="93"/>
      <c r="WZB13" s="93"/>
      <c r="WZC13" s="93"/>
      <c r="WZD13" s="93"/>
      <c r="WZE13" s="93"/>
      <c r="WZF13" s="93"/>
      <c r="WZG13" s="93"/>
      <c r="WZH13" s="93"/>
      <c r="WZI13" s="93"/>
      <c r="WZJ13" s="93"/>
      <c r="WZK13" s="93"/>
      <c r="WZL13" s="93"/>
      <c r="WZM13" s="93"/>
      <c r="WZN13" s="93"/>
      <c r="WZO13" s="93"/>
      <c r="WZP13" s="93"/>
      <c r="WZQ13" s="93"/>
      <c r="WZR13" s="93"/>
      <c r="WZS13" s="93"/>
      <c r="WZT13" s="93"/>
      <c r="WZU13" s="93"/>
      <c r="WZV13" s="93"/>
      <c r="WZW13" s="93"/>
      <c r="WZX13" s="93"/>
      <c r="WZY13" s="93"/>
      <c r="WZZ13" s="93"/>
      <c r="XAA13" s="93"/>
      <c r="XAB13" s="93"/>
      <c r="XAC13" s="93"/>
      <c r="XAD13" s="93"/>
      <c r="XAE13" s="93"/>
      <c r="XAF13" s="93"/>
      <c r="XAG13" s="93"/>
      <c r="XAH13" s="93"/>
      <c r="XAI13" s="93"/>
      <c r="XAJ13" s="93"/>
      <c r="XAK13" s="93"/>
      <c r="XAL13" s="93"/>
      <c r="XAM13" s="93"/>
      <c r="XAN13" s="93"/>
      <c r="XAO13" s="93"/>
      <c r="XAP13" s="93"/>
      <c r="XAQ13" s="93"/>
      <c r="XAR13" s="93"/>
      <c r="XAS13" s="93"/>
      <c r="XAT13" s="93"/>
      <c r="XAU13" s="93"/>
      <c r="XAV13" s="93"/>
      <c r="XAW13" s="93"/>
      <c r="XAX13" s="93"/>
      <c r="XAY13" s="93"/>
      <c r="XAZ13" s="93"/>
      <c r="XBA13" s="93"/>
      <c r="XBB13" s="93"/>
      <c r="XBC13" s="93"/>
      <c r="XBD13" s="93"/>
      <c r="XBE13" s="93"/>
      <c r="XBF13" s="93"/>
      <c r="XBG13" s="93"/>
      <c r="XBH13" s="93"/>
      <c r="XBI13" s="93"/>
      <c r="XBJ13" s="93"/>
      <c r="XBK13" s="93"/>
      <c r="XBL13" s="93"/>
      <c r="XBM13" s="93"/>
      <c r="XBN13" s="93"/>
      <c r="XBO13" s="93"/>
      <c r="XBP13" s="93"/>
      <c r="XBQ13" s="93"/>
      <c r="XBR13" s="93"/>
      <c r="XBS13" s="93"/>
      <c r="XBT13" s="93"/>
      <c r="XBU13" s="93"/>
      <c r="XBV13" s="93"/>
      <c r="XBW13" s="93"/>
      <c r="XBX13" s="93"/>
      <c r="XBY13" s="93"/>
      <c r="XBZ13" s="93"/>
      <c r="XCA13" s="93"/>
      <c r="XCB13" s="93"/>
      <c r="XCC13" s="93"/>
      <c r="XCD13" s="93"/>
      <c r="XCE13" s="93"/>
      <c r="XCF13" s="93"/>
      <c r="XCG13" s="93"/>
      <c r="XCH13" s="93"/>
      <c r="XCI13" s="93"/>
      <c r="XCJ13" s="93"/>
      <c r="XCK13" s="93"/>
      <c r="XCL13" s="93"/>
      <c r="XCM13" s="93"/>
      <c r="XCN13" s="93"/>
      <c r="XCO13" s="93"/>
      <c r="XCP13" s="93"/>
      <c r="XCQ13" s="93"/>
      <c r="XCR13" s="93"/>
      <c r="XCS13" s="93"/>
      <c r="XCT13" s="93"/>
      <c r="XCU13" s="93"/>
      <c r="XCV13" s="93"/>
      <c r="XCW13" s="93"/>
      <c r="XCX13" s="93"/>
      <c r="XCY13" s="93"/>
      <c r="XCZ13" s="93"/>
      <c r="XDA13" s="93"/>
      <c r="XDB13" s="93"/>
      <c r="XDC13" s="93"/>
      <c r="XDD13" s="93"/>
      <c r="XDE13" s="93"/>
      <c r="XDF13" s="93"/>
      <c r="XDG13" s="93"/>
      <c r="XDH13" s="93"/>
      <c r="XDI13" s="93"/>
      <c r="XDJ13" s="93"/>
      <c r="XDK13" s="93"/>
      <c r="XDL13" s="93"/>
      <c r="XDM13" s="93"/>
      <c r="XDN13" s="93"/>
      <c r="XDO13" s="93"/>
      <c r="XDP13" s="93"/>
      <c r="XDQ13" s="93"/>
      <c r="XDR13" s="93"/>
      <c r="XDS13" s="93"/>
      <c r="XDT13" s="93"/>
      <c r="XDU13" s="93"/>
      <c r="XDV13" s="93"/>
      <c r="XDW13" s="93"/>
      <c r="XDX13" s="93"/>
      <c r="XDY13" s="93"/>
      <c r="XDZ13" s="93"/>
      <c r="XEA13" s="93"/>
      <c r="XEB13" s="93"/>
      <c r="XEC13" s="93"/>
      <c r="XED13" s="93"/>
      <c r="XEE13" s="93"/>
      <c r="XEF13" s="93"/>
      <c r="XEG13" s="93"/>
      <c r="XEH13" s="93"/>
      <c r="XEI13" s="93"/>
      <c r="XEJ13" s="93"/>
      <c r="XEK13" s="93"/>
      <c r="XEL13" s="93"/>
      <c r="XEM13" s="93"/>
      <c r="XEN13" s="93"/>
      <c r="XEO13" s="93"/>
      <c r="XEP13" s="93"/>
      <c r="XEQ13" s="93"/>
      <c r="XER13" s="93"/>
      <c r="XES13" s="93"/>
      <c r="XET13" s="93"/>
      <c r="XEU13" s="93"/>
      <c r="XEV13" s="93"/>
      <c r="XEW13" s="93"/>
      <c r="XEX13" s="93"/>
      <c r="XEY13" s="93"/>
      <c r="XEZ13" s="93"/>
      <c r="XFA13" s="93"/>
      <c r="XFB13" s="93"/>
      <c r="XFC13" s="93"/>
      <c r="XFD13" s="93"/>
    </row>
    <row r="14" spans="1:1003 1029:2027 2053:3051 3077:4075 4101:5099 5125:6123 6149:7147 7173:8171 8197:9195 9221:10219 10245:11243 11269:12267 12293:13291 13317:14315 14341:15339 15365:16384" s="62" customFormat="1" ht="20.25" hidden="1" customHeight="1">
      <c r="A14" s="8" t="s">
        <v>16</v>
      </c>
      <c r="B14" s="54"/>
      <c r="C14" s="54"/>
      <c r="D14" s="54">
        <v>0</v>
      </c>
      <c r="E14" s="54">
        <v>0</v>
      </c>
      <c r="F14" s="54">
        <v>0</v>
      </c>
      <c r="G14" s="56">
        <v>0</v>
      </c>
      <c r="H14" s="56"/>
      <c r="I14" s="56">
        <v>0</v>
      </c>
      <c r="J14" s="9"/>
      <c r="K14" s="10"/>
      <c r="L14" s="11">
        <v>0</v>
      </c>
    </row>
    <row r="15" spans="1:1003 1029:2027 2053:3051 3077:4075 4101:5099 5125:6123 6149:7147 7173:8171 8197:9195 9221:10219 10245:11243 11269:12267 12293:13291 13317:14315 14341:15339 15365:16384" s="62" customFormat="1" ht="26.25" hidden="1" customHeight="1">
      <c r="A15" s="8" t="s">
        <v>17</v>
      </c>
      <c r="B15" s="54"/>
      <c r="C15" s="54"/>
      <c r="D15" s="54">
        <v>0</v>
      </c>
      <c r="E15" s="54">
        <v>0</v>
      </c>
      <c r="F15" s="54">
        <v>0</v>
      </c>
      <c r="G15" s="56">
        <v>0</v>
      </c>
      <c r="H15" s="56"/>
      <c r="I15" s="56"/>
      <c r="J15" s="9"/>
      <c r="K15" s="10"/>
      <c r="L15" s="11">
        <v>0</v>
      </c>
    </row>
    <row r="16" spans="1:1003 1029:2027 2053:3051 3077:4075 4101:5099 5125:6123 6149:7147 7173:8171 8197:9195 9221:10219 10245:11243 11269:12267 12293:13291 13317:14315 14341:15339 15365:16384" s="62" customFormat="1" ht="26.25" customHeight="1">
      <c r="A16" s="23" t="s">
        <v>18</v>
      </c>
      <c r="B16" s="54"/>
      <c r="C16" s="54"/>
      <c r="D16" s="54">
        <v>0</v>
      </c>
      <c r="E16" s="54">
        <v>0</v>
      </c>
      <c r="F16" s="54">
        <v>0</v>
      </c>
      <c r="G16" s="56">
        <v>0</v>
      </c>
      <c r="H16" s="56"/>
      <c r="I16" s="56">
        <v>-135</v>
      </c>
      <c r="J16" s="98">
        <v>32</v>
      </c>
      <c r="K16" s="102">
        <v>13000</v>
      </c>
      <c r="L16" s="100">
        <f>+K16*J16</f>
        <v>416000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P16" s="93"/>
      <c r="BS16" s="93"/>
      <c r="BV16" s="93"/>
      <c r="BY16" s="93"/>
      <c r="CB16" s="93"/>
      <c r="CE16" s="93"/>
      <c r="CK16" s="93"/>
      <c r="CT16" s="93"/>
      <c r="CW16" s="93"/>
      <c r="CZ16" s="93"/>
      <c r="DC16" s="93"/>
      <c r="DO16" s="93"/>
      <c r="DU16" s="93"/>
      <c r="DX16" s="93"/>
      <c r="EA16" s="93"/>
      <c r="ED16" s="93"/>
      <c r="EJ16" s="93"/>
      <c r="EM16" s="93"/>
      <c r="EP16" s="93"/>
      <c r="ES16" s="93"/>
      <c r="EU16" s="93"/>
      <c r="EV16" s="93"/>
      <c r="FA16" s="93"/>
      <c r="FD16" s="93"/>
      <c r="FG16" s="93"/>
      <c r="FJ16" s="93"/>
      <c r="FM16" s="93"/>
      <c r="FP16" s="93"/>
      <c r="FS16" s="93"/>
      <c r="FY16" s="93"/>
      <c r="GB16" s="93"/>
      <c r="GE16" s="93"/>
      <c r="GG16" s="93"/>
      <c r="GH16" s="93"/>
      <c r="GP16" s="93"/>
      <c r="GS16" s="93"/>
      <c r="GV16" s="93"/>
      <c r="HG16" s="93"/>
      <c r="HH16" s="93"/>
      <c r="HM16" s="93"/>
      <c r="HQ16" s="93"/>
      <c r="HR16" s="93"/>
      <c r="HZ16" s="93"/>
      <c r="IA16" s="93"/>
      <c r="JA16" s="93"/>
      <c r="JB16" s="93"/>
      <c r="JC16" s="93"/>
      <c r="JD16" s="93"/>
      <c r="JE16" s="93"/>
      <c r="JF16" s="93"/>
      <c r="JG16" s="93"/>
      <c r="JH16" s="93"/>
      <c r="JI16" s="93"/>
      <c r="JJ16" s="93"/>
      <c r="JK16" s="93"/>
      <c r="JL16" s="93"/>
      <c r="JM16" s="93"/>
      <c r="JN16" s="93"/>
      <c r="JO16" s="93"/>
      <c r="JP16" s="93"/>
      <c r="JQ16" s="93"/>
      <c r="JR16" s="93"/>
      <c r="JS16" s="93"/>
      <c r="JT16" s="93"/>
      <c r="JU16" s="93"/>
      <c r="JV16" s="93"/>
      <c r="JW16" s="93"/>
      <c r="JX16" s="93"/>
      <c r="JY16" s="93"/>
      <c r="JZ16" s="93"/>
      <c r="KA16" s="93"/>
      <c r="KB16" s="93"/>
      <c r="KC16" s="93"/>
      <c r="KD16" s="93"/>
      <c r="KE16" s="93"/>
      <c r="KF16" s="93"/>
      <c r="KG16" s="93"/>
      <c r="KH16" s="93"/>
      <c r="KI16" s="93"/>
      <c r="KJ16" s="93"/>
      <c r="KK16" s="93"/>
      <c r="KL16" s="93"/>
      <c r="KM16" s="93"/>
      <c r="KN16" s="93"/>
      <c r="KO16" s="93"/>
      <c r="KP16" s="93"/>
      <c r="KQ16" s="93"/>
      <c r="KR16" s="93"/>
      <c r="KS16" s="93"/>
      <c r="KT16" s="93"/>
      <c r="KU16" s="93"/>
      <c r="KV16" s="93"/>
      <c r="KW16" s="93"/>
      <c r="KX16" s="93"/>
      <c r="KY16" s="93"/>
      <c r="KZ16" s="93"/>
      <c r="LA16" s="93"/>
      <c r="LB16" s="93"/>
      <c r="LC16" s="93"/>
      <c r="LD16" s="93"/>
      <c r="LE16" s="93"/>
      <c r="LF16" s="93"/>
      <c r="LL16" s="93"/>
      <c r="LO16" s="93"/>
      <c r="LR16" s="93"/>
      <c r="LU16" s="93"/>
      <c r="LX16" s="93"/>
      <c r="MA16" s="93"/>
      <c r="MG16" s="93"/>
      <c r="MP16" s="93"/>
      <c r="MS16" s="93"/>
      <c r="MV16" s="93"/>
      <c r="MY16" s="93"/>
      <c r="NK16" s="93"/>
      <c r="NQ16" s="93"/>
      <c r="NT16" s="93"/>
      <c r="NW16" s="93"/>
      <c r="NZ16" s="93"/>
      <c r="OF16" s="93"/>
      <c r="OI16" s="93"/>
      <c r="OL16" s="93"/>
      <c r="OO16" s="93"/>
      <c r="OQ16" s="93"/>
      <c r="OR16" s="93"/>
      <c r="OW16" s="93"/>
      <c r="OZ16" s="93"/>
      <c r="PC16" s="93"/>
      <c r="PF16" s="93"/>
      <c r="PI16" s="93"/>
      <c r="PL16" s="93"/>
      <c r="PO16" s="93"/>
      <c r="PU16" s="93"/>
      <c r="PX16" s="93"/>
      <c r="QA16" s="93"/>
      <c r="QC16" s="93"/>
      <c r="QD16" s="93"/>
      <c r="QL16" s="93"/>
      <c r="QO16" s="93"/>
      <c r="QR16" s="93"/>
      <c r="RC16" s="93"/>
      <c r="RD16" s="93"/>
      <c r="RI16" s="93"/>
      <c r="RM16" s="93"/>
      <c r="RN16" s="93"/>
      <c r="RV16" s="93"/>
      <c r="RW16" s="93"/>
      <c r="SW16" s="93"/>
      <c r="SX16" s="93"/>
      <c r="SY16" s="93"/>
      <c r="SZ16" s="93"/>
      <c r="TA16" s="93"/>
      <c r="TB16" s="93"/>
      <c r="TC16" s="93"/>
      <c r="TD16" s="93"/>
      <c r="TE16" s="93"/>
      <c r="TF16" s="93"/>
      <c r="TG16" s="93"/>
      <c r="TH16" s="93"/>
      <c r="TI16" s="93"/>
      <c r="TJ16" s="93"/>
      <c r="TK16" s="93"/>
      <c r="TL16" s="93"/>
      <c r="TM16" s="93"/>
      <c r="TN16" s="93"/>
      <c r="TO16" s="93"/>
      <c r="TP16" s="93"/>
      <c r="TQ16" s="93"/>
      <c r="TR16" s="93"/>
      <c r="TS16" s="93"/>
      <c r="TT16" s="93"/>
      <c r="TU16" s="93"/>
      <c r="TV16" s="93"/>
      <c r="TW16" s="93"/>
      <c r="TX16" s="93"/>
      <c r="TY16" s="93"/>
      <c r="TZ16" s="93"/>
      <c r="UA16" s="93"/>
      <c r="UB16" s="93"/>
      <c r="UC16" s="93"/>
      <c r="UD16" s="93"/>
      <c r="UE16" s="93"/>
      <c r="UF16" s="93"/>
      <c r="UG16" s="93"/>
      <c r="UH16" s="93"/>
      <c r="UI16" s="93"/>
      <c r="UJ16" s="93"/>
      <c r="UK16" s="93"/>
      <c r="UL16" s="93"/>
      <c r="UM16" s="93"/>
      <c r="UN16" s="93"/>
      <c r="UO16" s="93"/>
      <c r="UP16" s="93"/>
      <c r="UQ16" s="93"/>
      <c r="UR16" s="93"/>
      <c r="US16" s="93"/>
      <c r="UT16" s="93"/>
      <c r="UU16" s="93"/>
      <c r="UV16" s="93"/>
      <c r="UW16" s="93"/>
      <c r="UX16" s="93"/>
      <c r="UY16" s="93"/>
      <c r="UZ16" s="93"/>
      <c r="VA16" s="93"/>
      <c r="VB16" s="93"/>
      <c r="VH16" s="93"/>
      <c r="VK16" s="93"/>
      <c r="VN16" s="93"/>
      <c r="VQ16" s="93"/>
      <c r="VT16" s="93"/>
      <c r="VW16" s="93"/>
      <c r="WC16" s="93"/>
      <c r="WL16" s="93"/>
      <c r="WO16" s="93"/>
      <c r="WR16" s="93"/>
      <c r="WU16" s="93"/>
      <c r="XG16" s="93"/>
      <c r="XM16" s="93"/>
      <c r="XP16" s="93"/>
      <c r="XS16" s="93"/>
      <c r="XV16" s="93"/>
      <c r="YB16" s="93"/>
      <c r="YE16" s="93"/>
      <c r="YH16" s="93"/>
      <c r="YK16" s="93"/>
      <c r="YM16" s="93"/>
      <c r="YN16" s="93"/>
      <c r="YS16" s="93"/>
      <c r="YV16" s="93"/>
      <c r="YY16" s="93"/>
      <c r="ZB16" s="93"/>
      <c r="ZE16" s="93"/>
      <c r="ZH16" s="93"/>
      <c r="ZK16" s="93"/>
      <c r="ZQ16" s="93"/>
      <c r="ZT16" s="93"/>
      <c r="ZW16" s="93"/>
      <c r="ZY16" s="93"/>
      <c r="ZZ16" s="93"/>
      <c r="AAH16" s="93"/>
      <c r="AAK16" s="93"/>
      <c r="AAN16" s="93"/>
      <c r="AAY16" s="93"/>
      <c r="AAZ16" s="93"/>
      <c r="ABE16" s="93"/>
      <c r="ABI16" s="93"/>
      <c r="ABJ16" s="93"/>
      <c r="ABR16" s="93"/>
      <c r="ABS16" s="93"/>
      <c r="ACS16" s="93"/>
      <c r="ACT16" s="93"/>
      <c r="ACU16" s="93"/>
      <c r="ACV16" s="93"/>
      <c r="ACW16" s="93"/>
      <c r="ACX16" s="93"/>
      <c r="ACY16" s="93"/>
      <c r="ACZ16" s="93"/>
      <c r="ADA16" s="93"/>
      <c r="ADB16" s="93"/>
      <c r="ADC16" s="93"/>
      <c r="ADD16" s="93"/>
      <c r="ADE16" s="93"/>
      <c r="ADF16" s="93"/>
      <c r="ADG16" s="93"/>
      <c r="ADH16" s="93"/>
      <c r="ADI16" s="93"/>
      <c r="ADJ16" s="93"/>
      <c r="ADK16" s="93"/>
      <c r="ADL16" s="93"/>
      <c r="ADM16" s="93"/>
      <c r="ADN16" s="93"/>
      <c r="ADO16" s="93"/>
      <c r="ADP16" s="93"/>
      <c r="ADQ16" s="93"/>
      <c r="ADR16" s="93"/>
      <c r="ADS16" s="93"/>
      <c r="ADT16" s="93"/>
      <c r="ADU16" s="93"/>
      <c r="ADV16" s="93"/>
      <c r="ADW16" s="93"/>
      <c r="ADX16" s="93"/>
      <c r="ADY16" s="93"/>
      <c r="ADZ16" s="93"/>
      <c r="AEA16" s="93"/>
      <c r="AEB16" s="93"/>
      <c r="AEC16" s="93"/>
      <c r="AED16" s="93"/>
      <c r="AEE16" s="93"/>
      <c r="AEF16" s="93"/>
      <c r="AEG16" s="93"/>
      <c r="AEH16" s="93"/>
      <c r="AEI16" s="93"/>
      <c r="AEJ16" s="93"/>
      <c r="AEK16" s="93"/>
      <c r="AEL16" s="93"/>
      <c r="AEM16" s="93"/>
      <c r="AEN16" s="93"/>
      <c r="AEO16" s="93"/>
      <c r="AEP16" s="93"/>
      <c r="AEQ16" s="93"/>
      <c r="AER16" s="93"/>
      <c r="AES16" s="93"/>
      <c r="AET16" s="93"/>
      <c r="AEU16" s="93"/>
      <c r="AEV16" s="93"/>
      <c r="AEW16" s="93"/>
      <c r="AEX16" s="93"/>
      <c r="AFD16" s="93"/>
      <c r="AFG16" s="93"/>
      <c r="AFJ16" s="93"/>
      <c r="AFM16" s="93"/>
      <c r="AFP16" s="93"/>
      <c r="AFS16" s="93"/>
      <c r="AFY16" s="93"/>
      <c r="AGH16" s="93"/>
      <c r="AGK16" s="93"/>
      <c r="AGN16" s="93"/>
      <c r="AGQ16" s="93"/>
      <c r="AHC16" s="93"/>
      <c r="AHI16" s="93"/>
      <c r="AHL16" s="93"/>
      <c r="AHO16" s="93"/>
      <c r="AHR16" s="93"/>
      <c r="AHX16" s="93"/>
      <c r="AIA16" s="93"/>
      <c r="AID16" s="93"/>
      <c r="AIG16" s="93"/>
      <c r="AII16" s="93"/>
      <c r="AIJ16" s="93"/>
      <c r="AIO16" s="93"/>
      <c r="AIR16" s="93"/>
      <c r="AIU16" s="93"/>
      <c r="AIX16" s="93"/>
      <c r="AJA16" s="93"/>
      <c r="AJD16" s="93"/>
      <c r="AJG16" s="93"/>
      <c r="AJM16" s="93"/>
      <c r="AJP16" s="93"/>
      <c r="AJS16" s="93"/>
      <c r="AJU16" s="93"/>
      <c r="AJV16" s="93"/>
      <c r="AKD16" s="93"/>
      <c r="AKG16" s="93"/>
      <c r="AKJ16" s="93"/>
      <c r="AKU16" s="93"/>
      <c r="AKV16" s="93"/>
      <c r="ALA16" s="93"/>
      <c r="ALE16" s="93"/>
      <c r="ALF16" s="93"/>
      <c r="ALN16" s="93"/>
      <c r="ALO16" s="93"/>
      <c r="AMO16" s="93"/>
      <c r="AMP16" s="93"/>
      <c r="AMQ16" s="93"/>
      <c r="AMR16" s="93"/>
      <c r="AMS16" s="93"/>
      <c r="AMT16" s="93"/>
      <c r="AMU16" s="93"/>
      <c r="AMV16" s="93"/>
      <c r="AMW16" s="93"/>
      <c r="AMX16" s="93"/>
      <c r="AMY16" s="93"/>
      <c r="AMZ16" s="93"/>
      <c r="ANA16" s="93"/>
      <c r="ANB16" s="93"/>
      <c r="ANC16" s="93"/>
      <c r="AND16" s="93"/>
      <c r="ANE16" s="93"/>
      <c r="ANF16" s="93"/>
      <c r="ANG16" s="93"/>
      <c r="ANH16" s="93"/>
      <c r="ANI16" s="93"/>
      <c r="ANJ16" s="93"/>
      <c r="ANK16" s="93"/>
      <c r="ANL16" s="93"/>
      <c r="ANM16" s="93"/>
      <c r="ANN16" s="93"/>
      <c r="ANO16" s="93"/>
      <c r="ANP16" s="93"/>
      <c r="ANQ16" s="93"/>
      <c r="ANR16" s="93"/>
      <c r="ANS16" s="93"/>
      <c r="ANT16" s="93"/>
      <c r="ANU16" s="93"/>
      <c r="ANV16" s="93"/>
      <c r="ANW16" s="93"/>
      <c r="ANX16" s="93"/>
      <c r="ANY16" s="93"/>
      <c r="ANZ16" s="93"/>
      <c r="AOA16" s="93"/>
      <c r="AOB16" s="93"/>
      <c r="AOC16" s="93"/>
      <c r="AOD16" s="93"/>
      <c r="AOE16" s="93"/>
      <c r="AOF16" s="93"/>
      <c r="AOG16" s="93"/>
      <c r="AOH16" s="93"/>
      <c r="AOI16" s="93"/>
      <c r="AOJ16" s="93"/>
      <c r="AOK16" s="93"/>
      <c r="AOL16" s="93"/>
      <c r="AOM16" s="93"/>
      <c r="AON16" s="93"/>
      <c r="AOO16" s="93"/>
      <c r="AOP16" s="93"/>
      <c r="AOQ16" s="93"/>
      <c r="AOR16" s="93"/>
      <c r="AOS16" s="93"/>
      <c r="AOT16" s="93"/>
      <c r="AOZ16" s="93"/>
      <c r="APC16" s="93"/>
      <c r="APF16" s="93"/>
      <c r="API16" s="93"/>
      <c r="APL16" s="93"/>
      <c r="APO16" s="93"/>
      <c r="APU16" s="93"/>
      <c r="AQD16" s="93"/>
      <c r="AQG16" s="93"/>
      <c r="AQJ16" s="93"/>
      <c r="AQM16" s="93"/>
      <c r="AQY16" s="93"/>
      <c r="ARE16" s="93"/>
      <c r="ARH16" s="93"/>
      <c r="ARK16" s="93"/>
      <c r="ARN16" s="93"/>
      <c r="ART16" s="93"/>
      <c r="ARW16" s="93"/>
      <c r="ARZ16" s="93"/>
      <c r="ASC16" s="93"/>
      <c r="ASE16" s="93"/>
      <c r="ASF16" s="93"/>
      <c r="ASK16" s="93"/>
      <c r="ASN16" s="93"/>
      <c r="ASQ16" s="93"/>
      <c r="AST16" s="93"/>
      <c r="ASW16" s="93"/>
      <c r="ASZ16" s="93"/>
      <c r="ATC16" s="93"/>
      <c r="ATI16" s="93"/>
      <c r="ATL16" s="93"/>
      <c r="ATO16" s="93"/>
      <c r="ATQ16" s="93"/>
      <c r="ATR16" s="93"/>
      <c r="ATZ16" s="93"/>
      <c r="AUC16" s="93"/>
      <c r="AUF16" s="93"/>
      <c r="AUQ16" s="93"/>
      <c r="AUR16" s="93"/>
      <c r="AUW16" s="93"/>
      <c r="AVA16" s="93"/>
      <c r="AVB16" s="93"/>
      <c r="AVJ16" s="93"/>
      <c r="AVK16" s="93"/>
      <c r="AWK16" s="93"/>
      <c r="AWL16" s="93"/>
      <c r="AWM16" s="93"/>
      <c r="AWN16" s="93"/>
      <c r="AWO16" s="93"/>
      <c r="AWP16" s="93"/>
      <c r="AWQ16" s="93"/>
      <c r="AWR16" s="93"/>
      <c r="AWS16" s="93"/>
      <c r="AWT16" s="93"/>
      <c r="AWU16" s="93"/>
      <c r="AWV16" s="93"/>
      <c r="AWW16" s="93"/>
      <c r="AWX16" s="93"/>
      <c r="AWY16" s="93"/>
      <c r="AWZ16" s="93"/>
      <c r="AXA16" s="93"/>
      <c r="AXB16" s="93"/>
      <c r="AXC16" s="93"/>
      <c r="AXD16" s="93"/>
      <c r="AXE16" s="93"/>
      <c r="AXF16" s="93"/>
      <c r="AXG16" s="93"/>
      <c r="AXH16" s="93"/>
      <c r="AXI16" s="93"/>
      <c r="AXJ16" s="93"/>
      <c r="AXK16" s="93"/>
      <c r="AXL16" s="93"/>
      <c r="AXM16" s="93"/>
      <c r="AXN16" s="93"/>
      <c r="AXO16" s="93"/>
      <c r="AXP16" s="93"/>
      <c r="AXQ16" s="93"/>
      <c r="AXR16" s="93"/>
      <c r="AXS16" s="93"/>
      <c r="AXT16" s="93"/>
      <c r="AXU16" s="93"/>
      <c r="AXV16" s="93"/>
      <c r="AXW16" s="93"/>
      <c r="AXX16" s="93"/>
      <c r="AXY16" s="93"/>
      <c r="AXZ16" s="93"/>
      <c r="AYA16" s="93"/>
      <c r="AYB16" s="93"/>
      <c r="AYC16" s="93"/>
      <c r="AYD16" s="93"/>
      <c r="AYE16" s="93"/>
      <c r="AYF16" s="93"/>
      <c r="AYG16" s="93"/>
      <c r="AYH16" s="93"/>
      <c r="AYI16" s="93"/>
      <c r="AYJ16" s="93"/>
      <c r="AYK16" s="93"/>
      <c r="AYL16" s="93"/>
      <c r="AYM16" s="93"/>
      <c r="AYN16" s="93"/>
      <c r="AYO16" s="93"/>
      <c r="AYP16" s="93"/>
      <c r="AYV16" s="93"/>
      <c r="AYY16" s="93"/>
      <c r="AZB16" s="93"/>
      <c r="AZE16" s="93"/>
      <c r="AZH16" s="93"/>
      <c r="AZK16" s="93"/>
      <c r="AZQ16" s="93"/>
      <c r="AZZ16" s="93"/>
      <c r="BAC16" s="93"/>
      <c r="BAF16" s="93"/>
      <c r="BAI16" s="93"/>
      <c r="BAU16" s="93"/>
      <c r="BBA16" s="93"/>
      <c r="BBD16" s="93"/>
      <c r="BBG16" s="93"/>
      <c r="BBJ16" s="93"/>
      <c r="BBP16" s="93"/>
      <c r="BBS16" s="93"/>
      <c r="BBV16" s="93"/>
      <c r="BBY16" s="93"/>
      <c r="BCA16" s="93"/>
      <c r="BCB16" s="93"/>
      <c r="BCG16" s="93"/>
      <c r="BCJ16" s="93"/>
      <c r="BCM16" s="93"/>
      <c r="BCP16" s="93"/>
      <c r="BCS16" s="93"/>
      <c r="BCV16" s="93"/>
      <c r="BCY16" s="93"/>
      <c r="BDE16" s="93"/>
      <c r="BDH16" s="93"/>
      <c r="BDK16" s="93"/>
      <c r="BDM16" s="93"/>
      <c r="BDN16" s="93"/>
      <c r="BDV16" s="93"/>
      <c r="BDY16" s="93"/>
      <c r="BEB16" s="93"/>
      <c r="BEM16" s="93"/>
      <c r="BEN16" s="93"/>
      <c r="BES16" s="93"/>
      <c r="BEW16" s="93"/>
      <c r="BEX16" s="93"/>
      <c r="BFF16" s="93"/>
      <c r="BFG16" s="93"/>
      <c r="BGG16" s="93"/>
      <c r="BGH16" s="93"/>
      <c r="BGI16" s="93"/>
      <c r="BGJ16" s="93"/>
      <c r="BGK16" s="93"/>
      <c r="BGL16" s="93"/>
      <c r="BGM16" s="93"/>
      <c r="BGN16" s="93"/>
      <c r="BGO16" s="93"/>
      <c r="BGP16" s="93"/>
      <c r="BGQ16" s="93"/>
      <c r="BGR16" s="93"/>
      <c r="BGS16" s="93"/>
      <c r="BGT16" s="93"/>
      <c r="BGU16" s="93"/>
      <c r="BGV16" s="93"/>
      <c r="BGW16" s="93"/>
      <c r="BGX16" s="93"/>
      <c r="BGY16" s="93"/>
      <c r="BGZ16" s="93"/>
      <c r="BHA16" s="93"/>
      <c r="BHB16" s="93"/>
      <c r="BHC16" s="93"/>
      <c r="BHD16" s="93"/>
      <c r="BHE16" s="93"/>
      <c r="BHF16" s="93"/>
      <c r="BHG16" s="93"/>
      <c r="BHH16" s="93"/>
      <c r="BHI16" s="93"/>
      <c r="BHJ16" s="93"/>
      <c r="BHK16" s="93"/>
      <c r="BHL16" s="93"/>
      <c r="BHM16" s="93"/>
      <c r="BHN16" s="93"/>
      <c r="BHO16" s="93"/>
      <c r="BHP16" s="93"/>
      <c r="BHQ16" s="93"/>
      <c r="BHR16" s="93"/>
      <c r="BHS16" s="93"/>
      <c r="BHT16" s="93"/>
      <c r="BHU16" s="93"/>
      <c r="BHV16" s="93"/>
      <c r="BHW16" s="93"/>
      <c r="BHX16" s="93"/>
      <c r="BHY16" s="93"/>
      <c r="BHZ16" s="93"/>
      <c r="BIA16" s="93"/>
      <c r="BIB16" s="93"/>
      <c r="BIC16" s="93"/>
      <c r="BID16" s="93"/>
      <c r="BIE16" s="93"/>
      <c r="BIF16" s="93"/>
      <c r="BIG16" s="93"/>
      <c r="BIH16" s="93"/>
      <c r="BII16" s="93"/>
      <c r="BIJ16" s="93"/>
      <c r="BIK16" s="93"/>
      <c r="BIL16" s="93"/>
      <c r="BIR16" s="93"/>
      <c r="BIU16" s="93"/>
      <c r="BIX16" s="93"/>
      <c r="BJA16" s="93"/>
      <c r="BJD16" s="93"/>
      <c r="BJG16" s="93"/>
      <c r="BJM16" s="93"/>
      <c r="BJV16" s="93"/>
      <c r="BJY16" s="93"/>
      <c r="BKB16" s="93"/>
      <c r="BKE16" s="93"/>
      <c r="BKQ16" s="93"/>
      <c r="BKW16" s="93"/>
      <c r="BKZ16" s="93"/>
      <c r="BLC16" s="93"/>
      <c r="BLF16" s="93"/>
      <c r="BLL16" s="93"/>
      <c r="BLO16" s="93"/>
      <c r="BLR16" s="93"/>
      <c r="BLU16" s="93"/>
      <c r="BLW16" s="93"/>
      <c r="BLX16" s="93"/>
      <c r="BMC16" s="93"/>
      <c r="BMF16" s="93"/>
      <c r="BMI16" s="93"/>
      <c r="BML16" s="93"/>
      <c r="BMO16" s="93"/>
      <c r="BMR16" s="93"/>
      <c r="BMU16" s="93"/>
      <c r="BNA16" s="93"/>
      <c r="BND16" s="93"/>
      <c r="BNG16" s="93"/>
      <c r="BNI16" s="93"/>
      <c r="BNJ16" s="93"/>
      <c r="BNR16" s="93"/>
      <c r="BNU16" s="93"/>
      <c r="BNX16" s="93"/>
      <c r="BOI16" s="93"/>
      <c r="BOJ16" s="93"/>
      <c r="BOO16" s="93"/>
      <c r="BOS16" s="93"/>
      <c r="BOT16" s="93"/>
      <c r="BPB16" s="93"/>
      <c r="BPC16" s="93"/>
      <c r="BQC16" s="93"/>
      <c r="BQD16" s="93"/>
      <c r="BQE16" s="93"/>
      <c r="BQF16" s="93"/>
      <c r="BQG16" s="93"/>
      <c r="BQH16" s="93"/>
      <c r="BQI16" s="93"/>
      <c r="BQJ16" s="93"/>
      <c r="BQK16" s="93"/>
      <c r="BQL16" s="93"/>
      <c r="BQM16" s="93"/>
      <c r="BQN16" s="93"/>
      <c r="BQO16" s="93"/>
      <c r="BQP16" s="93"/>
      <c r="BQQ16" s="93"/>
      <c r="BQR16" s="93"/>
      <c r="BQS16" s="93"/>
      <c r="BQT16" s="93"/>
      <c r="BQU16" s="93"/>
      <c r="BQV16" s="93"/>
      <c r="BQW16" s="93"/>
      <c r="BQX16" s="93"/>
      <c r="BQY16" s="93"/>
      <c r="BQZ16" s="93"/>
      <c r="BRA16" s="93"/>
      <c r="BRB16" s="93"/>
      <c r="BRC16" s="93"/>
      <c r="BRD16" s="93"/>
      <c r="BRE16" s="93"/>
      <c r="BRF16" s="93"/>
      <c r="BRG16" s="93"/>
      <c r="BRH16" s="93"/>
      <c r="BRI16" s="93"/>
      <c r="BRJ16" s="93"/>
      <c r="BRK16" s="93"/>
      <c r="BRL16" s="93"/>
      <c r="BRM16" s="93"/>
      <c r="BRN16" s="93"/>
      <c r="BRO16" s="93"/>
      <c r="BRP16" s="93"/>
      <c r="BRQ16" s="93"/>
      <c r="BRR16" s="93"/>
      <c r="BRS16" s="93"/>
      <c r="BRT16" s="93"/>
      <c r="BRU16" s="93"/>
      <c r="BRV16" s="93"/>
      <c r="BRW16" s="93"/>
      <c r="BRX16" s="93"/>
      <c r="BRY16" s="93"/>
      <c r="BRZ16" s="93"/>
      <c r="BSA16" s="93"/>
      <c r="BSB16" s="93"/>
      <c r="BSC16" s="93"/>
      <c r="BSD16" s="93"/>
      <c r="BSE16" s="93"/>
      <c r="BSF16" s="93"/>
      <c r="BSG16" s="93"/>
      <c r="BSH16" s="93"/>
      <c r="BSN16" s="93"/>
      <c r="BSQ16" s="93"/>
      <c r="BST16" s="93"/>
      <c r="BSW16" s="93"/>
      <c r="BSZ16" s="93"/>
      <c r="BTC16" s="93"/>
      <c r="BTI16" s="93"/>
      <c r="BTR16" s="93"/>
      <c r="BTU16" s="93"/>
      <c r="BTX16" s="93"/>
      <c r="BUA16" s="93"/>
      <c r="BUM16" s="93"/>
      <c r="BUS16" s="93"/>
      <c r="BUV16" s="93"/>
      <c r="BUY16" s="93"/>
      <c r="BVB16" s="93"/>
      <c r="BVH16" s="93"/>
      <c r="BVK16" s="93"/>
      <c r="BVN16" s="93"/>
      <c r="BVQ16" s="93"/>
      <c r="BVS16" s="93"/>
      <c r="BVT16" s="93"/>
      <c r="BVY16" s="93"/>
      <c r="BWB16" s="93"/>
      <c r="BWE16" s="93"/>
      <c r="BWH16" s="93"/>
      <c r="BWK16" s="93"/>
      <c r="BWN16" s="93"/>
      <c r="BWQ16" s="93"/>
      <c r="BWW16" s="93"/>
      <c r="BWZ16" s="93"/>
      <c r="BXC16" s="93"/>
      <c r="BXE16" s="93"/>
      <c r="BXF16" s="93"/>
      <c r="BXN16" s="93"/>
      <c r="BXQ16" s="93"/>
      <c r="BXT16" s="93"/>
      <c r="BYE16" s="93"/>
      <c r="BYF16" s="93"/>
      <c r="BYK16" s="93"/>
      <c r="BYO16" s="93"/>
      <c r="BYP16" s="93"/>
      <c r="BYX16" s="93"/>
      <c r="BYY16" s="93"/>
      <c r="BZY16" s="93"/>
      <c r="BZZ16" s="93"/>
      <c r="CAA16" s="93"/>
      <c r="CAB16" s="93"/>
      <c r="CAC16" s="93"/>
      <c r="CAD16" s="93"/>
      <c r="CAE16" s="93"/>
      <c r="CAF16" s="93"/>
      <c r="CAG16" s="93"/>
      <c r="CAH16" s="93"/>
      <c r="CAI16" s="93"/>
      <c r="CAJ16" s="93"/>
      <c r="CAK16" s="93"/>
      <c r="CAL16" s="93"/>
      <c r="CAM16" s="93"/>
      <c r="CAN16" s="93"/>
      <c r="CAO16" s="93"/>
      <c r="CAP16" s="93"/>
      <c r="CAQ16" s="93"/>
      <c r="CAR16" s="93"/>
      <c r="CAS16" s="93"/>
      <c r="CAT16" s="93"/>
      <c r="CAU16" s="93"/>
      <c r="CAV16" s="93"/>
      <c r="CAW16" s="93"/>
      <c r="CAX16" s="93"/>
      <c r="CAY16" s="93"/>
      <c r="CAZ16" s="93"/>
      <c r="CBA16" s="93"/>
      <c r="CBB16" s="93"/>
      <c r="CBC16" s="93"/>
      <c r="CBD16" s="93"/>
      <c r="CBE16" s="93"/>
      <c r="CBF16" s="93"/>
      <c r="CBG16" s="93"/>
      <c r="CBH16" s="93"/>
      <c r="CBI16" s="93"/>
      <c r="CBJ16" s="93"/>
      <c r="CBK16" s="93"/>
      <c r="CBL16" s="93"/>
      <c r="CBM16" s="93"/>
      <c r="CBN16" s="93"/>
      <c r="CBO16" s="93"/>
      <c r="CBP16" s="93"/>
      <c r="CBQ16" s="93"/>
      <c r="CBR16" s="93"/>
      <c r="CBS16" s="93"/>
      <c r="CBT16" s="93"/>
      <c r="CBU16" s="93"/>
      <c r="CBV16" s="93"/>
      <c r="CBW16" s="93"/>
      <c r="CBX16" s="93"/>
      <c r="CBY16" s="93"/>
      <c r="CBZ16" s="93"/>
      <c r="CCA16" s="93"/>
      <c r="CCB16" s="93"/>
      <c r="CCC16" s="93"/>
      <c r="CCD16" s="93"/>
      <c r="CCJ16" s="93"/>
      <c r="CCM16" s="93"/>
      <c r="CCP16" s="93"/>
      <c r="CCS16" s="93"/>
      <c r="CCV16" s="93"/>
      <c r="CCY16" s="93"/>
      <c r="CDE16" s="93"/>
      <c r="CDN16" s="93"/>
      <c r="CDQ16" s="93"/>
      <c r="CDT16" s="93"/>
      <c r="CDW16" s="93"/>
      <c r="CEI16" s="93"/>
      <c r="CEO16" s="93"/>
      <c r="CER16" s="93"/>
      <c r="CEU16" s="93"/>
      <c r="CEX16" s="93"/>
      <c r="CFD16" s="93"/>
      <c r="CFG16" s="93"/>
      <c r="CFJ16" s="93"/>
      <c r="CFM16" s="93"/>
      <c r="CFO16" s="93"/>
      <c r="CFP16" s="93"/>
      <c r="CFU16" s="93"/>
      <c r="CFX16" s="93"/>
      <c r="CGA16" s="93"/>
      <c r="CGD16" s="93"/>
      <c r="CGG16" s="93"/>
      <c r="CGJ16" s="93"/>
      <c r="CGM16" s="93"/>
      <c r="CGS16" s="93"/>
      <c r="CGV16" s="93"/>
      <c r="CGY16" s="93"/>
      <c r="CHA16" s="93"/>
      <c r="CHB16" s="93"/>
      <c r="CHJ16" s="93"/>
      <c r="CHM16" s="93"/>
      <c r="CHP16" s="93"/>
      <c r="CIA16" s="93"/>
      <c r="CIB16" s="93"/>
      <c r="CIG16" s="93"/>
      <c r="CIK16" s="93"/>
      <c r="CIL16" s="93"/>
      <c r="CIT16" s="93"/>
      <c r="CIU16" s="93"/>
      <c r="CJU16" s="93"/>
      <c r="CJV16" s="93"/>
      <c r="CJW16" s="93"/>
      <c r="CJX16" s="93"/>
      <c r="CJY16" s="93"/>
      <c r="CJZ16" s="93"/>
      <c r="CKA16" s="93"/>
      <c r="CKB16" s="93"/>
      <c r="CKC16" s="93"/>
      <c r="CKD16" s="93"/>
      <c r="CKE16" s="93"/>
      <c r="CKF16" s="93"/>
      <c r="CKG16" s="93"/>
      <c r="CKH16" s="93"/>
      <c r="CKI16" s="93"/>
      <c r="CKJ16" s="93"/>
      <c r="CKK16" s="93"/>
      <c r="CKL16" s="93"/>
      <c r="CKM16" s="93"/>
      <c r="CKN16" s="93"/>
      <c r="CKO16" s="93"/>
      <c r="CKP16" s="93"/>
      <c r="CKQ16" s="93"/>
      <c r="CKR16" s="93"/>
      <c r="CKS16" s="93"/>
      <c r="CKT16" s="93"/>
      <c r="CKU16" s="93"/>
      <c r="CKV16" s="93"/>
      <c r="CKW16" s="93"/>
      <c r="CKX16" s="93"/>
      <c r="CKY16" s="93"/>
      <c r="CKZ16" s="93"/>
      <c r="CLA16" s="93"/>
      <c r="CLB16" s="93"/>
      <c r="CLC16" s="93"/>
      <c r="CLD16" s="93"/>
      <c r="CLE16" s="93"/>
      <c r="CLF16" s="93"/>
      <c r="CLG16" s="93"/>
      <c r="CLH16" s="93"/>
      <c r="CLI16" s="93"/>
      <c r="CLJ16" s="93"/>
      <c r="CLK16" s="93"/>
      <c r="CLL16" s="93"/>
      <c r="CLM16" s="93"/>
      <c r="CLN16" s="93"/>
      <c r="CLO16" s="93"/>
      <c r="CLP16" s="93"/>
      <c r="CLQ16" s="93"/>
      <c r="CLR16" s="93"/>
      <c r="CLS16" s="93"/>
      <c r="CLT16" s="93"/>
      <c r="CLU16" s="93"/>
      <c r="CLV16" s="93"/>
      <c r="CLW16" s="93"/>
      <c r="CLX16" s="93"/>
      <c r="CLY16" s="93"/>
      <c r="CLZ16" s="93"/>
      <c r="CMF16" s="93"/>
      <c r="CMI16" s="93"/>
      <c r="CML16" s="93"/>
      <c r="CMO16" s="93"/>
      <c r="CMR16" s="93"/>
      <c r="CMU16" s="93"/>
      <c r="CNA16" s="93"/>
      <c r="CNJ16" s="93"/>
      <c r="CNM16" s="93"/>
      <c r="CNP16" s="93"/>
      <c r="CNS16" s="93"/>
      <c r="COE16" s="93"/>
      <c r="COK16" s="93"/>
      <c r="CON16" s="93"/>
      <c r="COQ16" s="93"/>
      <c r="COT16" s="93"/>
      <c r="COZ16" s="93"/>
      <c r="CPC16" s="93"/>
      <c r="CPF16" s="93"/>
      <c r="CPI16" s="93"/>
      <c r="CPK16" s="93"/>
      <c r="CPL16" s="93"/>
      <c r="CPQ16" s="93"/>
      <c r="CPT16" s="93"/>
      <c r="CPW16" s="93"/>
      <c r="CPZ16" s="93"/>
      <c r="CQC16" s="93"/>
      <c r="CQF16" s="93"/>
      <c r="CQI16" s="93"/>
      <c r="CQO16" s="93"/>
      <c r="CQR16" s="93"/>
      <c r="CQU16" s="93"/>
      <c r="CQW16" s="93"/>
      <c r="CQX16" s="93"/>
      <c r="CRF16" s="93"/>
      <c r="CRI16" s="93"/>
      <c r="CRL16" s="93"/>
      <c r="CRW16" s="93"/>
      <c r="CRX16" s="93"/>
      <c r="CSC16" s="93"/>
      <c r="CSG16" s="93"/>
      <c r="CSH16" s="93"/>
      <c r="CSP16" s="93"/>
      <c r="CSQ16" s="93"/>
      <c r="CTQ16" s="93"/>
      <c r="CTR16" s="93"/>
      <c r="CTS16" s="93"/>
      <c r="CTT16" s="93"/>
      <c r="CTU16" s="93"/>
      <c r="CTV16" s="93"/>
      <c r="CTW16" s="93"/>
      <c r="CTX16" s="93"/>
      <c r="CTY16" s="93"/>
      <c r="CTZ16" s="93"/>
      <c r="CUA16" s="93"/>
      <c r="CUB16" s="93"/>
      <c r="CUC16" s="93"/>
      <c r="CUD16" s="93"/>
      <c r="CUE16" s="93"/>
      <c r="CUF16" s="93"/>
      <c r="CUG16" s="93"/>
      <c r="CUH16" s="93"/>
      <c r="CUI16" s="93"/>
      <c r="CUJ16" s="93"/>
      <c r="CUK16" s="93"/>
      <c r="CUL16" s="93"/>
      <c r="CUM16" s="93"/>
      <c r="CUN16" s="93"/>
      <c r="CUO16" s="93"/>
      <c r="CUP16" s="93"/>
      <c r="CUQ16" s="93"/>
      <c r="CUR16" s="93"/>
      <c r="CUS16" s="93"/>
      <c r="CUT16" s="93"/>
      <c r="CUU16" s="93"/>
      <c r="CUV16" s="93"/>
      <c r="CUW16" s="93"/>
      <c r="CUX16" s="93"/>
      <c r="CUY16" s="93"/>
      <c r="CUZ16" s="93"/>
      <c r="CVA16" s="93"/>
      <c r="CVB16" s="93"/>
      <c r="CVC16" s="93"/>
      <c r="CVD16" s="93"/>
      <c r="CVE16" s="93"/>
      <c r="CVF16" s="93"/>
      <c r="CVG16" s="93"/>
      <c r="CVH16" s="93"/>
      <c r="CVI16" s="93"/>
      <c r="CVJ16" s="93"/>
      <c r="CVK16" s="93"/>
      <c r="CVL16" s="93"/>
      <c r="CVM16" s="93"/>
      <c r="CVN16" s="93"/>
      <c r="CVO16" s="93"/>
      <c r="CVP16" s="93"/>
      <c r="CVQ16" s="93"/>
      <c r="CVR16" s="93"/>
      <c r="CVS16" s="93"/>
      <c r="CVT16" s="93"/>
      <c r="CVU16" s="93"/>
      <c r="CVV16" s="93"/>
      <c r="CWB16" s="93"/>
      <c r="CWE16" s="93"/>
      <c r="CWH16" s="93"/>
      <c r="CWK16" s="93"/>
      <c r="CWN16" s="93"/>
      <c r="CWQ16" s="93"/>
      <c r="CWW16" s="93"/>
      <c r="CXF16" s="93"/>
      <c r="CXI16" s="93"/>
      <c r="CXL16" s="93"/>
      <c r="CXO16" s="93"/>
      <c r="CYA16" s="93"/>
      <c r="CYG16" s="93"/>
      <c r="CYJ16" s="93"/>
      <c r="CYM16" s="93"/>
      <c r="CYP16" s="93"/>
      <c r="CYV16" s="93"/>
      <c r="CYY16" s="93"/>
      <c r="CZB16" s="93"/>
      <c r="CZE16" s="93"/>
      <c r="CZG16" s="93"/>
      <c r="CZH16" s="93"/>
      <c r="CZM16" s="93"/>
      <c r="CZP16" s="93"/>
      <c r="CZS16" s="93"/>
      <c r="CZV16" s="93"/>
      <c r="CZY16" s="93"/>
      <c r="DAB16" s="93"/>
      <c r="DAE16" s="93"/>
      <c r="DAK16" s="93"/>
      <c r="DAN16" s="93"/>
      <c r="DAQ16" s="93"/>
      <c r="DAS16" s="93"/>
      <c r="DAT16" s="93"/>
      <c r="DBB16" s="93"/>
      <c r="DBE16" s="93"/>
      <c r="DBH16" s="93"/>
      <c r="DBS16" s="93"/>
      <c r="DBT16" s="93"/>
      <c r="DBY16" s="93"/>
      <c r="DCC16" s="93"/>
      <c r="DCD16" s="93"/>
      <c r="DCL16" s="93"/>
      <c r="DCM16" s="93"/>
      <c r="DDM16" s="93"/>
      <c r="DDN16" s="93"/>
      <c r="DDO16" s="93"/>
      <c r="DDP16" s="93"/>
      <c r="DDQ16" s="93"/>
      <c r="DDR16" s="93"/>
      <c r="DDS16" s="93"/>
      <c r="DDT16" s="93"/>
      <c r="DDU16" s="93"/>
      <c r="DDV16" s="93"/>
      <c r="DDW16" s="93"/>
      <c r="DDX16" s="93"/>
      <c r="DDY16" s="93"/>
      <c r="DDZ16" s="93"/>
      <c r="DEA16" s="93"/>
      <c r="DEB16" s="93"/>
      <c r="DEC16" s="93"/>
      <c r="DED16" s="93"/>
      <c r="DEE16" s="93"/>
      <c r="DEF16" s="93"/>
      <c r="DEG16" s="93"/>
      <c r="DEH16" s="93"/>
      <c r="DEI16" s="93"/>
      <c r="DEJ16" s="93"/>
      <c r="DEK16" s="93"/>
      <c r="DEL16" s="93"/>
      <c r="DEM16" s="93"/>
      <c r="DEN16" s="93"/>
      <c r="DEO16" s="93"/>
      <c r="DEP16" s="93"/>
      <c r="DEQ16" s="93"/>
      <c r="DER16" s="93"/>
      <c r="DES16" s="93"/>
      <c r="DET16" s="93"/>
      <c r="DEU16" s="93"/>
      <c r="DEV16" s="93"/>
      <c r="DEW16" s="93"/>
      <c r="DEX16" s="93"/>
      <c r="DEY16" s="93"/>
      <c r="DEZ16" s="93"/>
      <c r="DFA16" s="93"/>
      <c r="DFB16" s="93"/>
      <c r="DFC16" s="93"/>
      <c r="DFD16" s="93"/>
      <c r="DFE16" s="93"/>
      <c r="DFF16" s="93"/>
      <c r="DFG16" s="93"/>
      <c r="DFH16" s="93"/>
      <c r="DFI16" s="93"/>
      <c r="DFJ16" s="93"/>
      <c r="DFK16" s="93"/>
      <c r="DFL16" s="93"/>
      <c r="DFM16" s="93"/>
      <c r="DFN16" s="93"/>
      <c r="DFO16" s="93"/>
      <c r="DFP16" s="93"/>
      <c r="DFQ16" s="93"/>
      <c r="DFR16" s="93"/>
      <c r="DFX16" s="93"/>
      <c r="DGA16" s="93"/>
      <c r="DGD16" s="93"/>
      <c r="DGG16" s="93"/>
      <c r="DGJ16" s="93"/>
      <c r="DGM16" s="93"/>
      <c r="DGS16" s="93"/>
      <c r="DHB16" s="93"/>
      <c r="DHE16" s="93"/>
      <c r="DHH16" s="93"/>
      <c r="DHK16" s="93"/>
      <c r="DHW16" s="93"/>
      <c r="DIC16" s="93"/>
      <c r="DIF16" s="93"/>
      <c r="DII16" s="93"/>
      <c r="DIL16" s="93"/>
      <c r="DIR16" s="93"/>
      <c r="DIU16" s="93"/>
      <c r="DIX16" s="93"/>
      <c r="DJA16" s="93"/>
      <c r="DJC16" s="93"/>
      <c r="DJD16" s="93"/>
      <c r="DJI16" s="93"/>
      <c r="DJL16" s="93"/>
      <c r="DJO16" s="93"/>
      <c r="DJR16" s="93"/>
      <c r="DJU16" s="93"/>
      <c r="DJX16" s="93"/>
      <c r="DKA16" s="93"/>
      <c r="DKG16" s="93"/>
      <c r="DKJ16" s="93"/>
      <c r="DKM16" s="93"/>
      <c r="DKO16" s="93"/>
      <c r="DKP16" s="93"/>
      <c r="DKX16" s="93"/>
      <c r="DLA16" s="93"/>
      <c r="DLD16" s="93"/>
      <c r="DLO16" s="93"/>
      <c r="DLP16" s="93"/>
      <c r="DLU16" s="93"/>
      <c r="DLY16" s="93"/>
      <c r="DLZ16" s="93"/>
      <c r="DMH16" s="93"/>
      <c r="DMI16" s="93"/>
      <c r="DNI16" s="93"/>
      <c r="DNJ16" s="93"/>
      <c r="DNK16" s="93"/>
      <c r="DNL16" s="93"/>
      <c r="DNM16" s="93"/>
      <c r="DNN16" s="93"/>
      <c r="DNO16" s="93"/>
      <c r="DNP16" s="93"/>
      <c r="DNQ16" s="93"/>
      <c r="DNR16" s="93"/>
      <c r="DNS16" s="93"/>
      <c r="DNT16" s="93"/>
      <c r="DNU16" s="93"/>
      <c r="DNV16" s="93"/>
      <c r="DNW16" s="93"/>
      <c r="DNX16" s="93"/>
      <c r="DNY16" s="93"/>
      <c r="DNZ16" s="93"/>
      <c r="DOA16" s="93"/>
      <c r="DOB16" s="93"/>
      <c r="DOC16" s="93"/>
      <c r="DOD16" s="93"/>
      <c r="DOE16" s="93"/>
      <c r="DOF16" s="93"/>
      <c r="DOG16" s="93"/>
      <c r="DOH16" s="93"/>
      <c r="DOI16" s="93"/>
      <c r="DOJ16" s="93"/>
      <c r="DOK16" s="93"/>
      <c r="DOL16" s="93"/>
      <c r="DOM16" s="93"/>
      <c r="DON16" s="93"/>
      <c r="DOO16" s="93"/>
      <c r="DOP16" s="93"/>
      <c r="DOQ16" s="93"/>
      <c r="DOR16" s="93"/>
      <c r="DOS16" s="93"/>
      <c r="DOT16" s="93"/>
      <c r="DOU16" s="93"/>
      <c r="DOV16" s="93"/>
      <c r="DOW16" s="93"/>
      <c r="DOX16" s="93"/>
      <c r="DOY16" s="93"/>
      <c r="DOZ16" s="93"/>
      <c r="DPA16" s="93"/>
      <c r="DPB16" s="93"/>
      <c r="DPC16" s="93"/>
      <c r="DPD16" s="93"/>
      <c r="DPE16" s="93"/>
      <c r="DPF16" s="93"/>
      <c r="DPG16" s="93"/>
      <c r="DPH16" s="93"/>
      <c r="DPI16" s="93"/>
      <c r="DPJ16" s="93"/>
      <c r="DPK16" s="93"/>
      <c r="DPL16" s="93"/>
      <c r="DPM16" s="93"/>
      <c r="DPN16" s="93"/>
      <c r="DPT16" s="93"/>
      <c r="DPW16" s="93"/>
      <c r="DPZ16" s="93"/>
      <c r="DQC16" s="93"/>
      <c r="DQF16" s="93"/>
      <c r="DQI16" s="93"/>
      <c r="DQO16" s="93"/>
      <c r="DQX16" s="93"/>
      <c r="DRA16" s="93"/>
      <c r="DRD16" s="93"/>
      <c r="DRG16" s="93"/>
      <c r="DRS16" s="93"/>
      <c r="DRY16" s="93"/>
      <c r="DSB16" s="93"/>
      <c r="DSE16" s="93"/>
      <c r="DSH16" s="93"/>
      <c r="DSN16" s="93"/>
      <c r="DSQ16" s="93"/>
      <c r="DST16" s="93"/>
      <c r="DSW16" s="93"/>
      <c r="DSY16" s="93"/>
      <c r="DSZ16" s="93"/>
      <c r="DTE16" s="93"/>
      <c r="DTH16" s="93"/>
      <c r="DTK16" s="93"/>
      <c r="DTN16" s="93"/>
      <c r="DTQ16" s="93"/>
      <c r="DTT16" s="93"/>
      <c r="DTW16" s="93"/>
      <c r="DUC16" s="93"/>
      <c r="DUF16" s="93"/>
      <c r="DUI16" s="93"/>
      <c r="DUK16" s="93"/>
      <c r="DUL16" s="93"/>
      <c r="DUT16" s="93"/>
      <c r="DUW16" s="93"/>
      <c r="DUZ16" s="93"/>
      <c r="DVK16" s="93"/>
      <c r="DVL16" s="93"/>
      <c r="DVQ16" s="93"/>
      <c r="DVU16" s="93"/>
      <c r="DVV16" s="93"/>
      <c r="DWD16" s="93"/>
      <c r="DWE16" s="93"/>
      <c r="DXE16" s="93"/>
      <c r="DXF16" s="93"/>
      <c r="DXG16" s="93"/>
      <c r="DXH16" s="93"/>
      <c r="DXI16" s="93"/>
      <c r="DXJ16" s="93"/>
      <c r="DXK16" s="93"/>
      <c r="DXL16" s="93"/>
      <c r="DXM16" s="93"/>
      <c r="DXN16" s="93"/>
      <c r="DXO16" s="93"/>
      <c r="DXP16" s="93"/>
      <c r="DXQ16" s="93"/>
      <c r="DXR16" s="93"/>
      <c r="DXS16" s="93"/>
      <c r="DXT16" s="93"/>
      <c r="DXU16" s="93"/>
      <c r="DXV16" s="93"/>
      <c r="DXW16" s="93"/>
      <c r="DXX16" s="93"/>
      <c r="DXY16" s="93"/>
      <c r="DXZ16" s="93"/>
      <c r="DYA16" s="93"/>
      <c r="DYB16" s="93"/>
      <c r="DYC16" s="93"/>
      <c r="DYD16" s="93"/>
      <c r="DYE16" s="93"/>
      <c r="DYF16" s="93"/>
      <c r="DYG16" s="93"/>
      <c r="DYH16" s="93"/>
      <c r="DYI16" s="93"/>
      <c r="DYJ16" s="93"/>
      <c r="DYK16" s="93"/>
      <c r="DYL16" s="93"/>
      <c r="DYM16" s="93"/>
      <c r="DYN16" s="93"/>
      <c r="DYO16" s="93"/>
      <c r="DYP16" s="93"/>
      <c r="DYQ16" s="93"/>
      <c r="DYR16" s="93"/>
      <c r="DYS16" s="93"/>
      <c r="DYT16" s="93"/>
      <c r="DYU16" s="93"/>
      <c r="DYV16" s="93"/>
      <c r="DYW16" s="93"/>
      <c r="DYX16" s="93"/>
      <c r="DYY16" s="93"/>
      <c r="DYZ16" s="93"/>
      <c r="DZA16" s="93"/>
      <c r="DZB16" s="93"/>
      <c r="DZC16" s="93"/>
      <c r="DZD16" s="93"/>
      <c r="DZE16" s="93"/>
      <c r="DZF16" s="93"/>
      <c r="DZG16" s="93"/>
      <c r="DZH16" s="93"/>
      <c r="DZI16" s="93"/>
      <c r="DZJ16" s="93"/>
      <c r="DZP16" s="93"/>
      <c r="DZS16" s="93"/>
      <c r="DZV16" s="93"/>
      <c r="DZY16" s="93"/>
      <c r="EAB16" s="93"/>
      <c r="EAE16" s="93"/>
      <c r="EAK16" s="93"/>
      <c r="EAT16" s="93"/>
      <c r="EAW16" s="93"/>
      <c r="EAZ16" s="93"/>
      <c r="EBC16" s="93"/>
      <c r="EBO16" s="93"/>
      <c r="EBU16" s="93"/>
      <c r="EBX16" s="93"/>
      <c r="ECA16" s="93"/>
      <c r="ECD16" s="93"/>
      <c r="ECJ16" s="93"/>
      <c r="ECM16" s="93"/>
      <c r="ECP16" s="93"/>
      <c r="ECS16" s="93"/>
      <c r="ECU16" s="93"/>
      <c r="ECV16" s="93"/>
      <c r="EDA16" s="93"/>
      <c r="EDD16" s="93"/>
      <c r="EDG16" s="93"/>
      <c r="EDJ16" s="93"/>
      <c r="EDM16" s="93"/>
      <c r="EDP16" s="93"/>
      <c r="EDS16" s="93"/>
      <c r="EDY16" s="93"/>
      <c r="EEB16" s="93"/>
      <c r="EEE16" s="93"/>
      <c r="EEG16" s="93"/>
      <c r="EEH16" s="93"/>
      <c r="EEP16" s="93"/>
      <c r="EES16" s="93"/>
      <c r="EEV16" s="93"/>
      <c r="EFG16" s="93"/>
      <c r="EFH16" s="93"/>
      <c r="EFM16" s="93"/>
      <c r="EFQ16" s="93"/>
      <c r="EFR16" s="93"/>
      <c r="EFZ16" s="93"/>
      <c r="EGA16" s="93"/>
      <c r="EHA16" s="93"/>
      <c r="EHB16" s="93"/>
      <c r="EHC16" s="93"/>
      <c r="EHD16" s="93"/>
      <c r="EHE16" s="93"/>
      <c r="EHF16" s="93"/>
      <c r="EHG16" s="93"/>
      <c r="EHH16" s="93"/>
      <c r="EHI16" s="93"/>
      <c r="EHJ16" s="93"/>
      <c r="EHK16" s="93"/>
      <c r="EHL16" s="93"/>
      <c r="EHM16" s="93"/>
      <c r="EHN16" s="93"/>
      <c r="EHO16" s="93"/>
      <c r="EHP16" s="93"/>
      <c r="EHQ16" s="93"/>
      <c r="EHR16" s="93"/>
      <c r="EHS16" s="93"/>
      <c r="EHT16" s="93"/>
      <c r="EHU16" s="93"/>
      <c r="EHV16" s="93"/>
      <c r="EHW16" s="93"/>
      <c r="EHX16" s="93"/>
      <c r="EHY16" s="93"/>
      <c r="EHZ16" s="93"/>
      <c r="EIA16" s="93"/>
      <c r="EIB16" s="93"/>
      <c r="EIC16" s="93"/>
      <c r="EID16" s="93"/>
      <c r="EIE16" s="93"/>
      <c r="EIF16" s="93"/>
      <c r="EIG16" s="93"/>
      <c r="EIH16" s="93"/>
      <c r="EII16" s="93"/>
      <c r="EIJ16" s="93"/>
      <c r="EIK16" s="93"/>
      <c r="EIL16" s="93"/>
      <c r="EIM16" s="93"/>
      <c r="EIN16" s="93"/>
      <c r="EIO16" s="93"/>
      <c r="EIP16" s="93"/>
      <c r="EIQ16" s="93"/>
      <c r="EIR16" s="93"/>
      <c r="EIS16" s="93"/>
      <c r="EIT16" s="93"/>
      <c r="EIU16" s="93"/>
      <c r="EIV16" s="93"/>
      <c r="EIW16" s="93"/>
      <c r="EIX16" s="93"/>
      <c r="EIY16" s="93"/>
      <c r="EIZ16" s="93"/>
      <c r="EJA16" s="93"/>
      <c r="EJB16" s="93"/>
      <c r="EJC16" s="93"/>
      <c r="EJD16" s="93"/>
      <c r="EJE16" s="93"/>
      <c r="EJF16" s="93"/>
      <c r="EJL16" s="93"/>
      <c r="EJO16" s="93"/>
      <c r="EJR16" s="93"/>
      <c r="EJU16" s="93"/>
      <c r="EJX16" s="93"/>
      <c r="EKA16" s="93"/>
      <c r="EKG16" s="93"/>
      <c r="EKP16" s="93"/>
      <c r="EKS16" s="93"/>
      <c r="EKV16" s="93"/>
      <c r="EKY16" s="93"/>
      <c r="ELK16" s="93"/>
      <c r="ELQ16" s="93"/>
      <c r="ELT16" s="93"/>
      <c r="ELW16" s="93"/>
      <c r="ELZ16" s="93"/>
      <c r="EMF16" s="93"/>
      <c r="EMI16" s="93"/>
      <c r="EML16" s="93"/>
      <c r="EMO16" s="93"/>
      <c r="EMQ16" s="93"/>
      <c r="EMR16" s="93"/>
      <c r="EMW16" s="93"/>
      <c r="EMZ16" s="93"/>
      <c r="ENC16" s="93"/>
      <c r="ENF16" s="93"/>
      <c r="ENI16" s="93"/>
      <c r="ENL16" s="93"/>
      <c r="ENO16" s="93"/>
      <c r="ENU16" s="93"/>
      <c r="ENX16" s="93"/>
      <c r="EOA16" s="93"/>
      <c r="EOC16" s="93"/>
      <c r="EOD16" s="93"/>
      <c r="EOL16" s="93"/>
      <c r="EOO16" s="93"/>
      <c r="EOR16" s="93"/>
      <c r="EPC16" s="93"/>
      <c r="EPD16" s="93"/>
      <c r="EPI16" s="93"/>
      <c r="EPM16" s="93"/>
      <c r="EPN16" s="93"/>
      <c r="EPV16" s="93"/>
      <c r="EPW16" s="93"/>
      <c r="EQW16" s="93"/>
      <c r="EQX16" s="93"/>
      <c r="EQY16" s="93"/>
      <c r="EQZ16" s="93"/>
      <c r="ERA16" s="93"/>
      <c r="ERB16" s="93"/>
      <c r="ERC16" s="93"/>
      <c r="ERD16" s="93"/>
      <c r="ERE16" s="93"/>
      <c r="ERF16" s="93"/>
      <c r="ERG16" s="93"/>
      <c r="ERH16" s="93"/>
      <c r="ERI16" s="93"/>
      <c r="ERJ16" s="93"/>
      <c r="ERK16" s="93"/>
      <c r="ERL16" s="93"/>
      <c r="ERM16" s="93"/>
      <c r="ERN16" s="93"/>
      <c r="ERO16" s="93"/>
      <c r="ERP16" s="93"/>
      <c r="ERQ16" s="93"/>
      <c r="ERR16" s="93"/>
      <c r="ERS16" s="93"/>
      <c r="ERT16" s="93"/>
      <c r="ERU16" s="93"/>
      <c r="ERV16" s="93"/>
      <c r="ERW16" s="93"/>
      <c r="ERX16" s="93"/>
      <c r="ERY16" s="93"/>
      <c r="ERZ16" s="93"/>
      <c r="ESA16" s="93"/>
      <c r="ESB16" s="93"/>
      <c r="ESC16" s="93"/>
      <c r="ESD16" s="93"/>
      <c r="ESE16" s="93"/>
      <c r="ESF16" s="93"/>
      <c r="ESG16" s="93"/>
      <c r="ESH16" s="93"/>
      <c r="ESI16" s="93"/>
      <c r="ESJ16" s="93"/>
      <c r="ESK16" s="93"/>
      <c r="ESL16" s="93"/>
      <c r="ESM16" s="93"/>
      <c r="ESN16" s="93"/>
      <c r="ESO16" s="93"/>
      <c r="ESP16" s="93"/>
      <c r="ESQ16" s="93"/>
      <c r="ESR16" s="93"/>
      <c r="ESS16" s="93"/>
      <c r="EST16" s="93"/>
      <c r="ESU16" s="93"/>
      <c r="ESV16" s="93"/>
      <c r="ESW16" s="93"/>
      <c r="ESX16" s="93"/>
      <c r="ESY16" s="93"/>
      <c r="ESZ16" s="93"/>
      <c r="ETA16" s="93"/>
      <c r="ETB16" s="93"/>
      <c r="ETH16" s="93"/>
      <c r="ETK16" s="93"/>
      <c r="ETN16" s="93"/>
      <c r="ETQ16" s="93"/>
      <c r="ETT16" s="93"/>
      <c r="ETW16" s="93"/>
      <c r="EUC16" s="93"/>
      <c r="EUL16" s="93"/>
      <c r="EUO16" s="93"/>
      <c r="EUR16" s="93"/>
      <c r="EUU16" s="93"/>
      <c r="EVG16" s="93"/>
      <c r="EVM16" s="93"/>
      <c r="EVP16" s="93"/>
      <c r="EVS16" s="93"/>
      <c r="EVV16" s="93"/>
      <c r="EWB16" s="93"/>
      <c r="EWE16" s="93"/>
      <c r="EWH16" s="93"/>
      <c r="EWK16" s="93"/>
      <c r="EWM16" s="93"/>
      <c r="EWN16" s="93"/>
      <c r="EWS16" s="93"/>
      <c r="EWV16" s="93"/>
      <c r="EWY16" s="93"/>
      <c r="EXB16" s="93"/>
      <c r="EXE16" s="93"/>
      <c r="EXH16" s="93"/>
      <c r="EXK16" s="93"/>
      <c r="EXQ16" s="93"/>
      <c r="EXT16" s="93"/>
      <c r="EXW16" s="93"/>
      <c r="EXY16" s="93"/>
      <c r="EXZ16" s="93"/>
      <c r="EYH16" s="93"/>
      <c r="EYK16" s="93"/>
      <c r="EYN16" s="93"/>
      <c r="EYY16" s="93"/>
      <c r="EYZ16" s="93"/>
      <c r="EZE16" s="93"/>
      <c r="EZI16" s="93"/>
      <c r="EZJ16" s="93"/>
      <c r="EZR16" s="93"/>
      <c r="EZS16" s="93"/>
      <c r="FAS16" s="93"/>
      <c r="FAT16" s="93"/>
      <c r="FAU16" s="93"/>
      <c r="FAV16" s="93"/>
      <c r="FAW16" s="93"/>
      <c r="FAX16" s="93"/>
      <c r="FAY16" s="93"/>
      <c r="FAZ16" s="93"/>
      <c r="FBA16" s="93"/>
      <c r="FBB16" s="93"/>
      <c r="FBC16" s="93"/>
      <c r="FBD16" s="93"/>
      <c r="FBE16" s="93"/>
      <c r="FBF16" s="93"/>
      <c r="FBG16" s="93"/>
      <c r="FBH16" s="93"/>
      <c r="FBI16" s="93"/>
      <c r="FBJ16" s="93"/>
      <c r="FBK16" s="93"/>
      <c r="FBL16" s="93"/>
      <c r="FBM16" s="93"/>
      <c r="FBN16" s="93"/>
      <c r="FBO16" s="93"/>
      <c r="FBP16" s="93"/>
      <c r="FBQ16" s="93"/>
      <c r="FBR16" s="93"/>
      <c r="FBS16" s="93"/>
      <c r="FBT16" s="93"/>
      <c r="FBU16" s="93"/>
      <c r="FBV16" s="93"/>
      <c r="FBW16" s="93"/>
      <c r="FBX16" s="93"/>
      <c r="FBY16" s="93"/>
      <c r="FBZ16" s="93"/>
      <c r="FCA16" s="93"/>
      <c r="FCB16" s="93"/>
      <c r="FCC16" s="93"/>
      <c r="FCD16" s="93"/>
      <c r="FCE16" s="93"/>
      <c r="FCF16" s="93"/>
      <c r="FCG16" s="93"/>
      <c r="FCH16" s="93"/>
      <c r="FCI16" s="93"/>
      <c r="FCJ16" s="93"/>
      <c r="FCK16" s="93"/>
      <c r="FCL16" s="93"/>
      <c r="FCM16" s="93"/>
      <c r="FCN16" s="93"/>
      <c r="FCO16" s="93"/>
      <c r="FCP16" s="93"/>
      <c r="FCQ16" s="93"/>
      <c r="FCR16" s="93"/>
      <c r="FCS16" s="93"/>
      <c r="FCT16" s="93"/>
      <c r="FCU16" s="93"/>
      <c r="FCV16" s="93"/>
      <c r="FCW16" s="93"/>
      <c r="FCX16" s="93"/>
      <c r="FDD16" s="93"/>
      <c r="FDG16" s="93"/>
      <c r="FDJ16" s="93"/>
      <c r="FDM16" s="93"/>
      <c r="FDP16" s="93"/>
      <c r="FDS16" s="93"/>
      <c r="FDY16" s="93"/>
      <c r="FEH16" s="93"/>
      <c r="FEK16" s="93"/>
      <c r="FEN16" s="93"/>
      <c r="FEQ16" s="93"/>
      <c r="FFC16" s="93"/>
      <c r="FFI16" s="93"/>
      <c r="FFL16" s="93"/>
      <c r="FFO16" s="93"/>
      <c r="FFR16" s="93"/>
      <c r="FFX16" s="93"/>
      <c r="FGA16" s="93"/>
      <c r="FGD16" s="93"/>
      <c r="FGG16" s="93"/>
      <c r="FGI16" s="93"/>
      <c r="FGJ16" s="93"/>
      <c r="FGO16" s="93"/>
      <c r="FGR16" s="93"/>
      <c r="FGU16" s="93"/>
      <c r="FGX16" s="93"/>
      <c r="FHA16" s="93"/>
      <c r="FHD16" s="93"/>
      <c r="FHG16" s="93"/>
      <c r="FHM16" s="93"/>
      <c r="FHP16" s="93"/>
      <c r="FHS16" s="93"/>
      <c r="FHU16" s="93"/>
      <c r="FHV16" s="93"/>
      <c r="FID16" s="93"/>
      <c r="FIG16" s="93"/>
      <c r="FIJ16" s="93"/>
      <c r="FIU16" s="93"/>
      <c r="FIV16" s="93"/>
      <c r="FJA16" s="93"/>
      <c r="FJE16" s="93"/>
      <c r="FJF16" s="93"/>
      <c r="FJN16" s="93"/>
      <c r="FJO16" s="93"/>
      <c r="FKO16" s="93"/>
      <c r="FKP16" s="93"/>
      <c r="FKQ16" s="93"/>
      <c r="FKR16" s="93"/>
      <c r="FKS16" s="93"/>
      <c r="FKT16" s="93"/>
      <c r="FKU16" s="93"/>
      <c r="FKV16" s="93"/>
      <c r="FKW16" s="93"/>
      <c r="FKX16" s="93"/>
      <c r="FKY16" s="93"/>
      <c r="FKZ16" s="93"/>
      <c r="FLA16" s="93"/>
      <c r="FLB16" s="93"/>
      <c r="FLC16" s="93"/>
      <c r="FLD16" s="93"/>
      <c r="FLE16" s="93"/>
      <c r="FLF16" s="93"/>
      <c r="FLG16" s="93"/>
      <c r="FLH16" s="93"/>
      <c r="FLI16" s="93"/>
      <c r="FLJ16" s="93"/>
      <c r="FLK16" s="93"/>
      <c r="FLL16" s="93"/>
      <c r="FLM16" s="93"/>
      <c r="FLN16" s="93"/>
      <c r="FLO16" s="93"/>
      <c r="FLP16" s="93"/>
      <c r="FLQ16" s="93"/>
      <c r="FLR16" s="93"/>
      <c r="FLS16" s="93"/>
      <c r="FLT16" s="93"/>
      <c r="FLU16" s="93"/>
      <c r="FLV16" s="93"/>
      <c r="FLW16" s="93"/>
      <c r="FLX16" s="93"/>
      <c r="FLY16" s="93"/>
      <c r="FLZ16" s="93"/>
      <c r="FMA16" s="93"/>
      <c r="FMB16" s="93"/>
      <c r="FMC16" s="93"/>
      <c r="FMD16" s="93"/>
      <c r="FME16" s="93"/>
      <c r="FMF16" s="93"/>
      <c r="FMG16" s="93"/>
      <c r="FMH16" s="93"/>
      <c r="FMI16" s="93"/>
      <c r="FMJ16" s="93"/>
      <c r="FMK16" s="93"/>
      <c r="FML16" s="93"/>
      <c r="FMM16" s="93"/>
      <c r="FMN16" s="93"/>
      <c r="FMO16" s="93"/>
      <c r="FMP16" s="93"/>
      <c r="FMQ16" s="93"/>
      <c r="FMR16" s="93"/>
      <c r="FMS16" s="93"/>
      <c r="FMT16" s="93"/>
      <c r="FMZ16" s="93"/>
      <c r="FNC16" s="93"/>
      <c r="FNF16" s="93"/>
      <c r="FNI16" s="93"/>
      <c r="FNL16" s="93"/>
      <c r="FNO16" s="93"/>
      <c r="FNU16" s="93"/>
      <c r="FOD16" s="93"/>
      <c r="FOG16" s="93"/>
      <c r="FOJ16" s="93"/>
      <c r="FOM16" s="93"/>
      <c r="FOY16" s="93"/>
      <c r="FPE16" s="93"/>
      <c r="FPH16" s="93"/>
      <c r="FPK16" s="93"/>
      <c r="FPN16" s="93"/>
      <c r="FPT16" s="93"/>
      <c r="FPW16" s="93"/>
      <c r="FPZ16" s="93"/>
      <c r="FQC16" s="93"/>
      <c r="FQE16" s="93"/>
      <c r="FQF16" s="93"/>
      <c r="FQK16" s="93"/>
      <c r="FQN16" s="93"/>
      <c r="FQQ16" s="93"/>
      <c r="FQT16" s="93"/>
      <c r="FQW16" s="93"/>
      <c r="FQZ16" s="93"/>
      <c r="FRC16" s="93"/>
      <c r="FRI16" s="93"/>
      <c r="FRL16" s="93"/>
      <c r="FRO16" s="93"/>
      <c r="FRQ16" s="93"/>
      <c r="FRR16" s="93"/>
      <c r="FRZ16" s="93"/>
      <c r="FSC16" s="93"/>
      <c r="FSF16" s="93"/>
      <c r="FSQ16" s="93"/>
      <c r="FSR16" s="93"/>
      <c r="FSW16" s="93"/>
      <c r="FTA16" s="93"/>
      <c r="FTB16" s="93"/>
      <c r="FTJ16" s="93"/>
      <c r="FTK16" s="93"/>
      <c r="FUK16" s="93"/>
      <c r="FUL16" s="93"/>
      <c r="FUM16" s="93"/>
      <c r="FUN16" s="93"/>
      <c r="FUO16" s="93"/>
      <c r="FUP16" s="93"/>
      <c r="FUQ16" s="93"/>
      <c r="FUR16" s="93"/>
      <c r="FUS16" s="93"/>
      <c r="FUT16" s="93"/>
      <c r="FUU16" s="93"/>
      <c r="FUV16" s="93"/>
      <c r="FUW16" s="93"/>
      <c r="FUX16" s="93"/>
      <c r="FUY16" s="93"/>
      <c r="FUZ16" s="93"/>
      <c r="FVA16" s="93"/>
      <c r="FVB16" s="93"/>
      <c r="FVC16" s="93"/>
      <c r="FVD16" s="93"/>
      <c r="FVE16" s="93"/>
      <c r="FVF16" s="93"/>
      <c r="FVG16" s="93"/>
      <c r="FVH16" s="93"/>
      <c r="FVI16" s="93"/>
      <c r="FVJ16" s="93"/>
      <c r="FVK16" s="93"/>
      <c r="FVL16" s="93"/>
      <c r="FVM16" s="93"/>
      <c r="FVN16" s="93"/>
      <c r="FVO16" s="93"/>
      <c r="FVP16" s="93"/>
      <c r="FVQ16" s="93"/>
      <c r="FVR16" s="93"/>
      <c r="FVS16" s="93"/>
      <c r="FVT16" s="93"/>
      <c r="FVU16" s="93"/>
      <c r="FVV16" s="93"/>
      <c r="FVW16" s="93"/>
      <c r="FVX16" s="93"/>
      <c r="FVY16" s="93"/>
      <c r="FVZ16" s="93"/>
      <c r="FWA16" s="93"/>
      <c r="FWB16" s="93"/>
      <c r="FWC16" s="93"/>
      <c r="FWD16" s="93"/>
      <c r="FWE16" s="93"/>
      <c r="FWF16" s="93"/>
      <c r="FWG16" s="93"/>
      <c r="FWH16" s="93"/>
      <c r="FWI16" s="93"/>
      <c r="FWJ16" s="93"/>
      <c r="FWK16" s="93"/>
      <c r="FWL16" s="93"/>
      <c r="FWM16" s="93"/>
      <c r="FWN16" s="93"/>
      <c r="FWO16" s="93"/>
      <c r="FWP16" s="93"/>
      <c r="FWV16" s="93"/>
      <c r="FWY16" s="93"/>
      <c r="FXB16" s="93"/>
      <c r="FXE16" s="93"/>
      <c r="FXH16" s="93"/>
      <c r="FXK16" s="93"/>
      <c r="FXQ16" s="93"/>
      <c r="FXZ16" s="93"/>
      <c r="FYC16" s="93"/>
      <c r="FYF16" s="93"/>
      <c r="FYI16" s="93"/>
      <c r="FYU16" s="93"/>
      <c r="FZA16" s="93"/>
      <c r="FZD16" s="93"/>
      <c r="FZG16" s="93"/>
      <c r="FZJ16" s="93"/>
      <c r="FZP16" s="93"/>
      <c r="FZS16" s="93"/>
      <c r="FZV16" s="93"/>
      <c r="FZY16" s="93"/>
      <c r="GAA16" s="93"/>
      <c r="GAB16" s="93"/>
      <c r="GAG16" s="93"/>
      <c r="GAJ16" s="93"/>
      <c r="GAM16" s="93"/>
      <c r="GAP16" s="93"/>
      <c r="GAS16" s="93"/>
      <c r="GAV16" s="93"/>
      <c r="GAY16" s="93"/>
      <c r="GBE16" s="93"/>
      <c r="GBH16" s="93"/>
      <c r="GBK16" s="93"/>
      <c r="GBM16" s="93"/>
      <c r="GBN16" s="93"/>
      <c r="GBV16" s="93"/>
      <c r="GBY16" s="93"/>
      <c r="GCB16" s="93"/>
      <c r="GCM16" s="93"/>
      <c r="GCN16" s="93"/>
      <c r="GCS16" s="93"/>
      <c r="GCW16" s="93"/>
      <c r="GCX16" s="93"/>
      <c r="GDF16" s="93"/>
      <c r="GDG16" s="93"/>
      <c r="GEG16" s="93"/>
      <c r="GEH16" s="93"/>
      <c r="GEI16" s="93"/>
      <c r="GEJ16" s="93"/>
      <c r="GEK16" s="93"/>
      <c r="GEL16" s="93"/>
      <c r="GEM16" s="93"/>
      <c r="GEN16" s="93"/>
      <c r="GEO16" s="93"/>
      <c r="GEP16" s="93"/>
      <c r="GEQ16" s="93"/>
      <c r="GER16" s="93"/>
      <c r="GES16" s="93"/>
      <c r="GET16" s="93"/>
      <c r="GEU16" s="93"/>
      <c r="GEV16" s="93"/>
      <c r="GEW16" s="93"/>
      <c r="GEX16" s="93"/>
      <c r="GEY16" s="93"/>
      <c r="GEZ16" s="93"/>
      <c r="GFA16" s="93"/>
      <c r="GFB16" s="93"/>
      <c r="GFC16" s="93"/>
      <c r="GFD16" s="93"/>
      <c r="GFE16" s="93"/>
      <c r="GFF16" s="93"/>
      <c r="GFG16" s="93"/>
      <c r="GFH16" s="93"/>
      <c r="GFI16" s="93"/>
      <c r="GFJ16" s="93"/>
      <c r="GFK16" s="93"/>
      <c r="GFL16" s="93"/>
      <c r="GFM16" s="93"/>
      <c r="GFN16" s="93"/>
      <c r="GFO16" s="93"/>
      <c r="GFP16" s="93"/>
      <c r="GFQ16" s="93"/>
      <c r="GFR16" s="93"/>
      <c r="GFS16" s="93"/>
      <c r="GFT16" s="93"/>
      <c r="GFU16" s="93"/>
      <c r="GFV16" s="93"/>
      <c r="GFW16" s="93"/>
      <c r="GFX16" s="93"/>
      <c r="GFY16" s="93"/>
      <c r="GFZ16" s="93"/>
      <c r="GGA16" s="93"/>
      <c r="GGB16" s="93"/>
      <c r="GGC16" s="93"/>
      <c r="GGD16" s="93"/>
      <c r="GGE16" s="93"/>
      <c r="GGF16" s="93"/>
      <c r="GGG16" s="93"/>
      <c r="GGH16" s="93"/>
      <c r="GGI16" s="93"/>
      <c r="GGJ16" s="93"/>
      <c r="GGK16" s="93"/>
      <c r="GGL16" s="93"/>
      <c r="GGR16" s="93"/>
      <c r="GGU16" s="93"/>
      <c r="GGX16" s="93"/>
      <c r="GHA16" s="93"/>
      <c r="GHD16" s="93"/>
      <c r="GHG16" s="93"/>
      <c r="GHM16" s="93"/>
      <c r="GHV16" s="93"/>
      <c r="GHY16" s="93"/>
      <c r="GIB16" s="93"/>
      <c r="GIE16" s="93"/>
      <c r="GIQ16" s="93"/>
      <c r="GIW16" s="93"/>
      <c r="GIZ16" s="93"/>
      <c r="GJC16" s="93"/>
      <c r="GJF16" s="93"/>
      <c r="GJL16" s="93"/>
      <c r="GJO16" s="93"/>
      <c r="GJR16" s="93"/>
      <c r="GJU16" s="93"/>
      <c r="GJW16" s="93"/>
      <c r="GJX16" s="93"/>
      <c r="GKC16" s="93"/>
      <c r="GKF16" s="93"/>
      <c r="GKI16" s="93"/>
      <c r="GKL16" s="93"/>
      <c r="GKO16" s="93"/>
      <c r="GKR16" s="93"/>
      <c r="GKU16" s="93"/>
      <c r="GLA16" s="93"/>
      <c r="GLD16" s="93"/>
      <c r="GLG16" s="93"/>
      <c r="GLI16" s="93"/>
      <c r="GLJ16" s="93"/>
      <c r="GLR16" s="93"/>
      <c r="GLU16" s="93"/>
      <c r="GLX16" s="93"/>
      <c r="GMI16" s="93"/>
      <c r="GMJ16" s="93"/>
      <c r="GMO16" s="93"/>
      <c r="GMS16" s="93"/>
      <c r="GMT16" s="93"/>
      <c r="GNB16" s="93"/>
      <c r="GNC16" s="93"/>
      <c r="GOC16" s="93"/>
      <c r="GOD16" s="93"/>
      <c r="GOE16" s="93"/>
      <c r="GOF16" s="93"/>
      <c r="GOG16" s="93"/>
      <c r="GOH16" s="93"/>
      <c r="GOI16" s="93"/>
      <c r="GOJ16" s="93"/>
      <c r="GOK16" s="93"/>
      <c r="GOL16" s="93"/>
      <c r="GOM16" s="93"/>
      <c r="GON16" s="93"/>
      <c r="GOO16" s="93"/>
      <c r="GOP16" s="93"/>
      <c r="GOQ16" s="93"/>
      <c r="GOR16" s="93"/>
      <c r="GOS16" s="93"/>
      <c r="GOT16" s="93"/>
      <c r="GOU16" s="93"/>
      <c r="GOV16" s="93"/>
      <c r="GOW16" s="93"/>
      <c r="GOX16" s="93"/>
      <c r="GOY16" s="93"/>
      <c r="GOZ16" s="93"/>
      <c r="GPA16" s="93"/>
      <c r="GPB16" s="93"/>
      <c r="GPC16" s="93"/>
      <c r="GPD16" s="93"/>
      <c r="GPE16" s="93"/>
      <c r="GPF16" s="93"/>
      <c r="GPG16" s="93"/>
      <c r="GPH16" s="93"/>
      <c r="GPI16" s="93"/>
      <c r="GPJ16" s="93"/>
      <c r="GPK16" s="93"/>
      <c r="GPL16" s="93"/>
      <c r="GPM16" s="93"/>
      <c r="GPN16" s="93"/>
      <c r="GPO16" s="93"/>
      <c r="GPP16" s="93"/>
      <c r="GPQ16" s="93"/>
      <c r="GPR16" s="93"/>
      <c r="GPS16" s="93"/>
      <c r="GPT16" s="93"/>
      <c r="GPU16" s="93"/>
      <c r="GPV16" s="93"/>
      <c r="GPW16" s="93"/>
      <c r="GPX16" s="93"/>
      <c r="GPY16" s="93"/>
      <c r="GPZ16" s="93"/>
      <c r="GQA16" s="93"/>
      <c r="GQB16" s="93"/>
      <c r="GQC16" s="93"/>
      <c r="GQD16" s="93"/>
      <c r="GQE16" s="93"/>
      <c r="GQF16" s="93"/>
      <c r="GQG16" s="93"/>
      <c r="GQH16" s="93"/>
      <c r="GQN16" s="93"/>
      <c r="GQQ16" s="93"/>
      <c r="GQT16" s="93"/>
      <c r="GQW16" s="93"/>
      <c r="GQZ16" s="93"/>
      <c r="GRC16" s="93"/>
      <c r="GRI16" s="93"/>
      <c r="GRR16" s="93"/>
      <c r="GRU16" s="93"/>
      <c r="GRX16" s="93"/>
      <c r="GSA16" s="93"/>
      <c r="GSM16" s="93"/>
      <c r="GSS16" s="93"/>
      <c r="GSV16" s="93"/>
      <c r="GSY16" s="93"/>
      <c r="GTB16" s="93"/>
      <c r="GTH16" s="93"/>
      <c r="GTK16" s="93"/>
      <c r="GTN16" s="93"/>
      <c r="GTQ16" s="93"/>
      <c r="GTS16" s="93"/>
      <c r="GTT16" s="93"/>
      <c r="GTY16" s="93"/>
      <c r="GUB16" s="93"/>
      <c r="GUE16" s="93"/>
      <c r="GUH16" s="93"/>
      <c r="GUK16" s="93"/>
      <c r="GUN16" s="93"/>
      <c r="GUQ16" s="93"/>
      <c r="GUW16" s="93"/>
      <c r="GUZ16" s="93"/>
      <c r="GVC16" s="93"/>
      <c r="GVE16" s="93"/>
      <c r="GVF16" s="93"/>
      <c r="GVN16" s="93"/>
      <c r="GVQ16" s="93"/>
      <c r="GVT16" s="93"/>
      <c r="GWE16" s="93"/>
      <c r="GWF16" s="93"/>
      <c r="GWK16" s="93"/>
      <c r="GWO16" s="93"/>
      <c r="GWP16" s="93"/>
      <c r="GWX16" s="93"/>
      <c r="GWY16" s="93"/>
      <c r="GXY16" s="93"/>
      <c r="GXZ16" s="93"/>
      <c r="GYA16" s="93"/>
      <c r="GYB16" s="93"/>
      <c r="GYC16" s="93"/>
      <c r="GYD16" s="93"/>
      <c r="GYE16" s="93"/>
      <c r="GYF16" s="93"/>
      <c r="GYG16" s="93"/>
      <c r="GYH16" s="93"/>
      <c r="GYI16" s="93"/>
      <c r="GYJ16" s="93"/>
      <c r="GYK16" s="93"/>
      <c r="GYL16" s="93"/>
      <c r="GYM16" s="93"/>
      <c r="GYN16" s="93"/>
      <c r="GYO16" s="93"/>
      <c r="GYP16" s="93"/>
      <c r="GYQ16" s="93"/>
      <c r="GYR16" s="93"/>
      <c r="GYS16" s="93"/>
      <c r="GYT16" s="93"/>
      <c r="GYU16" s="93"/>
      <c r="GYV16" s="93"/>
      <c r="GYW16" s="93"/>
      <c r="GYX16" s="93"/>
      <c r="GYY16" s="93"/>
      <c r="GYZ16" s="93"/>
      <c r="GZA16" s="93"/>
      <c r="GZB16" s="93"/>
      <c r="GZC16" s="93"/>
      <c r="GZD16" s="93"/>
      <c r="GZE16" s="93"/>
      <c r="GZF16" s="93"/>
      <c r="GZG16" s="93"/>
      <c r="GZH16" s="93"/>
      <c r="GZI16" s="93"/>
      <c r="GZJ16" s="93"/>
      <c r="GZK16" s="93"/>
      <c r="GZL16" s="93"/>
      <c r="GZM16" s="93"/>
      <c r="GZN16" s="93"/>
      <c r="GZO16" s="93"/>
      <c r="GZP16" s="93"/>
      <c r="GZQ16" s="93"/>
      <c r="GZR16" s="93"/>
      <c r="GZS16" s="93"/>
      <c r="GZT16" s="93"/>
      <c r="GZU16" s="93"/>
      <c r="GZV16" s="93"/>
      <c r="GZW16" s="93"/>
      <c r="GZX16" s="93"/>
      <c r="GZY16" s="93"/>
      <c r="GZZ16" s="93"/>
      <c r="HAA16" s="93"/>
      <c r="HAB16" s="93"/>
      <c r="HAC16" s="93"/>
      <c r="HAD16" s="93"/>
      <c r="HAJ16" s="93"/>
      <c r="HAM16" s="93"/>
      <c r="HAP16" s="93"/>
      <c r="HAS16" s="93"/>
      <c r="HAV16" s="93"/>
      <c r="HAY16" s="93"/>
      <c r="HBE16" s="93"/>
      <c r="HBN16" s="93"/>
      <c r="HBQ16" s="93"/>
      <c r="HBT16" s="93"/>
      <c r="HBW16" s="93"/>
      <c r="HCI16" s="93"/>
      <c r="HCO16" s="93"/>
      <c r="HCR16" s="93"/>
      <c r="HCU16" s="93"/>
      <c r="HCX16" s="93"/>
      <c r="HDD16" s="93"/>
      <c r="HDG16" s="93"/>
      <c r="HDJ16" s="93"/>
      <c r="HDM16" s="93"/>
      <c r="HDO16" s="93"/>
      <c r="HDP16" s="93"/>
      <c r="HDU16" s="93"/>
      <c r="HDX16" s="93"/>
      <c r="HEA16" s="93"/>
      <c r="HED16" s="93"/>
      <c r="HEG16" s="93"/>
      <c r="HEJ16" s="93"/>
      <c r="HEM16" s="93"/>
      <c r="HES16" s="93"/>
      <c r="HEV16" s="93"/>
      <c r="HEY16" s="93"/>
      <c r="HFA16" s="93"/>
      <c r="HFB16" s="93"/>
      <c r="HFJ16" s="93"/>
      <c r="HFM16" s="93"/>
      <c r="HFP16" s="93"/>
      <c r="HGA16" s="93"/>
      <c r="HGB16" s="93"/>
      <c r="HGG16" s="93"/>
      <c r="HGK16" s="93"/>
      <c r="HGL16" s="93"/>
      <c r="HGT16" s="93"/>
      <c r="HGU16" s="93"/>
      <c r="HHU16" s="93"/>
      <c r="HHV16" s="93"/>
      <c r="HHW16" s="93"/>
      <c r="HHX16" s="93"/>
      <c r="HHY16" s="93"/>
      <c r="HHZ16" s="93"/>
      <c r="HIA16" s="93"/>
      <c r="HIB16" s="93"/>
      <c r="HIC16" s="93"/>
      <c r="HID16" s="93"/>
      <c r="HIE16" s="93"/>
      <c r="HIF16" s="93"/>
      <c r="HIG16" s="93"/>
      <c r="HIH16" s="93"/>
      <c r="HII16" s="93"/>
      <c r="HIJ16" s="93"/>
      <c r="HIK16" s="93"/>
      <c r="HIL16" s="93"/>
      <c r="HIM16" s="93"/>
      <c r="HIN16" s="93"/>
      <c r="HIO16" s="93"/>
      <c r="HIP16" s="93"/>
      <c r="HIQ16" s="93"/>
      <c r="HIR16" s="93"/>
      <c r="HIS16" s="93"/>
      <c r="HIT16" s="93"/>
      <c r="HIU16" s="93"/>
      <c r="HIV16" s="93"/>
      <c r="HIW16" s="93"/>
      <c r="HIX16" s="93"/>
      <c r="HIY16" s="93"/>
      <c r="HIZ16" s="93"/>
      <c r="HJA16" s="93"/>
      <c r="HJB16" s="93"/>
      <c r="HJC16" s="93"/>
      <c r="HJD16" s="93"/>
      <c r="HJE16" s="93"/>
      <c r="HJF16" s="93"/>
      <c r="HJG16" s="93"/>
      <c r="HJH16" s="93"/>
      <c r="HJI16" s="93"/>
      <c r="HJJ16" s="93"/>
      <c r="HJK16" s="93"/>
      <c r="HJL16" s="93"/>
      <c r="HJM16" s="93"/>
      <c r="HJN16" s="93"/>
      <c r="HJO16" s="93"/>
      <c r="HJP16" s="93"/>
      <c r="HJQ16" s="93"/>
      <c r="HJR16" s="93"/>
      <c r="HJS16" s="93"/>
      <c r="HJT16" s="93"/>
      <c r="HJU16" s="93"/>
      <c r="HJV16" s="93"/>
      <c r="HJW16" s="93"/>
      <c r="HJX16" s="93"/>
      <c r="HJY16" s="93"/>
      <c r="HJZ16" s="93"/>
      <c r="HKF16" s="93"/>
      <c r="HKI16" s="93"/>
      <c r="HKL16" s="93"/>
      <c r="HKO16" s="93"/>
      <c r="HKR16" s="93"/>
      <c r="HKU16" s="93"/>
      <c r="HLA16" s="93"/>
      <c r="HLJ16" s="93"/>
      <c r="HLM16" s="93"/>
      <c r="HLP16" s="93"/>
      <c r="HLS16" s="93"/>
      <c r="HME16" s="93"/>
      <c r="HMK16" s="93"/>
      <c r="HMN16" s="93"/>
      <c r="HMQ16" s="93"/>
      <c r="HMT16" s="93"/>
      <c r="HMZ16" s="93"/>
      <c r="HNC16" s="93"/>
      <c r="HNF16" s="93"/>
      <c r="HNI16" s="93"/>
      <c r="HNK16" s="93"/>
      <c r="HNL16" s="93"/>
      <c r="HNQ16" s="93"/>
      <c r="HNT16" s="93"/>
      <c r="HNW16" s="93"/>
      <c r="HNZ16" s="93"/>
      <c r="HOC16" s="93"/>
      <c r="HOF16" s="93"/>
      <c r="HOI16" s="93"/>
      <c r="HOO16" s="93"/>
      <c r="HOR16" s="93"/>
      <c r="HOU16" s="93"/>
      <c r="HOW16" s="93"/>
      <c r="HOX16" s="93"/>
      <c r="HPF16" s="93"/>
      <c r="HPI16" s="93"/>
      <c r="HPL16" s="93"/>
      <c r="HPW16" s="93"/>
      <c r="HPX16" s="93"/>
      <c r="HQC16" s="93"/>
      <c r="HQG16" s="93"/>
      <c r="HQH16" s="93"/>
      <c r="HQP16" s="93"/>
      <c r="HQQ16" s="93"/>
      <c r="HRQ16" s="93"/>
      <c r="HRR16" s="93"/>
      <c r="HRS16" s="93"/>
      <c r="HRT16" s="93"/>
      <c r="HRU16" s="93"/>
      <c r="HRV16" s="93"/>
      <c r="HRW16" s="93"/>
      <c r="HRX16" s="93"/>
      <c r="HRY16" s="93"/>
      <c r="HRZ16" s="93"/>
      <c r="HSA16" s="93"/>
      <c r="HSB16" s="93"/>
      <c r="HSC16" s="93"/>
      <c r="HSD16" s="93"/>
      <c r="HSE16" s="93"/>
      <c r="HSF16" s="93"/>
      <c r="HSG16" s="93"/>
      <c r="HSH16" s="93"/>
      <c r="HSI16" s="93"/>
      <c r="HSJ16" s="93"/>
      <c r="HSK16" s="93"/>
      <c r="HSL16" s="93"/>
      <c r="HSM16" s="93"/>
      <c r="HSN16" s="93"/>
      <c r="HSO16" s="93"/>
      <c r="HSP16" s="93"/>
      <c r="HSQ16" s="93"/>
      <c r="HSR16" s="93"/>
      <c r="HSS16" s="93"/>
      <c r="HST16" s="93"/>
      <c r="HSU16" s="93"/>
      <c r="HSV16" s="93"/>
      <c r="HSW16" s="93"/>
      <c r="HSX16" s="93"/>
      <c r="HSY16" s="93"/>
      <c r="HSZ16" s="93"/>
      <c r="HTA16" s="93"/>
      <c r="HTB16" s="93"/>
      <c r="HTC16" s="93"/>
      <c r="HTD16" s="93"/>
      <c r="HTE16" s="93"/>
      <c r="HTF16" s="93"/>
      <c r="HTG16" s="93"/>
      <c r="HTH16" s="93"/>
      <c r="HTI16" s="93"/>
      <c r="HTJ16" s="93"/>
      <c r="HTK16" s="93"/>
      <c r="HTL16" s="93"/>
      <c r="HTM16" s="93"/>
      <c r="HTN16" s="93"/>
      <c r="HTO16" s="93"/>
      <c r="HTP16" s="93"/>
      <c r="HTQ16" s="93"/>
      <c r="HTR16" s="93"/>
      <c r="HTS16" s="93"/>
      <c r="HTT16" s="93"/>
      <c r="HTU16" s="93"/>
      <c r="HTV16" s="93"/>
      <c r="HUB16" s="93"/>
      <c r="HUE16" s="93"/>
      <c r="HUH16" s="93"/>
      <c r="HUK16" s="93"/>
      <c r="HUN16" s="93"/>
      <c r="HUQ16" s="93"/>
      <c r="HUW16" s="93"/>
      <c r="HVF16" s="93"/>
      <c r="HVI16" s="93"/>
      <c r="HVL16" s="93"/>
      <c r="HVO16" s="93"/>
      <c r="HWA16" s="93"/>
      <c r="HWG16" s="93"/>
      <c r="HWJ16" s="93"/>
      <c r="HWM16" s="93"/>
      <c r="HWP16" s="93"/>
      <c r="HWV16" s="93"/>
      <c r="HWY16" s="93"/>
      <c r="HXB16" s="93"/>
      <c r="HXE16" s="93"/>
      <c r="HXG16" s="93"/>
      <c r="HXH16" s="93"/>
      <c r="HXM16" s="93"/>
      <c r="HXP16" s="93"/>
      <c r="HXS16" s="93"/>
      <c r="HXV16" s="93"/>
      <c r="HXY16" s="93"/>
      <c r="HYB16" s="93"/>
      <c r="HYE16" s="93"/>
      <c r="HYK16" s="93"/>
      <c r="HYN16" s="93"/>
      <c r="HYQ16" s="93"/>
      <c r="HYS16" s="93"/>
      <c r="HYT16" s="93"/>
      <c r="HZB16" s="93"/>
      <c r="HZE16" s="93"/>
      <c r="HZH16" s="93"/>
      <c r="HZS16" s="93"/>
      <c r="HZT16" s="93"/>
      <c r="HZY16" s="93"/>
      <c r="IAC16" s="93"/>
      <c r="IAD16" s="93"/>
      <c r="IAL16" s="93"/>
      <c r="IAM16" s="93"/>
      <c r="IBM16" s="93"/>
      <c r="IBN16" s="93"/>
      <c r="IBO16" s="93"/>
      <c r="IBP16" s="93"/>
      <c r="IBQ16" s="93"/>
      <c r="IBR16" s="93"/>
      <c r="IBS16" s="93"/>
      <c r="IBT16" s="93"/>
      <c r="IBU16" s="93"/>
      <c r="IBV16" s="93"/>
      <c r="IBW16" s="93"/>
      <c r="IBX16" s="93"/>
      <c r="IBY16" s="93"/>
      <c r="IBZ16" s="93"/>
      <c r="ICA16" s="93"/>
      <c r="ICB16" s="93"/>
      <c r="ICC16" s="93"/>
      <c r="ICD16" s="93"/>
      <c r="ICE16" s="93"/>
      <c r="ICF16" s="93"/>
      <c r="ICG16" s="93"/>
      <c r="ICH16" s="93"/>
      <c r="ICI16" s="93"/>
      <c r="ICJ16" s="93"/>
      <c r="ICK16" s="93"/>
      <c r="ICL16" s="93"/>
      <c r="ICM16" s="93"/>
      <c r="ICN16" s="93"/>
      <c r="ICO16" s="93"/>
      <c r="ICP16" s="93"/>
      <c r="ICQ16" s="93"/>
      <c r="ICR16" s="93"/>
      <c r="ICS16" s="93"/>
      <c r="ICT16" s="93"/>
      <c r="ICU16" s="93"/>
      <c r="ICV16" s="93"/>
      <c r="ICW16" s="93"/>
      <c r="ICX16" s="93"/>
      <c r="ICY16" s="93"/>
      <c r="ICZ16" s="93"/>
      <c r="IDA16" s="93"/>
      <c r="IDB16" s="93"/>
      <c r="IDC16" s="93"/>
      <c r="IDD16" s="93"/>
      <c r="IDE16" s="93"/>
      <c r="IDF16" s="93"/>
      <c r="IDG16" s="93"/>
      <c r="IDH16" s="93"/>
      <c r="IDI16" s="93"/>
      <c r="IDJ16" s="93"/>
      <c r="IDK16" s="93"/>
      <c r="IDL16" s="93"/>
      <c r="IDM16" s="93"/>
      <c r="IDN16" s="93"/>
      <c r="IDO16" s="93"/>
      <c r="IDP16" s="93"/>
      <c r="IDQ16" s="93"/>
      <c r="IDR16" s="93"/>
      <c r="IDX16" s="93"/>
      <c r="IEA16" s="93"/>
      <c r="IED16" s="93"/>
      <c r="IEG16" s="93"/>
      <c r="IEJ16" s="93"/>
      <c r="IEM16" s="93"/>
      <c r="IES16" s="93"/>
      <c r="IFB16" s="93"/>
      <c r="IFE16" s="93"/>
      <c r="IFH16" s="93"/>
      <c r="IFK16" s="93"/>
      <c r="IFW16" s="93"/>
      <c r="IGC16" s="93"/>
      <c r="IGF16" s="93"/>
      <c r="IGI16" s="93"/>
      <c r="IGL16" s="93"/>
      <c r="IGR16" s="93"/>
      <c r="IGU16" s="93"/>
      <c r="IGX16" s="93"/>
      <c r="IHA16" s="93"/>
      <c r="IHC16" s="93"/>
      <c r="IHD16" s="93"/>
      <c r="IHI16" s="93"/>
      <c r="IHL16" s="93"/>
      <c r="IHO16" s="93"/>
      <c r="IHR16" s="93"/>
      <c r="IHU16" s="93"/>
      <c r="IHX16" s="93"/>
      <c r="IIA16" s="93"/>
      <c r="IIG16" s="93"/>
      <c r="IIJ16" s="93"/>
      <c r="IIM16" s="93"/>
      <c r="IIO16" s="93"/>
      <c r="IIP16" s="93"/>
      <c r="IIX16" s="93"/>
      <c r="IJA16" s="93"/>
      <c r="IJD16" s="93"/>
      <c r="IJO16" s="93"/>
      <c r="IJP16" s="93"/>
      <c r="IJU16" s="93"/>
      <c r="IJY16" s="93"/>
      <c r="IJZ16" s="93"/>
      <c r="IKH16" s="93"/>
      <c r="IKI16" s="93"/>
      <c r="ILI16" s="93"/>
      <c r="ILJ16" s="93"/>
      <c r="ILK16" s="93"/>
      <c r="ILL16" s="93"/>
      <c r="ILM16" s="93"/>
      <c r="ILN16" s="93"/>
      <c r="ILO16" s="93"/>
      <c r="ILP16" s="93"/>
      <c r="ILQ16" s="93"/>
      <c r="ILR16" s="93"/>
      <c r="ILS16" s="93"/>
      <c r="ILT16" s="93"/>
      <c r="ILU16" s="93"/>
      <c r="ILV16" s="93"/>
      <c r="ILW16" s="93"/>
      <c r="ILX16" s="93"/>
      <c r="ILY16" s="93"/>
      <c r="ILZ16" s="93"/>
      <c r="IMA16" s="93"/>
      <c r="IMB16" s="93"/>
      <c r="IMC16" s="93"/>
      <c r="IMD16" s="93"/>
      <c r="IME16" s="93"/>
      <c r="IMF16" s="93"/>
      <c r="IMG16" s="93"/>
      <c r="IMH16" s="93"/>
      <c r="IMI16" s="93"/>
      <c r="IMJ16" s="93"/>
      <c r="IMK16" s="93"/>
      <c r="IML16" s="93"/>
      <c r="IMM16" s="93"/>
      <c r="IMN16" s="93"/>
      <c r="IMO16" s="93"/>
      <c r="IMP16" s="93"/>
      <c r="IMQ16" s="93"/>
      <c r="IMR16" s="93"/>
      <c r="IMS16" s="93"/>
      <c r="IMT16" s="93"/>
      <c r="IMU16" s="93"/>
      <c r="IMV16" s="93"/>
      <c r="IMW16" s="93"/>
      <c r="IMX16" s="93"/>
      <c r="IMY16" s="93"/>
      <c r="IMZ16" s="93"/>
      <c r="INA16" s="93"/>
      <c r="INB16" s="93"/>
      <c r="INC16" s="93"/>
      <c r="IND16" s="93"/>
      <c r="INE16" s="93"/>
      <c r="INF16" s="93"/>
      <c r="ING16" s="93"/>
      <c r="INH16" s="93"/>
      <c r="INI16" s="93"/>
      <c r="INJ16" s="93"/>
      <c r="INK16" s="93"/>
      <c r="INL16" s="93"/>
      <c r="INM16" s="93"/>
      <c r="INN16" s="93"/>
      <c r="INT16" s="93"/>
      <c r="INW16" s="93"/>
      <c r="INZ16" s="93"/>
      <c r="IOC16" s="93"/>
      <c r="IOF16" s="93"/>
      <c r="IOI16" s="93"/>
      <c r="IOO16" s="93"/>
      <c r="IOX16" s="93"/>
      <c r="IPA16" s="93"/>
      <c r="IPD16" s="93"/>
      <c r="IPG16" s="93"/>
      <c r="IPS16" s="93"/>
      <c r="IPY16" s="93"/>
      <c r="IQB16" s="93"/>
      <c r="IQE16" s="93"/>
      <c r="IQH16" s="93"/>
      <c r="IQN16" s="93"/>
      <c r="IQQ16" s="93"/>
      <c r="IQT16" s="93"/>
      <c r="IQW16" s="93"/>
      <c r="IQY16" s="93"/>
      <c r="IQZ16" s="93"/>
      <c r="IRE16" s="93"/>
      <c r="IRH16" s="93"/>
      <c r="IRK16" s="93"/>
      <c r="IRN16" s="93"/>
      <c r="IRQ16" s="93"/>
      <c r="IRT16" s="93"/>
      <c r="IRW16" s="93"/>
      <c r="ISC16" s="93"/>
      <c r="ISF16" s="93"/>
      <c r="ISI16" s="93"/>
      <c r="ISK16" s="93"/>
      <c r="ISL16" s="93"/>
      <c r="IST16" s="93"/>
      <c r="ISW16" s="93"/>
      <c r="ISZ16" s="93"/>
      <c r="ITK16" s="93"/>
      <c r="ITL16" s="93"/>
      <c r="ITQ16" s="93"/>
      <c r="ITU16" s="93"/>
      <c r="ITV16" s="93"/>
      <c r="IUD16" s="93"/>
      <c r="IUE16" s="93"/>
      <c r="IVE16" s="93"/>
      <c r="IVF16" s="93"/>
      <c r="IVG16" s="93"/>
      <c r="IVH16" s="93"/>
      <c r="IVI16" s="93"/>
      <c r="IVJ16" s="93"/>
      <c r="IVK16" s="93"/>
      <c r="IVL16" s="93"/>
      <c r="IVM16" s="93"/>
      <c r="IVN16" s="93"/>
      <c r="IVO16" s="93"/>
      <c r="IVP16" s="93"/>
      <c r="IVQ16" s="93"/>
      <c r="IVR16" s="93"/>
      <c r="IVS16" s="93"/>
      <c r="IVT16" s="93"/>
      <c r="IVU16" s="93"/>
      <c r="IVV16" s="93"/>
      <c r="IVW16" s="93"/>
      <c r="IVX16" s="93"/>
      <c r="IVY16" s="93"/>
      <c r="IVZ16" s="93"/>
      <c r="IWA16" s="93"/>
      <c r="IWB16" s="93"/>
      <c r="IWC16" s="93"/>
      <c r="IWD16" s="93"/>
      <c r="IWE16" s="93"/>
      <c r="IWF16" s="93"/>
      <c r="IWG16" s="93"/>
      <c r="IWH16" s="93"/>
      <c r="IWI16" s="93"/>
      <c r="IWJ16" s="93"/>
      <c r="IWK16" s="93"/>
      <c r="IWL16" s="93"/>
      <c r="IWM16" s="93"/>
      <c r="IWN16" s="93"/>
      <c r="IWO16" s="93"/>
      <c r="IWP16" s="93"/>
      <c r="IWQ16" s="93"/>
      <c r="IWR16" s="93"/>
      <c r="IWS16" s="93"/>
      <c r="IWT16" s="93"/>
      <c r="IWU16" s="93"/>
      <c r="IWV16" s="93"/>
      <c r="IWW16" s="93"/>
      <c r="IWX16" s="93"/>
      <c r="IWY16" s="93"/>
      <c r="IWZ16" s="93"/>
      <c r="IXA16" s="93"/>
      <c r="IXB16" s="93"/>
      <c r="IXC16" s="93"/>
      <c r="IXD16" s="93"/>
      <c r="IXE16" s="93"/>
      <c r="IXF16" s="93"/>
      <c r="IXG16" s="93"/>
      <c r="IXH16" s="93"/>
      <c r="IXI16" s="93"/>
      <c r="IXJ16" s="93"/>
      <c r="IXP16" s="93"/>
      <c r="IXS16" s="93"/>
      <c r="IXV16" s="93"/>
      <c r="IXY16" s="93"/>
      <c r="IYB16" s="93"/>
      <c r="IYE16" s="93"/>
      <c r="IYK16" s="93"/>
      <c r="IYT16" s="93"/>
      <c r="IYW16" s="93"/>
      <c r="IYZ16" s="93"/>
      <c r="IZC16" s="93"/>
      <c r="IZO16" s="93"/>
      <c r="IZU16" s="93"/>
      <c r="IZX16" s="93"/>
      <c r="JAA16" s="93"/>
      <c r="JAD16" s="93"/>
      <c r="JAJ16" s="93"/>
      <c r="JAM16" s="93"/>
      <c r="JAP16" s="93"/>
      <c r="JAS16" s="93"/>
      <c r="JAU16" s="93"/>
      <c r="JAV16" s="93"/>
      <c r="JBA16" s="93"/>
      <c r="JBD16" s="93"/>
      <c r="JBG16" s="93"/>
      <c r="JBJ16" s="93"/>
      <c r="JBM16" s="93"/>
      <c r="JBP16" s="93"/>
      <c r="JBS16" s="93"/>
      <c r="JBY16" s="93"/>
      <c r="JCB16" s="93"/>
      <c r="JCE16" s="93"/>
      <c r="JCG16" s="93"/>
      <c r="JCH16" s="93"/>
      <c r="JCP16" s="93"/>
      <c r="JCS16" s="93"/>
      <c r="JCV16" s="93"/>
      <c r="JDG16" s="93"/>
      <c r="JDH16" s="93"/>
      <c r="JDM16" s="93"/>
      <c r="JDQ16" s="93"/>
      <c r="JDR16" s="93"/>
      <c r="JDZ16" s="93"/>
      <c r="JEA16" s="93"/>
      <c r="JFA16" s="93"/>
      <c r="JFB16" s="93"/>
      <c r="JFC16" s="93"/>
      <c r="JFD16" s="93"/>
      <c r="JFE16" s="93"/>
      <c r="JFF16" s="93"/>
      <c r="JFG16" s="93"/>
      <c r="JFH16" s="93"/>
      <c r="JFI16" s="93"/>
      <c r="JFJ16" s="93"/>
      <c r="JFK16" s="93"/>
      <c r="JFL16" s="93"/>
      <c r="JFM16" s="93"/>
      <c r="JFN16" s="93"/>
      <c r="JFO16" s="93"/>
      <c r="JFP16" s="93"/>
      <c r="JFQ16" s="93"/>
      <c r="JFR16" s="93"/>
      <c r="JFS16" s="93"/>
      <c r="JFT16" s="93"/>
      <c r="JFU16" s="93"/>
      <c r="JFV16" s="93"/>
      <c r="JFW16" s="93"/>
      <c r="JFX16" s="93"/>
      <c r="JFY16" s="93"/>
      <c r="JFZ16" s="93"/>
      <c r="JGA16" s="93"/>
      <c r="JGB16" s="93"/>
      <c r="JGC16" s="93"/>
      <c r="JGD16" s="93"/>
      <c r="JGE16" s="93"/>
      <c r="JGF16" s="93"/>
      <c r="JGG16" s="93"/>
      <c r="JGH16" s="93"/>
      <c r="JGI16" s="93"/>
      <c r="JGJ16" s="93"/>
      <c r="JGK16" s="93"/>
      <c r="JGL16" s="93"/>
      <c r="JGM16" s="93"/>
      <c r="JGN16" s="93"/>
      <c r="JGO16" s="93"/>
      <c r="JGP16" s="93"/>
      <c r="JGQ16" s="93"/>
      <c r="JGR16" s="93"/>
      <c r="JGS16" s="93"/>
      <c r="JGT16" s="93"/>
      <c r="JGU16" s="93"/>
      <c r="JGV16" s="93"/>
      <c r="JGW16" s="93"/>
      <c r="JGX16" s="93"/>
      <c r="JGY16" s="93"/>
      <c r="JGZ16" s="93"/>
      <c r="JHA16" s="93"/>
      <c r="JHB16" s="93"/>
      <c r="JHC16" s="93"/>
      <c r="JHD16" s="93"/>
      <c r="JHE16" s="93"/>
      <c r="JHF16" s="93"/>
      <c r="JHL16" s="93"/>
      <c r="JHO16" s="93"/>
      <c r="JHR16" s="93"/>
      <c r="JHU16" s="93"/>
      <c r="JHX16" s="93"/>
      <c r="JIA16" s="93"/>
      <c r="JIG16" s="93"/>
      <c r="JIP16" s="93"/>
      <c r="JIS16" s="93"/>
      <c r="JIV16" s="93"/>
      <c r="JIY16" s="93"/>
      <c r="JJK16" s="93"/>
      <c r="JJQ16" s="93"/>
      <c r="JJT16" s="93"/>
      <c r="JJW16" s="93"/>
      <c r="JJZ16" s="93"/>
      <c r="JKF16" s="93"/>
      <c r="JKI16" s="93"/>
      <c r="JKL16" s="93"/>
      <c r="JKO16" s="93"/>
      <c r="JKQ16" s="93"/>
      <c r="JKR16" s="93"/>
      <c r="JKW16" s="93"/>
      <c r="JKZ16" s="93"/>
      <c r="JLC16" s="93"/>
      <c r="JLF16" s="93"/>
      <c r="JLI16" s="93"/>
      <c r="JLL16" s="93"/>
      <c r="JLO16" s="93"/>
      <c r="JLU16" s="93"/>
      <c r="JLX16" s="93"/>
      <c r="JMA16" s="93"/>
      <c r="JMC16" s="93"/>
      <c r="JMD16" s="93"/>
      <c r="JML16" s="93"/>
      <c r="JMO16" s="93"/>
      <c r="JMR16" s="93"/>
      <c r="JNC16" s="93"/>
      <c r="JND16" s="93"/>
      <c r="JNI16" s="93"/>
      <c r="JNM16" s="93"/>
      <c r="JNN16" s="93"/>
      <c r="JNV16" s="93"/>
      <c r="JNW16" s="93"/>
      <c r="JOW16" s="93"/>
      <c r="JOX16" s="93"/>
      <c r="JOY16" s="93"/>
      <c r="JOZ16" s="93"/>
      <c r="JPA16" s="93"/>
      <c r="JPB16" s="93"/>
      <c r="JPC16" s="93"/>
      <c r="JPD16" s="93"/>
      <c r="JPE16" s="93"/>
      <c r="JPF16" s="93"/>
      <c r="JPG16" s="93"/>
      <c r="JPH16" s="93"/>
      <c r="JPI16" s="93"/>
      <c r="JPJ16" s="93"/>
      <c r="JPK16" s="93"/>
      <c r="JPL16" s="93"/>
      <c r="JPM16" s="93"/>
      <c r="JPN16" s="93"/>
      <c r="JPO16" s="93"/>
      <c r="JPP16" s="93"/>
      <c r="JPQ16" s="93"/>
      <c r="JPR16" s="93"/>
      <c r="JPS16" s="93"/>
      <c r="JPT16" s="93"/>
      <c r="JPU16" s="93"/>
      <c r="JPV16" s="93"/>
      <c r="JPW16" s="93"/>
      <c r="JPX16" s="93"/>
      <c r="JPY16" s="93"/>
      <c r="JPZ16" s="93"/>
      <c r="JQA16" s="93"/>
      <c r="JQB16" s="93"/>
      <c r="JQC16" s="93"/>
      <c r="JQD16" s="93"/>
      <c r="JQE16" s="93"/>
      <c r="JQF16" s="93"/>
      <c r="JQG16" s="93"/>
      <c r="JQH16" s="93"/>
      <c r="JQI16" s="93"/>
      <c r="JQJ16" s="93"/>
      <c r="JQK16" s="93"/>
      <c r="JQL16" s="93"/>
      <c r="JQM16" s="93"/>
      <c r="JQN16" s="93"/>
      <c r="JQO16" s="93"/>
      <c r="JQP16" s="93"/>
      <c r="JQQ16" s="93"/>
      <c r="JQR16" s="93"/>
      <c r="JQS16" s="93"/>
      <c r="JQT16" s="93"/>
      <c r="JQU16" s="93"/>
      <c r="JQV16" s="93"/>
      <c r="JQW16" s="93"/>
      <c r="JQX16" s="93"/>
      <c r="JQY16" s="93"/>
      <c r="JQZ16" s="93"/>
      <c r="JRA16" s="93"/>
      <c r="JRB16" s="93"/>
      <c r="JRH16" s="93"/>
      <c r="JRK16" s="93"/>
      <c r="JRN16" s="93"/>
      <c r="JRQ16" s="93"/>
      <c r="JRT16" s="93"/>
      <c r="JRW16" s="93"/>
      <c r="JSC16" s="93"/>
      <c r="JSL16" s="93"/>
      <c r="JSO16" s="93"/>
      <c r="JSR16" s="93"/>
      <c r="JSU16" s="93"/>
      <c r="JTG16" s="93"/>
      <c r="JTM16" s="93"/>
      <c r="JTP16" s="93"/>
      <c r="JTS16" s="93"/>
      <c r="JTV16" s="93"/>
      <c r="JUB16" s="93"/>
      <c r="JUE16" s="93"/>
      <c r="JUH16" s="93"/>
      <c r="JUK16" s="93"/>
      <c r="JUM16" s="93"/>
      <c r="JUN16" s="93"/>
      <c r="JUS16" s="93"/>
      <c r="JUV16" s="93"/>
      <c r="JUY16" s="93"/>
      <c r="JVB16" s="93"/>
      <c r="JVE16" s="93"/>
      <c r="JVH16" s="93"/>
      <c r="JVK16" s="93"/>
      <c r="JVQ16" s="93"/>
      <c r="JVT16" s="93"/>
      <c r="JVW16" s="93"/>
      <c r="JVY16" s="93"/>
      <c r="JVZ16" s="93"/>
      <c r="JWH16" s="93"/>
      <c r="JWK16" s="93"/>
      <c r="JWN16" s="93"/>
      <c r="JWY16" s="93"/>
      <c r="JWZ16" s="93"/>
      <c r="JXE16" s="93"/>
      <c r="JXI16" s="93"/>
      <c r="JXJ16" s="93"/>
      <c r="JXR16" s="93"/>
      <c r="JXS16" s="93"/>
      <c r="JYS16" s="93"/>
      <c r="JYT16" s="93"/>
      <c r="JYU16" s="93"/>
      <c r="JYV16" s="93"/>
      <c r="JYW16" s="93"/>
      <c r="JYX16" s="93"/>
      <c r="JYY16" s="93"/>
      <c r="JYZ16" s="93"/>
      <c r="JZA16" s="93"/>
      <c r="JZB16" s="93"/>
      <c r="JZC16" s="93"/>
      <c r="JZD16" s="93"/>
      <c r="JZE16" s="93"/>
      <c r="JZF16" s="93"/>
      <c r="JZG16" s="93"/>
      <c r="JZH16" s="93"/>
      <c r="JZI16" s="93"/>
      <c r="JZJ16" s="93"/>
      <c r="JZK16" s="93"/>
      <c r="JZL16" s="93"/>
      <c r="JZM16" s="93"/>
      <c r="JZN16" s="93"/>
      <c r="JZO16" s="93"/>
      <c r="JZP16" s="93"/>
      <c r="JZQ16" s="93"/>
      <c r="JZR16" s="93"/>
      <c r="JZS16" s="93"/>
      <c r="JZT16" s="93"/>
      <c r="JZU16" s="93"/>
      <c r="JZV16" s="93"/>
      <c r="JZW16" s="93"/>
      <c r="JZX16" s="93"/>
      <c r="JZY16" s="93"/>
      <c r="JZZ16" s="93"/>
      <c r="KAA16" s="93"/>
      <c r="KAB16" s="93"/>
      <c r="KAC16" s="93"/>
      <c r="KAD16" s="93"/>
      <c r="KAE16" s="93"/>
      <c r="KAF16" s="93"/>
      <c r="KAG16" s="93"/>
      <c r="KAH16" s="93"/>
      <c r="KAI16" s="93"/>
      <c r="KAJ16" s="93"/>
      <c r="KAK16" s="93"/>
      <c r="KAL16" s="93"/>
      <c r="KAM16" s="93"/>
      <c r="KAN16" s="93"/>
      <c r="KAO16" s="93"/>
      <c r="KAP16" s="93"/>
      <c r="KAQ16" s="93"/>
      <c r="KAR16" s="93"/>
      <c r="KAS16" s="93"/>
      <c r="KAT16" s="93"/>
      <c r="KAU16" s="93"/>
      <c r="KAV16" s="93"/>
      <c r="KAW16" s="93"/>
      <c r="KAX16" s="93"/>
      <c r="KBD16" s="93"/>
      <c r="KBG16" s="93"/>
      <c r="KBJ16" s="93"/>
      <c r="KBM16" s="93"/>
      <c r="KBP16" s="93"/>
      <c r="KBS16" s="93"/>
      <c r="KBY16" s="93"/>
      <c r="KCH16" s="93"/>
      <c r="KCK16" s="93"/>
      <c r="KCN16" s="93"/>
      <c r="KCQ16" s="93"/>
      <c r="KDC16" s="93"/>
      <c r="KDI16" s="93"/>
      <c r="KDL16" s="93"/>
      <c r="KDO16" s="93"/>
      <c r="KDR16" s="93"/>
      <c r="KDX16" s="93"/>
      <c r="KEA16" s="93"/>
      <c r="KED16" s="93"/>
      <c r="KEG16" s="93"/>
      <c r="KEI16" s="93"/>
      <c r="KEJ16" s="93"/>
      <c r="KEO16" s="93"/>
      <c r="KER16" s="93"/>
      <c r="KEU16" s="93"/>
      <c r="KEX16" s="93"/>
      <c r="KFA16" s="93"/>
      <c r="KFD16" s="93"/>
      <c r="KFG16" s="93"/>
      <c r="KFM16" s="93"/>
      <c r="KFP16" s="93"/>
      <c r="KFS16" s="93"/>
      <c r="KFU16" s="93"/>
      <c r="KFV16" s="93"/>
      <c r="KGD16" s="93"/>
      <c r="KGG16" s="93"/>
      <c r="KGJ16" s="93"/>
      <c r="KGU16" s="93"/>
      <c r="KGV16" s="93"/>
      <c r="KHA16" s="93"/>
      <c r="KHE16" s="93"/>
      <c r="KHF16" s="93"/>
      <c r="KHN16" s="93"/>
      <c r="KHO16" s="93"/>
      <c r="KIO16" s="93"/>
      <c r="KIP16" s="93"/>
      <c r="KIQ16" s="93"/>
      <c r="KIR16" s="93"/>
      <c r="KIS16" s="93"/>
      <c r="KIT16" s="93"/>
      <c r="KIU16" s="93"/>
      <c r="KIV16" s="93"/>
      <c r="KIW16" s="93"/>
      <c r="KIX16" s="93"/>
      <c r="KIY16" s="93"/>
      <c r="KIZ16" s="93"/>
      <c r="KJA16" s="93"/>
      <c r="KJB16" s="93"/>
      <c r="KJC16" s="93"/>
      <c r="KJD16" s="93"/>
      <c r="KJE16" s="93"/>
      <c r="KJF16" s="93"/>
      <c r="KJG16" s="93"/>
      <c r="KJH16" s="93"/>
      <c r="KJI16" s="93"/>
      <c r="KJJ16" s="93"/>
      <c r="KJK16" s="93"/>
      <c r="KJL16" s="93"/>
      <c r="KJM16" s="93"/>
      <c r="KJN16" s="93"/>
      <c r="KJO16" s="93"/>
      <c r="KJP16" s="93"/>
      <c r="KJQ16" s="93"/>
      <c r="KJR16" s="93"/>
      <c r="KJS16" s="93"/>
      <c r="KJT16" s="93"/>
      <c r="KJU16" s="93"/>
      <c r="KJV16" s="93"/>
      <c r="KJW16" s="93"/>
      <c r="KJX16" s="93"/>
      <c r="KJY16" s="93"/>
      <c r="KJZ16" s="93"/>
      <c r="KKA16" s="93"/>
      <c r="KKB16" s="93"/>
      <c r="KKC16" s="93"/>
      <c r="KKD16" s="93"/>
      <c r="KKE16" s="93"/>
      <c r="KKF16" s="93"/>
      <c r="KKG16" s="93"/>
      <c r="KKH16" s="93"/>
      <c r="KKI16" s="93"/>
      <c r="KKJ16" s="93"/>
      <c r="KKK16" s="93"/>
      <c r="KKL16" s="93"/>
      <c r="KKM16" s="93"/>
      <c r="KKN16" s="93"/>
      <c r="KKO16" s="93"/>
      <c r="KKP16" s="93"/>
      <c r="KKQ16" s="93"/>
      <c r="KKR16" s="93"/>
      <c r="KKS16" s="93"/>
      <c r="KKT16" s="93"/>
      <c r="KKZ16" s="93"/>
      <c r="KLC16" s="93"/>
      <c r="KLF16" s="93"/>
      <c r="KLI16" s="93"/>
      <c r="KLL16" s="93"/>
      <c r="KLO16" s="93"/>
      <c r="KLU16" s="93"/>
      <c r="KMD16" s="93"/>
      <c r="KMG16" s="93"/>
      <c r="KMJ16" s="93"/>
      <c r="KMM16" s="93"/>
      <c r="KMY16" s="93"/>
      <c r="KNE16" s="93"/>
      <c r="KNH16" s="93"/>
      <c r="KNK16" s="93"/>
      <c r="KNN16" s="93"/>
      <c r="KNT16" s="93"/>
      <c r="KNW16" s="93"/>
      <c r="KNZ16" s="93"/>
      <c r="KOC16" s="93"/>
      <c r="KOE16" s="93"/>
      <c r="KOF16" s="93"/>
      <c r="KOK16" s="93"/>
      <c r="KON16" s="93"/>
      <c r="KOQ16" s="93"/>
      <c r="KOT16" s="93"/>
      <c r="KOW16" s="93"/>
      <c r="KOZ16" s="93"/>
      <c r="KPC16" s="93"/>
      <c r="KPI16" s="93"/>
      <c r="KPL16" s="93"/>
      <c r="KPO16" s="93"/>
      <c r="KPQ16" s="93"/>
      <c r="KPR16" s="93"/>
      <c r="KPZ16" s="93"/>
      <c r="KQC16" s="93"/>
      <c r="KQF16" s="93"/>
      <c r="KQQ16" s="93"/>
      <c r="KQR16" s="93"/>
      <c r="KQW16" s="93"/>
      <c r="KRA16" s="93"/>
      <c r="KRB16" s="93"/>
      <c r="KRJ16" s="93"/>
      <c r="KRK16" s="93"/>
      <c r="KSK16" s="93"/>
      <c r="KSL16" s="93"/>
      <c r="KSM16" s="93"/>
      <c r="KSN16" s="93"/>
      <c r="KSO16" s="93"/>
      <c r="KSP16" s="93"/>
      <c r="KSQ16" s="93"/>
      <c r="KSR16" s="93"/>
      <c r="KSS16" s="93"/>
      <c r="KST16" s="93"/>
      <c r="KSU16" s="93"/>
      <c r="KSV16" s="93"/>
      <c r="KSW16" s="93"/>
      <c r="KSX16" s="93"/>
      <c r="KSY16" s="93"/>
      <c r="KSZ16" s="93"/>
      <c r="KTA16" s="93"/>
      <c r="KTB16" s="93"/>
      <c r="KTC16" s="93"/>
      <c r="KTD16" s="93"/>
      <c r="KTE16" s="93"/>
      <c r="KTF16" s="93"/>
      <c r="KTG16" s="93"/>
      <c r="KTH16" s="93"/>
      <c r="KTI16" s="93"/>
      <c r="KTJ16" s="93"/>
      <c r="KTK16" s="93"/>
      <c r="KTL16" s="93"/>
      <c r="KTM16" s="93"/>
      <c r="KTN16" s="93"/>
      <c r="KTO16" s="93"/>
      <c r="KTP16" s="93"/>
      <c r="KTQ16" s="93"/>
      <c r="KTR16" s="93"/>
      <c r="KTS16" s="93"/>
      <c r="KTT16" s="93"/>
      <c r="KTU16" s="93"/>
      <c r="KTV16" s="93"/>
      <c r="KTW16" s="93"/>
      <c r="KTX16" s="93"/>
      <c r="KTY16" s="93"/>
      <c r="KTZ16" s="93"/>
      <c r="KUA16" s="93"/>
      <c r="KUB16" s="93"/>
      <c r="KUC16" s="93"/>
      <c r="KUD16" s="93"/>
      <c r="KUE16" s="93"/>
      <c r="KUF16" s="93"/>
      <c r="KUG16" s="93"/>
      <c r="KUH16" s="93"/>
      <c r="KUI16" s="93"/>
      <c r="KUJ16" s="93"/>
      <c r="KUK16" s="93"/>
      <c r="KUL16" s="93"/>
      <c r="KUM16" s="93"/>
      <c r="KUN16" s="93"/>
      <c r="KUO16" s="93"/>
      <c r="KUP16" s="93"/>
      <c r="KUV16" s="93"/>
      <c r="KUY16" s="93"/>
      <c r="KVB16" s="93"/>
      <c r="KVE16" s="93"/>
      <c r="KVH16" s="93"/>
      <c r="KVK16" s="93"/>
      <c r="KVQ16" s="93"/>
      <c r="KVZ16" s="93"/>
      <c r="KWC16" s="93"/>
      <c r="KWF16" s="93"/>
      <c r="KWI16" s="93"/>
      <c r="KWU16" s="93"/>
      <c r="KXA16" s="93"/>
      <c r="KXD16" s="93"/>
      <c r="KXG16" s="93"/>
      <c r="KXJ16" s="93"/>
      <c r="KXP16" s="93"/>
      <c r="KXS16" s="93"/>
      <c r="KXV16" s="93"/>
      <c r="KXY16" s="93"/>
      <c r="KYA16" s="93"/>
      <c r="KYB16" s="93"/>
      <c r="KYG16" s="93"/>
      <c r="KYJ16" s="93"/>
      <c r="KYM16" s="93"/>
      <c r="KYP16" s="93"/>
      <c r="KYS16" s="93"/>
      <c r="KYV16" s="93"/>
      <c r="KYY16" s="93"/>
      <c r="KZE16" s="93"/>
      <c r="KZH16" s="93"/>
      <c r="KZK16" s="93"/>
      <c r="KZM16" s="93"/>
      <c r="KZN16" s="93"/>
      <c r="KZV16" s="93"/>
      <c r="KZY16" s="93"/>
      <c r="LAB16" s="93"/>
      <c r="LAM16" s="93"/>
      <c r="LAN16" s="93"/>
      <c r="LAS16" s="93"/>
      <c r="LAW16" s="93"/>
      <c r="LAX16" s="93"/>
      <c r="LBF16" s="93"/>
      <c r="LBG16" s="93"/>
      <c r="LCG16" s="93"/>
      <c r="LCH16" s="93"/>
      <c r="LCI16" s="93"/>
      <c r="LCJ16" s="93"/>
      <c r="LCK16" s="93"/>
      <c r="LCL16" s="93"/>
      <c r="LCM16" s="93"/>
      <c r="LCN16" s="93"/>
      <c r="LCO16" s="93"/>
      <c r="LCP16" s="93"/>
      <c r="LCQ16" s="93"/>
      <c r="LCR16" s="93"/>
      <c r="LCS16" s="93"/>
      <c r="LCT16" s="93"/>
      <c r="LCU16" s="93"/>
      <c r="LCV16" s="93"/>
      <c r="LCW16" s="93"/>
      <c r="LCX16" s="93"/>
      <c r="LCY16" s="93"/>
      <c r="LCZ16" s="93"/>
      <c r="LDA16" s="93"/>
      <c r="LDB16" s="93"/>
      <c r="LDC16" s="93"/>
      <c r="LDD16" s="93"/>
      <c r="LDE16" s="93"/>
      <c r="LDF16" s="93"/>
      <c r="LDG16" s="93"/>
      <c r="LDH16" s="93"/>
      <c r="LDI16" s="93"/>
      <c r="LDJ16" s="93"/>
      <c r="LDK16" s="93"/>
      <c r="LDL16" s="93"/>
      <c r="LDM16" s="93"/>
      <c r="LDN16" s="93"/>
      <c r="LDO16" s="93"/>
      <c r="LDP16" s="93"/>
      <c r="LDQ16" s="93"/>
      <c r="LDR16" s="93"/>
      <c r="LDS16" s="93"/>
      <c r="LDT16" s="93"/>
      <c r="LDU16" s="93"/>
      <c r="LDV16" s="93"/>
      <c r="LDW16" s="93"/>
      <c r="LDX16" s="93"/>
      <c r="LDY16" s="93"/>
      <c r="LDZ16" s="93"/>
      <c r="LEA16" s="93"/>
      <c r="LEB16" s="93"/>
      <c r="LEC16" s="93"/>
      <c r="LED16" s="93"/>
      <c r="LEE16" s="93"/>
      <c r="LEF16" s="93"/>
      <c r="LEG16" s="93"/>
      <c r="LEH16" s="93"/>
      <c r="LEI16" s="93"/>
      <c r="LEJ16" s="93"/>
      <c r="LEK16" s="93"/>
      <c r="LEL16" s="93"/>
      <c r="LER16" s="93"/>
      <c r="LEU16" s="93"/>
      <c r="LEX16" s="93"/>
      <c r="LFA16" s="93"/>
      <c r="LFD16" s="93"/>
      <c r="LFG16" s="93"/>
      <c r="LFM16" s="93"/>
      <c r="LFV16" s="93"/>
      <c r="LFY16" s="93"/>
      <c r="LGB16" s="93"/>
      <c r="LGE16" s="93"/>
      <c r="LGQ16" s="93"/>
      <c r="LGW16" s="93"/>
      <c r="LGZ16" s="93"/>
      <c r="LHC16" s="93"/>
      <c r="LHF16" s="93"/>
      <c r="LHL16" s="93"/>
      <c r="LHO16" s="93"/>
      <c r="LHR16" s="93"/>
      <c r="LHU16" s="93"/>
      <c r="LHW16" s="93"/>
      <c r="LHX16" s="93"/>
      <c r="LIC16" s="93"/>
      <c r="LIF16" s="93"/>
      <c r="LII16" s="93"/>
      <c r="LIL16" s="93"/>
      <c r="LIO16" s="93"/>
      <c r="LIR16" s="93"/>
      <c r="LIU16" s="93"/>
      <c r="LJA16" s="93"/>
      <c r="LJD16" s="93"/>
      <c r="LJG16" s="93"/>
      <c r="LJI16" s="93"/>
      <c r="LJJ16" s="93"/>
      <c r="LJR16" s="93"/>
      <c r="LJU16" s="93"/>
      <c r="LJX16" s="93"/>
      <c r="LKI16" s="93"/>
      <c r="LKJ16" s="93"/>
      <c r="LKO16" s="93"/>
      <c r="LKS16" s="93"/>
      <c r="LKT16" s="93"/>
      <c r="LLB16" s="93"/>
      <c r="LLC16" s="93"/>
      <c r="LMC16" s="93"/>
      <c r="LMD16" s="93"/>
      <c r="LME16" s="93"/>
      <c r="LMF16" s="93"/>
      <c r="LMG16" s="93"/>
      <c r="LMH16" s="93"/>
      <c r="LMI16" s="93"/>
      <c r="LMJ16" s="93"/>
      <c r="LMK16" s="93"/>
      <c r="LML16" s="93"/>
      <c r="LMM16" s="93"/>
      <c r="LMN16" s="93"/>
      <c r="LMO16" s="93"/>
      <c r="LMP16" s="93"/>
      <c r="LMQ16" s="93"/>
      <c r="LMR16" s="93"/>
      <c r="LMS16" s="93"/>
      <c r="LMT16" s="93"/>
      <c r="LMU16" s="93"/>
      <c r="LMV16" s="93"/>
      <c r="LMW16" s="93"/>
      <c r="LMX16" s="93"/>
      <c r="LMY16" s="93"/>
      <c r="LMZ16" s="93"/>
      <c r="LNA16" s="93"/>
      <c r="LNB16" s="93"/>
      <c r="LNC16" s="93"/>
      <c r="LND16" s="93"/>
      <c r="LNE16" s="93"/>
      <c r="LNF16" s="93"/>
      <c r="LNG16" s="93"/>
      <c r="LNH16" s="93"/>
      <c r="LNI16" s="93"/>
      <c r="LNJ16" s="93"/>
      <c r="LNK16" s="93"/>
      <c r="LNL16" s="93"/>
      <c r="LNM16" s="93"/>
      <c r="LNN16" s="93"/>
      <c r="LNO16" s="93"/>
      <c r="LNP16" s="93"/>
      <c r="LNQ16" s="93"/>
      <c r="LNR16" s="93"/>
      <c r="LNS16" s="93"/>
      <c r="LNT16" s="93"/>
      <c r="LNU16" s="93"/>
      <c r="LNV16" s="93"/>
      <c r="LNW16" s="93"/>
      <c r="LNX16" s="93"/>
      <c r="LNY16" s="93"/>
      <c r="LNZ16" s="93"/>
      <c r="LOA16" s="93"/>
      <c r="LOB16" s="93"/>
      <c r="LOC16" s="93"/>
      <c r="LOD16" s="93"/>
      <c r="LOE16" s="93"/>
      <c r="LOF16" s="93"/>
      <c r="LOG16" s="93"/>
      <c r="LOH16" s="93"/>
      <c r="LON16" s="93"/>
      <c r="LOQ16" s="93"/>
      <c r="LOT16" s="93"/>
      <c r="LOW16" s="93"/>
      <c r="LOZ16" s="93"/>
      <c r="LPC16" s="93"/>
      <c r="LPI16" s="93"/>
      <c r="LPR16" s="93"/>
      <c r="LPU16" s="93"/>
      <c r="LPX16" s="93"/>
      <c r="LQA16" s="93"/>
      <c r="LQM16" s="93"/>
      <c r="LQS16" s="93"/>
      <c r="LQV16" s="93"/>
      <c r="LQY16" s="93"/>
      <c r="LRB16" s="93"/>
      <c r="LRH16" s="93"/>
      <c r="LRK16" s="93"/>
      <c r="LRN16" s="93"/>
      <c r="LRQ16" s="93"/>
      <c r="LRS16" s="93"/>
      <c r="LRT16" s="93"/>
      <c r="LRY16" s="93"/>
      <c r="LSB16" s="93"/>
      <c r="LSE16" s="93"/>
      <c r="LSH16" s="93"/>
      <c r="LSK16" s="93"/>
      <c r="LSN16" s="93"/>
      <c r="LSQ16" s="93"/>
      <c r="LSW16" s="93"/>
      <c r="LSZ16" s="93"/>
      <c r="LTC16" s="93"/>
      <c r="LTE16" s="93"/>
      <c r="LTF16" s="93"/>
      <c r="LTN16" s="93"/>
      <c r="LTQ16" s="93"/>
      <c r="LTT16" s="93"/>
      <c r="LUE16" s="93"/>
      <c r="LUF16" s="93"/>
      <c r="LUK16" s="93"/>
      <c r="LUO16" s="93"/>
      <c r="LUP16" s="93"/>
      <c r="LUX16" s="93"/>
      <c r="LUY16" s="93"/>
      <c r="LVY16" s="93"/>
      <c r="LVZ16" s="93"/>
      <c r="LWA16" s="93"/>
      <c r="LWB16" s="93"/>
      <c r="LWC16" s="93"/>
      <c r="LWD16" s="93"/>
      <c r="LWE16" s="93"/>
      <c r="LWF16" s="93"/>
      <c r="LWG16" s="93"/>
      <c r="LWH16" s="93"/>
      <c r="LWI16" s="93"/>
      <c r="LWJ16" s="93"/>
      <c r="LWK16" s="93"/>
      <c r="LWL16" s="93"/>
      <c r="LWM16" s="93"/>
      <c r="LWN16" s="93"/>
      <c r="LWO16" s="93"/>
      <c r="LWP16" s="93"/>
      <c r="LWQ16" s="93"/>
      <c r="LWR16" s="93"/>
      <c r="LWS16" s="93"/>
      <c r="LWT16" s="93"/>
      <c r="LWU16" s="93"/>
      <c r="LWV16" s="93"/>
      <c r="LWW16" s="93"/>
      <c r="LWX16" s="93"/>
      <c r="LWY16" s="93"/>
      <c r="LWZ16" s="93"/>
      <c r="LXA16" s="93"/>
      <c r="LXB16" s="93"/>
      <c r="LXC16" s="93"/>
      <c r="LXD16" s="93"/>
      <c r="LXE16" s="93"/>
      <c r="LXF16" s="93"/>
      <c r="LXG16" s="93"/>
      <c r="LXH16" s="93"/>
      <c r="LXI16" s="93"/>
      <c r="LXJ16" s="93"/>
      <c r="LXK16" s="93"/>
      <c r="LXL16" s="93"/>
      <c r="LXM16" s="93"/>
      <c r="LXN16" s="93"/>
      <c r="LXO16" s="93"/>
      <c r="LXP16" s="93"/>
      <c r="LXQ16" s="93"/>
      <c r="LXR16" s="93"/>
      <c r="LXS16" s="93"/>
      <c r="LXT16" s="93"/>
      <c r="LXU16" s="93"/>
      <c r="LXV16" s="93"/>
      <c r="LXW16" s="93"/>
      <c r="LXX16" s="93"/>
      <c r="LXY16" s="93"/>
      <c r="LXZ16" s="93"/>
      <c r="LYA16" s="93"/>
      <c r="LYB16" s="93"/>
      <c r="LYC16" s="93"/>
      <c r="LYD16" s="93"/>
      <c r="LYJ16" s="93"/>
      <c r="LYM16" s="93"/>
      <c r="LYP16" s="93"/>
      <c r="LYS16" s="93"/>
      <c r="LYV16" s="93"/>
      <c r="LYY16" s="93"/>
      <c r="LZE16" s="93"/>
      <c r="LZN16" s="93"/>
      <c r="LZQ16" s="93"/>
      <c r="LZT16" s="93"/>
      <c r="LZW16" s="93"/>
      <c r="MAI16" s="93"/>
      <c r="MAO16" s="93"/>
      <c r="MAR16" s="93"/>
      <c r="MAU16" s="93"/>
      <c r="MAX16" s="93"/>
      <c r="MBD16" s="93"/>
      <c r="MBG16" s="93"/>
      <c r="MBJ16" s="93"/>
      <c r="MBM16" s="93"/>
      <c r="MBO16" s="93"/>
      <c r="MBP16" s="93"/>
      <c r="MBU16" s="93"/>
      <c r="MBX16" s="93"/>
      <c r="MCA16" s="93"/>
      <c r="MCD16" s="93"/>
      <c r="MCG16" s="93"/>
      <c r="MCJ16" s="93"/>
      <c r="MCM16" s="93"/>
      <c r="MCS16" s="93"/>
      <c r="MCV16" s="93"/>
      <c r="MCY16" s="93"/>
      <c r="MDA16" s="93"/>
      <c r="MDB16" s="93"/>
      <c r="MDJ16" s="93"/>
      <c r="MDM16" s="93"/>
      <c r="MDP16" s="93"/>
      <c r="MEA16" s="93"/>
      <c r="MEB16" s="93"/>
      <c r="MEG16" s="93"/>
      <c r="MEK16" s="93"/>
      <c r="MEL16" s="93"/>
      <c r="MET16" s="93"/>
      <c r="MEU16" s="93"/>
      <c r="MFU16" s="93"/>
      <c r="MFV16" s="93"/>
      <c r="MFW16" s="93"/>
      <c r="MFX16" s="93"/>
      <c r="MFY16" s="93"/>
      <c r="MFZ16" s="93"/>
      <c r="MGA16" s="93"/>
      <c r="MGB16" s="93"/>
      <c r="MGC16" s="93"/>
      <c r="MGD16" s="93"/>
      <c r="MGE16" s="93"/>
      <c r="MGF16" s="93"/>
      <c r="MGG16" s="93"/>
      <c r="MGH16" s="93"/>
      <c r="MGI16" s="93"/>
      <c r="MGJ16" s="93"/>
      <c r="MGK16" s="93"/>
      <c r="MGL16" s="93"/>
      <c r="MGM16" s="93"/>
      <c r="MGN16" s="93"/>
      <c r="MGO16" s="93"/>
      <c r="MGP16" s="93"/>
      <c r="MGQ16" s="93"/>
      <c r="MGR16" s="93"/>
      <c r="MGS16" s="93"/>
      <c r="MGT16" s="93"/>
      <c r="MGU16" s="93"/>
      <c r="MGV16" s="93"/>
      <c r="MGW16" s="93"/>
      <c r="MGX16" s="93"/>
      <c r="MGY16" s="93"/>
      <c r="MGZ16" s="93"/>
      <c r="MHA16" s="93"/>
      <c r="MHB16" s="93"/>
      <c r="MHC16" s="93"/>
      <c r="MHD16" s="93"/>
      <c r="MHE16" s="93"/>
      <c r="MHF16" s="93"/>
      <c r="MHG16" s="93"/>
      <c r="MHH16" s="93"/>
      <c r="MHI16" s="93"/>
      <c r="MHJ16" s="93"/>
      <c r="MHK16" s="93"/>
      <c r="MHL16" s="93"/>
      <c r="MHM16" s="93"/>
      <c r="MHN16" s="93"/>
      <c r="MHO16" s="93"/>
      <c r="MHP16" s="93"/>
      <c r="MHQ16" s="93"/>
      <c r="MHR16" s="93"/>
      <c r="MHS16" s="93"/>
      <c r="MHT16" s="93"/>
      <c r="MHU16" s="93"/>
      <c r="MHV16" s="93"/>
      <c r="MHW16" s="93"/>
      <c r="MHX16" s="93"/>
      <c r="MHY16" s="93"/>
      <c r="MHZ16" s="93"/>
      <c r="MIF16" s="93"/>
      <c r="MII16" s="93"/>
      <c r="MIL16" s="93"/>
      <c r="MIO16" s="93"/>
      <c r="MIR16" s="93"/>
      <c r="MIU16" s="93"/>
      <c r="MJA16" s="93"/>
      <c r="MJJ16" s="93"/>
      <c r="MJM16" s="93"/>
      <c r="MJP16" s="93"/>
      <c r="MJS16" s="93"/>
      <c r="MKE16" s="93"/>
      <c r="MKK16" s="93"/>
      <c r="MKN16" s="93"/>
      <c r="MKQ16" s="93"/>
      <c r="MKT16" s="93"/>
      <c r="MKZ16" s="93"/>
      <c r="MLC16" s="93"/>
      <c r="MLF16" s="93"/>
      <c r="MLI16" s="93"/>
      <c r="MLK16" s="93"/>
      <c r="MLL16" s="93"/>
      <c r="MLQ16" s="93"/>
      <c r="MLT16" s="93"/>
      <c r="MLW16" s="93"/>
      <c r="MLZ16" s="93"/>
      <c r="MMC16" s="93"/>
      <c r="MMF16" s="93"/>
      <c r="MMI16" s="93"/>
      <c r="MMO16" s="93"/>
      <c r="MMR16" s="93"/>
      <c r="MMU16" s="93"/>
      <c r="MMW16" s="93"/>
      <c r="MMX16" s="93"/>
      <c r="MNF16" s="93"/>
      <c r="MNI16" s="93"/>
      <c r="MNL16" s="93"/>
      <c r="MNW16" s="93"/>
      <c r="MNX16" s="93"/>
      <c r="MOC16" s="93"/>
      <c r="MOG16" s="93"/>
      <c r="MOH16" s="93"/>
      <c r="MOP16" s="93"/>
      <c r="MOQ16" s="93"/>
      <c r="MPQ16" s="93"/>
      <c r="MPR16" s="93"/>
      <c r="MPS16" s="93"/>
      <c r="MPT16" s="93"/>
      <c r="MPU16" s="93"/>
      <c r="MPV16" s="93"/>
      <c r="MPW16" s="93"/>
      <c r="MPX16" s="93"/>
      <c r="MPY16" s="93"/>
      <c r="MPZ16" s="93"/>
      <c r="MQA16" s="93"/>
      <c r="MQB16" s="93"/>
      <c r="MQC16" s="93"/>
      <c r="MQD16" s="93"/>
      <c r="MQE16" s="93"/>
      <c r="MQF16" s="93"/>
      <c r="MQG16" s="93"/>
      <c r="MQH16" s="93"/>
      <c r="MQI16" s="93"/>
      <c r="MQJ16" s="93"/>
      <c r="MQK16" s="93"/>
      <c r="MQL16" s="93"/>
      <c r="MQM16" s="93"/>
      <c r="MQN16" s="93"/>
      <c r="MQO16" s="93"/>
      <c r="MQP16" s="93"/>
      <c r="MQQ16" s="93"/>
      <c r="MQR16" s="93"/>
      <c r="MQS16" s="93"/>
      <c r="MQT16" s="93"/>
      <c r="MQU16" s="93"/>
      <c r="MQV16" s="93"/>
      <c r="MQW16" s="93"/>
      <c r="MQX16" s="93"/>
      <c r="MQY16" s="93"/>
      <c r="MQZ16" s="93"/>
      <c r="MRA16" s="93"/>
      <c r="MRB16" s="93"/>
      <c r="MRC16" s="93"/>
      <c r="MRD16" s="93"/>
      <c r="MRE16" s="93"/>
      <c r="MRF16" s="93"/>
      <c r="MRG16" s="93"/>
      <c r="MRH16" s="93"/>
      <c r="MRI16" s="93"/>
      <c r="MRJ16" s="93"/>
      <c r="MRK16" s="93"/>
      <c r="MRL16" s="93"/>
      <c r="MRM16" s="93"/>
      <c r="MRN16" s="93"/>
      <c r="MRO16" s="93"/>
      <c r="MRP16" s="93"/>
      <c r="MRQ16" s="93"/>
      <c r="MRR16" s="93"/>
      <c r="MRS16" s="93"/>
      <c r="MRT16" s="93"/>
      <c r="MRU16" s="93"/>
      <c r="MRV16" s="93"/>
      <c r="MSB16" s="93"/>
      <c r="MSE16" s="93"/>
      <c r="MSH16" s="93"/>
      <c r="MSK16" s="93"/>
      <c r="MSN16" s="93"/>
      <c r="MSQ16" s="93"/>
      <c r="MSW16" s="93"/>
      <c r="MTF16" s="93"/>
      <c r="MTI16" s="93"/>
      <c r="MTL16" s="93"/>
      <c r="MTO16" s="93"/>
      <c r="MUA16" s="93"/>
      <c r="MUG16" s="93"/>
      <c r="MUJ16" s="93"/>
      <c r="MUM16" s="93"/>
      <c r="MUP16" s="93"/>
      <c r="MUV16" s="93"/>
      <c r="MUY16" s="93"/>
      <c r="MVB16" s="93"/>
      <c r="MVE16" s="93"/>
      <c r="MVG16" s="93"/>
      <c r="MVH16" s="93"/>
      <c r="MVM16" s="93"/>
      <c r="MVP16" s="93"/>
      <c r="MVS16" s="93"/>
      <c r="MVV16" s="93"/>
      <c r="MVY16" s="93"/>
      <c r="MWB16" s="93"/>
      <c r="MWE16" s="93"/>
      <c r="MWK16" s="93"/>
      <c r="MWN16" s="93"/>
      <c r="MWQ16" s="93"/>
      <c r="MWS16" s="93"/>
      <c r="MWT16" s="93"/>
      <c r="MXB16" s="93"/>
      <c r="MXE16" s="93"/>
      <c r="MXH16" s="93"/>
      <c r="MXS16" s="93"/>
      <c r="MXT16" s="93"/>
      <c r="MXY16" s="93"/>
      <c r="MYC16" s="93"/>
      <c r="MYD16" s="93"/>
      <c r="MYL16" s="93"/>
      <c r="MYM16" s="93"/>
      <c r="MZM16" s="93"/>
      <c r="MZN16" s="93"/>
      <c r="MZO16" s="93"/>
      <c r="MZP16" s="93"/>
      <c r="MZQ16" s="93"/>
      <c r="MZR16" s="93"/>
      <c r="MZS16" s="93"/>
      <c r="MZT16" s="93"/>
      <c r="MZU16" s="93"/>
      <c r="MZV16" s="93"/>
      <c r="MZW16" s="93"/>
      <c r="MZX16" s="93"/>
      <c r="MZY16" s="93"/>
      <c r="MZZ16" s="93"/>
      <c r="NAA16" s="93"/>
      <c r="NAB16" s="93"/>
      <c r="NAC16" s="93"/>
      <c r="NAD16" s="93"/>
      <c r="NAE16" s="93"/>
      <c r="NAF16" s="93"/>
      <c r="NAG16" s="93"/>
      <c r="NAH16" s="93"/>
      <c r="NAI16" s="93"/>
      <c r="NAJ16" s="93"/>
      <c r="NAK16" s="93"/>
      <c r="NAL16" s="93"/>
      <c r="NAM16" s="93"/>
      <c r="NAN16" s="93"/>
      <c r="NAO16" s="93"/>
      <c r="NAP16" s="93"/>
      <c r="NAQ16" s="93"/>
      <c r="NAR16" s="93"/>
      <c r="NAS16" s="93"/>
      <c r="NAT16" s="93"/>
      <c r="NAU16" s="93"/>
      <c r="NAV16" s="93"/>
      <c r="NAW16" s="93"/>
      <c r="NAX16" s="93"/>
      <c r="NAY16" s="93"/>
      <c r="NAZ16" s="93"/>
      <c r="NBA16" s="93"/>
      <c r="NBB16" s="93"/>
      <c r="NBC16" s="93"/>
      <c r="NBD16" s="93"/>
      <c r="NBE16" s="93"/>
      <c r="NBF16" s="93"/>
      <c r="NBG16" s="93"/>
      <c r="NBH16" s="93"/>
      <c r="NBI16" s="93"/>
      <c r="NBJ16" s="93"/>
      <c r="NBK16" s="93"/>
      <c r="NBL16" s="93"/>
      <c r="NBM16" s="93"/>
      <c r="NBN16" s="93"/>
      <c r="NBO16" s="93"/>
      <c r="NBP16" s="93"/>
      <c r="NBQ16" s="93"/>
      <c r="NBR16" s="93"/>
      <c r="NBX16" s="93"/>
      <c r="NCA16" s="93"/>
      <c r="NCD16" s="93"/>
      <c r="NCG16" s="93"/>
      <c r="NCJ16" s="93"/>
      <c r="NCM16" s="93"/>
      <c r="NCS16" s="93"/>
      <c r="NDB16" s="93"/>
      <c r="NDE16" s="93"/>
      <c r="NDH16" s="93"/>
      <c r="NDK16" s="93"/>
      <c r="NDW16" s="93"/>
      <c r="NEC16" s="93"/>
      <c r="NEF16" s="93"/>
      <c r="NEI16" s="93"/>
      <c r="NEL16" s="93"/>
      <c r="NER16" s="93"/>
      <c r="NEU16" s="93"/>
      <c r="NEX16" s="93"/>
      <c r="NFA16" s="93"/>
      <c r="NFC16" s="93"/>
      <c r="NFD16" s="93"/>
      <c r="NFI16" s="93"/>
      <c r="NFL16" s="93"/>
      <c r="NFO16" s="93"/>
      <c r="NFR16" s="93"/>
      <c r="NFU16" s="93"/>
      <c r="NFX16" s="93"/>
      <c r="NGA16" s="93"/>
      <c r="NGG16" s="93"/>
      <c r="NGJ16" s="93"/>
      <c r="NGM16" s="93"/>
      <c r="NGO16" s="93"/>
      <c r="NGP16" s="93"/>
      <c r="NGX16" s="93"/>
      <c r="NHA16" s="93"/>
      <c r="NHD16" s="93"/>
      <c r="NHO16" s="93"/>
      <c r="NHP16" s="93"/>
      <c r="NHU16" s="93"/>
      <c r="NHY16" s="93"/>
      <c r="NHZ16" s="93"/>
      <c r="NIH16" s="93"/>
      <c r="NII16" s="93"/>
      <c r="NJI16" s="93"/>
      <c r="NJJ16" s="93"/>
      <c r="NJK16" s="93"/>
      <c r="NJL16" s="93"/>
      <c r="NJM16" s="93"/>
      <c r="NJN16" s="93"/>
      <c r="NJO16" s="93"/>
      <c r="NJP16" s="93"/>
      <c r="NJQ16" s="93"/>
      <c r="NJR16" s="93"/>
      <c r="NJS16" s="93"/>
      <c r="NJT16" s="93"/>
      <c r="NJU16" s="93"/>
      <c r="NJV16" s="93"/>
      <c r="NJW16" s="93"/>
      <c r="NJX16" s="93"/>
      <c r="NJY16" s="93"/>
      <c r="NJZ16" s="93"/>
      <c r="NKA16" s="93"/>
      <c r="NKB16" s="93"/>
      <c r="NKC16" s="93"/>
      <c r="NKD16" s="93"/>
      <c r="NKE16" s="93"/>
      <c r="NKF16" s="93"/>
      <c r="NKG16" s="93"/>
      <c r="NKH16" s="93"/>
      <c r="NKI16" s="93"/>
      <c r="NKJ16" s="93"/>
      <c r="NKK16" s="93"/>
      <c r="NKL16" s="93"/>
      <c r="NKM16" s="93"/>
      <c r="NKN16" s="93"/>
      <c r="NKO16" s="93"/>
      <c r="NKP16" s="93"/>
      <c r="NKQ16" s="93"/>
      <c r="NKR16" s="93"/>
      <c r="NKS16" s="93"/>
      <c r="NKT16" s="93"/>
      <c r="NKU16" s="93"/>
      <c r="NKV16" s="93"/>
      <c r="NKW16" s="93"/>
      <c r="NKX16" s="93"/>
      <c r="NKY16" s="93"/>
      <c r="NKZ16" s="93"/>
      <c r="NLA16" s="93"/>
      <c r="NLB16" s="93"/>
      <c r="NLC16" s="93"/>
      <c r="NLD16" s="93"/>
      <c r="NLE16" s="93"/>
      <c r="NLF16" s="93"/>
      <c r="NLG16" s="93"/>
      <c r="NLH16" s="93"/>
      <c r="NLI16" s="93"/>
      <c r="NLJ16" s="93"/>
      <c r="NLK16" s="93"/>
      <c r="NLL16" s="93"/>
      <c r="NLM16" s="93"/>
      <c r="NLN16" s="93"/>
      <c r="NLT16" s="93"/>
      <c r="NLW16" s="93"/>
      <c r="NLZ16" s="93"/>
      <c r="NMC16" s="93"/>
      <c r="NMF16" s="93"/>
      <c r="NMI16" s="93"/>
      <c r="NMO16" s="93"/>
      <c r="NMX16" s="93"/>
      <c r="NNA16" s="93"/>
      <c r="NND16" s="93"/>
      <c r="NNG16" s="93"/>
      <c r="NNS16" s="93"/>
      <c r="NNY16" s="93"/>
      <c r="NOB16" s="93"/>
      <c r="NOE16" s="93"/>
      <c r="NOH16" s="93"/>
      <c r="NON16" s="93"/>
      <c r="NOQ16" s="93"/>
      <c r="NOT16" s="93"/>
      <c r="NOW16" s="93"/>
      <c r="NOY16" s="93"/>
      <c r="NOZ16" s="93"/>
      <c r="NPE16" s="93"/>
      <c r="NPH16" s="93"/>
      <c r="NPK16" s="93"/>
      <c r="NPN16" s="93"/>
      <c r="NPQ16" s="93"/>
      <c r="NPT16" s="93"/>
      <c r="NPW16" s="93"/>
      <c r="NQC16" s="93"/>
      <c r="NQF16" s="93"/>
      <c r="NQI16" s="93"/>
      <c r="NQK16" s="93"/>
      <c r="NQL16" s="93"/>
      <c r="NQT16" s="93"/>
      <c r="NQW16" s="93"/>
      <c r="NQZ16" s="93"/>
      <c r="NRK16" s="93"/>
      <c r="NRL16" s="93"/>
      <c r="NRQ16" s="93"/>
      <c r="NRU16" s="93"/>
      <c r="NRV16" s="93"/>
      <c r="NSD16" s="93"/>
      <c r="NSE16" s="93"/>
      <c r="NTE16" s="93"/>
      <c r="NTF16" s="93"/>
      <c r="NTG16" s="93"/>
      <c r="NTH16" s="93"/>
      <c r="NTI16" s="93"/>
      <c r="NTJ16" s="93"/>
      <c r="NTK16" s="93"/>
      <c r="NTL16" s="93"/>
      <c r="NTM16" s="93"/>
      <c r="NTN16" s="93"/>
      <c r="NTO16" s="93"/>
      <c r="NTP16" s="93"/>
      <c r="NTQ16" s="93"/>
      <c r="NTR16" s="93"/>
      <c r="NTS16" s="93"/>
      <c r="NTT16" s="93"/>
      <c r="NTU16" s="93"/>
      <c r="NTV16" s="93"/>
      <c r="NTW16" s="93"/>
      <c r="NTX16" s="93"/>
      <c r="NTY16" s="93"/>
      <c r="NTZ16" s="93"/>
      <c r="NUA16" s="93"/>
      <c r="NUB16" s="93"/>
      <c r="NUC16" s="93"/>
      <c r="NUD16" s="93"/>
      <c r="NUE16" s="93"/>
      <c r="NUF16" s="93"/>
      <c r="NUG16" s="93"/>
      <c r="NUH16" s="93"/>
      <c r="NUI16" s="93"/>
      <c r="NUJ16" s="93"/>
      <c r="NUK16" s="93"/>
      <c r="NUL16" s="93"/>
      <c r="NUM16" s="93"/>
      <c r="NUN16" s="93"/>
      <c r="NUO16" s="93"/>
      <c r="NUP16" s="93"/>
      <c r="NUQ16" s="93"/>
      <c r="NUR16" s="93"/>
      <c r="NUS16" s="93"/>
      <c r="NUT16" s="93"/>
      <c r="NUU16" s="93"/>
      <c r="NUV16" s="93"/>
      <c r="NUW16" s="93"/>
      <c r="NUX16" s="93"/>
      <c r="NUY16" s="93"/>
      <c r="NUZ16" s="93"/>
      <c r="NVA16" s="93"/>
      <c r="NVB16" s="93"/>
      <c r="NVC16" s="93"/>
      <c r="NVD16" s="93"/>
      <c r="NVE16" s="93"/>
      <c r="NVF16" s="93"/>
      <c r="NVG16" s="93"/>
      <c r="NVH16" s="93"/>
      <c r="NVI16" s="93"/>
      <c r="NVJ16" s="93"/>
      <c r="NVP16" s="93"/>
      <c r="NVS16" s="93"/>
      <c r="NVV16" s="93"/>
      <c r="NVY16" s="93"/>
      <c r="NWB16" s="93"/>
      <c r="NWE16" s="93"/>
      <c r="NWK16" s="93"/>
      <c r="NWT16" s="93"/>
      <c r="NWW16" s="93"/>
      <c r="NWZ16" s="93"/>
      <c r="NXC16" s="93"/>
      <c r="NXO16" s="93"/>
      <c r="NXU16" s="93"/>
      <c r="NXX16" s="93"/>
      <c r="NYA16" s="93"/>
      <c r="NYD16" s="93"/>
      <c r="NYJ16" s="93"/>
      <c r="NYM16" s="93"/>
      <c r="NYP16" s="93"/>
      <c r="NYS16" s="93"/>
      <c r="NYU16" s="93"/>
      <c r="NYV16" s="93"/>
      <c r="NZA16" s="93"/>
      <c r="NZD16" s="93"/>
      <c r="NZG16" s="93"/>
      <c r="NZJ16" s="93"/>
      <c r="NZM16" s="93"/>
      <c r="NZP16" s="93"/>
      <c r="NZS16" s="93"/>
      <c r="NZY16" s="93"/>
      <c r="OAB16" s="93"/>
      <c r="OAE16" s="93"/>
      <c r="OAG16" s="93"/>
      <c r="OAH16" s="93"/>
      <c r="OAP16" s="93"/>
      <c r="OAS16" s="93"/>
      <c r="OAV16" s="93"/>
      <c r="OBG16" s="93"/>
      <c r="OBH16" s="93"/>
      <c r="OBM16" s="93"/>
      <c r="OBQ16" s="93"/>
      <c r="OBR16" s="93"/>
      <c r="OBZ16" s="93"/>
      <c r="OCA16" s="93"/>
      <c r="ODA16" s="93"/>
      <c r="ODB16" s="93"/>
      <c r="ODC16" s="93"/>
      <c r="ODD16" s="93"/>
      <c r="ODE16" s="93"/>
      <c r="ODF16" s="93"/>
      <c r="ODG16" s="93"/>
      <c r="ODH16" s="93"/>
      <c r="ODI16" s="93"/>
      <c r="ODJ16" s="93"/>
      <c r="ODK16" s="93"/>
      <c r="ODL16" s="93"/>
      <c r="ODM16" s="93"/>
      <c r="ODN16" s="93"/>
      <c r="ODO16" s="93"/>
      <c r="ODP16" s="93"/>
      <c r="ODQ16" s="93"/>
      <c r="ODR16" s="93"/>
      <c r="ODS16" s="93"/>
      <c r="ODT16" s="93"/>
      <c r="ODU16" s="93"/>
      <c r="ODV16" s="93"/>
      <c r="ODW16" s="93"/>
      <c r="ODX16" s="93"/>
      <c r="ODY16" s="93"/>
      <c r="ODZ16" s="93"/>
      <c r="OEA16" s="93"/>
      <c r="OEB16" s="93"/>
      <c r="OEC16" s="93"/>
      <c r="OED16" s="93"/>
      <c r="OEE16" s="93"/>
      <c r="OEF16" s="93"/>
      <c r="OEG16" s="93"/>
      <c r="OEH16" s="93"/>
      <c r="OEI16" s="93"/>
      <c r="OEJ16" s="93"/>
      <c r="OEK16" s="93"/>
      <c r="OEL16" s="93"/>
      <c r="OEM16" s="93"/>
      <c r="OEN16" s="93"/>
      <c r="OEO16" s="93"/>
      <c r="OEP16" s="93"/>
      <c r="OEQ16" s="93"/>
      <c r="OER16" s="93"/>
      <c r="OES16" s="93"/>
      <c r="OET16" s="93"/>
      <c r="OEU16" s="93"/>
      <c r="OEV16" s="93"/>
      <c r="OEW16" s="93"/>
      <c r="OEX16" s="93"/>
      <c r="OEY16" s="93"/>
      <c r="OEZ16" s="93"/>
      <c r="OFA16" s="93"/>
      <c r="OFB16" s="93"/>
      <c r="OFC16" s="93"/>
      <c r="OFD16" s="93"/>
      <c r="OFE16" s="93"/>
      <c r="OFF16" s="93"/>
      <c r="OFL16" s="93"/>
      <c r="OFO16" s="93"/>
      <c r="OFR16" s="93"/>
      <c r="OFU16" s="93"/>
      <c r="OFX16" s="93"/>
      <c r="OGA16" s="93"/>
      <c r="OGG16" s="93"/>
      <c r="OGP16" s="93"/>
      <c r="OGS16" s="93"/>
      <c r="OGV16" s="93"/>
      <c r="OGY16" s="93"/>
      <c r="OHK16" s="93"/>
      <c r="OHQ16" s="93"/>
      <c r="OHT16" s="93"/>
      <c r="OHW16" s="93"/>
      <c r="OHZ16" s="93"/>
      <c r="OIF16" s="93"/>
      <c r="OII16" s="93"/>
      <c r="OIL16" s="93"/>
      <c r="OIO16" s="93"/>
      <c r="OIQ16" s="93"/>
      <c r="OIR16" s="93"/>
      <c r="OIW16" s="93"/>
      <c r="OIZ16" s="93"/>
      <c r="OJC16" s="93"/>
      <c r="OJF16" s="93"/>
      <c r="OJI16" s="93"/>
      <c r="OJL16" s="93"/>
      <c r="OJO16" s="93"/>
      <c r="OJU16" s="93"/>
      <c r="OJX16" s="93"/>
      <c r="OKA16" s="93"/>
      <c r="OKC16" s="93"/>
      <c r="OKD16" s="93"/>
      <c r="OKL16" s="93"/>
      <c r="OKO16" s="93"/>
      <c r="OKR16" s="93"/>
      <c r="OLC16" s="93"/>
      <c r="OLD16" s="93"/>
      <c r="OLI16" s="93"/>
      <c r="OLM16" s="93"/>
      <c r="OLN16" s="93"/>
      <c r="OLV16" s="93"/>
      <c r="OLW16" s="93"/>
      <c r="OMW16" s="93"/>
      <c r="OMX16" s="93"/>
      <c r="OMY16" s="93"/>
      <c r="OMZ16" s="93"/>
      <c r="ONA16" s="93"/>
      <c r="ONB16" s="93"/>
      <c r="ONC16" s="93"/>
      <c r="OND16" s="93"/>
      <c r="ONE16" s="93"/>
      <c r="ONF16" s="93"/>
      <c r="ONG16" s="93"/>
      <c r="ONH16" s="93"/>
      <c r="ONI16" s="93"/>
      <c r="ONJ16" s="93"/>
      <c r="ONK16" s="93"/>
      <c r="ONL16" s="93"/>
      <c r="ONM16" s="93"/>
      <c r="ONN16" s="93"/>
      <c r="ONO16" s="93"/>
      <c r="ONP16" s="93"/>
      <c r="ONQ16" s="93"/>
      <c r="ONR16" s="93"/>
      <c r="ONS16" s="93"/>
      <c r="ONT16" s="93"/>
      <c r="ONU16" s="93"/>
      <c r="ONV16" s="93"/>
      <c r="ONW16" s="93"/>
      <c r="ONX16" s="93"/>
      <c r="ONY16" s="93"/>
      <c r="ONZ16" s="93"/>
      <c r="OOA16" s="93"/>
      <c r="OOB16" s="93"/>
      <c r="OOC16" s="93"/>
      <c r="OOD16" s="93"/>
      <c r="OOE16" s="93"/>
      <c r="OOF16" s="93"/>
      <c r="OOG16" s="93"/>
      <c r="OOH16" s="93"/>
      <c r="OOI16" s="93"/>
      <c r="OOJ16" s="93"/>
      <c r="OOK16" s="93"/>
      <c r="OOL16" s="93"/>
      <c r="OOM16" s="93"/>
      <c r="OON16" s="93"/>
      <c r="OOO16" s="93"/>
      <c r="OOP16" s="93"/>
      <c r="OOQ16" s="93"/>
      <c r="OOR16" s="93"/>
      <c r="OOS16" s="93"/>
      <c r="OOT16" s="93"/>
      <c r="OOU16" s="93"/>
      <c r="OOV16" s="93"/>
      <c r="OOW16" s="93"/>
      <c r="OOX16" s="93"/>
      <c r="OOY16" s="93"/>
      <c r="OOZ16" s="93"/>
      <c r="OPA16" s="93"/>
      <c r="OPB16" s="93"/>
      <c r="OPH16" s="93"/>
      <c r="OPK16" s="93"/>
      <c r="OPN16" s="93"/>
      <c r="OPQ16" s="93"/>
      <c r="OPT16" s="93"/>
      <c r="OPW16" s="93"/>
      <c r="OQC16" s="93"/>
      <c r="OQL16" s="93"/>
      <c r="OQO16" s="93"/>
      <c r="OQR16" s="93"/>
      <c r="OQU16" s="93"/>
      <c r="ORG16" s="93"/>
      <c r="ORM16" s="93"/>
      <c r="ORP16" s="93"/>
      <c r="ORS16" s="93"/>
      <c r="ORV16" s="93"/>
      <c r="OSB16" s="93"/>
      <c r="OSE16" s="93"/>
      <c r="OSH16" s="93"/>
      <c r="OSK16" s="93"/>
      <c r="OSM16" s="93"/>
      <c r="OSN16" s="93"/>
      <c r="OSS16" s="93"/>
      <c r="OSV16" s="93"/>
      <c r="OSY16" s="93"/>
      <c r="OTB16" s="93"/>
      <c r="OTE16" s="93"/>
      <c r="OTH16" s="93"/>
      <c r="OTK16" s="93"/>
      <c r="OTQ16" s="93"/>
      <c r="OTT16" s="93"/>
      <c r="OTW16" s="93"/>
      <c r="OTY16" s="93"/>
      <c r="OTZ16" s="93"/>
      <c r="OUH16" s="93"/>
      <c r="OUK16" s="93"/>
      <c r="OUN16" s="93"/>
      <c r="OUY16" s="93"/>
      <c r="OUZ16" s="93"/>
      <c r="OVE16" s="93"/>
      <c r="OVI16" s="93"/>
      <c r="OVJ16" s="93"/>
      <c r="OVR16" s="93"/>
      <c r="OVS16" s="93"/>
      <c r="OWS16" s="93"/>
      <c r="OWT16" s="93"/>
      <c r="OWU16" s="93"/>
      <c r="OWV16" s="93"/>
      <c r="OWW16" s="93"/>
      <c r="OWX16" s="93"/>
      <c r="OWY16" s="93"/>
      <c r="OWZ16" s="93"/>
      <c r="OXA16" s="93"/>
      <c r="OXB16" s="93"/>
      <c r="OXC16" s="93"/>
      <c r="OXD16" s="93"/>
      <c r="OXE16" s="93"/>
      <c r="OXF16" s="93"/>
      <c r="OXG16" s="93"/>
      <c r="OXH16" s="93"/>
      <c r="OXI16" s="93"/>
      <c r="OXJ16" s="93"/>
      <c r="OXK16" s="93"/>
      <c r="OXL16" s="93"/>
      <c r="OXM16" s="93"/>
      <c r="OXN16" s="93"/>
      <c r="OXO16" s="93"/>
      <c r="OXP16" s="93"/>
      <c r="OXQ16" s="93"/>
      <c r="OXR16" s="93"/>
      <c r="OXS16" s="93"/>
      <c r="OXT16" s="93"/>
      <c r="OXU16" s="93"/>
      <c r="OXV16" s="93"/>
      <c r="OXW16" s="93"/>
      <c r="OXX16" s="93"/>
      <c r="OXY16" s="93"/>
      <c r="OXZ16" s="93"/>
      <c r="OYA16" s="93"/>
      <c r="OYB16" s="93"/>
      <c r="OYC16" s="93"/>
      <c r="OYD16" s="93"/>
      <c r="OYE16" s="93"/>
      <c r="OYF16" s="93"/>
      <c r="OYG16" s="93"/>
      <c r="OYH16" s="93"/>
      <c r="OYI16" s="93"/>
      <c r="OYJ16" s="93"/>
      <c r="OYK16" s="93"/>
      <c r="OYL16" s="93"/>
      <c r="OYM16" s="93"/>
      <c r="OYN16" s="93"/>
      <c r="OYO16" s="93"/>
      <c r="OYP16" s="93"/>
      <c r="OYQ16" s="93"/>
      <c r="OYR16" s="93"/>
      <c r="OYS16" s="93"/>
      <c r="OYT16" s="93"/>
      <c r="OYU16" s="93"/>
      <c r="OYV16" s="93"/>
      <c r="OYW16" s="93"/>
      <c r="OYX16" s="93"/>
      <c r="OZD16" s="93"/>
      <c r="OZG16" s="93"/>
      <c r="OZJ16" s="93"/>
      <c r="OZM16" s="93"/>
      <c r="OZP16" s="93"/>
      <c r="OZS16" s="93"/>
      <c r="OZY16" s="93"/>
      <c r="PAH16" s="93"/>
      <c r="PAK16" s="93"/>
      <c r="PAN16" s="93"/>
      <c r="PAQ16" s="93"/>
      <c r="PBC16" s="93"/>
      <c r="PBI16" s="93"/>
      <c r="PBL16" s="93"/>
      <c r="PBO16" s="93"/>
      <c r="PBR16" s="93"/>
      <c r="PBX16" s="93"/>
      <c r="PCA16" s="93"/>
      <c r="PCD16" s="93"/>
      <c r="PCG16" s="93"/>
      <c r="PCI16" s="93"/>
      <c r="PCJ16" s="93"/>
      <c r="PCO16" s="93"/>
      <c r="PCR16" s="93"/>
      <c r="PCU16" s="93"/>
      <c r="PCX16" s="93"/>
      <c r="PDA16" s="93"/>
      <c r="PDD16" s="93"/>
      <c r="PDG16" s="93"/>
      <c r="PDM16" s="93"/>
      <c r="PDP16" s="93"/>
      <c r="PDS16" s="93"/>
      <c r="PDU16" s="93"/>
      <c r="PDV16" s="93"/>
      <c r="PED16" s="93"/>
      <c r="PEG16" s="93"/>
      <c r="PEJ16" s="93"/>
      <c r="PEU16" s="93"/>
      <c r="PEV16" s="93"/>
      <c r="PFA16" s="93"/>
      <c r="PFE16" s="93"/>
      <c r="PFF16" s="93"/>
      <c r="PFN16" s="93"/>
      <c r="PFO16" s="93"/>
      <c r="PGO16" s="93"/>
      <c r="PGP16" s="93"/>
      <c r="PGQ16" s="93"/>
      <c r="PGR16" s="93"/>
      <c r="PGS16" s="93"/>
      <c r="PGT16" s="93"/>
      <c r="PGU16" s="93"/>
      <c r="PGV16" s="93"/>
      <c r="PGW16" s="93"/>
      <c r="PGX16" s="93"/>
      <c r="PGY16" s="93"/>
      <c r="PGZ16" s="93"/>
      <c r="PHA16" s="93"/>
      <c r="PHB16" s="93"/>
      <c r="PHC16" s="93"/>
      <c r="PHD16" s="93"/>
      <c r="PHE16" s="93"/>
      <c r="PHF16" s="93"/>
      <c r="PHG16" s="93"/>
      <c r="PHH16" s="93"/>
      <c r="PHI16" s="93"/>
      <c r="PHJ16" s="93"/>
      <c r="PHK16" s="93"/>
      <c r="PHL16" s="93"/>
      <c r="PHM16" s="93"/>
      <c r="PHN16" s="93"/>
      <c r="PHO16" s="93"/>
      <c r="PHP16" s="93"/>
      <c r="PHQ16" s="93"/>
      <c r="PHR16" s="93"/>
      <c r="PHS16" s="93"/>
      <c r="PHT16" s="93"/>
      <c r="PHU16" s="93"/>
      <c r="PHV16" s="93"/>
      <c r="PHW16" s="93"/>
      <c r="PHX16" s="93"/>
      <c r="PHY16" s="93"/>
      <c r="PHZ16" s="93"/>
      <c r="PIA16" s="93"/>
      <c r="PIB16" s="93"/>
      <c r="PIC16" s="93"/>
      <c r="PID16" s="93"/>
      <c r="PIE16" s="93"/>
      <c r="PIF16" s="93"/>
      <c r="PIG16" s="93"/>
      <c r="PIH16" s="93"/>
      <c r="PII16" s="93"/>
      <c r="PIJ16" s="93"/>
      <c r="PIK16" s="93"/>
      <c r="PIL16" s="93"/>
      <c r="PIM16" s="93"/>
      <c r="PIN16" s="93"/>
      <c r="PIO16" s="93"/>
      <c r="PIP16" s="93"/>
      <c r="PIQ16" s="93"/>
      <c r="PIR16" s="93"/>
      <c r="PIS16" s="93"/>
      <c r="PIT16" s="93"/>
      <c r="PIZ16" s="93"/>
      <c r="PJC16" s="93"/>
      <c r="PJF16" s="93"/>
      <c r="PJI16" s="93"/>
      <c r="PJL16" s="93"/>
      <c r="PJO16" s="93"/>
      <c r="PJU16" s="93"/>
      <c r="PKD16" s="93"/>
      <c r="PKG16" s="93"/>
      <c r="PKJ16" s="93"/>
      <c r="PKM16" s="93"/>
      <c r="PKY16" s="93"/>
      <c r="PLE16" s="93"/>
      <c r="PLH16" s="93"/>
      <c r="PLK16" s="93"/>
      <c r="PLN16" s="93"/>
      <c r="PLT16" s="93"/>
      <c r="PLW16" s="93"/>
      <c r="PLZ16" s="93"/>
      <c r="PMC16" s="93"/>
      <c r="PME16" s="93"/>
      <c r="PMF16" s="93"/>
      <c r="PMK16" s="93"/>
      <c r="PMN16" s="93"/>
      <c r="PMQ16" s="93"/>
      <c r="PMT16" s="93"/>
      <c r="PMW16" s="93"/>
      <c r="PMZ16" s="93"/>
      <c r="PNC16" s="93"/>
      <c r="PNI16" s="93"/>
      <c r="PNL16" s="93"/>
      <c r="PNO16" s="93"/>
      <c r="PNQ16" s="93"/>
      <c r="PNR16" s="93"/>
      <c r="PNZ16" s="93"/>
      <c r="POC16" s="93"/>
      <c r="POF16" s="93"/>
      <c r="POQ16" s="93"/>
      <c r="POR16" s="93"/>
      <c r="POW16" s="93"/>
      <c r="PPA16" s="93"/>
      <c r="PPB16" s="93"/>
      <c r="PPJ16" s="93"/>
      <c r="PPK16" s="93"/>
      <c r="PQK16" s="93"/>
      <c r="PQL16" s="93"/>
      <c r="PQM16" s="93"/>
      <c r="PQN16" s="93"/>
      <c r="PQO16" s="93"/>
      <c r="PQP16" s="93"/>
      <c r="PQQ16" s="93"/>
      <c r="PQR16" s="93"/>
      <c r="PQS16" s="93"/>
      <c r="PQT16" s="93"/>
      <c r="PQU16" s="93"/>
      <c r="PQV16" s="93"/>
      <c r="PQW16" s="93"/>
      <c r="PQX16" s="93"/>
      <c r="PQY16" s="93"/>
      <c r="PQZ16" s="93"/>
      <c r="PRA16" s="93"/>
      <c r="PRB16" s="93"/>
      <c r="PRC16" s="93"/>
      <c r="PRD16" s="93"/>
      <c r="PRE16" s="93"/>
      <c r="PRF16" s="93"/>
      <c r="PRG16" s="93"/>
      <c r="PRH16" s="93"/>
      <c r="PRI16" s="93"/>
      <c r="PRJ16" s="93"/>
      <c r="PRK16" s="93"/>
      <c r="PRL16" s="93"/>
      <c r="PRM16" s="93"/>
      <c r="PRN16" s="93"/>
      <c r="PRO16" s="93"/>
      <c r="PRP16" s="93"/>
      <c r="PRQ16" s="93"/>
      <c r="PRR16" s="93"/>
      <c r="PRS16" s="93"/>
      <c r="PRT16" s="93"/>
      <c r="PRU16" s="93"/>
      <c r="PRV16" s="93"/>
      <c r="PRW16" s="93"/>
      <c r="PRX16" s="93"/>
      <c r="PRY16" s="93"/>
      <c r="PRZ16" s="93"/>
      <c r="PSA16" s="93"/>
      <c r="PSB16" s="93"/>
      <c r="PSC16" s="93"/>
      <c r="PSD16" s="93"/>
      <c r="PSE16" s="93"/>
      <c r="PSF16" s="93"/>
      <c r="PSG16" s="93"/>
      <c r="PSH16" s="93"/>
      <c r="PSI16" s="93"/>
      <c r="PSJ16" s="93"/>
      <c r="PSK16" s="93"/>
      <c r="PSL16" s="93"/>
      <c r="PSM16" s="93"/>
      <c r="PSN16" s="93"/>
      <c r="PSO16" s="93"/>
      <c r="PSP16" s="93"/>
      <c r="PSV16" s="93"/>
      <c r="PSY16" s="93"/>
      <c r="PTB16" s="93"/>
      <c r="PTE16" s="93"/>
      <c r="PTH16" s="93"/>
      <c r="PTK16" s="93"/>
      <c r="PTQ16" s="93"/>
      <c r="PTZ16" s="93"/>
      <c r="PUC16" s="93"/>
      <c r="PUF16" s="93"/>
      <c r="PUI16" s="93"/>
      <c r="PUU16" s="93"/>
      <c r="PVA16" s="93"/>
      <c r="PVD16" s="93"/>
      <c r="PVG16" s="93"/>
      <c r="PVJ16" s="93"/>
      <c r="PVP16" s="93"/>
      <c r="PVS16" s="93"/>
      <c r="PVV16" s="93"/>
      <c r="PVY16" s="93"/>
      <c r="PWA16" s="93"/>
      <c r="PWB16" s="93"/>
      <c r="PWG16" s="93"/>
      <c r="PWJ16" s="93"/>
      <c r="PWM16" s="93"/>
      <c r="PWP16" s="93"/>
      <c r="PWS16" s="93"/>
      <c r="PWV16" s="93"/>
      <c r="PWY16" s="93"/>
      <c r="PXE16" s="93"/>
      <c r="PXH16" s="93"/>
      <c r="PXK16" s="93"/>
      <c r="PXM16" s="93"/>
      <c r="PXN16" s="93"/>
      <c r="PXV16" s="93"/>
      <c r="PXY16" s="93"/>
      <c r="PYB16" s="93"/>
      <c r="PYM16" s="93"/>
      <c r="PYN16" s="93"/>
      <c r="PYS16" s="93"/>
      <c r="PYW16" s="93"/>
      <c r="PYX16" s="93"/>
      <c r="PZF16" s="93"/>
      <c r="PZG16" s="93"/>
      <c r="QAG16" s="93"/>
      <c r="QAH16" s="93"/>
      <c r="QAI16" s="93"/>
      <c r="QAJ16" s="93"/>
      <c r="QAK16" s="93"/>
      <c r="QAL16" s="93"/>
      <c r="QAM16" s="93"/>
      <c r="QAN16" s="93"/>
      <c r="QAO16" s="93"/>
      <c r="QAP16" s="93"/>
      <c r="QAQ16" s="93"/>
      <c r="QAR16" s="93"/>
      <c r="QAS16" s="93"/>
      <c r="QAT16" s="93"/>
      <c r="QAU16" s="93"/>
      <c r="QAV16" s="93"/>
      <c r="QAW16" s="93"/>
      <c r="QAX16" s="93"/>
      <c r="QAY16" s="93"/>
      <c r="QAZ16" s="93"/>
      <c r="QBA16" s="93"/>
      <c r="QBB16" s="93"/>
      <c r="QBC16" s="93"/>
      <c r="QBD16" s="93"/>
      <c r="QBE16" s="93"/>
      <c r="QBF16" s="93"/>
      <c r="QBG16" s="93"/>
      <c r="QBH16" s="93"/>
      <c r="QBI16" s="93"/>
      <c r="QBJ16" s="93"/>
      <c r="QBK16" s="93"/>
      <c r="QBL16" s="93"/>
      <c r="QBM16" s="93"/>
      <c r="QBN16" s="93"/>
      <c r="QBO16" s="93"/>
      <c r="QBP16" s="93"/>
      <c r="QBQ16" s="93"/>
      <c r="QBR16" s="93"/>
      <c r="QBS16" s="93"/>
      <c r="QBT16" s="93"/>
      <c r="QBU16" s="93"/>
      <c r="QBV16" s="93"/>
      <c r="QBW16" s="93"/>
      <c r="QBX16" s="93"/>
      <c r="QBY16" s="93"/>
      <c r="QBZ16" s="93"/>
      <c r="QCA16" s="93"/>
      <c r="QCB16" s="93"/>
      <c r="QCC16" s="93"/>
      <c r="QCD16" s="93"/>
      <c r="QCE16" s="93"/>
      <c r="QCF16" s="93"/>
      <c r="QCG16" s="93"/>
      <c r="QCH16" s="93"/>
      <c r="QCI16" s="93"/>
      <c r="QCJ16" s="93"/>
      <c r="QCK16" s="93"/>
      <c r="QCL16" s="93"/>
      <c r="QCR16" s="93"/>
      <c r="QCU16" s="93"/>
      <c r="QCX16" s="93"/>
      <c r="QDA16" s="93"/>
      <c r="QDD16" s="93"/>
      <c r="QDG16" s="93"/>
      <c r="QDM16" s="93"/>
      <c r="QDV16" s="93"/>
      <c r="QDY16" s="93"/>
      <c r="QEB16" s="93"/>
      <c r="QEE16" s="93"/>
      <c r="QEQ16" s="93"/>
      <c r="QEW16" s="93"/>
      <c r="QEZ16" s="93"/>
      <c r="QFC16" s="93"/>
      <c r="QFF16" s="93"/>
      <c r="QFL16" s="93"/>
      <c r="QFO16" s="93"/>
      <c r="QFR16" s="93"/>
      <c r="QFU16" s="93"/>
      <c r="QFW16" s="93"/>
      <c r="QFX16" s="93"/>
      <c r="QGC16" s="93"/>
      <c r="QGF16" s="93"/>
      <c r="QGI16" s="93"/>
      <c r="QGL16" s="93"/>
      <c r="QGO16" s="93"/>
      <c r="QGR16" s="93"/>
      <c r="QGU16" s="93"/>
      <c r="QHA16" s="93"/>
      <c r="QHD16" s="93"/>
      <c r="QHG16" s="93"/>
      <c r="QHI16" s="93"/>
      <c r="QHJ16" s="93"/>
      <c r="QHR16" s="93"/>
      <c r="QHU16" s="93"/>
      <c r="QHX16" s="93"/>
      <c r="QII16" s="93"/>
      <c r="QIJ16" s="93"/>
      <c r="QIO16" s="93"/>
      <c r="QIS16" s="93"/>
      <c r="QIT16" s="93"/>
      <c r="QJB16" s="93"/>
      <c r="QJC16" s="93"/>
      <c r="QKC16" s="93"/>
      <c r="QKD16" s="93"/>
      <c r="QKE16" s="93"/>
      <c r="QKF16" s="93"/>
      <c r="QKG16" s="93"/>
      <c r="QKH16" s="93"/>
      <c r="QKI16" s="93"/>
      <c r="QKJ16" s="93"/>
      <c r="QKK16" s="93"/>
      <c r="QKL16" s="93"/>
      <c r="QKM16" s="93"/>
      <c r="QKN16" s="93"/>
      <c r="QKO16" s="93"/>
      <c r="QKP16" s="93"/>
      <c r="QKQ16" s="93"/>
      <c r="QKR16" s="93"/>
      <c r="QKS16" s="93"/>
      <c r="QKT16" s="93"/>
      <c r="QKU16" s="93"/>
      <c r="QKV16" s="93"/>
      <c r="QKW16" s="93"/>
      <c r="QKX16" s="93"/>
      <c r="QKY16" s="93"/>
      <c r="QKZ16" s="93"/>
      <c r="QLA16" s="93"/>
      <c r="QLB16" s="93"/>
      <c r="QLC16" s="93"/>
      <c r="QLD16" s="93"/>
      <c r="QLE16" s="93"/>
      <c r="QLF16" s="93"/>
      <c r="QLG16" s="93"/>
      <c r="QLH16" s="93"/>
      <c r="QLI16" s="93"/>
      <c r="QLJ16" s="93"/>
      <c r="QLK16" s="93"/>
      <c r="QLL16" s="93"/>
      <c r="QLM16" s="93"/>
      <c r="QLN16" s="93"/>
      <c r="QLO16" s="93"/>
      <c r="QLP16" s="93"/>
      <c r="QLQ16" s="93"/>
      <c r="QLR16" s="93"/>
      <c r="QLS16" s="93"/>
      <c r="QLT16" s="93"/>
      <c r="QLU16" s="93"/>
      <c r="QLV16" s="93"/>
      <c r="QLW16" s="93"/>
      <c r="QLX16" s="93"/>
      <c r="QLY16" s="93"/>
      <c r="QLZ16" s="93"/>
      <c r="QMA16" s="93"/>
      <c r="QMB16" s="93"/>
      <c r="QMC16" s="93"/>
      <c r="QMD16" s="93"/>
      <c r="QME16" s="93"/>
      <c r="QMF16" s="93"/>
      <c r="QMG16" s="93"/>
      <c r="QMH16" s="93"/>
      <c r="QMN16" s="93"/>
      <c r="QMQ16" s="93"/>
      <c r="QMT16" s="93"/>
      <c r="QMW16" s="93"/>
      <c r="QMZ16" s="93"/>
      <c r="QNC16" s="93"/>
      <c r="QNI16" s="93"/>
      <c r="QNR16" s="93"/>
      <c r="QNU16" s="93"/>
      <c r="QNX16" s="93"/>
      <c r="QOA16" s="93"/>
      <c r="QOM16" s="93"/>
      <c r="QOS16" s="93"/>
      <c r="QOV16" s="93"/>
      <c r="QOY16" s="93"/>
      <c r="QPB16" s="93"/>
      <c r="QPH16" s="93"/>
      <c r="QPK16" s="93"/>
      <c r="QPN16" s="93"/>
      <c r="QPQ16" s="93"/>
      <c r="QPS16" s="93"/>
      <c r="QPT16" s="93"/>
      <c r="QPY16" s="93"/>
      <c r="QQB16" s="93"/>
      <c r="QQE16" s="93"/>
      <c r="QQH16" s="93"/>
      <c r="QQK16" s="93"/>
      <c r="QQN16" s="93"/>
      <c r="QQQ16" s="93"/>
      <c r="QQW16" s="93"/>
      <c r="QQZ16" s="93"/>
      <c r="QRC16" s="93"/>
      <c r="QRE16" s="93"/>
      <c r="QRF16" s="93"/>
      <c r="QRN16" s="93"/>
      <c r="QRQ16" s="93"/>
      <c r="QRT16" s="93"/>
      <c r="QSE16" s="93"/>
      <c r="QSF16" s="93"/>
      <c r="QSK16" s="93"/>
      <c r="QSO16" s="93"/>
      <c r="QSP16" s="93"/>
      <c r="QSX16" s="93"/>
      <c r="QSY16" s="93"/>
      <c r="QTY16" s="93"/>
      <c r="QTZ16" s="93"/>
      <c r="QUA16" s="93"/>
      <c r="QUB16" s="93"/>
      <c r="QUC16" s="93"/>
      <c r="QUD16" s="93"/>
      <c r="QUE16" s="93"/>
      <c r="QUF16" s="93"/>
      <c r="QUG16" s="93"/>
      <c r="QUH16" s="93"/>
      <c r="QUI16" s="93"/>
      <c r="QUJ16" s="93"/>
      <c r="QUK16" s="93"/>
      <c r="QUL16" s="93"/>
      <c r="QUM16" s="93"/>
      <c r="QUN16" s="93"/>
      <c r="QUO16" s="93"/>
      <c r="QUP16" s="93"/>
      <c r="QUQ16" s="93"/>
      <c r="QUR16" s="93"/>
      <c r="QUS16" s="93"/>
      <c r="QUT16" s="93"/>
      <c r="QUU16" s="93"/>
      <c r="QUV16" s="93"/>
      <c r="QUW16" s="93"/>
      <c r="QUX16" s="93"/>
      <c r="QUY16" s="93"/>
      <c r="QUZ16" s="93"/>
      <c r="QVA16" s="93"/>
      <c r="QVB16" s="93"/>
      <c r="QVC16" s="93"/>
      <c r="QVD16" s="93"/>
      <c r="QVE16" s="93"/>
      <c r="QVF16" s="93"/>
      <c r="QVG16" s="93"/>
      <c r="QVH16" s="93"/>
      <c r="QVI16" s="93"/>
      <c r="QVJ16" s="93"/>
      <c r="QVK16" s="93"/>
      <c r="QVL16" s="93"/>
      <c r="QVM16" s="93"/>
      <c r="QVN16" s="93"/>
      <c r="QVO16" s="93"/>
      <c r="QVP16" s="93"/>
      <c r="QVQ16" s="93"/>
      <c r="QVR16" s="93"/>
      <c r="QVS16" s="93"/>
      <c r="QVT16" s="93"/>
      <c r="QVU16" s="93"/>
      <c r="QVV16" s="93"/>
      <c r="QVW16" s="93"/>
      <c r="QVX16" s="93"/>
      <c r="QVY16" s="93"/>
      <c r="QVZ16" s="93"/>
      <c r="QWA16" s="93"/>
      <c r="QWB16" s="93"/>
      <c r="QWC16" s="93"/>
      <c r="QWD16" s="93"/>
      <c r="QWJ16" s="93"/>
      <c r="QWM16" s="93"/>
      <c r="QWP16" s="93"/>
      <c r="QWS16" s="93"/>
      <c r="QWV16" s="93"/>
      <c r="QWY16" s="93"/>
      <c r="QXE16" s="93"/>
      <c r="QXN16" s="93"/>
      <c r="QXQ16" s="93"/>
      <c r="QXT16" s="93"/>
      <c r="QXW16" s="93"/>
      <c r="QYI16" s="93"/>
      <c r="QYO16" s="93"/>
      <c r="QYR16" s="93"/>
      <c r="QYU16" s="93"/>
      <c r="QYX16" s="93"/>
      <c r="QZD16" s="93"/>
      <c r="QZG16" s="93"/>
      <c r="QZJ16" s="93"/>
      <c r="QZM16" s="93"/>
      <c r="QZO16" s="93"/>
      <c r="QZP16" s="93"/>
      <c r="QZU16" s="93"/>
      <c r="QZX16" s="93"/>
      <c r="RAA16" s="93"/>
      <c r="RAD16" s="93"/>
      <c r="RAG16" s="93"/>
      <c r="RAJ16" s="93"/>
      <c r="RAM16" s="93"/>
      <c r="RAS16" s="93"/>
      <c r="RAV16" s="93"/>
      <c r="RAY16" s="93"/>
      <c r="RBA16" s="93"/>
      <c r="RBB16" s="93"/>
      <c r="RBJ16" s="93"/>
      <c r="RBM16" s="93"/>
      <c r="RBP16" s="93"/>
      <c r="RCA16" s="93"/>
      <c r="RCB16" s="93"/>
      <c r="RCG16" s="93"/>
      <c r="RCK16" s="93"/>
      <c r="RCL16" s="93"/>
      <c r="RCT16" s="93"/>
      <c r="RCU16" s="93"/>
      <c r="RDU16" s="93"/>
      <c r="RDV16" s="93"/>
      <c r="RDW16" s="93"/>
      <c r="RDX16" s="93"/>
      <c r="RDY16" s="93"/>
      <c r="RDZ16" s="93"/>
      <c r="REA16" s="93"/>
      <c r="REB16" s="93"/>
      <c r="REC16" s="93"/>
      <c r="RED16" s="93"/>
      <c r="REE16" s="93"/>
      <c r="REF16" s="93"/>
      <c r="REG16" s="93"/>
      <c r="REH16" s="93"/>
      <c r="REI16" s="93"/>
      <c r="REJ16" s="93"/>
      <c r="REK16" s="93"/>
      <c r="REL16" s="93"/>
      <c r="REM16" s="93"/>
      <c r="REN16" s="93"/>
      <c r="REO16" s="93"/>
      <c r="REP16" s="93"/>
      <c r="REQ16" s="93"/>
      <c r="RER16" s="93"/>
      <c r="RES16" s="93"/>
      <c r="RET16" s="93"/>
      <c r="REU16" s="93"/>
      <c r="REV16" s="93"/>
      <c r="REW16" s="93"/>
      <c r="REX16" s="93"/>
      <c r="REY16" s="93"/>
      <c r="REZ16" s="93"/>
      <c r="RFA16" s="93"/>
      <c r="RFB16" s="93"/>
      <c r="RFC16" s="93"/>
      <c r="RFD16" s="93"/>
      <c r="RFE16" s="93"/>
      <c r="RFF16" s="93"/>
      <c r="RFG16" s="93"/>
      <c r="RFH16" s="93"/>
      <c r="RFI16" s="93"/>
      <c r="RFJ16" s="93"/>
      <c r="RFK16" s="93"/>
      <c r="RFL16" s="93"/>
      <c r="RFM16" s="93"/>
      <c r="RFN16" s="93"/>
      <c r="RFO16" s="93"/>
      <c r="RFP16" s="93"/>
      <c r="RFQ16" s="93"/>
      <c r="RFR16" s="93"/>
      <c r="RFS16" s="93"/>
      <c r="RFT16" s="93"/>
      <c r="RFU16" s="93"/>
      <c r="RFV16" s="93"/>
      <c r="RFW16" s="93"/>
      <c r="RFX16" s="93"/>
      <c r="RFY16" s="93"/>
      <c r="RFZ16" s="93"/>
      <c r="RGF16" s="93"/>
      <c r="RGI16" s="93"/>
      <c r="RGL16" s="93"/>
      <c r="RGO16" s="93"/>
      <c r="RGR16" s="93"/>
      <c r="RGU16" s="93"/>
      <c r="RHA16" s="93"/>
      <c r="RHJ16" s="93"/>
      <c r="RHM16" s="93"/>
      <c r="RHP16" s="93"/>
      <c r="RHS16" s="93"/>
      <c r="RIE16" s="93"/>
      <c r="RIK16" s="93"/>
      <c r="RIN16" s="93"/>
      <c r="RIQ16" s="93"/>
      <c r="RIT16" s="93"/>
      <c r="RIZ16" s="93"/>
      <c r="RJC16" s="93"/>
      <c r="RJF16" s="93"/>
      <c r="RJI16" s="93"/>
      <c r="RJK16" s="93"/>
      <c r="RJL16" s="93"/>
      <c r="RJQ16" s="93"/>
      <c r="RJT16" s="93"/>
      <c r="RJW16" s="93"/>
      <c r="RJZ16" s="93"/>
      <c r="RKC16" s="93"/>
      <c r="RKF16" s="93"/>
      <c r="RKI16" s="93"/>
      <c r="RKO16" s="93"/>
      <c r="RKR16" s="93"/>
      <c r="RKU16" s="93"/>
      <c r="RKW16" s="93"/>
      <c r="RKX16" s="93"/>
      <c r="RLF16" s="93"/>
      <c r="RLI16" s="93"/>
      <c r="RLL16" s="93"/>
      <c r="RLW16" s="93"/>
      <c r="RLX16" s="93"/>
      <c r="RMC16" s="93"/>
      <c r="RMG16" s="93"/>
      <c r="RMH16" s="93"/>
      <c r="RMP16" s="93"/>
      <c r="RMQ16" s="93"/>
      <c r="RNQ16" s="93"/>
      <c r="RNR16" s="93"/>
      <c r="RNS16" s="93"/>
      <c r="RNT16" s="93"/>
      <c r="RNU16" s="93"/>
      <c r="RNV16" s="93"/>
      <c r="RNW16" s="93"/>
      <c r="RNX16" s="93"/>
      <c r="RNY16" s="93"/>
      <c r="RNZ16" s="93"/>
      <c r="ROA16" s="93"/>
      <c r="ROB16" s="93"/>
      <c r="ROC16" s="93"/>
      <c r="ROD16" s="93"/>
      <c r="ROE16" s="93"/>
      <c r="ROF16" s="93"/>
      <c r="ROG16" s="93"/>
      <c r="ROH16" s="93"/>
      <c r="ROI16" s="93"/>
      <c r="ROJ16" s="93"/>
      <c r="ROK16" s="93"/>
      <c r="ROL16" s="93"/>
      <c r="ROM16" s="93"/>
      <c r="RON16" s="93"/>
      <c r="ROO16" s="93"/>
      <c r="ROP16" s="93"/>
      <c r="ROQ16" s="93"/>
      <c r="ROR16" s="93"/>
      <c r="ROS16" s="93"/>
      <c r="ROT16" s="93"/>
      <c r="ROU16" s="93"/>
      <c r="ROV16" s="93"/>
      <c r="ROW16" s="93"/>
      <c r="ROX16" s="93"/>
      <c r="ROY16" s="93"/>
      <c r="ROZ16" s="93"/>
      <c r="RPA16" s="93"/>
      <c r="RPB16" s="93"/>
      <c r="RPC16" s="93"/>
      <c r="RPD16" s="93"/>
      <c r="RPE16" s="93"/>
      <c r="RPF16" s="93"/>
      <c r="RPG16" s="93"/>
      <c r="RPH16" s="93"/>
      <c r="RPI16" s="93"/>
      <c r="RPJ16" s="93"/>
      <c r="RPK16" s="93"/>
      <c r="RPL16" s="93"/>
      <c r="RPM16" s="93"/>
      <c r="RPN16" s="93"/>
      <c r="RPO16" s="93"/>
      <c r="RPP16" s="93"/>
      <c r="RPQ16" s="93"/>
      <c r="RPR16" s="93"/>
      <c r="RPS16" s="93"/>
      <c r="RPT16" s="93"/>
      <c r="RPU16" s="93"/>
      <c r="RPV16" s="93"/>
      <c r="RQB16" s="93"/>
      <c r="RQE16" s="93"/>
      <c r="RQH16" s="93"/>
      <c r="RQK16" s="93"/>
      <c r="RQN16" s="93"/>
      <c r="RQQ16" s="93"/>
      <c r="RQW16" s="93"/>
      <c r="RRF16" s="93"/>
      <c r="RRI16" s="93"/>
      <c r="RRL16" s="93"/>
      <c r="RRO16" s="93"/>
      <c r="RSA16" s="93"/>
      <c r="RSG16" s="93"/>
      <c r="RSJ16" s="93"/>
      <c r="RSM16" s="93"/>
      <c r="RSP16" s="93"/>
      <c r="RSV16" s="93"/>
      <c r="RSY16" s="93"/>
      <c r="RTB16" s="93"/>
      <c r="RTE16" s="93"/>
      <c r="RTG16" s="93"/>
      <c r="RTH16" s="93"/>
      <c r="RTM16" s="93"/>
      <c r="RTP16" s="93"/>
      <c r="RTS16" s="93"/>
      <c r="RTV16" s="93"/>
      <c r="RTY16" s="93"/>
      <c r="RUB16" s="93"/>
      <c r="RUE16" s="93"/>
      <c r="RUK16" s="93"/>
      <c r="RUN16" s="93"/>
      <c r="RUQ16" s="93"/>
      <c r="RUS16" s="93"/>
      <c r="RUT16" s="93"/>
      <c r="RVB16" s="93"/>
      <c r="RVE16" s="93"/>
      <c r="RVH16" s="93"/>
      <c r="RVS16" s="93"/>
      <c r="RVT16" s="93"/>
      <c r="RVY16" s="93"/>
      <c r="RWC16" s="93"/>
      <c r="RWD16" s="93"/>
      <c r="RWL16" s="93"/>
      <c r="RWM16" s="93"/>
      <c r="RXM16" s="93"/>
      <c r="RXN16" s="93"/>
      <c r="RXO16" s="93"/>
      <c r="RXP16" s="93"/>
      <c r="RXQ16" s="93"/>
      <c r="RXR16" s="93"/>
      <c r="RXS16" s="93"/>
      <c r="RXT16" s="93"/>
      <c r="RXU16" s="93"/>
      <c r="RXV16" s="93"/>
      <c r="RXW16" s="93"/>
      <c r="RXX16" s="93"/>
      <c r="RXY16" s="93"/>
      <c r="RXZ16" s="93"/>
      <c r="RYA16" s="93"/>
      <c r="RYB16" s="93"/>
      <c r="RYC16" s="93"/>
      <c r="RYD16" s="93"/>
      <c r="RYE16" s="93"/>
      <c r="RYF16" s="93"/>
      <c r="RYG16" s="93"/>
      <c r="RYH16" s="93"/>
      <c r="RYI16" s="93"/>
      <c r="RYJ16" s="93"/>
      <c r="RYK16" s="93"/>
      <c r="RYL16" s="93"/>
      <c r="RYM16" s="93"/>
      <c r="RYN16" s="93"/>
      <c r="RYO16" s="93"/>
      <c r="RYP16" s="93"/>
      <c r="RYQ16" s="93"/>
      <c r="RYR16" s="93"/>
      <c r="RYS16" s="93"/>
      <c r="RYT16" s="93"/>
      <c r="RYU16" s="93"/>
      <c r="RYV16" s="93"/>
      <c r="RYW16" s="93"/>
      <c r="RYX16" s="93"/>
      <c r="RYY16" s="93"/>
      <c r="RYZ16" s="93"/>
      <c r="RZA16" s="93"/>
      <c r="RZB16" s="93"/>
      <c r="RZC16" s="93"/>
      <c r="RZD16" s="93"/>
      <c r="RZE16" s="93"/>
      <c r="RZF16" s="93"/>
      <c r="RZG16" s="93"/>
      <c r="RZH16" s="93"/>
      <c r="RZI16" s="93"/>
      <c r="RZJ16" s="93"/>
      <c r="RZK16" s="93"/>
      <c r="RZL16" s="93"/>
      <c r="RZM16" s="93"/>
      <c r="RZN16" s="93"/>
      <c r="RZO16" s="93"/>
      <c r="RZP16" s="93"/>
      <c r="RZQ16" s="93"/>
      <c r="RZR16" s="93"/>
      <c r="RZX16" s="93"/>
      <c r="SAA16" s="93"/>
      <c r="SAD16" s="93"/>
      <c r="SAG16" s="93"/>
      <c r="SAJ16" s="93"/>
      <c r="SAM16" s="93"/>
      <c r="SAS16" s="93"/>
      <c r="SBB16" s="93"/>
      <c r="SBE16" s="93"/>
      <c r="SBH16" s="93"/>
      <c r="SBK16" s="93"/>
      <c r="SBW16" s="93"/>
      <c r="SCC16" s="93"/>
      <c r="SCF16" s="93"/>
      <c r="SCI16" s="93"/>
      <c r="SCL16" s="93"/>
      <c r="SCR16" s="93"/>
      <c r="SCU16" s="93"/>
      <c r="SCX16" s="93"/>
      <c r="SDA16" s="93"/>
      <c r="SDC16" s="93"/>
      <c r="SDD16" s="93"/>
      <c r="SDI16" s="93"/>
      <c r="SDL16" s="93"/>
      <c r="SDO16" s="93"/>
      <c r="SDR16" s="93"/>
      <c r="SDU16" s="93"/>
      <c r="SDX16" s="93"/>
      <c r="SEA16" s="93"/>
      <c r="SEG16" s="93"/>
      <c r="SEJ16" s="93"/>
      <c r="SEM16" s="93"/>
      <c r="SEO16" s="93"/>
      <c r="SEP16" s="93"/>
      <c r="SEX16" s="93"/>
      <c r="SFA16" s="93"/>
      <c r="SFD16" s="93"/>
      <c r="SFO16" s="93"/>
      <c r="SFP16" s="93"/>
      <c r="SFU16" s="93"/>
      <c r="SFY16" s="93"/>
      <c r="SFZ16" s="93"/>
      <c r="SGH16" s="93"/>
      <c r="SGI16" s="93"/>
      <c r="SHI16" s="93"/>
      <c r="SHJ16" s="93"/>
      <c r="SHK16" s="93"/>
      <c r="SHL16" s="93"/>
      <c r="SHM16" s="93"/>
      <c r="SHN16" s="93"/>
      <c r="SHO16" s="93"/>
      <c r="SHP16" s="93"/>
      <c r="SHQ16" s="93"/>
      <c r="SHR16" s="93"/>
      <c r="SHS16" s="93"/>
      <c r="SHT16" s="93"/>
      <c r="SHU16" s="93"/>
      <c r="SHV16" s="93"/>
      <c r="SHW16" s="93"/>
      <c r="SHX16" s="93"/>
      <c r="SHY16" s="93"/>
      <c r="SHZ16" s="93"/>
      <c r="SIA16" s="93"/>
      <c r="SIB16" s="93"/>
      <c r="SIC16" s="93"/>
      <c r="SID16" s="93"/>
      <c r="SIE16" s="93"/>
      <c r="SIF16" s="93"/>
      <c r="SIG16" s="93"/>
      <c r="SIH16" s="93"/>
      <c r="SII16" s="93"/>
      <c r="SIJ16" s="93"/>
      <c r="SIK16" s="93"/>
      <c r="SIL16" s="93"/>
      <c r="SIM16" s="93"/>
      <c r="SIN16" s="93"/>
      <c r="SIO16" s="93"/>
      <c r="SIP16" s="93"/>
      <c r="SIQ16" s="93"/>
      <c r="SIR16" s="93"/>
      <c r="SIS16" s="93"/>
      <c r="SIT16" s="93"/>
      <c r="SIU16" s="93"/>
      <c r="SIV16" s="93"/>
      <c r="SIW16" s="93"/>
      <c r="SIX16" s="93"/>
      <c r="SIY16" s="93"/>
      <c r="SIZ16" s="93"/>
      <c r="SJA16" s="93"/>
      <c r="SJB16" s="93"/>
      <c r="SJC16" s="93"/>
      <c r="SJD16" s="93"/>
      <c r="SJE16" s="93"/>
      <c r="SJF16" s="93"/>
      <c r="SJG16" s="93"/>
      <c r="SJH16" s="93"/>
      <c r="SJI16" s="93"/>
      <c r="SJJ16" s="93"/>
      <c r="SJK16" s="93"/>
      <c r="SJL16" s="93"/>
      <c r="SJM16" s="93"/>
      <c r="SJN16" s="93"/>
      <c r="SJT16" s="93"/>
      <c r="SJW16" s="93"/>
      <c r="SJZ16" s="93"/>
      <c r="SKC16" s="93"/>
      <c r="SKF16" s="93"/>
      <c r="SKI16" s="93"/>
      <c r="SKO16" s="93"/>
      <c r="SKX16" s="93"/>
      <c r="SLA16" s="93"/>
      <c r="SLD16" s="93"/>
      <c r="SLG16" s="93"/>
      <c r="SLS16" s="93"/>
      <c r="SLY16" s="93"/>
      <c r="SMB16" s="93"/>
      <c r="SME16" s="93"/>
      <c r="SMH16" s="93"/>
      <c r="SMN16" s="93"/>
      <c r="SMQ16" s="93"/>
      <c r="SMT16" s="93"/>
      <c r="SMW16" s="93"/>
      <c r="SMY16" s="93"/>
      <c r="SMZ16" s="93"/>
      <c r="SNE16" s="93"/>
      <c r="SNH16" s="93"/>
      <c r="SNK16" s="93"/>
      <c r="SNN16" s="93"/>
      <c r="SNQ16" s="93"/>
      <c r="SNT16" s="93"/>
      <c r="SNW16" s="93"/>
      <c r="SOC16" s="93"/>
      <c r="SOF16" s="93"/>
      <c r="SOI16" s="93"/>
      <c r="SOK16" s="93"/>
      <c r="SOL16" s="93"/>
      <c r="SOT16" s="93"/>
      <c r="SOW16" s="93"/>
      <c r="SOZ16" s="93"/>
      <c r="SPK16" s="93"/>
      <c r="SPL16" s="93"/>
      <c r="SPQ16" s="93"/>
      <c r="SPU16" s="93"/>
      <c r="SPV16" s="93"/>
      <c r="SQD16" s="93"/>
      <c r="SQE16" s="93"/>
      <c r="SRE16" s="93"/>
      <c r="SRF16" s="93"/>
      <c r="SRG16" s="93"/>
      <c r="SRH16" s="93"/>
      <c r="SRI16" s="93"/>
      <c r="SRJ16" s="93"/>
      <c r="SRK16" s="93"/>
      <c r="SRL16" s="93"/>
      <c r="SRM16" s="93"/>
      <c r="SRN16" s="93"/>
      <c r="SRO16" s="93"/>
      <c r="SRP16" s="93"/>
      <c r="SRQ16" s="93"/>
      <c r="SRR16" s="93"/>
      <c r="SRS16" s="93"/>
      <c r="SRT16" s="93"/>
      <c r="SRU16" s="93"/>
      <c r="SRV16" s="93"/>
      <c r="SRW16" s="93"/>
      <c r="SRX16" s="93"/>
      <c r="SRY16" s="93"/>
      <c r="SRZ16" s="93"/>
      <c r="SSA16" s="93"/>
      <c r="SSB16" s="93"/>
      <c r="SSC16" s="93"/>
      <c r="SSD16" s="93"/>
      <c r="SSE16" s="93"/>
      <c r="SSF16" s="93"/>
      <c r="SSG16" s="93"/>
      <c r="SSH16" s="93"/>
      <c r="SSI16" s="93"/>
      <c r="SSJ16" s="93"/>
      <c r="SSK16" s="93"/>
      <c r="SSL16" s="93"/>
      <c r="SSM16" s="93"/>
      <c r="SSN16" s="93"/>
      <c r="SSO16" s="93"/>
      <c r="SSP16" s="93"/>
      <c r="SSQ16" s="93"/>
      <c r="SSR16" s="93"/>
      <c r="SSS16" s="93"/>
      <c r="SST16" s="93"/>
      <c r="SSU16" s="93"/>
      <c r="SSV16" s="93"/>
      <c r="SSW16" s="93"/>
      <c r="SSX16" s="93"/>
      <c r="SSY16" s="93"/>
      <c r="SSZ16" s="93"/>
      <c r="STA16" s="93"/>
      <c r="STB16" s="93"/>
      <c r="STC16" s="93"/>
      <c r="STD16" s="93"/>
      <c r="STE16" s="93"/>
      <c r="STF16" s="93"/>
      <c r="STG16" s="93"/>
      <c r="STH16" s="93"/>
      <c r="STI16" s="93"/>
      <c r="STJ16" s="93"/>
      <c r="STP16" s="93"/>
      <c r="STS16" s="93"/>
      <c r="STV16" s="93"/>
      <c r="STY16" s="93"/>
      <c r="SUB16" s="93"/>
      <c r="SUE16" s="93"/>
      <c r="SUK16" s="93"/>
      <c r="SUT16" s="93"/>
      <c r="SUW16" s="93"/>
      <c r="SUZ16" s="93"/>
      <c r="SVC16" s="93"/>
      <c r="SVO16" s="93"/>
      <c r="SVU16" s="93"/>
      <c r="SVX16" s="93"/>
      <c r="SWA16" s="93"/>
      <c r="SWD16" s="93"/>
      <c r="SWJ16" s="93"/>
      <c r="SWM16" s="93"/>
      <c r="SWP16" s="93"/>
      <c r="SWS16" s="93"/>
      <c r="SWU16" s="93"/>
      <c r="SWV16" s="93"/>
      <c r="SXA16" s="93"/>
      <c r="SXD16" s="93"/>
      <c r="SXG16" s="93"/>
      <c r="SXJ16" s="93"/>
      <c r="SXM16" s="93"/>
      <c r="SXP16" s="93"/>
      <c r="SXS16" s="93"/>
      <c r="SXY16" s="93"/>
      <c r="SYB16" s="93"/>
      <c r="SYE16" s="93"/>
      <c r="SYG16" s="93"/>
      <c r="SYH16" s="93"/>
      <c r="SYP16" s="93"/>
      <c r="SYS16" s="93"/>
      <c r="SYV16" s="93"/>
      <c r="SZG16" s="93"/>
      <c r="SZH16" s="93"/>
      <c r="SZM16" s="93"/>
      <c r="SZQ16" s="93"/>
      <c r="SZR16" s="93"/>
      <c r="SZZ16" s="93"/>
      <c r="TAA16" s="93"/>
      <c r="TBA16" s="93"/>
      <c r="TBB16" s="93"/>
      <c r="TBC16" s="93"/>
      <c r="TBD16" s="93"/>
      <c r="TBE16" s="93"/>
      <c r="TBF16" s="93"/>
      <c r="TBG16" s="93"/>
      <c r="TBH16" s="93"/>
      <c r="TBI16" s="93"/>
      <c r="TBJ16" s="93"/>
      <c r="TBK16" s="93"/>
      <c r="TBL16" s="93"/>
      <c r="TBM16" s="93"/>
      <c r="TBN16" s="93"/>
      <c r="TBO16" s="93"/>
      <c r="TBP16" s="93"/>
      <c r="TBQ16" s="93"/>
      <c r="TBR16" s="93"/>
      <c r="TBS16" s="93"/>
      <c r="TBT16" s="93"/>
      <c r="TBU16" s="93"/>
      <c r="TBV16" s="93"/>
      <c r="TBW16" s="93"/>
      <c r="TBX16" s="93"/>
      <c r="TBY16" s="93"/>
      <c r="TBZ16" s="93"/>
      <c r="TCA16" s="93"/>
      <c r="TCB16" s="93"/>
      <c r="TCC16" s="93"/>
      <c r="TCD16" s="93"/>
      <c r="TCE16" s="93"/>
      <c r="TCF16" s="93"/>
      <c r="TCG16" s="93"/>
      <c r="TCH16" s="93"/>
      <c r="TCI16" s="93"/>
      <c r="TCJ16" s="93"/>
      <c r="TCK16" s="93"/>
      <c r="TCL16" s="93"/>
      <c r="TCM16" s="93"/>
      <c r="TCN16" s="93"/>
      <c r="TCO16" s="93"/>
      <c r="TCP16" s="93"/>
      <c r="TCQ16" s="93"/>
      <c r="TCR16" s="93"/>
      <c r="TCS16" s="93"/>
      <c r="TCT16" s="93"/>
      <c r="TCU16" s="93"/>
      <c r="TCV16" s="93"/>
      <c r="TCW16" s="93"/>
      <c r="TCX16" s="93"/>
      <c r="TCY16" s="93"/>
      <c r="TCZ16" s="93"/>
      <c r="TDA16" s="93"/>
      <c r="TDB16" s="93"/>
      <c r="TDC16" s="93"/>
      <c r="TDD16" s="93"/>
      <c r="TDE16" s="93"/>
      <c r="TDF16" s="93"/>
      <c r="TDL16" s="93"/>
      <c r="TDO16" s="93"/>
      <c r="TDR16" s="93"/>
      <c r="TDU16" s="93"/>
      <c r="TDX16" s="93"/>
      <c r="TEA16" s="93"/>
      <c r="TEG16" s="93"/>
      <c r="TEP16" s="93"/>
      <c r="TES16" s="93"/>
      <c r="TEV16" s="93"/>
      <c r="TEY16" s="93"/>
      <c r="TFK16" s="93"/>
      <c r="TFQ16" s="93"/>
      <c r="TFT16" s="93"/>
      <c r="TFW16" s="93"/>
      <c r="TFZ16" s="93"/>
      <c r="TGF16" s="93"/>
      <c r="TGI16" s="93"/>
      <c r="TGL16" s="93"/>
      <c r="TGO16" s="93"/>
      <c r="TGQ16" s="93"/>
      <c r="TGR16" s="93"/>
      <c r="TGW16" s="93"/>
      <c r="TGZ16" s="93"/>
      <c r="THC16" s="93"/>
      <c r="THF16" s="93"/>
      <c r="THI16" s="93"/>
      <c r="THL16" s="93"/>
      <c r="THO16" s="93"/>
      <c r="THU16" s="93"/>
      <c r="THX16" s="93"/>
      <c r="TIA16" s="93"/>
      <c r="TIC16" s="93"/>
      <c r="TID16" s="93"/>
      <c r="TIL16" s="93"/>
      <c r="TIO16" s="93"/>
      <c r="TIR16" s="93"/>
      <c r="TJC16" s="93"/>
      <c r="TJD16" s="93"/>
      <c r="TJI16" s="93"/>
      <c r="TJM16" s="93"/>
      <c r="TJN16" s="93"/>
      <c r="TJV16" s="93"/>
      <c r="TJW16" s="93"/>
      <c r="TKW16" s="93"/>
      <c r="TKX16" s="93"/>
      <c r="TKY16" s="93"/>
      <c r="TKZ16" s="93"/>
      <c r="TLA16" s="93"/>
      <c r="TLB16" s="93"/>
      <c r="TLC16" s="93"/>
      <c r="TLD16" s="93"/>
      <c r="TLE16" s="93"/>
      <c r="TLF16" s="93"/>
      <c r="TLG16" s="93"/>
      <c r="TLH16" s="93"/>
      <c r="TLI16" s="93"/>
      <c r="TLJ16" s="93"/>
      <c r="TLK16" s="93"/>
      <c r="TLL16" s="93"/>
      <c r="TLM16" s="93"/>
      <c r="TLN16" s="93"/>
      <c r="TLO16" s="93"/>
      <c r="TLP16" s="93"/>
      <c r="TLQ16" s="93"/>
      <c r="TLR16" s="93"/>
      <c r="TLS16" s="93"/>
      <c r="TLT16" s="93"/>
      <c r="TLU16" s="93"/>
      <c r="TLV16" s="93"/>
      <c r="TLW16" s="93"/>
      <c r="TLX16" s="93"/>
      <c r="TLY16" s="93"/>
      <c r="TLZ16" s="93"/>
      <c r="TMA16" s="93"/>
      <c r="TMB16" s="93"/>
      <c r="TMC16" s="93"/>
      <c r="TMD16" s="93"/>
      <c r="TME16" s="93"/>
      <c r="TMF16" s="93"/>
      <c r="TMG16" s="93"/>
      <c r="TMH16" s="93"/>
      <c r="TMI16" s="93"/>
      <c r="TMJ16" s="93"/>
      <c r="TMK16" s="93"/>
      <c r="TML16" s="93"/>
      <c r="TMM16" s="93"/>
      <c r="TMN16" s="93"/>
      <c r="TMO16" s="93"/>
      <c r="TMP16" s="93"/>
      <c r="TMQ16" s="93"/>
      <c r="TMR16" s="93"/>
      <c r="TMS16" s="93"/>
      <c r="TMT16" s="93"/>
      <c r="TMU16" s="93"/>
      <c r="TMV16" s="93"/>
      <c r="TMW16" s="93"/>
      <c r="TMX16" s="93"/>
      <c r="TMY16" s="93"/>
      <c r="TMZ16" s="93"/>
      <c r="TNA16" s="93"/>
      <c r="TNB16" s="93"/>
      <c r="TNH16" s="93"/>
      <c r="TNK16" s="93"/>
      <c r="TNN16" s="93"/>
      <c r="TNQ16" s="93"/>
      <c r="TNT16" s="93"/>
      <c r="TNW16" s="93"/>
      <c r="TOC16" s="93"/>
      <c r="TOL16" s="93"/>
      <c r="TOO16" s="93"/>
      <c r="TOR16" s="93"/>
      <c r="TOU16" s="93"/>
      <c r="TPG16" s="93"/>
      <c r="TPM16" s="93"/>
      <c r="TPP16" s="93"/>
      <c r="TPS16" s="93"/>
      <c r="TPV16" s="93"/>
      <c r="TQB16" s="93"/>
      <c r="TQE16" s="93"/>
      <c r="TQH16" s="93"/>
      <c r="TQK16" s="93"/>
      <c r="TQM16" s="93"/>
      <c r="TQN16" s="93"/>
      <c r="TQS16" s="93"/>
      <c r="TQV16" s="93"/>
      <c r="TQY16" s="93"/>
      <c r="TRB16" s="93"/>
      <c r="TRE16" s="93"/>
      <c r="TRH16" s="93"/>
      <c r="TRK16" s="93"/>
      <c r="TRQ16" s="93"/>
      <c r="TRT16" s="93"/>
      <c r="TRW16" s="93"/>
      <c r="TRY16" s="93"/>
      <c r="TRZ16" s="93"/>
      <c r="TSH16" s="93"/>
      <c r="TSK16" s="93"/>
      <c r="TSN16" s="93"/>
      <c r="TSY16" s="93"/>
      <c r="TSZ16" s="93"/>
      <c r="TTE16" s="93"/>
      <c r="TTI16" s="93"/>
      <c r="TTJ16" s="93"/>
      <c r="TTR16" s="93"/>
      <c r="TTS16" s="93"/>
      <c r="TUS16" s="93"/>
      <c r="TUT16" s="93"/>
      <c r="TUU16" s="93"/>
      <c r="TUV16" s="93"/>
      <c r="TUW16" s="93"/>
      <c r="TUX16" s="93"/>
      <c r="TUY16" s="93"/>
      <c r="TUZ16" s="93"/>
      <c r="TVA16" s="93"/>
      <c r="TVB16" s="93"/>
      <c r="TVC16" s="93"/>
      <c r="TVD16" s="93"/>
      <c r="TVE16" s="93"/>
      <c r="TVF16" s="93"/>
      <c r="TVG16" s="93"/>
      <c r="TVH16" s="93"/>
      <c r="TVI16" s="93"/>
      <c r="TVJ16" s="93"/>
      <c r="TVK16" s="93"/>
      <c r="TVL16" s="93"/>
      <c r="TVM16" s="93"/>
      <c r="TVN16" s="93"/>
      <c r="TVO16" s="93"/>
      <c r="TVP16" s="93"/>
      <c r="TVQ16" s="93"/>
      <c r="TVR16" s="93"/>
      <c r="TVS16" s="93"/>
      <c r="TVT16" s="93"/>
      <c r="TVU16" s="93"/>
      <c r="TVV16" s="93"/>
      <c r="TVW16" s="93"/>
      <c r="TVX16" s="93"/>
      <c r="TVY16" s="93"/>
      <c r="TVZ16" s="93"/>
      <c r="TWA16" s="93"/>
      <c r="TWB16" s="93"/>
      <c r="TWC16" s="93"/>
      <c r="TWD16" s="93"/>
      <c r="TWE16" s="93"/>
      <c r="TWF16" s="93"/>
      <c r="TWG16" s="93"/>
      <c r="TWH16" s="93"/>
      <c r="TWI16" s="93"/>
      <c r="TWJ16" s="93"/>
      <c r="TWK16" s="93"/>
      <c r="TWL16" s="93"/>
      <c r="TWM16" s="93"/>
      <c r="TWN16" s="93"/>
      <c r="TWO16" s="93"/>
      <c r="TWP16" s="93"/>
      <c r="TWQ16" s="93"/>
      <c r="TWR16" s="93"/>
      <c r="TWS16" s="93"/>
      <c r="TWT16" s="93"/>
      <c r="TWU16" s="93"/>
      <c r="TWV16" s="93"/>
      <c r="TWW16" s="93"/>
      <c r="TWX16" s="93"/>
      <c r="TXD16" s="93"/>
      <c r="TXG16" s="93"/>
      <c r="TXJ16" s="93"/>
      <c r="TXM16" s="93"/>
      <c r="TXP16" s="93"/>
      <c r="TXS16" s="93"/>
      <c r="TXY16" s="93"/>
      <c r="TYH16" s="93"/>
      <c r="TYK16" s="93"/>
      <c r="TYN16" s="93"/>
      <c r="TYQ16" s="93"/>
      <c r="TZC16" s="93"/>
      <c r="TZI16" s="93"/>
      <c r="TZL16" s="93"/>
      <c r="TZO16" s="93"/>
      <c r="TZR16" s="93"/>
      <c r="TZX16" s="93"/>
      <c r="UAA16" s="93"/>
      <c r="UAD16" s="93"/>
      <c r="UAG16" s="93"/>
      <c r="UAI16" s="93"/>
      <c r="UAJ16" s="93"/>
      <c r="UAO16" s="93"/>
      <c r="UAR16" s="93"/>
      <c r="UAU16" s="93"/>
      <c r="UAX16" s="93"/>
      <c r="UBA16" s="93"/>
      <c r="UBD16" s="93"/>
      <c r="UBG16" s="93"/>
      <c r="UBM16" s="93"/>
      <c r="UBP16" s="93"/>
      <c r="UBS16" s="93"/>
      <c r="UBU16" s="93"/>
      <c r="UBV16" s="93"/>
      <c r="UCD16" s="93"/>
      <c r="UCG16" s="93"/>
      <c r="UCJ16" s="93"/>
      <c r="UCU16" s="93"/>
      <c r="UCV16" s="93"/>
      <c r="UDA16" s="93"/>
      <c r="UDE16" s="93"/>
      <c r="UDF16" s="93"/>
      <c r="UDN16" s="93"/>
      <c r="UDO16" s="93"/>
      <c r="UEO16" s="93"/>
      <c r="UEP16" s="93"/>
      <c r="UEQ16" s="93"/>
      <c r="UER16" s="93"/>
      <c r="UES16" s="93"/>
      <c r="UET16" s="93"/>
      <c r="UEU16" s="93"/>
      <c r="UEV16" s="93"/>
      <c r="UEW16" s="93"/>
      <c r="UEX16" s="93"/>
      <c r="UEY16" s="93"/>
      <c r="UEZ16" s="93"/>
      <c r="UFA16" s="93"/>
      <c r="UFB16" s="93"/>
      <c r="UFC16" s="93"/>
      <c r="UFD16" s="93"/>
      <c r="UFE16" s="93"/>
      <c r="UFF16" s="93"/>
      <c r="UFG16" s="93"/>
      <c r="UFH16" s="93"/>
      <c r="UFI16" s="93"/>
      <c r="UFJ16" s="93"/>
      <c r="UFK16" s="93"/>
      <c r="UFL16" s="93"/>
      <c r="UFM16" s="93"/>
      <c r="UFN16" s="93"/>
      <c r="UFO16" s="93"/>
      <c r="UFP16" s="93"/>
      <c r="UFQ16" s="93"/>
      <c r="UFR16" s="93"/>
      <c r="UFS16" s="93"/>
      <c r="UFT16" s="93"/>
      <c r="UFU16" s="93"/>
      <c r="UFV16" s="93"/>
      <c r="UFW16" s="93"/>
      <c r="UFX16" s="93"/>
      <c r="UFY16" s="93"/>
      <c r="UFZ16" s="93"/>
      <c r="UGA16" s="93"/>
      <c r="UGB16" s="93"/>
      <c r="UGC16" s="93"/>
      <c r="UGD16" s="93"/>
      <c r="UGE16" s="93"/>
      <c r="UGF16" s="93"/>
      <c r="UGG16" s="93"/>
      <c r="UGH16" s="93"/>
      <c r="UGI16" s="93"/>
      <c r="UGJ16" s="93"/>
      <c r="UGK16" s="93"/>
      <c r="UGL16" s="93"/>
      <c r="UGM16" s="93"/>
      <c r="UGN16" s="93"/>
      <c r="UGO16" s="93"/>
      <c r="UGP16" s="93"/>
      <c r="UGQ16" s="93"/>
      <c r="UGR16" s="93"/>
      <c r="UGS16" s="93"/>
      <c r="UGT16" s="93"/>
      <c r="UGZ16" s="93"/>
      <c r="UHC16" s="93"/>
      <c r="UHF16" s="93"/>
      <c r="UHI16" s="93"/>
      <c r="UHL16" s="93"/>
      <c r="UHO16" s="93"/>
      <c r="UHU16" s="93"/>
      <c r="UID16" s="93"/>
      <c r="UIG16" s="93"/>
      <c r="UIJ16" s="93"/>
      <c r="UIM16" s="93"/>
      <c r="UIY16" s="93"/>
      <c r="UJE16" s="93"/>
      <c r="UJH16" s="93"/>
      <c r="UJK16" s="93"/>
      <c r="UJN16" s="93"/>
      <c r="UJT16" s="93"/>
      <c r="UJW16" s="93"/>
      <c r="UJZ16" s="93"/>
      <c r="UKC16" s="93"/>
      <c r="UKE16" s="93"/>
      <c r="UKF16" s="93"/>
      <c r="UKK16" s="93"/>
      <c r="UKN16" s="93"/>
      <c r="UKQ16" s="93"/>
      <c r="UKT16" s="93"/>
      <c r="UKW16" s="93"/>
      <c r="UKZ16" s="93"/>
      <c r="ULC16" s="93"/>
      <c r="ULI16" s="93"/>
      <c r="ULL16" s="93"/>
      <c r="ULO16" s="93"/>
      <c r="ULQ16" s="93"/>
      <c r="ULR16" s="93"/>
      <c r="ULZ16" s="93"/>
      <c r="UMC16" s="93"/>
      <c r="UMF16" s="93"/>
      <c r="UMQ16" s="93"/>
      <c r="UMR16" s="93"/>
      <c r="UMW16" s="93"/>
      <c r="UNA16" s="93"/>
      <c r="UNB16" s="93"/>
      <c r="UNJ16" s="93"/>
      <c r="UNK16" s="93"/>
      <c r="UOK16" s="93"/>
      <c r="UOL16" s="93"/>
      <c r="UOM16" s="93"/>
      <c r="UON16" s="93"/>
      <c r="UOO16" s="93"/>
      <c r="UOP16" s="93"/>
      <c r="UOQ16" s="93"/>
      <c r="UOR16" s="93"/>
      <c r="UOS16" s="93"/>
      <c r="UOT16" s="93"/>
      <c r="UOU16" s="93"/>
      <c r="UOV16" s="93"/>
      <c r="UOW16" s="93"/>
      <c r="UOX16" s="93"/>
      <c r="UOY16" s="93"/>
      <c r="UOZ16" s="93"/>
      <c r="UPA16" s="93"/>
      <c r="UPB16" s="93"/>
      <c r="UPC16" s="93"/>
      <c r="UPD16" s="93"/>
      <c r="UPE16" s="93"/>
      <c r="UPF16" s="93"/>
      <c r="UPG16" s="93"/>
      <c r="UPH16" s="93"/>
      <c r="UPI16" s="93"/>
      <c r="UPJ16" s="93"/>
      <c r="UPK16" s="93"/>
      <c r="UPL16" s="93"/>
      <c r="UPM16" s="93"/>
      <c r="UPN16" s="93"/>
      <c r="UPO16" s="93"/>
      <c r="UPP16" s="93"/>
      <c r="UPQ16" s="93"/>
      <c r="UPR16" s="93"/>
      <c r="UPS16" s="93"/>
      <c r="UPT16" s="93"/>
      <c r="UPU16" s="93"/>
      <c r="UPV16" s="93"/>
      <c r="UPW16" s="93"/>
      <c r="UPX16" s="93"/>
      <c r="UPY16" s="93"/>
      <c r="UPZ16" s="93"/>
      <c r="UQA16" s="93"/>
      <c r="UQB16" s="93"/>
      <c r="UQC16" s="93"/>
      <c r="UQD16" s="93"/>
      <c r="UQE16" s="93"/>
      <c r="UQF16" s="93"/>
      <c r="UQG16" s="93"/>
      <c r="UQH16" s="93"/>
      <c r="UQI16" s="93"/>
      <c r="UQJ16" s="93"/>
      <c r="UQK16" s="93"/>
      <c r="UQL16" s="93"/>
      <c r="UQM16" s="93"/>
      <c r="UQN16" s="93"/>
      <c r="UQO16" s="93"/>
      <c r="UQP16" s="93"/>
      <c r="UQV16" s="93"/>
      <c r="UQY16" s="93"/>
      <c r="URB16" s="93"/>
      <c r="URE16" s="93"/>
      <c r="URH16" s="93"/>
      <c r="URK16" s="93"/>
      <c r="URQ16" s="93"/>
      <c r="URZ16" s="93"/>
      <c r="USC16" s="93"/>
      <c r="USF16" s="93"/>
      <c r="USI16" s="93"/>
      <c r="USU16" s="93"/>
      <c r="UTA16" s="93"/>
      <c r="UTD16" s="93"/>
      <c r="UTG16" s="93"/>
      <c r="UTJ16" s="93"/>
      <c r="UTP16" s="93"/>
      <c r="UTS16" s="93"/>
      <c r="UTV16" s="93"/>
      <c r="UTY16" s="93"/>
      <c r="UUA16" s="93"/>
      <c r="UUB16" s="93"/>
      <c r="UUG16" s="93"/>
      <c r="UUJ16" s="93"/>
      <c r="UUM16" s="93"/>
      <c r="UUP16" s="93"/>
      <c r="UUS16" s="93"/>
      <c r="UUV16" s="93"/>
      <c r="UUY16" s="93"/>
      <c r="UVE16" s="93"/>
      <c r="UVH16" s="93"/>
      <c r="UVK16" s="93"/>
      <c r="UVM16" s="93"/>
      <c r="UVN16" s="93"/>
      <c r="UVV16" s="93"/>
      <c r="UVY16" s="93"/>
      <c r="UWB16" s="93"/>
      <c r="UWM16" s="93"/>
      <c r="UWN16" s="93"/>
      <c r="UWS16" s="93"/>
      <c r="UWW16" s="93"/>
      <c r="UWX16" s="93"/>
      <c r="UXF16" s="93"/>
      <c r="UXG16" s="93"/>
      <c r="UYG16" s="93"/>
      <c r="UYH16" s="93"/>
      <c r="UYI16" s="93"/>
      <c r="UYJ16" s="93"/>
      <c r="UYK16" s="93"/>
      <c r="UYL16" s="93"/>
      <c r="UYM16" s="93"/>
      <c r="UYN16" s="93"/>
      <c r="UYO16" s="93"/>
      <c r="UYP16" s="93"/>
      <c r="UYQ16" s="93"/>
      <c r="UYR16" s="93"/>
      <c r="UYS16" s="93"/>
      <c r="UYT16" s="93"/>
      <c r="UYU16" s="93"/>
      <c r="UYV16" s="93"/>
      <c r="UYW16" s="93"/>
      <c r="UYX16" s="93"/>
      <c r="UYY16" s="93"/>
      <c r="UYZ16" s="93"/>
      <c r="UZA16" s="93"/>
      <c r="UZB16" s="93"/>
      <c r="UZC16" s="93"/>
      <c r="UZD16" s="93"/>
      <c r="UZE16" s="93"/>
      <c r="UZF16" s="93"/>
      <c r="UZG16" s="93"/>
      <c r="UZH16" s="93"/>
      <c r="UZI16" s="93"/>
      <c r="UZJ16" s="93"/>
      <c r="UZK16" s="93"/>
      <c r="UZL16" s="93"/>
      <c r="UZM16" s="93"/>
      <c r="UZN16" s="93"/>
      <c r="UZO16" s="93"/>
      <c r="UZP16" s="93"/>
      <c r="UZQ16" s="93"/>
      <c r="UZR16" s="93"/>
      <c r="UZS16" s="93"/>
      <c r="UZT16" s="93"/>
      <c r="UZU16" s="93"/>
      <c r="UZV16" s="93"/>
      <c r="UZW16" s="93"/>
      <c r="UZX16" s="93"/>
      <c r="UZY16" s="93"/>
      <c r="UZZ16" s="93"/>
      <c r="VAA16" s="93"/>
      <c r="VAB16" s="93"/>
      <c r="VAC16" s="93"/>
      <c r="VAD16" s="93"/>
      <c r="VAE16" s="93"/>
      <c r="VAF16" s="93"/>
      <c r="VAG16" s="93"/>
      <c r="VAH16" s="93"/>
      <c r="VAI16" s="93"/>
      <c r="VAJ16" s="93"/>
      <c r="VAK16" s="93"/>
      <c r="VAL16" s="93"/>
      <c r="VAR16" s="93"/>
      <c r="VAU16" s="93"/>
      <c r="VAX16" s="93"/>
      <c r="VBA16" s="93"/>
      <c r="VBD16" s="93"/>
      <c r="VBG16" s="93"/>
      <c r="VBM16" s="93"/>
      <c r="VBV16" s="93"/>
      <c r="VBY16" s="93"/>
      <c r="VCB16" s="93"/>
      <c r="VCE16" s="93"/>
      <c r="VCQ16" s="93"/>
      <c r="VCW16" s="93"/>
      <c r="VCZ16" s="93"/>
      <c r="VDC16" s="93"/>
      <c r="VDF16" s="93"/>
      <c r="VDL16" s="93"/>
      <c r="VDO16" s="93"/>
      <c r="VDR16" s="93"/>
      <c r="VDU16" s="93"/>
      <c r="VDW16" s="93"/>
      <c r="VDX16" s="93"/>
      <c r="VEC16" s="93"/>
      <c r="VEF16" s="93"/>
      <c r="VEI16" s="93"/>
      <c r="VEL16" s="93"/>
      <c r="VEO16" s="93"/>
      <c r="VER16" s="93"/>
      <c r="VEU16" s="93"/>
      <c r="VFA16" s="93"/>
      <c r="VFD16" s="93"/>
      <c r="VFG16" s="93"/>
      <c r="VFI16" s="93"/>
      <c r="VFJ16" s="93"/>
      <c r="VFR16" s="93"/>
      <c r="VFU16" s="93"/>
      <c r="VFX16" s="93"/>
      <c r="VGI16" s="93"/>
      <c r="VGJ16" s="93"/>
      <c r="VGO16" s="93"/>
      <c r="VGS16" s="93"/>
      <c r="VGT16" s="93"/>
      <c r="VHB16" s="93"/>
      <c r="VHC16" s="93"/>
      <c r="VIC16" s="93"/>
      <c r="VID16" s="93"/>
      <c r="VIE16" s="93"/>
      <c r="VIF16" s="93"/>
      <c r="VIG16" s="93"/>
      <c r="VIH16" s="93"/>
      <c r="VII16" s="93"/>
      <c r="VIJ16" s="93"/>
      <c r="VIK16" s="93"/>
      <c r="VIL16" s="93"/>
      <c r="VIM16" s="93"/>
      <c r="VIN16" s="93"/>
      <c r="VIO16" s="93"/>
      <c r="VIP16" s="93"/>
      <c r="VIQ16" s="93"/>
      <c r="VIR16" s="93"/>
      <c r="VIS16" s="93"/>
      <c r="VIT16" s="93"/>
      <c r="VIU16" s="93"/>
      <c r="VIV16" s="93"/>
      <c r="VIW16" s="93"/>
      <c r="VIX16" s="93"/>
      <c r="VIY16" s="93"/>
      <c r="VIZ16" s="93"/>
      <c r="VJA16" s="93"/>
      <c r="VJB16" s="93"/>
      <c r="VJC16" s="93"/>
      <c r="VJD16" s="93"/>
      <c r="VJE16" s="93"/>
      <c r="VJF16" s="93"/>
      <c r="VJG16" s="93"/>
      <c r="VJH16" s="93"/>
      <c r="VJI16" s="93"/>
      <c r="VJJ16" s="93"/>
      <c r="VJK16" s="93"/>
      <c r="VJL16" s="93"/>
      <c r="VJM16" s="93"/>
      <c r="VJN16" s="93"/>
      <c r="VJO16" s="93"/>
      <c r="VJP16" s="93"/>
      <c r="VJQ16" s="93"/>
      <c r="VJR16" s="93"/>
      <c r="VJS16" s="93"/>
      <c r="VJT16" s="93"/>
      <c r="VJU16" s="93"/>
      <c r="VJV16" s="93"/>
      <c r="VJW16" s="93"/>
      <c r="VJX16" s="93"/>
      <c r="VJY16" s="93"/>
      <c r="VJZ16" s="93"/>
      <c r="VKA16" s="93"/>
      <c r="VKB16" s="93"/>
      <c r="VKC16" s="93"/>
      <c r="VKD16" s="93"/>
      <c r="VKE16" s="93"/>
      <c r="VKF16" s="93"/>
      <c r="VKG16" s="93"/>
      <c r="VKH16" s="93"/>
      <c r="VKN16" s="93"/>
      <c r="VKQ16" s="93"/>
      <c r="VKT16" s="93"/>
      <c r="VKW16" s="93"/>
      <c r="VKZ16" s="93"/>
      <c r="VLC16" s="93"/>
      <c r="VLI16" s="93"/>
      <c r="VLR16" s="93"/>
      <c r="VLU16" s="93"/>
      <c r="VLX16" s="93"/>
      <c r="VMA16" s="93"/>
      <c r="VMM16" s="93"/>
      <c r="VMS16" s="93"/>
      <c r="VMV16" s="93"/>
      <c r="VMY16" s="93"/>
      <c r="VNB16" s="93"/>
      <c r="VNH16" s="93"/>
      <c r="VNK16" s="93"/>
      <c r="VNN16" s="93"/>
      <c r="VNQ16" s="93"/>
      <c r="VNS16" s="93"/>
      <c r="VNT16" s="93"/>
      <c r="VNY16" s="93"/>
      <c r="VOB16" s="93"/>
      <c r="VOE16" s="93"/>
      <c r="VOH16" s="93"/>
      <c r="VOK16" s="93"/>
      <c r="VON16" s="93"/>
      <c r="VOQ16" s="93"/>
      <c r="VOW16" s="93"/>
      <c r="VOZ16" s="93"/>
      <c r="VPC16" s="93"/>
      <c r="VPE16" s="93"/>
      <c r="VPF16" s="93"/>
      <c r="VPN16" s="93"/>
      <c r="VPQ16" s="93"/>
      <c r="VPT16" s="93"/>
      <c r="VQE16" s="93"/>
      <c r="VQF16" s="93"/>
      <c r="VQK16" s="93"/>
      <c r="VQO16" s="93"/>
      <c r="VQP16" s="93"/>
      <c r="VQX16" s="93"/>
      <c r="VQY16" s="93"/>
      <c r="VRY16" s="93"/>
      <c r="VRZ16" s="93"/>
      <c r="VSA16" s="93"/>
      <c r="VSB16" s="93"/>
      <c r="VSC16" s="93"/>
      <c r="VSD16" s="93"/>
      <c r="VSE16" s="93"/>
      <c r="VSF16" s="93"/>
      <c r="VSG16" s="93"/>
      <c r="VSH16" s="93"/>
      <c r="VSI16" s="93"/>
      <c r="VSJ16" s="93"/>
      <c r="VSK16" s="93"/>
      <c r="VSL16" s="93"/>
      <c r="VSM16" s="93"/>
      <c r="VSN16" s="93"/>
      <c r="VSO16" s="93"/>
      <c r="VSP16" s="93"/>
      <c r="VSQ16" s="93"/>
      <c r="VSR16" s="93"/>
      <c r="VSS16" s="93"/>
      <c r="VST16" s="93"/>
      <c r="VSU16" s="93"/>
      <c r="VSV16" s="93"/>
      <c r="VSW16" s="93"/>
      <c r="VSX16" s="93"/>
      <c r="VSY16" s="93"/>
      <c r="VSZ16" s="93"/>
      <c r="VTA16" s="93"/>
      <c r="VTB16" s="93"/>
      <c r="VTC16" s="93"/>
      <c r="VTD16" s="93"/>
      <c r="VTE16" s="93"/>
      <c r="VTF16" s="93"/>
      <c r="VTG16" s="93"/>
      <c r="VTH16" s="93"/>
      <c r="VTI16" s="93"/>
      <c r="VTJ16" s="93"/>
      <c r="VTK16" s="93"/>
      <c r="VTL16" s="93"/>
      <c r="VTM16" s="93"/>
      <c r="VTN16" s="93"/>
      <c r="VTO16" s="93"/>
      <c r="VTP16" s="93"/>
      <c r="VTQ16" s="93"/>
      <c r="VTR16" s="93"/>
      <c r="VTS16" s="93"/>
      <c r="VTT16" s="93"/>
      <c r="VTU16" s="93"/>
      <c r="VTV16" s="93"/>
      <c r="VTW16" s="93"/>
      <c r="VTX16" s="93"/>
      <c r="VTY16" s="93"/>
      <c r="VTZ16" s="93"/>
      <c r="VUA16" s="93"/>
      <c r="VUB16" s="93"/>
      <c r="VUC16" s="93"/>
      <c r="VUD16" s="93"/>
      <c r="VUJ16" s="93"/>
      <c r="VUM16" s="93"/>
      <c r="VUP16" s="93"/>
      <c r="VUS16" s="93"/>
      <c r="VUV16" s="93"/>
      <c r="VUY16" s="93"/>
      <c r="VVE16" s="93"/>
      <c r="VVN16" s="93"/>
      <c r="VVQ16" s="93"/>
      <c r="VVT16" s="93"/>
      <c r="VVW16" s="93"/>
      <c r="VWI16" s="93"/>
      <c r="VWO16" s="93"/>
      <c r="VWR16" s="93"/>
      <c r="VWU16" s="93"/>
      <c r="VWX16" s="93"/>
      <c r="VXD16" s="93"/>
      <c r="VXG16" s="93"/>
      <c r="VXJ16" s="93"/>
      <c r="VXM16" s="93"/>
      <c r="VXO16" s="93"/>
      <c r="VXP16" s="93"/>
      <c r="VXU16" s="93"/>
      <c r="VXX16" s="93"/>
      <c r="VYA16" s="93"/>
      <c r="VYD16" s="93"/>
      <c r="VYG16" s="93"/>
      <c r="VYJ16" s="93"/>
      <c r="VYM16" s="93"/>
      <c r="VYS16" s="93"/>
      <c r="VYV16" s="93"/>
      <c r="VYY16" s="93"/>
      <c r="VZA16" s="93"/>
      <c r="VZB16" s="93"/>
      <c r="VZJ16" s="93"/>
      <c r="VZM16" s="93"/>
      <c r="VZP16" s="93"/>
      <c r="WAA16" s="93"/>
      <c r="WAB16" s="93"/>
      <c r="WAG16" s="93"/>
      <c r="WAK16" s="93"/>
      <c r="WAL16" s="93"/>
      <c r="WAT16" s="93"/>
      <c r="WAU16" s="93"/>
      <c r="WBU16" s="93"/>
      <c r="WBV16" s="93"/>
      <c r="WBW16" s="93"/>
      <c r="WBX16" s="93"/>
      <c r="WBY16" s="93"/>
      <c r="WBZ16" s="93"/>
      <c r="WCA16" s="93"/>
      <c r="WCB16" s="93"/>
      <c r="WCC16" s="93"/>
      <c r="WCD16" s="93"/>
      <c r="WCE16" s="93"/>
      <c r="WCF16" s="93"/>
      <c r="WCG16" s="93"/>
      <c r="WCH16" s="93"/>
      <c r="WCI16" s="93"/>
      <c r="WCJ16" s="93"/>
      <c r="WCK16" s="93"/>
      <c r="WCL16" s="93"/>
      <c r="WCM16" s="93"/>
      <c r="WCN16" s="93"/>
      <c r="WCO16" s="93"/>
      <c r="WCP16" s="93"/>
      <c r="WCQ16" s="93"/>
      <c r="WCR16" s="93"/>
      <c r="WCS16" s="93"/>
      <c r="WCT16" s="93"/>
      <c r="WCU16" s="93"/>
      <c r="WCV16" s="93"/>
      <c r="WCW16" s="93"/>
      <c r="WCX16" s="93"/>
      <c r="WCY16" s="93"/>
      <c r="WCZ16" s="93"/>
      <c r="WDA16" s="93"/>
      <c r="WDB16" s="93"/>
      <c r="WDC16" s="93"/>
      <c r="WDD16" s="93"/>
      <c r="WDE16" s="93"/>
      <c r="WDF16" s="93"/>
      <c r="WDG16" s="93"/>
      <c r="WDH16" s="93"/>
      <c r="WDI16" s="93"/>
      <c r="WDJ16" s="93"/>
      <c r="WDK16" s="93"/>
      <c r="WDL16" s="93"/>
      <c r="WDM16" s="93"/>
      <c r="WDN16" s="93"/>
      <c r="WDO16" s="93"/>
      <c r="WDP16" s="93"/>
      <c r="WDQ16" s="93"/>
      <c r="WDR16" s="93"/>
      <c r="WDS16" s="93"/>
      <c r="WDT16" s="93"/>
      <c r="WDU16" s="93"/>
      <c r="WDV16" s="93"/>
      <c r="WDW16" s="93"/>
      <c r="WDX16" s="93"/>
      <c r="WDY16" s="93"/>
      <c r="WDZ16" s="93"/>
      <c r="WEF16" s="93"/>
      <c r="WEI16" s="93"/>
      <c r="WEL16" s="93"/>
      <c r="WEO16" s="93"/>
      <c r="WER16" s="93"/>
      <c r="WEU16" s="93"/>
      <c r="WFA16" s="93"/>
      <c r="WFJ16" s="93"/>
      <c r="WFM16" s="93"/>
      <c r="WFP16" s="93"/>
      <c r="WFS16" s="93"/>
      <c r="WGE16" s="93"/>
      <c r="WGK16" s="93"/>
      <c r="WGN16" s="93"/>
      <c r="WGQ16" s="93"/>
      <c r="WGT16" s="93"/>
      <c r="WGZ16" s="93"/>
      <c r="WHC16" s="93"/>
      <c r="WHF16" s="93"/>
      <c r="WHI16" s="93"/>
      <c r="WHK16" s="93"/>
      <c r="WHL16" s="93"/>
      <c r="WHQ16" s="93"/>
      <c r="WHT16" s="93"/>
      <c r="WHW16" s="93"/>
      <c r="WHZ16" s="93"/>
      <c r="WIC16" s="93"/>
      <c r="WIF16" s="93"/>
      <c r="WII16" s="93"/>
      <c r="WIO16" s="93"/>
      <c r="WIR16" s="93"/>
      <c r="WIU16" s="93"/>
      <c r="WIW16" s="93"/>
      <c r="WIX16" s="93"/>
      <c r="WJF16" s="93"/>
      <c r="WJI16" s="93"/>
      <c r="WJL16" s="93"/>
      <c r="WJW16" s="93"/>
      <c r="WJX16" s="93"/>
      <c r="WKC16" s="93"/>
      <c r="WKG16" s="93"/>
      <c r="WKH16" s="93"/>
      <c r="WKP16" s="93"/>
      <c r="WKQ16" s="93"/>
      <c r="WLQ16" s="93"/>
      <c r="WLR16" s="93"/>
      <c r="WLS16" s="93"/>
      <c r="WLT16" s="93"/>
      <c r="WLU16" s="93"/>
      <c r="WLV16" s="93"/>
      <c r="WLW16" s="93"/>
      <c r="WLX16" s="93"/>
      <c r="WLY16" s="93"/>
      <c r="WLZ16" s="93"/>
      <c r="WMA16" s="93"/>
      <c r="WMB16" s="93"/>
      <c r="WMC16" s="93"/>
      <c r="WMD16" s="93"/>
      <c r="WME16" s="93"/>
      <c r="WMF16" s="93"/>
      <c r="WMG16" s="93"/>
      <c r="WMH16" s="93"/>
      <c r="WMI16" s="93"/>
      <c r="WMJ16" s="93"/>
      <c r="WMK16" s="93"/>
      <c r="WML16" s="93"/>
      <c r="WMM16" s="93"/>
      <c r="WMN16" s="93"/>
      <c r="WMO16" s="93"/>
      <c r="WMP16" s="93"/>
      <c r="WMQ16" s="93"/>
      <c r="WMR16" s="93"/>
      <c r="WMS16" s="93"/>
      <c r="WMT16" s="93"/>
      <c r="WMU16" s="93"/>
      <c r="WMV16" s="93"/>
      <c r="WMW16" s="93"/>
      <c r="WMX16" s="93"/>
      <c r="WMY16" s="93"/>
      <c r="WMZ16" s="93"/>
      <c r="WNA16" s="93"/>
      <c r="WNB16" s="93"/>
      <c r="WNC16" s="93"/>
      <c r="WND16" s="93"/>
      <c r="WNE16" s="93"/>
      <c r="WNF16" s="93"/>
      <c r="WNG16" s="93"/>
      <c r="WNH16" s="93"/>
      <c r="WNI16" s="93"/>
      <c r="WNJ16" s="93"/>
      <c r="WNK16" s="93"/>
      <c r="WNL16" s="93"/>
      <c r="WNM16" s="93"/>
      <c r="WNN16" s="93"/>
      <c r="WNO16" s="93"/>
      <c r="WNP16" s="93"/>
      <c r="WNQ16" s="93"/>
      <c r="WNR16" s="93"/>
      <c r="WNS16" s="93"/>
      <c r="WNT16" s="93"/>
      <c r="WNU16" s="93"/>
      <c r="WNV16" s="93"/>
      <c r="WOB16" s="93"/>
      <c r="WOE16" s="93"/>
      <c r="WOH16" s="93"/>
      <c r="WOK16" s="93"/>
      <c r="WON16" s="93"/>
      <c r="WOQ16" s="93"/>
      <c r="WOW16" s="93"/>
      <c r="WPF16" s="93"/>
      <c r="WPI16" s="93"/>
      <c r="WPL16" s="93"/>
      <c r="WPO16" s="93"/>
      <c r="WQA16" s="93"/>
      <c r="WQG16" s="93"/>
      <c r="WQJ16" s="93"/>
      <c r="WQM16" s="93"/>
      <c r="WQP16" s="93"/>
      <c r="WQV16" s="93"/>
      <c r="WQY16" s="93"/>
      <c r="WRB16" s="93"/>
      <c r="WRE16" s="93"/>
      <c r="WRG16" s="93"/>
      <c r="WRH16" s="93"/>
      <c r="WRM16" s="93"/>
      <c r="WRP16" s="93"/>
      <c r="WRS16" s="93"/>
      <c r="WRV16" s="93"/>
      <c r="WRY16" s="93"/>
      <c r="WSB16" s="93"/>
      <c r="WSE16" s="93"/>
      <c r="WSK16" s="93"/>
      <c r="WSN16" s="93"/>
      <c r="WSQ16" s="93"/>
      <c r="WSS16" s="93"/>
      <c r="WST16" s="93"/>
      <c r="WTB16" s="93"/>
      <c r="WTE16" s="93"/>
      <c r="WTH16" s="93"/>
      <c r="WTS16" s="93"/>
      <c r="WTT16" s="93"/>
      <c r="WTY16" s="93"/>
      <c r="WUC16" s="93"/>
      <c r="WUD16" s="93"/>
      <c r="WUL16" s="93"/>
      <c r="WUM16" s="93"/>
      <c r="WVM16" s="93"/>
      <c r="WVN16" s="93"/>
      <c r="WVO16" s="93"/>
      <c r="WVP16" s="93"/>
      <c r="WVQ16" s="93"/>
      <c r="WVR16" s="93"/>
      <c r="WVS16" s="93"/>
      <c r="WVT16" s="93"/>
      <c r="WVU16" s="93"/>
      <c r="WVV16" s="93"/>
      <c r="WVW16" s="93"/>
      <c r="WVX16" s="93"/>
      <c r="WVY16" s="93"/>
      <c r="WVZ16" s="93"/>
      <c r="WWA16" s="93"/>
      <c r="WWB16" s="93"/>
      <c r="WWC16" s="93"/>
      <c r="WWD16" s="93"/>
      <c r="WWE16" s="93"/>
      <c r="WWF16" s="93"/>
      <c r="WWG16" s="93"/>
      <c r="WWH16" s="93"/>
      <c r="WWI16" s="93"/>
      <c r="WWJ16" s="93"/>
      <c r="WWK16" s="93"/>
      <c r="WWL16" s="93"/>
      <c r="WWM16" s="93"/>
      <c r="WWN16" s="93"/>
      <c r="WWO16" s="93"/>
      <c r="WWP16" s="93"/>
      <c r="WWQ16" s="93"/>
      <c r="WWR16" s="93"/>
      <c r="WWS16" s="93"/>
      <c r="WWT16" s="93"/>
      <c r="WWU16" s="93"/>
      <c r="WWV16" s="93"/>
      <c r="WWW16" s="93"/>
      <c r="WWX16" s="93"/>
      <c r="WWY16" s="93"/>
      <c r="WWZ16" s="93"/>
      <c r="WXA16" s="93"/>
      <c r="WXB16" s="93"/>
      <c r="WXC16" s="93"/>
      <c r="WXD16" s="93"/>
      <c r="WXE16" s="93"/>
      <c r="WXF16" s="93"/>
      <c r="WXG16" s="93"/>
      <c r="WXH16" s="93"/>
      <c r="WXI16" s="93"/>
      <c r="WXJ16" s="93"/>
      <c r="WXK16" s="93"/>
      <c r="WXL16" s="93"/>
      <c r="WXM16" s="93"/>
      <c r="WXN16" s="93"/>
      <c r="WXO16" s="93"/>
      <c r="WXP16" s="93"/>
      <c r="WXQ16" s="93"/>
      <c r="WXR16" s="93"/>
      <c r="WXS16" s="93"/>
      <c r="WXT16" s="93"/>
      <c r="WXU16" s="93"/>
      <c r="WXV16" s="93"/>
      <c r="WXW16" s="93"/>
      <c r="WXX16" s="93"/>
      <c r="WXY16" s="93"/>
      <c r="WXZ16" s="93"/>
      <c r="WYA16" s="93"/>
      <c r="WYB16" s="93"/>
      <c r="WYC16" s="93"/>
      <c r="WYD16" s="93"/>
      <c r="WYE16" s="93"/>
      <c r="WYF16" s="93"/>
      <c r="WYG16" s="93"/>
      <c r="WYH16" s="93"/>
      <c r="WYI16" s="93"/>
      <c r="WYJ16" s="93"/>
      <c r="WYK16" s="93"/>
      <c r="WYL16" s="93"/>
      <c r="WYM16" s="93"/>
      <c r="WYN16" s="93"/>
      <c r="WYO16" s="93"/>
      <c r="WYP16" s="93"/>
      <c r="WYQ16" s="93"/>
      <c r="WYR16" s="93"/>
      <c r="WYS16" s="93"/>
      <c r="WYT16" s="93"/>
      <c r="WYU16" s="93"/>
      <c r="WYV16" s="93"/>
      <c r="WYW16" s="93"/>
      <c r="WYX16" s="93"/>
      <c r="WYY16" s="93"/>
      <c r="WYZ16" s="93"/>
      <c r="WZA16" s="93"/>
      <c r="WZB16" s="93"/>
      <c r="WZC16" s="93"/>
      <c r="WZD16" s="93"/>
      <c r="WZE16" s="93"/>
      <c r="WZF16" s="93"/>
      <c r="WZG16" s="93"/>
      <c r="WZH16" s="93"/>
      <c r="WZI16" s="93"/>
      <c r="WZJ16" s="93"/>
      <c r="WZK16" s="93"/>
      <c r="WZL16" s="93"/>
      <c r="WZM16" s="93"/>
      <c r="WZN16" s="93"/>
      <c r="WZO16" s="93"/>
      <c r="WZP16" s="93"/>
      <c r="WZQ16" s="93"/>
      <c r="WZR16" s="93"/>
      <c r="WZS16" s="93"/>
      <c r="WZT16" s="93"/>
      <c r="WZU16" s="93"/>
      <c r="WZV16" s="93"/>
      <c r="WZW16" s="93"/>
      <c r="WZX16" s="93"/>
      <c r="WZY16" s="93"/>
      <c r="WZZ16" s="93"/>
      <c r="XAA16" s="93"/>
      <c r="XAB16" s="93"/>
      <c r="XAC16" s="93"/>
      <c r="XAD16" s="93"/>
      <c r="XAE16" s="93"/>
      <c r="XAF16" s="93"/>
      <c r="XAG16" s="93"/>
      <c r="XAH16" s="93"/>
      <c r="XAI16" s="93"/>
      <c r="XAJ16" s="93"/>
      <c r="XAK16" s="93"/>
      <c r="XAL16" s="93"/>
      <c r="XAM16" s="93"/>
      <c r="XAN16" s="93"/>
      <c r="XAO16" s="93"/>
      <c r="XAP16" s="93"/>
      <c r="XAQ16" s="93"/>
      <c r="XAR16" s="93"/>
      <c r="XAS16" s="93"/>
      <c r="XAT16" s="93"/>
      <c r="XAU16" s="93"/>
      <c r="XAV16" s="93"/>
      <c r="XAW16" s="93"/>
      <c r="XAX16" s="93"/>
      <c r="XAY16" s="93"/>
      <c r="XAZ16" s="93"/>
      <c r="XBA16" s="93"/>
      <c r="XBB16" s="93"/>
      <c r="XBC16" s="93"/>
      <c r="XBD16" s="93"/>
      <c r="XBE16" s="93"/>
      <c r="XBF16" s="93"/>
      <c r="XBG16" s="93"/>
      <c r="XBH16" s="93"/>
      <c r="XBI16" s="93"/>
      <c r="XBJ16" s="93"/>
      <c r="XBK16" s="93"/>
      <c r="XBL16" s="93"/>
      <c r="XBM16" s="93"/>
      <c r="XBN16" s="93"/>
      <c r="XBO16" s="93"/>
      <c r="XBP16" s="93"/>
      <c r="XBQ16" s="93"/>
      <c r="XBR16" s="93"/>
      <c r="XBS16" s="93"/>
      <c r="XBT16" s="93"/>
      <c r="XBU16" s="93"/>
      <c r="XBV16" s="93"/>
      <c r="XBW16" s="93"/>
      <c r="XBX16" s="93"/>
      <c r="XBY16" s="93"/>
      <c r="XBZ16" s="93"/>
      <c r="XCA16" s="93"/>
      <c r="XCB16" s="93"/>
      <c r="XCC16" s="93"/>
      <c r="XCD16" s="93"/>
      <c r="XCE16" s="93"/>
      <c r="XCF16" s="93"/>
      <c r="XCG16" s="93"/>
      <c r="XCH16" s="93"/>
      <c r="XCI16" s="93"/>
      <c r="XCJ16" s="93"/>
      <c r="XCK16" s="93"/>
      <c r="XCL16" s="93"/>
      <c r="XCM16" s="93"/>
      <c r="XCN16" s="93"/>
      <c r="XCO16" s="93"/>
      <c r="XCP16" s="93"/>
      <c r="XCQ16" s="93"/>
      <c r="XCR16" s="93"/>
      <c r="XCS16" s="93"/>
      <c r="XCT16" s="93"/>
      <c r="XCU16" s="93"/>
      <c r="XCV16" s="93"/>
      <c r="XCW16" s="93"/>
      <c r="XCX16" s="93"/>
      <c r="XCY16" s="93"/>
      <c r="XCZ16" s="93"/>
      <c r="XDA16" s="93"/>
      <c r="XDB16" s="93"/>
      <c r="XDC16" s="93"/>
      <c r="XDD16" s="93"/>
      <c r="XDE16" s="93"/>
      <c r="XDF16" s="93"/>
      <c r="XDG16" s="93"/>
      <c r="XDH16" s="93"/>
      <c r="XDI16" s="93"/>
      <c r="XDJ16" s="93"/>
      <c r="XDK16" s="93"/>
      <c r="XDL16" s="93"/>
      <c r="XDM16" s="93"/>
      <c r="XDN16" s="93"/>
      <c r="XDO16" s="93"/>
      <c r="XDP16" s="93"/>
      <c r="XDQ16" s="93"/>
      <c r="XDR16" s="93"/>
      <c r="XDS16" s="93"/>
      <c r="XDT16" s="93"/>
      <c r="XDU16" s="93"/>
      <c r="XDV16" s="93"/>
      <c r="XDW16" s="93"/>
      <c r="XDX16" s="93"/>
      <c r="XDY16" s="93"/>
      <c r="XDZ16" s="93"/>
      <c r="XEA16" s="93"/>
      <c r="XEB16" s="93"/>
      <c r="XEC16" s="93"/>
      <c r="XED16" s="93"/>
      <c r="XEE16" s="93"/>
      <c r="XEF16" s="93"/>
      <c r="XEG16" s="93"/>
      <c r="XEH16" s="93"/>
      <c r="XEI16" s="93"/>
      <c r="XEJ16" s="93"/>
      <c r="XEK16" s="93"/>
      <c r="XEL16" s="93"/>
      <c r="XEM16" s="93"/>
      <c r="XEN16" s="93"/>
      <c r="XEO16" s="93"/>
      <c r="XEP16" s="93"/>
      <c r="XEQ16" s="93"/>
      <c r="XER16" s="93"/>
      <c r="XES16" s="93"/>
      <c r="XET16" s="93"/>
      <c r="XEU16" s="93"/>
      <c r="XEV16" s="93"/>
      <c r="XEW16" s="93"/>
      <c r="XEX16" s="93"/>
      <c r="XEY16" s="93"/>
      <c r="XEZ16" s="93"/>
      <c r="XFA16" s="93"/>
      <c r="XFB16" s="93"/>
      <c r="XFC16" s="93"/>
      <c r="XFD16" s="93"/>
    </row>
    <row r="17" spans="1:1003 1029:2027 2053:3051 3077:4075 4101:5099 5125:6123 6149:7147 7173:8171 8197:9195 9221:10219 10245:11243 11269:12267 12293:13291 13317:14315 14341:15339 15365:16384" s="62" customFormat="1" ht="20.25" hidden="1" customHeight="1">
      <c r="A17" s="8" t="s">
        <v>19</v>
      </c>
      <c r="B17" s="54" t="s">
        <v>321</v>
      </c>
      <c r="C17" s="54">
        <v>0</v>
      </c>
      <c r="D17" s="54">
        <v>0</v>
      </c>
      <c r="E17" s="54">
        <v>0</v>
      </c>
      <c r="F17" s="54">
        <v>0</v>
      </c>
      <c r="G17" s="56">
        <v>0</v>
      </c>
      <c r="H17" s="56"/>
      <c r="I17" s="56">
        <v>0</v>
      </c>
      <c r="J17" s="9"/>
      <c r="K17" s="10"/>
      <c r="L17" s="11">
        <v>0</v>
      </c>
    </row>
    <row r="18" spans="1:1003 1029:2027 2053:3051 3077:4075 4101:5099 5125:6123 6149:7147 7173:8171 8197:9195 9221:10219 10245:11243 11269:12267 12293:13291 13317:14315 14341:15339 15365:16384" s="62" customFormat="1" ht="21.75" hidden="1" customHeight="1">
      <c r="A18" s="8" t="s">
        <v>20</v>
      </c>
      <c r="B18" s="54" t="s">
        <v>321</v>
      </c>
      <c r="C18" s="54">
        <v>0</v>
      </c>
      <c r="D18" s="54">
        <v>0</v>
      </c>
      <c r="E18" s="54">
        <v>0</v>
      </c>
      <c r="F18" s="54">
        <v>0</v>
      </c>
      <c r="G18" s="56">
        <v>0</v>
      </c>
      <c r="H18" s="56"/>
      <c r="I18" s="56">
        <v>0</v>
      </c>
      <c r="J18" s="9"/>
      <c r="K18" s="10"/>
      <c r="L18" s="11">
        <v>0</v>
      </c>
    </row>
    <row r="19" spans="1:1003 1029:2027 2053:3051 3077:4075 4101:5099 5125:6123 6149:7147 7173:8171 8197:9195 9221:10219 10245:11243 11269:12267 12293:13291 13317:14315 14341:15339 15365:16384" s="62" customFormat="1" ht="26.25" hidden="1" customHeight="1">
      <c r="A19" s="14" t="s">
        <v>21</v>
      </c>
      <c r="B19" s="54"/>
      <c r="C19" s="54"/>
      <c r="D19" s="54">
        <v>0</v>
      </c>
      <c r="E19" s="54">
        <v>0</v>
      </c>
      <c r="F19" s="54">
        <v>5</v>
      </c>
      <c r="G19" s="56">
        <v>0</v>
      </c>
      <c r="H19" s="56"/>
      <c r="I19" s="56">
        <v>-30</v>
      </c>
      <c r="J19" s="9"/>
      <c r="K19" s="13"/>
      <c r="L19" s="11"/>
    </row>
    <row r="20" spans="1:1003 1029:2027 2053:3051 3077:4075 4101:5099 5125:6123 6149:7147 7173:8171 8197:9195 9221:10219 10245:11243 11269:12267 12293:13291 13317:14315 14341:15339 15365:16384" s="62" customFormat="1" ht="26.25" customHeight="1">
      <c r="A20" s="103" t="s">
        <v>56</v>
      </c>
      <c r="B20" s="54" t="s">
        <v>321</v>
      </c>
      <c r="C20" s="54">
        <v>0</v>
      </c>
      <c r="D20" s="54">
        <v>0</v>
      </c>
      <c r="E20" s="54">
        <v>0</v>
      </c>
      <c r="F20" s="54">
        <v>0</v>
      </c>
      <c r="G20" s="56">
        <v>0</v>
      </c>
      <c r="H20" s="56"/>
      <c r="I20" s="56">
        <v>-73</v>
      </c>
      <c r="J20" s="98">
        <v>49</v>
      </c>
      <c r="K20" s="99">
        <v>10000</v>
      </c>
      <c r="L20" s="100">
        <f>+K20*J20</f>
        <v>490000</v>
      </c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P20" s="93"/>
      <c r="BS20" s="93"/>
      <c r="BV20" s="93"/>
      <c r="BY20" s="93"/>
      <c r="CB20" s="93"/>
      <c r="CE20" s="93"/>
      <c r="CK20" s="93"/>
      <c r="CT20" s="93"/>
      <c r="CW20" s="93"/>
      <c r="CZ20" s="93"/>
      <c r="DC20" s="93"/>
      <c r="DO20" s="93"/>
      <c r="DU20" s="93"/>
      <c r="DX20" s="93"/>
      <c r="EA20" s="93"/>
      <c r="ED20" s="93"/>
      <c r="EJ20" s="93"/>
      <c r="EM20" s="93"/>
      <c r="EP20" s="93"/>
      <c r="ES20" s="93"/>
      <c r="EU20" s="93"/>
      <c r="EV20" s="93"/>
      <c r="FA20" s="93"/>
      <c r="FD20" s="93"/>
      <c r="FG20" s="93"/>
      <c r="FJ20" s="93"/>
      <c r="FM20" s="93"/>
      <c r="FP20" s="93"/>
      <c r="FS20" s="93"/>
      <c r="FY20" s="93"/>
      <c r="GB20" s="93"/>
      <c r="GE20" s="93"/>
      <c r="GG20" s="93"/>
      <c r="GH20" s="93"/>
      <c r="GP20" s="93"/>
      <c r="GS20" s="93"/>
      <c r="GV20" s="93"/>
      <c r="HG20" s="93"/>
      <c r="HH20" s="93"/>
      <c r="HM20" s="93"/>
      <c r="HQ20" s="93"/>
      <c r="HR20" s="93"/>
      <c r="HZ20" s="93"/>
      <c r="IA20" s="93"/>
      <c r="JA20" s="93"/>
      <c r="JB20" s="93"/>
      <c r="JC20" s="93"/>
      <c r="JD20" s="93"/>
      <c r="JE20" s="93"/>
      <c r="JF20" s="93"/>
      <c r="JG20" s="93"/>
      <c r="JH20" s="93"/>
      <c r="JI20" s="93"/>
      <c r="JJ20" s="93"/>
      <c r="JK20" s="93"/>
      <c r="JL20" s="93"/>
      <c r="JM20" s="93"/>
      <c r="JN20" s="93"/>
      <c r="JO20" s="93"/>
      <c r="JP20" s="93"/>
      <c r="JQ20" s="93"/>
      <c r="JR20" s="93"/>
      <c r="JS20" s="93"/>
      <c r="JT20" s="93"/>
      <c r="JU20" s="93"/>
      <c r="JV20" s="93"/>
      <c r="JW20" s="93"/>
      <c r="JX20" s="93"/>
      <c r="JY20" s="93"/>
      <c r="JZ20" s="93"/>
      <c r="KA20" s="93"/>
      <c r="KB20" s="93"/>
      <c r="KC20" s="93"/>
      <c r="KD20" s="93"/>
      <c r="KE20" s="93"/>
      <c r="KF20" s="93"/>
      <c r="KG20" s="93"/>
      <c r="KH20" s="93"/>
      <c r="KI20" s="93"/>
      <c r="KJ20" s="93"/>
      <c r="KK20" s="93"/>
      <c r="KL20" s="93"/>
      <c r="KM20" s="93"/>
      <c r="KN20" s="93"/>
      <c r="KO20" s="93"/>
      <c r="KP20" s="93"/>
      <c r="KQ20" s="93"/>
      <c r="KR20" s="93"/>
      <c r="KS20" s="93"/>
      <c r="KT20" s="93"/>
      <c r="KU20" s="93"/>
      <c r="KV20" s="93"/>
      <c r="KW20" s="93"/>
      <c r="KX20" s="93"/>
      <c r="KY20" s="93"/>
      <c r="KZ20" s="93"/>
      <c r="LA20" s="93"/>
      <c r="LB20" s="93"/>
      <c r="LC20" s="93"/>
      <c r="LD20" s="93"/>
      <c r="LE20" s="93"/>
      <c r="LF20" s="93"/>
      <c r="LL20" s="93"/>
      <c r="LO20" s="93"/>
      <c r="LR20" s="93"/>
      <c r="LU20" s="93"/>
      <c r="LX20" s="93"/>
      <c r="MA20" s="93"/>
      <c r="MG20" s="93"/>
      <c r="MP20" s="93"/>
      <c r="MS20" s="93"/>
      <c r="MV20" s="93"/>
      <c r="MY20" s="93"/>
      <c r="NK20" s="93"/>
      <c r="NQ20" s="93"/>
      <c r="NT20" s="93"/>
      <c r="NW20" s="93"/>
      <c r="NZ20" s="93"/>
      <c r="OF20" s="93"/>
      <c r="OI20" s="93"/>
      <c r="OL20" s="93"/>
      <c r="OO20" s="93"/>
      <c r="OQ20" s="93"/>
      <c r="OR20" s="93"/>
      <c r="OW20" s="93"/>
      <c r="OZ20" s="93"/>
      <c r="PC20" s="93"/>
      <c r="PF20" s="93"/>
      <c r="PI20" s="93"/>
      <c r="PL20" s="93"/>
      <c r="PO20" s="93"/>
      <c r="PU20" s="93"/>
      <c r="PX20" s="93"/>
      <c r="QA20" s="93"/>
      <c r="QC20" s="93"/>
      <c r="QD20" s="93"/>
      <c r="QL20" s="93"/>
      <c r="QO20" s="93"/>
      <c r="QR20" s="93"/>
      <c r="RC20" s="93"/>
      <c r="RD20" s="93"/>
      <c r="RI20" s="93"/>
      <c r="RM20" s="93"/>
      <c r="RN20" s="93"/>
      <c r="RV20" s="93"/>
      <c r="RW20" s="93"/>
      <c r="SW20" s="93"/>
      <c r="SX20" s="93"/>
      <c r="SY20" s="93"/>
      <c r="SZ20" s="93"/>
      <c r="TA20" s="93"/>
      <c r="TB20" s="93"/>
      <c r="TC20" s="93"/>
      <c r="TD20" s="93"/>
      <c r="TE20" s="93"/>
      <c r="TF20" s="93"/>
      <c r="TG20" s="93"/>
      <c r="TH20" s="93"/>
      <c r="TI20" s="93"/>
      <c r="TJ20" s="93"/>
      <c r="TK20" s="93"/>
      <c r="TL20" s="93"/>
      <c r="TM20" s="93"/>
      <c r="TN20" s="93"/>
      <c r="TO20" s="93"/>
      <c r="TP20" s="93"/>
      <c r="TQ20" s="93"/>
      <c r="TR20" s="93"/>
      <c r="TS20" s="93"/>
      <c r="TT20" s="93"/>
      <c r="TU20" s="93"/>
      <c r="TV20" s="93"/>
      <c r="TW20" s="93"/>
      <c r="TX20" s="93"/>
      <c r="TY20" s="93"/>
      <c r="TZ20" s="93"/>
      <c r="UA20" s="93"/>
      <c r="UB20" s="93"/>
      <c r="UC20" s="93"/>
      <c r="UD20" s="93"/>
      <c r="UE20" s="93"/>
      <c r="UF20" s="93"/>
      <c r="UG20" s="93"/>
      <c r="UH20" s="93"/>
      <c r="UI20" s="93"/>
      <c r="UJ20" s="93"/>
      <c r="UK20" s="93"/>
      <c r="UL20" s="93"/>
      <c r="UM20" s="93"/>
      <c r="UN20" s="93"/>
      <c r="UO20" s="93"/>
      <c r="UP20" s="93"/>
      <c r="UQ20" s="93"/>
      <c r="UR20" s="93"/>
      <c r="US20" s="93"/>
      <c r="UT20" s="93"/>
      <c r="UU20" s="93"/>
      <c r="UV20" s="93"/>
      <c r="UW20" s="93"/>
      <c r="UX20" s="93"/>
      <c r="UY20" s="93"/>
      <c r="UZ20" s="93"/>
      <c r="VA20" s="93"/>
      <c r="VB20" s="93"/>
      <c r="VH20" s="93"/>
      <c r="VK20" s="93"/>
      <c r="VN20" s="93"/>
      <c r="VQ20" s="93"/>
      <c r="VT20" s="93"/>
      <c r="VW20" s="93"/>
      <c r="WC20" s="93"/>
      <c r="WL20" s="93"/>
      <c r="WO20" s="93"/>
      <c r="WR20" s="93"/>
      <c r="WU20" s="93"/>
      <c r="XG20" s="93"/>
      <c r="XM20" s="93"/>
      <c r="XP20" s="93"/>
      <c r="XS20" s="93"/>
      <c r="XV20" s="93"/>
      <c r="YB20" s="93"/>
      <c r="YE20" s="93"/>
      <c r="YH20" s="93"/>
      <c r="YK20" s="93"/>
      <c r="YM20" s="93"/>
      <c r="YN20" s="93"/>
      <c r="YS20" s="93"/>
      <c r="YV20" s="93"/>
      <c r="YY20" s="93"/>
      <c r="ZB20" s="93"/>
      <c r="ZE20" s="93"/>
      <c r="ZH20" s="93"/>
      <c r="ZK20" s="93"/>
      <c r="ZQ20" s="93"/>
      <c r="ZT20" s="93"/>
      <c r="ZW20" s="93"/>
      <c r="ZY20" s="93"/>
      <c r="ZZ20" s="93"/>
      <c r="AAH20" s="93"/>
      <c r="AAK20" s="93"/>
      <c r="AAN20" s="93"/>
      <c r="AAY20" s="93"/>
      <c r="AAZ20" s="93"/>
      <c r="ABE20" s="93"/>
      <c r="ABI20" s="93"/>
      <c r="ABJ20" s="93"/>
      <c r="ABR20" s="93"/>
      <c r="ABS20" s="93"/>
      <c r="ACS20" s="93"/>
      <c r="ACT20" s="93"/>
      <c r="ACU20" s="93"/>
      <c r="ACV20" s="93"/>
      <c r="ACW20" s="93"/>
      <c r="ACX20" s="93"/>
      <c r="ACY20" s="93"/>
      <c r="ACZ20" s="93"/>
      <c r="ADA20" s="93"/>
      <c r="ADB20" s="93"/>
      <c r="ADC20" s="93"/>
      <c r="ADD20" s="93"/>
      <c r="ADE20" s="93"/>
      <c r="ADF20" s="93"/>
      <c r="ADG20" s="93"/>
      <c r="ADH20" s="93"/>
      <c r="ADI20" s="93"/>
      <c r="ADJ20" s="93"/>
      <c r="ADK20" s="93"/>
      <c r="ADL20" s="93"/>
      <c r="ADM20" s="93"/>
      <c r="ADN20" s="93"/>
      <c r="ADO20" s="93"/>
      <c r="ADP20" s="93"/>
      <c r="ADQ20" s="93"/>
      <c r="ADR20" s="93"/>
      <c r="ADS20" s="93"/>
      <c r="ADT20" s="93"/>
      <c r="ADU20" s="93"/>
      <c r="ADV20" s="93"/>
      <c r="ADW20" s="93"/>
      <c r="ADX20" s="93"/>
      <c r="ADY20" s="93"/>
      <c r="ADZ20" s="93"/>
      <c r="AEA20" s="93"/>
      <c r="AEB20" s="93"/>
      <c r="AEC20" s="93"/>
      <c r="AED20" s="93"/>
      <c r="AEE20" s="93"/>
      <c r="AEF20" s="93"/>
      <c r="AEG20" s="93"/>
      <c r="AEH20" s="93"/>
      <c r="AEI20" s="93"/>
      <c r="AEJ20" s="93"/>
      <c r="AEK20" s="93"/>
      <c r="AEL20" s="93"/>
      <c r="AEM20" s="93"/>
      <c r="AEN20" s="93"/>
      <c r="AEO20" s="93"/>
      <c r="AEP20" s="93"/>
      <c r="AEQ20" s="93"/>
      <c r="AER20" s="93"/>
      <c r="AES20" s="93"/>
      <c r="AET20" s="93"/>
      <c r="AEU20" s="93"/>
      <c r="AEV20" s="93"/>
      <c r="AEW20" s="93"/>
      <c r="AEX20" s="93"/>
      <c r="AFD20" s="93"/>
      <c r="AFG20" s="93"/>
      <c r="AFJ20" s="93"/>
      <c r="AFM20" s="93"/>
      <c r="AFP20" s="93"/>
      <c r="AFS20" s="93"/>
      <c r="AFY20" s="93"/>
      <c r="AGH20" s="93"/>
      <c r="AGK20" s="93"/>
      <c r="AGN20" s="93"/>
      <c r="AGQ20" s="93"/>
      <c r="AHC20" s="93"/>
      <c r="AHI20" s="93"/>
      <c r="AHL20" s="93"/>
      <c r="AHO20" s="93"/>
      <c r="AHR20" s="93"/>
      <c r="AHX20" s="93"/>
      <c r="AIA20" s="93"/>
      <c r="AID20" s="93"/>
      <c r="AIG20" s="93"/>
      <c r="AII20" s="93"/>
      <c r="AIJ20" s="93"/>
      <c r="AIO20" s="93"/>
      <c r="AIR20" s="93"/>
      <c r="AIU20" s="93"/>
      <c r="AIX20" s="93"/>
      <c r="AJA20" s="93"/>
      <c r="AJD20" s="93"/>
      <c r="AJG20" s="93"/>
      <c r="AJM20" s="93"/>
      <c r="AJP20" s="93"/>
      <c r="AJS20" s="93"/>
      <c r="AJU20" s="93"/>
      <c r="AJV20" s="93"/>
      <c r="AKD20" s="93"/>
      <c r="AKG20" s="93"/>
      <c r="AKJ20" s="93"/>
      <c r="AKU20" s="93"/>
      <c r="AKV20" s="93"/>
      <c r="ALA20" s="93"/>
      <c r="ALE20" s="93"/>
      <c r="ALF20" s="93"/>
      <c r="ALN20" s="93"/>
      <c r="ALO20" s="93"/>
      <c r="AMO20" s="93"/>
      <c r="AMP20" s="93"/>
      <c r="AMQ20" s="93"/>
      <c r="AMR20" s="93"/>
      <c r="AMS20" s="93"/>
      <c r="AMT20" s="93"/>
      <c r="AMU20" s="93"/>
      <c r="AMV20" s="93"/>
      <c r="AMW20" s="93"/>
      <c r="AMX20" s="93"/>
      <c r="AMY20" s="93"/>
      <c r="AMZ20" s="93"/>
      <c r="ANA20" s="93"/>
      <c r="ANB20" s="93"/>
      <c r="ANC20" s="93"/>
      <c r="AND20" s="93"/>
      <c r="ANE20" s="93"/>
      <c r="ANF20" s="93"/>
      <c r="ANG20" s="93"/>
      <c r="ANH20" s="93"/>
      <c r="ANI20" s="93"/>
      <c r="ANJ20" s="93"/>
      <c r="ANK20" s="93"/>
      <c r="ANL20" s="93"/>
      <c r="ANM20" s="93"/>
      <c r="ANN20" s="93"/>
      <c r="ANO20" s="93"/>
      <c r="ANP20" s="93"/>
      <c r="ANQ20" s="93"/>
      <c r="ANR20" s="93"/>
      <c r="ANS20" s="93"/>
      <c r="ANT20" s="93"/>
      <c r="ANU20" s="93"/>
      <c r="ANV20" s="93"/>
      <c r="ANW20" s="93"/>
      <c r="ANX20" s="93"/>
      <c r="ANY20" s="93"/>
      <c r="ANZ20" s="93"/>
      <c r="AOA20" s="93"/>
      <c r="AOB20" s="93"/>
      <c r="AOC20" s="93"/>
      <c r="AOD20" s="93"/>
      <c r="AOE20" s="93"/>
      <c r="AOF20" s="93"/>
      <c r="AOG20" s="93"/>
      <c r="AOH20" s="93"/>
      <c r="AOI20" s="93"/>
      <c r="AOJ20" s="93"/>
      <c r="AOK20" s="93"/>
      <c r="AOL20" s="93"/>
      <c r="AOM20" s="93"/>
      <c r="AON20" s="93"/>
      <c r="AOO20" s="93"/>
      <c r="AOP20" s="93"/>
      <c r="AOQ20" s="93"/>
      <c r="AOR20" s="93"/>
      <c r="AOS20" s="93"/>
      <c r="AOT20" s="93"/>
      <c r="AOZ20" s="93"/>
      <c r="APC20" s="93"/>
      <c r="APF20" s="93"/>
      <c r="API20" s="93"/>
      <c r="APL20" s="93"/>
      <c r="APO20" s="93"/>
      <c r="APU20" s="93"/>
      <c r="AQD20" s="93"/>
      <c r="AQG20" s="93"/>
      <c r="AQJ20" s="93"/>
      <c r="AQM20" s="93"/>
      <c r="AQY20" s="93"/>
      <c r="ARE20" s="93"/>
      <c r="ARH20" s="93"/>
      <c r="ARK20" s="93"/>
      <c r="ARN20" s="93"/>
      <c r="ART20" s="93"/>
      <c r="ARW20" s="93"/>
      <c r="ARZ20" s="93"/>
      <c r="ASC20" s="93"/>
      <c r="ASE20" s="93"/>
      <c r="ASF20" s="93"/>
      <c r="ASK20" s="93"/>
      <c r="ASN20" s="93"/>
      <c r="ASQ20" s="93"/>
      <c r="AST20" s="93"/>
      <c r="ASW20" s="93"/>
      <c r="ASZ20" s="93"/>
      <c r="ATC20" s="93"/>
      <c r="ATI20" s="93"/>
      <c r="ATL20" s="93"/>
      <c r="ATO20" s="93"/>
      <c r="ATQ20" s="93"/>
      <c r="ATR20" s="93"/>
      <c r="ATZ20" s="93"/>
      <c r="AUC20" s="93"/>
      <c r="AUF20" s="93"/>
      <c r="AUQ20" s="93"/>
      <c r="AUR20" s="93"/>
      <c r="AUW20" s="93"/>
      <c r="AVA20" s="93"/>
      <c r="AVB20" s="93"/>
      <c r="AVJ20" s="93"/>
      <c r="AVK20" s="93"/>
      <c r="AWK20" s="93"/>
      <c r="AWL20" s="93"/>
      <c r="AWM20" s="93"/>
      <c r="AWN20" s="93"/>
      <c r="AWO20" s="93"/>
      <c r="AWP20" s="93"/>
      <c r="AWQ20" s="93"/>
      <c r="AWR20" s="93"/>
      <c r="AWS20" s="93"/>
      <c r="AWT20" s="93"/>
      <c r="AWU20" s="93"/>
      <c r="AWV20" s="93"/>
      <c r="AWW20" s="93"/>
      <c r="AWX20" s="93"/>
      <c r="AWY20" s="93"/>
      <c r="AWZ20" s="93"/>
      <c r="AXA20" s="93"/>
      <c r="AXB20" s="93"/>
      <c r="AXC20" s="93"/>
      <c r="AXD20" s="93"/>
      <c r="AXE20" s="93"/>
      <c r="AXF20" s="93"/>
      <c r="AXG20" s="93"/>
      <c r="AXH20" s="93"/>
      <c r="AXI20" s="93"/>
      <c r="AXJ20" s="93"/>
      <c r="AXK20" s="93"/>
      <c r="AXL20" s="93"/>
      <c r="AXM20" s="93"/>
      <c r="AXN20" s="93"/>
      <c r="AXO20" s="93"/>
      <c r="AXP20" s="93"/>
      <c r="AXQ20" s="93"/>
      <c r="AXR20" s="93"/>
      <c r="AXS20" s="93"/>
      <c r="AXT20" s="93"/>
      <c r="AXU20" s="93"/>
      <c r="AXV20" s="93"/>
      <c r="AXW20" s="93"/>
      <c r="AXX20" s="93"/>
      <c r="AXY20" s="93"/>
      <c r="AXZ20" s="93"/>
      <c r="AYA20" s="93"/>
      <c r="AYB20" s="93"/>
      <c r="AYC20" s="93"/>
      <c r="AYD20" s="93"/>
      <c r="AYE20" s="93"/>
      <c r="AYF20" s="93"/>
      <c r="AYG20" s="93"/>
      <c r="AYH20" s="93"/>
      <c r="AYI20" s="93"/>
      <c r="AYJ20" s="93"/>
      <c r="AYK20" s="93"/>
      <c r="AYL20" s="93"/>
      <c r="AYM20" s="93"/>
      <c r="AYN20" s="93"/>
      <c r="AYO20" s="93"/>
      <c r="AYP20" s="93"/>
      <c r="AYV20" s="93"/>
      <c r="AYY20" s="93"/>
      <c r="AZB20" s="93"/>
      <c r="AZE20" s="93"/>
      <c r="AZH20" s="93"/>
      <c r="AZK20" s="93"/>
      <c r="AZQ20" s="93"/>
      <c r="AZZ20" s="93"/>
      <c r="BAC20" s="93"/>
      <c r="BAF20" s="93"/>
      <c r="BAI20" s="93"/>
      <c r="BAU20" s="93"/>
      <c r="BBA20" s="93"/>
      <c r="BBD20" s="93"/>
      <c r="BBG20" s="93"/>
      <c r="BBJ20" s="93"/>
      <c r="BBP20" s="93"/>
      <c r="BBS20" s="93"/>
      <c r="BBV20" s="93"/>
      <c r="BBY20" s="93"/>
      <c r="BCA20" s="93"/>
      <c r="BCB20" s="93"/>
      <c r="BCG20" s="93"/>
      <c r="BCJ20" s="93"/>
      <c r="BCM20" s="93"/>
      <c r="BCP20" s="93"/>
      <c r="BCS20" s="93"/>
      <c r="BCV20" s="93"/>
      <c r="BCY20" s="93"/>
      <c r="BDE20" s="93"/>
      <c r="BDH20" s="93"/>
      <c r="BDK20" s="93"/>
      <c r="BDM20" s="93"/>
      <c r="BDN20" s="93"/>
      <c r="BDV20" s="93"/>
      <c r="BDY20" s="93"/>
      <c r="BEB20" s="93"/>
      <c r="BEM20" s="93"/>
      <c r="BEN20" s="93"/>
      <c r="BES20" s="93"/>
      <c r="BEW20" s="93"/>
      <c r="BEX20" s="93"/>
      <c r="BFF20" s="93"/>
      <c r="BFG20" s="93"/>
      <c r="BGG20" s="93"/>
      <c r="BGH20" s="93"/>
      <c r="BGI20" s="93"/>
      <c r="BGJ20" s="93"/>
      <c r="BGK20" s="93"/>
      <c r="BGL20" s="93"/>
      <c r="BGM20" s="93"/>
      <c r="BGN20" s="93"/>
      <c r="BGO20" s="93"/>
      <c r="BGP20" s="93"/>
      <c r="BGQ20" s="93"/>
      <c r="BGR20" s="93"/>
      <c r="BGS20" s="93"/>
      <c r="BGT20" s="93"/>
      <c r="BGU20" s="93"/>
      <c r="BGV20" s="93"/>
      <c r="BGW20" s="93"/>
      <c r="BGX20" s="93"/>
      <c r="BGY20" s="93"/>
      <c r="BGZ20" s="93"/>
      <c r="BHA20" s="93"/>
      <c r="BHB20" s="93"/>
      <c r="BHC20" s="93"/>
      <c r="BHD20" s="93"/>
      <c r="BHE20" s="93"/>
      <c r="BHF20" s="93"/>
      <c r="BHG20" s="93"/>
      <c r="BHH20" s="93"/>
      <c r="BHI20" s="93"/>
      <c r="BHJ20" s="93"/>
      <c r="BHK20" s="93"/>
      <c r="BHL20" s="93"/>
      <c r="BHM20" s="93"/>
      <c r="BHN20" s="93"/>
      <c r="BHO20" s="93"/>
      <c r="BHP20" s="93"/>
      <c r="BHQ20" s="93"/>
      <c r="BHR20" s="93"/>
      <c r="BHS20" s="93"/>
      <c r="BHT20" s="93"/>
      <c r="BHU20" s="93"/>
      <c r="BHV20" s="93"/>
      <c r="BHW20" s="93"/>
      <c r="BHX20" s="93"/>
      <c r="BHY20" s="93"/>
      <c r="BHZ20" s="93"/>
      <c r="BIA20" s="93"/>
      <c r="BIB20" s="93"/>
      <c r="BIC20" s="93"/>
      <c r="BID20" s="93"/>
      <c r="BIE20" s="93"/>
      <c r="BIF20" s="93"/>
      <c r="BIG20" s="93"/>
      <c r="BIH20" s="93"/>
      <c r="BII20" s="93"/>
      <c r="BIJ20" s="93"/>
      <c r="BIK20" s="93"/>
      <c r="BIL20" s="93"/>
      <c r="BIR20" s="93"/>
      <c r="BIU20" s="93"/>
      <c r="BIX20" s="93"/>
      <c r="BJA20" s="93"/>
      <c r="BJD20" s="93"/>
      <c r="BJG20" s="93"/>
      <c r="BJM20" s="93"/>
      <c r="BJV20" s="93"/>
      <c r="BJY20" s="93"/>
      <c r="BKB20" s="93"/>
      <c r="BKE20" s="93"/>
      <c r="BKQ20" s="93"/>
      <c r="BKW20" s="93"/>
      <c r="BKZ20" s="93"/>
      <c r="BLC20" s="93"/>
      <c r="BLF20" s="93"/>
      <c r="BLL20" s="93"/>
      <c r="BLO20" s="93"/>
      <c r="BLR20" s="93"/>
      <c r="BLU20" s="93"/>
      <c r="BLW20" s="93"/>
      <c r="BLX20" s="93"/>
      <c r="BMC20" s="93"/>
      <c r="BMF20" s="93"/>
      <c r="BMI20" s="93"/>
      <c r="BML20" s="93"/>
      <c r="BMO20" s="93"/>
      <c r="BMR20" s="93"/>
      <c r="BMU20" s="93"/>
      <c r="BNA20" s="93"/>
      <c r="BND20" s="93"/>
      <c r="BNG20" s="93"/>
      <c r="BNI20" s="93"/>
      <c r="BNJ20" s="93"/>
      <c r="BNR20" s="93"/>
      <c r="BNU20" s="93"/>
      <c r="BNX20" s="93"/>
      <c r="BOI20" s="93"/>
      <c r="BOJ20" s="93"/>
      <c r="BOO20" s="93"/>
      <c r="BOS20" s="93"/>
      <c r="BOT20" s="93"/>
      <c r="BPB20" s="93"/>
      <c r="BPC20" s="93"/>
      <c r="BQC20" s="93"/>
      <c r="BQD20" s="93"/>
      <c r="BQE20" s="93"/>
      <c r="BQF20" s="93"/>
      <c r="BQG20" s="93"/>
      <c r="BQH20" s="93"/>
      <c r="BQI20" s="93"/>
      <c r="BQJ20" s="93"/>
      <c r="BQK20" s="93"/>
      <c r="BQL20" s="93"/>
      <c r="BQM20" s="93"/>
      <c r="BQN20" s="93"/>
      <c r="BQO20" s="93"/>
      <c r="BQP20" s="93"/>
      <c r="BQQ20" s="93"/>
      <c r="BQR20" s="93"/>
      <c r="BQS20" s="93"/>
      <c r="BQT20" s="93"/>
      <c r="BQU20" s="93"/>
      <c r="BQV20" s="93"/>
      <c r="BQW20" s="93"/>
      <c r="BQX20" s="93"/>
      <c r="BQY20" s="93"/>
      <c r="BQZ20" s="93"/>
      <c r="BRA20" s="93"/>
      <c r="BRB20" s="93"/>
      <c r="BRC20" s="93"/>
      <c r="BRD20" s="93"/>
      <c r="BRE20" s="93"/>
      <c r="BRF20" s="93"/>
      <c r="BRG20" s="93"/>
      <c r="BRH20" s="93"/>
      <c r="BRI20" s="93"/>
      <c r="BRJ20" s="93"/>
      <c r="BRK20" s="93"/>
      <c r="BRL20" s="93"/>
      <c r="BRM20" s="93"/>
      <c r="BRN20" s="93"/>
      <c r="BRO20" s="93"/>
      <c r="BRP20" s="93"/>
      <c r="BRQ20" s="93"/>
      <c r="BRR20" s="93"/>
      <c r="BRS20" s="93"/>
      <c r="BRT20" s="93"/>
      <c r="BRU20" s="93"/>
      <c r="BRV20" s="93"/>
      <c r="BRW20" s="93"/>
      <c r="BRX20" s="93"/>
      <c r="BRY20" s="93"/>
      <c r="BRZ20" s="93"/>
      <c r="BSA20" s="93"/>
      <c r="BSB20" s="93"/>
      <c r="BSC20" s="93"/>
      <c r="BSD20" s="93"/>
      <c r="BSE20" s="93"/>
      <c r="BSF20" s="93"/>
      <c r="BSG20" s="93"/>
      <c r="BSH20" s="93"/>
      <c r="BSN20" s="93"/>
      <c r="BSQ20" s="93"/>
      <c r="BST20" s="93"/>
      <c r="BSW20" s="93"/>
      <c r="BSZ20" s="93"/>
      <c r="BTC20" s="93"/>
      <c r="BTI20" s="93"/>
      <c r="BTR20" s="93"/>
      <c r="BTU20" s="93"/>
      <c r="BTX20" s="93"/>
      <c r="BUA20" s="93"/>
      <c r="BUM20" s="93"/>
      <c r="BUS20" s="93"/>
      <c r="BUV20" s="93"/>
      <c r="BUY20" s="93"/>
      <c r="BVB20" s="93"/>
      <c r="BVH20" s="93"/>
      <c r="BVK20" s="93"/>
      <c r="BVN20" s="93"/>
      <c r="BVQ20" s="93"/>
      <c r="BVS20" s="93"/>
      <c r="BVT20" s="93"/>
      <c r="BVY20" s="93"/>
      <c r="BWB20" s="93"/>
      <c r="BWE20" s="93"/>
      <c r="BWH20" s="93"/>
      <c r="BWK20" s="93"/>
      <c r="BWN20" s="93"/>
      <c r="BWQ20" s="93"/>
      <c r="BWW20" s="93"/>
      <c r="BWZ20" s="93"/>
      <c r="BXC20" s="93"/>
      <c r="BXE20" s="93"/>
      <c r="BXF20" s="93"/>
      <c r="BXN20" s="93"/>
      <c r="BXQ20" s="93"/>
      <c r="BXT20" s="93"/>
      <c r="BYE20" s="93"/>
      <c r="BYF20" s="93"/>
      <c r="BYK20" s="93"/>
      <c r="BYO20" s="93"/>
      <c r="BYP20" s="93"/>
      <c r="BYX20" s="93"/>
      <c r="BYY20" s="93"/>
      <c r="BZY20" s="93"/>
      <c r="BZZ20" s="93"/>
      <c r="CAA20" s="93"/>
      <c r="CAB20" s="93"/>
      <c r="CAC20" s="93"/>
      <c r="CAD20" s="93"/>
      <c r="CAE20" s="93"/>
      <c r="CAF20" s="93"/>
      <c r="CAG20" s="93"/>
      <c r="CAH20" s="93"/>
      <c r="CAI20" s="93"/>
      <c r="CAJ20" s="93"/>
      <c r="CAK20" s="93"/>
      <c r="CAL20" s="93"/>
      <c r="CAM20" s="93"/>
      <c r="CAN20" s="93"/>
      <c r="CAO20" s="93"/>
      <c r="CAP20" s="93"/>
      <c r="CAQ20" s="93"/>
      <c r="CAR20" s="93"/>
      <c r="CAS20" s="93"/>
      <c r="CAT20" s="93"/>
      <c r="CAU20" s="93"/>
      <c r="CAV20" s="93"/>
      <c r="CAW20" s="93"/>
      <c r="CAX20" s="93"/>
      <c r="CAY20" s="93"/>
      <c r="CAZ20" s="93"/>
      <c r="CBA20" s="93"/>
      <c r="CBB20" s="93"/>
      <c r="CBC20" s="93"/>
      <c r="CBD20" s="93"/>
      <c r="CBE20" s="93"/>
      <c r="CBF20" s="93"/>
      <c r="CBG20" s="93"/>
      <c r="CBH20" s="93"/>
      <c r="CBI20" s="93"/>
      <c r="CBJ20" s="93"/>
      <c r="CBK20" s="93"/>
      <c r="CBL20" s="93"/>
      <c r="CBM20" s="93"/>
      <c r="CBN20" s="93"/>
      <c r="CBO20" s="93"/>
      <c r="CBP20" s="93"/>
      <c r="CBQ20" s="93"/>
      <c r="CBR20" s="93"/>
      <c r="CBS20" s="93"/>
      <c r="CBT20" s="93"/>
      <c r="CBU20" s="93"/>
      <c r="CBV20" s="93"/>
      <c r="CBW20" s="93"/>
      <c r="CBX20" s="93"/>
      <c r="CBY20" s="93"/>
      <c r="CBZ20" s="93"/>
      <c r="CCA20" s="93"/>
      <c r="CCB20" s="93"/>
      <c r="CCC20" s="93"/>
      <c r="CCD20" s="93"/>
      <c r="CCJ20" s="93"/>
      <c r="CCM20" s="93"/>
      <c r="CCP20" s="93"/>
      <c r="CCS20" s="93"/>
      <c r="CCV20" s="93"/>
      <c r="CCY20" s="93"/>
      <c r="CDE20" s="93"/>
      <c r="CDN20" s="93"/>
      <c r="CDQ20" s="93"/>
      <c r="CDT20" s="93"/>
      <c r="CDW20" s="93"/>
      <c r="CEI20" s="93"/>
      <c r="CEO20" s="93"/>
      <c r="CER20" s="93"/>
      <c r="CEU20" s="93"/>
      <c r="CEX20" s="93"/>
      <c r="CFD20" s="93"/>
      <c r="CFG20" s="93"/>
      <c r="CFJ20" s="93"/>
      <c r="CFM20" s="93"/>
      <c r="CFO20" s="93"/>
      <c r="CFP20" s="93"/>
      <c r="CFU20" s="93"/>
      <c r="CFX20" s="93"/>
      <c r="CGA20" s="93"/>
      <c r="CGD20" s="93"/>
      <c r="CGG20" s="93"/>
      <c r="CGJ20" s="93"/>
      <c r="CGM20" s="93"/>
      <c r="CGS20" s="93"/>
      <c r="CGV20" s="93"/>
      <c r="CGY20" s="93"/>
      <c r="CHA20" s="93"/>
      <c r="CHB20" s="93"/>
      <c r="CHJ20" s="93"/>
      <c r="CHM20" s="93"/>
      <c r="CHP20" s="93"/>
      <c r="CIA20" s="93"/>
      <c r="CIB20" s="93"/>
      <c r="CIG20" s="93"/>
      <c r="CIK20" s="93"/>
      <c r="CIL20" s="93"/>
      <c r="CIT20" s="93"/>
      <c r="CIU20" s="93"/>
      <c r="CJU20" s="93"/>
      <c r="CJV20" s="93"/>
      <c r="CJW20" s="93"/>
      <c r="CJX20" s="93"/>
      <c r="CJY20" s="93"/>
      <c r="CJZ20" s="93"/>
      <c r="CKA20" s="93"/>
      <c r="CKB20" s="93"/>
      <c r="CKC20" s="93"/>
      <c r="CKD20" s="93"/>
      <c r="CKE20" s="93"/>
      <c r="CKF20" s="93"/>
      <c r="CKG20" s="93"/>
      <c r="CKH20" s="93"/>
      <c r="CKI20" s="93"/>
      <c r="CKJ20" s="93"/>
      <c r="CKK20" s="93"/>
      <c r="CKL20" s="93"/>
      <c r="CKM20" s="93"/>
      <c r="CKN20" s="93"/>
      <c r="CKO20" s="93"/>
      <c r="CKP20" s="93"/>
      <c r="CKQ20" s="93"/>
      <c r="CKR20" s="93"/>
      <c r="CKS20" s="93"/>
      <c r="CKT20" s="93"/>
      <c r="CKU20" s="93"/>
      <c r="CKV20" s="93"/>
      <c r="CKW20" s="93"/>
      <c r="CKX20" s="93"/>
      <c r="CKY20" s="93"/>
      <c r="CKZ20" s="93"/>
      <c r="CLA20" s="93"/>
      <c r="CLB20" s="93"/>
      <c r="CLC20" s="93"/>
      <c r="CLD20" s="93"/>
      <c r="CLE20" s="93"/>
      <c r="CLF20" s="93"/>
      <c r="CLG20" s="93"/>
      <c r="CLH20" s="93"/>
      <c r="CLI20" s="93"/>
      <c r="CLJ20" s="93"/>
      <c r="CLK20" s="93"/>
      <c r="CLL20" s="93"/>
      <c r="CLM20" s="93"/>
      <c r="CLN20" s="93"/>
      <c r="CLO20" s="93"/>
      <c r="CLP20" s="93"/>
      <c r="CLQ20" s="93"/>
      <c r="CLR20" s="93"/>
      <c r="CLS20" s="93"/>
      <c r="CLT20" s="93"/>
      <c r="CLU20" s="93"/>
      <c r="CLV20" s="93"/>
      <c r="CLW20" s="93"/>
      <c r="CLX20" s="93"/>
      <c r="CLY20" s="93"/>
      <c r="CLZ20" s="93"/>
      <c r="CMF20" s="93"/>
      <c r="CMI20" s="93"/>
      <c r="CML20" s="93"/>
      <c r="CMO20" s="93"/>
      <c r="CMR20" s="93"/>
      <c r="CMU20" s="93"/>
      <c r="CNA20" s="93"/>
      <c r="CNJ20" s="93"/>
      <c r="CNM20" s="93"/>
      <c r="CNP20" s="93"/>
      <c r="CNS20" s="93"/>
      <c r="COE20" s="93"/>
      <c r="COK20" s="93"/>
      <c r="CON20" s="93"/>
      <c r="COQ20" s="93"/>
      <c r="COT20" s="93"/>
      <c r="COZ20" s="93"/>
      <c r="CPC20" s="93"/>
      <c r="CPF20" s="93"/>
      <c r="CPI20" s="93"/>
      <c r="CPK20" s="93"/>
      <c r="CPL20" s="93"/>
      <c r="CPQ20" s="93"/>
      <c r="CPT20" s="93"/>
      <c r="CPW20" s="93"/>
      <c r="CPZ20" s="93"/>
      <c r="CQC20" s="93"/>
      <c r="CQF20" s="93"/>
      <c r="CQI20" s="93"/>
      <c r="CQO20" s="93"/>
      <c r="CQR20" s="93"/>
      <c r="CQU20" s="93"/>
      <c r="CQW20" s="93"/>
      <c r="CQX20" s="93"/>
      <c r="CRF20" s="93"/>
      <c r="CRI20" s="93"/>
      <c r="CRL20" s="93"/>
      <c r="CRW20" s="93"/>
      <c r="CRX20" s="93"/>
      <c r="CSC20" s="93"/>
      <c r="CSG20" s="93"/>
      <c r="CSH20" s="93"/>
      <c r="CSP20" s="93"/>
      <c r="CSQ20" s="93"/>
      <c r="CTQ20" s="93"/>
      <c r="CTR20" s="93"/>
      <c r="CTS20" s="93"/>
      <c r="CTT20" s="93"/>
      <c r="CTU20" s="93"/>
      <c r="CTV20" s="93"/>
      <c r="CTW20" s="93"/>
      <c r="CTX20" s="93"/>
      <c r="CTY20" s="93"/>
      <c r="CTZ20" s="93"/>
      <c r="CUA20" s="93"/>
      <c r="CUB20" s="93"/>
      <c r="CUC20" s="93"/>
      <c r="CUD20" s="93"/>
      <c r="CUE20" s="93"/>
      <c r="CUF20" s="93"/>
      <c r="CUG20" s="93"/>
      <c r="CUH20" s="93"/>
      <c r="CUI20" s="93"/>
      <c r="CUJ20" s="93"/>
      <c r="CUK20" s="93"/>
      <c r="CUL20" s="93"/>
      <c r="CUM20" s="93"/>
      <c r="CUN20" s="93"/>
      <c r="CUO20" s="93"/>
      <c r="CUP20" s="93"/>
      <c r="CUQ20" s="93"/>
      <c r="CUR20" s="93"/>
      <c r="CUS20" s="93"/>
      <c r="CUT20" s="93"/>
      <c r="CUU20" s="93"/>
      <c r="CUV20" s="93"/>
      <c r="CUW20" s="93"/>
      <c r="CUX20" s="93"/>
      <c r="CUY20" s="93"/>
      <c r="CUZ20" s="93"/>
      <c r="CVA20" s="93"/>
      <c r="CVB20" s="93"/>
      <c r="CVC20" s="93"/>
      <c r="CVD20" s="93"/>
      <c r="CVE20" s="93"/>
      <c r="CVF20" s="93"/>
      <c r="CVG20" s="93"/>
      <c r="CVH20" s="93"/>
      <c r="CVI20" s="93"/>
      <c r="CVJ20" s="93"/>
      <c r="CVK20" s="93"/>
      <c r="CVL20" s="93"/>
      <c r="CVM20" s="93"/>
      <c r="CVN20" s="93"/>
      <c r="CVO20" s="93"/>
      <c r="CVP20" s="93"/>
      <c r="CVQ20" s="93"/>
      <c r="CVR20" s="93"/>
      <c r="CVS20" s="93"/>
      <c r="CVT20" s="93"/>
      <c r="CVU20" s="93"/>
      <c r="CVV20" s="93"/>
      <c r="CWB20" s="93"/>
      <c r="CWE20" s="93"/>
      <c r="CWH20" s="93"/>
      <c r="CWK20" s="93"/>
      <c r="CWN20" s="93"/>
      <c r="CWQ20" s="93"/>
      <c r="CWW20" s="93"/>
      <c r="CXF20" s="93"/>
      <c r="CXI20" s="93"/>
      <c r="CXL20" s="93"/>
      <c r="CXO20" s="93"/>
      <c r="CYA20" s="93"/>
      <c r="CYG20" s="93"/>
      <c r="CYJ20" s="93"/>
      <c r="CYM20" s="93"/>
      <c r="CYP20" s="93"/>
      <c r="CYV20" s="93"/>
      <c r="CYY20" s="93"/>
      <c r="CZB20" s="93"/>
      <c r="CZE20" s="93"/>
      <c r="CZG20" s="93"/>
      <c r="CZH20" s="93"/>
      <c r="CZM20" s="93"/>
      <c r="CZP20" s="93"/>
      <c r="CZS20" s="93"/>
      <c r="CZV20" s="93"/>
      <c r="CZY20" s="93"/>
      <c r="DAB20" s="93"/>
      <c r="DAE20" s="93"/>
      <c r="DAK20" s="93"/>
      <c r="DAN20" s="93"/>
      <c r="DAQ20" s="93"/>
      <c r="DAS20" s="93"/>
      <c r="DAT20" s="93"/>
      <c r="DBB20" s="93"/>
      <c r="DBE20" s="93"/>
      <c r="DBH20" s="93"/>
      <c r="DBS20" s="93"/>
      <c r="DBT20" s="93"/>
      <c r="DBY20" s="93"/>
      <c r="DCC20" s="93"/>
      <c r="DCD20" s="93"/>
      <c r="DCL20" s="93"/>
      <c r="DCM20" s="93"/>
      <c r="DDM20" s="93"/>
      <c r="DDN20" s="93"/>
      <c r="DDO20" s="93"/>
      <c r="DDP20" s="93"/>
      <c r="DDQ20" s="93"/>
      <c r="DDR20" s="93"/>
      <c r="DDS20" s="93"/>
      <c r="DDT20" s="93"/>
      <c r="DDU20" s="93"/>
      <c r="DDV20" s="93"/>
      <c r="DDW20" s="93"/>
      <c r="DDX20" s="93"/>
      <c r="DDY20" s="93"/>
      <c r="DDZ20" s="93"/>
      <c r="DEA20" s="93"/>
      <c r="DEB20" s="93"/>
      <c r="DEC20" s="93"/>
      <c r="DED20" s="93"/>
      <c r="DEE20" s="93"/>
      <c r="DEF20" s="93"/>
      <c r="DEG20" s="93"/>
      <c r="DEH20" s="93"/>
      <c r="DEI20" s="93"/>
      <c r="DEJ20" s="93"/>
      <c r="DEK20" s="93"/>
      <c r="DEL20" s="93"/>
      <c r="DEM20" s="93"/>
      <c r="DEN20" s="93"/>
      <c r="DEO20" s="93"/>
      <c r="DEP20" s="93"/>
      <c r="DEQ20" s="93"/>
      <c r="DER20" s="93"/>
      <c r="DES20" s="93"/>
      <c r="DET20" s="93"/>
      <c r="DEU20" s="93"/>
      <c r="DEV20" s="93"/>
      <c r="DEW20" s="93"/>
      <c r="DEX20" s="93"/>
      <c r="DEY20" s="93"/>
      <c r="DEZ20" s="93"/>
      <c r="DFA20" s="93"/>
      <c r="DFB20" s="93"/>
      <c r="DFC20" s="93"/>
      <c r="DFD20" s="93"/>
      <c r="DFE20" s="93"/>
      <c r="DFF20" s="93"/>
      <c r="DFG20" s="93"/>
      <c r="DFH20" s="93"/>
      <c r="DFI20" s="93"/>
      <c r="DFJ20" s="93"/>
      <c r="DFK20" s="93"/>
      <c r="DFL20" s="93"/>
      <c r="DFM20" s="93"/>
      <c r="DFN20" s="93"/>
      <c r="DFO20" s="93"/>
      <c r="DFP20" s="93"/>
      <c r="DFQ20" s="93"/>
      <c r="DFR20" s="93"/>
      <c r="DFX20" s="93"/>
      <c r="DGA20" s="93"/>
      <c r="DGD20" s="93"/>
      <c r="DGG20" s="93"/>
      <c r="DGJ20" s="93"/>
      <c r="DGM20" s="93"/>
      <c r="DGS20" s="93"/>
      <c r="DHB20" s="93"/>
      <c r="DHE20" s="93"/>
      <c r="DHH20" s="93"/>
      <c r="DHK20" s="93"/>
      <c r="DHW20" s="93"/>
      <c r="DIC20" s="93"/>
      <c r="DIF20" s="93"/>
      <c r="DII20" s="93"/>
      <c r="DIL20" s="93"/>
      <c r="DIR20" s="93"/>
      <c r="DIU20" s="93"/>
      <c r="DIX20" s="93"/>
      <c r="DJA20" s="93"/>
      <c r="DJC20" s="93"/>
      <c r="DJD20" s="93"/>
      <c r="DJI20" s="93"/>
      <c r="DJL20" s="93"/>
      <c r="DJO20" s="93"/>
      <c r="DJR20" s="93"/>
      <c r="DJU20" s="93"/>
      <c r="DJX20" s="93"/>
      <c r="DKA20" s="93"/>
      <c r="DKG20" s="93"/>
      <c r="DKJ20" s="93"/>
      <c r="DKM20" s="93"/>
      <c r="DKO20" s="93"/>
      <c r="DKP20" s="93"/>
      <c r="DKX20" s="93"/>
      <c r="DLA20" s="93"/>
      <c r="DLD20" s="93"/>
      <c r="DLO20" s="93"/>
      <c r="DLP20" s="93"/>
      <c r="DLU20" s="93"/>
      <c r="DLY20" s="93"/>
      <c r="DLZ20" s="93"/>
      <c r="DMH20" s="93"/>
      <c r="DMI20" s="93"/>
      <c r="DNI20" s="93"/>
      <c r="DNJ20" s="93"/>
      <c r="DNK20" s="93"/>
      <c r="DNL20" s="93"/>
      <c r="DNM20" s="93"/>
      <c r="DNN20" s="93"/>
      <c r="DNO20" s="93"/>
      <c r="DNP20" s="93"/>
      <c r="DNQ20" s="93"/>
      <c r="DNR20" s="93"/>
      <c r="DNS20" s="93"/>
      <c r="DNT20" s="93"/>
      <c r="DNU20" s="93"/>
      <c r="DNV20" s="93"/>
      <c r="DNW20" s="93"/>
      <c r="DNX20" s="93"/>
      <c r="DNY20" s="93"/>
      <c r="DNZ20" s="93"/>
      <c r="DOA20" s="93"/>
      <c r="DOB20" s="93"/>
      <c r="DOC20" s="93"/>
      <c r="DOD20" s="93"/>
      <c r="DOE20" s="93"/>
      <c r="DOF20" s="93"/>
      <c r="DOG20" s="93"/>
      <c r="DOH20" s="93"/>
      <c r="DOI20" s="93"/>
      <c r="DOJ20" s="93"/>
      <c r="DOK20" s="93"/>
      <c r="DOL20" s="93"/>
      <c r="DOM20" s="93"/>
      <c r="DON20" s="93"/>
      <c r="DOO20" s="93"/>
      <c r="DOP20" s="93"/>
      <c r="DOQ20" s="93"/>
      <c r="DOR20" s="93"/>
      <c r="DOS20" s="93"/>
      <c r="DOT20" s="93"/>
      <c r="DOU20" s="93"/>
      <c r="DOV20" s="93"/>
      <c r="DOW20" s="93"/>
      <c r="DOX20" s="93"/>
      <c r="DOY20" s="93"/>
      <c r="DOZ20" s="93"/>
      <c r="DPA20" s="93"/>
      <c r="DPB20" s="93"/>
      <c r="DPC20" s="93"/>
      <c r="DPD20" s="93"/>
      <c r="DPE20" s="93"/>
      <c r="DPF20" s="93"/>
      <c r="DPG20" s="93"/>
      <c r="DPH20" s="93"/>
      <c r="DPI20" s="93"/>
      <c r="DPJ20" s="93"/>
      <c r="DPK20" s="93"/>
      <c r="DPL20" s="93"/>
      <c r="DPM20" s="93"/>
      <c r="DPN20" s="93"/>
      <c r="DPT20" s="93"/>
      <c r="DPW20" s="93"/>
      <c r="DPZ20" s="93"/>
      <c r="DQC20" s="93"/>
      <c r="DQF20" s="93"/>
      <c r="DQI20" s="93"/>
      <c r="DQO20" s="93"/>
      <c r="DQX20" s="93"/>
      <c r="DRA20" s="93"/>
      <c r="DRD20" s="93"/>
      <c r="DRG20" s="93"/>
      <c r="DRS20" s="93"/>
      <c r="DRY20" s="93"/>
      <c r="DSB20" s="93"/>
      <c r="DSE20" s="93"/>
      <c r="DSH20" s="93"/>
      <c r="DSN20" s="93"/>
      <c r="DSQ20" s="93"/>
      <c r="DST20" s="93"/>
      <c r="DSW20" s="93"/>
      <c r="DSY20" s="93"/>
      <c r="DSZ20" s="93"/>
      <c r="DTE20" s="93"/>
      <c r="DTH20" s="93"/>
      <c r="DTK20" s="93"/>
      <c r="DTN20" s="93"/>
      <c r="DTQ20" s="93"/>
      <c r="DTT20" s="93"/>
      <c r="DTW20" s="93"/>
      <c r="DUC20" s="93"/>
      <c r="DUF20" s="93"/>
      <c r="DUI20" s="93"/>
      <c r="DUK20" s="93"/>
      <c r="DUL20" s="93"/>
      <c r="DUT20" s="93"/>
      <c r="DUW20" s="93"/>
      <c r="DUZ20" s="93"/>
      <c r="DVK20" s="93"/>
      <c r="DVL20" s="93"/>
      <c r="DVQ20" s="93"/>
      <c r="DVU20" s="93"/>
      <c r="DVV20" s="93"/>
      <c r="DWD20" s="93"/>
      <c r="DWE20" s="93"/>
      <c r="DXE20" s="93"/>
      <c r="DXF20" s="93"/>
      <c r="DXG20" s="93"/>
      <c r="DXH20" s="93"/>
      <c r="DXI20" s="93"/>
      <c r="DXJ20" s="93"/>
      <c r="DXK20" s="93"/>
      <c r="DXL20" s="93"/>
      <c r="DXM20" s="93"/>
      <c r="DXN20" s="93"/>
      <c r="DXO20" s="93"/>
      <c r="DXP20" s="93"/>
      <c r="DXQ20" s="93"/>
      <c r="DXR20" s="93"/>
      <c r="DXS20" s="93"/>
      <c r="DXT20" s="93"/>
      <c r="DXU20" s="93"/>
      <c r="DXV20" s="93"/>
      <c r="DXW20" s="93"/>
      <c r="DXX20" s="93"/>
      <c r="DXY20" s="93"/>
      <c r="DXZ20" s="93"/>
      <c r="DYA20" s="93"/>
      <c r="DYB20" s="93"/>
      <c r="DYC20" s="93"/>
      <c r="DYD20" s="93"/>
      <c r="DYE20" s="93"/>
      <c r="DYF20" s="93"/>
      <c r="DYG20" s="93"/>
      <c r="DYH20" s="93"/>
      <c r="DYI20" s="93"/>
      <c r="DYJ20" s="93"/>
      <c r="DYK20" s="93"/>
      <c r="DYL20" s="93"/>
      <c r="DYM20" s="93"/>
      <c r="DYN20" s="93"/>
      <c r="DYO20" s="93"/>
      <c r="DYP20" s="93"/>
      <c r="DYQ20" s="93"/>
      <c r="DYR20" s="93"/>
      <c r="DYS20" s="93"/>
      <c r="DYT20" s="93"/>
      <c r="DYU20" s="93"/>
      <c r="DYV20" s="93"/>
      <c r="DYW20" s="93"/>
      <c r="DYX20" s="93"/>
      <c r="DYY20" s="93"/>
      <c r="DYZ20" s="93"/>
      <c r="DZA20" s="93"/>
      <c r="DZB20" s="93"/>
      <c r="DZC20" s="93"/>
      <c r="DZD20" s="93"/>
      <c r="DZE20" s="93"/>
      <c r="DZF20" s="93"/>
      <c r="DZG20" s="93"/>
      <c r="DZH20" s="93"/>
      <c r="DZI20" s="93"/>
      <c r="DZJ20" s="93"/>
      <c r="DZP20" s="93"/>
      <c r="DZS20" s="93"/>
      <c r="DZV20" s="93"/>
      <c r="DZY20" s="93"/>
      <c r="EAB20" s="93"/>
      <c r="EAE20" s="93"/>
      <c r="EAK20" s="93"/>
      <c r="EAT20" s="93"/>
      <c r="EAW20" s="93"/>
      <c r="EAZ20" s="93"/>
      <c r="EBC20" s="93"/>
      <c r="EBO20" s="93"/>
      <c r="EBU20" s="93"/>
      <c r="EBX20" s="93"/>
      <c r="ECA20" s="93"/>
      <c r="ECD20" s="93"/>
      <c r="ECJ20" s="93"/>
      <c r="ECM20" s="93"/>
      <c r="ECP20" s="93"/>
      <c r="ECS20" s="93"/>
      <c r="ECU20" s="93"/>
      <c r="ECV20" s="93"/>
      <c r="EDA20" s="93"/>
      <c r="EDD20" s="93"/>
      <c r="EDG20" s="93"/>
      <c r="EDJ20" s="93"/>
      <c r="EDM20" s="93"/>
      <c r="EDP20" s="93"/>
      <c r="EDS20" s="93"/>
      <c r="EDY20" s="93"/>
      <c r="EEB20" s="93"/>
      <c r="EEE20" s="93"/>
      <c r="EEG20" s="93"/>
      <c r="EEH20" s="93"/>
      <c r="EEP20" s="93"/>
      <c r="EES20" s="93"/>
      <c r="EEV20" s="93"/>
      <c r="EFG20" s="93"/>
      <c r="EFH20" s="93"/>
      <c r="EFM20" s="93"/>
      <c r="EFQ20" s="93"/>
      <c r="EFR20" s="93"/>
      <c r="EFZ20" s="93"/>
      <c r="EGA20" s="93"/>
      <c r="EHA20" s="93"/>
      <c r="EHB20" s="93"/>
      <c r="EHC20" s="93"/>
      <c r="EHD20" s="93"/>
      <c r="EHE20" s="93"/>
      <c r="EHF20" s="93"/>
      <c r="EHG20" s="93"/>
      <c r="EHH20" s="93"/>
      <c r="EHI20" s="93"/>
      <c r="EHJ20" s="93"/>
      <c r="EHK20" s="93"/>
      <c r="EHL20" s="93"/>
      <c r="EHM20" s="93"/>
      <c r="EHN20" s="93"/>
      <c r="EHO20" s="93"/>
      <c r="EHP20" s="93"/>
      <c r="EHQ20" s="93"/>
      <c r="EHR20" s="93"/>
      <c r="EHS20" s="93"/>
      <c r="EHT20" s="93"/>
      <c r="EHU20" s="93"/>
      <c r="EHV20" s="93"/>
      <c r="EHW20" s="93"/>
      <c r="EHX20" s="93"/>
      <c r="EHY20" s="93"/>
      <c r="EHZ20" s="93"/>
      <c r="EIA20" s="93"/>
      <c r="EIB20" s="93"/>
      <c r="EIC20" s="93"/>
      <c r="EID20" s="93"/>
      <c r="EIE20" s="93"/>
      <c r="EIF20" s="93"/>
      <c r="EIG20" s="93"/>
      <c r="EIH20" s="93"/>
      <c r="EII20" s="93"/>
      <c r="EIJ20" s="93"/>
      <c r="EIK20" s="93"/>
      <c r="EIL20" s="93"/>
      <c r="EIM20" s="93"/>
      <c r="EIN20" s="93"/>
      <c r="EIO20" s="93"/>
      <c r="EIP20" s="93"/>
      <c r="EIQ20" s="93"/>
      <c r="EIR20" s="93"/>
      <c r="EIS20" s="93"/>
      <c r="EIT20" s="93"/>
      <c r="EIU20" s="93"/>
      <c r="EIV20" s="93"/>
      <c r="EIW20" s="93"/>
      <c r="EIX20" s="93"/>
      <c r="EIY20" s="93"/>
      <c r="EIZ20" s="93"/>
      <c r="EJA20" s="93"/>
      <c r="EJB20" s="93"/>
      <c r="EJC20" s="93"/>
      <c r="EJD20" s="93"/>
      <c r="EJE20" s="93"/>
      <c r="EJF20" s="93"/>
      <c r="EJL20" s="93"/>
      <c r="EJO20" s="93"/>
      <c r="EJR20" s="93"/>
      <c r="EJU20" s="93"/>
      <c r="EJX20" s="93"/>
      <c r="EKA20" s="93"/>
      <c r="EKG20" s="93"/>
      <c r="EKP20" s="93"/>
      <c r="EKS20" s="93"/>
      <c r="EKV20" s="93"/>
      <c r="EKY20" s="93"/>
      <c r="ELK20" s="93"/>
      <c r="ELQ20" s="93"/>
      <c r="ELT20" s="93"/>
      <c r="ELW20" s="93"/>
      <c r="ELZ20" s="93"/>
      <c r="EMF20" s="93"/>
      <c r="EMI20" s="93"/>
      <c r="EML20" s="93"/>
      <c r="EMO20" s="93"/>
      <c r="EMQ20" s="93"/>
      <c r="EMR20" s="93"/>
      <c r="EMW20" s="93"/>
      <c r="EMZ20" s="93"/>
      <c r="ENC20" s="93"/>
      <c r="ENF20" s="93"/>
      <c r="ENI20" s="93"/>
      <c r="ENL20" s="93"/>
      <c r="ENO20" s="93"/>
      <c r="ENU20" s="93"/>
      <c r="ENX20" s="93"/>
      <c r="EOA20" s="93"/>
      <c r="EOC20" s="93"/>
      <c r="EOD20" s="93"/>
      <c r="EOL20" s="93"/>
      <c r="EOO20" s="93"/>
      <c r="EOR20" s="93"/>
      <c r="EPC20" s="93"/>
      <c r="EPD20" s="93"/>
      <c r="EPI20" s="93"/>
      <c r="EPM20" s="93"/>
      <c r="EPN20" s="93"/>
      <c r="EPV20" s="93"/>
      <c r="EPW20" s="93"/>
      <c r="EQW20" s="93"/>
      <c r="EQX20" s="93"/>
      <c r="EQY20" s="93"/>
      <c r="EQZ20" s="93"/>
      <c r="ERA20" s="93"/>
      <c r="ERB20" s="93"/>
      <c r="ERC20" s="93"/>
      <c r="ERD20" s="93"/>
      <c r="ERE20" s="93"/>
      <c r="ERF20" s="93"/>
      <c r="ERG20" s="93"/>
      <c r="ERH20" s="93"/>
      <c r="ERI20" s="93"/>
      <c r="ERJ20" s="93"/>
      <c r="ERK20" s="93"/>
      <c r="ERL20" s="93"/>
      <c r="ERM20" s="93"/>
      <c r="ERN20" s="93"/>
      <c r="ERO20" s="93"/>
      <c r="ERP20" s="93"/>
      <c r="ERQ20" s="93"/>
      <c r="ERR20" s="93"/>
      <c r="ERS20" s="93"/>
      <c r="ERT20" s="93"/>
      <c r="ERU20" s="93"/>
      <c r="ERV20" s="93"/>
      <c r="ERW20" s="93"/>
      <c r="ERX20" s="93"/>
      <c r="ERY20" s="93"/>
      <c r="ERZ20" s="93"/>
      <c r="ESA20" s="93"/>
      <c r="ESB20" s="93"/>
      <c r="ESC20" s="93"/>
      <c r="ESD20" s="93"/>
      <c r="ESE20" s="93"/>
      <c r="ESF20" s="93"/>
      <c r="ESG20" s="93"/>
      <c r="ESH20" s="93"/>
      <c r="ESI20" s="93"/>
      <c r="ESJ20" s="93"/>
      <c r="ESK20" s="93"/>
      <c r="ESL20" s="93"/>
      <c r="ESM20" s="93"/>
      <c r="ESN20" s="93"/>
      <c r="ESO20" s="93"/>
      <c r="ESP20" s="93"/>
      <c r="ESQ20" s="93"/>
      <c r="ESR20" s="93"/>
      <c r="ESS20" s="93"/>
      <c r="EST20" s="93"/>
      <c r="ESU20" s="93"/>
      <c r="ESV20" s="93"/>
      <c r="ESW20" s="93"/>
      <c r="ESX20" s="93"/>
      <c r="ESY20" s="93"/>
      <c r="ESZ20" s="93"/>
      <c r="ETA20" s="93"/>
      <c r="ETB20" s="93"/>
      <c r="ETH20" s="93"/>
      <c r="ETK20" s="93"/>
      <c r="ETN20" s="93"/>
      <c r="ETQ20" s="93"/>
      <c r="ETT20" s="93"/>
      <c r="ETW20" s="93"/>
      <c r="EUC20" s="93"/>
      <c r="EUL20" s="93"/>
      <c r="EUO20" s="93"/>
      <c r="EUR20" s="93"/>
      <c r="EUU20" s="93"/>
      <c r="EVG20" s="93"/>
      <c r="EVM20" s="93"/>
      <c r="EVP20" s="93"/>
      <c r="EVS20" s="93"/>
      <c r="EVV20" s="93"/>
      <c r="EWB20" s="93"/>
      <c r="EWE20" s="93"/>
      <c r="EWH20" s="93"/>
      <c r="EWK20" s="93"/>
      <c r="EWM20" s="93"/>
      <c r="EWN20" s="93"/>
      <c r="EWS20" s="93"/>
      <c r="EWV20" s="93"/>
      <c r="EWY20" s="93"/>
      <c r="EXB20" s="93"/>
      <c r="EXE20" s="93"/>
      <c r="EXH20" s="93"/>
      <c r="EXK20" s="93"/>
      <c r="EXQ20" s="93"/>
      <c r="EXT20" s="93"/>
      <c r="EXW20" s="93"/>
      <c r="EXY20" s="93"/>
      <c r="EXZ20" s="93"/>
      <c r="EYH20" s="93"/>
      <c r="EYK20" s="93"/>
      <c r="EYN20" s="93"/>
      <c r="EYY20" s="93"/>
      <c r="EYZ20" s="93"/>
      <c r="EZE20" s="93"/>
      <c r="EZI20" s="93"/>
      <c r="EZJ20" s="93"/>
      <c r="EZR20" s="93"/>
      <c r="EZS20" s="93"/>
      <c r="FAS20" s="93"/>
      <c r="FAT20" s="93"/>
      <c r="FAU20" s="93"/>
      <c r="FAV20" s="93"/>
      <c r="FAW20" s="93"/>
      <c r="FAX20" s="93"/>
      <c r="FAY20" s="93"/>
      <c r="FAZ20" s="93"/>
      <c r="FBA20" s="93"/>
      <c r="FBB20" s="93"/>
      <c r="FBC20" s="93"/>
      <c r="FBD20" s="93"/>
      <c r="FBE20" s="93"/>
      <c r="FBF20" s="93"/>
      <c r="FBG20" s="93"/>
      <c r="FBH20" s="93"/>
      <c r="FBI20" s="93"/>
      <c r="FBJ20" s="93"/>
      <c r="FBK20" s="93"/>
      <c r="FBL20" s="93"/>
      <c r="FBM20" s="93"/>
      <c r="FBN20" s="93"/>
      <c r="FBO20" s="93"/>
      <c r="FBP20" s="93"/>
      <c r="FBQ20" s="93"/>
      <c r="FBR20" s="93"/>
      <c r="FBS20" s="93"/>
      <c r="FBT20" s="93"/>
      <c r="FBU20" s="93"/>
      <c r="FBV20" s="93"/>
      <c r="FBW20" s="93"/>
      <c r="FBX20" s="93"/>
      <c r="FBY20" s="93"/>
      <c r="FBZ20" s="93"/>
      <c r="FCA20" s="93"/>
      <c r="FCB20" s="93"/>
      <c r="FCC20" s="93"/>
      <c r="FCD20" s="93"/>
      <c r="FCE20" s="93"/>
      <c r="FCF20" s="93"/>
      <c r="FCG20" s="93"/>
      <c r="FCH20" s="93"/>
      <c r="FCI20" s="93"/>
      <c r="FCJ20" s="93"/>
      <c r="FCK20" s="93"/>
      <c r="FCL20" s="93"/>
      <c r="FCM20" s="93"/>
      <c r="FCN20" s="93"/>
      <c r="FCO20" s="93"/>
      <c r="FCP20" s="93"/>
      <c r="FCQ20" s="93"/>
      <c r="FCR20" s="93"/>
      <c r="FCS20" s="93"/>
      <c r="FCT20" s="93"/>
      <c r="FCU20" s="93"/>
      <c r="FCV20" s="93"/>
      <c r="FCW20" s="93"/>
      <c r="FCX20" s="93"/>
      <c r="FDD20" s="93"/>
      <c r="FDG20" s="93"/>
      <c r="FDJ20" s="93"/>
      <c r="FDM20" s="93"/>
      <c r="FDP20" s="93"/>
      <c r="FDS20" s="93"/>
      <c r="FDY20" s="93"/>
      <c r="FEH20" s="93"/>
      <c r="FEK20" s="93"/>
      <c r="FEN20" s="93"/>
      <c r="FEQ20" s="93"/>
      <c r="FFC20" s="93"/>
      <c r="FFI20" s="93"/>
      <c r="FFL20" s="93"/>
      <c r="FFO20" s="93"/>
      <c r="FFR20" s="93"/>
      <c r="FFX20" s="93"/>
      <c r="FGA20" s="93"/>
      <c r="FGD20" s="93"/>
      <c r="FGG20" s="93"/>
      <c r="FGI20" s="93"/>
      <c r="FGJ20" s="93"/>
      <c r="FGO20" s="93"/>
      <c r="FGR20" s="93"/>
      <c r="FGU20" s="93"/>
      <c r="FGX20" s="93"/>
      <c r="FHA20" s="93"/>
      <c r="FHD20" s="93"/>
      <c r="FHG20" s="93"/>
      <c r="FHM20" s="93"/>
      <c r="FHP20" s="93"/>
      <c r="FHS20" s="93"/>
      <c r="FHU20" s="93"/>
      <c r="FHV20" s="93"/>
      <c r="FID20" s="93"/>
      <c r="FIG20" s="93"/>
      <c r="FIJ20" s="93"/>
      <c r="FIU20" s="93"/>
      <c r="FIV20" s="93"/>
      <c r="FJA20" s="93"/>
      <c r="FJE20" s="93"/>
      <c r="FJF20" s="93"/>
      <c r="FJN20" s="93"/>
      <c r="FJO20" s="93"/>
      <c r="FKO20" s="93"/>
      <c r="FKP20" s="93"/>
      <c r="FKQ20" s="93"/>
      <c r="FKR20" s="93"/>
      <c r="FKS20" s="93"/>
      <c r="FKT20" s="93"/>
      <c r="FKU20" s="93"/>
      <c r="FKV20" s="93"/>
      <c r="FKW20" s="93"/>
      <c r="FKX20" s="93"/>
      <c r="FKY20" s="93"/>
      <c r="FKZ20" s="93"/>
      <c r="FLA20" s="93"/>
      <c r="FLB20" s="93"/>
      <c r="FLC20" s="93"/>
      <c r="FLD20" s="93"/>
      <c r="FLE20" s="93"/>
      <c r="FLF20" s="93"/>
      <c r="FLG20" s="93"/>
      <c r="FLH20" s="93"/>
      <c r="FLI20" s="93"/>
      <c r="FLJ20" s="93"/>
      <c r="FLK20" s="93"/>
      <c r="FLL20" s="93"/>
      <c r="FLM20" s="93"/>
      <c r="FLN20" s="93"/>
      <c r="FLO20" s="93"/>
      <c r="FLP20" s="93"/>
      <c r="FLQ20" s="93"/>
      <c r="FLR20" s="93"/>
      <c r="FLS20" s="93"/>
      <c r="FLT20" s="93"/>
      <c r="FLU20" s="93"/>
      <c r="FLV20" s="93"/>
      <c r="FLW20" s="93"/>
      <c r="FLX20" s="93"/>
      <c r="FLY20" s="93"/>
      <c r="FLZ20" s="93"/>
      <c r="FMA20" s="93"/>
      <c r="FMB20" s="93"/>
      <c r="FMC20" s="93"/>
      <c r="FMD20" s="93"/>
      <c r="FME20" s="93"/>
      <c r="FMF20" s="93"/>
      <c r="FMG20" s="93"/>
      <c r="FMH20" s="93"/>
      <c r="FMI20" s="93"/>
      <c r="FMJ20" s="93"/>
      <c r="FMK20" s="93"/>
      <c r="FML20" s="93"/>
      <c r="FMM20" s="93"/>
      <c r="FMN20" s="93"/>
      <c r="FMO20" s="93"/>
      <c r="FMP20" s="93"/>
      <c r="FMQ20" s="93"/>
      <c r="FMR20" s="93"/>
      <c r="FMS20" s="93"/>
      <c r="FMT20" s="93"/>
      <c r="FMZ20" s="93"/>
      <c r="FNC20" s="93"/>
      <c r="FNF20" s="93"/>
      <c r="FNI20" s="93"/>
      <c r="FNL20" s="93"/>
      <c r="FNO20" s="93"/>
      <c r="FNU20" s="93"/>
      <c r="FOD20" s="93"/>
      <c r="FOG20" s="93"/>
      <c r="FOJ20" s="93"/>
      <c r="FOM20" s="93"/>
      <c r="FOY20" s="93"/>
      <c r="FPE20" s="93"/>
      <c r="FPH20" s="93"/>
      <c r="FPK20" s="93"/>
      <c r="FPN20" s="93"/>
      <c r="FPT20" s="93"/>
      <c r="FPW20" s="93"/>
      <c r="FPZ20" s="93"/>
      <c r="FQC20" s="93"/>
      <c r="FQE20" s="93"/>
      <c r="FQF20" s="93"/>
      <c r="FQK20" s="93"/>
      <c r="FQN20" s="93"/>
      <c r="FQQ20" s="93"/>
      <c r="FQT20" s="93"/>
      <c r="FQW20" s="93"/>
      <c r="FQZ20" s="93"/>
      <c r="FRC20" s="93"/>
      <c r="FRI20" s="93"/>
      <c r="FRL20" s="93"/>
      <c r="FRO20" s="93"/>
      <c r="FRQ20" s="93"/>
      <c r="FRR20" s="93"/>
      <c r="FRZ20" s="93"/>
      <c r="FSC20" s="93"/>
      <c r="FSF20" s="93"/>
      <c r="FSQ20" s="93"/>
      <c r="FSR20" s="93"/>
      <c r="FSW20" s="93"/>
      <c r="FTA20" s="93"/>
      <c r="FTB20" s="93"/>
      <c r="FTJ20" s="93"/>
      <c r="FTK20" s="93"/>
      <c r="FUK20" s="93"/>
      <c r="FUL20" s="93"/>
      <c r="FUM20" s="93"/>
      <c r="FUN20" s="93"/>
      <c r="FUO20" s="93"/>
      <c r="FUP20" s="93"/>
      <c r="FUQ20" s="93"/>
      <c r="FUR20" s="93"/>
      <c r="FUS20" s="93"/>
      <c r="FUT20" s="93"/>
      <c r="FUU20" s="93"/>
      <c r="FUV20" s="93"/>
      <c r="FUW20" s="93"/>
      <c r="FUX20" s="93"/>
      <c r="FUY20" s="93"/>
      <c r="FUZ20" s="93"/>
      <c r="FVA20" s="93"/>
      <c r="FVB20" s="93"/>
      <c r="FVC20" s="93"/>
      <c r="FVD20" s="93"/>
      <c r="FVE20" s="93"/>
      <c r="FVF20" s="93"/>
      <c r="FVG20" s="93"/>
      <c r="FVH20" s="93"/>
      <c r="FVI20" s="93"/>
      <c r="FVJ20" s="93"/>
      <c r="FVK20" s="93"/>
      <c r="FVL20" s="93"/>
      <c r="FVM20" s="93"/>
      <c r="FVN20" s="93"/>
      <c r="FVO20" s="93"/>
      <c r="FVP20" s="93"/>
      <c r="FVQ20" s="93"/>
      <c r="FVR20" s="93"/>
      <c r="FVS20" s="93"/>
      <c r="FVT20" s="93"/>
      <c r="FVU20" s="93"/>
      <c r="FVV20" s="93"/>
      <c r="FVW20" s="93"/>
      <c r="FVX20" s="93"/>
      <c r="FVY20" s="93"/>
      <c r="FVZ20" s="93"/>
      <c r="FWA20" s="93"/>
      <c r="FWB20" s="93"/>
      <c r="FWC20" s="93"/>
      <c r="FWD20" s="93"/>
      <c r="FWE20" s="93"/>
      <c r="FWF20" s="93"/>
      <c r="FWG20" s="93"/>
      <c r="FWH20" s="93"/>
      <c r="FWI20" s="93"/>
      <c r="FWJ20" s="93"/>
      <c r="FWK20" s="93"/>
      <c r="FWL20" s="93"/>
      <c r="FWM20" s="93"/>
      <c r="FWN20" s="93"/>
      <c r="FWO20" s="93"/>
      <c r="FWP20" s="93"/>
      <c r="FWV20" s="93"/>
      <c r="FWY20" s="93"/>
      <c r="FXB20" s="93"/>
      <c r="FXE20" s="93"/>
      <c r="FXH20" s="93"/>
      <c r="FXK20" s="93"/>
      <c r="FXQ20" s="93"/>
      <c r="FXZ20" s="93"/>
      <c r="FYC20" s="93"/>
      <c r="FYF20" s="93"/>
      <c r="FYI20" s="93"/>
      <c r="FYU20" s="93"/>
      <c r="FZA20" s="93"/>
      <c r="FZD20" s="93"/>
      <c r="FZG20" s="93"/>
      <c r="FZJ20" s="93"/>
      <c r="FZP20" s="93"/>
      <c r="FZS20" s="93"/>
      <c r="FZV20" s="93"/>
      <c r="FZY20" s="93"/>
      <c r="GAA20" s="93"/>
      <c r="GAB20" s="93"/>
      <c r="GAG20" s="93"/>
      <c r="GAJ20" s="93"/>
      <c r="GAM20" s="93"/>
      <c r="GAP20" s="93"/>
      <c r="GAS20" s="93"/>
      <c r="GAV20" s="93"/>
      <c r="GAY20" s="93"/>
      <c r="GBE20" s="93"/>
      <c r="GBH20" s="93"/>
      <c r="GBK20" s="93"/>
      <c r="GBM20" s="93"/>
      <c r="GBN20" s="93"/>
      <c r="GBV20" s="93"/>
      <c r="GBY20" s="93"/>
      <c r="GCB20" s="93"/>
      <c r="GCM20" s="93"/>
      <c r="GCN20" s="93"/>
      <c r="GCS20" s="93"/>
      <c r="GCW20" s="93"/>
      <c r="GCX20" s="93"/>
      <c r="GDF20" s="93"/>
      <c r="GDG20" s="93"/>
      <c r="GEG20" s="93"/>
      <c r="GEH20" s="93"/>
      <c r="GEI20" s="93"/>
      <c r="GEJ20" s="93"/>
      <c r="GEK20" s="93"/>
      <c r="GEL20" s="93"/>
      <c r="GEM20" s="93"/>
      <c r="GEN20" s="93"/>
      <c r="GEO20" s="93"/>
      <c r="GEP20" s="93"/>
      <c r="GEQ20" s="93"/>
      <c r="GER20" s="93"/>
      <c r="GES20" s="93"/>
      <c r="GET20" s="93"/>
      <c r="GEU20" s="93"/>
      <c r="GEV20" s="93"/>
      <c r="GEW20" s="93"/>
      <c r="GEX20" s="93"/>
      <c r="GEY20" s="93"/>
      <c r="GEZ20" s="93"/>
      <c r="GFA20" s="93"/>
      <c r="GFB20" s="93"/>
      <c r="GFC20" s="93"/>
      <c r="GFD20" s="93"/>
      <c r="GFE20" s="93"/>
      <c r="GFF20" s="93"/>
      <c r="GFG20" s="93"/>
      <c r="GFH20" s="93"/>
      <c r="GFI20" s="93"/>
      <c r="GFJ20" s="93"/>
      <c r="GFK20" s="93"/>
      <c r="GFL20" s="93"/>
      <c r="GFM20" s="93"/>
      <c r="GFN20" s="93"/>
      <c r="GFO20" s="93"/>
      <c r="GFP20" s="93"/>
      <c r="GFQ20" s="93"/>
      <c r="GFR20" s="93"/>
      <c r="GFS20" s="93"/>
      <c r="GFT20" s="93"/>
      <c r="GFU20" s="93"/>
      <c r="GFV20" s="93"/>
      <c r="GFW20" s="93"/>
      <c r="GFX20" s="93"/>
      <c r="GFY20" s="93"/>
      <c r="GFZ20" s="93"/>
      <c r="GGA20" s="93"/>
      <c r="GGB20" s="93"/>
      <c r="GGC20" s="93"/>
      <c r="GGD20" s="93"/>
      <c r="GGE20" s="93"/>
      <c r="GGF20" s="93"/>
      <c r="GGG20" s="93"/>
      <c r="GGH20" s="93"/>
      <c r="GGI20" s="93"/>
      <c r="GGJ20" s="93"/>
      <c r="GGK20" s="93"/>
      <c r="GGL20" s="93"/>
      <c r="GGR20" s="93"/>
      <c r="GGU20" s="93"/>
      <c r="GGX20" s="93"/>
      <c r="GHA20" s="93"/>
      <c r="GHD20" s="93"/>
      <c r="GHG20" s="93"/>
      <c r="GHM20" s="93"/>
      <c r="GHV20" s="93"/>
      <c r="GHY20" s="93"/>
      <c r="GIB20" s="93"/>
      <c r="GIE20" s="93"/>
      <c r="GIQ20" s="93"/>
      <c r="GIW20" s="93"/>
      <c r="GIZ20" s="93"/>
      <c r="GJC20" s="93"/>
      <c r="GJF20" s="93"/>
      <c r="GJL20" s="93"/>
      <c r="GJO20" s="93"/>
      <c r="GJR20" s="93"/>
      <c r="GJU20" s="93"/>
      <c r="GJW20" s="93"/>
      <c r="GJX20" s="93"/>
      <c r="GKC20" s="93"/>
      <c r="GKF20" s="93"/>
      <c r="GKI20" s="93"/>
      <c r="GKL20" s="93"/>
      <c r="GKO20" s="93"/>
      <c r="GKR20" s="93"/>
      <c r="GKU20" s="93"/>
      <c r="GLA20" s="93"/>
      <c r="GLD20" s="93"/>
      <c r="GLG20" s="93"/>
      <c r="GLI20" s="93"/>
      <c r="GLJ20" s="93"/>
      <c r="GLR20" s="93"/>
      <c r="GLU20" s="93"/>
      <c r="GLX20" s="93"/>
      <c r="GMI20" s="93"/>
      <c r="GMJ20" s="93"/>
      <c r="GMO20" s="93"/>
      <c r="GMS20" s="93"/>
      <c r="GMT20" s="93"/>
      <c r="GNB20" s="93"/>
      <c r="GNC20" s="93"/>
      <c r="GOC20" s="93"/>
      <c r="GOD20" s="93"/>
      <c r="GOE20" s="93"/>
      <c r="GOF20" s="93"/>
      <c r="GOG20" s="93"/>
      <c r="GOH20" s="93"/>
      <c r="GOI20" s="93"/>
      <c r="GOJ20" s="93"/>
      <c r="GOK20" s="93"/>
      <c r="GOL20" s="93"/>
      <c r="GOM20" s="93"/>
      <c r="GON20" s="93"/>
      <c r="GOO20" s="93"/>
      <c r="GOP20" s="93"/>
      <c r="GOQ20" s="93"/>
      <c r="GOR20" s="93"/>
      <c r="GOS20" s="93"/>
      <c r="GOT20" s="93"/>
      <c r="GOU20" s="93"/>
      <c r="GOV20" s="93"/>
      <c r="GOW20" s="93"/>
      <c r="GOX20" s="93"/>
      <c r="GOY20" s="93"/>
      <c r="GOZ20" s="93"/>
      <c r="GPA20" s="93"/>
      <c r="GPB20" s="93"/>
      <c r="GPC20" s="93"/>
      <c r="GPD20" s="93"/>
      <c r="GPE20" s="93"/>
      <c r="GPF20" s="93"/>
      <c r="GPG20" s="93"/>
      <c r="GPH20" s="93"/>
      <c r="GPI20" s="93"/>
      <c r="GPJ20" s="93"/>
      <c r="GPK20" s="93"/>
      <c r="GPL20" s="93"/>
      <c r="GPM20" s="93"/>
      <c r="GPN20" s="93"/>
      <c r="GPO20" s="93"/>
      <c r="GPP20" s="93"/>
      <c r="GPQ20" s="93"/>
      <c r="GPR20" s="93"/>
      <c r="GPS20" s="93"/>
      <c r="GPT20" s="93"/>
      <c r="GPU20" s="93"/>
      <c r="GPV20" s="93"/>
      <c r="GPW20" s="93"/>
      <c r="GPX20" s="93"/>
      <c r="GPY20" s="93"/>
      <c r="GPZ20" s="93"/>
      <c r="GQA20" s="93"/>
      <c r="GQB20" s="93"/>
      <c r="GQC20" s="93"/>
      <c r="GQD20" s="93"/>
      <c r="GQE20" s="93"/>
      <c r="GQF20" s="93"/>
      <c r="GQG20" s="93"/>
      <c r="GQH20" s="93"/>
      <c r="GQN20" s="93"/>
      <c r="GQQ20" s="93"/>
      <c r="GQT20" s="93"/>
      <c r="GQW20" s="93"/>
      <c r="GQZ20" s="93"/>
      <c r="GRC20" s="93"/>
      <c r="GRI20" s="93"/>
      <c r="GRR20" s="93"/>
      <c r="GRU20" s="93"/>
      <c r="GRX20" s="93"/>
      <c r="GSA20" s="93"/>
      <c r="GSM20" s="93"/>
      <c r="GSS20" s="93"/>
      <c r="GSV20" s="93"/>
      <c r="GSY20" s="93"/>
      <c r="GTB20" s="93"/>
      <c r="GTH20" s="93"/>
      <c r="GTK20" s="93"/>
      <c r="GTN20" s="93"/>
      <c r="GTQ20" s="93"/>
      <c r="GTS20" s="93"/>
      <c r="GTT20" s="93"/>
      <c r="GTY20" s="93"/>
      <c r="GUB20" s="93"/>
      <c r="GUE20" s="93"/>
      <c r="GUH20" s="93"/>
      <c r="GUK20" s="93"/>
      <c r="GUN20" s="93"/>
      <c r="GUQ20" s="93"/>
      <c r="GUW20" s="93"/>
      <c r="GUZ20" s="93"/>
      <c r="GVC20" s="93"/>
      <c r="GVE20" s="93"/>
      <c r="GVF20" s="93"/>
      <c r="GVN20" s="93"/>
      <c r="GVQ20" s="93"/>
      <c r="GVT20" s="93"/>
      <c r="GWE20" s="93"/>
      <c r="GWF20" s="93"/>
      <c r="GWK20" s="93"/>
      <c r="GWO20" s="93"/>
      <c r="GWP20" s="93"/>
      <c r="GWX20" s="93"/>
      <c r="GWY20" s="93"/>
      <c r="GXY20" s="93"/>
      <c r="GXZ20" s="93"/>
      <c r="GYA20" s="93"/>
      <c r="GYB20" s="93"/>
      <c r="GYC20" s="93"/>
      <c r="GYD20" s="93"/>
      <c r="GYE20" s="93"/>
      <c r="GYF20" s="93"/>
      <c r="GYG20" s="93"/>
      <c r="GYH20" s="93"/>
      <c r="GYI20" s="93"/>
      <c r="GYJ20" s="93"/>
      <c r="GYK20" s="93"/>
      <c r="GYL20" s="93"/>
      <c r="GYM20" s="93"/>
      <c r="GYN20" s="93"/>
      <c r="GYO20" s="93"/>
      <c r="GYP20" s="93"/>
      <c r="GYQ20" s="93"/>
      <c r="GYR20" s="93"/>
      <c r="GYS20" s="93"/>
      <c r="GYT20" s="93"/>
      <c r="GYU20" s="93"/>
      <c r="GYV20" s="93"/>
      <c r="GYW20" s="93"/>
      <c r="GYX20" s="93"/>
      <c r="GYY20" s="93"/>
      <c r="GYZ20" s="93"/>
      <c r="GZA20" s="93"/>
      <c r="GZB20" s="93"/>
      <c r="GZC20" s="93"/>
      <c r="GZD20" s="93"/>
      <c r="GZE20" s="93"/>
      <c r="GZF20" s="93"/>
      <c r="GZG20" s="93"/>
      <c r="GZH20" s="93"/>
      <c r="GZI20" s="93"/>
      <c r="GZJ20" s="93"/>
      <c r="GZK20" s="93"/>
      <c r="GZL20" s="93"/>
      <c r="GZM20" s="93"/>
      <c r="GZN20" s="93"/>
      <c r="GZO20" s="93"/>
      <c r="GZP20" s="93"/>
      <c r="GZQ20" s="93"/>
      <c r="GZR20" s="93"/>
      <c r="GZS20" s="93"/>
      <c r="GZT20" s="93"/>
      <c r="GZU20" s="93"/>
      <c r="GZV20" s="93"/>
      <c r="GZW20" s="93"/>
      <c r="GZX20" s="93"/>
      <c r="GZY20" s="93"/>
      <c r="GZZ20" s="93"/>
      <c r="HAA20" s="93"/>
      <c r="HAB20" s="93"/>
      <c r="HAC20" s="93"/>
      <c r="HAD20" s="93"/>
      <c r="HAJ20" s="93"/>
      <c r="HAM20" s="93"/>
      <c r="HAP20" s="93"/>
      <c r="HAS20" s="93"/>
      <c r="HAV20" s="93"/>
      <c r="HAY20" s="93"/>
      <c r="HBE20" s="93"/>
      <c r="HBN20" s="93"/>
      <c r="HBQ20" s="93"/>
      <c r="HBT20" s="93"/>
      <c r="HBW20" s="93"/>
      <c r="HCI20" s="93"/>
      <c r="HCO20" s="93"/>
      <c r="HCR20" s="93"/>
      <c r="HCU20" s="93"/>
      <c r="HCX20" s="93"/>
      <c r="HDD20" s="93"/>
      <c r="HDG20" s="93"/>
      <c r="HDJ20" s="93"/>
      <c r="HDM20" s="93"/>
      <c r="HDO20" s="93"/>
      <c r="HDP20" s="93"/>
      <c r="HDU20" s="93"/>
      <c r="HDX20" s="93"/>
      <c r="HEA20" s="93"/>
      <c r="HED20" s="93"/>
      <c r="HEG20" s="93"/>
      <c r="HEJ20" s="93"/>
      <c r="HEM20" s="93"/>
      <c r="HES20" s="93"/>
      <c r="HEV20" s="93"/>
      <c r="HEY20" s="93"/>
      <c r="HFA20" s="93"/>
      <c r="HFB20" s="93"/>
      <c r="HFJ20" s="93"/>
      <c r="HFM20" s="93"/>
      <c r="HFP20" s="93"/>
      <c r="HGA20" s="93"/>
      <c r="HGB20" s="93"/>
      <c r="HGG20" s="93"/>
      <c r="HGK20" s="93"/>
      <c r="HGL20" s="93"/>
      <c r="HGT20" s="93"/>
      <c r="HGU20" s="93"/>
      <c r="HHU20" s="93"/>
      <c r="HHV20" s="93"/>
      <c r="HHW20" s="93"/>
      <c r="HHX20" s="93"/>
      <c r="HHY20" s="93"/>
      <c r="HHZ20" s="93"/>
      <c r="HIA20" s="93"/>
      <c r="HIB20" s="93"/>
      <c r="HIC20" s="93"/>
      <c r="HID20" s="93"/>
      <c r="HIE20" s="93"/>
      <c r="HIF20" s="93"/>
      <c r="HIG20" s="93"/>
      <c r="HIH20" s="93"/>
      <c r="HII20" s="93"/>
      <c r="HIJ20" s="93"/>
      <c r="HIK20" s="93"/>
      <c r="HIL20" s="93"/>
      <c r="HIM20" s="93"/>
      <c r="HIN20" s="93"/>
      <c r="HIO20" s="93"/>
      <c r="HIP20" s="93"/>
      <c r="HIQ20" s="93"/>
      <c r="HIR20" s="93"/>
      <c r="HIS20" s="93"/>
      <c r="HIT20" s="93"/>
      <c r="HIU20" s="93"/>
      <c r="HIV20" s="93"/>
      <c r="HIW20" s="93"/>
      <c r="HIX20" s="93"/>
      <c r="HIY20" s="93"/>
      <c r="HIZ20" s="93"/>
      <c r="HJA20" s="93"/>
      <c r="HJB20" s="93"/>
      <c r="HJC20" s="93"/>
      <c r="HJD20" s="93"/>
      <c r="HJE20" s="93"/>
      <c r="HJF20" s="93"/>
      <c r="HJG20" s="93"/>
      <c r="HJH20" s="93"/>
      <c r="HJI20" s="93"/>
      <c r="HJJ20" s="93"/>
      <c r="HJK20" s="93"/>
      <c r="HJL20" s="93"/>
      <c r="HJM20" s="93"/>
      <c r="HJN20" s="93"/>
      <c r="HJO20" s="93"/>
      <c r="HJP20" s="93"/>
      <c r="HJQ20" s="93"/>
      <c r="HJR20" s="93"/>
      <c r="HJS20" s="93"/>
      <c r="HJT20" s="93"/>
      <c r="HJU20" s="93"/>
      <c r="HJV20" s="93"/>
      <c r="HJW20" s="93"/>
      <c r="HJX20" s="93"/>
      <c r="HJY20" s="93"/>
      <c r="HJZ20" s="93"/>
      <c r="HKF20" s="93"/>
      <c r="HKI20" s="93"/>
      <c r="HKL20" s="93"/>
      <c r="HKO20" s="93"/>
      <c r="HKR20" s="93"/>
      <c r="HKU20" s="93"/>
      <c r="HLA20" s="93"/>
      <c r="HLJ20" s="93"/>
      <c r="HLM20" s="93"/>
      <c r="HLP20" s="93"/>
      <c r="HLS20" s="93"/>
      <c r="HME20" s="93"/>
      <c r="HMK20" s="93"/>
      <c r="HMN20" s="93"/>
      <c r="HMQ20" s="93"/>
      <c r="HMT20" s="93"/>
      <c r="HMZ20" s="93"/>
      <c r="HNC20" s="93"/>
      <c r="HNF20" s="93"/>
      <c r="HNI20" s="93"/>
      <c r="HNK20" s="93"/>
      <c r="HNL20" s="93"/>
      <c r="HNQ20" s="93"/>
      <c r="HNT20" s="93"/>
      <c r="HNW20" s="93"/>
      <c r="HNZ20" s="93"/>
      <c r="HOC20" s="93"/>
      <c r="HOF20" s="93"/>
      <c r="HOI20" s="93"/>
      <c r="HOO20" s="93"/>
      <c r="HOR20" s="93"/>
      <c r="HOU20" s="93"/>
      <c r="HOW20" s="93"/>
      <c r="HOX20" s="93"/>
      <c r="HPF20" s="93"/>
      <c r="HPI20" s="93"/>
      <c r="HPL20" s="93"/>
      <c r="HPW20" s="93"/>
      <c r="HPX20" s="93"/>
      <c r="HQC20" s="93"/>
      <c r="HQG20" s="93"/>
      <c r="HQH20" s="93"/>
      <c r="HQP20" s="93"/>
      <c r="HQQ20" s="93"/>
      <c r="HRQ20" s="93"/>
      <c r="HRR20" s="93"/>
      <c r="HRS20" s="93"/>
      <c r="HRT20" s="93"/>
      <c r="HRU20" s="93"/>
      <c r="HRV20" s="93"/>
      <c r="HRW20" s="93"/>
      <c r="HRX20" s="93"/>
      <c r="HRY20" s="93"/>
      <c r="HRZ20" s="93"/>
      <c r="HSA20" s="93"/>
      <c r="HSB20" s="93"/>
      <c r="HSC20" s="93"/>
      <c r="HSD20" s="93"/>
      <c r="HSE20" s="93"/>
      <c r="HSF20" s="93"/>
      <c r="HSG20" s="93"/>
      <c r="HSH20" s="93"/>
      <c r="HSI20" s="93"/>
      <c r="HSJ20" s="93"/>
      <c r="HSK20" s="93"/>
      <c r="HSL20" s="93"/>
      <c r="HSM20" s="93"/>
      <c r="HSN20" s="93"/>
      <c r="HSO20" s="93"/>
      <c r="HSP20" s="93"/>
      <c r="HSQ20" s="93"/>
      <c r="HSR20" s="93"/>
      <c r="HSS20" s="93"/>
      <c r="HST20" s="93"/>
      <c r="HSU20" s="93"/>
      <c r="HSV20" s="93"/>
      <c r="HSW20" s="93"/>
      <c r="HSX20" s="93"/>
      <c r="HSY20" s="93"/>
      <c r="HSZ20" s="93"/>
      <c r="HTA20" s="93"/>
      <c r="HTB20" s="93"/>
      <c r="HTC20" s="93"/>
      <c r="HTD20" s="93"/>
      <c r="HTE20" s="93"/>
      <c r="HTF20" s="93"/>
      <c r="HTG20" s="93"/>
      <c r="HTH20" s="93"/>
      <c r="HTI20" s="93"/>
      <c r="HTJ20" s="93"/>
      <c r="HTK20" s="93"/>
      <c r="HTL20" s="93"/>
      <c r="HTM20" s="93"/>
      <c r="HTN20" s="93"/>
      <c r="HTO20" s="93"/>
      <c r="HTP20" s="93"/>
      <c r="HTQ20" s="93"/>
      <c r="HTR20" s="93"/>
      <c r="HTS20" s="93"/>
      <c r="HTT20" s="93"/>
      <c r="HTU20" s="93"/>
      <c r="HTV20" s="93"/>
      <c r="HUB20" s="93"/>
      <c r="HUE20" s="93"/>
      <c r="HUH20" s="93"/>
      <c r="HUK20" s="93"/>
      <c r="HUN20" s="93"/>
      <c r="HUQ20" s="93"/>
      <c r="HUW20" s="93"/>
      <c r="HVF20" s="93"/>
      <c r="HVI20" s="93"/>
      <c r="HVL20" s="93"/>
      <c r="HVO20" s="93"/>
      <c r="HWA20" s="93"/>
      <c r="HWG20" s="93"/>
      <c r="HWJ20" s="93"/>
      <c r="HWM20" s="93"/>
      <c r="HWP20" s="93"/>
      <c r="HWV20" s="93"/>
      <c r="HWY20" s="93"/>
      <c r="HXB20" s="93"/>
      <c r="HXE20" s="93"/>
      <c r="HXG20" s="93"/>
      <c r="HXH20" s="93"/>
      <c r="HXM20" s="93"/>
      <c r="HXP20" s="93"/>
      <c r="HXS20" s="93"/>
      <c r="HXV20" s="93"/>
      <c r="HXY20" s="93"/>
      <c r="HYB20" s="93"/>
      <c r="HYE20" s="93"/>
      <c r="HYK20" s="93"/>
      <c r="HYN20" s="93"/>
      <c r="HYQ20" s="93"/>
      <c r="HYS20" s="93"/>
      <c r="HYT20" s="93"/>
      <c r="HZB20" s="93"/>
      <c r="HZE20" s="93"/>
      <c r="HZH20" s="93"/>
      <c r="HZS20" s="93"/>
      <c r="HZT20" s="93"/>
      <c r="HZY20" s="93"/>
      <c r="IAC20" s="93"/>
      <c r="IAD20" s="93"/>
      <c r="IAL20" s="93"/>
      <c r="IAM20" s="93"/>
      <c r="IBM20" s="93"/>
      <c r="IBN20" s="93"/>
      <c r="IBO20" s="93"/>
      <c r="IBP20" s="93"/>
      <c r="IBQ20" s="93"/>
      <c r="IBR20" s="93"/>
      <c r="IBS20" s="93"/>
      <c r="IBT20" s="93"/>
      <c r="IBU20" s="93"/>
      <c r="IBV20" s="93"/>
      <c r="IBW20" s="93"/>
      <c r="IBX20" s="93"/>
      <c r="IBY20" s="93"/>
      <c r="IBZ20" s="93"/>
      <c r="ICA20" s="93"/>
      <c r="ICB20" s="93"/>
      <c r="ICC20" s="93"/>
      <c r="ICD20" s="93"/>
      <c r="ICE20" s="93"/>
      <c r="ICF20" s="93"/>
      <c r="ICG20" s="93"/>
      <c r="ICH20" s="93"/>
      <c r="ICI20" s="93"/>
      <c r="ICJ20" s="93"/>
      <c r="ICK20" s="93"/>
      <c r="ICL20" s="93"/>
      <c r="ICM20" s="93"/>
      <c r="ICN20" s="93"/>
      <c r="ICO20" s="93"/>
      <c r="ICP20" s="93"/>
      <c r="ICQ20" s="93"/>
      <c r="ICR20" s="93"/>
      <c r="ICS20" s="93"/>
      <c r="ICT20" s="93"/>
      <c r="ICU20" s="93"/>
      <c r="ICV20" s="93"/>
      <c r="ICW20" s="93"/>
      <c r="ICX20" s="93"/>
      <c r="ICY20" s="93"/>
      <c r="ICZ20" s="93"/>
      <c r="IDA20" s="93"/>
      <c r="IDB20" s="93"/>
      <c r="IDC20" s="93"/>
      <c r="IDD20" s="93"/>
      <c r="IDE20" s="93"/>
      <c r="IDF20" s="93"/>
      <c r="IDG20" s="93"/>
      <c r="IDH20" s="93"/>
      <c r="IDI20" s="93"/>
      <c r="IDJ20" s="93"/>
      <c r="IDK20" s="93"/>
      <c r="IDL20" s="93"/>
      <c r="IDM20" s="93"/>
      <c r="IDN20" s="93"/>
      <c r="IDO20" s="93"/>
      <c r="IDP20" s="93"/>
      <c r="IDQ20" s="93"/>
      <c r="IDR20" s="93"/>
      <c r="IDX20" s="93"/>
      <c r="IEA20" s="93"/>
      <c r="IED20" s="93"/>
      <c r="IEG20" s="93"/>
      <c r="IEJ20" s="93"/>
      <c r="IEM20" s="93"/>
      <c r="IES20" s="93"/>
      <c r="IFB20" s="93"/>
      <c r="IFE20" s="93"/>
      <c r="IFH20" s="93"/>
      <c r="IFK20" s="93"/>
      <c r="IFW20" s="93"/>
      <c r="IGC20" s="93"/>
      <c r="IGF20" s="93"/>
      <c r="IGI20" s="93"/>
      <c r="IGL20" s="93"/>
      <c r="IGR20" s="93"/>
      <c r="IGU20" s="93"/>
      <c r="IGX20" s="93"/>
      <c r="IHA20" s="93"/>
      <c r="IHC20" s="93"/>
      <c r="IHD20" s="93"/>
      <c r="IHI20" s="93"/>
      <c r="IHL20" s="93"/>
      <c r="IHO20" s="93"/>
      <c r="IHR20" s="93"/>
      <c r="IHU20" s="93"/>
      <c r="IHX20" s="93"/>
      <c r="IIA20" s="93"/>
      <c r="IIG20" s="93"/>
      <c r="IIJ20" s="93"/>
      <c r="IIM20" s="93"/>
      <c r="IIO20" s="93"/>
      <c r="IIP20" s="93"/>
      <c r="IIX20" s="93"/>
      <c r="IJA20" s="93"/>
      <c r="IJD20" s="93"/>
      <c r="IJO20" s="93"/>
      <c r="IJP20" s="93"/>
      <c r="IJU20" s="93"/>
      <c r="IJY20" s="93"/>
      <c r="IJZ20" s="93"/>
      <c r="IKH20" s="93"/>
      <c r="IKI20" s="93"/>
      <c r="ILI20" s="93"/>
      <c r="ILJ20" s="93"/>
      <c r="ILK20" s="93"/>
      <c r="ILL20" s="93"/>
      <c r="ILM20" s="93"/>
      <c r="ILN20" s="93"/>
      <c r="ILO20" s="93"/>
      <c r="ILP20" s="93"/>
      <c r="ILQ20" s="93"/>
      <c r="ILR20" s="93"/>
      <c r="ILS20" s="93"/>
      <c r="ILT20" s="93"/>
      <c r="ILU20" s="93"/>
      <c r="ILV20" s="93"/>
      <c r="ILW20" s="93"/>
      <c r="ILX20" s="93"/>
      <c r="ILY20" s="93"/>
      <c r="ILZ20" s="93"/>
      <c r="IMA20" s="93"/>
      <c r="IMB20" s="93"/>
      <c r="IMC20" s="93"/>
      <c r="IMD20" s="93"/>
      <c r="IME20" s="93"/>
      <c r="IMF20" s="93"/>
      <c r="IMG20" s="93"/>
      <c r="IMH20" s="93"/>
      <c r="IMI20" s="93"/>
      <c r="IMJ20" s="93"/>
      <c r="IMK20" s="93"/>
      <c r="IML20" s="93"/>
      <c r="IMM20" s="93"/>
      <c r="IMN20" s="93"/>
      <c r="IMO20" s="93"/>
      <c r="IMP20" s="93"/>
      <c r="IMQ20" s="93"/>
      <c r="IMR20" s="93"/>
      <c r="IMS20" s="93"/>
      <c r="IMT20" s="93"/>
      <c r="IMU20" s="93"/>
      <c r="IMV20" s="93"/>
      <c r="IMW20" s="93"/>
      <c r="IMX20" s="93"/>
      <c r="IMY20" s="93"/>
      <c r="IMZ20" s="93"/>
      <c r="INA20" s="93"/>
      <c r="INB20" s="93"/>
      <c r="INC20" s="93"/>
      <c r="IND20" s="93"/>
      <c r="INE20" s="93"/>
      <c r="INF20" s="93"/>
      <c r="ING20" s="93"/>
      <c r="INH20" s="93"/>
      <c r="INI20" s="93"/>
      <c r="INJ20" s="93"/>
      <c r="INK20" s="93"/>
      <c r="INL20" s="93"/>
      <c r="INM20" s="93"/>
      <c r="INN20" s="93"/>
      <c r="INT20" s="93"/>
      <c r="INW20" s="93"/>
      <c r="INZ20" s="93"/>
      <c r="IOC20" s="93"/>
      <c r="IOF20" s="93"/>
      <c r="IOI20" s="93"/>
      <c r="IOO20" s="93"/>
      <c r="IOX20" s="93"/>
      <c r="IPA20" s="93"/>
      <c r="IPD20" s="93"/>
      <c r="IPG20" s="93"/>
      <c r="IPS20" s="93"/>
      <c r="IPY20" s="93"/>
      <c r="IQB20" s="93"/>
      <c r="IQE20" s="93"/>
      <c r="IQH20" s="93"/>
      <c r="IQN20" s="93"/>
      <c r="IQQ20" s="93"/>
      <c r="IQT20" s="93"/>
      <c r="IQW20" s="93"/>
      <c r="IQY20" s="93"/>
      <c r="IQZ20" s="93"/>
      <c r="IRE20" s="93"/>
      <c r="IRH20" s="93"/>
      <c r="IRK20" s="93"/>
      <c r="IRN20" s="93"/>
      <c r="IRQ20" s="93"/>
      <c r="IRT20" s="93"/>
      <c r="IRW20" s="93"/>
      <c r="ISC20" s="93"/>
      <c r="ISF20" s="93"/>
      <c r="ISI20" s="93"/>
      <c r="ISK20" s="93"/>
      <c r="ISL20" s="93"/>
      <c r="IST20" s="93"/>
      <c r="ISW20" s="93"/>
      <c r="ISZ20" s="93"/>
      <c r="ITK20" s="93"/>
      <c r="ITL20" s="93"/>
      <c r="ITQ20" s="93"/>
      <c r="ITU20" s="93"/>
      <c r="ITV20" s="93"/>
      <c r="IUD20" s="93"/>
      <c r="IUE20" s="93"/>
      <c r="IVE20" s="93"/>
      <c r="IVF20" s="93"/>
      <c r="IVG20" s="93"/>
      <c r="IVH20" s="93"/>
      <c r="IVI20" s="93"/>
      <c r="IVJ20" s="93"/>
      <c r="IVK20" s="93"/>
      <c r="IVL20" s="93"/>
      <c r="IVM20" s="93"/>
      <c r="IVN20" s="93"/>
      <c r="IVO20" s="93"/>
      <c r="IVP20" s="93"/>
      <c r="IVQ20" s="93"/>
      <c r="IVR20" s="93"/>
      <c r="IVS20" s="93"/>
      <c r="IVT20" s="93"/>
      <c r="IVU20" s="93"/>
      <c r="IVV20" s="93"/>
      <c r="IVW20" s="93"/>
      <c r="IVX20" s="93"/>
      <c r="IVY20" s="93"/>
      <c r="IVZ20" s="93"/>
      <c r="IWA20" s="93"/>
      <c r="IWB20" s="93"/>
      <c r="IWC20" s="93"/>
      <c r="IWD20" s="93"/>
      <c r="IWE20" s="93"/>
      <c r="IWF20" s="93"/>
      <c r="IWG20" s="93"/>
      <c r="IWH20" s="93"/>
      <c r="IWI20" s="93"/>
      <c r="IWJ20" s="93"/>
      <c r="IWK20" s="93"/>
      <c r="IWL20" s="93"/>
      <c r="IWM20" s="93"/>
      <c r="IWN20" s="93"/>
      <c r="IWO20" s="93"/>
      <c r="IWP20" s="93"/>
      <c r="IWQ20" s="93"/>
      <c r="IWR20" s="93"/>
      <c r="IWS20" s="93"/>
      <c r="IWT20" s="93"/>
      <c r="IWU20" s="93"/>
      <c r="IWV20" s="93"/>
      <c r="IWW20" s="93"/>
      <c r="IWX20" s="93"/>
      <c r="IWY20" s="93"/>
      <c r="IWZ20" s="93"/>
      <c r="IXA20" s="93"/>
      <c r="IXB20" s="93"/>
      <c r="IXC20" s="93"/>
      <c r="IXD20" s="93"/>
      <c r="IXE20" s="93"/>
      <c r="IXF20" s="93"/>
      <c r="IXG20" s="93"/>
      <c r="IXH20" s="93"/>
      <c r="IXI20" s="93"/>
      <c r="IXJ20" s="93"/>
      <c r="IXP20" s="93"/>
      <c r="IXS20" s="93"/>
      <c r="IXV20" s="93"/>
      <c r="IXY20" s="93"/>
      <c r="IYB20" s="93"/>
      <c r="IYE20" s="93"/>
      <c r="IYK20" s="93"/>
      <c r="IYT20" s="93"/>
      <c r="IYW20" s="93"/>
      <c r="IYZ20" s="93"/>
      <c r="IZC20" s="93"/>
      <c r="IZO20" s="93"/>
      <c r="IZU20" s="93"/>
      <c r="IZX20" s="93"/>
      <c r="JAA20" s="93"/>
      <c r="JAD20" s="93"/>
      <c r="JAJ20" s="93"/>
      <c r="JAM20" s="93"/>
      <c r="JAP20" s="93"/>
      <c r="JAS20" s="93"/>
      <c r="JAU20" s="93"/>
      <c r="JAV20" s="93"/>
      <c r="JBA20" s="93"/>
      <c r="JBD20" s="93"/>
      <c r="JBG20" s="93"/>
      <c r="JBJ20" s="93"/>
      <c r="JBM20" s="93"/>
      <c r="JBP20" s="93"/>
      <c r="JBS20" s="93"/>
      <c r="JBY20" s="93"/>
      <c r="JCB20" s="93"/>
      <c r="JCE20" s="93"/>
      <c r="JCG20" s="93"/>
      <c r="JCH20" s="93"/>
      <c r="JCP20" s="93"/>
      <c r="JCS20" s="93"/>
      <c r="JCV20" s="93"/>
      <c r="JDG20" s="93"/>
      <c r="JDH20" s="93"/>
      <c r="JDM20" s="93"/>
      <c r="JDQ20" s="93"/>
      <c r="JDR20" s="93"/>
      <c r="JDZ20" s="93"/>
      <c r="JEA20" s="93"/>
      <c r="JFA20" s="93"/>
      <c r="JFB20" s="93"/>
      <c r="JFC20" s="93"/>
      <c r="JFD20" s="93"/>
      <c r="JFE20" s="93"/>
      <c r="JFF20" s="93"/>
      <c r="JFG20" s="93"/>
      <c r="JFH20" s="93"/>
      <c r="JFI20" s="93"/>
      <c r="JFJ20" s="93"/>
      <c r="JFK20" s="93"/>
      <c r="JFL20" s="93"/>
      <c r="JFM20" s="93"/>
      <c r="JFN20" s="93"/>
      <c r="JFO20" s="93"/>
      <c r="JFP20" s="93"/>
      <c r="JFQ20" s="93"/>
      <c r="JFR20" s="93"/>
      <c r="JFS20" s="93"/>
      <c r="JFT20" s="93"/>
      <c r="JFU20" s="93"/>
      <c r="JFV20" s="93"/>
      <c r="JFW20" s="93"/>
      <c r="JFX20" s="93"/>
      <c r="JFY20" s="93"/>
      <c r="JFZ20" s="93"/>
      <c r="JGA20" s="93"/>
      <c r="JGB20" s="93"/>
      <c r="JGC20" s="93"/>
      <c r="JGD20" s="93"/>
      <c r="JGE20" s="93"/>
      <c r="JGF20" s="93"/>
      <c r="JGG20" s="93"/>
      <c r="JGH20" s="93"/>
      <c r="JGI20" s="93"/>
      <c r="JGJ20" s="93"/>
      <c r="JGK20" s="93"/>
      <c r="JGL20" s="93"/>
      <c r="JGM20" s="93"/>
      <c r="JGN20" s="93"/>
      <c r="JGO20" s="93"/>
      <c r="JGP20" s="93"/>
      <c r="JGQ20" s="93"/>
      <c r="JGR20" s="93"/>
      <c r="JGS20" s="93"/>
      <c r="JGT20" s="93"/>
      <c r="JGU20" s="93"/>
      <c r="JGV20" s="93"/>
      <c r="JGW20" s="93"/>
      <c r="JGX20" s="93"/>
      <c r="JGY20" s="93"/>
      <c r="JGZ20" s="93"/>
      <c r="JHA20" s="93"/>
      <c r="JHB20" s="93"/>
      <c r="JHC20" s="93"/>
      <c r="JHD20" s="93"/>
      <c r="JHE20" s="93"/>
      <c r="JHF20" s="93"/>
      <c r="JHL20" s="93"/>
      <c r="JHO20" s="93"/>
      <c r="JHR20" s="93"/>
      <c r="JHU20" s="93"/>
      <c r="JHX20" s="93"/>
      <c r="JIA20" s="93"/>
      <c r="JIG20" s="93"/>
      <c r="JIP20" s="93"/>
      <c r="JIS20" s="93"/>
      <c r="JIV20" s="93"/>
      <c r="JIY20" s="93"/>
      <c r="JJK20" s="93"/>
      <c r="JJQ20" s="93"/>
      <c r="JJT20" s="93"/>
      <c r="JJW20" s="93"/>
      <c r="JJZ20" s="93"/>
      <c r="JKF20" s="93"/>
      <c r="JKI20" s="93"/>
      <c r="JKL20" s="93"/>
      <c r="JKO20" s="93"/>
      <c r="JKQ20" s="93"/>
      <c r="JKR20" s="93"/>
      <c r="JKW20" s="93"/>
      <c r="JKZ20" s="93"/>
      <c r="JLC20" s="93"/>
      <c r="JLF20" s="93"/>
      <c r="JLI20" s="93"/>
      <c r="JLL20" s="93"/>
      <c r="JLO20" s="93"/>
      <c r="JLU20" s="93"/>
      <c r="JLX20" s="93"/>
      <c r="JMA20" s="93"/>
      <c r="JMC20" s="93"/>
      <c r="JMD20" s="93"/>
      <c r="JML20" s="93"/>
      <c r="JMO20" s="93"/>
      <c r="JMR20" s="93"/>
      <c r="JNC20" s="93"/>
      <c r="JND20" s="93"/>
      <c r="JNI20" s="93"/>
      <c r="JNM20" s="93"/>
      <c r="JNN20" s="93"/>
      <c r="JNV20" s="93"/>
      <c r="JNW20" s="93"/>
      <c r="JOW20" s="93"/>
      <c r="JOX20" s="93"/>
      <c r="JOY20" s="93"/>
      <c r="JOZ20" s="93"/>
      <c r="JPA20" s="93"/>
      <c r="JPB20" s="93"/>
      <c r="JPC20" s="93"/>
      <c r="JPD20" s="93"/>
      <c r="JPE20" s="93"/>
      <c r="JPF20" s="93"/>
      <c r="JPG20" s="93"/>
      <c r="JPH20" s="93"/>
      <c r="JPI20" s="93"/>
      <c r="JPJ20" s="93"/>
      <c r="JPK20" s="93"/>
      <c r="JPL20" s="93"/>
      <c r="JPM20" s="93"/>
      <c r="JPN20" s="93"/>
      <c r="JPO20" s="93"/>
      <c r="JPP20" s="93"/>
      <c r="JPQ20" s="93"/>
      <c r="JPR20" s="93"/>
      <c r="JPS20" s="93"/>
      <c r="JPT20" s="93"/>
      <c r="JPU20" s="93"/>
      <c r="JPV20" s="93"/>
      <c r="JPW20" s="93"/>
      <c r="JPX20" s="93"/>
      <c r="JPY20" s="93"/>
      <c r="JPZ20" s="93"/>
      <c r="JQA20" s="93"/>
      <c r="JQB20" s="93"/>
      <c r="JQC20" s="93"/>
      <c r="JQD20" s="93"/>
      <c r="JQE20" s="93"/>
      <c r="JQF20" s="93"/>
      <c r="JQG20" s="93"/>
      <c r="JQH20" s="93"/>
      <c r="JQI20" s="93"/>
      <c r="JQJ20" s="93"/>
      <c r="JQK20" s="93"/>
      <c r="JQL20" s="93"/>
      <c r="JQM20" s="93"/>
      <c r="JQN20" s="93"/>
      <c r="JQO20" s="93"/>
      <c r="JQP20" s="93"/>
      <c r="JQQ20" s="93"/>
      <c r="JQR20" s="93"/>
      <c r="JQS20" s="93"/>
      <c r="JQT20" s="93"/>
      <c r="JQU20" s="93"/>
      <c r="JQV20" s="93"/>
      <c r="JQW20" s="93"/>
      <c r="JQX20" s="93"/>
      <c r="JQY20" s="93"/>
      <c r="JQZ20" s="93"/>
      <c r="JRA20" s="93"/>
      <c r="JRB20" s="93"/>
      <c r="JRH20" s="93"/>
      <c r="JRK20" s="93"/>
      <c r="JRN20" s="93"/>
      <c r="JRQ20" s="93"/>
      <c r="JRT20" s="93"/>
      <c r="JRW20" s="93"/>
      <c r="JSC20" s="93"/>
      <c r="JSL20" s="93"/>
      <c r="JSO20" s="93"/>
      <c r="JSR20" s="93"/>
      <c r="JSU20" s="93"/>
      <c r="JTG20" s="93"/>
      <c r="JTM20" s="93"/>
      <c r="JTP20" s="93"/>
      <c r="JTS20" s="93"/>
      <c r="JTV20" s="93"/>
      <c r="JUB20" s="93"/>
      <c r="JUE20" s="93"/>
      <c r="JUH20" s="93"/>
      <c r="JUK20" s="93"/>
      <c r="JUM20" s="93"/>
      <c r="JUN20" s="93"/>
      <c r="JUS20" s="93"/>
      <c r="JUV20" s="93"/>
      <c r="JUY20" s="93"/>
      <c r="JVB20" s="93"/>
      <c r="JVE20" s="93"/>
      <c r="JVH20" s="93"/>
      <c r="JVK20" s="93"/>
      <c r="JVQ20" s="93"/>
      <c r="JVT20" s="93"/>
      <c r="JVW20" s="93"/>
      <c r="JVY20" s="93"/>
      <c r="JVZ20" s="93"/>
      <c r="JWH20" s="93"/>
      <c r="JWK20" s="93"/>
      <c r="JWN20" s="93"/>
      <c r="JWY20" s="93"/>
      <c r="JWZ20" s="93"/>
      <c r="JXE20" s="93"/>
      <c r="JXI20" s="93"/>
      <c r="JXJ20" s="93"/>
      <c r="JXR20" s="93"/>
      <c r="JXS20" s="93"/>
      <c r="JYS20" s="93"/>
      <c r="JYT20" s="93"/>
      <c r="JYU20" s="93"/>
      <c r="JYV20" s="93"/>
      <c r="JYW20" s="93"/>
      <c r="JYX20" s="93"/>
      <c r="JYY20" s="93"/>
      <c r="JYZ20" s="93"/>
      <c r="JZA20" s="93"/>
      <c r="JZB20" s="93"/>
      <c r="JZC20" s="93"/>
      <c r="JZD20" s="93"/>
      <c r="JZE20" s="93"/>
      <c r="JZF20" s="93"/>
      <c r="JZG20" s="93"/>
      <c r="JZH20" s="93"/>
      <c r="JZI20" s="93"/>
      <c r="JZJ20" s="93"/>
      <c r="JZK20" s="93"/>
      <c r="JZL20" s="93"/>
      <c r="JZM20" s="93"/>
      <c r="JZN20" s="93"/>
      <c r="JZO20" s="93"/>
      <c r="JZP20" s="93"/>
      <c r="JZQ20" s="93"/>
      <c r="JZR20" s="93"/>
      <c r="JZS20" s="93"/>
      <c r="JZT20" s="93"/>
      <c r="JZU20" s="93"/>
      <c r="JZV20" s="93"/>
      <c r="JZW20" s="93"/>
      <c r="JZX20" s="93"/>
      <c r="JZY20" s="93"/>
      <c r="JZZ20" s="93"/>
      <c r="KAA20" s="93"/>
      <c r="KAB20" s="93"/>
      <c r="KAC20" s="93"/>
      <c r="KAD20" s="93"/>
      <c r="KAE20" s="93"/>
      <c r="KAF20" s="93"/>
      <c r="KAG20" s="93"/>
      <c r="KAH20" s="93"/>
      <c r="KAI20" s="93"/>
      <c r="KAJ20" s="93"/>
      <c r="KAK20" s="93"/>
      <c r="KAL20" s="93"/>
      <c r="KAM20" s="93"/>
      <c r="KAN20" s="93"/>
      <c r="KAO20" s="93"/>
      <c r="KAP20" s="93"/>
      <c r="KAQ20" s="93"/>
      <c r="KAR20" s="93"/>
      <c r="KAS20" s="93"/>
      <c r="KAT20" s="93"/>
      <c r="KAU20" s="93"/>
      <c r="KAV20" s="93"/>
      <c r="KAW20" s="93"/>
      <c r="KAX20" s="93"/>
      <c r="KBD20" s="93"/>
      <c r="KBG20" s="93"/>
      <c r="KBJ20" s="93"/>
      <c r="KBM20" s="93"/>
      <c r="KBP20" s="93"/>
      <c r="KBS20" s="93"/>
      <c r="KBY20" s="93"/>
      <c r="KCH20" s="93"/>
      <c r="KCK20" s="93"/>
      <c r="KCN20" s="93"/>
      <c r="KCQ20" s="93"/>
      <c r="KDC20" s="93"/>
      <c r="KDI20" s="93"/>
      <c r="KDL20" s="93"/>
      <c r="KDO20" s="93"/>
      <c r="KDR20" s="93"/>
      <c r="KDX20" s="93"/>
      <c r="KEA20" s="93"/>
      <c r="KED20" s="93"/>
      <c r="KEG20" s="93"/>
      <c r="KEI20" s="93"/>
      <c r="KEJ20" s="93"/>
      <c r="KEO20" s="93"/>
      <c r="KER20" s="93"/>
      <c r="KEU20" s="93"/>
      <c r="KEX20" s="93"/>
      <c r="KFA20" s="93"/>
      <c r="KFD20" s="93"/>
      <c r="KFG20" s="93"/>
      <c r="KFM20" s="93"/>
      <c r="KFP20" s="93"/>
      <c r="KFS20" s="93"/>
      <c r="KFU20" s="93"/>
      <c r="KFV20" s="93"/>
      <c r="KGD20" s="93"/>
      <c r="KGG20" s="93"/>
      <c r="KGJ20" s="93"/>
      <c r="KGU20" s="93"/>
      <c r="KGV20" s="93"/>
      <c r="KHA20" s="93"/>
      <c r="KHE20" s="93"/>
      <c r="KHF20" s="93"/>
      <c r="KHN20" s="93"/>
      <c r="KHO20" s="93"/>
      <c r="KIO20" s="93"/>
      <c r="KIP20" s="93"/>
      <c r="KIQ20" s="93"/>
      <c r="KIR20" s="93"/>
      <c r="KIS20" s="93"/>
      <c r="KIT20" s="93"/>
      <c r="KIU20" s="93"/>
      <c r="KIV20" s="93"/>
      <c r="KIW20" s="93"/>
      <c r="KIX20" s="93"/>
      <c r="KIY20" s="93"/>
      <c r="KIZ20" s="93"/>
      <c r="KJA20" s="93"/>
      <c r="KJB20" s="93"/>
      <c r="KJC20" s="93"/>
      <c r="KJD20" s="93"/>
      <c r="KJE20" s="93"/>
      <c r="KJF20" s="93"/>
      <c r="KJG20" s="93"/>
      <c r="KJH20" s="93"/>
      <c r="KJI20" s="93"/>
      <c r="KJJ20" s="93"/>
      <c r="KJK20" s="93"/>
      <c r="KJL20" s="93"/>
      <c r="KJM20" s="93"/>
      <c r="KJN20" s="93"/>
      <c r="KJO20" s="93"/>
      <c r="KJP20" s="93"/>
      <c r="KJQ20" s="93"/>
      <c r="KJR20" s="93"/>
      <c r="KJS20" s="93"/>
      <c r="KJT20" s="93"/>
      <c r="KJU20" s="93"/>
      <c r="KJV20" s="93"/>
      <c r="KJW20" s="93"/>
      <c r="KJX20" s="93"/>
      <c r="KJY20" s="93"/>
      <c r="KJZ20" s="93"/>
      <c r="KKA20" s="93"/>
      <c r="KKB20" s="93"/>
      <c r="KKC20" s="93"/>
      <c r="KKD20" s="93"/>
      <c r="KKE20" s="93"/>
      <c r="KKF20" s="93"/>
      <c r="KKG20" s="93"/>
      <c r="KKH20" s="93"/>
      <c r="KKI20" s="93"/>
      <c r="KKJ20" s="93"/>
      <c r="KKK20" s="93"/>
      <c r="KKL20" s="93"/>
      <c r="KKM20" s="93"/>
      <c r="KKN20" s="93"/>
      <c r="KKO20" s="93"/>
      <c r="KKP20" s="93"/>
      <c r="KKQ20" s="93"/>
      <c r="KKR20" s="93"/>
      <c r="KKS20" s="93"/>
      <c r="KKT20" s="93"/>
      <c r="KKZ20" s="93"/>
      <c r="KLC20" s="93"/>
      <c r="KLF20" s="93"/>
      <c r="KLI20" s="93"/>
      <c r="KLL20" s="93"/>
      <c r="KLO20" s="93"/>
      <c r="KLU20" s="93"/>
      <c r="KMD20" s="93"/>
      <c r="KMG20" s="93"/>
      <c r="KMJ20" s="93"/>
      <c r="KMM20" s="93"/>
      <c r="KMY20" s="93"/>
      <c r="KNE20" s="93"/>
      <c r="KNH20" s="93"/>
      <c r="KNK20" s="93"/>
      <c r="KNN20" s="93"/>
      <c r="KNT20" s="93"/>
      <c r="KNW20" s="93"/>
      <c r="KNZ20" s="93"/>
      <c r="KOC20" s="93"/>
      <c r="KOE20" s="93"/>
      <c r="KOF20" s="93"/>
      <c r="KOK20" s="93"/>
      <c r="KON20" s="93"/>
      <c r="KOQ20" s="93"/>
      <c r="KOT20" s="93"/>
      <c r="KOW20" s="93"/>
      <c r="KOZ20" s="93"/>
      <c r="KPC20" s="93"/>
      <c r="KPI20" s="93"/>
      <c r="KPL20" s="93"/>
      <c r="KPO20" s="93"/>
      <c r="KPQ20" s="93"/>
      <c r="KPR20" s="93"/>
      <c r="KPZ20" s="93"/>
      <c r="KQC20" s="93"/>
      <c r="KQF20" s="93"/>
      <c r="KQQ20" s="93"/>
      <c r="KQR20" s="93"/>
      <c r="KQW20" s="93"/>
      <c r="KRA20" s="93"/>
      <c r="KRB20" s="93"/>
      <c r="KRJ20" s="93"/>
      <c r="KRK20" s="93"/>
      <c r="KSK20" s="93"/>
      <c r="KSL20" s="93"/>
      <c r="KSM20" s="93"/>
      <c r="KSN20" s="93"/>
      <c r="KSO20" s="93"/>
      <c r="KSP20" s="93"/>
      <c r="KSQ20" s="93"/>
      <c r="KSR20" s="93"/>
      <c r="KSS20" s="93"/>
      <c r="KST20" s="93"/>
      <c r="KSU20" s="93"/>
      <c r="KSV20" s="93"/>
      <c r="KSW20" s="93"/>
      <c r="KSX20" s="93"/>
      <c r="KSY20" s="93"/>
      <c r="KSZ20" s="93"/>
      <c r="KTA20" s="93"/>
      <c r="KTB20" s="93"/>
      <c r="KTC20" s="93"/>
      <c r="KTD20" s="93"/>
      <c r="KTE20" s="93"/>
      <c r="KTF20" s="93"/>
      <c r="KTG20" s="93"/>
      <c r="KTH20" s="93"/>
      <c r="KTI20" s="93"/>
      <c r="KTJ20" s="93"/>
      <c r="KTK20" s="93"/>
      <c r="KTL20" s="93"/>
      <c r="KTM20" s="93"/>
      <c r="KTN20" s="93"/>
      <c r="KTO20" s="93"/>
      <c r="KTP20" s="93"/>
      <c r="KTQ20" s="93"/>
      <c r="KTR20" s="93"/>
      <c r="KTS20" s="93"/>
      <c r="KTT20" s="93"/>
      <c r="KTU20" s="93"/>
      <c r="KTV20" s="93"/>
      <c r="KTW20" s="93"/>
      <c r="KTX20" s="93"/>
      <c r="KTY20" s="93"/>
      <c r="KTZ20" s="93"/>
      <c r="KUA20" s="93"/>
      <c r="KUB20" s="93"/>
      <c r="KUC20" s="93"/>
      <c r="KUD20" s="93"/>
      <c r="KUE20" s="93"/>
      <c r="KUF20" s="93"/>
      <c r="KUG20" s="93"/>
      <c r="KUH20" s="93"/>
      <c r="KUI20" s="93"/>
      <c r="KUJ20" s="93"/>
      <c r="KUK20" s="93"/>
      <c r="KUL20" s="93"/>
      <c r="KUM20" s="93"/>
      <c r="KUN20" s="93"/>
      <c r="KUO20" s="93"/>
      <c r="KUP20" s="93"/>
      <c r="KUV20" s="93"/>
      <c r="KUY20" s="93"/>
      <c r="KVB20" s="93"/>
      <c r="KVE20" s="93"/>
      <c r="KVH20" s="93"/>
      <c r="KVK20" s="93"/>
      <c r="KVQ20" s="93"/>
      <c r="KVZ20" s="93"/>
      <c r="KWC20" s="93"/>
      <c r="KWF20" s="93"/>
      <c r="KWI20" s="93"/>
      <c r="KWU20" s="93"/>
      <c r="KXA20" s="93"/>
      <c r="KXD20" s="93"/>
      <c r="KXG20" s="93"/>
      <c r="KXJ20" s="93"/>
      <c r="KXP20" s="93"/>
      <c r="KXS20" s="93"/>
      <c r="KXV20" s="93"/>
      <c r="KXY20" s="93"/>
      <c r="KYA20" s="93"/>
      <c r="KYB20" s="93"/>
      <c r="KYG20" s="93"/>
      <c r="KYJ20" s="93"/>
      <c r="KYM20" s="93"/>
      <c r="KYP20" s="93"/>
      <c r="KYS20" s="93"/>
      <c r="KYV20" s="93"/>
      <c r="KYY20" s="93"/>
      <c r="KZE20" s="93"/>
      <c r="KZH20" s="93"/>
      <c r="KZK20" s="93"/>
      <c r="KZM20" s="93"/>
      <c r="KZN20" s="93"/>
      <c r="KZV20" s="93"/>
      <c r="KZY20" s="93"/>
      <c r="LAB20" s="93"/>
      <c r="LAM20" s="93"/>
      <c r="LAN20" s="93"/>
      <c r="LAS20" s="93"/>
      <c r="LAW20" s="93"/>
      <c r="LAX20" s="93"/>
      <c r="LBF20" s="93"/>
      <c r="LBG20" s="93"/>
      <c r="LCG20" s="93"/>
      <c r="LCH20" s="93"/>
      <c r="LCI20" s="93"/>
      <c r="LCJ20" s="93"/>
      <c r="LCK20" s="93"/>
      <c r="LCL20" s="93"/>
      <c r="LCM20" s="93"/>
      <c r="LCN20" s="93"/>
      <c r="LCO20" s="93"/>
      <c r="LCP20" s="93"/>
      <c r="LCQ20" s="93"/>
      <c r="LCR20" s="93"/>
      <c r="LCS20" s="93"/>
      <c r="LCT20" s="93"/>
      <c r="LCU20" s="93"/>
      <c r="LCV20" s="93"/>
      <c r="LCW20" s="93"/>
      <c r="LCX20" s="93"/>
      <c r="LCY20" s="93"/>
      <c r="LCZ20" s="93"/>
      <c r="LDA20" s="93"/>
      <c r="LDB20" s="93"/>
      <c r="LDC20" s="93"/>
      <c r="LDD20" s="93"/>
      <c r="LDE20" s="93"/>
      <c r="LDF20" s="93"/>
      <c r="LDG20" s="93"/>
      <c r="LDH20" s="93"/>
      <c r="LDI20" s="93"/>
      <c r="LDJ20" s="93"/>
      <c r="LDK20" s="93"/>
      <c r="LDL20" s="93"/>
      <c r="LDM20" s="93"/>
      <c r="LDN20" s="93"/>
      <c r="LDO20" s="93"/>
      <c r="LDP20" s="93"/>
      <c r="LDQ20" s="93"/>
      <c r="LDR20" s="93"/>
      <c r="LDS20" s="93"/>
      <c r="LDT20" s="93"/>
      <c r="LDU20" s="93"/>
      <c r="LDV20" s="93"/>
      <c r="LDW20" s="93"/>
      <c r="LDX20" s="93"/>
      <c r="LDY20" s="93"/>
      <c r="LDZ20" s="93"/>
      <c r="LEA20" s="93"/>
      <c r="LEB20" s="93"/>
      <c r="LEC20" s="93"/>
      <c r="LED20" s="93"/>
      <c r="LEE20" s="93"/>
      <c r="LEF20" s="93"/>
      <c r="LEG20" s="93"/>
      <c r="LEH20" s="93"/>
      <c r="LEI20" s="93"/>
      <c r="LEJ20" s="93"/>
      <c r="LEK20" s="93"/>
      <c r="LEL20" s="93"/>
      <c r="LER20" s="93"/>
      <c r="LEU20" s="93"/>
      <c r="LEX20" s="93"/>
      <c r="LFA20" s="93"/>
      <c r="LFD20" s="93"/>
      <c r="LFG20" s="93"/>
      <c r="LFM20" s="93"/>
      <c r="LFV20" s="93"/>
      <c r="LFY20" s="93"/>
      <c r="LGB20" s="93"/>
      <c r="LGE20" s="93"/>
      <c r="LGQ20" s="93"/>
      <c r="LGW20" s="93"/>
      <c r="LGZ20" s="93"/>
      <c r="LHC20" s="93"/>
      <c r="LHF20" s="93"/>
      <c r="LHL20" s="93"/>
      <c r="LHO20" s="93"/>
      <c r="LHR20" s="93"/>
      <c r="LHU20" s="93"/>
      <c r="LHW20" s="93"/>
      <c r="LHX20" s="93"/>
      <c r="LIC20" s="93"/>
      <c r="LIF20" s="93"/>
      <c r="LII20" s="93"/>
      <c r="LIL20" s="93"/>
      <c r="LIO20" s="93"/>
      <c r="LIR20" s="93"/>
      <c r="LIU20" s="93"/>
      <c r="LJA20" s="93"/>
      <c r="LJD20" s="93"/>
      <c r="LJG20" s="93"/>
      <c r="LJI20" s="93"/>
      <c r="LJJ20" s="93"/>
      <c r="LJR20" s="93"/>
      <c r="LJU20" s="93"/>
      <c r="LJX20" s="93"/>
      <c r="LKI20" s="93"/>
      <c r="LKJ20" s="93"/>
      <c r="LKO20" s="93"/>
      <c r="LKS20" s="93"/>
      <c r="LKT20" s="93"/>
      <c r="LLB20" s="93"/>
      <c r="LLC20" s="93"/>
      <c r="LMC20" s="93"/>
      <c r="LMD20" s="93"/>
      <c r="LME20" s="93"/>
      <c r="LMF20" s="93"/>
      <c r="LMG20" s="93"/>
      <c r="LMH20" s="93"/>
      <c r="LMI20" s="93"/>
      <c r="LMJ20" s="93"/>
      <c r="LMK20" s="93"/>
      <c r="LML20" s="93"/>
      <c r="LMM20" s="93"/>
      <c r="LMN20" s="93"/>
      <c r="LMO20" s="93"/>
      <c r="LMP20" s="93"/>
      <c r="LMQ20" s="93"/>
      <c r="LMR20" s="93"/>
      <c r="LMS20" s="93"/>
      <c r="LMT20" s="93"/>
      <c r="LMU20" s="93"/>
      <c r="LMV20" s="93"/>
      <c r="LMW20" s="93"/>
      <c r="LMX20" s="93"/>
      <c r="LMY20" s="93"/>
      <c r="LMZ20" s="93"/>
      <c r="LNA20" s="93"/>
      <c r="LNB20" s="93"/>
      <c r="LNC20" s="93"/>
      <c r="LND20" s="93"/>
      <c r="LNE20" s="93"/>
      <c r="LNF20" s="93"/>
      <c r="LNG20" s="93"/>
      <c r="LNH20" s="93"/>
      <c r="LNI20" s="93"/>
      <c r="LNJ20" s="93"/>
      <c r="LNK20" s="93"/>
      <c r="LNL20" s="93"/>
      <c r="LNM20" s="93"/>
      <c r="LNN20" s="93"/>
      <c r="LNO20" s="93"/>
      <c r="LNP20" s="93"/>
      <c r="LNQ20" s="93"/>
      <c r="LNR20" s="93"/>
      <c r="LNS20" s="93"/>
      <c r="LNT20" s="93"/>
      <c r="LNU20" s="93"/>
      <c r="LNV20" s="93"/>
      <c r="LNW20" s="93"/>
      <c r="LNX20" s="93"/>
      <c r="LNY20" s="93"/>
      <c r="LNZ20" s="93"/>
      <c r="LOA20" s="93"/>
      <c r="LOB20" s="93"/>
      <c r="LOC20" s="93"/>
      <c r="LOD20" s="93"/>
      <c r="LOE20" s="93"/>
      <c r="LOF20" s="93"/>
      <c r="LOG20" s="93"/>
      <c r="LOH20" s="93"/>
      <c r="LON20" s="93"/>
      <c r="LOQ20" s="93"/>
      <c r="LOT20" s="93"/>
      <c r="LOW20" s="93"/>
      <c r="LOZ20" s="93"/>
      <c r="LPC20" s="93"/>
      <c r="LPI20" s="93"/>
      <c r="LPR20" s="93"/>
      <c r="LPU20" s="93"/>
      <c r="LPX20" s="93"/>
      <c r="LQA20" s="93"/>
      <c r="LQM20" s="93"/>
      <c r="LQS20" s="93"/>
      <c r="LQV20" s="93"/>
      <c r="LQY20" s="93"/>
      <c r="LRB20" s="93"/>
      <c r="LRH20" s="93"/>
      <c r="LRK20" s="93"/>
      <c r="LRN20" s="93"/>
      <c r="LRQ20" s="93"/>
      <c r="LRS20" s="93"/>
      <c r="LRT20" s="93"/>
      <c r="LRY20" s="93"/>
      <c r="LSB20" s="93"/>
      <c r="LSE20" s="93"/>
      <c r="LSH20" s="93"/>
      <c r="LSK20" s="93"/>
      <c r="LSN20" s="93"/>
      <c r="LSQ20" s="93"/>
      <c r="LSW20" s="93"/>
      <c r="LSZ20" s="93"/>
      <c r="LTC20" s="93"/>
      <c r="LTE20" s="93"/>
      <c r="LTF20" s="93"/>
      <c r="LTN20" s="93"/>
      <c r="LTQ20" s="93"/>
      <c r="LTT20" s="93"/>
      <c r="LUE20" s="93"/>
      <c r="LUF20" s="93"/>
      <c r="LUK20" s="93"/>
      <c r="LUO20" s="93"/>
      <c r="LUP20" s="93"/>
      <c r="LUX20" s="93"/>
      <c r="LUY20" s="93"/>
      <c r="LVY20" s="93"/>
      <c r="LVZ20" s="93"/>
      <c r="LWA20" s="93"/>
      <c r="LWB20" s="93"/>
      <c r="LWC20" s="93"/>
      <c r="LWD20" s="93"/>
      <c r="LWE20" s="93"/>
      <c r="LWF20" s="93"/>
      <c r="LWG20" s="93"/>
      <c r="LWH20" s="93"/>
      <c r="LWI20" s="93"/>
      <c r="LWJ20" s="93"/>
      <c r="LWK20" s="93"/>
      <c r="LWL20" s="93"/>
      <c r="LWM20" s="93"/>
      <c r="LWN20" s="93"/>
      <c r="LWO20" s="93"/>
      <c r="LWP20" s="93"/>
      <c r="LWQ20" s="93"/>
      <c r="LWR20" s="93"/>
      <c r="LWS20" s="93"/>
      <c r="LWT20" s="93"/>
      <c r="LWU20" s="93"/>
      <c r="LWV20" s="93"/>
      <c r="LWW20" s="93"/>
      <c r="LWX20" s="93"/>
      <c r="LWY20" s="93"/>
      <c r="LWZ20" s="93"/>
      <c r="LXA20" s="93"/>
      <c r="LXB20" s="93"/>
      <c r="LXC20" s="93"/>
      <c r="LXD20" s="93"/>
      <c r="LXE20" s="93"/>
      <c r="LXF20" s="93"/>
      <c r="LXG20" s="93"/>
      <c r="LXH20" s="93"/>
      <c r="LXI20" s="93"/>
      <c r="LXJ20" s="93"/>
      <c r="LXK20" s="93"/>
      <c r="LXL20" s="93"/>
      <c r="LXM20" s="93"/>
      <c r="LXN20" s="93"/>
      <c r="LXO20" s="93"/>
      <c r="LXP20" s="93"/>
      <c r="LXQ20" s="93"/>
      <c r="LXR20" s="93"/>
      <c r="LXS20" s="93"/>
      <c r="LXT20" s="93"/>
      <c r="LXU20" s="93"/>
      <c r="LXV20" s="93"/>
      <c r="LXW20" s="93"/>
      <c r="LXX20" s="93"/>
      <c r="LXY20" s="93"/>
      <c r="LXZ20" s="93"/>
      <c r="LYA20" s="93"/>
      <c r="LYB20" s="93"/>
      <c r="LYC20" s="93"/>
      <c r="LYD20" s="93"/>
      <c r="LYJ20" s="93"/>
      <c r="LYM20" s="93"/>
      <c r="LYP20" s="93"/>
      <c r="LYS20" s="93"/>
      <c r="LYV20" s="93"/>
      <c r="LYY20" s="93"/>
      <c r="LZE20" s="93"/>
      <c r="LZN20" s="93"/>
      <c r="LZQ20" s="93"/>
      <c r="LZT20" s="93"/>
      <c r="LZW20" s="93"/>
      <c r="MAI20" s="93"/>
      <c r="MAO20" s="93"/>
      <c r="MAR20" s="93"/>
      <c r="MAU20" s="93"/>
      <c r="MAX20" s="93"/>
      <c r="MBD20" s="93"/>
      <c r="MBG20" s="93"/>
      <c r="MBJ20" s="93"/>
      <c r="MBM20" s="93"/>
      <c r="MBO20" s="93"/>
      <c r="MBP20" s="93"/>
      <c r="MBU20" s="93"/>
      <c r="MBX20" s="93"/>
      <c r="MCA20" s="93"/>
      <c r="MCD20" s="93"/>
      <c r="MCG20" s="93"/>
      <c r="MCJ20" s="93"/>
      <c r="MCM20" s="93"/>
      <c r="MCS20" s="93"/>
      <c r="MCV20" s="93"/>
      <c r="MCY20" s="93"/>
      <c r="MDA20" s="93"/>
      <c r="MDB20" s="93"/>
      <c r="MDJ20" s="93"/>
      <c r="MDM20" s="93"/>
      <c r="MDP20" s="93"/>
      <c r="MEA20" s="93"/>
      <c r="MEB20" s="93"/>
      <c r="MEG20" s="93"/>
      <c r="MEK20" s="93"/>
      <c r="MEL20" s="93"/>
      <c r="MET20" s="93"/>
      <c r="MEU20" s="93"/>
      <c r="MFU20" s="93"/>
      <c r="MFV20" s="93"/>
      <c r="MFW20" s="93"/>
      <c r="MFX20" s="93"/>
      <c r="MFY20" s="93"/>
      <c r="MFZ20" s="93"/>
      <c r="MGA20" s="93"/>
      <c r="MGB20" s="93"/>
      <c r="MGC20" s="93"/>
      <c r="MGD20" s="93"/>
      <c r="MGE20" s="93"/>
      <c r="MGF20" s="93"/>
      <c r="MGG20" s="93"/>
      <c r="MGH20" s="93"/>
      <c r="MGI20" s="93"/>
      <c r="MGJ20" s="93"/>
      <c r="MGK20" s="93"/>
      <c r="MGL20" s="93"/>
      <c r="MGM20" s="93"/>
      <c r="MGN20" s="93"/>
      <c r="MGO20" s="93"/>
      <c r="MGP20" s="93"/>
      <c r="MGQ20" s="93"/>
      <c r="MGR20" s="93"/>
      <c r="MGS20" s="93"/>
      <c r="MGT20" s="93"/>
      <c r="MGU20" s="93"/>
      <c r="MGV20" s="93"/>
      <c r="MGW20" s="93"/>
      <c r="MGX20" s="93"/>
      <c r="MGY20" s="93"/>
      <c r="MGZ20" s="93"/>
      <c r="MHA20" s="93"/>
      <c r="MHB20" s="93"/>
      <c r="MHC20" s="93"/>
      <c r="MHD20" s="93"/>
      <c r="MHE20" s="93"/>
      <c r="MHF20" s="93"/>
      <c r="MHG20" s="93"/>
      <c r="MHH20" s="93"/>
      <c r="MHI20" s="93"/>
      <c r="MHJ20" s="93"/>
      <c r="MHK20" s="93"/>
      <c r="MHL20" s="93"/>
      <c r="MHM20" s="93"/>
      <c r="MHN20" s="93"/>
      <c r="MHO20" s="93"/>
      <c r="MHP20" s="93"/>
      <c r="MHQ20" s="93"/>
      <c r="MHR20" s="93"/>
      <c r="MHS20" s="93"/>
      <c r="MHT20" s="93"/>
      <c r="MHU20" s="93"/>
      <c r="MHV20" s="93"/>
      <c r="MHW20" s="93"/>
      <c r="MHX20" s="93"/>
      <c r="MHY20" s="93"/>
      <c r="MHZ20" s="93"/>
      <c r="MIF20" s="93"/>
      <c r="MII20" s="93"/>
      <c r="MIL20" s="93"/>
      <c r="MIO20" s="93"/>
      <c r="MIR20" s="93"/>
      <c r="MIU20" s="93"/>
      <c r="MJA20" s="93"/>
      <c r="MJJ20" s="93"/>
      <c r="MJM20" s="93"/>
      <c r="MJP20" s="93"/>
      <c r="MJS20" s="93"/>
      <c r="MKE20" s="93"/>
      <c r="MKK20" s="93"/>
      <c r="MKN20" s="93"/>
      <c r="MKQ20" s="93"/>
      <c r="MKT20" s="93"/>
      <c r="MKZ20" s="93"/>
      <c r="MLC20" s="93"/>
      <c r="MLF20" s="93"/>
      <c r="MLI20" s="93"/>
      <c r="MLK20" s="93"/>
      <c r="MLL20" s="93"/>
      <c r="MLQ20" s="93"/>
      <c r="MLT20" s="93"/>
      <c r="MLW20" s="93"/>
      <c r="MLZ20" s="93"/>
      <c r="MMC20" s="93"/>
      <c r="MMF20" s="93"/>
      <c r="MMI20" s="93"/>
      <c r="MMO20" s="93"/>
      <c r="MMR20" s="93"/>
      <c r="MMU20" s="93"/>
      <c r="MMW20" s="93"/>
      <c r="MMX20" s="93"/>
      <c r="MNF20" s="93"/>
      <c r="MNI20" s="93"/>
      <c r="MNL20" s="93"/>
      <c r="MNW20" s="93"/>
      <c r="MNX20" s="93"/>
      <c r="MOC20" s="93"/>
      <c r="MOG20" s="93"/>
      <c r="MOH20" s="93"/>
      <c r="MOP20" s="93"/>
      <c r="MOQ20" s="93"/>
      <c r="MPQ20" s="93"/>
      <c r="MPR20" s="93"/>
      <c r="MPS20" s="93"/>
      <c r="MPT20" s="93"/>
      <c r="MPU20" s="93"/>
      <c r="MPV20" s="93"/>
      <c r="MPW20" s="93"/>
      <c r="MPX20" s="93"/>
      <c r="MPY20" s="93"/>
      <c r="MPZ20" s="93"/>
      <c r="MQA20" s="93"/>
      <c r="MQB20" s="93"/>
      <c r="MQC20" s="93"/>
      <c r="MQD20" s="93"/>
      <c r="MQE20" s="93"/>
      <c r="MQF20" s="93"/>
      <c r="MQG20" s="93"/>
      <c r="MQH20" s="93"/>
      <c r="MQI20" s="93"/>
      <c r="MQJ20" s="93"/>
      <c r="MQK20" s="93"/>
      <c r="MQL20" s="93"/>
      <c r="MQM20" s="93"/>
      <c r="MQN20" s="93"/>
      <c r="MQO20" s="93"/>
      <c r="MQP20" s="93"/>
      <c r="MQQ20" s="93"/>
      <c r="MQR20" s="93"/>
      <c r="MQS20" s="93"/>
      <c r="MQT20" s="93"/>
      <c r="MQU20" s="93"/>
      <c r="MQV20" s="93"/>
      <c r="MQW20" s="93"/>
      <c r="MQX20" s="93"/>
      <c r="MQY20" s="93"/>
      <c r="MQZ20" s="93"/>
      <c r="MRA20" s="93"/>
      <c r="MRB20" s="93"/>
      <c r="MRC20" s="93"/>
      <c r="MRD20" s="93"/>
      <c r="MRE20" s="93"/>
      <c r="MRF20" s="93"/>
      <c r="MRG20" s="93"/>
      <c r="MRH20" s="93"/>
      <c r="MRI20" s="93"/>
      <c r="MRJ20" s="93"/>
      <c r="MRK20" s="93"/>
      <c r="MRL20" s="93"/>
      <c r="MRM20" s="93"/>
      <c r="MRN20" s="93"/>
      <c r="MRO20" s="93"/>
      <c r="MRP20" s="93"/>
      <c r="MRQ20" s="93"/>
      <c r="MRR20" s="93"/>
      <c r="MRS20" s="93"/>
      <c r="MRT20" s="93"/>
      <c r="MRU20" s="93"/>
      <c r="MRV20" s="93"/>
      <c r="MSB20" s="93"/>
      <c r="MSE20" s="93"/>
      <c r="MSH20" s="93"/>
      <c r="MSK20" s="93"/>
      <c r="MSN20" s="93"/>
      <c r="MSQ20" s="93"/>
      <c r="MSW20" s="93"/>
      <c r="MTF20" s="93"/>
      <c r="MTI20" s="93"/>
      <c r="MTL20" s="93"/>
      <c r="MTO20" s="93"/>
      <c r="MUA20" s="93"/>
      <c r="MUG20" s="93"/>
      <c r="MUJ20" s="93"/>
      <c r="MUM20" s="93"/>
      <c r="MUP20" s="93"/>
      <c r="MUV20" s="93"/>
      <c r="MUY20" s="93"/>
      <c r="MVB20" s="93"/>
      <c r="MVE20" s="93"/>
      <c r="MVG20" s="93"/>
      <c r="MVH20" s="93"/>
      <c r="MVM20" s="93"/>
      <c r="MVP20" s="93"/>
      <c r="MVS20" s="93"/>
      <c r="MVV20" s="93"/>
      <c r="MVY20" s="93"/>
      <c r="MWB20" s="93"/>
      <c r="MWE20" s="93"/>
      <c r="MWK20" s="93"/>
      <c r="MWN20" s="93"/>
      <c r="MWQ20" s="93"/>
      <c r="MWS20" s="93"/>
      <c r="MWT20" s="93"/>
      <c r="MXB20" s="93"/>
      <c r="MXE20" s="93"/>
      <c r="MXH20" s="93"/>
      <c r="MXS20" s="93"/>
      <c r="MXT20" s="93"/>
      <c r="MXY20" s="93"/>
      <c r="MYC20" s="93"/>
      <c r="MYD20" s="93"/>
      <c r="MYL20" s="93"/>
      <c r="MYM20" s="93"/>
      <c r="MZM20" s="93"/>
      <c r="MZN20" s="93"/>
      <c r="MZO20" s="93"/>
      <c r="MZP20" s="93"/>
      <c r="MZQ20" s="93"/>
      <c r="MZR20" s="93"/>
      <c r="MZS20" s="93"/>
      <c r="MZT20" s="93"/>
      <c r="MZU20" s="93"/>
      <c r="MZV20" s="93"/>
      <c r="MZW20" s="93"/>
      <c r="MZX20" s="93"/>
      <c r="MZY20" s="93"/>
      <c r="MZZ20" s="93"/>
      <c r="NAA20" s="93"/>
      <c r="NAB20" s="93"/>
      <c r="NAC20" s="93"/>
      <c r="NAD20" s="93"/>
      <c r="NAE20" s="93"/>
      <c r="NAF20" s="93"/>
      <c r="NAG20" s="93"/>
      <c r="NAH20" s="93"/>
      <c r="NAI20" s="93"/>
      <c r="NAJ20" s="93"/>
      <c r="NAK20" s="93"/>
      <c r="NAL20" s="93"/>
      <c r="NAM20" s="93"/>
      <c r="NAN20" s="93"/>
      <c r="NAO20" s="93"/>
      <c r="NAP20" s="93"/>
      <c r="NAQ20" s="93"/>
      <c r="NAR20" s="93"/>
      <c r="NAS20" s="93"/>
      <c r="NAT20" s="93"/>
      <c r="NAU20" s="93"/>
      <c r="NAV20" s="93"/>
      <c r="NAW20" s="93"/>
      <c r="NAX20" s="93"/>
      <c r="NAY20" s="93"/>
      <c r="NAZ20" s="93"/>
      <c r="NBA20" s="93"/>
      <c r="NBB20" s="93"/>
      <c r="NBC20" s="93"/>
      <c r="NBD20" s="93"/>
      <c r="NBE20" s="93"/>
      <c r="NBF20" s="93"/>
      <c r="NBG20" s="93"/>
      <c r="NBH20" s="93"/>
      <c r="NBI20" s="93"/>
      <c r="NBJ20" s="93"/>
      <c r="NBK20" s="93"/>
      <c r="NBL20" s="93"/>
      <c r="NBM20" s="93"/>
      <c r="NBN20" s="93"/>
      <c r="NBO20" s="93"/>
      <c r="NBP20" s="93"/>
      <c r="NBQ20" s="93"/>
      <c r="NBR20" s="93"/>
      <c r="NBX20" s="93"/>
      <c r="NCA20" s="93"/>
      <c r="NCD20" s="93"/>
      <c r="NCG20" s="93"/>
      <c r="NCJ20" s="93"/>
      <c r="NCM20" s="93"/>
      <c r="NCS20" s="93"/>
      <c r="NDB20" s="93"/>
      <c r="NDE20" s="93"/>
      <c r="NDH20" s="93"/>
      <c r="NDK20" s="93"/>
      <c r="NDW20" s="93"/>
      <c r="NEC20" s="93"/>
      <c r="NEF20" s="93"/>
      <c r="NEI20" s="93"/>
      <c r="NEL20" s="93"/>
      <c r="NER20" s="93"/>
      <c r="NEU20" s="93"/>
      <c r="NEX20" s="93"/>
      <c r="NFA20" s="93"/>
      <c r="NFC20" s="93"/>
      <c r="NFD20" s="93"/>
      <c r="NFI20" s="93"/>
      <c r="NFL20" s="93"/>
      <c r="NFO20" s="93"/>
      <c r="NFR20" s="93"/>
      <c r="NFU20" s="93"/>
      <c r="NFX20" s="93"/>
      <c r="NGA20" s="93"/>
      <c r="NGG20" s="93"/>
      <c r="NGJ20" s="93"/>
      <c r="NGM20" s="93"/>
      <c r="NGO20" s="93"/>
      <c r="NGP20" s="93"/>
      <c r="NGX20" s="93"/>
      <c r="NHA20" s="93"/>
      <c r="NHD20" s="93"/>
      <c r="NHO20" s="93"/>
      <c r="NHP20" s="93"/>
      <c r="NHU20" s="93"/>
      <c r="NHY20" s="93"/>
      <c r="NHZ20" s="93"/>
      <c r="NIH20" s="93"/>
      <c r="NII20" s="93"/>
      <c r="NJI20" s="93"/>
      <c r="NJJ20" s="93"/>
      <c r="NJK20" s="93"/>
      <c r="NJL20" s="93"/>
      <c r="NJM20" s="93"/>
      <c r="NJN20" s="93"/>
      <c r="NJO20" s="93"/>
      <c r="NJP20" s="93"/>
      <c r="NJQ20" s="93"/>
      <c r="NJR20" s="93"/>
      <c r="NJS20" s="93"/>
      <c r="NJT20" s="93"/>
      <c r="NJU20" s="93"/>
      <c r="NJV20" s="93"/>
      <c r="NJW20" s="93"/>
      <c r="NJX20" s="93"/>
      <c r="NJY20" s="93"/>
      <c r="NJZ20" s="93"/>
      <c r="NKA20" s="93"/>
      <c r="NKB20" s="93"/>
      <c r="NKC20" s="93"/>
      <c r="NKD20" s="93"/>
      <c r="NKE20" s="93"/>
      <c r="NKF20" s="93"/>
      <c r="NKG20" s="93"/>
      <c r="NKH20" s="93"/>
      <c r="NKI20" s="93"/>
      <c r="NKJ20" s="93"/>
      <c r="NKK20" s="93"/>
      <c r="NKL20" s="93"/>
      <c r="NKM20" s="93"/>
      <c r="NKN20" s="93"/>
      <c r="NKO20" s="93"/>
      <c r="NKP20" s="93"/>
      <c r="NKQ20" s="93"/>
      <c r="NKR20" s="93"/>
      <c r="NKS20" s="93"/>
      <c r="NKT20" s="93"/>
      <c r="NKU20" s="93"/>
      <c r="NKV20" s="93"/>
      <c r="NKW20" s="93"/>
      <c r="NKX20" s="93"/>
      <c r="NKY20" s="93"/>
      <c r="NKZ20" s="93"/>
      <c r="NLA20" s="93"/>
      <c r="NLB20" s="93"/>
      <c r="NLC20" s="93"/>
      <c r="NLD20" s="93"/>
      <c r="NLE20" s="93"/>
      <c r="NLF20" s="93"/>
      <c r="NLG20" s="93"/>
      <c r="NLH20" s="93"/>
      <c r="NLI20" s="93"/>
      <c r="NLJ20" s="93"/>
      <c r="NLK20" s="93"/>
      <c r="NLL20" s="93"/>
      <c r="NLM20" s="93"/>
      <c r="NLN20" s="93"/>
      <c r="NLT20" s="93"/>
      <c r="NLW20" s="93"/>
      <c r="NLZ20" s="93"/>
      <c r="NMC20" s="93"/>
      <c r="NMF20" s="93"/>
      <c r="NMI20" s="93"/>
      <c r="NMO20" s="93"/>
      <c r="NMX20" s="93"/>
      <c r="NNA20" s="93"/>
      <c r="NND20" s="93"/>
      <c r="NNG20" s="93"/>
      <c r="NNS20" s="93"/>
      <c r="NNY20" s="93"/>
      <c r="NOB20" s="93"/>
      <c r="NOE20" s="93"/>
      <c r="NOH20" s="93"/>
      <c r="NON20" s="93"/>
      <c r="NOQ20" s="93"/>
      <c r="NOT20" s="93"/>
      <c r="NOW20" s="93"/>
      <c r="NOY20" s="93"/>
      <c r="NOZ20" s="93"/>
      <c r="NPE20" s="93"/>
      <c r="NPH20" s="93"/>
      <c r="NPK20" s="93"/>
      <c r="NPN20" s="93"/>
      <c r="NPQ20" s="93"/>
      <c r="NPT20" s="93"/>
      <c r="NPW20" s="93"/>
      <c r="NQC20" s="93"/>
      <c r="NQF20" s="93"/>
      <c r="NQI20" s="93"/>
      <c r="NQK20" s="93"/>
      <c r="NQL20" s="93"/>
      <c r="NQT20" s="93"/>
      <c r="NQW20" s="93"/>
      <c r="NQZ20" s="93"/>
      <c r="NRK20" s="93"/>
      <c r="NRL20" s="93"/>
      <c r="NRQ20" s="93"/>
      <c r="NRU20" s="93"/>
      <c r="NRV20" s="93"/>
      <c r="NSD20" s="93"/>
      <c r="NSE20" s="93"/>
      <c r="NTE20" s="93"/>
      <c r="NTF20" s="93"/>
      <c r="NTG20" s="93"/>
      <c r="NTH20" s="93"/>
      <c r="NTI20" s="93"/>
      <c r="NTJ20" s="93"/>
      <c r="NTK20" s="93"/>
      <c r="NTL20" s="93"/>
      <c r="NTM20" s="93"/>
      <c r="NTN20" s="93"/>
      <c r="NTO20" s="93"/>
      <c r="NTP20" s="93"/>
      <c r="NTQ20" s="93"/>
      <c r="NTR20" s="93"/>
      <c r="NTS20" s="93"/>
      <c r="NTT20" s="93"/>
      <c r="NTU20" s="93"/>
      <c r="NTV20" s="93"/>
      <c r="NTW20" s="93"/>
      <c r="NTX20" s="93"/>
      <c r="NTY20" s="93"/>
      <c r="NTZ20" s="93"/>
      <c r="NUA20" s="93"/>
      <c r="NUB20" s="93"/>
      <c r="NUC20" s="93"/>
      <c r="NUD20" s="93"/>
      <c r="NUE20" s="93"/>
      <c r="NUF20" s="93"/>
      <c r="NUG20" s="93"/>
      <c r="NUH20" s="93"/>
      <c r="NUI20" s="93"/>
      <c r="NUJ20" s="93"/>
      <c r="NUK20" s="93"/>
      <c r="NUL20" s="93"/>
      <c r="NUM20" s="93"/>
      <c r="NUN20" s="93"/>
      <c r="NUO20" s="93"/>
      <c r="NUP20" s="93"/>
      <c r="NUQ20" s="93"/>
      <c r="NUR20" s="93"/>
      <c r="NUS20" s="93"/>
      <c r="NUT20" s="93"/>
      <c r="NUU20" s="93"/>
      <c r="NUV20" s="93"/>
      <c r="NUW20" s="93"/>
      <c r="NUX20" s="93"/>
      <c r="NUY20" s="93"/>
      <c r="NUZ20" s="93"/>
      <c r="NVA20" s="93"/>
      <c r="NVB20" s="93"/>
      <c r="NVC20" s="93"/>
      <c r="NVD20" s="93"/>
      <c r="NVE20" s="93"/>
      <c r="NVF20" s="93"/>
      <c r="NVG20" s="93"/>
      <c r="NVH20" s="93"/>
      <c r="NVI20" s="93"/>
      <c r="NVJ20" s="93"/>
      <c r="NVP20" s="93"/>
      <c r="NVS20" s="93"/>
      <c r="NVV20" s="93"/>
      <c r="NVY20" s="93"/>
      <c r="NWB20" s="93"/>
      <c r="NWE20" s="93"/>
      <c r="NWK20" s="93"/>
      <c r="NWT20" s="93"/>
      <c r="NWW20" s="93"/>
      <c r="NWZ20" s="93"/>
      <c r="NXC20" s="93"/>
      <c r="NXO20" s="93"/>
      <c r="NXU20" s="93"/>
      <c r="NXX20" s="93"/>
      <c r="NYA20" s="93"/>
      <c r="NYD20" s="93"/>
      <c r="NYJ20" s="93"/>
      <c r="NYM20" s="93"/>
      <c r="NYP20" s="93"/>
      <c r="NYS20" s="93"/>
      <c r="NYU20" s="93"/>
      <c r="NYV20" s="93"/>
      <c r="NZA20" s="93"/>
      <c r="NZD20" s="93"/>
      <c r="NZG20" s="93"/>
      <c r="NZJ20" s="93"/>
      <c r="NZM20" s="93"/>
      <c r="NZP20" s="93"/>
      <c r="NZS20" s="93"/>
      <c r="NZY20" s="93"/>
      <c r="OAB20" s="93"/>
      <c r="OAE20" s="93"/>
      <c r="OAG20" s="93"/>
      <c r="OAH20" s="93"/>
      <c r="OAP20" s="93"/>
      <c r="OAS20" s="93"/>
      <c r="OAV20" s="93"/>
      <c r="OBG20" s="93"/>
      <c r="OBH20" s="93"/>
      <c r="OBM20" s="93"/>
      <c r="OBQ20" s="93"/>
      <c r="OBR20" s="93"/>
      <c r="OBZ20" s="93"/>
      <c r="OCA20" s="93"/>
      <c r="ODA20" s="93"/>
      <c r="ODB20" s="93"/>
      <c r="ODC20" s="93"/>
      <c r="ODD20" s="93"/>
      <c r="ODE20" s="93"/>
      <c r="ODF20" s="93"/>
      <c r="ODG20" s="93"/>
      <c r="ODH20" s="93"/>
      <c r="ODI20" s="93"/>
      <c r="ODJ20" s="93"/>
      <c r="ODK20" s="93"/>
      <c r="ODL20" s="93"/>
      <c r="ODM20" s="93"/>
      <c r="ODN20" s="93"/>
      <c r="ODO20" s="93"/>
      <c r="ODP20" s="93"/>
      <c r="ODQ20" s="93"/>
      <c r="ODR20" s="93"/>
      <c r="ODS20" s="93"/>
      <c r="ODT20" s="93"/>
      <c r="ODU20" s="93"/>
      <c r="ODV20" s="93"/>
      <c r="ODW20" s="93"/>
      <c r="ODX20" s="93"/>
      <c r="ODY20" s="93"/>
      <c r="ODZ20" s="93"/>
      <c r="OEA20" s="93"/>
      <c r="OEB20" s="93"/>
      <c r="OEC20" s="93"/>
      <c r="OED20" s="93"/>
      <c r="OEE20" s="93"/>
      <c r="OEF20" s="93"/>
      <c r="OEG20" s="93"/>
      <c r="OEH20" s="93"/>
      <c r="OEI20" s="93"/>
      <c r="OEJ20" s="93"/>
      <c r="OEK20" s="93"/>
      <c r="OEL20" s="93"/>
      <c r="OEM20" s="93"/>
      <c r="OEN20" s="93"/>
      <c r="OEO20" s="93"/>
      <c r="OEP20" s="93"/>
      <c r="OEQ20" s="93"/>
      <c r="OER20" s="93"/>
      <c r="OES20" s="93"/>
      <c r="OET20" s="93"/>
      <c r="OEU20" s="93"/>
      <c r="OEV20" s="93"/>
      <c r="OEW20" s="93"/>
      <c r="OEX20" s="93"/>
      <c r="OEY20" s="93"/>
      <c r="OEZ20" s="93"/>
      <c r="OFA20" s="93"/>
      <c r="OFB20" s="93"/>
      <c r="OFC20" s="93"/>
      <c r="OFD20" s="93"/>
      <c r="OFE20" s="93"/>
      <c r="OFF20" s="93"/>
      <c r="OFL20" s="93"/>
      <c r="OFO20" s="93"/>
      <c r="OFR20" s="93"/>
      <c r="OFU20" s="93"/>
      <c r="OFX20" s="93"/>
      <c r="OGA20" s="93"/>
      <c r="OGG20" s="93"/>
      <c r="OGP20" s="93"/>
      <c r="OGS20" s="93"/>
      <c r="OGV20" s="93"/>
      <c r="OGY20" s="93"/>
      <c r="OHK20" s="93"/>
      <c r="OHQ20" s="93"/>
      <c r="OHT20" s="93"/>
      <c r="OHW20" s="93"/>
      <c r="OHZ20" s="93"/>
      <c r="OIF20" s="93"/>
      <c r="OII20" s="93"/>
      <c r="OIL20" s="93"/>
      <c r="OIO20" s="93"/>
      <c r="OIQ20" s="93"/>
      <c r="OIR20" s="93"/>
      <c r="OIW20" s="93"/>
      <c r="OIZ20" s="93"/>
      <c r="OJC20" s="93"/>
      <c r="OJF20" s="93"/>
      <c r="OJI20" s="93"/>
      <c r="OJL20" s="93"/>
      <c r="OJO20" s="93"/>
      <c r="OJU20" s="93"/>
      <c r="OJX20" s="93"/>
      <c r="OKA20" s="93"/>
      <c r="OKC20" s="93"/>
      <c r="OKD20" s="93"/>
      <c r="OKL20" s="93"/>
      <c r="OKO20" s="93"/>
      <c r="OKR20" s="93"/>
      <c r="OLC20" s="93"/>
      <c r="OLD20" s="93"/>
      <c r="OLI20" s="93"/>
      <c r="OLM20" s="93"/>
      <c r="OLN20" s="93"/>
      <c r="OLV20" s="93"/>
      <c r="OLW20" s="93"/>
      <c r="OMW20" s="93"/>
      <c r="OMX20" s="93"/>
      <c r="OMY20" s="93"/>
      <c r="OMZ20" s="93"/>
      <c r="ONA20" s="93"/>
      <c r="ONB20" s="93"/>
      <c r="ONC20" s="93"/>
      <c r="OND20" s="93"/>
      <c r="ONE20" s="93"/>
      <c r="ONF20" s="93"/>
      <c r="ONG20" s="93"/>
      <c r="ONH20" s="93"/>
      <c r="ONI20" s="93"/>
      <c r="ONJ20" s="93"/>
      <c r="ONK20" s="93"/>
      <c r="ONL20" s="93"/>
      <c r="ONM20" s="93"/>
      <c r="ONN20" s="93"/>
      <c r="ONO20" s="93"/>
      <c r="ONP20" s="93"/>
      <c r="ONQ20" s="93"/>
      <c r="ONR20" s="93"/>
      <c r="ONS20" s="93"/>
      <c r="ONT20" s="93"/>
      <c r="ONU20" s="93"/>
      <c r="ONV20" s="93"/>
      <c r="ONW20" s="93"/>
      <c r="ONX20" s="93"/>
      <c r="ONY20" s="93"/>
      <c r="ONZ20" s="93"/>
      <c r="OOA20" s="93"/>
      <c r="OOB20" s="93"/>
      <c r="OOC20" s="93"/>
      <c r="OOD20" s="93"/>
      <c r="OOE20" s="93"/>
      <c r="OOF20" s="93"/>
      <c r="OOG20" s="93"/>
      <c r="OOH20" s="93"/>
      <c r="OOI20" s="93"/>
      <c r="OOJ20" s="93"/>
      <c r="OOK20" s="93"/>
      <c r="OOL20" s="93"/>
      <c r="OOM20" s="93"/>
      <c r="OON20" s="93"/>
      <c r="OOO20" s="93"/>
      <c r="OOP20" s="93"/>
      <c r="OOQ20" s="93"/>
      <c r="OOR20" s="93"/>
      <c r="OOS20" s="93"/>
      <c r="OOT20" s="93"/>
      <c r="OOU20" s="93"/>
      <c r="OOV20" s="93"/>
      <c r="OOW20" s="93"/>
      <c r="OOX20" s="93"/>
      <c r="OOY20" s="93"/>
      <c r="OOZ20" s="93"/>
      <c r="OPA20" s="93"/>
      <c r="OPB20" s="93"/>
      <c r="OPH20" s="93"/>
      <c r="OPK20" s="93"/>
      <c r="OPN20" s="93"/>
      <c r="OPQ20" s="93"/>
      <c r="OPT20" s="93"/>
      <c r="OPW20" s="93"/>
      <c r="OQC20" s="93"/>
      <c r="OQL20" s="93"/>
      <c r="OQO20" s="93"/>
      <c r="OQR20" s="93"/>
      <c r="OQU20" s="93"/>
      <c r="ORG20" s="93"/>
      <c r="ORM20" s="93"/>
      <c r="ORP20" s="93"/>
      <c r="ORS20" s="93"/>
      <c r="ORV20" s="93"/>
      <c r="OSB20" s="93"/>
      <c r="OSE20" s="93"/>
      <c r="OSH20" s="93"/>
      <c r="OSK20" s="93"/>
      <c r="OSM20" s="93"/>
      <c r="OSN20" s="93"/>
      <c r="OSS20" s="93"/>
      <c r="OSV20" s="93"/>
      <c r="OSY20" s="93"/>
      <c r="OTB20" s="93"/>
      <c r="OTE20" s="93"/>
      <c r="OTH20" s="93"/>
      <c r="OTK20" s="93"/>
      <c r="OTQ20" s="93"/>
      <c r="OTT20" s="93"/>
      <c r="OTW20" s="93"/>
      <c r="OTY20" s="93"/>
      <c r="OTZ20" s="93"/>
      <c r="OUH20" s="93"/>
      <c r="OUK20" s="93"/>
      <c r="OUN20" s="93"/>
      <c r="OUY20" s="93"/>
      <c r="OUZ20" s="93"/>
      <c r="OVE20" s="93"/>
      <c r="OVI20" s="93"/>
      <c r="OVJ20" s="93"/>
      <c r="OVR20" s="93"/>
      <c r="OVS20" s="93"/>
      <c r="OWS20" s="93"/>
      <c r="OWT20" s="93"/>
      <c r="OWU20" s="93"/>
      <c r="OWV20" s="93"/>
      <c r="OWW20" s="93"/>
      <c r="OWX20" s="93"/>
      <c r="OWY20" s="93"/>
      <c r="OWZ20" s="93"/>
      <c r="OXA20" s="93"/>
      <c r="OXB20" s="93"/>
      <c r="OXC20" s="93"/>
      <c r="OXD20" s="93"/>
      <c r="OXE20" s="93"/>
      <c r="OXF20" s="93"/>
      <c r="OXG20" s="93"/>
      <c r="OXH20" s="93"/>
      <c r="OXI20" s="93"/>
      <c r="OXJ20" s="93"/>
      <c r="OXK20" s="93"/>
      <c r="OXL20" s="93"/>
      <c r="OXM20" s="93"/>
      <c r="OXN20" s="93"/>
      <c r="OXO20" s="93"/>
      <c r="OXP20" s="93"/>
      <c r="OXQ20" s="93"/>
      <c r="OXR20" s="93"/>
      <c r="OXS20" s="93"/>
      <c r="OXT20" s="93"/>
      <c r="OXU20" s="93"/>
      <c r="OXV20" s="93"/>
      <c r="OXW20" s="93"/>
      <c r="OXX20" s="93"/>
      <c r="OXY20" s="93"/>
      <c r="OXZ20" s="93"/>
      <c r="OYA20" s="93"/>
      <c r="OYB20" s="93"/>
      <c r="OYC20" s="93"/>
      <c r="OYD20" s="93"/>
      <c r="OYE20" s="93"/>
      <c r="OYF20" s="93"/>
      <c r="OYG20" s="93"/>
      <c r="OYH20" s="93"/>
      <c r="OYI20" s="93"/>
      <c r="OYJ20" s="93"/>
      <c r="OYK20" s="93"/>
      <c r="OYL20" s="93"/>
      <c r="OYM20" s="93"/>
      <c r="OYN20" s="93"/>
      <c r="OYO20" s="93"/>
      <c r="OYP20" s="93"/>
      <c r="OYQ20" s="93"/>
      <c r="OYR20" s="93"/>
      <c r="OYS20" s="93"/>
      <c r="OYT20" s="93"/>
      <c r="OYU20" s="93"/>
      <c r="OYV20" s="93"/>
      <c r="OYW20" s="93"/>
      <c r="OYX20" s="93"/>
      <c r="OZD20" s="93"/>
      <c r="OZG20" s="93"/>
      <c r="OZJ20" s="93"/>
      <c r="OZM20" s="93"/>
      <c r="OZP20" s="93"/>
      <c r="OZS20" s="93"/>
      <c r="OZY20" s="93"/>
      <c r="PAH20" s="93"/>
      <c r="PAK20" s="93"/>
      <c r="PAN20" s="93"/>
      <c r="PAQ20" s="93"/>
      <c r="PBC20" s="93"/>
      <c r="PBI20" s="93"/>
      <c r="PBL20" s="93"/>
      <c r="PBO20" s="93"/>
      <c r="PBR20" s="93"/>
      <c r="PBX20" s="93"/>
      <c r="PCA20" s="93"/>
      <c r="PCD20" s="93"/>
      <c r="PCG20" s="93"/>
      <c r="PCI20" s="93"/>
      <c r="PCJ20" s="93"/>
      <c r="PCO20" s="93"/>
      <c r="PCR20" s="93"/>
      <c r="PCU20" s="93"/>
      <c r="PCX20" s="93"/>
      <c r="PDA20" s="93"/>
      <c r="PDD20" s="93"/>
      <c r="PDG20" s="93"/>
      <c r="PDM20" s="93"/>
      <c r="PDP20" s="93"/>
      <c r="PDS20" s="93"/>
      <c r="PDU20" s="93"/>
      <c r="PDV20" s="93"/>
      <c r="PED20" s="93"/>
      <c r="PEG20" s="93"/>
      <c r="PEJ20" s="93"/>
      <c r="PEU20" s="93"/>
      <c r="PEV20" s="93"/>
      <c r="PFA20" s="93"/>
      <c r="PFE20" s="93"/>
      <c r="PFF20" s="93"/>
      <c r="PFN20" s="93"/>
      <c r="PFO20" s="93"/>
      <c r="PGO20" s="93"/>
      <c r="PGP20" s="93"/>
      <c r="PGQ20" s="93"/>
      <c r="PGR20" s="93"/>
      <c r="PGS20" s="93"/>
      <c r="PGT20" s="93"/>
      <c r="PGU20" s="93"/>
      <c r="PGV20" s="93"/>
      <c r="PGW20" s="93"/>
      <c r="PGX20" s="93"/>
      <c r="PGY20" s="93"/>
      <c r="PGZ20" s="93"/>
      <c r="PHA20" s="93"/>
      <c r="PHB20" s="93"/>
      <c r="PHC20" s="93"/>
      <c r="PHD20" s="93"/>
      <c r="PHE20" s="93"/>
      <c r="PHF20" s="93"/>
      <c r="PHG20" s="93"/>
      <c r="PHH20" s="93"/>
      <c r="PHI20" s="93"/>
      <c r="PHJ20" s="93"/>
      <c r="PHK20" s="93"/>
      <c r="PHL20" s="93"/>
      <c r="PHM20" s="93"/>
      <c r="PHN20" s="93"/>
      <c r="PHO20" s="93"/>
      <c r="PHP20" s="93"/>
      <c r="PHQ20" s="93"/>
      <c r="PHR20" s="93"/>
      <c r="PHS20" s="93"/>
      <c r="PHT20" s="93"/>
      <c r="PHU20" s="93"/>
      <c r="PHV20" s="93"/>
      <c r="PHW20" s="93"/>
      <c r="PHX20" s="93"/>
      <c r="PHY20" s="93"/>
      <c r="PHZ20" s="93"/>
      <c r="PIA20" s="93"/>
      <c r="PIB20" s="93"/>
      <c r="PIC20" s="93"/>
      <c r="PID20" s="93"/>
      <c r="PIE20" s="93"/>
      <c r="PIF20" s="93"/>
      <c r="PIG20" s="93"/>
      <c r="PIH20" s="93"/>
      <c r="PII20" s="93"/>
      <c r="PIJ20" s="93"/>
      <c r="PIK20" s="93"/>
      <c r="PIL20" s="93"/>
      <c r="PIM20" s="93"/>
      <c r="PIN20" s="93"/>
      <c r="PIO20" s="93"/>
      <c r="PIP20" s="93"/>
      <c r="PIQ20" s="93"/>
      <c r="PIR20" s="93"/>
      <c r="PIS20" s="93"/>
      <c r="PIT20" s="93"/>
      <c r="PIZ20" s="93"/>
      <c r="PJC20" s="93"/>
      <c r="PJF20" s="93"/>
      <c r="PJI20" s="93"/>
      <c r="PJL20" s="93"/>
      <c r="PJO20" s="93"/>
      <c r="PJU20" s="93"/>
      <c r="PKD20" s="93"/>
      <c r="PKG20" s="93"/>
      <c r="PKJ20" s="93"/>
      <c r="PKM20" s="93"/>
      <c r="PKY20" s="93"/>
      <c r="PLE20" s="93"/>
      <c r="PLH20" s="93"/>
      <c r="PLK20" s="93"/>
      <c r="PLN20" s="93"/>
      <c r="PLT20" s="93"/>
      <c r="PLW20" s="93"/>
      <c r="PLZ20" s="93"/>
      <c r="PMC20" s="93"/>
      <c r="PME20" s="93"/>
      <c r="PMF20" s="93"/>
      <c r="PMK20" s="93"/>
      <c r="PMN20" s="93"/>
      <c r="PMQ20" s="93"/>
      <c r="PMT20" s="93"/>
      <c r="PMW20" s="93"/>
      <c r="PMZ20" s="93"/>
      <c r="PNC20" s="93"/>
      <c r="PNI20" s="93"/>
      <c r="PNL20" s="93"/>
      <c r="PNO20" s="93"/>
      <c r="PNQ20" s="93"/>
      <c r="PNR20" s="93"/>
      <c r="PNZ20" s="93"/>
      <c r="POC20" s="93"/>
      <c r="POF20" s="93"/>
      <c r="POQ20" s="93"/>
      <c r="POR20" s="93"/>
      <c r="POW20" s="93"/>
      <c r="PPA20" s="93"/>
      <c r="PPB20" s="93"/>
      <c r="PPJ20" s="93"/>
      <c r="PPK20" s="93"/>
      <c r="PQK20" s="93"/>
      <c r="PQL20" s="93"/>
      <c r="PQM20" s="93"/>
      <c r="PQN20" s="93"/>
      <c r="PQO20" s="93"/>
      <c r="PQP20" s="93"/>
      <c r="PQQ20" s="93"/>
      <c r="PQR20" s="93"/>
      <c r="PQS20" s="93"/>
      <c r="PQT20" s="93"/>
      <c r="PQU20" s="93"/>
      <c r="PQV20" s="93"/>
      <c r="PQW20" s="93"/>
      <c r="PQX20" s="93"/>
      <c r="PQY20" s="93"/>
      <c r="PQZ20" s="93"/>
      <c r="PRA20" s="93"/>
      <c r="PRB20" s="93"/>
      <c r="PRC20" s="93"/>
      <c r="PRD20" s="93"/>
      <c r="PRE20" s="93"/>
      <c r="PRF20" s="93"/>
      <c r="PRG20" s="93"/>
      <c r="PRH20" s="93"/>
      <c r="PRI20" s="93"/>
      <c r="PRJ20" s="93"/>
      <c r="PRK20" s="93"/>
      <c r="PRL20" s="93"/>
      <c r="PRM20" s="93"/>
      <c r="PRN20" s="93"/>
      <c r="PRO20" s="93"/>
      <c r="PRP20" s="93"/>
      <c r="PRQ20" s="93"/>
      <c r="PRR20" s="93"/>
      <c r="PRS20" s="93"/>
      <c r="PRT20" s="93"/>
      <c r="PRU20" s="93"/>
      <c r="PRV20" s="93"/>
      <c r="PRW20" s="93"/>
      <c r="PRX20" s="93"/>
      <c r="PRY20" s="93"/>
      <c r="PRZ20" s="93"/>
      <c r="PSA20" s="93"/>
      <c r="PSB20" s="93"/>
      <c r="PSC20" s="93"/>
      <c r="PSD20" s="93"/>
      <c r="PSE20" s="93"/>
      <c r="PSF20" s="93"/>
      <c r="PSG20" s="93"/>
      <c r="PSH20" s="93"/>
      <c r="PSI20" s="93"/>
      <c r="PSJ20" s="93"/>
      <c r="PSK20" s="93"/>
      <c r="PSL20" s="93"/>
      <c r="PSM20" s="93"/>
      <c r="PSN20" s="93"/>
      <c r="PSO20" s="93"/>
      <c r="PSP20" s="93"/>
      <c r="PSV20" s="93"/>
      <c r="PSY20" s="93"/>
      <c r="PTB20" s="93"/>
      <c r="PTE20" s="93"/>
      <c r="PTH20" s="93"/>
      <c r="PTK20" s="93"/>
      <c r="PTQ20" s="93"/>
      <c r="PTZ20" s="93"/>
      <c r="PUC20" s="93"/>
      <c r="PUF20" s="93"/>
      <c r="PUI20" s="93"/>
      <c r="PUU20" s="93"/>
      <c r="PVA20" s="93"/>
      <c r="PVD20" s="93"/>
      <c r="PVG20" s="93"/>
      <c r="PVJ20" s="93"/>
      <c r="PVP20" s="93"/>
      <c r="PVS20" s="93"/>
      <c r="PVV20" s="93"/>
      <c r="PVY20" s="93"/>
      <c r="PWA20" s="93"/>
      <c r="PWB20" s="93"/>
      <c r="PWG20" s="93"/>
      <c r="PWJ20" s="93"/>
      <c r="PWM20" s="93"/>
      <c r="PWP20" s="93"/>
      <c r="PWS20" s="93"/>
      <c r="PWV20" s="93"/>
      <c r="PWY20" s="93"/>
      <c r="PXE20" s="93"/>
      <c r="PXH20" s="93"/>
      <c r="PXK20" s="93"/>
      <c r="PXM20" s="93"/>
      <c r="PXN20" s="93"/>
      <c r="PXV20" s="93"/>
      <c r="PXY20" s="93"/>
      <c r="PYB20" s="93"/>
      <c r="PYM20" s="93"/>
      <c r="PYN20" s="93"/>
      <c r="PYS20" s="93"/>
      <c r="PYW20" s="93"/>
      <c r="PYX20" s="93"/>
      <c r="PZF20" s="93"/>
      <c r="PZG20" s="93"/>
      <c r="QAG20" s="93"/>
      <c r="QAH20" s="93"/>
      <c r="QAI20" s="93"/>
      <c r="QAJ20" s="93"/>
      <c r="QAK20" s="93"/>
      <c r="QAL20" s="93"/>
      <c r="QAM20" s="93"/>
      <c r="QAN20" s="93"/>
      <c r="QAO20" s="93"/>
      <c r="QAP20" s="93"/>
      <c r="QAQ20" s="93"/>
      <c r="QAR20" s="93"/>
      <c r="QAS20" s="93"/>
      <c r="QAT20" s="93"/>
      <c r="QAU20" s="93"/>
      <c r="QAV20" s="93"/>
      <c r="QAW20" s="93"/>
      <c r="QAX20" s="93"/>
      <c r="QAY20" s="93"/>
      <c r="QAZ20" s="93"/>
      <c r="QBA20" s="93"/>
      <c r="QBB20" s="93"/>
      <c r="QBC20" s="93"/>
      <c r="QBD20" s="93"/>
      <c r="QBE20" s="93"/>
      <c r="QBF20" s="93"/>
      <c r="QBG20" s="93"/>
      <c r="QBH20" s="93"/>
      <c r="QBI20" s="93"/>
      <c r="QBJ20" s="93"/>
      <c r="QBK20" s="93"/>
      <c r="QBL20" s="93"/>
      <c r="QBM20" s="93"/>
      <c r="QBN20" s="93"/>
      <c r="QBO20" s="93"/>
      <c r="QBP20" s="93"/>
      <c r="QBQ20" s="93"/>
      <c r="QBR20" s="93"/>
      <c r="QBS20" s="93"/>
      <c r="QBT20" s="93"/>
      <c r="QBU20" s="93"/>
      <c r="QBV20" s="93"/>
      <c r="QBW20" s="93"/>
      <c r="QBX20" s="93"/>
      <c r="QBY20" s="93"/>
      <c r="QBZ20" s="93"/>
      <c r="QCA20" s="93"/>
      <c r="QCB20" s="93"/>
      <c r="QCC20" s="93"/>
      <c r="QCD20" s="93"/>
      <c r="QCE20" s="93"/>
      <c r="QCF20" s="93"/>
      <c r="QCG20" s="93"/>
      <c r="QCH20" s="93"/>
      <c r="QCI20" s="93"/>
      <c r="QCJ20" s="93"/>
      <c r="QCK20" s="93"/>
      <c r="QCL20" s="93"/>
      <c r="QCR20" s="93"/>
      <c r="QCU20" s="93"/>
      <c r="QCX20" s="93"/>
      <c r="QDA20" s="93"/>
      <c r="QDD20" s="93"/>
      <c r="QDG20" s="93"/>
      <c r="QDM20" s="93"/>
      <c r="QDV20" s="93"/>
      <c r="QDY20" s="93"/>
      <c r="QEB20" s="93"/>
      <c r="QEE20" s="93"/>
      <c r="QEQ20" s="93"/>
      <c r="QEW20" s="93"/>
      <c r="QEZ20" s="93"/>
      <c r="QFC20" s="93"/>
      <c r="QFF20" s="93"/>
      <c r="QFL20" s="93"/>
      <c r="QFO20" s="93"/>
      <c r="QFR20" s="93"/>
      <c r="QFU20" s="93"/>
      <c r="QFW20" s="93"/>
      <c r="QFX20" s="93"/>
      <c r="QGC20" s="93"/>
      <c r="QGF20" s="93"/>
      <c r="QGI20" s="93"/>
      <c r="QGL20" s="93"/>
      <c r="QGO20" s="93"/>
      <c r="QGR20" s="93"/>
      <c r="QGU20" s="93"/>
      <c r="QHA20" s="93"/>
      <c r="QHD20" s="93"/>
      <c r="QHG20" s="93"/>
      <c r="QHI20" s="93"/>
      <c r="QHJ20" s="93"/>
      <c r="QHR20" s="93"/>
      <c r="QHU20" s="93"/>
      <c r="QHX20" s="93"/>
      <c r="QII20" s="93"/>
      <c r="QIJ20" s="93"/>
      <c r="QIO20" s="93"/>
      <c r="QIS20" s="93"/>
      <c r="QIT20" s="93"/>
      <c r="QJB20" s="93"/>
      <c r="QJC20" s="93"/>
      <c r="QKC20" s="93"/>
      <c r="QKD20" s="93"/>
      <c r="QKE20" s="93"/>
      <c r="QKF20" s="93"/>
      <c r="QKG20" s="93"/>
      <c r="QKH20" s="93"/>
      <c r="QKI20" s="93"/>
      <c r="QKJ20" s="93"/>
      <c r="QKK20" s="93"/>
      <c r="QKL20" s="93"/>
      <c r="QKM20" s="93"/>
      <c r="QKN20" s="93"/>
      <c r="QKO20" s="93"/>
      <c r="QKP20" s="93"/>
      <c r="QKQ20" s="93"/>
      <c r="QKR20" s="93"/>
      <c r="QKS20" s="93"/>
      <c r="QKT20" s="93"/>
      <c r="QKU20" s="93"/>
      <c r="QKV20" s="93"/>
      <c r="QKW20" s="93"/>
      <c r="QKX20" s="93"/>
      <c r="QKY20" s="93"/>
      <c r="QKZ20" s="93"/>
      <c r="QLA20" s="93"/>
      <c r="QLB20" s="93"/>
      <c r="QLC20" s="93"/>
      <c r="QLD20" s="93"/>
      <c r="QLE20" s="93"/>
      <c r="QLF20" s="93"/>
      <c r="QLG20" s="93"/>
      <c r="QLH20" s="93"/>
      <c r="QLI20" s="93"/>
      <c r="QLJ20" s="93"/>
      <c r="QLK20" s="93"/>
      <c r="QLL20" s="93"/>
      <c r="QLM20" s="93"/>
      <c r="QLN20" s="93"/>
      <c r="QLO20" s="93"/>
      <c r="QLP20" s="93"/>
      <c r="QLQ20" s="93"/>
      <c r="QLR20" s="93"/>
      <c r="QLS20" s="93"/>
      <c r="QLT20" s="93"/>
      <c r="QLU20" s="93"/>
      <c r="QLV20" s="93"/>
      <c r="QLW20" s="93"/>
      <c r="QLX20" s="93"/>
      <c r="QLY20" s="93"/>
      <c r="QLZ20" s="93"/>
      <c r="QMA20" s="93"/>
      <c r="QMB20" s="93"/>
      <c r="QMC20" s="93"/>
      <c r="QMD20" s="93"/>
      <c r="QME20" s="93"/>
      <c r="QMF20" s="93"/>
      <c r="QMG20" s="93"/>
      <c r="QMH20" s="93"/>
      <c r="QMN20" s="93"/>
      <c r="QMQ20" s="93"/>
      <c r="QMT20" s="93"/>
      <c r="QMW20" s="93"/>
      <c r="QMZ20" s="93"/>
      <c r="QNC20" s="93"/>
      <c r="QNI20" s="93"/>
      <c r="QNR20" s="93"/>
      <c r="QNU20" s="93"/>
      <c r="QNX20" s="93"/>
      <c r="QOA20" s="93"/>
      <c r="QOM20" s="93"/>
      <c r="QOS20" s="93"/>
      <c r="QOV20" s="93"/>
      <c r="QOY20" s="93"/>
      <c r="QPB20" s="93"/>
      <c r="QPH20" s="93"/>
      <c r="QPK20" s="93"/>
      <c r="QPN20" s="93"/>
      <c r="QPQ20" s="93"/>
      <c r="QPS20" s="93"/>
      <c r="QPT20" s="93"/>
      <c r="QPY20" s="93"/>
      <c r="QQB20" s="93"/>
      <c r="QQE20" s="93"/>
      <c r="QQH20" s="93"/>
      <c r="QQK20" s="93"/>
      <c r="QQN20" s="93"/>
      <c r="QQQ20" s="93"/>
      <c r="QQW20" s="93"/>
      <c r="QQZ20" s="93"/>
      <c r="QRC20" s="93"/>
      <c r="QRE20" s="93"/>
      <c r="QRF20" s="93"/>
      <c r="QRN20" s="93"/>
      <c r="QRQ20" s="93"/>
      <c r="QRT20" s="93"/>
      <c r="QSE20" s="93"/>
      <c r="QSF20" s="93"/>
      <c r="QSK20" s="93"/>
      <c r="QSO20" s="93"/>
      <c r="QSP20" s="93"/>
      <c r="QSX20" s="93"/>
      <c r="QSY20" s="93"/>
      <c r="QTY20" s="93"/>
      <c r="QTZ20" s="93"/>
      <c r="QUA20" s="93"/>
      <c r="QUB20" s="93"/>
      <c r="QUC20" s="93"/>
      <c r="QUD20" s="93"/>
      <c r="QUE20" s="93"/>
      <c r="QUF20" s="93"/>
      <c r="QUG20" s="93"/>
      <c r="QUH20" s="93"/>
      <c r="QUI20" s="93"/>
      <c r="QUJ20" s="93"/>
      <c r="QUK20" s="93"/>
      <c r="QUL20" s="93"/>
      <c r="QUM20" s="93"/>
      <c r="QUN20" s="93"/>
      <c r="QUO20" s="93"/>
      <c r="QUP20" s="93"/>
      <c r="QUQ20" s="93"/>
      <c r="QUR20" s="93"/>
      <c r="QUS20" s="93"/>
      <c r="QUT20" s="93"/>
      <c r="QUU20" s="93"/>
      <c r="QUV20" s="93"/>
      <c r="QUW20" s="93"/>
      <c r="QUX20" s="93"/>
      <c r="QUY20" s="93"/>
      <c r="QUZ20" s="93"/>
      <c r="QVA20" s="93"/>
      <c r="QVB20" s="93"/>
      <c r="QVC20" s="93"/>
      <c r="QVD20" s="93"/>
      <c r="QVE20" s="93"/>
      <c r="QVF20" s="93"/>
      <c r="QVG20" s="93"/>
      <c r="QVH20" s="93"/>
      <c r="QVI20" s="93"/>
      <c r="QVJ20" s="93"/>
      <c r="QVK20" s="93"/>
      <c r="QVL20" s="93"/>
      <c r="QVM20" s="93"/>
      <c r="QVN20" s="93"/>
      <c r="QVO20" s="93"/>
      <c r="QVP20" s="93"/>
      <c r="QVQ20" s="93"/>
      <c r="QVR20" s="93"/>
      <c r="QVS20" s="93"/>
      <c r="QVT20" s="93"/>
      <c r="QVU20" s="93"/>
      <c r="QVV20" s="93"/>
      <c r="QVW20" s="93"/>
      <c r="QVX20" s="93"/>
      <c r="QVY20" s="93"/>
      <c r="QVZ20" s="93"/>
      <c r="QWA20" s="93"/>
      <c r="QWB20" s="93"/>
      <c r="QWC20" s="93"/>
      <c r="QWD20" s="93"/>
      <c r="QWJ20" s="93"/>
      <c r="QWM20" s="93"/>
      <c r="QWP20" s="93"/>
      <c r="QWS20" s="93"/>
      <c r="QWV20" s="93"/>
      <c r="QWY20" s="93"/>
      <c r="QXE20" s="93"/>
      <c r="QXN20" s="93"/>
      <c r="QXQ20" s="93"/>
      <c r="QXT20" s="93"/>
      <c r="QXW20" s="93"/>
      <c r="QYI20" s="93"/>
      <c r="QYO20" s="93"/>
      <c r="QYR20" s="93"/>
      <c r="QYU20" s="93"/>
      <c r="QYX20" s="93"/>
      <c r="QZD20" s="93"/>
      <c r="QZG20" s="93"/>
      <c r="QZJ20" s="93"/>
      <c r="QZM20" s="93"/>
      <c r="QZO20" s="93"/>
      <c r="QZP20" s="93"/>
      <c r="QZU20" s="93"/>
      <c r="QZX20" s="93"/>
      <c r="RAA20" s="93"/>
      <c r="RAD20" s="93"/>
      <c r="RAG20" s="93"/>
      <c r="RAJ20" s="93"/>
      <c r="RAM20" s="93"/>
      <c r="RAS20" s="93"/>
      <c r="RAV20" s="93"/>
      <c r="RAY20" s="93"/>
      <c r="RBA20" s="93"/>
      <c r="RBB20" s="93"/>
      <c r="RBJ20" s="93"/>
      <c r="RBM20" s="93"/>
      <c r="RBP20" s="93"/>
      <c r="RCA20" s="93"/>
      <c r="RCB20" s="93"/>
      <c r="RCG20" s="93"/>
      <c r="RCK20" s="93"/>
      <c r="RCL20" s="93"/>
      <c r="RCT20" s="93"/>
      <c r="RCU20" s="93"/>
      <c r="RDU20" s="93"/>
      <c r="RDV20" s="93"/>
      <c r="RDW20" s="93"/>
      <c r="RDX20" s="93"/>
      <c r="RDY20" s="93"/>
      <c r="RDZ20" s="93"/>
      <c r="REA20" s="93"/>
      <c r="REB20" s="93"/>
      <c r="REC20" s="93"/>
      <c r="RED20" s="93"/>
      <c r="REE20" s="93"/>
      <c r="REF20" s="93"/>
      <c r="REG20" s="93"/>
      <c r="REH20" s="93"/>
      <c r="REI20" s="93"/>
      <c r="REJ20" s="93"/>
      <c r="REK20" s="93"/>
      <c r="REL20" s="93"/>
      <c r="REM20" s="93"/>
      <c r="REN20" s="93"/>
      <c r="REO20" s="93"/>
      <c r="REP20" s="93"/>
      <c r="REQ20" s="93"/>
      <c r="RER20" s="93"/>
      <c r="RES20" s="93"/>
      <c r="RET20" s="93"/>
      <c r="REU20" s="93"/>
      <c r="REV20" s="93"/>
      <c r="REW20" s="93"/>
      <c r="REX20" s="93"/>
      <c r="REY20" s="93"/>
      <c r="REZ20" s="93"/>
      <c r="RFA20" s="93"/>
      <c r="RFB20" s="93"/>
      <c r="RFC20" s="93"/>
      <c r="RFD20" s="93"/>
      <c r="RFE20" s="93"/>
      <c r="RFF20" s="93"/>
      <c r="RFG20" s="93"/>
      <c r="RFH20" s="93"/>
      <c r="RFI20" s="93"/>
      <c r="RFJ20" s="93"/>
      <c r="RFK20" s="93"/>
      <c r="RFL20" s="93"/>
      <c r="RFM20" s="93"/>
      <c r="RFN20" s="93"/>
      <c r="RFO20" s="93"/>
      <c r="RFP20" s="93"/>
      <c r="RFQ20" s="93"/>
      <c r="RFR20" s="93"/>
      <c r="RFS20" s="93"/>
      <c r="RFT20" s="93"/>
      <c r="RFU20" s="93"/>
      <c r="RFV20" s="93"/>
      <c r="RFW20" s="93"/>
      <c r="RFX20" s="93"/>
      <c r="RFY20" s="93"/>
      <c r="RFZ20" s="93"/>
      <c r="RGF20" s="93"/>
      <c r="RGI20" s="93"/>
      <c r="RGL20" s="93"/>
      <c r="RGO20" s="93"/>
      <c r="RGR20" s="93"/>
      <c r="RGU20" s="93"/>
      <c r="RHA20" s="93"/>
      <c r="RHJ20" s="93"/>
      <c r="RHM20" s="93"/>
      <c r="RHP20" s="93"/>
      <c r="RHS20" s="93"/>
      <c r="RIE20" s="93"/>
      <c r="RIK20" s="93"/>
      <c r="RIN20" s="93"/>
      <c r="RIQ20" s="93"/>
      <c r="RIT20" s="93"/>
      <c r="RIZ20" s="93"/>
      <c r="RJC20" s="93"/>
      <c r="RJF20" s="93"/>
      <c r="RJI20" s="93"/>
      <c r="RJK20" s="93"/>
      <c r="RJL20" s="93"/>
      <c r="RJQ20" s="93"/>
      <c r="RJT20" s="93"/>
      <c r="RJW20" s="93"/>
      <c r="RJZ20" s="93"/>
      <c r="RKC20" s="93"/>
      <c r="RKF20" s="93"/>
      <c r="RKI20" s="93"/>
      <c r="RKO20" s="93"/>
      <c r="RKR20" s="93"/>
      <c r="RKU20" s="93"/>
      <c r="RKW20" s="93"/>
      <c r="RKX20" s="93"/>
      <c r="RLF20" s="93"/>
      <c r="RLI20" s="93"/>
      <c r="RLL20" s="93"/>
      <c r="RLW20" s="93"/>
      <c r="RLX20" s="93"/>
      <c r="RMC20" s="93"/>
      <c r="RMG20" s="93"/>
      <c r="RMH20" s="93"/>
      <c r="RMP20" s="93"/>
      <c r="RMQ20" s="93"/>
      <c r="RNQ20" s="93"/>
      <c r="RNR20" s="93"/>
      <c r="RNS20" s="93"/>
      <c r="RNT20" s="93"/>
      <c r="RNU20" s="93"/>
      <c r="RNV20" s="93"/>
      <c r="RNW20" s="93"/>
      <c r="RNX20" s="93"/>
      <c r="RNY20" s="93"/>
      <c r="RNZ20" s="93"/>
      <c r="ROA20" s="93"/>
      <c r="ROB20" s="93"/>
      <c r="ROC20" s="93"/>
      <c r="ROD20" s="93"/>
      <c r="ROE20" s="93"/>
      <c r="ROF20" s="93"/>
      <c r="ROG20" s="93"/>
      <c r="ROH20" s="93"/>
      <c r="ROI20" s="93"/>
      <c r="ROJ20" s="93"/>
      <c r="ROK20" s="93"/>
      <c r="ROL20" s="93"/>
      <c r="ROM20" s="93"/>
      <c r="RON20" s="93"/>
      <c r="ROO20" s="93"/>
      <c r="ROP20" s="93"/>
      <c r="ROQ20" s="93"/>
      <c r="ROR20" s="93"/>
      <c r="ROS20" s="93"/>
      <c r="ROT20" s="93"/>
      <c r="ROU20" s="93"/>
      <c r="ROV20" s="93"/>
      <c r="ROW20" s="93"/>
      <c r="ROX20" s="93"/>
      <c r="ROY20" s="93"/>
      <c r="ROZ20" s="93"/>
      <c r="RPA20" s="93"/>
      <c r="RPB20" s="93"/>
      <c r="RPC20" s="93"/>
      <c r="RPD20" s="93"/>
      <c r="RPE20" s="93"/>
      <c r="RPF20" s="93"/>
      <c r="RPG20" s="93"/>
      <c r="RPH20" s="93"/>
      <c r="RPI20" s="93"/>
      <c r="RPJ20" s="93"/>
      <c r="RPK20" s="93"/>
      <c r="RPL20" s="93"/>
      <c r="RPM20" s="93"/>
      <c r="RPN20" s="93"/>
      <c r="RPO20" s="93"/>
      <c r="RPP20" s="93"/>
      <c r="RPQ20" s="93"/>
      <c r="RPR20" s="93"/>
      <c r="RPS20" s="93"/>
      <c r="RPT20" s="93"/>
      <c r="RPU20" s="93"/>
      <c r="RPV20" s="93"/>
      <c r="RQB20" s="93"/>
      <c r="RQE20" s="93"/>
      <c r="RQH20" s="93"/>
      <c r="RQK20" s="93"/>
      <c r="RQN20" s="93"/>
      <c r="RQQ20" s="93"/>
      <c r="RQW20" s="93"/>
      <c r="RRF20" s="93"/>
      <c r="RRI20" s="93"/>
      <c r="RRL20" s="93"/>
      <c r="RRO20" s="93"/>
      <c r="RSA20" s="93"/>
      <c r="RSG20" s="93"/>
      <c r="RSJ20" s="93"/>
      <c r="RSM20" s="93"/>
      <c r="RSP20" s="93"/>
      <c r="RSV20" s="93"/>
      <c r="RSY20" s="93"/>
      <c r="RTB20" s="93"/>
      <c r="RTE20" s="93"/>
      <c r="RTG20" s="93"/>
      <c r="RTH20" s="93"/>
      <c r="RTM20" s="93"/>
      <c r="RTP20" s="93"/>
      <c r="RTS20" s="93"/>
      <c r="RTV20" s="93"/>
      <c r="RTY20" s="93"/>
      <c r="RUB20" s="93"/>
      <c r="RUE20" s="93"/>
      <c r="RUK20" s="93"/>
      <c r="RUN20" s="93"/>
      <c r="RUQ20" s="93"/>
      <c r="RUS20" s="93"/>
      <c r="RUT20" s="93"/>
      <c r="RVB20" s="93"/>
      <c r="RVE20" s="93"/>
      <c r="RVH20" s="93"/>
      <c r="RVS20" s="93"/>
      <c r="RVT20" s="93"/>
      <c r="RVY20" s="93"/>
      <c r="RWC20" s="93"/>
      <c r="RWD20" s="93"/>
      <c r="RWL20" s="93"/>
      <c r="RWM20" s="93"/>
      <c r="RXM20" s="93"/>
      <c r="RXN20" s="93"/>
      <c r="RXO20" s="93"/>
      <c r="RXP20" s="93"/>
      <c r="RXQ20" s="93"/>
      <c r="RXR20" s="93"/>
      <c r="RXS20" s="93"/>
      <c r="RXT20" s="93"/>
      <c r="RXU20" s="93"/>
      <c r="RXV20" s="93"/>
      <c r="RXW20" s="93"/>
      <c r="RXX20" s="93"/>
      <c r="RXY20" s="93"/>
      <c r="RXZ20" s="93"/>
      <c r="RYA20" s="93"/>
      <c r="RYB20" s="93"/>
      <c r="RYC20" s="93"/>
      <c r="RYD20" s="93"/>
      <c r="RYE20" s="93"/>
      <c r="RYF20" s="93"/>
      <c r="RYG20" s="93"/>
      <c r="RYH20" s="93"/>
      <c r="RYI20" s="93"/>
      <c r="RYJ20" s="93"/>
      <c r="RYK20" s="93"/>
      <c r="RYL20" s="93"/>
      <c r="RYM20" s="93"/>
      <c r="RYN20" s="93"/>
      <c r="RYO20" s="93"/>
      <c r="RYP20" s="93"/>
      <c r="RYQ20" s="93"/>
      <c r="RYR20" s="93"/>
      <c r="RYS20" s="93"/>
      <c r="RYT20" s="93"/>
      <c r="RYU20" s="93"/>
      <c r="RYV20" s="93"/>
      <c r="RYW20" s="93"/>
      <c r="RYX20" s="93"/>
      <c r="RYY20" s="93"/>
      <c r="RYZ20" s="93"/>
      <c r="RZA20" s="93"/>
      <c r="RZB20" s="93"/>
      <c r="RZC20" s="93"/>
      <c r="RZD20" s="93"/>
      <c r="RZE20" s="93"/>
      <c r="RZF20" s="93"/>
      <c r="RZG20" s="93"/>
      <c r="RZH20" s="93"/>
      <c r="RZI20" s="93"/>
      <c r="RZJ20" s="93"/>
      <c r="RZK20" s="93"/>
      <c r="RZL20" s="93"/>
      <c r="RZM20" s="93"/>
      <c r="RZN20" s="93"/>
      <c r="RZO20" s="93"/>
      <c r="RZP20" s="93"/>
      <c r="RZQ20" s="93"/>
      <c r="RZR20" s="93"/>
      <c r="RZX20" s="93"/>
      <c r="SAA20" s="93"/>
      <c r="SAD20" s="93"/>
      <c r="SAG20" s="93"/>
      <c r="SAJ20" s="93"/>
      <c r="SAM20" s="93"/>
      <c r="SAS20" s="93"/>
      <c r="SBB20" s="93"/>
      <c r="SBE20" s="93"/>
      <c r="SBH20" s="93"/>
      <c r="SBK20" s="93"/>
      <c r="SBW20" s="93"/>
      <c r="SCC20" s="93"/>
      <c r="SCF20" s="93"/>
      <c r="SCI20" s="93"/>
      <c r="SCL20" s="93"/>
      <c r="SCR20" s="93"/>
      <c r="SCU20" s="93"/>
      <c r="SCX20" s="93"/>
      <c r="SDA20" s="93"/>
      <c r="SDC20" s="93"/>
      <c r="SDD20" s="93"/>
      <c r="SDI20" s="93"/>
      <c r="SDL20" s="93"/>
      <c r="SDO20" s="93"/>
      <c r="SDR20" s="93"/>
      <c r="SDU20" s="93"/>
      <c r="SDX20" s="93"/>
      <c r="SEA20" s="93"/>
      <c r="SEG20" s="93"/>
      <c r="SEJ20" s="93"/>
      <c r="SEM20" s="93"/>
      <c r="SEO20" s="93"/>
      <c r="SEP20" s="93"/>
      <c r="SEX20" s="93"/>
      <c r="SFA20" s="93"/>
      <c r="SFD20" s="93"/>
      <c r="SFO20" s="93"/>
      <c r="SFP20" s="93"/>
      <c r="SFU20" s="93"/>
      <c r="SFY20" s="93"/>
      <c r="SFZ20" s="93"/>
      <c r="SGH20" s="93"/>
      <c r="SGI20" s="93"/>
      <c r="SHI20" s="93"/>
      <c r="SHJ20" s="93"/>
      <c r="SHK20" s="93"/>
      <c r="SHL20" s="93"/>
      <c r="SHM20" s="93"/>
      <c r="SHN20" s="93"/>
      <c r="SHO20" s="93"/>
      <c r="SHP20" s="93"/>
      <c r="SHQ20" s="93"/>
      <c r="SHR20" s="93"/>
      <c r="SHS20" s="93"/>
      <c r="SHT20" s="93"/>
      <c r="SHU20" s="93"/>
      <c r="SHV20" s="93"/>
      <c r="SHW20" s="93"/>
      <c r="SHX20" s="93"/>
      <c r="SHY20" s="93"/>
      <c r="SHZ20" s="93"/>
      <c r="SIA20" s="93"/>
      <c r="SIB20" s="93"/>
      <c r="SIC20" s="93"/>
      <c r="SID20" s="93"/>
      <c r="SIE20" s="93"/>
      <c r="SIF20" s="93"/>
      <c r="SIG20" s="93"/>
      <c r="SIH20" s="93"/>
      <c r="SII20" s="93"/>
      <c r="SIJ20" s="93"/>
      <c r="SIK20" s="93"/>
      <c r="SIL20" s="93"/>
      <c r="SIM20" s="93"/>
      <c r="SIN20" s="93"/>
      <c r="SIO20" s="93"/>
      <c r="SIP20" s="93"/>
      <c r="SIQ20" s="93"/>
      <c r="SIR20" s="93"/>
      <c r="SIS20" s="93"/>
      <c r="SIT20" s="93"/>
      <c r="SIU20" s="93"/>
      <c r="SIV20" s="93"/>
      <c r="SIW20" s="93"/>
      <c r="SIX20" s="93"/>
      <c r="SIY20" s="93"/>
      <c r="SIZ20" s="93"/>
      <c r="SJA20" s="93"/>
      <c r="SJB20" s="93"/>
      <c r="SJC20" s="93"/>
      <c r="SJD20" s="93"/>
      <c r="SJE20" s="93"/>
      <c r="SJF20" s="93"/>
      <c r="SJG20" s="93"/>
      <c r="SJH20" s="93"/>
      <c r="SJI20" s="93"/>
      <c r="SJJ20" s="93"/>
      <c r="SJK20" s="93"/>
      <c r="SJL20" s="93"/>
      <c r="SJM20" s="93"/>
      <c r="SJN20" s="93"/>
      <c r="SJT20" s="93"/>
      <c r="SJW20" s="93"/>
      <c r="SJZ20" s="93"/>
      <c r="SKC20" s="93"/>
      <c r="SKF20" s="93"/>
      <c r="SKI20" s="93"/>
      <c r="SKO20" s="93"/>
      <c r="SKX20" s="93"/>
      <c r="SLA20" s="93"/>
      <c r="SLD20" s="93"/>
      <c r="SLG20" s="93"/>
      <c r="SLS20" s="93"/>
      <c r="SLY20" s="93"/>
      <c r="SMB20" s="93"/>
      <c r="SME20" s="93"/>
      <c r="SMH20" s="93"/>
      <c r="SMN20" s="93"/>
      <c r="SMQ20" s="93"/>
      <c r="SMT20" s="93"/>
      <c r="SMW20" s="93"/>
      <c r="SMY20" s="93"/>
      <c r="SMZ20" s="93"/>
      <c r="SNE20" s="93"/>
      <c r="SNH20" s="93"/>
      <c r="SNK20" s="93"/>
      <c r="SNN20" s="93"/>
      <c r="SNQ20" s="93"/>
      <c r="SNT20" s="93"/>
      <c r="SNW20" s="93"/>
      <c r="SOC20" s="93"/>
      <c r="SOF20" s="93"/>
      <c r="SOI20" s="93"/>
      <c r="SOK20" s="93"/>
      <c r="SOL20" s="93"/>
      <c r="SOT20" s="93"/>
      <c r="SOW20" s="93"/>
      <c r="SOZ20" s="93"/>
      <c r="SPK20" s="93"/>
      <c r="SPL20" s="93"/>
      <c r="SPQ20" s="93"/>
      <c r="SPU20" s="93"/>
      <c r="SPV20" s="93"/>
      <c r="SQD20" s="93"/>
      <c r="SQE20" s="93"/>
      <c r="SRE20" s="93"/>
      <c r="SRF20" s="93"/>
      <c r="SRG20" s="93"/>
      <c r="SRH20" s="93"/>
      <c r="SRI20" s="93"/>
      <c r="SRJ20" s="93"/>
      <c r="SRK20" s="93"/>
      <c r="SRL20" s="93"/>
      <c r="SRM20" s="93"/>
      <c r="SRN20" s="93"/>
      <c r="SRO20" s="93"/>
      <c r="SRP20" s="93"/>
      <c r="SRQ20" s="93"/>
      <c r="SRR20" s="93"/>
      <c r="SRS20" s="93"/>
      <c r="SRT20" s="93"/>
      <c r="SRU20" s="93"/>
      <c r="SRV20" s="93"/>
      <c r="SRW20" s="93"/>
      <c r="SRX20" s="93"/>
      <c r="SRY20" s="93"/>
      <c r="SRZ20" s="93"/>
      <c r="SSA20" s="93"/>
      <c r="SSB20" s="93"/>
      <c r="SSC20" s="93"/>
      <c r="SSD20" s="93"/>
      <c r="SSE20" s="93"/>
      <c r="SSF20" s="93"/>
      <c r="SSG20" s="93"/>
      <c r="SSH20" s="93"/>
      <c r="SSI20" s="93"/>
      <c r="SSJ20" s="93"/>
      <c r="SSK20" s="93"/>
      <c r="SSL20" s="93"/>
      <c r="SSM20" s="93"/>
      <c r="SSN20" s="93"/>
      <c r="SSO20" s="93"/>
      <c r="SSP20" s="93"/>
      <c r="SSQ20" s="93"/>
      <c r="SSR20" s="93"/>
      <c r="SSS20" s="93"/>
      <c r="SST20" s="93"/>
      <c r="SSU20" s="93"/>
      <c r="SSV20" s="93"/>
      <c r="SSW20" s="93"/>
      <c r="SSX20" s="93"/>
      <c r="SSY20" s="93"/>
      <c r="SSZ20" s="93"/>
      <c r="STA20" s="93"/>
      <c r="STB20" s="93"/>
      <c r="STC20" s="93"/>
      <c r="STD20" s="93"/>
      <c r="STE20" s="93"/>
      <c r="STF20" s="93"/>
      <c r="STG20" s="93"/>
      <c r="STH20" s="93"/>
      <c r="STI20" s="93"/>
      <c r="STJ20" s="93"/>
      <c r="STP20" s="93"/>
      <c r="STS20" s="93"/>
      <c r="STV20" s="93"/>
      <c r="STY20" s="93"/>
      <c r="SUB20" s="93"/>
      <c r="SUE20" s="93"/>
      <c r="SUK20" s="93"/>
      <c r="SUT20" s="93"/>
      <c r="SUW20" s="93"/>
      <c r="SUZ20" s="93"/>
      <c r="SVC20" s="93"/>
      <c r="SVO20" s="93"/>
      <c r="SVU20" s="93"/>
      <c r="SVX20" s="93"/>
      <c r="SWA20" s="93"/>
      <c r="SWD20" s="93"/>
      <c r="SWJ20" s="93"/>
      <c r="SWM20" s="93"/>
      <c r="SWP20" s="93"/>
      <c r="SWS20" s="93"/>
      <c r="SWU20" s="93"/>
      <c r="SWV20" s="93"/>
      <c r="SXA20" s="93"/>
      <c r="SXD20" s="93"/>
      <c r="SXG20" s="93"/>
      <c r="SXJ20" s="93"/>
      <c r="SXM20" s="93"/>
      <c r="SXP20" s="93"/>
      <c r="SXS20" s="93"/>
      <c r="SXY20" s="93"/>
      <c r="SYB20" s="93"/>
      <c r="SYE20" s="93"/>
      <c r="SYG20" s="93"/>
      <c r="SYH20" s="93"/>
      <c r="SYP20" s="93"/>
      <c r="SYS20" s="93"/>
      <c r="SYV20" s="93"/>
      <c r="SZG20" s="93"/>
      <c r="SZH20" s="93"/>
      <c r="SZM20" s="93"/>
      <c r="SZQ20" s="93"/>
      <c r="SZR20" s="93"/>
      <c r="SZZ20" s="93"/>
      <c r="TAA20" s="93"/>
      <c r="TBA20" s="93"/>
      <c r="TBB20" s="93"/>
      <c r="TBC20" s="93"/>
      <c r="TBD20" s="93"/>
      <c r="TBE20" s="93"/>
      <c r="TBF20" s="93"/>
      <c r="TBG20" s="93"/>
      <c r="TBH20" s="93"/>
      <c r="TBI20" s="93"/>
      <c r="TBJ20" s="93"/>
      <c r="TBK20" s="93"/>
      <c r="TBL20" s="93"/>
      <c r="TBM20" s="93"/>
      <c r="TBN20" s="93"/>
      <c r="TBO20" s="93"/>
      <c r="TBP20" s="93"/>
      <c r="TBQ20" s="93"/>
      <c r="TBR20" s="93"/>
      <c r="TBS20" s="93"/>
      <c r="TBT20" s="93"/>
      <c r="TBU20" s="93"/>
      <c r="TBV20" s="93"/>
      <c r="TBW20" s="93"/>
      <c r="TBX20" s="93"/>
      <c r="TBY20" s="93"/>
      <c r="TBZ20" s="93"/>
      <c r="TCA20" s="93"/>
      <c r="TCB20" s="93"/>
      <c r="TCC20" s="93"/>
      <c r="TCD20" s="93"/>
      <c r="TCE20" s="93"/>
      <c r="TCF20" s="93"/>
      <c r="TCG20" s="93"/>
      <c r="TCH20" s="93"/>
      <c r="TCI20" s="93"/>
      <c r="TCJ20" s="93"/>
      <c r="TCK20" s="93"/>
      <c r="TCL20" s="93"/>
      <c r="TCM20" s="93"/>
      <c r="TCN20" s="93"/>
      <c r="TCO20" s="93"/>
      <c r="TCP20" s="93"/>
      <c r="TCQ20" s="93"/>
      <c r="TCR20" s="93"/>
      <c r="TCS20" s="93"/>
      <c r="TCT20" s="93"/>
      <c r="TCU20" s="93"/>
      <c r="TCV20" s="93"/>
      <c r="TCW20" s="93"/>
      <c r="TCX20" s="93"/>
      <c r="TCY20" s="93"/>
      <c r="TCZ20" s="93"/>
      <c r="TDA20" s="93"/>
      <c r="TDB20" s="93"/>
      <c r="TDC20" s="93"/>
      <c r="TDD20" s="93"/>
      <c r="TDE20" s="93"/>
      <c r="TDF20" s="93"/>
      <c r="TDL20" s="93"/>
      <c r="TDO20" s="93"/>
      <c r="TDR20" s="93"/>
      <c r="TDU20" s="93"/>
      <c r="TDX20" s="93"/>
      <c r="TEA20" s="93"/>
      <c r="TEG20" s="93"/>
      <c r="TEP20" s="93"/>
      <c r="TES20" s="93"/>
      <c r="TEV20" s="93"/>
      <c r="TEY20" s="93"/>
      <c r="TFK20" s="93"/>
      <c r="TFQ20" s="93"/>
      <c r="TFT20" s="93"/>
      <c r="TFW20" s="93"/>
      <c r="TFZ20" s="93"/>
      <c r="TGF20" s="93"/>
      <c r="TGI20" s="93"/>
      <c r="TGL20" s="93"/>
      <c r="TGO20" s="93"/>
      <c r="TGQ20" s="93"/>
      <c r="TGR20" s="93"/>
      <c r="TGW20" s="93"/>
      <c r="TGZ20" s="93"/>
      <c r="THC20" s="93"/>
      <c r="THF20" s="93"/>
      <c r="THI20" s="93"/>
      <c r="THL20" s="93"/>
      <c r="THO20" s="93"/>
      <c r="THU20" s="93"/>
      <c r="THX20" s="93"/>
      <c r="TIA20" s="93"/>
      <c r="TIC20" s="93"/>
      <c r="TID20" s="93"/>
      <c r="TIL20" s="93"/>
      <c r="TIO20" s="93"/>
      <c r="TIR20" s="93"/>
      <c r="TJC20" s="93"/>
      <c r="TJD20" s="93"/>
      <c r="TJI20" s="93"/>
      <c r="TJM20" s="93"/>
      <c r="TJN20" s="93"/>
      <c r="TJV20" s="93"/>
      <c r="TJW20" s="93"/>
      <c r="TKW20" s="93"/>
      <c r="TKX20" s="93"/>
      <c r="TKY20" s="93"/>
      <c r="TKZ20" s="93"/>
      <c r="TLA20" s="93"/>
      <c r="TLB20" s="93"/>
      <c r="TLC20" s="93"/>
      <c r="TLD20" s="93"/>
      <c r="TLE20" s="93"/>
      <c r="TLF20" s="93"/>
      <c r="TLG20" s="93"/>
      <c r="TLH20" s="93"/>
      <c r="TLI20" s="93"/>
      <c r="TLJ20" s="93"/>
      <c r="TLK20" s="93"/>
      <c r="TLL20" s="93"/>
      <c r="TLM20" s="93"/>
      <c r="TLN20" s="93"/>
      <c r="TLO20" s="93"/>
      <c r="TLP20" s="93"/>
      <c r="TLQ20" s="93"/>
      <c r="TLR20" s="93"/>
      <c r="TLS20" s="93"/>
      <c r="TLT20" s="93"/>
      <c r="TLU20" s="93"/>
      <c r="TLV20" s="93"/>
      <c r="TLW20" s="93"/>
      <c r="TLX20" s="93"/>
      <c r="TLY20" s="93"/>
      <c r="TLZ20" s="93"/>
      <c r="TMA20" s="93"/>
      <c r="TMB20" s="93"/>
      <c r="TMC20" s="93"/>
      <c r="TMD20" s="93"/>
      <c r="TME20" s="93"/>
      <c r="TMF20" s="93"/>
      <c r="TMG20" s="93"/>
      <c r="TMH20" s="93"/>
      <c r="TMI20" s="93"/>
      <c r="TMJ20" s="93"/>
      <c r="TMK20" s="93"/>
      <c r="TML20" s="93"/>
      <c r="TMM20" s="93"/>
      <c r="TMN20" s="93"/>
      <c r="TMO20" s="93"/>
      <c r="TMP20" s="93"/>
      <c r="TMQ20" s="93"/>
      <c r="TMR20" s="93"/>
      <c r="TMS20" s="93"/>
      <c r="TMT20" s="93"/>
      <c r="TMU20" s="93"/>
      <c r="TMV20" s="93"/>
      <c r="TMW20" s="93"/>
      <c r="TMX20" s="93"/>
      <c r="TMY20" s="93"/>
      <c r="TMZ20" s="93"/>
      <c r="TNA20" s="93"/>
      <c r="TNB20" s="93"/>
      <c r="TNH20" s="93"/>
      <c r="TNK20" s="93"/>
      <c r="TNN20" s="93"/>
      <c r="TNQ20" s="93"/>
      <c r="TNT20" s="93"/>
      <c r="TNW20" s="93"/>
      <c r="TOC20" s="93"/>
      <c r="TOL20" s="93"/>
      <c r="TOO20" s="93"/>
      <c r="TOR20" s="93"/>
      <c r="TOU20" s="93"/>
      <c r="TPG20" s="93"/>
      <c r="TPM20" s="93"/>
      <c r="TPP20" s="93"/>
      <c r="TPS20" s="93"/>
      <c r="TPV20" s="93"/>
      <c r="TQB20" s="93"/>
      <c r="TQE20" s="93"/>
      <c r="TQH20" s="93"/>
      <c r="TQK20" s="93"/>
      <c r="TQM20" s="93"/>
      <c r="TQN20" s="93"/>
      <c r="TQS20" s="93"/>
      <c r="TQV20" s="93"/>
      <c r="TQY20" s="93"/>
      <c r="TRB20" s="93"/>
      <c r="TRE20" s="93"/>
      <c r="TRH20" s="93"/>
      <c r="TRK20" s="93"/>
      <c r="TRQ20" s="93"/>
      <c r="TRT20" s="93"/>
      <c r="TRW20" s="93"/>
      <c r="TRY20" s="93"/>
      <c r="TRZ20" s="93"/>
      <c r="TSH20" s="93"/>
      <c r="TSK20" s="93"/>
      <c r="TSN20" s="93"/>
      <c r="TSY20" s="93"/>
      <c r="TSZ20" s="93"/>
      <c r="TTE20" s="93"/>
      <c r="TTI20" s="93"/>
      <c r="TTJ20" s="93"/>
      <c r="TTR20" s="93"/>
      <c r="TTS20" s="93"/>
      <c r="TUS20" s="93"/>
      <c r="TUT20" s="93"/>
      <c r="TUU20" s="93"/>
      <c r="TUV20" s="93"/>
      <c r="TUW20" s="93"/>
      <c r="TUX20" s="93"/>
      <c r="TUY20" s="93"/>
      <c r="TUZ20" s="93"/>
      <c r="TVA20" s="93"/>
      <c r="TVB20" s="93"/>
      <c r="TVC20" s="93"/>
      <c r="TVD20" s="93"/>
      <c r="TVE20" s="93"/>
      <c r="TVF20" s="93"/>
      <c r="TVG20" s="93"/>
      <c r="TVH20" s="93"/>
      <c r="TVI20" s="93"/>
      <c r="TVJ20" s="93"/>
      <c r="TVK20" s="93"/>
      <c r="TVL20" s="93"/>
      <c r="TVM20" s="93"/>
      <c r="TVN20" s="93"/>
      <c r="TVO20" s="93"/>
      <c r="TVP20" s="93"/>
      <c r="TVQ20" s="93"/>
      <c r="TVR20" s="93"/>
      <c r="TVS20" s="93"/>
      <c r="TVT20" s="93"/>
      <c r="TVU20" s="93"/>
      <c r="TVV20" s="93"/>
      <c r="TVW20" s="93"/>
      <c r="TVX20" s="93"/>
      <c r="TVY20" s="93"/>
      <c r="TVZ20" s="93"/>
      <c r="TWA20" s="93"/>
      <c r="TWB20" s="93"/>
      <c r="TWC20" s="93"/>
      <c r="TWD20" s="93"/>
      <c r="TWE20" s="93"/>
      <c r="TWF20" s="93"/>
      <c r="TWG20" s="93"/>
      <c r="TWH20" s="93"/>
      <c r="TWI20" s="93"/>
      <c r="TWJ20" s="93"/>
      <c r="TWK20" s="93"/>
      <c r="TWL20" s="93"/>
      <c r="TWM20" s="93"/>
      <c r="TWN20" s="93"/>
      <c r="TWO20" s="93"/>
      <c r="TWP20" s="93"/>
      <c r="TWQ20" s="93"/>
      <c r="TWR20" s="93"/>
      <c r="TWS20" s="93"/>
      <c r="TWT20" s="93"/>
      <c r="TWU20" s="93"/>
      <c r="TWV20" s="93"/>
      <c r="TWW20" s="93"/>
      <c r="TWX20" s="93"/>
      <c r="TXD20" s="93"/>
      <c r="TXG20" s="93"/>
      <c r="TXJ20" s="93"/>
      <c r="TXM20" s="93"/>
      <c r="TXP20" s="93"/>
      <c r="TXS20" s="93"/>
      <c r="TXY20" s="93"/>
      <c r="TYH20" s="93"/>
      <c r="TYK20" s="93"/>
      <c r="TYN20" s="93"/>
      <c r="TYQ20" s="93"/>
      <c r="TZC20" s="93"/>
      <c r="TZI20" s="93"/>
      <c r="TZL20" s="93"/>
      <c r="TZO20" s="93"/>
      <c r="TZR20" s="93"/>
      <c r="TZX20" s="93"/>
      <c r="UAA20" s="93"/>
      <c r="UAD20" s="93"/>
      <c r="UAG20" s="93"/>
      <c r="UAI20" s="93"/>
      <c r="UAJ20" s="93"/>
      <c r="UAO20" s="93"/>
      <c r="UAR20" s="93"/>
      <c r="UAU20" s="93"/>
      <c r="UAX20" s="93"/>
      <c r="UBA20" s="93"/>
      <c r="UBD20" s="93"/>
      <c r="UBG20" s="93"/>
      <c r="UBM20" s="93"/>
      <c r="UBP20" s="93"/>
      <c r="UBS20" s="93"/>
      <c r="UBU20" s="93"/>
      <c r="UBV20" s="93"/>
      <c r="UCD20" s="93"/>
      <c r="UCG20" s="93"/>
      <c r="UCJ20" s="93"/>
      <c r="UCU20" s="93"/>
      <c r="UCV20" s="93"/>
      <c r="UDA20" s="93"/>
      <c r="UDE20" s="93"/>
      <c r="UDF20" s="93"/>
      <c r="UDN20" s="93"/>
      <c r="UDO20" s="93"/>
      <c r="UEO20" s="93"/>
      <c r="UEP20" s="93"/>
      <c r="UEQ20" s="93"/>
      <c r="UER20" s="93"/>
      <c r="UES20" s="93"/>
      <c r="UET20" s="93"/>
      <c r="UEU20" s="93"/>
      <c r="UEV20" s="93"/>
      <c r="UEW20" s="93"/>
      <c r="UEX20" s="93"/>
      <c r="UEY20" s="93"/>
      <c r="UEZ20" s="93"/>
      <c r="UFA20" s="93"/>
      <c r="UFB20" s="93"/>
      <c r="UFC20" s="93"/>
      <c r="UFD20" s="93"/>
      <c r="UFE20" s="93"/>
      <c r="UFF20" s="93"/>
      <c r="UFG20" s="93"/>
      <c r="UFH20" s="93"/>
      <c r="UFI20" s="93"/>
      <c r="UFJ20" s="93"/>
      <c r="UFK20" s="93"/>
      <c r="UFL20" s="93"/>
      <c r="UFM20" s="93"/>
      <c r="UFN20" s="93"/>
      <c r="UFO20" s="93"/>
      <c r="UFP20" s="93"/>
      <c r="UFQ20" s="93"/>
      <c r="UFR20" s="93"/>
      <c r="UFS20" s="93"/>
      <c r="UFT20" s="93"/>
      <c r="UFU20" s="93"/>
      <c r="UFV20" s="93"/>
      <c r="UFW20" s="93"/>
      <c r="UFX20" s="93"/>
      <c r="UFY20" s="93"/>
      <c r="UFZ20" s="93"/>
      <c r="UGA20" s="93"/>
      <c r="UGB20" s="93"/>
      <c r="UGC20" s="93"/>
      <c r="UGD20" s="93"/>
      <c r="UGE20" s="93"/>
      <c r="UGF20" s="93"/>
      <c r="UGG20" s="93"/>
      <c r="UGH20" s="93"/>
      <c r="UGI20" s="93"/>
      <c r="UGJ20" s="93"/>
      <c r="UGK20" s="93"/>
      <c r="UGL20" s="93"/>
      <c r="UGM20" s="93"/>
      <c r="UGN20" s="93"/>
      <c r="UGO20" s="93"/>
      <c r="UGP20" s="93"/>
      <c r="UGQ20" s="93"/>
      <c r="UGR20" s="93"/>
      <c r="UGS20" s="93"/>
      <c r="UGT20" s="93"/>
      <c r="UGZ20" s="93"/>
      <c r="UHC20" s="93"/>
      <c r="UHF20" s="93"/>
      <c r="UHI20" s="93"/>
      <c r="UHL20" s="93"/>
      <c r="UHO20" s="93"/>
      <c r="UHU20" s="93"/>
      <c r="UID20" s="93"/>
      <c r="UIG20" s="93"/>
      <c r="UIJ20" s="93"/>
      <c r="UIM20" s="93"/>
      <c r="UIY20" s="93"/>
      <c r="UJE20" s="93"/>
      <c r="UJH20" s="93"/>
      <c r="UJK20" s="93"/>
      <c r="UJN20" s="93"/>
      <c r="UJT20" s="93"/>
      <c r="UJW20" s="93"/>
      <c r="UJZ20" s="93"/>
      <c r="UKC20" s="93"/>
      <c r="UKE20" s="93"/>
      <c r="UKF20" s="93"/>
      <c r="UKK20" s="93"/>
      <c r="UKN20" s="93"/>
      <c r="UKQ20" s="93"/>
      <c r="UKT20" s="93"/>
      <c r="UKW20" s="93"/>
      <c r="UKZ20" s="93"/>
      <c r="ULC20" s="93"/>
      <c r="ULI20" s="93"/>
      <c r="ULL20" s="93"/>
      <c r="ULO20" s="93"/>
      <c r="ULQ20" s="93"/>
      <c r="ULR20" s="93"/>
      <c r="ULZ20" s="93"/>
      <c r="UMC20" s="93"/>
      <c r="UMF20" s="93"/>
      <c r="UMQ20" s="93"/>
      <c r="UMR20" s="93"/>
      <c r="UMW20" s="93"/>
      <c r="UNA20" s="93"/>
      <c r="UNB20" s="93"/>
      <c r="UNJ20" s="93"/>
      <c r="UNK20" s="93"/>
      <c r="UOK20" s="93"/>
      <c r="UOL20" s="93"/>
      <c r="UOM20" s="93"/>
      <c r="UON20" s="93"/>
      <c r="UOO20" s="93"/>
      <c r="UOP20" s="93"/>
      <c r="UOQ20" s="93"/>
      <c r="UOR20" s="93"/>
      <c r="UOS20" s="93"/>
      <c r="UOT20" s="93"/>
      <c r="UOU20" s="93"/>
      <c r="UOV20" s="93"/>
      <c r="UOW20" s="93"/>
      <c r="UOX20" s="93"/>
      <c r="UOY20" s="93"/>
      <c r="UOZ20" s="93"/>
      <c r="UPA20" s="93"/>
      <c r="UPB20" s="93"/>
      <c r="UPC20" s="93"/>
      <c r="UPD20" s="93"/>
      <c r="UPE20" s="93"/>
      <c r="UPF20" s="93"/>
      <c r="UPG20" s="93"/>
      <c r="UPH20" s="93"/>
      <c r="UPI20" s="93"/>
      <c r="UPJ20" s="93"/>
      <c r="UPK20" s="93"/>
      <c r="UPL20" s="93"/>
      <c r="UPM20" s="93"/>
      <c r="UPN20" s="93"/>
      <c r="UPO20" s="93"/>
      <c r="UPP20" s="93"/>
      <c r="UPQ20" s="93"/>
      <c r="UPR20" s="93"/>
      <c r="UPS20" s="93"/>
      <c r="UPT20" s="93"/>
      <c r="UPU20" s="93"/>
      <c r="UPV20" s="93"/>
      <c r="UPW20" s="93"/>
      <c r="UPX20" s="93"/>
      <c r="UPY20" s="93"/>
      <c r="UPZ20" s="93"/>
      <c r="UQA20" s="93"/>
      <c r="UQB20" s="93"/>
      <c r="UQC20" s="93"/>
      <c r="UQD20" s="93"/>
      <c r="UQE20" s="93"/>
      <c r="UQF20" s="93"/>
      <c r="UQG20" s="93"/>
      <c r="UQH20" s="93"/>
      <c r="UQI20" s="93"/>
      <c r="UQJ20" s="93"/>
      <c r="UQK20" s="93"/>
      <c r="UQL20" s="93"/>
      <c r="UQM20" s="93"/>
      <c r="UQN20" s="93"/>
      <c r="UQO20" s="93"/>
      <c r="UQP20" s="93"/>
      <c r="UQV20" s="93"/>
      <c r="UQY20" s="93"/>
      <c r="URB20" s="93"/>
      <c r="URE20" s="93"/>
      <c r="URH20" s="93"/>
      <c r="URK20" s="93"/>
      <c r="URQ20" s="93"/>
      <c r="URZ20" s="93"/>
      <c r="USC20" s="93"/>
      <c r="USF20" s="93"/>
      <c r="USI20" s="93"/>
      <c r="USU20" s="93"/>
      <c r="UTA20" s="93"/>
      <c r="UTD20" s="93"/>
      <c r="UTG20" s="93"/>
      <c r="UTJ20" s="93"/>
      <c r="UTP20" s="93"/>
      <c r="UTS20" s="93"/>
      <c r="UTV20" s="93"/>
      <c r="UTY20" s="93"/>
      <c r="UUA20" s="93"/>
      <c r="UUB20" s="93"/>
      <c r="UUG20" s="93"/>
      <c r="UUJ20" s="93"/>
      <c r="UUM20" s="93"/>
      <c r="UUP20" s="93"/>
      <c r="UUS20" s="93"/>
      <c r="UUV20" s="93"/>
      <c r="UUY20" s="93"/>
      <c r="UVE20" s="93"/>
      <c r="UVH20" s="93"/>
      <c r="UVK20" s="93"/>
      <c r="UVM20" s="93"/>
      <c r="UVN20" s="93"/>
      <c r="UVV20" s="93"/>
      <c r="UVY20" s="93"/>
      <c r="UWB20" s="93"/>
      <c r="UWM20" s="93"/>
      <c r="UWN20" s="93"/>
      <c r="UWS20" s="93"/>
      <c r="UWW20" s="93"/>
      <c r="UWX20" s="93"/>
      <c r="UXF20" s="93"/>
      <c r="UXG20" s="93"/>
      <c r="UYG20" s="93"/>
      <c r="UYH20" s="93"/>
      <c r="UYI20" s="93"/>
      <c r="UYJ20" s="93"/>
      <c r="UYK20" s="93"/>
      <c r="UYL20" s="93"/>
      <c r="UYM20" s="93"/>
      <c r="UYN20" s="93"/>
      <c r="UYO20" s="93"/>
      <c r="UYP20" s="93"/>
      <c r="UYQ20" s="93"/>
      <c r="UYR20" s="93"/>
      <c r="UYS20" s="93"/>
      <c r="UYT20" s="93"/>
      <c r="UYU20" s="93"/>
      <c r="UYV20" s="93"/>
      <c r="UYW20" s="93"/>
      <c r="UYX20" s="93"/>
      <c r="UYY20" s="93"/>
      <c r="UYZ20" s="93"/>
      <c r="UZA20" s="93"/>
      <c r="UZB20" s="93"/>
      <c r="UZC20" s="93"/>
      <c r="UZD20" s="93"/>
      <c r="UZE20" s="93"/>
      <c r="UZF20" s="93"/>
      <c r="UZG20" s="93"/>
      <c r="UZH20" s="93"/>
      <c r="UZI20" s="93"/>
      <c r="UZJ20" s="93"/>
      <c r="UZK20" s="93"/>
      <c r="UZL20" s="93"/>
      <c r="UZM20" s="93"/>
      <c r="UZN20" s="93"/>
      <c r="UZO20" s="93"/>
      <c r="UZP20" s="93"/>
      <c r="UZQ20" s="93"/>
      <c r="UZR20" s="93"/>
      <c r="UZS20" s="93"/>
      <c r="UZT20" s="93"/>
      <c r="UZU20" s="93"/>
      <c r="UZV20" s="93"/>
      <c r="UZW20" s="93"/>
      <c r="UZX20" s="93"/>
      <c r="UZY20" s="93"/>
      <c r="UZZ20" s="93"/>
      <c r="VAA20" s="93"/>
      <c r="VAB20" s="93"/>
      <c r="VAC20" s="93"/>
      <c r="VAD20" s="93"/>
      <c r="VAE20" s="93"/>
      <c r="VAF20" s="93"/>
      <c r="VAG20" s="93"/>
      <c r="VAH20" s="93"/>
      <c r="VAI20" s="93"/>
      <c r="VAJ20" s="93"/>
      <c r="VAK20" s="93"/>
      <c r="VAL20" s="93"/>
      <c r="VAR20" s="93"/>
      <c r="VAU20" s="93"/>
      <c r="VAX20" s="93"/>
      <c r="VBA20" s="93"/>
      <c r="VBD20" s="93"/>
      <c r="VBG20" s="93"/>
      <c r="VBM20" s="93"/>
      <c r="VBV20" s="93"/>
      <c r="VBY20" s="93"/>
      <c r="VCB20" s="93"/>
      <c r="VCE20" s="93"/>
      <c r="VCQ20" s="93"/>
      <c r="VCW20" s="93"/>
      <c r="VCZ20" s="93"/>
      <c r="VDC20" s="93"/>
      <c r="VDF20" s="93"/>
      <c r="VDL20" s="93"/>
      <c r="VDO20" s="93"/>
      <c r="VDR20" s="93"/>
      <c r="VDU20" s="93"/>
      <c r="VDW20" s="93"/>
      <c r="VDX20" s="93"/>
      <c r="VEC20" s="93"/>
      <c r="VEF20" s="93"/>
      <c r="VEI20" s="93"/>
      <c r="VEL20" s="93"/>
      <c r="VEO20" s="93"/>
      <c r="VER20" s="93"/>
      <c r="VEU20" s="93"/>
      <c r="VFA20" s="93"/>
      <c r="VFD20" s="93"/>
      <c r="VFG20" s="93"/>
      <c r="VFI20" s="93"/>
      <c r="VFJ20" s="93"/>
      <c r="VFR20" s="93"/>
      <c r="VFU20" s="93"/>
      <c r="VFX20" s="93"/>
      <c r="VGI20" s="93"/>
      <c r="VGJ20" s="93"/>
      <c r="VGO20" s="93"/>
      <c r="VGS20" s="93"/>
      <c r="VGT20" s="93"/>
      <c r="VHB20" s="93"/>
      <c r="VHC20" s="93"/>
      <c r="VIC20" s="93"/>
      <c r="VID20" s="93"/>
      <c r="VIE20" s="93"/>
      <c r="VIF20" s="93"/>
      <c r="VIG20" s="93"/>
      <c r="VIH20" s="93"/>
      <c r="VII20" s="93"/>
      <c r="VIJ20" s="93"/>
      <c r="VIK20" s="93"/>
      <c r="VIL20" s="93"/>
      <c r="VIM20" s="93"/>
      <c r="VIN20" s="93"/>
      <c r="VIO20" s="93"/>
      <c r="VIP20" s="93"/>
      <c r="VIQ20" s="93"/>
      <c r="VIR20" s="93"/>
      <c r="VIS20" s="93"/>
      <c r="VIT20" s="93"/>
      <c r="VIU20" s="93"/>
      <c r="VIV20" s="93"/>
      <c r="VIW20" s="93"/>
      <c r="VIX20" s="93"/>
      <c r="VIY20" s="93"/>
      <c r="VIZ20" s="93"/>
      <c r="VJA20" s="93"/>
      <c r="VJB20" s="93"/>
      <c r="VJC20" s="93"/>
      <c r="VJD20" s="93"/>
      <c r="VJE20" s="93"/>
      <c r="VJF20" s="93"/>
      <c r="VJG20" s="93"/>
      <c r="VJH20" s="93"/>
      <c r="VJI20" s="93"/>
      <c r="VJJ20" s="93"/>
      <c r="VJK20" s="93"/>
      <c r="VJL20" s="93"/>
      <c r="VJM20" s="93"/>
      <c r="VJN20" s="93"/>
      <c r="VJO20" s="93"/>
      <c r="VJP20" s="93"/>
      <c r="VJQ20" s="93"/>
      <c r="VJR20" s="93"/>
      <c r="VJS20" s="93"/>
      <c r="VJT20" s="93"/>
      <c r="VJU20" s="93"/>
      <c r="VJV20" s="93"/>
      <c r="VJW20" s="93"/>
      <c r="VJX20" s="93"/>
      <c r="VJY20" s="93"/>
      <c r="VJZ20" s="93"/>
      <c r="VKA20" s="93"/>
      <c r="VKB20" s="93"/>
      <c r="VKC20" s="93"/>
      <c r="VKD20" s="93"/>
      <c r="VKE20" s="93"/>
      <c r="VKF20" s="93"/>
      <c r="VKG20" s="93"/>
      <c r="VKH20" s="93"/>
      <c r="VKN20" s="93"/>
      <c r="VKQ20" s="93"/>
      <c r="VKT20" s="93"/>
      <c r="VKW20" s="93"/>
      <c r="VKZ20" s="93"/>
      <c r="VLC20" s="93"/>
      <c r="VLI20" s="93"/>
      <c r="VLR20" s="93"/>
      <c r="VLU20" s="93"/>
      <c r="VLX20" s="93"/>
      <c r="VMA20" s="93"/>
      <c r="VMM20" s="93"/>
      <c r="VMS20" s="93"/>
      <c r="VMV20" s="93"/>
      <c r="VMY20" s="93"/>
      <c r="VNB20" s="93"/>
      <c r="VNH20" s="93"/>
      <c r="VNK20" s="93"/>
      <c r="VNN20" s="93"/>
      <c r="VNQ20" s="93"/>
      <c r="VNS20" s="93"/>
      <c r="VNT20" s="93"/>
      <c r="VNY20" s="93"/>
      <c r="VOB20" s="93"/>
      <c r="VOE20" s="93"/>
      <c r="VOH20" s="93"/>
      <c r="VOK20" s="93"/>
      <c r="VON20" s="93"/>
      <c r="VOQ20" s="93"/>
      <c r="VOW20" s="93"/>
      <c r="VOZ20" s="93"/>
      <c r="VPC20" s="93"/>
      <c r="VPE20" s="93"/>
      <c r="VPF20" s="93"/>
      <c r="VPN20" s="93"/>
      <c r="VPQ20" s="93"/>
      <c r="VPT20" s="93"/>
      <c r="VQE20" s="93"/>
      <c r="VQF20" s="93"/>
      <c r="VQK20" s="93"/>
      <c r="VQO20" s="93"/>
      <c r="VQP20" s="93"/>
      <c r="VQX20" s="93"/>
      <c r="VQY20" s="93"/>
      <c r="VRY20" s="93"/>
      <c r="VRZ20" s="93"/>
      <c r="VSA20" s="93"/>
      <c r="VSB20" s="93"/>
      <c r="VSC20" s="93"/>
      <c r="VSD20" s="93"/>
      <c r="VSE20" s="93"/>
      <c r="VSF20" s="93"/>
      <c r="VSG20" s="93"/>
      <c r="VSH20" s="93"/>
      <c r="VSI20" s="93"/>
      <c r="VSJ20" s="93"/>
      <c r="VSK20" s="93"/>
      <c r="VSL20" s="93"/>
      <c r="VSM20" s="93"/>
      <c r="VSN20" s="93"/>
      <c r="VSO20" s="93"/>
      <c r="VSP20" s="93"/>
      <c r="VSQ20" s="93"/>
      <c r="VSR20" s="93"/>
      <c r="VSS20" s="93"/>
      <c r="VST20" s="93"/>
      <c r="VSU20" s="93"/>
      <c r="VSV20" s="93"/>
      <c r="VSW20" s="93"/>
      <c r="VSX20" s="93"/>
      <c r="VSY20" s="93"/>
      <c r="VSZ20" s="93"/>
      <c r="VTA20" s="93"/>
      <c r="VTB20" s="93"/>
      <c r="VTC20" s="93"/>
      <c r="VTD20" s="93"/>
      <c r="VTE20" s="93"/>
      <c r="VTF20" s="93"/>
      <c r="VTG20" s="93"/>
      <c r="VTH20" s="93"/>
      <c r="VTI20" s="93"/>
      <c r="VTJ20" s="93"/>
      <c r="VTK20" s="93"/>
      <c r="VTL20" s="93"/>
      <c r="VTM20" s="93"/>
      <c r="VTN20" s="93"/>
      <c r="VTO20" s="93"/>
      <c r="VTP20" s="93"/>
      <c r="VTQ20" s="93"/>
      <c r="VTR20" s="93"/>
      <c r="VTS20" s="93"/>
      <c r="VTT20" s="93"/>
      <c r="VTU20" s="93"/>
      <c r="VTV20" s="93"/>
      <c r="VTW20" s="93"/>
      <c r="VTX20" s="93"/>
      <c r="VTY20" s="93"/>
      <c r="VTZ20" s="93"/>
      <c r="VUA20" s="93"/>
      <c r="VUB20" s="93"/>
      <c r="VUC20" s="93"/>
      <c r="VUD20" s="93"/>
      <c r="VUJ20" s="93"/>
      <c r="VUM20" s="93"/>
      <c r="VUP20" s="93"/>
      <c r="VUS20" s="93"/>
      <c r="VUV20" s="93"/>
      <c r="VUY20" s="93"/>
      <c r="VVE20" s="93"/>
      <c r="VVN20" s="93"/>
      <c r="VVQ20" s="93"/>
      <c r="VVT20" s="93"/>
      <c r="VVW20" s="93"/>
      <c r="VWI20" s="93"/>
      <c r="VWO20" s="93"/>
      <c r="VWR20" s="93"/>
      <c r="VWU20" s="93"/>
      <c r="VWX20" s="93"/>
      <c r="VXD20" s="93"/>
      <c r="VXG20" s="93"/>
      <c r="VXJ20" s="93"/>
      <c r="VXM20" s="93"/>
      <c r="VXO20" s="93"/>
      <c r="VXP20" s="93"/>
      <c r="VXU20" s="93"/>
      <c r="VXX20" s="93"/>
      <c r="VYA20" s="93"/>
      <c r="VYD20" s="93"/>
      <c r="VYG20" s="93"/>
      <c r="VYJ20" s="93"/>
      <c r="VYM20" s="93"/>
      <c r="VYS20" s="93"/>
      <c r="VYV20" s="93"/>
      <c r="VYY20" s="93"/>
      <c r="VZA20" s="93"/>
      <c r="VZB20" s="93"/>
      <c r="VZJ20" s="93"/>
      <c r="VZM20" s="93"/>
      <c r="VZP20" s="93"/>
      <c r="WAA20" s="93"/>
      <c r="WAB20" s="93"/>
      <c r="WAG20" s="93"/>
      <c r="WAK20" s="93"/>
      <c r="WAL20" s="93"/>
      <c r="WAT20" s="93"/>
      <c r="WAU20" s="93"/>
      <c r="WBU20" s="93"/>
      <c r="WBV20" s="93"/>
      <c r="WBW20" s="93"/>
      <c r="WBX20" s="93"/>
      <c r="WBY20" s="93"/>
      <c r="WBZ20" s="93"/>
      <c r="WCA20" s="93"/>
      <c r="WCB20" s="93"/>
      <c r="WCC20" s="93"/>
      <c r="WCD20" s="93"/>
      <c r="WCE20" s="93"/>
      <c r="WCF20" s="93"/>
      <c r="WCG20" s="93"/>
      <c r="WCH20" s="93"/>
      <c r="WCI20" s="93"/>
      <c r="WCJ20" s="93"/>
      <c r="WCK20" s="93"/>
      <c r="WCL20" s="93"/>
      <c r="WCM20" s="93"/>
      <c r="WCN20" s="93"/>
      <c r="WCO20" s="93"/>
      <c r="WCP20" s="93"/>
      <c r="WCQ20" s="93"/>
      <c r="WCR20" s="93"/>
      <c r="WCS20" s="93"/>
      <c r="WCT20" s="93"/>
      <c r="WCU20" s="93"/>
      <c r="WCV20" s="93"/>
      <c r="WCW20" s="93"/>
      <c r="WCX20" s="93"/>
      <c r="WCY20" s="93"/>
      <c r="WCZ20" s="93"/>
      <c r="WDA20" s="93"/>
      <c r="WDB20" s="93"/>
      <c r="WDC20" s="93"/>
      <c r="WDD20" s="93"/>
      <c r="WDE20" s="93"/>
      <c r="WDF20" s="93"/>
      <c r="WDG20" s="93"/>
      <c r="WDH20" s="93"/>
      <c r="WDI20" s="93"/>
      <c r="WDJ20" s="93"/>
      <c r="WDK20" s="93"/>
      <c r="WDL20" s="93"/>
      <c r="WDM20" s="93"/>
      <c r="WDN20" s="93"/>
      <c r="WDO20" s="93"/>
      <c r="WDP20" s="93"/>
      <c r="WDQ20" s="93"/>
      <c r="WDR20" s="93"/>
      <c r="WDS20" s="93"/>
      <c r="WDT20" s="93"/>
      <c r="WDU20" s="93"/>
      <c r="WDV20" s="93"/>
      <c r="WDW20" s="93"/>
      <c r="WDX20" s="93"/>
      <c r="WDY20" s="93"/>
      <c r="WDZ20" s="93"/>
      <c r="WEF20" s="93"/>
      <c r="WEI20" s="93"/>
      <c r="WEL20" s="93"/>
      <c r="WEO20" s="93"/>
      <c r="WER20" s="93"/>
      <c r="WEU20" s="93"/>
      <c r="WFA20" s="93"/>
      <c r="WFJ20" s="93"/>
      <c r="WFM20" s="93"/>
      <c r="WFP20" s="93"/>
      <c r="WFS20" s="93"/>
      <c r="WGE20" s="93"/>
      <c r="WGK20" s="93"/>
      <c r="WGN20" s="93"/>
      <c r="WGQ20" s="93"/>
      <c r="WGT20" s="93"/>
      <c r="WGZ20" s="93"/>
      <c r="WHC20" s="93"/>
      <c r="WHF20" s="93"/>
      <c r="WHI20" s="93"/>
      <c r="WHK20" s="93"/>
      <c r="WHL20" s="93"/>
      <c r="WHQ20" s="93"/>
      <c r="WHT20" s="93"/>
      <c r="WHW20" s="93"/>
      <c r="WHZ20" s="93"/>
      <c r="WIC20" s="93"/>
      <c r="WIF20" s="93"/>
      <c r="WII20" s="93"/>
      <c r="WIO20" s="93"/>
      <c r="WIR20" s="93"/>
      <c r="WIU20" s="93"/>
      <c r="WIW20" s="93"/>
      <c r="WIX20" s="93"/>
      <c r="WJF20" s="93"/>
      <c r="WJI20" s="93"/>
      <c r="WJL20" s="93"/>
      <c r="WJW20" s="93"/>
      <c r="WJX20" s="93"/>
      <c r="WKC20" s="93"/>
      <c r="WKG20" s="93"/>
      <c r="WKH20" s="93"/>
      <c r="WKP20" s="93"/>
      <c r="WKQ20" s="93"/>
      <c r="WLQ20" s="93"/>
      <c r="WLR20" s="93"/>
      <c r="WLS20" s="93"/>
      <c r="WLT20" s="93"/>
      <c r="WLU20" s="93"/>
      <c r="WLV20" s="93"/>
      <c r="WLW20" s="93"/>
      <c r="WLX20" s="93"/>
      <c r="WLY20" s="93"/>
      <c r="WLZ20" s="93"/>
      <c r="WMA20" s="93"/>
      <c r="WMB20" s="93"/>
      <c r="WMC20" s="93"/>
      <c r="WMD20" s="93"/>
      <c r="WME20" s="93"/>
      <c r="WMF20" s="93"/>
      <c r="WMG20" s="93"/>
      <c r="WMH20" s="93"/>
      <c r="WMI20" s="93"/>
      <c r="WMJ20" s="93"/>
      <c r="WMK20" s="93"/>
      <c r="WML20" s="93"/>
      <c r="WMM20" s="93"/>
      <c r="WMN20" s="93"/>
      <c r="WMO20" s="93"/>
      <c r="WMP20" s="93"/>
      <c r="WMQ20" s="93"/>
      <c r="WMR20" s="93"/>
      <c r="WMS20" s="93"/>
      <c r="WMT20" s="93"/>
      <c r="WMU20" s="93"/>
      <c r="WMV20" s="93"/>
      <c r="WMW20" s="93"/>
      <c r="WMX20" s="93"/>
      <c r="WMY20" s="93"/>
      <c r="WMZ20" s="93"/>
      <c r="WNA20" s="93"/>
      <c r="WNB20" s="93"/>
      <c r="WNC20" s="93"/>
      <c r="WND20" s="93"/>
      <c r="WNE20" s="93"/>
      <c r="WNF20" s="93"/>
      <c r="WNG20" s="93"/>
      <c r="WNH20" s="93"/>
      <c r="WNI20" s="93"/>
      <c r="WNJ20" s="93"/>
      <c r="WNK20" s="93"/>
      <c r="WNL20" s="93"/>
      <c r="WNM20" s="93"/>
      <c r="WNN20" s="93"/>
      <c r="WNO20" s="93"/>
      <c r="WNP20" s="93"/>
      <c r="WNQ20" s="93"/>
      <c r="WNR20" s="93"/>
      <c r="WNS20" s="93"/>
      <c r="WNT20" s="93"/>
      <c r="WNU20" s="93"/>
      <c r="WNV20" s="93"/>
      <c r="WOB20" s="93"/>
      <c r="WOE20" s="93"/>
      <c r="WOH20" s="93"/>
      <c r="WOK20" s="93"/>
      <c r="WON20" s="93"/>
      <c r="WOQ20" s="93"/>
      <c r="WOW20" s="93"/>
      <c r="WPF20" s="93"/>
      <c r="WPI20" s="93"/>
      <c r="WPL20" s="93"/>
      <c r="WPO20" s="93"/>
      <c r="WQA20" s="93"/>
      <c r="WQG20" s="93"/>
      <c r="WQJ20" s="93"/>
      <c r="WQM20" s="93"/>
      <c r="WQP20" s="93"/>
      <c r="WQV20" s="93"/>
      <c r="WQY20" s="93"/>
      <c r="WRB20" s="93"/>
      <c r="WRE20" s="93"/>
      <c r="WRG20" s="93"/>
      <c r="WRH20" s="93"/>
      <c r="WRM20" s="93"/>
      <c r="WRP20" s="93"/>
      <c r="WRS20" s="93"/>
      <c r="WRV20" s="93"/>
      <c r="WRY20" s="93"/>
      <c r="WSB20" s="93"/>
      <c r="WSE20" s="93"/>
      <c r="WSK20" s="93"/>
      <c r="WSN20" s="93"/>
      <c r="WSQ20" s="93"/>
      <c r="WSS20" s="93"/>
      <c r="WST20" s="93"/>
      <c r="WTB20" s="93"/>
      <c r="WTE20" s="93"/>
      <c r="WTH20" s="93"/>
      <c r="WTS20" s="93"/>
      <c r="WTT20" s="93"/>
      <c r="WTY20" s="93"/>
      <c r="WUC20" s="93"/>
      <c r="WUD20" s="93"/>
      <c r="WUL20" s="93"/>
      <c r="WUM20" s="93"/>
      <c r="WVM20" s="93"/>
      <c r="WVN20" s="93"/>
      <c r="WVO20" s="93"/>
      <c r="WVP20" s="93"/>
      <c r="WVQ20" s="93"/>
      <c r="WVR20" s="93"/>
      <c r="WVS20" s="93"/>
      <c r="WVT20" s="93"/>
      <c r="WVU20" s="93"/>
      <c r="WVV20" s="93"/>
      <c r="WVW20" s="93"/>
      <c r="WVX20" s="93"/>
      <c r="WVY20" s="93"/>
      <c r="WVZ20" s="93"/>
      <c r="WWA20" s="93"/>
      <c r="WWB20" s="93"/>
      <c r="WWC20" s="93"/>
      <c r="WWD20" s="93"/>
      <c r="WWE20" s="93"/>
      <c r="WWF20" s="93"/>
      <c r="WWG20" s="93"/>
      <c r="WWH20" s="93"/>
      <c r="WWI20" s="93"/>
      <c r="WWJ20" s="93"/>
      <c r="WWK20" s="93"/>
      <c r="WWL20" s="93"/>
      <c r="WWM20" s="93"/>
      <c r="WWN20" s="93"/>
      <c r="WWO20" s="93"/>
      <c r="WWP20" s="93"/>
      <c r="WWQ20" s="93"/>
      <c r="WWR20" s="93"/>
      <c r="WWS20" s="93"/>
      <c r="WWT20" s="93"/>
      <c r="WWU20" s="93"/>
      <c r="WWV20" s="93"/>
      <c r="WWW20" s="93"/>
      <c r="WWX20" s="93"/>
      <c r="WWY20" s="93"/>
      <c r="WWZ20" s="93"/>
      <c r="WXA20" s="93"/>
      <c r="WXB20" s="93"/>
      <c r="WXC20" s="93"/>
      <c r="WXD20" s="93"/>
      <c r="WXE20" s="93"/>
      <c r="WXF20" s="93"/>
      <c r="WXG20" s="93"/>
      <c r="WXH20" s="93"/>
      <c r="WXI20" s="93"/>
      <c r="WXJ20" s="93"/>
      <c r="WXK20" s="93"/>
      <c r="WXL20" s="93"/>
      <c r="WXM20" s="93"/>
      <c r="WXN20" s="93"/>
      <c r="WXO20" s="93"/>
      <c r="WXP20" s="93"/>
      <c r="WXQ20" s="93"/>
      <c r="WXR20" s="93"/>
      <c r="WXS20" s="93"/>
      <c r="WXT20" s="93"/>
      <c r="WXU20" s="93"/>
      <c r="WXV20" s="93"/>
      <c r="WXW20" s="93"/>
      <c r="WXX20" s="93"/>
      <c r="WXY20" s="93"/>
      <c r="WXZ20" s="93"/>
      <c r="WYA20" s="93"/>
      <c r="WYB20" s="93"/>
      <c r="WYC20" s="93"/>
      <c r="WYD20" s="93"/>
      <c r="WYE20" s="93"/>
      <c r="WYF20" s="93"/>
      <c r="WYG20" s="93"/>
      <c r="WYH20" s="93"/>
      <c r="WYI20" s="93"/>
      <c r="WYJ20" s="93"/>
      <c r="WYK20" s="93"/>
      <c r="WYL20" s="93"/>
      <c r="WYM20" s="93"/>
      <c r="WYN20" s="93"/>
      <c r="WYO20" s="93"/>
      <c r="WYP20" s="93"/>
      <c r="WYQ20" s="93"/>
      <c r="WYR20" s="93"/>
      <c r="WYS20" s="93"/>
      <c r="WYT20" s="93"/>
      <c r="WYU20" s="93"/>
      <c r="WYV20" s="93"/>
      <c r="WYW20" s="93"/>
      <c r="WYX20" s="93"/>
      <c r="WYY20" s="93"/>
      <c r="WYZ20" s="93"/>
      <c r="WZA20" s="93"/>
      <c r="WZB20" s="93"/>
      <c r="WZC20" s="93"/>
      <c r="WZD20" s="93"/>
      <c r="WZE20" s="93"/>
      <c r="WZF20" s="93"/>
      <c r="WZG20" s="93"/>
      <c r="WZH20" s="93"/>
      <c r="WZI20" s="93"/>
      <c r="WZJ20" s="93"/>
      <c r="WZK20" s="93"/>
      <c r="WZL20" s="93"/>
      <c r="WZM20" s="93"/>
      <c r="WZN20" s="93"/>
      <c r="WZO20" s="93"/>
      <c r="WZP20" s="93"/>
      <c r="WZQ20" s="93"/>
      <c r="WZR20" s="93"/>
      <c r="WZS20" s="93"/>
      <c r="WZT20" s="93"/>
      <c r="WZU20" s="93"/>
      <c r="WZV20" s="93"/>
      <c r="WZW20" s="93"/>
      <c r="WZX20" s="93"/>
      <c r="WZY20" s="93"/>
      <c r="WZZ20" s="93"/>
      <c r="XAA20" s="93"/>
      <c r="XAB20" s="93"/>
      <c r="XAC20" s="93"/>
      <c r="XAD20" s="93"/>
      <c r="XAE20" s="93"/>
      <c r="XAF20" s="93"/>
      <c r="XAG20" s="93"/>
      <c r="XAH20" s="93"/>
      <c r="XAI20" s="93"/>
      <c r="XAJ20" s="93"/>
      <c r="XAK20" s="93"/>
      <c r="XAL20" s="93"/>
      <c r="XAM20" s="93"/>
      <c r="XAN20" s="93"/>
      <c r="XAO20" s="93"/>
      <c r="XAP20" s="93"/>
      <c r="XAQ20" s="93"/>
      <c r="XAR20" s="93"/>
      <c r="XAS20" s="93"/>
      <c r="XAT20" s="93"/>
      <c r="XAU20" s="93"/>
      <c r="XAV20" s="93"/>
      <c r="XAW20" s="93"/>
      <c r="XAX20" s="93"/>
      <c r="XAY20" s="93"/>
      <c r="XAZ20" s="93"/>
      <c r="XBA20" s="93"/>
      <c r="XBB20" s="93"/>
      <c r="XBC20" s="93"/>
      <c r="XBD20" s="93"/>
      <c r="XBE20" s="93"/>
      <c r="XBF20" s="93"/>
      <c r="XBG20" s="93"/>
      <c r="XBH20" s="93"/>
      <c r="XBI20" s="93"/>
      <c r="XBJ20" s="93"/>
      <c r="XBK20" s="93"/>
      <c r="XBL20" s="93"/>
      <c r="XBM20" s="93"/>
      <c r="XBN20" s="93"/>
      <c r="XBO20" s="93"/>
      <c r="XBP20" s="93"/>
      <c r="XBQ20" s="93"/>
      <c r="XBR20" s="93"/>
      <c r="XBS20" s="93"/>
      <c r="XBT20" s="93"/>
      <c r="XBU20" s="93"/>
      <c r="XBV20" s="93"/>
      <c r="XBW20" s="93"/>
      <c r="XBX20" s="93"/>
      <c r="XBY20" s="93"/>
      <c r="XBZ20" s="93"/>
      <c r="XCA20" s="93"/>
      <c r="XCB20" s="93"/>
      <c r="XCC20" s="93"/>
      <c r="XCD20" s="93"/>
      <c r="XCE20" s="93"/>
      <c r="XCF20" s="93"/>
      <c r="XCG20" s="93"/>
      <c r="XCH20" s="93"/>
      <c r="XCI20" s="93"/>
      <c r="XCJ20" s="93"/>
      <c r="XCK20" s="93"/>
      <c r="XCL20" s="93"/>
      <c r="XCM20" s="93"/>
      <c r="XCN20" s="93"/>
      <c r="XCO20" s="93"/>
      <c r="XCP20" s="93"/>
      <c r="XCQ20" s="93"/>
      <c r="XCR20" s="93"/>
      <c r="XCS20" s="93"/>
      <c r="XCT20" s="93"/>
      <c r="XCU20" s="93"/>
      <c r="XCV20" s="93"/>
      <c r="XCW20" s="93"/>
      <c r="XCX20" s="93"/>
      <c r="XCY20" s="93"/>
      <c r="XCZ20" s="93"/>
      <c r="XDA20" s="93"/>
      <c r="XDB20" s="93"/>
      <c r="XDC20" s="93"/>
      <c r="XDD20" s="93"/>
      <c r="XDE20" s="93"/>
      <c r="XDF20" s="93"/>
      <c r="XDG20" s="93"/>
      <c r="XDH20" s="93"/>
      <c r="XDI20" s="93"/>
      <c r="XDJ20" s="93"/>
      <c r="XDK20" s="93"/>
      <c r="XDL20" s="93"/>
      <c r="XDM20" s="93"/>
      <c r="XDN20" s="93"/>
      <c r="XDO20" s="93"/>
      <c r="XDP20" s="93"/>
      <c r="XDQ20" s="93"/>
      <c r="XDR20" s="93"/>
      <c r="XDS20" s="93"/>
      <c r="XDT20" s="93"/>
      <c r="XDU20" s="93"/>
      <c r="XDV20" s="93"/>
      <c r="XDW20" s="93"/>
      <c r="XDX20" s="93"/>
      <c r="XDY20" s="93"/>
      <c r="XDZ20" s="93"/>
      <c r="XEA20" s="93"/>
      <c r="XEB20" s="93"/>
      <c r="XEC20" s="93"/>
      <c r="XED20" s="93"/>
      <c r="XEE20" s="93"/>
      <c r="XEF20" s="93"/>
      <c r="XEG20" s="93"/>
      <c r="XEH20" s="93"/>
      <c r="XEI20" s="93"/>
      <c r="XEJ20" s="93"/>
      <c r="XEK20" s="93"/>
      <c r="XEL20" s="93"/>
      <c r="XEM20" s="93"/>
      <c r="XEN20" s="93"/>
      <c r="XEO20" s="93"/>
      <c r="XEP20" s="93"/>
      <c r="XEQ20" s="93"/>
      <c r="XER20" s="93"/>
      <c r="XES20" s="93"/>
      <c r="XET20" s="93"/>
      <c r="XEU20" s="93"/>
      <c r="XEV20" s="93"/>
      <c r="XEW20" s="93"/>
      <c r="XEX20" s="93"/>
      <c r="XEY20" s="93"/>
      <c r="XEZ20" s="93"/>
      <c r="XFA20" s="93"/>
      <c r="XFB20" s="93"/>
      <c r="XFC20" s="93"/>
      <c r="XFD20" s="93"/>
    </row>
    <row r="21" spans="1:1003 1029:2027 2053:3051 3077:4075 4101:5099 5125:6123 6149:7147 7173:8171 8197:9195 9221:10219 10245:11243 11269:12267 12293:13291 13317:14315 14341:15339 15365:16384" s="62" customFormat="1" ht="20.25" hidden="1" customHeight="1">
      <c r="A21" s="18" t="s">
        <v>55</v>
      </c>
      <c r="B21" s="54" t="s">
        <v>321</v>
      </c>
      <c r="C21" s="54">
        <v>0</v>
      </c>
      <c r="D21" s="54">
        <v>0</v>
      </c>
      <c r="E21" s="54">
        <v>0</v>
      </c>
      <c r="F21" s="54">
        <v>0</v>
      </c>
      <c r="G21" s="56">
        <v>0</v>
      </c>
      <c r="H21" s="56"/>
      <c r="I21" s="56">
        <v>0</v>
      </c>
      <c r="J21" s="9"/>
      <c r="K21" s="19"/>
      <c r="L21" s="11">
        <v>0</v>
      </c>
    </row>
    <row r="22" spans="1:1003 1029:2027 2053:3051 3077:4075 4101:5099 5125:6123 6149:7147 7173:8171 8197:9195 9221:10219 10245:11243 11269:12267 12293:13291 13317:14315 14341:15339 15365:16384" s="62" customFormat="1" ht="26.25" hidden="1" customHeight="1">
      <c r="A22" s="8" t="s">
        <v>149</v>
      </c>
      <c r="B22" s="54" t="s">
        <v>321</v>
      </c>
      <c r="C22" s="54">
        <v>0</v>
      </c>
      <c r="D22" s="54">
        <v>0</v>
      </c>
      <c r="E22" s="54">
        <v>0</v>
      </c>
      <c r="F22" s="54">
        <v>0</v>
      </c>
      <c r="G22" s="56">
        <v>0</v>
      </c>
      <c r="H22" s="56"/>
      <c r="I22" s="56">
        <v>-5</v>
      </c>
      <c r="J22" s="9"/>
      <c r="K22" s="10"/>
      <c r="L22" s="11">
        <v>0</v>
      </c>
    </row>
    <row r="23" spans="1:1003 1029:2027 2053:3051 3077:4075 4101:5099 5125:6123 6149:7147 7173:8171 8197:9195 9221:10219 10245:11243 11269:12267 12293:13291 13317:14315 14341:15339 15365:16384" s="62" customFormat="1" ht="26.25" customHeight="1">
      <c r="A23" s="104" t="s">
        <v>150</v>
      </c>
      <c r="B23" s="54" t="s">
        <v>321</v>
      </c>
      <c r="C23" s="54">
        <v>0</v>
      </c>
      <c r="D23" s="54">
        <v>0</v>
      </c>
      <c r="E23" s="54">
        <v>0</v>
      </c>
      <c r="F23" s="54">
        <v>0</v>
      </c>
      <c r="G23" s="56">
        <v>0</v>
      </c>
      <c r="H23" s="56"/>
      <c r="I23" s="56">
        <v>-0.1</v>
      </c>
      <c r="J23" s="98">
        <v>18</v>
      </c>
      <c r="K23" s="99">
        <v>15000</v>
      </c>
      <c r="L23" s="100">
        <f>+K23*J23</f>
        <v>270000</v>
      </c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P23" s="93"/>
      <c r="BS23" s="93"/>
      <c r="BV23" s="93"/>
      <c r="BY23" s="93"/>
      <c r="CB23" s="93"/>
      <c r="CE23" s="93"/>
      <c r="CK23" s="93"/>
      <c r="CT23" s="93"/>
      <c r="CW23" s="93"/>
      <c r="CZ23" s="93"/>
      <c r="DC23" s="93"/>
      <c r="DO23" s="93"/>
      <c r="DU23" s="93"/>
      <c r="DX23" s="93"/>
      <c r="EA23" s="93"/>
      <c r="ED23" s="93"/>
      <c r="EJ23" s="93"/>
      <c r="EM23" s="93"/>
      <c r="EP23" s="93"/>
      <c r="ES23" s="93"/>
      <c r="EU23" s="93"/>
      <c r="EV23" s="93"/>
      <c r="FA23" s="93"/>
      <c r="FD23" s="93"/>
      <c r="FG23" s="93"/>
      <c r="FJ23" s="93"/>
      <c r="FM23" s="93"/>
      <c r="FP23" s="93"/>
      <c r="FS23" s="93"/>
      <c r="FY23" s="93"/>
      <c r="GB23" s="93"/>
      <c r="GE23" s="93"/>
      <c r="GG23" s="93"/>
      <c r="GH23" s="93"/>
      <c r="GP23" s="93"/>
      <c r="GS23" s="93"/>
      <c r="GV23" s="93"/>
      <c r="HG23" s="93"/>
      <c r="HH23" s="93"/>
      <c r="HM23" s="93"/>
      <c r="HQ23" s="93"/>
      <c r="HR23" s="93"/>
      <c r="HZ23" s="93"/>
      <c r="IA23" s="93"/>
      <c r="JA23" s="93"/>
      <c r="JB23" s="93"/>
      <c r="JC23" s="93"/>
      <c r="JD23" s="93"/>
      <c r="JE23" s="93"/>
      <c r="JF23" s="93"/>
      <c r="JG23" s="93"/>
      <c r="JH23" s="93"/>
      <c r="JI23" s="93"/>
      <c r="JJ23" s="93"/>
      <c r="JK23" s="93"/>
      <c r="JL23" s="93"/>
      <c r="JM23" s="93"/>
      <c r="JN23" s="93"/>
      <c r="JO23" s="93"/>
      <c r="JP23" s="93"/>
      <c r="JQ23" s="93"/>
      <c r="JR23" s="93"/>
      <c r="JS23" s="93"/>
      <c r="JT23" s="93"/>
      <c r="JU23" s="93"/>
      <c r="JV23" s="93"/>
      <c r="JW23" s="93"/>
      <c r="JX23" s="93"/>
      <c r="JY23" s="93"/>
      <c r="JZ23" s="93"/>
      <c r="KA23" s="93"/>
      <c r="KB23" s="93"/>
      <c r="KC23" s="93"/>
      <c r="KD23" s="93"/>
      <c r="KE23" s="93"/>
      <c r="KF23" s="93"/>
      <c r="KG23" s="93"/>
      <c r="KH23" s="93"/>
      <c r="KI23" s="93"/>
      <c r="KJ23" s="93"/>
      <c r="KK23" s="93"/>
      <c r="KL23" s="93"/>
      <c r="KM23" s="93"/>
      <c r="KN23" s="93"/>
      <c r="KO23" s="93"/>
      <c r="KP23" s="93"/>
      <c r="KQ23" s="93"/>
      <c r="KR23" s="93"/>
      <c r="KS23" s="93"/>
      <c r="KT23" s="93"/>
      <c r="KU23" s="93"/>
      <c r="KV23" s="93"/>
      <c r="KW23" s="93"/>
      <c r="KX23" s="93"/>
      <c r="KY23" s="93"/>
      <c r="KZ23" s="93"/>
      <c r="LA23" s="93"/>
      <c r="LB23" s="93"/>
      <c r="LC23" s="93"/>
      <c r="LD23" s="93"/>
      <c r="LE23" s="93"/>
      <c r="LF23" s="93"/>
      <c r="LL23" s="93"/>
      <c r="LO23" s="93"/>
      <c r="LR23" s="93"/>
      <c r="LU23" s="93"/>
      <c r="LX23" s="93"/>
      <c r="MA23" s="93"/>
      <c r="MG23" s="93"/>
      <c r="MP23" s="93"/>
      <c r="MS23" s="93"/>
      <c r="MV23" s="93"/>
      <c r="MY23" s="93"/>
      <c r="NK23" s="93"/>
      <c r="NQ23" s="93"/>
      <c r="NT23" s="93"/>
      <c r="NW23" s="93"/>
      <c r="NZ23" s="93"/>
      <c r="OF23" s="93"/>
      <c r="OI23" s="93"/>
      <c r="OL23" s="93"/>
      <c r="OO23" s="93"/>
      <c r="OQ23" s="93"/>
      <c r="OR23" s="93"/>
      <c r="OW23" s="93"/>
      <c r="OZ23" s="93"/>
      <c r="PC23" s="93"/>
      <c r="PF23" s="93"/>
      <c r="PI23" s="93"/>
      <c r="PL23" s="93"/>
      <c r="PO23" s="93"/>
      <c r="PU23" s="93"/>
      <c r="PX23" s="93"/>
      <c r="QA23" s="93"/>
      <c r="QC23" s="93"/>
      <c r="QD23" s="93"/>
      <c r="QL23" s="93"/>
      <c r="QO23" s="93"/>
      <c r="QR23" s="93"/>
      <c r="RC23" s="93"/>
      <c r="RD23" s="93"/>
      <c r="RI23" s="93"/>
      <c r="RM23" s="93"/>
      <c r="RN23" s="93"/>
      <c r="RV23" s="93"/>
      <c r="RW23" s="93"/>
      <c r="SW23" s="93"/>
      <c r="SX23" s="93"/>
      <c r="SY23" s="93"/>
      <c r="SZ23" s="93"/>
      <c r="TA23" s="93"/>
      <c r="TB23" s="93"/>
      <c r="TC23" s="93"/>
      <c r="TD23" s="93"/>
      <c r="TE23" s="93"/>
      <c r="TF23" s="93"/>
      <c r="TG23" s="93"/>
      <c r="TH23" s="93"/>
      <c r="TI23" s="93"/>
      <c r="TJ23" s="93"/>
      <c r="TK23" s="93"/>
      <c r="TL23" s="93"/>
      <c r="TM23" s="93"/>
      <c r="TN23" s="93"/>
      <c r="TO23" s="93"/>
      <c r="TP23" s="93"/>
      <c r="TQ23" s="93"/>
      <c r="TR23" s="93"/>
      <c r="TS23" s="93"/>
      <c r="TT23" s="93"/>
      <c r="TU23" s="93"/>
      <c r="TV23" s="93"/>
      <c r="TW23" s="93"/>
      <c r="TX23" s="93"/>
      <c r="TY23" s="93"/>
      <c r="TZ23" s="93"/>
      <c r="UA23" s="93"/>
      <c r="UB23" s="93"/>
      <c r="UC23" s="93"/>
      <c r="UD23" s="93"/>
      <c r="UE23" s="93"/>
      <c r="UF23" s="93"/>
      <c r="UG23" s="93"/>
      <c r="UH23" s="93"/>
      <c r="UI23" s="93"/>
      <c r="UJ23" s="93"/>
      <c r="UK23" s="93"/>
      <c r="UL23" s="93"/>
      <c r="UM23" s="93"/>
      <c r="UN23" s="93"/>
      <c r="UO23" s="93"/>
      <c r="UP23" s="93"/>
      <c r="UQ23" s="93"/>
      <c r="UR23" s="93"/>
      <c r="US23" s="93"/>
      <c r="UT23" s="93"/>
      <c r="UU23" s="93"/>
      <c r="UV23" s="93"/>
      <c r="UW23" s="93"/>
      <c r="UX23" s="93"/>
      <c r="UY23" s="93"/>
      <c r="UZ23" s="93"/>
      <c r="VA23" s="93"/>
      <c r="VB23" s="93"/>
      <c r="VH23" s="93"/>
      <c r="VK23" s="93"/>
      <c r="VN23" s="93"/>
      <c r="VQ23" s="93"/>
      <c r="VT23" s="93"/>
      <c r="VW23" s="93"/>
      <c r="WC23" s="93"/>
      <c r="WL23" s="93"/>
      <c r="WO23" s="93"/>
      <c r="WR23" s="93"/>
      <c r="WU23" s="93"/>
      <c r="XG23" s="93"/>
      <c r="XM23" s="93"/>
      <c r="XP23" s="93"/>
      <c r="XS23" s="93"/>
      <c r="XV23" s="93"/>
      <c r="YB23" s="93"/>
      <c r="YE23" s="93"/>
      <c r="YH23" s="93"/>
      <c r="YK23" s="93"/>
      <c r="YM23" s="93"/>
      <c r="YN23" s="93"/>
      <c r="YS23" s="93"/>
      <c r="YV23" s="93"/>
      <c r="YY23" s="93"/>
      <c r="ZB23" s="93"/>
      <c r="ZE23" s="93"/>
      <c r="ZH23" s="93"/>
      <c r="ZK23" s="93"/>
      <c r="ZQ23" s="93"/>
      <c r="ZT23" s="93"/>
      <c r="ZW23" s="93"/>
      <c r="ZY23" s="93"/>
      <c r="ZZ23" s="93"/>
      <c r="AAH23" s="93"/>
      <c r="AAK23" s="93"/>
      <c r="AAN23" s="93"/>
      <c r="AAY23" s="93"/>
      <c r="AAZ23" s="93"/>
      <c r="ABE23" s="93"/>
      <c r="ABI23" s="93"/>
      <c r="ABJ23" s="93"/>
      <c r="ABR23" s="93"/>
      <c r="ABS23" s="93"/>
      <c r="ACS23" s="93"/>
      <c r="ACT23" s="93"/>
      <c r="ACU23" s="93"/>
      <c r="ACV23" s="93"/>
      <c r="ACW23" s="93"/>
      <c r="ACX23" s="93"/>
      <c r="ACY23" s="93"/>
      <c r="ACZ23" s="93"/>
      <c r="ADA23" s="93"/>
      <c r="ADB23" s="93"/>
      <c r="ADC23" s="93"/>
      <c r="ADD23" s="93"/>
      <c r="ADE23" s="93"/>
      <c r="ADF23" s="93"/>
      <c r="ADG23" s="93"/>
      <c r="ADH23" s="93"/>
      <c r="ADI23" s="93"/>
      <c r="ADJ23" s="93"/>
      <c r="ADK23" s="93"/>
      <c r="ADL23" s="93"/>
      <c r="ADM23" s="93"/>
      <c r="ADN23" s="93"/>
      <c r="ADO23" s="93"/>
      <c r="ADP23" s="93"/>
      <c r="ADQ23" s="93"/>
      <c r="ADR23" s="93"/>
      <c r="ADS23" s="93"/>
      <c r="ADT23" s="93"/>
      <c r="ADU23" s="93"/>
      <c r="ADV23" s="93"/>
      <c r="ADW23" s="93"/>
      <c r="ADX23" s="93"/>
      <c r="ADY23" s="93"/>
      <c r="ADZ23" s="93"/>
      <c r="AEA23" s="93"/>
      <c r="AEB23" s="93"/>
      <c r="AEC23" s="93"/>
      <c r="AED23" s="93"/>
      <c r="AEE23" s="93"/>
      <c r="AEF23" s="93"/>
      <c r="AEG23" s="93"/>
      <c r="AEH23" s="93"/>
      <c r="AEI23" s="93"/>
      <c r="AEJ23" s="93"/>
      <c r="AEK23" s="93"/>
      <c r="AEL23" s="93"/>
      <c r="AEM23" s="93"/>
      <c r="AEN23" s="93"/>
      <c r="AEO23" s="93"/>
      <c r="AEP23" s="93"/>
      <c r="AEQ23" s="93"/>
      <c r="AER23" s="93"/>
      <c r="AES23" s="93"/>
      <c r="AET23" s="93"/>
      <c r="AEU23" s="93"/>
      <c r="AEV23" s="93"/>
      <c r="AEW23" s="93"/>
      <c r="AEX23" s="93"/>
      <c r="AFD23" s="93"/>
      <c r="AFG23" s="93"/>
      <c r="AFJ23" s="93"/>
      <c r="AFM23" s="93"/>
      <c r="AFP23" s="93"/>
      <c r="AFS23" s="93"/>
      <c r="AFY23" s="93"/>
      <c r="AGH23" s="93"/>
      <c r="AGK23" s="93"/>
      <c r="AGN23" s="93"/>
      <c r="AGQ23" s="93"/>
      <c r="AHC23" s="93"/>
      <c r="AHI23" s="93"/>
      <c r="AHL23" s="93"/>
      <c r="AHO23" s="93"/>
      <c r="AHR23" s="93"/>
      <c r="AHX23" s="93"/>
      <c r="AIA23" s="93"/>
      <c r="AID23" s="93"/>
      <c r="AIG23" s="93"/>
      <c r="AII23" s="93"/>
      <c r="AIJ23" s="93"/>
      <c r="AIO23" s="93"/>
      <c r="AIR23" s="93"/>
      <c r="AIU23" s="93"/>
      <c r="AIX23" s="93"/>
      <c r="AJA23" s="93"/>
      <c r="AJD23" s="93"/>
      <c r="AJG23" s="93"/>
      <c r="AJM23" s="93"/>
      <c r="AJP23" s="93"/>
      <c r="AJS23" s="93"/>
      <c r="AJU23" s="93"/>
      <c r="AJV23" s="93"/>
      <c r="AKD23" s="93"/>
      <c r="AKG23" s="93"/>
      <c r="AKJ23" s="93"/>
      <c r="AKU23" s="93"/>
      <c r="AKV23" s="93"/>
      <c r="ALA23" s="93"/>
      <c r="ALE23" s="93"/>
      <c r="ALF23" s="93"/>
      <c r="ALN23" s="93"/>
      <c r="ALO23" s="93"/>
      <c r="AMO23" s="93"/>
      <c r="AMP23" s="93"/>
      <c r="AMQ23" s="93"/>
      <c r="AMR23" s="93"/>
      <c r="AMS23" s="93"/>
      <c r="AMT23" s="93"/>
      <c r="AMU23" s="93"/>
      <c r="AMV23" s="93"/>
      <c r="AMW23" s="93"/>
      <c r="AMX23" s="93"/>
      <c r="AMY23" s="93"/>
      <c r="AMZ23" s="93"/>
      <c r="ANA23" s="93"/>
      <c r="ANB23" s="93"/>
      <c r="ANC23" s="93"/>
      <c r="AND23" s="93"/>
      <c r="ANE23" s="93"/>
      <c r="ANF23" s="93"/>
      <c r="ANG23" s="93"/>
      <c r="ANH23" s="93"/>
      <c r="ANI23" s="93"/>
      <c r="ANJ23" s="93"/>
      <c r="ANK23" s="93"/>
      <c r="ANL23" s="93"/>
      <c r="ANM23" s="93"/>
      <c r="ANN23" s="93"/>
      <c r="ANO23" s="93"/>
      <c r="ANP23" s="93"/>
      <c r="ANQ23" s="93"/>
      <c r="ANR23" s="93"/>
      <c r="ANS23" s="93"/>
      <c r="ANT23" s="93"/>
      <c r="ANU23" s="93"/>
      <c r="ANV23" s="93"/>
      <c r="ANW23" s="93"/>
      <c r="ANX23" s="93"/>
      <c r="ANY23" s="93"/>
      <c r="ANZ23" s="93"/>
      <c r="AOA23" s="93"/>
      <c r="AOB23" s="93"/>
      <c r="AOC23" s="93"/>
      <c r="AOD23" s="93"/>
      <c r="AOE23" s="93"/>
      <c r="AOF23" s="93"/>
      <c r="AOG23" s="93"/>
      <c r="AOH23" s="93"/>
      <c r="AOI23" s="93"/>
      <c r="AOJ23" s="93"/>
      <c r="AOK23" s="93"/>
      <c r="AOL23" s="93"/>
      <c r="AOM23" s="93"/>
      <c r="AON23" s="93"/>
      <c r="AOO23" s="93"/>
      <c r="AOP23" s="93"/>
      <c r="AOQ23" s="93"/>
      <c r="AOR23" s="93"/>
      <c r="AOS23" s="93"/>
      <c r="AOT23" s="93"/>
      <c r="AOZ23" s="93"/>
      <c r="APC23" s="93"/>
      <c r="APF23" s="93"/>
      <c r="API23" s="93"/>
      <c r="APL23" s="93"/>
      <c r="APO23" s="93"/>
      <c r="APU23" s="93"/>
      <c r="AQD23" s="93"/>
      <c r="AQG23" s="93"/>
      <c r="AQJ23" s="93"/>
      <c r="AQM23" s="93"/>
      <c r="AQY23" s="93"/>
      <c r="ARE23" s="93"/>
      <c r="ARH23" s="93"/>
      <c r="ARK23" s="93"/>
      <c r="ARN23" s="93"/>
      <c r="ART23" s="93"/>
      <c r="ARW23" s="93"/>
      <c r="ARZ23" s="93"/>
      <c r="ASC23" s="93"/>
      <c r="ASE23" s="93"/>
      <c r="ASF23" s="93"/>
      <c r="ASK23" s="93"/>
      <c r="ASN23" s="93"/>
      <c r="ASQ23" s="93"/>
      <c r="AST23" s="93"/>
      <c r="ASW23" s="93"/>
      <c r="ASZ23" s="93"/>
      <c r="ATC23" s="93"/>
      <c r="ATI23" s="93"/>
      <c r="ATL23" s="93"/>
      <c r="ATO23" s="93"/>
      <c r="ATQ23" s="93"/>
      <c r="ATR23" s="93"/>
      <c r="ATZ23" s="93"/>
      <c r="AUC23" s="93"/>
      <c r="AUF23" s="93"/>
      <c r="AUQ23" s="93"/>
      <c r="AUR23" s="93"/>
      <c r="AUW23" s="93"/>
      <c r="AVA23" s="93"/>
      <c r="AVB23" s="93"/>
      <c r="AVJ23" s="93"/>
      <c r="AVK23" s="93"/>
      <c r="AWK23" s="93"/>
      <c r="AWL23" s="93"/>
      <c r="AWM23" s="93"/>
      <c r="AWN23" s="93"/>
      <c r="AWO23" s="93"/>
      <c r="AWP23" s="93"/>
      <c r="AWQ23" s="93"/>
      <c r="AWR23" s="93"/>
      <c r="AWS23" s="93"/>
      <c r="AWT23" s="93"/>
      <c r="AWU23" s="93"/>
      <c r="AWV23" s="93"/>
      <c r="AWW23" s="93"/>
      <c r="AWX23" s="93"/>
      <c r="AWY23" s="93"/>
      <c r="AWZ23" s="93"/>
      <c r="AXA23" s="93"/>
      <c r="AXB23" s="93"/>
      <c r="AXC23" s="93"/>
      <c r="AXD23" s="93"/>
      <c r="AXE23" s="93"/>
      <c r="AXF23" s="93"/>
      <c r="AXG23" s="93"/>
      <c r="AXH23" s="93"/>
      <c r="AXI23" s="93"/>
      <c r="AXJ23" s="93"/>
      <c r="AXK23" s="93"/>
      <c r="AXL23" s="93"/>
      <c r="AXM23" s="93"/>
      <c r="AXN23" s="93"/>
      <c r="AXO23" s="93"/>
      <c r="AXP23" s="93"/>
      <c r="AXQ23" s="93"/>
      <c r="AXR23" s="93"/>
      <c r="AXS23" s="93"/>
      <c r="AXT23" s="93"/>
      <c r="AXU23" s="93"/>
      <c r="AXV23" s="93"/>
      <c r="AXW23" s="93"/>
      <c r="AXX23" s="93"/>
      <c r="AXY23" s="93"/>
      <c r="AXZ23" s="93"/>
      <c r="AYA23" s="93"/>
      <c r="AYB23" s="93"/>
      <c r="AYC23" s="93"/>
      <c r="AYD23" s="93"/>
      <c r="AYE23" s="93"/>
      <c r="AYF23" s="93"/>
      <c r="AYG23" s="93"/>
      <c r="AYH23" s="93"/>
      <c r="AYI23" s="93"/>
      <c r="AYJ23" s="93"/>
      <c r="AYK23" s="93"/>
      <c r="AYL23" s="93"/>
      <c r="AYM23" s="93"/>
      <c r="AYN23" s="93"/>
      <c r="AYO23" s="93"/>
      <c r="AYP23" s="93"/>
      <c r="AYV23" s="93"/>
      <c r="AYY23" s="93"/>
      <c r="AZB23" s="93"/>
      <c r="AZE23" s="93"/>
      <c r="AZH23" s="93"/>
      <c r="AZK23" s="93"/>
      <c r="AZQ23" s="93"/>
      <c r="AZZ23" s="93"/>
      <c r="BAC23" s="93"/>
      <c r="BAF23" s="93"/>
      <c r="BAI23" s="93"/>
      <c r="BAU23" s="93"/>
      <c r="BBA23" s="93"/>
      <c r="BBD23" s="93"/>
      <c r="BBG23" s="93"/>
      <c r="BBJ23" s="93"/>
      <c r="BBP23" s="93"/>
      <c r="BBS23" s="93"/>
      <c r="BBV23" s="93"/>
      <c r="BBY23" s="93"/>
      <c r="BCA23" s="93"/>
      <c r="BCB23" s="93"/>
      <c r="BCG23" s="93"/>
      <c r="BCJ23" s="93"/>
      <c r="BCM23" s="93"/>
      <c r="BCP23" s="93"/>
      <c r="BCS23" s="93"/>
      <c r="BCV23" s="93"/>
      <c r="BCY23" s="93"/>
      <c r="BDE23" s="93"/>
      <c r="BDH23" s="93"/>
      <c r="BDK23" s="93"/>
      <c r="BDM23" s="93"/>
      <c r="BDN23" s="93"/>
      <c r="BDV23" s="93"/>
      <c r="BDY23" s="93"/>
      <c r="BEB23" s="93"/>
      <c r="BEM23" s="93"/>
      <c r="BEN23" s="93"/>
      <c r="BES23" s="93"/>
      <c r="BEW23" s="93"/>
      <c r="BEX23" s="93"/>
      <c r="BFF23" s="93"/>
      <c r="BFG23" s="93"/>
      <c r="BGG23" s="93"/>
      <c r="BGH23" s="93"/>
      <c r="BGI23" s="93"/>
      <c r="BGJ23" s="93"/>
      <c r="BGK23" s="93"/>
      <c r="BGL23" s="93"/>
      <c r="BGM23" s="93"/>
      <c r="BGN23" s="93"/>
      <c r="BGO23" s="93"/>
      <c r="BGP23" s="93"/>
      <c r="BGQ23" s="93"/>
      <c r="BGR23" s="93"/>
      <c r="BGS23" s="93"/>
      <c r="BGT23" s="93"/>
      <c r="BGU23" s="93"/>
      <c r="BGV23" s="93"/>
      <c r="BGW23" s="93"/>
      <c r="BGX23" s="93"/>
      <c r="BGY23" s="93"/>
      <c r="BGZ23" s="93"/>
      <c r="BHA23" s="93"/>
      <c r="BHB23" s="93"/>
      <c r="BHC23" s="93"/>
      <c r="BHD23" s="93"/>
      <c r="BHE23" s="93"/>
      <c r="BHF23" s="93"/>
      <c r="BHG23" s="93"/>
      <c r="BHH23" s="93"/>
      <c r="BHI23" s="93"/>
      <c r="BHJ23" s="93"/>
      <c r="BHK23" s="93"/>
      <c r="BHL23" s="93"/>
      <c r="BHM23" s="93"/>
      <c r="BHN23" s="93"/>
      <c r="BHO23" s="93"/>
      <c r="BHP23" s="93"/>
      <c r="BHQ23" s="93"/>
      <c r="BHR23" s="93"/>
      <c r="BHS23" s="93"/>
      <c r="BHT23" s="93"/>
      <c r="BHU23" s="93"/>
      <c r="BHV23" s="93"/>
      <c r="BHW23" s="93"/>
      <c r="BHX23" s="93"/>
      <c r="BHY23" s="93"/>
      <c r="BHZ23" s="93"/>
      <c r="BIA23" s="93"/>
      <c r="BIB23" s="93"/>
      <c r="BIC23" s="93"/>
      <c r="BID23" s="93"/>
      <c r="BIE23" s="93"/>
      <c r="BIF23" s="93"/>
      <c r="BIG23" s="93"/>
      <c r="BIH23" s="93"/>
      <c r="BII23" s="93"/>
      <c r="BIJ23" s="93"/>
      <c r="BIK23" s="93"/>
      <c r="BIL23" s="93"/>
      <c r="BIR23" s="93"/>
      <c r="BIU23" s="93"/>
      <c r="BIX23" s="93"/>
      <c r="BJA23" s="93"/>
      <c r="BJD23" s="93"/>
      <c r="BJG23" s="93"/>
      <c r="BJM23" s="93"/>
      <c r="BJV23" s="93"/>
      <c r="BJY23" s="93"/>
      <c r="BKB23" s="93"/>
      <c r="BKE23" s="93"/>
      <c r="BKQ23" s="93"/>
      <c r="BKW23" s="93"/>
      <c r="BKZ23" s="93"/>
      <c r="BLC23" s="93"/>
      <c r="BLF23" s="93"/>
      <c r="BLL23" s="93"/>
      <c r="BLO23" s="93"/>
      <c r="BLR23" s="93"/>
      <c r="BLU23" s="93"/>
      <c r="BLW23" s="93"/>
      <c r="BLX23" s="93"/>
      <c r="BMC23" s="93"/>
      <c r="BMF23" s="93"/>
      <c r="BMI23" s="93"/>
      <c r="BML23" s="93"/>
      <c r="BMO23" s="93"/>
      <c r="BMR23" s="93"/>
      <c r="BMU23" s="93"/>
      <c r="BNA23" s="93"/>
      <c r="BND23" s="93"/>
      <c r="BNG23" s="93"/>
      <c r="BNI23" s="93"/>
      <c r="BNJ23" s="93"/>
      <c r="BNR23" s="93"/>
      <c r="BNU23" s="93"/>
      <c r="BNX23" s="93"/>
      <c r="BOI23" s="93"/>
      <c r="BOJ23" s="93"/>
      <c r="BOO23" s="93"/>
      <c r="BOS23" s="93"/>
      <c r="BOT23" s="93"/>
      <c r="BPB23" s="93"/>
      <c r="BPC23" s="93"/>
      <c r="BQC23" s="93"/>
      <c r="BQD23" s="93"/>
      <c r="BQE23" s="93"/>
      <c r="BQF23" s="93"/>
      <c r="BQG23" s="93"/>
      <c r="BQH23" s="93"/>
      <c r="BQI23" s="93"/>
      <c r="BQJ23" s="93"/>
      <c r="BQK23" s="93"/>
      <c r="BQL23" s="93"/>
      <c r="BQM23" s="93"/>
      <c r="BQN23" s="93"/>
      <c r="BQO23" s="93"/>
      <c r="BQP23" s="93"/>
      <c r="BQQ23" s="93"/>
      <c r="BQR23" s="93"/>
      <c r="BQS23" s="93"/>
      <c r="BQT23" s="93"/>
      <c r="BQU23" s="93"/>
      <c r="BQV23" s="93"/>
      <c r="BQW23" s="93"/>
      <c r="BQX23" s="93"/>
      <c r="BQY23" s="93"/>
      <c r="BQZ23" s="93"/>
      <c r="BRA23" s="93"/>
      <c r="BRB23" s="93"/>
      <c r="BRC23" s="93"/>
      <c r="BRD23" s="93"/>
      <c r="BRE23" s="93"/>
      <c r="BRF23" s="93"/>
      <c r="BRG23" s="93"/>
      <c r="BRH23" s="93"/>
      <c r="BRI23" s="93"/>
      <c r="BRJ23" s="93"/>
      <c r="BRK23" s="93"/>
      <c r="BRL23" s="93"/>
      <c r="BRM23" s="93"/>
      <c r="BRN23" s="93"/>
      <c r="BRO23" s="93"/>
      <c r="BRP23" s="93"/>
      <c r="BRQ23" s="93"/>
      <c r="BRR23" s="93"/>
      <c r="BRS23" s="93"/>
      <c r="BRT23" s="93"/>
      <c r="BRU23" s="93"/>
      <c r="BRV23" s="93"/>
      <c r="BRW23" s="93"/>
      <c r="BRX23" s="93"/>
      <c r="BRY23" s="93"/>
      <c r="BRZ23" s="93"/>
      <c r="BSA23" s="93"/>
      <c r="BSB23" s="93"/>
      <c r="BSC23" s="93"/>
      <c r="BSD23" s="93"/>
      <c r="BSE23" s="93"/>
      <c r="BSF23" s="93"/>
      <c r="BSG23" s="93"/>
      <c r="BSH23" s="93"/>
      <c r="BSN23" s="93"/>
      <c r="BSQ23" s="93"/>
      <c r="BST23" s="93"/>
      <c r="BSW23" s="93"/>
      <c r="BSZ23" s="93"/>
      <c r="BTC23" s="93"/>
      <c r="BTI23" s="93"/>
      <c r="BTR23" s="93"/>
      <c r="BTU23" s="93"/>
      <c r="BTX23" s="93"/>
      <c r="BUA23" s="93"/>
      <c r="BUM23" s="93"/>
      <c r="BUS23" s="93"/>
      <c r="BUV23" s="93"/>
      <c r="BUY23" s="93"/>
      <c r="BVB23" s="93"/>
      <c r="BVH23" s="93"/>
      <c r="BVK23" s="93"/>
      <c r="BVN23" s="93"/>
      <c r="BVQ23" s="93"/>
      <c r="BVS23" s="93"/>
      <c r="BVT23" s="93"/>
      <c r="BVY23" s="93"/>
      <c r="BWB23" s="93"/>
      <c r="BWE23" s="93"/>
      <c r="BWH23" s="93"/>
      <c r="BWK23" s="93"/>
      <c r="BWN23" s="93"/>
      <c r="BWQ23" s="93"/>
      <c r="BWW23" s="93"/>
      <c r="BWZ23" s="93"/>
      <c r="BXC23" s="93"/>
      <c r="BXE23" s="93"/>
      <c r="BXF23" s="93"/>
      <c r="BXN23" s="93"/>
      <c r="BXQ23" s="93"/>
      <c r="BXT23" s="93"/>
      <c r="BYE23" s="93"/>
      <c r="BYF23" s="93"/>
      <c r="BYK23" s="93"/>
      <c r="BYO23" s="93"/>
      <c r="BYP23" s="93"/>
      <c r="BYX23" s="93"/>
      <c r="BYY23" s="93"/>
      <c r="BZY23" s="93"/>
      <c r="BZZ23" s="93"/>
      <c r="CAA23" s="93"/>
      <c r="CAB23" s="93"/>
      <c r="CAC23" s="93"/>
      <c r="CAD23" s="93"/>
      <c r="CAE23" s="93"/>
      <c r="CAF23" s="93"/>
      <c r="CAG23" s="93"/>
      <c r="CAH23" s="93"/>
      <c r="CAI23" s="93"/>
      <c r="CAJ23" s="93"/>
      <c r="CAK23" s="93"/>
      <c r="CAL23" s="93"/>
      <c r="CAM23" s="93"/>
      <c r="CAN23" s="93"/>
      <c r="CAO23" s="93"/>
      <c r="CAP23" s="93"/>
      <c r="CAQ23" s="93"/>
      <c r="CAR23" s="93"/>
      <c r="CAS23" s="93"/>
      <c r="CAT23" s="93"/>
      <c r="CAU23" s="93"/>
      <c r="CAV23" s="93"/>
      <c r="CAW23" s="93"/>
      <c r="CAX23" s="93"/>
      <c r="CAY23" s="93"/>
      <c r="CAZ23" s="93"/>
      <c r="CBA23" s="93"/>
      <c r="CBB23" s="93"/>
      <c r="CBC23" s="93"/>
      <c r="CBD23" s="93"/>
      <c r="CBE23" s="93"/>
      <c r="CBF23" s="93"/>
      <c r="CBG23" s="93"/>
      <c r="CBH23" s="93"/>
      <c r="CBI23" s="93"/>
      <c r="CBJ23" s="93"/>
      <c r="CBK23" s="93"/>
      <c r="CBL23" s="93"/>
      <c r="CBM23" s="93"/>
      <c r="CBN23" s="93"/>
      <c r="CBO23" s="93"/>
      <c r="CBP23" s="93"/>
      <c r="CBQ23" s="93"/>
      <c r="CBR23" s="93"/>
      <c r="CBS23" s="93"/>
      <c r="CBT23" s="93"/>
      <c r="CBU23" s="93"/>
      <c r="CBV23" s="93"/>
      <c r="CBW23" s="93"/>
      <c r="CBX23" s="93"/>
      <c r="CBY23" s="93"/>
      <c r="CBZ23" s="93"/>
      <c r="CCA23" s="93"/>
      <c r="CCB23" s="93"/>
      <c r="CCC23" s="93"/>
      <c r="CCD23" s="93"/>
      <c r="CCJ23" s="93"/>
      <c r="CCM23" s="93"/>
      <c r="CCP23" s="93"/>
      <c r="CCS23" s="93"/>
      <c r="CCV23" s="93"/>
      <c r="CCY23" s="93"/>
      <c r="CDE23" s="93"/>
      <c r="CDN23" s="93"/>
      <c r="CDQ23" s="93"/>
      <c r="CDT23" s="93"/>
      <c r="CDW23" s="93"/>
      <c r="CEI23" s="93"/>
      <c r="CEO23" s="93"/>
      <c r="CER23" s="93"/>
      <c r="CEU23" s="93"/>
      <c r="CEX23" s="93"/>
      <c r="CFD23" s="93"/>
      <c r="CFG23" s="93"/>
      <c r="CFJ23" s="93"/>
      <c r="CFM23" s="93"/>
      <c r="CFO23" s="93"/>
      <c r="CFP23" s="93"/>
      <c r="CFU23" s="93"/>
      <c r="CFX23" s="93"/>
      <c r="CGA23" s="93"/>
      <c r="CGD23" s="93"/>
      <c r="CGG23" s="93"/>
      <c r="CGJ23" s="93"/>
      <c r="CGM23" s="93"/>
      <c r="CGS23" s="93"/>
      <c r="CGV23" s="93"/>
      <c r="CGY23" s="93"/>
      <c r="CHA23" s="93"/>
      <c r="CHB23" s="93"/>
      <c r="CHJ23" s="93"/>
      <c r="CHM23" s="93"/>
      <c r="CHP23" s="93"/>
      <c r="CIA23" s="93"/>
      <c r="CIB23" s="93"/>
      <c r="CIG23" s="93"/>
      <c r="CIK23" s="93"/>
      <c r="CIL23" s="93"/>
      <c r="CIT23" s="93"/>
      <c r="CIU23" s="93"/>
      <c r="CJU23" s="93"/>
      <c r="CJV23" s="93"/>
      <c r="CJW23" s="93"/>
      <c r="CJX23" s="93"/>
      <c r="CJY23" s="93"/>
      <c r="CJZ23" s="93"/>
      <c r="CKA23" s="93"/>
      <c r="CKB23" s="93"/>
      <c r="CKC23" s="93"/>
      <c r="CKD23" s="93"/>
      <c r="CKE23" s="93"/>
      <c r="CKF23" s="93"/>
      <c r="CKG23" s="93"/>
      <c r="CKH23" s="93"/>
      <c r="CKI23" s="93"/>
      <c r="CKJ23" s="93"/>
      <c r="CKK23" s="93"/>
      <c r="CKL23" s="93"/>
      <c r="CKM23" s="93"/>
      <c r="CKN23" s="93"/>
      <c r="CKO23" s="93"/>
      <c r="CKP23" s="93"/>
      <c r="CKQ23" s="93"/>
      <c r="CKR23" s="93"/>
      <c r="CKS23" s="93"/>
      <c r="CKT23" s="93"/>
      <c r="CKU23" s="93"/>
      <c r="CKV23" s="93"/>
      <c r="CKW23" s="93"/>
      <c r="CKX23" s="93"/>
      <c r="CKY23" s="93"/>
      <c r="CKZ23" s="93"/>
      <c r="CLA23" s="93"/>
      <c r="CLB23" s="93"/>
      <c r="CLC23" s="93"/>
      <c r="CLD23" s="93"/>
      <c r="CLE23" s="93"/>
      <c r="CLF23" s="93"/>
      <c r="CLG23" s="93"/>
      <c r="CLH23" s="93"/>
      <c r="CLI23" s="93"/>
      <c r="CLJ23" s="93"/>
      <c r="CLK23" s="93"/>
      <c r="CLL23" s="93"/>
      <c r="CLM23" s="93"/>
      <c r="CLN23" s="93"/>
      <c r="CLO23" s="93"/>
      <c r="CLP23" s="93"/>
      <c r="CLQ23" s="93"/>
      <c r="CLR23" s="93"/>
      <c r="CLS23" s="93"/>
      <c r="CLT23" s="93"/>
      <c r="CLU23" s="93"/>
      <c r="CLV23" s="93"/>
      <c r="CLW23" s="93"/>
      <c r="CLX23" s="93"/>
      <c r="CLY23" s="93"/>
      <c r="CLZ23" s="93"/>
      <c r="CMF23" s="93"/>
      <c r="CMI23" s="93"/>
      <c r="CML23" s="93"/>
      <c r="CMO23" s="93"/>
      <c r="CMR23" s="93"/>
      <c r="CMU23" s="93"/>
      <c r="CNA23" s="93"/>
      <c r="CNJ23" s="93"/>
      <c r="CNM23" s="93"/>
      <c r="CNP23" s="93"/>
      <c r="CNS23" s="93"/>
      <c r="COE23" s="93"/>
      <c r="COK23" s="93"/>
      <c r="CON23" s="93"/>
      <c r="COQ23" s="93"/>
      <c r="COT23" s="93"/>
      <c r="COZ23" s="93"/>
      <c r="CPC23" s="93"/>
      <c r="CPF23" s="93"/>
      <c r="CPI23" s="93"/>
      <c r="CPK23" s="93"/>
      <c r="CPL23" s="93"/>
      <c r="CPQ23" s="93"/>
      <c r="CPT23" s="93"/>
      <c r="CPW23" s="93"/>
      <c r="CPZ23" s="93"/>
      <c r="CQC23" s="93"/>
      <c r="CQF23" s="93"/>
      <c r="CQI23" s="93"/>
      <c r="CQO23" s="93"/>
      <c r="CQR23" s="93"/>
      <c r="CQU23" s="93"/>
      <c r="CQW23" s="93"/>
      <c r="CQX23" s="93"/>
      <c r="CRF23" s="93"/>
      <c r="CRI23" s="93"/>
      <c r="CRL23" s="93"/>
      <c r="CRW23" s="93"/>
      <c r="CRX23" s="93"/>
      <c r="CSC23" s="93"/>
      <c r="CSG23" s="93"/>
      <c r="CSH23" s="93"/>
      <c r="CSP23" s="93"/>
      <c r="CSQ23" s="93"/>
      <c r="CTQ23" s="93"/>
      <c r="CTR23" s="93"/>
      <c r="CTS23" s="93"/>
      <c r="CTT23" s="93"/>
      <c r="CTU23" s="93"/>
      <c r="CTV23" s="93"/>
      <c r="CTW23" s="93"/>
      <c r="CTX23" s="93"/>
      <c r="CTY23" s="93"/>
      <c r="CTZ23" s="93"/>
      <c r="CUA23" s="93"/>
      <c r="CUB23" s="93"/>
      <c r="CUC23" s="93"/>
      <c r="CUD23" s="93"/>
      <c r="CUE23" s="93"/>
      <c r="CUF23" s="93"/>
      <c r="CUG23" s="93"/>
      <c r="CUH23" s="93"/>
      <c r="CUI23" s="93"/>
      <c r="CUJ23" s="93"/>
      <c r="CUK23" s="93"/>
      <c r="CUL23" s="93"/>
      <c r="CUM23" s="93"/>
      <c r="CUN23" s="93"/>
      <c r="CUO23" s="93"/>
      <c r="CUP23" s="93"/>
      <c r="CUQ23" s="93"/>
      <c r="CUR23" s="93"/>
      <c r="CUS23" s="93"/>
      <c r="CUT23" s="93"/>
      <c r="CUU23" s="93"/>
      <c r="CUV23" s="93"/>
      <c r="CUW23" s="93"/>
      <c r="CUX23" s="93"/>
      <c r="CUY23" s="93"/>
      <c r="CUZ23" s="93"/>
      <c r="CVA23" s="93"/>
      <c r="CVB23" s="93"/>
      <c r="CVC23" s="93"/>
      <c r="CVD23" s="93"/>
      <c r="CVE23" s="93"/>
      <c r="CVF23" s="93"/>
      <c r="CVG23" s="93"/>
      <c r="CVH23" s="93"/>
      <c r="CVI23" s="93"/>
      <c r="CVJ23" s="93"/>
      <c r="CVK23" s="93"/>
      <c r="CVL23" s="93"/>
      <c r="CVM23" s="93"/>
      <c r="CVN23" s="93"/>
      <c r="CVO23" s="93"/>
      <c r="CVP23" s="93"/>
      <c r="CVQ23" s="93"/>
      <c r="CVR23" s="93"/>
      <c r="CVS23" s="93"/>
      <c r="CVT23" s="93"/>
      <c r="CVU23" s="93"/>
      <c r="CVV23" s="93"/>
      <c r="CWB23" s="93"/>
      <c r="CWE23" s="93"/>
      <c r="CWH23" s="93"/>
      <c r="CWK23" s="93"/>
      <c r="CWN23" s="93"/>
      <c r="CWQ23" s="93"/>
      <c r="CWW23" s="93"/>
      <c r="CXF23" s="93"/>
      <c r="CXI23" s="93"/>
      <c r="CXL23" s="93"/>
      <c r="CXO23" s="93"/>
      <c r="CYA23" s="93"/>
      <c r="CYG23" s="93"/>
      <c r="CYJ23" s="93"/>
      <c r="CYM23" s="93"/>
      <c r="CYP23" s="93"/>
      <c r="CYV23" s="93"/>
      <c r="CYY23" s="93"/>
      <c r="CZB23" s="93"/>
      <c r="CZE23" s="93"/>
      <c r="CZG23" s="93"/>
      <c r="CZH23" s="93"/>
      <c r="CZM23" s="93"/>
      <c r="CZP23" s="93"/>
      <c r="CZS23" s="93"/>
      <c r="CZV23" s="93"/>
      <c r="CZY23" s="93"/>
      <c r="DAB23" s="93"/>
      <c r="DAE23" s="93"/>
      <c r="DAK23" s="93"/>
      <c r="DAN23" s="93"/>
      <c r="DAQ23" s="93"/>
      <c r="DAS23" s="93"/>
      <c r="DAT23" s="93"/>
      <c r="DBB23" s="93"/>
      <c r="DBE23" s="93"/>
      <c r="DBH23" s="93"/>
      <c r="DBS23" s="93"/>
      <c r="DBT23" s="93"/>
      <c r="DBY23" s="93"/>
      <c r="DCC23" s="93"/>
      <c r="DCD23" s="93"/>
      <c r="DCL23" s="93"/>
      <c r="DCM23" s="93"/>
      <c r="DDM23" s="93"/>
      <c r="DDN23" s="93"/>
      <c r="DDO23" s="93"/>
      <c r="DDP23" s="93"/>
      <c r="DDQ23" s="93"/>
      <c r="DDR23" s="93"/>
      <c r="DDS23" s="93"/>
      <c r="DDT23" s="93"/>
      <c r="DDU23" s="93"/>
      <c r="DDV23" s="93"/>
      <c r="DDW23" s="93"/>
      <c r="DDX23" s="93"/>
      <c r="DDY23" s="93"/>
      <c r="DDZ23" s="93"/>
      <c r="DEA23" s="93"/>
      <c r="DEB23" s="93"/>
      <c r="DEC23" s="93"/>
      <c r="DED23" s="93"/>
      <c r="DEE23" s="93"/>
      <c r="DEF23" s="93"/>
      <c r="DEG23" s="93"/>
      <c r="DEH23" s="93"/>
      <c r="DEI23" s="93"/>
      <c r="DEJ23" s="93"/>
      <c r="DEK23" s="93"/>
      <c r="DEL23" s="93"/>
      <c r="DEM23" s="93"/>
      <c r="DEN23" s="93"/>
      <c r="DEO23" s="93"/>
      <c r="DEP23" s="93"/>
      <c r="DEQ23" s="93"/>
      <c r="DER23" s="93"/>
      <c r="DES23" s="93"/>
      <c r="DET23" s="93"/>
      <c r="DEU23" s="93"/>
      <c r="DEV23" s="93"/>
      <c r="DEW23" s="93"/>
      <c r="DEX23" s="93"/>
      <c r="DEY23" s="93"/>
      <c r="DEZ23" s="93"/>
      <c r="DFA23" s="93"/>
      <c r="DFB23" s="93"/>
      <c r="DFC23" s="93"/>
      <c r="DFD23" s="93"/>
      <c r="DFE23" s="93"/>
      <c r="DFF23" s="93"/>
      <c r="DFG23" s="93"/>
      <c r="DFH23" s="93"/>
      <c r="DFI23" s="93"/>
      <c r="DFJ23" s="93"/>
      <c r="DFK23" s="93"/>
      <c r="DFL23" s="93"/>
      <c r="DFM23" s="93"/>
      <c r="DFN23" s="93"/>
      <c r="DFO23" s="93"/>
      <c r="DFP23" s="93"/>
      <c r="DFQ23" s="93"/>
      <c r="DFR23" s="93"/>
      <c r="DFX23" s="93"/>
      <c r="DGA23" s="93"/>
      <c r="DGD23" s="93"/>
      <c r="DGG23" s="93"/>
      <c r="DGJ23" s="93"/>
      <c r="DGM23" s="93"/>
      <c r="DGS23" s="93"/>
      <c r="DHB23" s="93"/>
      <c r="DHE23" s="93"/>
      <c r="DHH23" s="93"/>
      <c r="DHK23" s="93"/>
      <c r="DHW23" s="93"/>
      <c r="DIC23" s="93"/>
      <c r="DIF23" s="93"/>
      <c r="DII23" s="93"/>
      <c r="DIL23" s="93"/>
      <c r="DIR23" s="93"/>
      <c r="DIU23" s="93"/>
      <c r="DIX23" s="93"/>
      <c r="DJA23" s="93"/>
      <c r="DJC23" s="93"/>
      <c r="DJD23" s="93"/>
      <c r="DJI23" s="93"/>
      <c r="DJL23" s="93"/>
      <c r="DJO23" s="93"/>
      <c r="DJR23" s="93"/>
      <c r="DJU23" s="93"/>
      <c r="DJX23" s="93"/>
      <c r="DKA23" s="93"/>
      <c r="DKG23" s="93"/>
      <c r="DKJ23" s="93"/>
      <c r="DKM23" s="93"/>
      <c r="DKO23" s="93"/>
      <c r="DKP23" s="93"/>
      <c r="DKX23" s="93"/>
      <c r="DLA23" s="93"/>
      <c r="DLD23" s="93"/>
      <c r="DLO23" s="93"/>
      <c r="DLP23" s="93"/>
      <c r="DLU23" s="93"/>
      <c r="DLY23" s="93"/>
      <c r="DLZ23" s="93"/>
      <c r="DMH23" s="93"/>
      <c r="DMI23" s="93"/>
      <c r="DNI23" s="93"/>
      <c r="DNJ23" s="93"/>
      <c r="DNK23" s="93"/>
      <c r="DNL23" s="93"/>
      <c r="DNM23" s="93"/>
      <c r="DNN23" s="93"/>
      <c r="DNO23" s="93"/>
      <c r="DNP23" s="93"/>
      <c r="DNQ23" s="93"/>
      <c r="DNR23" s="93"/>
      <c r="DNS23" s="93"/>
      <c r="DNT23" s="93"/>
      <c r="DNU23" s="93"/>
      <c r="DNV23" s="93"/>
      <c r="DNW23" s="93"/>
      <c r="DNX23" s="93"/>
      <c r="DNY23" s="93"/>
      <c r="DNZ23" s="93"/>
      <c r="DOA23" s="93"/>
      <c r="DOB23" s="93"/>
      <c r="DOC23" s="93"/>
      <c r="DOD23" s="93"/>
      <c r="DOE23" s="93"/>
      <c r="DOF23" s="93"/>
      <c r="DOG23" s="93"/>
      <c r="DOH23" s="93"/>
      <c r="DOI23" s="93"/>
      <c r="DOJ23" s="93"/>
      <c r="DOK23" s="93"/>
      <c r="DOL23" s="93"/>
      <c r="DOM23" s="93"/>
      <c r="DON23" s="93"/>
      <c r="DOO23" s="93"/>
      <c r="DOP23" s="93"/>
      <c r="DOQ23" s="93"/>
      <c r="DOR23" s="93"/>
      <c r="DOS23" s="93"/>
      <c r="DOT23" s="93"/>
      <c r="DOU23" s="93"/>
      <c r="DOV23" s="93"/>
      <c r="DOW23" s="93"/>
      <c r="DOX23" s="93"/>
      <c r="DOY23" s="93"/>
      <c r="DOZ23" s="93"/>
      <c r="DPA23" s="93"/>
      <c r="DPB23" s="93"/>
      <c r="DPC23" s="93"/>
      <c r="DPD23" s="93"/>
      <c r="DPE23" s="93"/>
      <c r="DPF23" s="93"/>
      <c r="DPG23" s="93"/>
      <c r="DPH23" s="93"/>
      <c r="DPI23" s="93"/>
      <c r="DPJ23" s="93"/>
      <c r="DPK23" s="93"/>
      <c r="DPL23" s="93"/>
      <c r="DPM23" s="93"/>
      <c r="DPN23" s="93"/>
      <c r="DPT23" s="93"/>
      <c r="DPW23" s="93"/>
      <c r="DPZ23" s="93"/>
      <c r="DQC23" s="93"/>
      <c r="DQF23" s="93"/>
      <c r="DQI23" s="93"/>
      <c r="DQO23" s="93"/>
      <c r="DQX23" s="93"/>
      <c r="DRA23" s="93"/>
      <c r="DRD23" s="93"/>
      <c r="DRG23" s="93"/>
      <c r="DRS23" s="93"/>
      <c r="DRY23" s="93"/>
      <c r="DSB23" s="93"/>
      <c r="DSE23" s="93"/>
      <c r="DSH23" s="93"/>
      <c r="DSN23" s="93"/>
      <c r="DSQ23" s="93"/>
      <c r="DST23" s="93"/>
      <c r="DSW23" s="93"/>
      <c r="DSY23" s="93"/>
      <c r="DSZ23" s="93"/>
      <c r="DTE23" s="93"/>
      <c r="DTH23" s="93"/>
      <c r="DTK23" s="93"/>
      <c r="DTN23" s="93"/>
      <c r="DTQ23" s="93"/>
      <c r="DTT23" s="93"/>
      <c r="DTW23" s="93"/>
      <c r="DUC23" s="93"/>
      <c r="DUF23" s="93"/>
      <c r="DUI23" s="93"/>
      <c r="DUK23" s="93"/>
      <c r="DUL23" s="93"/>
      <c r="DUT23" s="93"/>
      <c r="DUW23" s="93"/>
      <c r="DUZ23" s="93"/>
      <c r="DVK23" s="93"/>
      <c r="DVL23" s="93"/>
      <c r="DVQ23" s="93"/>
      <c r="DVU23" s="93"/>
      <c r="DVV23" s="93"/>
      <c r="DWD23" s="93"/>
      <c r="DWE23" s="93"/>
      <c r="DXE23" s="93"/>
      <c r="DXF23" s="93"/>
      <c r="DXG23" s="93"/>
      <c r="DXH23" s="93"/>
      <c r="DXI23" s="93"/>
      <c r="DXJ23" s="93"/>
      <c r="DXK23" s="93"/>
      <c r="DXL23" s="93"/>
      <c r="DXM23" s="93"/>
      <c r="DXN23" s="93"/>
      <c r="DXO23" s="93"/>
      <c r="DXP23" s="93"/>
      <c r="DXQ23" s="93"/>
      <c r="DXR23" s="93"/>
      <c r="DXS23" s="93"/>
      <c r="DXT23" s="93"/>
      <c r="DXU23" s="93"/>
      <c r="DXV23" s="93"/>
      <c r="DXW23" s="93"/>
      <c r="DXX23" s="93"/>
      <c r="DXY23" s="93"/>
      <c r="DXZ23" s="93"/>
      <c r="DYA23" s="93"/>
      <c r="DYB23" s="93"/>
      <c r="DYC23" s="93"/>
      <c r="DYD23" s="93"/>
      <c r="DYE23" s="93"/>
      <c r="DYF23" s="93"/>
      <c r="DYG23" s="93"/>
      <c r="DYH23" s="93"/>
      <c r="DYI23" s="93"/>
      <c r="DYJ23" s="93"/>
      <c r="DYK23" s="93"/>
      <c r="DYL23" s="93"/>
      <c r="DYM23" s="93"/>
      <c r="DYN23" s="93"/>
      <c r="DYO23" s="93"/>
      <c r="DYP23" s="93"/>
      <c r="DYQ23" s="93"/>
      <c r="DYR23" s="93"/>
      <c r="DYS23" s="93"/>
      <c r="DYT23" s="93"/>
      <c r="DYU23" s="93"/>
      <c r="DYV23" s="93"/>
      <c r="DYW23" s="93"/>
      <c r="DYX23" s="93"/>
      <c r="DYY23" s="93"/>
      <c r="DYZ23" s="93"/>
      <c r="DZA23" s="93"/>
      <c r="DZB23" s="93"/>
      <c r="DZC23" s="93"/>
      <c r="DZD23" s="93"/>
      <c r="DZE23" s="93"/>
      <c r="DZF23" s="93"/>
      <c r="DZG23" s="93"/>
      <c r="DZH23" s="93"/>
      <c r="DZI23" s="93"/>
      <c r="DZJ23" s="93"/>
      <c r="DZP23" s="93"/>
      <c r="DZS23" s="93"/>
      <c r="DZV23" s="93"/>
      <c r="DZY23" s="93"/>
      <c r="EAB23" s="93"/>
      <c r="EAE23" s="93"/>
      <c r="EAK23" s="93"/>
      <c r="EAT23" s="93"/>
      <c r="EAW23" s="93"/>
      <c r="EAZ23" s="93"/>
      <c r="EBC23" s="93"/>
      <c r="EBO23" s="93"/>
      <c r="EBU23" s="93"/>
      <c r="EBX23" s="93"/>
      <c r="ECA23" s="93"/>
      <c r="ECD23" s="93"/>
      <c r="ECJ23" s="93"/>
      <c r="ECM23" s="93"/>
      <c r="ECP23" s="93"/>
      <c r="ECS23" s="93"/>
      <c r="ECU23" s="93"/>
      <c r="ECV23" s="93"/>
      <c r="EDA23" s="93"/>
      <c r="EDD23" s="93"/>
      <c r="EDG23" s="93"/>
      <c r="EDJ23" s="93"/>
      <c r="EDM23" s="93"/>
      <c r="EDP23" s="93"/>
      <c r="EDS23" s="93"/>
      <c r="EDY23" s="93"/>
      <c r="EEB23" s="93"/>
      <c r="EEE23" s="93"/>
      <c r="EEG23" s="93"/>
      <c r="EEH23" s="93"/>
      <c r="EEP23" s="93"/>
      <c r="EES23" s="93"/>
      <c r="EEV23" s="93"/>
      <c r="EFG23" s="93"/>
      <c r="EFH23" s="93"/>
      <c r="EFM23" s="93"/>
      <c r="EFQ23" s="93"/>
      <c r="EFR23" s="93"/>
      <c r="EFZ23" s="93"/>
      <c r="EGA23" s="93"/>
      <c r="EHA23" s="93"/>
      <c r="EHB23" s="93"/>
      <c r="EHC23" s="93"/>
      <c r="EHD23" s="93"/>
      <c r="EHE23" s="93"/>
      <c r="EHF23" s="93"/>
      <c r="EHG23" s="93"/>
      <c r="EHH23" s="93"/>
      <c r="EHI23" s="93"/>
      <c r="EHJ23" s="93"/>
      <c r="EHK23" s="93"/>
      <c r="EHL23" s="93"/>
      <c r="EHM23" s="93"/>
      <c r="EHN23" s="93"/>
      <c r="EHO23" s="93"/>
      <c r="EHP23" s="93"/>
      <c r="EHQ23" s="93"/>
      <c r="EHR23" s="93"/>
      <c r="EHS23" s="93"/>
      <c r="EHT23" s="93"/>
      <c r="EHU23" s="93"/>
      <c r="EHV23" s="93"/>
      <c r="EHW23" s="93"/>
      <c r="EHX23" s="93"/>
      <c r="EHY23" s="93"/>
      <c r="EHZ23" s="93"/>
      <c r="EIA23" s="93"/>
      <c r="EIB23" s="93"/>
      <c r="EIC23" s="93"/>
      <c r="EID23" s="93"/>
      <c r="EIE23" s="93"/>
      <c r="EIF23" s="93"/>
      <c r="EIG23" s="93"/>
      <c r="EIH23" s="93"/>
      <c r="EII23" s="93"/>
      <c r="EIJ23" s="93"/>
      <c r="EIK23" s="93"/>
      <c r="EIL23" s="93"/>
      <c r="EIM23" s="93"/>
      <c r="EIN23" s="93"/>
      <c r="EIO23" s="93"/>
      <c r="EIP23" s="93"/>
      <c r="EIQ23" s="93"/>
      <c r="EIR23" s="93"/>
      <c r="EIS23" s="93"/>
      <c r="EIT23" s="93"/>
      <c r="EIU23" s="93"/>
      <c r="EIV23" s="93"/>
      <c r="EIW23" s="93"/>
      <c r="EIX23" s="93"/>
      <c r="EIY23" s="93"/>
      <c r="EIZ23" s="93"/>
      <c r="EJA23" s="93"/>
      <c r="EJB23" s="93"/>
      <c r="EJC23" s="93"/>
      <c r="EJD23" s="93"/>
      <c r="EJE23" s="93"/>
      <c r="EJF23" s="93"/>
      <c r="EJL23" s="93"/>
      <c r="EJO23" s="93"/>
      <c r="EJR23" s="93"/>
      <c r="EJU23" s="93"/>
      <c r="EJX23" s="93"/>
      <c r="EKA23" s="93"/>
      <c r="EKG23" s="93"/>
      <c r="EKP23" s="93"/>
      <c r="EKS23" s="93"/>
      <c r="EKV23" s="93"/>
      <c r="EKY23" s="93"/>
      <c r="ELK23" s="93"/>
      <c r="ELQ23" s="93"/>
      <c r="ELT23" s="93"/>
      <c r="ELW23" s="93"/>
      <c r="ELZ23" s="93"/>
      <c r="EMF23" s="93"/>
      <c r="EMI23" s="93"/>
      <c r="EML23" s="93"/>
      <c r="EMO23" s="93"/>
      <c r="EMQ23" s="93"/>
      <c r="EMR23" s="93"/>
      <c r="EMW23" s="93"/>
      <c r="EMZ23" s="93"/>
      <c r="ENC23" s="93"/>
      <c r="ENF23" s="93"/>
      <c r="ENI23" s="93"/>
      <c r="ENL23" s="93"/>
      <c r="ENO23" s="93"/>
      <c r="ENU23" s="93"/>
      <c r="ENX23" s="93"/>
      <c r="EOA23" s="93"/>
      <c r="EOC23" s="93"/>
      <c r="EOD23" s="93"/>
      <c r="EOL23" s="93"/>
      <c r="EOO23" s="93"/>
      <c r="EOR23" s="93"/>
      <c r="EPC23" s="93"/>
      <c r="EPD23" s="93"/>
      <c r="EPI23" s="93"/>
      <c r="EPM23" s="93"/>
      <c r="EPN23" s="93"/>
      <c r="EPV23" s="93"/>
      <c r="EPW23" s="93"/>
      <c r="EQW23" s="93"/>
      <c r="EQX23" s="93"/>
      <c r="EQY23" s="93"/>
      <c r="EQZ23" s="93"/>
      <c r="ERA23" s="93"/>
      <c r="ERB23" s="93"/>
      <c r="ERC23" s="93"/>
      <c r="ERD23" s="93"/>
      <c r="ERE23" s="93"/>
      <c r="ERF23" s="93"/>
      <c r="ERG23" s="93"/>
      <c r="ERH23" s="93"/>
      <c r="ERI23" s="93"/>
      <c r="ERJ23" s="93"/>
      <c r="ERK23" s="93"/>
      <c r="ERL23" s="93"/>
      <c r="ERM23" s="93"/>
      <c r="ERN23" s="93"/>
      <c r="ERO23" s="93"/>
      <c r="ERP23" s="93"/>
      <c r="ERQ23" s="93"/>
      <c r="ERR23" s="93"/>
      <c r="ERS23" s="93"/>
      <c r="ERT23" s="93"/>
      <c r="ERU23" s="93"/>
      <c r="ERV23" s="93"/>
      <c r="ERW23" s="93"/>
      <c r="ERX23" s="93"/>
      <c r="ERY23" s="93"/>
      <c r="ERZ23" s="93"/>
      <c r="ESA23" s="93"/>
      <c r="ESB23" s="93"/>
      <c r="ESC23" s="93"/>
      <c r="ESD23" s="93"/>
      <c r="ESE23" s="93"/>
      <c r="ESF23" s="93"/>
      <c r="ESG23" s="93"/>
      <c r="ESH23" s="93"/>
      <c r="ESI23" s="93"/>
      <c r="ESJ23" s="93"/>
      <c r="ESK23" s="93"/>
      <c r="ESL23" s="93"/>
      <c r="ESM23" s="93"/>
      <c r="ESN23" s="93"/>
      <c r="ESO23" s="93"/>
      <c r="ESP23" s="93"/>
      <c r="ESQ23" s="93"/>
      <c r="ESR23" s="93"/>
      <c r="ESS23" s="93"/>
      <c r="EST23" s="93"/>
      <c r="ESU23" s="93"/>
      <c r="ESV23" s="93"/>
      <c r="ESW23" s="93"/>
      <c r="ESX23" s="93"/>
      <c r="ESY23" s="93"/>
      <c r="ESZ23" s="93"/>
      <c r="ETA23" s="93"/>
      <c r="ETB23" s="93"/>
      <c r="ETH23" s="93"/>
      <c r="ETK23" s="93"/>
      <c r="ETN23" s="93"/>
      <c r="ETQ23" s="93"/>
      <c r="ETT23" s="93"/>
      <c r="ETW23" s="93"/>
      <c r="EUC23" s="93"/>
      <c r="EUL23" s="93"/>
      <c r="EUO23" s="93"/>
      <c r="EUR23" s="93"/>
      <c r="EUU23" s="93"/>
      <c r="EVG23" s="93"/>
      <c r="EVM23" s="93"/>
      <c r="EVP23" s="93"/>
      <c r="EVS23" s="93"/>
      <c r="EVV23" s="93"/>
      <c r="EWB23" s="93"/>
      <c r="EWE23" s="93"/>
      <c r="EWH23" s="93"/>
      <c r="EWK23" s="93"/>
      <c r="EWM23" s="93"/>
      <c r="EWN23" s="93"/>
      <c r="EWS23" s="93"/>
      <c r="EWV23" s="93"/>
      <c r="EWY23" s="93"/>
      <c r="EXB23" s="93"/>
      <c r="EXE23" s="93"/>
      <c r="EXH23" s="93"/>
      <c r="EXK23" s="93"/>
      <c r="EXQ23" s="93"/>
      <c r="EXT23" s="93"/>
      <c r="EXW23" s="93"/>
      <c r="EXY23" s="93"/>
      <c r="EXZ23" s="93"/>
      <c r="EYH23" s="93"/>
      <c r="EYK23" s="93"/>
      <c r="EYN23" s="93"/>
      <c r="EYY23" s="93"/>
      <c r="EYZ23" s="93"/>
      <c r="EZE23" s="93"/>
      <c r="EZI23" s="93"/>
      <c r="EZJ23" s="93"/>
      <c r="EZR23" s="93"/>
      <c r="EZS23" s="93"/>
      <c r="FAS23" s="93"/>
      <c r="FAT23" s="93"/>
      <c r="FAU23" s="93"/>
      <c r="FAV23" s="93"/>
      <c r="FAW23" s="93"/>
      <c r="FAX23" s="93"/>
      <c r="FAY23" s="93"/>
      <c r="FAZ23" s="93"/>
      <c r="FBA23" s="93"/>
      <c r="FBB23" s="93"/>
      <c r="FBC23" s="93"/>
      <c r="FBD23" s="93"/>
      <c r="FBE23" s="93"/>
      <c r="FBF23" s="93"/>
      <c r="FBG23" s="93"/>
      <c r="FBH23" s="93"/>
      <c r="FBI23" s="93"/>
      <c r="FBJ23" s="93"/>
      <c r="FBK23" s="93"/>
      <c r="FBL23" s="93"/>
      <c r="FBM23" s="93"/>
      <c r="FBN23" s="93"/>
      <c r="FBO23" s="93"/>
      <c r="FBP23" s="93"/>
      <c r="FBQ23" s="93"/>
      <c r="FBR23" s="93"/>
      <c r="FBS23" s="93"/>
      <c r="FBT23" s="93"/>
      <c r="FBU23" s="93"/>
      <c r="FBV23" s="93"/>
      <c r="FBW23" s="93"/>
      <c r="FBX23" s="93"/>
      <c r="FBY23" s="93"/>
      <c r="FBZ23" s="93"/>
      <c r="FCA23" s="93"/>
      <c r="FCB23" s="93"/>
      <c r="FCC23" s="93"/>
      <c r="FCD23" s="93"/>
      <c r="FCE23" s="93"/>
      <c r="FCF23" s="93"/>
      <c r="FCG23" s="93"/>
      <c r="FCH23" s="93"/>
      <c r="FCI23" s="93"/>
      <c r="FCJ23" s="93"/>
      <c r="FCK23" s="93"/>
      <c r="FCL23" s="93"/>
      <c r="FCM23" s="93"/>
      <c r="FCN23" s="93"/>
      <c r="FCO23" s="93"/>
      <c r="FCP23" s="93"/>
      <c r="FCQ23" s="93"/>
      <c r="FCR23" s="93"/>
      <c r="FCS23" s="93"/>
      <c r="FCT23" s="93"/>
      <c r="FCU23" s="93"/>
      <c r="FCV23" s="93"/>
      <c r="FCW23" s="93"/>
      <c r="FCX23" s="93"/>
      <c r="FDD23" s="93"/>
      <c r="FDG23" s="93"/>
      <c r="FDJ23" s="93"/>
      <c r="FDM23" s="93"/>
      <c r="FDP23" s="93"/>
      <c r="FDS23" s="93"/>
      <c r="FDY23" s="93"/>
      <c r="FEH23" s="93"/>
      <c r="FEK23" s="93"/>
      <c r="FEN23" s="93"/>
      <c r="FEQ23" s="93"/>
      <c r="FFC23" s="93"/>
      <c r="FFI23" s="93"/>
      <c r="FFL23" s="93"/>
      <c r="FFO23" s="93"/>
      <c r="FFR23" s="93"/>
      <c r="FFX23" s="93"/>
      <c r="FGA23" s="93"/>
      <c r="FGD23" s="93"/>
      <c r="FGG23" s="93"/>
      <c r="FGI23" s="93"/>
      <c r="FGJ23" s="93"/>
      <c r="FGO23" s="93"/>
      <c r="FGR23" s="93"/>
      <c r="FGU23" s="93"/>
      <c r="FGX23" s="93"/>
      <c r="FHA23" s="93"/>
      <c r="FHD23" s="93"/>
      <c r="FHG23" s="93"/>
      <c r="FHM23" s="93"/>
      <c r="FHP23" s="93"/>
      <c r="FHS23" s="93"/>
      <c r="FHU23" s="93"/>
      <c r="FHV23" s="93"/>
      <c r="FID23" s="93"/>
      <c r="FIG23" s="93"/>
      <c r="FIJ23" s="93"/>
      <c r="FIU23" s="93"/>
      <c r="FIV23" s="93"/>
      <c r="FJA23" s="93"/>
      <c r="FJE23" s="93"/>
      <c r="FJF23" s="93"/>
      <c r="FJN23" s="93"/>
      <c r="FJO23" s="93"/>
      <c r="FKO23" s="93"/>
      <c r="FKP23" s="93"/>
      <c r="FKQ23" s="93"/>
      <c r="FKR23" s="93"/>
      <c r="FKS23" s="93"/>
      <c r="FKT23" s="93"/>
      <c r="FKU23" s="93"/>
      <c r="FKV23" s="93"/>
      <c r="FKW23" s="93"/>
      <c r="FKX23" s="93"/>
      <c r="FKY23" s="93"/>
      <c r="FKZ23" s="93"/>
      <c r="FLA23" s="93"/>
      <c r="FLB23" s="93"/>
      <c r="FLC23" s="93"/>
      <c r="FLD23" s="93"/>
      <c r="FLE23" s="93"/>
      <c r="FLF23" s="93"/>
      <c r="FLG23" s="93"/>
      <c r="FLH23" s="93"/>
      <c r="FLI23" s="93"/>
      <c r="FLJ23" s="93"/>
      <c r="FLK23" s="93"/>
      <c r="FLL23" s="93"/>
      <c r="FLM23" s="93"/>
      <c r="FLN23" s="93"/>
      <c r="FLO23" s="93"/>
      <c r="FLP23" s="93"/>
      <c r="FLQ23" s="93"/>
      <c r="FLR23" s="93"/>
      <c r="FLS23" s="93"/>
      <c r="FLT23" s="93"/>
      <c r="FLU23" s="93"/>
      <c r="FLV23" s="93"/>
      <c r="FLW23" s="93"/>
      <c r="FLX23" s="93"/>
      <c r="FLY23" s="93"/>
      <c r="FLZ23" s="93"/>
      <c r="FMA23" s="93"/>
      <c r="FMB23" s="93"/>
      <c r="FMC23" s="93"/>
      <c r="FMD23" s="93"/>
      <c r="FME23" s="93"/>
      <c r="FMF23" s="93"/>
      <c r="FMG23" s="93"/>
      <c r="FMH23" s="93"/>
      <c r="FMI23" s="93"/>
      <c r="FMJ23" s="93"/>
      <c r="FMK23" s="93"/>
      <c r="FML23" s="93"/>
      <c r="FMM23" s="93"/>
      <c r="FMN23" s="93"/>
      <c r="FMO23" s="93"/>
      <c r="FMP23" s="93"/>
      <c r="FMQ23" s="93"/>
      <c r="FMR23" s="93"/>
      <c r="FMS23" s="93"/>
      <c r="FMT23" s="93"/>
      <c r="FMZ23" s="93"/>
      <c r="FNC23" s="93"/>
      <c r="FNF23" s="93"/>
      <c r="FNI23" s="93"/>
      <c r="FNL23" s="93"/>
      <c r="FNO23" s="93"/>
      <c r="FNU23" s="93"/>
      <c r="FOD23" s="93"/>
      <c r="FOG23" s="93"/>
      <c r="FOJ23" s="93"/>
      <c r="FOM23" s="93"/>
      <c r="FOY23" s="93"/>
      <c r="FPE23" s="93"/>
      <c r="FPH23" s="93"/>
      <c r="FPK23" s="93"/>
      <c r="FPN23" s="93"/>
      <c r="FPT23" s="93"/>
      <c r="FPW23" s="93"/>
      <c r="FPZ23" s="93"/>
      <c r="FQC23" s="93"/>
      <c r="FQE23" s="93"/>
      <c r="FQF23" s="93"/>
      <c r="FQK23" s="93"/>
      <c r="FQN23" s="93"/>
      <c r="FQQ23" s="93"/>
      <c r="FQT23" s="93"/>
      <c r="FQW23" s="93"/>
      <c r="FQZ23" s="93"/>
      <c r="FRC23" s="93"/>
      <c r="FRI23" s="93"/>
      <c r="FRL23" s="93"/>
      <c r="FRO23" s="93"/>
      <c r="FRQ23" s="93"/>
      <c r="FRR23" s="93"/>
      <c r="FRZ23" s="93"/>
      <c r="FSC23" s="93"/>
      <c r="FSF23" s="93"/>
      <c r="FSQ23" s="93"/>
      <c r="FSR23" s="93"/>
      <c r="FSW23" s="93"/>
      <c r="FTA23" s="93"/>
      <c r="FTB23" s="93"/>
      <c r="FTJ23" s="93"/>
      <c r="FTK23" s="93"/>
      <c r="FUK23" s="93"/>
      <c r="FUL23" s="93"/>
      <c r="FUM23" s="93"/>
      <c r="FUN23" s="93"/>
      <c r="FUO23" s="93"/>
      <c r="FUP23" s="93"/>
      <c r="FUQ23" s="93"/>
      <c r="FUR23" s="93"/>
      <c r="FUS23" s="93"/>
      <c r="FUT23" s="93"/>
      <c r="FUU23" s="93"/>
      <c r="FUV23" s="93"/>
      <c r="FUW23" s="93"/>
      <c r="FUX23" s="93"/>
      <c r="FUY23" s="93"/>
      <c r="FUZ23" s="93"/>
      <c r="FVA23" s="93"/>
      <c r="FVB23" s="93"/>
      <c r="FVC23" s="93"/>
      <c r="FVD23" s="93"/>
      <c r="FVE23" s="93"/>
      <c r="FVF23" s="93"/>
      <c r="FVG23" s="93"/>
      <c r="FVH23" s="93"/>
      <c r="FVI23" s="93"/>
      <c r="FVJ23" s="93"/>
      <c r="FVK23" s="93"/>
      <c r="FVL23" s="93"/>
      <c r="FVM23" s="93"/>
      <c r="FVN23" s="93"/>
      <c r="FVO23" s="93"/>
      <c r="FVP23" s="93"/>
      <c r="FVQ23" s="93"/>
      <c r="FVR23" s="93"/>
      <c r="FVS23" s="93"/>
      <c r="FVT23" s="93"/>
      <c r="FVU23" s="93"/>
      <c r="FVV23" s="93"/>
      <c r="FVW23" s="93"/>
      <c r="FVX23" s="93"/>
      <c r="FVY23" s="93"/>
      <c r="FVZ23" s="93"/>
      <c r="FWA23" s="93"/>
      <c r="FWB23" s="93"/>
      <c r="FWC23" s="93"/>
      <c r="FWD23" s="93"/>
      <c r="FWE23" s="93"/>
      <c r="FWF23" s="93"/>
      <c r="FWG23" s="93"/>
      <c r="FWH23" s="93"/>
      <c r="FWI23" s="93"/>
      <c r="FWJ23" s="93"/>
      <c r="FWK23" s="93"/>
      <c r="FWL23" s="93"/>
      <c r="FWM23" s="93"/>
      <c r="FWN23" s="93"/>
      <c r="FWO23" s="93"/>
      <c r="FWP23" s="93"/>
      <c r="FWV23" s="93"/>
      <c r="FWY23" s="93"/>
      <c r="FXB23" s="93"/>
      <c r="FXE23" s="93"/>
      <c r="FXH23" s="93"/>
      <c r="FXK23" s="93"/>
      <c r="FXQ23" s="93"/>
      <c r="FXZ23" s="93"/>
      <c r="FYC23" s="93"/>
      <c r="FYF23" s="93"/>
      <c r="FYI23" s="93"/>
      <c r="FYU23" s="93"/>
      <c r="FZA23" s="93"/>
      <c r="FZD23" s="93"/>
      <c r="FZG23" s="93"/>
      <c r="FZJ23" s="93"/>
      <c r="FZP23" s="93"/>
      <c r="FZS23" s="93"/>
      <c r="FZV23" s="93"/>
      <c r="FZY23" s="93"/>
      <c r="GAA23" s="93"/>
      <c r="GAB23" s="93"/>
      <c r="GAG23" s="93"/>
      <c r="GAJ23" s="93"/>
      <c r="GAM23" s="93"/>
      <c r="GAP23" s="93"/>
      <c r="GAS23" s="93"/>
      <c r="GAV23" s="93"/>
      <c r="GAY23" s="93"/>
      <c r="GBE23" s="93"/>
      <c r="GBH23" s="93"/>
      <c r="GBK23" s="93"/>
      <c r="GBM23" s="93"/>
      <c r="GBN23" s="93"/>
      <c r="GBV23" s="93"/>
      <c r="GBY23" s="93"/>
      <c r="GCB23" s="93"/>
      <c r="GCM23" s="93"/>
      <c r="GCN23" s="93"/>
      <c r="GCS23" s="93"/>
      <c r="GCW23" s="93"/>
      <c r="GCX23" s="93"/>
      <c r="GDF23" s="93"/>
      <c r="GDG23" s="93"/>
      <c r="GEG23" s="93"/>
      <c r="GEH23" s="93"/>
      <c r="GEI23" s="93"/>
      <c r="GEJ23" s="93"/>
      <c r="GEK23" s="93"/>
      <c r="GEL23" s="93"/>
      <c r="GEM23" s="93"/>
      <c r="GEN23" s="93"/>
      <c r="GEO23" s="93"/>
      <c r="GEP23" s="93"/>
      <c r="GEQ23" s="93"/>
      <c r="GER23" s="93"/>
      <c r="GES23" s="93"/>
      <c r="GET23" s="93"/>
      <c r="GEU23" s="93"/>
      <c r="GEV23" s="93"/>
      <c r="GEW23" s="93"/>
      <c r="GEX23" s="93"/>
      <c r="GEY23" s="93"/>
      <c r="GEZ23" s="93"/>
      <c r="GFA23" s="93"/>
      <c r="GFB23" s="93"/>
      <c r="GFC23" s="93"/>
      <c r="GFD23" s="93"/>
      <c r="GFE23" s="93"/>
      <c r="GFF23" s="93"/>
      <c r="GFG23" s="93"/>
      <c r="GFH23" s="93"/>
      <c r="GFI23" s="93"/>
      <c r="GFJ23" s="93"/>
      <c r="GFK23" s="93"/>
      <c r="GFL23" s="93"/>
      <c r="GFM23" s="93"/>
      <c r="GFN23" s="93"/>
      <c r="GFO23" s="93"/>
      <c r="GFP23" s="93"/>
      <c r="GFQ23" s="93"/>
      <c r="GFR23" s="93"/>
      <c r="GFS23" s="93"/>
      <c r="GFT23" s="93"/>
      <c r="GFU23" s="93"/>
      <c r="GFV23" s="93"/>
      <c r="GFW23" s="93"/>
      <c r="GFX23" s="93"/>
      <c r="GFY23" s="93"/>
      <c r="GFZ23" s="93"/>
      <c r="GGA23" s="93"/>
      <c r="GGB23" s="93"/>
      <c r="GGC23" s="93"/>
      <c r="GGD23" s="93"/>
      <c r="GGE23" s="93"/>
      <c r="GGF23" s="93"/>
      <c r="GGG23" s="93"/>
      <c r="GGH23" s="93"/>
      <c r="GGI23" s="93"/>
      <c r="GGJ23" s="93"/>
      <c r="GGK23" s="93"/>
      <c r="GGL23" s="93"/>
      <c r="GGR23" s="93"/>
      <c r="GGU23" s="93"/>
      <c r="GGX23" s="93"/>
      <c r="GHA23" s="93"/>
      <c r="GHD23" s="93"/>
      <c r="GHG23" s="93"/>
      <c r="GHM23" s="93"/>
      <c r="GHV23" s="93"/>
      <c r="GHY23" s="93"/>
      <c r="GIB23" s="93"/>
      <c r="GIE23" s="93"/>
      <c r="GIQ23" s="93"/>
      <c r="GIW23" s="93"/>
      <c r="GIZ23" s="93"/>
      <c r="GJC23" s="93"/>
      <c r="GJF23" s="93"/>
      <c r="GJL23" s="93"/>
      <c r="GJO23" s="93"/>
      <c r="GJR23" s="93"/>
      <c r="GJU23" s="93"/>
      <c r="GJW23" s="93"/>
      <c r="GJX23" s="93"/>
      <c r="GKC23" s="93"/>
      <c r="GKF23" s="93"/>
      <c r="GKI23" s="93"/>
      <c r="GKL23" s="93"/>
      <c r="GKO23" s="93"/>
      <c r="GKR23" s="93"/>
      <c r="GKU23" s="93"/>
      <c r="GLA23" s="93"/>
      <c r="GLD23" s="93"/>
      <c r="GLG23" s="93"/>
      <c r="GLI23" s="93"/>
      <c r="GLJ23" s="93"/>
      <c r="GLR23" s="93"/>
      <c r="GLU23" s="93"/>
      <c r="GLX23" s="93"/>
      <c r="GMI23" s="93"/>
      <c r="GMJ23" s="93"/>
      <c r="GMO23" s="93"/>
      <c r="GMS23" s="93"/>
      <c r="GMT23" s="93"/>
      <c r="GNB23" s="93"/>
      <c r="GNC23" s="93"/>
      <c r="GOC23" s="93"/>
      <c r="GOD23" s="93"/>
      <c r="GOE23" s="93"/>
      <c r="GOF23" s="93"/>
      <c r="GOG23" s="93"/>
      <c r="GOH23" s="93"/>
      <c r="GOI23" s="93"/>
      <c r="GOJ23" s="93"/>
      <c r="GOK23" s="93"/>
      <c r="GOL23" s="93"/>
      <c r="GOM23" s="93"/>
      <c r="GON23" s="93"/>
      <c r="GOO23" s="93"/>
      <c r="GOP23" s="93"/>
      <c r="GOQ23" s="93"/>
      <c r="GOR23" s="93"/>
      <c r="GOS23" s="93"/>
      <c r="GOT23" s="93"/>
      <c r="GOU23" s="93"/>
      <c r="GOV23" s="93"/>
      <c r="GOW23" s="93"/>
      <c r="GOX23" s="93"/>
      <c r="GOY23" s="93"/>
      <c r="GOZ23" s="93"/>
      <c r="GPA23" s="93"/>
      <c r="GPB23" s="93"/>
      <c r="GPC23" s="93"/>
      <c r="GPD23" s="93"/>
      <c r="GPE23" s="93"/>
      <c r="GPF23" s="93"/>
      <c r="GPG23" s="93"/>
      <c r="GPH23" s="93"/>
      <c r="GPI23" s="93"/>
      <c r="GPJ23" s="93"/>
      <c r="GPK23" s="93"/>
      <c r="GPL23" s="93"/>
      <c r="GPM23" s="93"/>
      <c r="GPN23" s="93"/>
      <c r="GPO23" s="93"/>
      <c r="GPP23" s="93"/>
      <c r="GPQ23" s="93"/>
      <c r="GPR23" s="93"/>
      <c r="GPS23" s="93"/>
      <c r="GPT23" s="93"/>
      <c r="GPU23" s="93"/>
      <c r="GPV23" s="93"/>
      <c r="GPW23" s="93"/>
      <c r="GPX23" s="93"/>
      <c r="GPY23" s="93"/>
      <c r="GPZ23" s="93"/>
      <c r="GQA23" s="93"/>
      <c r="GQB23" s="93"/>
      <c r="GQC23" s="93"/>
      <c r="GQD23" s="93"/>
      <c r="GQE23" s="93"/>
      <c r="GQF23" s="93"/>
      <c r="GQG23" s="93"/>
      <c r="GQH23" s="93"/>
      <c r="GQN23" s="93"/>
      <c r="GQQ23" s="93"/>
      <c r="GQT23" s="93"/>
      <c r="GQW23" s="93"/>
      <c r="GQZ23" s="93"/>
      <c r="GRC23" s="93"/>
      <c r="GRI23" s="93"/>
      <c r="GRR23" s="93"/>
      <c r="GRU23" s="93"/>
      <c r="GRX23" s="93"/>
      <c r="GSA23" s="93"/>
      <c r="GSM23" s="93"/>
      <c r="GSS23" s="93"/>
      <c r="GSV23" s="93"/>
      <c r="GSY23" s="93"/>
      <c r="GTB23" s="93"/>
      <c r="GTH23" s="93"/>
      <c r="GTK23" s="93"/>
      <c r="GTN23" s="93"/>
      <c r="GTQ23" s="93"/>
      <c r="GTS23" s="93"/>
      <c r="GTT23" s="93"/>
      <c r="GTY23" s="93"/>
      <c r="GUB23" s="93"/>
      <c r="GUE23" s="93"/>
      <c r="GUH23" s="93"/>
      <c r="GUK23" s="93"/>
      <c r="GUN23" s="93"/>
      <c r="GUQ23" s="93"/>
      <c r="GUW23" s="93"/>
      <c r="GUZ23" s="93"/>
      <c r="GVC23" s="93"/>
      <c r="GVE23" s="93"/>
      <c r="GVF23" s="93"/>
      <c r="GVN23" s="93"/>
      <c r="GVQ23" s="93"/>
      <c r="GVT23" s="93"/>
      <c r="GWE23" s="93"/>
      <c r="GWF23" s="93"/>
      <c r="GWK23" s="93"/>
      <c r="GWO23" s="93"/>
      <c r="GWP23" s="93"/>
      <c r="GWX23" s="93"/>
      <c r="GWY23" s="93"/>
      <c r="GXY23" s="93"/>
      <c r="GXZ23" s="93"/>
      <c r="GYA23" s="93"/>
      <c r="GYB23" s="93"/>
      <c r="GYC23" s="93"/>
      <c r="GYD23" s="93"/>
      <c r="GYE23" s="93"/>
      <c r="GYF23" s="93"/>
      <c r="GYG23" s="93"/>
      <c r="GYH23" s="93"/>
      <c r="GYI23" s="93"/>
      <c r="GYJ23" s="93"/>
      <c r="GYK23" s="93"/>
      <c r="GYL23" s="93"/>
      <c r="GYM23" s="93"/>
      <c r="GYN23" s="93"/>
      <c r="GYO23" s="93"/>
      <c r="GYP23" s="93"/>
      <c r="GYQ23" s="93"/>
      <c r="GYR23" s="93"/>
      <c r="GYS23" s="93"/>
      <c r="GYT23" s="93"/>
      <c r="GYU23" s="93"/>
      <c r="GYV23" s="93"/>
      <c r="GYW23" s="93"/>
      <c r="GYX23" s="93"/>
      <c r="GYY23" s="93"/>
      <c r="GYZ23" s="93"/>
      <c r="GZA23" s="93"/>
      <c r="GZB23" s="93"/>
      <c r="GZC23" s="93"/>
      <c r="GZD23" s="93"/>
      <c r="GZE23" s="93"/>
      <c r="GZF23" s="93"/>
      <c r="GZG23" s="93"/>
      <c r="GZH23" s="93"/>
      <c r="GZI23" s="93"/>
      <c r="GZJ23" s="93"/>
      <c r="GZK23" s="93"/>
      <c r="GZL23" s="93"/>
      <c r="GZM23" s="93"/>
      <c r="GZN23" s="93"/>
      <c r="GZO23" s="93"/>
      <c r="GZP23" s="93"/>
      <c r="GZQ23" s="93"/>
      <c r="GZR23" s="93"/>
      <c r="GZS23" s="93"/>
      <c r="GZT23" s="93"/>
      <c r="GZU23" s="93"/>
      <c r="GZV23" s="93"/>
      <c r="GZW23" s="93"/>
      <c r="GZX23" s="93"/>
      <c r="GZY23" s="93"/>
      <c r="GZZ23" s="93"/>
      <c r="HAA23" s="93"/>
      <c r="HAB23" s="93"/>
      <c r="HAC23" s="93"/>
      <c r="HAD23" s="93"/>
      <c r="HAJ23" s="93"/>
      <c r="HAM23" s="93"/>
      <c r="HAP23" s="93"/>
      <c r="HAS23" s="93"/>
      <c r="HAV23" s="93"/>
      <c r="HAY23" s="93"/>
      <c r="HBE23" s="93"/>
      <c r="HBN23" s="93"/>
      <c r="HBQ23" s="93"/>
      <c r="HBT23" s="93"/>
      <c r="HBW23" s="93"/>
      <c r="HCI23" s="93"/>
      <c r="HCO23" s="93"/>
      <c r="HCR23" s="93"/>
      <c r="HCU23" s="93"/>
      <c r="HCX23" s="93"/>
      <c r="HDD23" s="93"/>
      <c r="HDG23" s="93"/>
      <c r="HDJ23" s="93"/>
      <c r="HDM23" s="93"/>
      <c r="HDO23" s="93"/>
      <c r="HDP23" s="93"/>
      <c r="HDU23" s="93"/>
      <c r="HDX23" s="93"/>
      <c r="HEA23" s="93"/>
      <c r="HED23" s="93"/>
      <c r="HEG23" s="93"/>
      <c r="HEJ23" s="93"/>
      <c r="HEM23" s="93"/>
      <c r="HES23" s="93"/>
      <c r="HEV23" s="93"/>
      <c r="HEY23" s="93"/>
      <c r="HFA23" s="93"/>
      <c r="HFB23" s="93"/>
      <c r="HFJ23" s="93"/>
      <c r="HFM23" s="93"/>
      <c r="HFP23" s="93"/>
      <c r="HGA23" s="93"/>
      <c r="HGB23" s="93"/>
      <c r="HGG23" s="93"/>
      <c r="HGK23" s="93"/>
      <c r="HGL23" s="93"/>
      <c r="HGT23" s="93"/>
      <c r="HGU23" s="93"/>
      <c r="HHU23" s="93"/>
      <c r="HHV23" s="93"/>
      <c r="HHW23" s="93"/>
      <c r="HHX23" s="93"/>
      <c r="HHY23" s="93"/>
      <c r="HHZ23" s="93"/>
      <c r="HIA23" s="93"/>
      <c r="HIB23" s="93"/>
      <c r="HIC23" s="93"/>
      <c r="HID23" s="93"/>
      <c r="HIE23" s="93"/>
      <c r="HIF23" s="93"/>
      <c r="HIG23" s="93"/>
      <c r="HIH23" s="93"/>
      <c r="HII23" s="93"/>
      <c r="HIJ23" s="93"/>
      <c r="HIK23" s="93"/>
      <c r="HIL23" s="93"/>
      <c r="HIM23" s="93"/>
      <c r="HIN23" s="93"/>
      <c r="HIO23" s="93"/>
      <c r="HIP23" s="93"/>
      <c r="HIQ23" s="93"/>
      <c r="HIR23" s="93"/>
      <c r="HIS23" s="93"/>
      <c r="HIT23" s="93"/>
      <c r="HIU23" s="93"/>
      <c r="HIV23" s="93"/>
      <c r="HIW23" s="93"/>
      <c r="HIX23" s="93"/>
      <c r="HIY23" s="93"/>
      <c r="HIZ23" s="93"/>
      <c r="HJA23" s="93"/>
      <c r="HJB23" s="93"/>
      <c r="HJC23" s="93"/>
      <c r="HJD23" s="93"/>
      <c r="HJE23" s="93"/>
      <c r="HJF23" s="93"/>
      <c r="HJG23" s="93"/>
      <c r="HJH23" s="93"/>
      <c r="HJI23" s="93"/>
      <c r="HJJ23" s="93"/>
      <c r="HJK23" s="93"/>
      <c r="HJL23" s="93"/>
      <c r="HJM23" s="93"/>
      <c r="HJN23" s="93"/>
      <c r="HJO23" s="93"/>
      <c r="HJP23" s="93"/>
      <c r="HJQ23" s="93"/>
      <c r="HJR23" s="93"/>
      <c r="HJS23" s="93"/>
      <c r="HJT23" s="93"/>
      <c r="HJU23" s="93"/>
      <c r="HJV23" s="93"/>
      <c r="HJW23" s="93"/>
      <c r="HJX23" s="93"/>
      <c r="HJY23" s="93"/>
      <c r="HJZ23" s="93"/>
      <c r="HKF23" s="93"/>
      <c r="HKI23" s="93"/>
      <c r="HKL23" s="93"/>
      <c r="HKO23" s="93"/>
      <c r="HKR23" s="93"/>
      <c r="HKU23" s="93"/>
      <c r="HLA23" s="93"/>
      <c r="HLJ23" s="93"/>
      <c r="HLM23" s="93"/>
      <c r="HLP23" s="93"/>
      <c r="HLS23" s="93"/>
      <c r="HME23" s="93"/>
      <c r="HMK23" s="93"/>
      <c r="HMN23" s="93"/>
      <c r="HMQ23" s="93"/>
      <c r="HMT23" s="93"/>
      <c r="HMZ23" s="93"/>
      <c r="HNC23" s="93"/>
      <c r="HNF23" s="93"/>
      <c r="HNI23" s="93"/>
      <c r="HNK23" s="93"/>
      <c r="HNL23" s="93"/>
      <c r="HNQ23" s="93"/>
      <c r="HNT23" s="93"/>
      <c r="HNW23" s="93"/>
      <c r="HNZ23" s="93"/>
      <c r="HOC23" s="93"/>
      <c r="HOF23" s="93"/>
      <c r="HOI23" s="93"/>
      <c r="HOO23" s="93"/>
      <c r="HOR23" s="93"/>
      <c r="HOU23" s="93"/>
      <c r="HOW23" s="93"/>
      <c r="HOX23" s="93"/>
      <c r="HPF23" s="93"/>
      <c r="HPI23" s="93"/>
      <c r="HPL23" s="93"/>
      <c r="HPW23" s="93"/>
      <c r="HPX23" s="93"/>
      <c r="HQC23" s="93"/>
      <c r="HQG23" s="93"/>
      <c r="HQH23" s="93"/>
      <c r="HQP23" s="93"/>
      <c r="HQQ23" s="93"/>
      <c r="HRQ23" s="93"/>
      <c r="HRR23" s="93"/>
      <c r="HRS23" s="93"/>
      <c r="HRT23" s="93"/>
      <c r="HRU23" s="93"/>
      <c r="HRV23" s="93"/>
      <c r="HRW23" s="93"/>
      <c r="HRX23" s="93"/>
      <c r="HRY23" s="93"/>
      <c r="HRZ23" s="93"/>
      <c r="HSA23" s="93"/>
      <c r="HSB23" s="93"/>
      <c r="HSC23" s="93"/>
      <c r="HSD23" s="93"/>
      <c r="HSE23" s="93"/>
      <c r="HSF23" s="93"/>
      <c r="HSG23" s="93"/>
      <c r="HSH23" s="93"/>
      <c r="HSI23" s="93"/>
      <c r="HSJ23" s="93"/>
      <c r="HSK23" s="93"/>
      <c r="HSL23" s="93"/>
      <c r="HSM23" s="93"/>
      <c r="HSN23" s="93"/>
      <c r="HSO23" s="93"/>
      <c r="HSP23" s="93"/>
      <c r="HSQ23" s="93"/>
      <c r="HSR23" s="93"/>
      <c r="HSS23" s="93"/>
      <c r="HST23" s="93"/>
      <c r="HSU23" s="93"/>
      <c r="HSV23" s="93"/>
      <c r="HSW23" s="93"/>
      <c r="HSX23" s="93"/>
      <c r="HSY23" s="93"/>
      <c r="HSZ23" s="93"/>
      <c r="HTA23" s="93"/>
      <c r="HTB23" s="93"/>
      <c r="HTC23" s="93"/>
      <c r="HTD23" s="93"/>
      <c r="HTE23" s="93"/>
      <c r="HTF23" s="93"/>
      <c r="HTG23" s="93"/>
      <c r="HTH23" s="93"/>
      <c r="HTI23" s="93"/>
      <c r="HTJ23" s="93"/>
      <c r="HTK23" s="93"/>
      <c r="HTL23" s="93"/>
      <c r="HTM23" s="93"/>
      <c r="HTN23" s="93"/>
      <c r="HTO23" s="93"/>
      <c r="HTP23" s="93"/>
      <c r="HTQ23" s="93"/>
      <c r="HTR23" s="93"/>
      <c r="HTS23" s="93"/>
      <c r="HTT23" s="93"/>
      <c r="HTU23" s="93"/>
      <c r="HTV23" s="93"/>
      <c r="HUB23" s="93"/>
      <c r="HUE23" s="93"/>
      <c r="HUH23" s="93"/>
      <c r="HUK23" s="93"/>
      <c r="HUN23" s="93"/>
      <c r="HUQ23" s="93"/>
      <c r="HUW23" s="93"/>
      <c r="HVF23" s="93"/>
      <c r="HVI23" s="93"/>
      <c r="HVL23" s="93"/>
      <c r="HVO23" s="93"/>
      <c r="HWA23" s="93"/>
      <c r="HWG23" s="93"/>
      <c r="HWJ23" s="93"/>
      <c r="HWM23" s="93"/>
      <c r="HWP23" s="93"/>
      <c r="HWV23" s="93"/>
      <c r="HWY23" s="93"/>
      <c r="HXB23" s="93"/>
      <c r="HXE23" s="93"/>
      <c r="HXG23" s="93"/>
      <c r="HXH23" s="93"/>
      <c r="HXM23" s="93"/>
      <c r="HXP23" s="93"/>
      <c r="HXS23" s="93"/>
      <c r="HXV23" s="93"/>
      <c r="HXY23" s="93"/>
      <c r="HYB23" s="93"/>
      <c r="HYE23" s="93"/>
      <c r="HYK23" s="93"/>
      <c r="HYN23" s="93"/>
      <c r="HYQ23" s="93"/>
      <c r="HYS23" s="93"/>
      <c r="HYT23" s="93"/>
      <c r="HZB23" s="93"/>
      <c r="HZE23" s="93"/>
      <c r="HZH23" s="93"/>
      <c r="HZS23" s="93"/>
      <c r="HZT23" s="93"/>
      <c r="HZY23" s="93"/>
      <c r="IAC23" s="93"/>
      <c r="IAD23" s="93"/>
      <c r="IAL23" s="93"/>
      <c r="IAM23" s="93"/>
      <c r="IBM23" s="93"/>
      <c r="IBN23" s="93"/>
      <c r="IBO23" s="93"/>
      <c r="IBP23" s="93"/>
      <c r="IBQ23" s="93"/>
      <c r="IBR23" s="93"/>
      <c r="IBS23" s="93"/>
      <c r="IBT23" s="93"/>
      <c r="IBU23" s="93"/>
      <c r="IBV23" s="93"/>
      <c r="IBW23" s="93"/>
      <c r="IBX23" s="93"/>
      <c r="IBY23" s="93"/>
      <c r="IBZ23" s="93"/>
      <c r="ICA23" s="93"/>
      <c r="ICB23" s="93"/>
      <c r="ICC23" s="93"/>
      <c r="ICD23" s="93"/>
      <c r="ICE23" s="93"/>
      <c r="ICF23" s="93"/>
      <c r="ICG23" s="93"/>
      <c r="ICH23" s="93"/>
      <c r="ICI23" s="93"/>
      <c r="ICJ23" s="93"/>
      <c r="ICK23" s="93"/>
      <c r="ICL23" s="93"/>
      <c r="ICM23" s="93"/>
      <c r="ICN23" s="93"/>
      <c r="ICO23" s="93"/>
      <c r="ICP23" s="93"/>
      <c r="ICQ23" s="93"/>
      <c r="ICR23" s="93"/>
      <c r="ICS23" s="93"/>
      <c r="ICT23" s="93"/>
      <c r="ICU23" s="93"/>
      <c r="ICV23" s="93"/>
      <c r="ICW23" s="93"/>
      <c r="ICX23" s="93"/>
      <c r="ICY23" s="93"/>
      <c r="ICZ23" s="93"/>
      <c r="IDA23" s="93"/>
      <c r="IDB23" s="93"/>
      <c r="IDC23" s="93"/>
      <c r="IDD23" s="93"/>
      <c r="IDE23" s="93"/>
      <c r="IDF23" s="93"/>
      <c r="IDG23" s="93"/>
      <c r="IDH23" s="93"/>
      <c r="IDI23" s="93"/>
      <c r="IDJ23" s="93"/>
      <c r="IDK23" s="93"/>
      <c r="IDL23" s="93"/>
      <c r="IDM23" s="93"/>
      <c r="IDN23" s="93"/>
      <c r="IDO23" s="93"/>
      <c r="IDP23" s="93"/>
      <c r="IDQ23" s="93"/>
      <c r="IDR23" s="93"/>
      <c r="IDX23" s="93"/>
      <c r="IEA23" s="93"/>
      <c r="IED23" s="93"/>
      <c r="IEG23" s="93"/>
      <c r="IEJ23" s="93"/>
      <c r="IEM23" s="93"/>
      <c r="IES23" s="93"/>
      <c r="IFB23" s="93"/>
      <c r="IFE23" s="93"/>
      <c r="IFH23" s="93"/>
      <c r="IFK23" s="93"/>
      <c r="IFW23" s="93"/>
      <c r="IGC23" s="93"/>
      <c r="IGF23" s="93"/>
      <c r="IGI23" s="93"/>
      <c r="IGL23" s="93"/>
      <c r="IGR23" s="93"/>
      <c r="IGU23" s="93"/>
      <c r="IGX23" s="93"/>
      <c r="IHA23" s="93"/>
      <c r="IHC23" s="93"/>
      <c r="IHD23" s="93"/>
      <c r="IHI23" s="93"/>
      <c r="IHL23" s="93"/>
      <c r="IHO23" s="93"/>
      <c r="IHR23" s="93"/>
      <c r="IHU23" s="93"/>
      <c r="IHX23" s="93"/>
      <c r="IIA23" s="93"/>
      <c r="IIG23" s="93"/>
      <c r="IIJ23" s="93"/>
      <c r="IIM23" s="93"/>
      <c r="IIO23" s="93"/>
      <c r="IIP23" s="93"/>
      <c r="IIX23" s="93"/>
      <c r="IJA23" s="93"/>
      <c r="IJD23" s="93"/>
      <c r="IJO23" s="93"/>
      <c r="IJP23" s="93"/>
      <c r="IJU23" s="93"/>
      <c r="IJY23" s="93"/>
      <c r="IJZ23" s="93"/>
      <c r="IKH23" s="93"/>
      <c r="IKI23" s="93"/>
      <c r="ILI23" s="93"/>
      <c r="ILJ23" s="93"/>
      <c r="ILK23" s="93"/>
      <c r="ILL23" s="93"/>
      <c r="ILM23" s="93"/>
      <c r="ILN23" s="93"/>
      <c r="ILO23" s="93"/>
      <c r="ILP23" s="93"/>
      <c r="ILQ23" s="93"/>
      <c r="ILR23" s="93"/>
      <c r="ILS23" s="93"/>
      <c r="ILT23" s="93"/>
      <c r="ILU23" s="93"/>
      <c r="ILV23" s="93"/>
      <c r="ILW23" s="93"/>
      <c r="ILX23" s="93"/>
      <c r="ILY23" s="93"/>
      <c r="ILZ23" s="93"/>
      <c r="IMA23" s="93"/>
      <c r="IMB23" s="93"/>
      <c r="IMC23" s="93"/>
      <c r="IMD23" s="93"/>
      <c r="IME23" s="93"/>
      <c r="IMF23" s="93"/>
      <c r="IMG23" s="93"/>
      <c r="IMH23" s="93"/>
      <c r="IMI23" s="93"/>
      <c r="IMJ23" s="93"/>
      <c r="IMK23" s="93"/>
      <c r="IML23" s="93"/>
      <c r="IMM23" s="93"/>
      <c r="IMN23" s="93"/>
      <c r="IMO23" s="93"/>
      <c r="IMP23" s="93"/>
      <c r="IMQ23" s="93"/>
      <c r="IMR23" s="93"/>
      <c r="IMS23" s="93"/>
      <c r="IMT23" s="93"/>
      <c r="IMU23" s="93"/>
      <c r="IMV23" s="93"/>
      <c r="IMW23" s="93"/>
      <c r="IMX23" s="93"/>
      <c r="IMY23" s="93"/>
      <c r="IMZ23" s="93"/>
      <c r="INA23" s="93"/>
      <c r="INB23" s="93"/>
      <c r="INC23" s="93"/>
      <c r="IND23" s="93"/>
      <c r="INE23" s="93"/>
      <c r="INF23" s="93"/>
      <c r="ING23" s="93"/>
      <c r="INH23" s="93"/>
      <c r="INI23" s="93"/>
      <c r="INJ23" s="93"/>
      <c r="INK23" s="93"/>
      <c r="INL23" s="93"/>
      <c r="INM23" s="93"/>
      <c r="INN23" s="93"/>
      <c r="INT23" s="93"/>
      <c r="INW23" s="93"/>
      <c r="INZ23" s="93"/>
      <c r="IOC23" s="93"/>
      <c r="IOF23" s="93"/>
      <c r="IOI23" s="93"/>
      <c r="IOO23" s="93"/>
      <c r="IOX23" s="93"/>
      <c r="IPA23" s="93"/>
      <c r="IPD23" s="93"/>
      <c r="IPG23" s="93"/>
      <c r="IPS23" s="93"/>
      <c r="IPY23" s="93"/>
      <c r="IQB23" s="93"/>
      <c r="IQE23" s="93"/>
      <c r="IQH23" s="93"/>
      <c r="IQN23" s="93"/>
      <c r="IQQ23" s="93"/>
      <c r="IQT23" s="93"/>
      <c r="IQW23" s="93"/>
      <c r="IQY23" s="93"/>
      <c r="IQZ23" s="93"/>
      <c r="IRE23" s="93"/>
      <c r="IRH23" s="93"/>
      <c r="IRK23" s="93"/>
      <c r="IRN23" s="93"/>
      <c r="IRQ23" s="93"/>
      <c r="IRT23" s="93"/>
      <c r="IRW23" s="93"/>
      <c r="ISC23" s="93"/>
      <c r="ISF23" s="93"/>
      <c r="ISI23" s="93"/>
      <c r="ISK23" s="93"/>
      <c r="ISL23" s="93"/>
      <c r="IST23" s="93"/>
      <c r="ISW23" s="93"/>
      <c r="ISZ23" s="93"/>
      <c r="ITK23" s="93"/>
      <c r="ITL23" s="93"/>
      <c r="ITQ23" s="93"/>
      <c r="ITU23" s="93"/>
      <c r="ITV23" s="93"/>
      <c r="IUD23" s="93"/>
      <c r="IUE23" s="93"/>
      <c r="IVE23" s="93"/>
      <c r="IVF23" s="93"/>
      <c r="IVG23" s="93"/>
      <c r="IVH23" s="93"/>
      <c r="IVI23" s="93"/>
      <c r="IVJ23" s="93"/>
      <c r="IVK23" s="93"/>
      <c r="IVL23" s="93"/>
      <c r="IVM23" s="93"/>
      <c r="IVN23" s="93"/>
      <c r="IVO23" s="93"/>
      <c r="IVP23" s="93"/>
      <c r="IVQ23" s="93"/>
      <c r="IVR23" s="93"/>
      <c r="IVS23" s="93"/>
      <c r="IVT23" s="93"/>
      <c r="IVU23" s="93"/>
      <c r="IVV23" s="93"/>
      <c r="IVW23" s="93"/>
      <c r="IVX23" s="93"/>
      <c r="IVY23" s="93"/>
      <c r="IVZ23" s="93"/>
      <c r="IWA23" s="93"/>
      <c r="IWB23" s="93"/>
      <c r="IWC23" s="93"/>
      <c r="IWD23" s="93"/>
      <c r="IWE23" s="93"/>
      <c r="IWF23" s="93"/>
      <c r="IWG23" s="93"/>
      <c r="IWH23" s="93"/>
      <c r="IWI23" s="93"/>
      <c r="IWJ23" s="93"/>
      <c r="IWK23" s="93"/>
      <c r="IWL23" s="93"/>
      <c r="IWM23" s="93"/>
      <c r="IWN23" s="93"/>
      <c r="IWO23" s="93"/>
      <c r="IWP23" s="93"/>
      <c r="IWQ23" s="93"/>
      <c r="IWR23" s="93"/>
      <c r="IWS23" s="93"/>
      <c r="IWT23" s="93"/>
      <c r="IWU23" s="93"/>
      <c r="IWV23" s="93"/>
      <c r="IWW23" s="93"/>
      <c r="IWX23" s="93"/>
      <c r="IWY23" s="93"/>
      <c r="IWZ23" s="93"/>
      <c r="IXA23" s="93"/>
      <c r="IXB23" s="93"/>
      <c r="IXC23" s="93"/>
      <c r="IXD23" s="93"/>
      <c r="IXE23" s="93"/>
      <c r="IXF23" s="93"/>
      <c r="IXG23" s="93"/>
      <c r="IXH23" s="93"/>
      <c r="IXI23" s="93"/>
      <c r="IXJ23" s="93"/>
      <c r="IXP23" s="93"/>
      <c r="IXS23" s="93"/>
      <c r="IXV23" s="93"/>
      <c r="IXY23" s="93"/>
      <c r="IYB23" s="93"/>
      <c r="IYE23" s="93"/>
      <c r="IYK23" s="93"/>
      <c r="IYT23" s="93"/>
      <c r="IYW23" s="93"/>
      <c r="IYZ23" s="93"/>
      <c r="IZC23" s="93"/>
      <c r="IZO23" s="93"/>
      <c r="IZU23" s="93"/>
      <c r="IZX23" s="93"/>
      <c r="JAA23" s="93"/>
      <c r="JAD23" s="93"/>
      <c r="JAJ23" s="93"/>
      <c r="JAM23" s="93"/>
      <c r="JAP23" s="93"/>
      <c r="JAS23" s="93"/>
      <c r="JAU23" s="93"/>
      <c r="JAV23" s="93"/>
      <c r="JBA23" s="93"/>
      <c r="JBD23" s="93"/>
      <c r="JBG23" s="93"/>
      <c r="JBJ23" s="93"/>
      <c r="JBM23" s="93"/>
      <c r="JBP23" s="93"/>
      <c r="JBS23" s="93"/>
      <c r="JBY23" s="93"/>
      <c r="JCB23" s="93"/>
      <c r="JCE23" s="93"/>
      <c r="JCG23" s="93"/>
      <c r="JCH23" s="93"/>
      <c r="JCP23" s="93"/>
      <c r="JCS23" s="93"/>
      <c r="JCV23" s="93"/>
      <c r="JDG23" s="93"/>
      <c r="JDH23" s="93"/>
      <c r="JDM23" s="93"/>
      <c r="JDQ23" s="93"/>
      <c r="JDR23" s="93"/>
      <c r="JDZ23" s="93"/>
      <c r="JEA23" s="93"/>
      <c r="JFA23" s="93"/>
      <c r="JFB23" s="93"/>
      <c r="JFC23" s="93"/>
      <c r="JFD23" s="93"/>
      <c r="JFE23" s="93"/>
      <c r="JFF23" s="93"/>
      <c r="JFG23" s="93"/>
      <c r="JFH23" s="93"/>
      <c r="JFI23" s="93"/>
      <c r="JFJ23" s="93"/>
      <c r="JFK23" s="93"/>
      <c r="JFL23" s="93"/>
      <c r="JFM23" s="93"/>
      <c r="JFN23" s="93"/>
      <c r="JFO23" s="93"/>
      <c r="JFP23" s="93"/>
      <c r="JFQ23" s="93"/>
      <c r="JFR23" s="93"/>
      <c r="JFS23" s="93"/>
      <c r="JFT23" s="93"/>
      <c r="JFU23" s="93"/>
      <c r="JFV23" s="93"/>
      <c r="JFW23" s="93"/>
      <c r="JFX23" s="93"/>
      <c r="JFY23" s="93"/>
      <c r="JFZ23" s="93"/>
      <c r="JGA23" s="93"/>
      <c r="JGB23" s="93"/>
      <c r="JGC23" s="93"/>
      <c r="JGD23" s="93"/>
      <c r="JGE23" s="93"/>
      <c r="JGF23" s="93"/>
      <c r="JGG23" s="93"/>
      <c r="JGH23" s="93"/>
      <c r="JGI23" s="93"/>
      <c r="JGJ23" s="93"/>
      <c r="JGK23" s="93"/>
      <c r="JGL23" s="93"/>
      <c r="JGM23" s="93"/>
      <c r="JGN23" s="93"/>
      <c r="JGO23" s="93"/>
      <c r="JGP23" s="93"/>
      <c r="JGQ23" s="93"/>
      <c r="JGR23" s="93"/>
      <c r="JGS23" s="93"/>
      <c r="JGT23" s="93"/>
      <c r="JGU23" s="93"/>
      <c r="JGV23" s="93"/>
      <c r="JGW23" s="93"/>
      <c r="JGX23" s="93"/>
      <c r="JGY23" s="93"/>
      <c r="JGZ23" s="93"/>
      <c r="JHA23" s="93"/>
      <c r="JHB23" s="93"/>
      <c r="JHC23" s="93"/>
      <c r="JHD23" s="93"/>
      <c r="JHE23" s="93"/>
      <c r="JHF23" s="93"/>
      <c r="JHL23" s="93"/>
      <c r="JHO23" s="93"/>
      <c r="JHR23" s="93"/>
      <c r="JHU23" s="93"/>
      <c r="JHX23" s="93"/>
      <c r="JIA23" s="93"/>
      <c r="JIG23" s="93"/>
      <c r="JIP23" s="93"/>
      <c r="JIS23" s="93"/>
      <c r="JIV23" s="93"/>
      <c r="JIY23" s="93"/>
      <c r="JJK23" s="93"/>
      <c r="JJQ23" s="93"/>
      <c r="JJT23" s="93"/>
      <c r="JJW23" s="93"/>
      <c r="JJZ23" s="93"/>
      <c r="JKF23" s="93"/>
      <c r="JKI23" s="93"/>
      <c r="JKL23" s="93"/>
      <c r="JKO23" s="93"/>
      <c r="JKQ23" s="93"/>
      <c r="JKR23" s="93"/>
      <c r="JKW23" s="93"/>
      <c r="JKZ23" s="93"/>
      <c r="JLC23" s="93"/>
      <c r="JLF23" s="93"/>
      <c r="JLI23" s="93"/>
      <c r="JLL23" s="93"/>
      <c r="JLO23" s="93"/>
      <c r="JLU23" s="93"/>
      <c r="JLX23" s="93"/>
      <c r="JMA23" s="93"/>
      <c r="JMC23" s="93"/>
      <c r="JMD23" s="93"/>
      <c r="JML23" s="93"/>
      <c r="JMO23" s="93"/>
      <c r="JMR23" s="93"/>
      <c r="JNC23" s="93"/>
      <c r="JND23" s="93"/>
      <c r="JNI23" s="93"/>
      <c r="JNM23" s="93"/>
      <c r="JNN23" s="93"/>
      <c r="JNV23" s="93"/>
      <c r="JNW23" s="93"/>
      <c r="JOW23" s="93"/>
      <c r="JOX23" s="93"/>
      <c r="JOY23" s="93"/>
      <c r="JOZ23" s="93"/>
      <c r="JPA23" s="93"/>
      <c r="JPB23" s="93"/>
      <c r="JPC23" s="93"/>
      <c r="JPD23" s="93"/>
      <c r="JPE23" s="93"/>
      <c r="JPF23" s="93"/>
      <c r="JPG23" s="93"/>
      <c r="JPH23" s="93"/>
      <c r="JPI23" s="93"/>
      <c r="JPJ23" s="93"/>
      <c r="JPK23" s="93"/>
      <c r="JPL23" s="93"/>
      <c r="JPM23" s="93"/>
      <c r="JPN23" s="93"/>
      <c r="JPO23" s="93"/>
      <c r="JPP23" s="93"/>
      <c r="JPQ23" s="93"/>
      <c r="JPR23" s="93"/>
      <c r="JPS23" s="93"/>
      <c r="JPT23" s="93"/>
      <c r="JPU23" s="93"/>
      <c r="JPV23" s="93"/>
      <c r="JPW23" s="93"/>
      <c r="JPX23" s="93"/>
      <c r="JPY23" s="93"/>
      <c r="JPZ23" s="93"/>
      <c r="JQA23" s="93"/>
      <c r="JQB23" s="93"/>
      <c r="JQC23" s="93"/>
      <c r="JQD23" s="93"/>
      <c r="JQE23" s="93"/>
      <c r="JQF23" s="93"/>
      <c r="JQG23" s="93"/>
      <c r="JQH23" s="93"/>
      <c r="JQI23" s="93"/>
      <c r="JQJ23" s="93"/>
      <c r="JQK23" s="93"/>
      <c r="JQL23" s="93"/>
      <c r="JQM23" s="93"/>
      <c r="JQN23" s="93"/>
      <c r="JQO23" s="93"/>
      <c r="JQP23" s="93"/>
      <c r="JQQ23" s="93"/>
      <c r="JQR23" s="93"/>
      <c r="JQS23" s="93"/>
      <c r="JQT23" s="93"/>
      <c r="JQU23" s="93"/>
      <c r="JQV23" s="93"/>
      <c r="JQW23" s="93"/>
      <c r="JQX23" s="93"/>
      <c r="JQY23" s="93"/>
      <c r="JQZ23" s="93"/>
      <c r="JRA23" s="93"/>
      <c r="JRB23" s="93"/>
      <c r="JRH23" s="93"/>
      <c r="JRK23" s="93"/>
      <c r="JRN23" s="93"/>
      <c r="JRQ23" s="93"/>
      <c r="JRT23" s="93"/>
      <c r="JRW23" s="93"/>
      <c r="JSC23" s="93"/>
      <c r="JSL23" s="93"/>
      <c r="JSO23" s="93"/>
      <c r="JSR23" s="93"/>
      <c r="JSU23" s="93"/>
      <c r="JTG23" s="93"/>
      <c r="JTM23" s="93"/>
      <c r="JTP23" s="93"/>
      <c r="JTS23" s="93"/>
      <c r="JTV23" s="93"/>
      <c r="JUB23" s="93"/>
      <c r="JUE23" s="93"/>
      <c r="JUH23" s="93"/>
      <c r="JUK23" s="93"/>
      <c r="JUM23" s="93"/>
      <c r="JUN23" s="93"/>
      <c r="JUS23" s="93"/>
      <c r="JUV23" s="93"/>
      <c r="JUY23" s="93"/>
      <c r="JVB23" s="93"/>
      <c r="JVE23" s="93"/>
      <c r="JVH23" s="93"/>
      <c r="JVK23" s="93"/>
      <c r="JVQ23" s="93"/>
      <c r="JVT23" s="93"/>
      <c r="JVW23" s="93"/>
      <c r="JVY23" s="93"/>
      <c r="JVZ23" s="93"/>
      <c r="JWH23" s="93"/>
      <c r="JWK23" s="93"/>
      <c r="JWN23" s="93"/>
      <c r="JWY23" s="93"/>
      <c r="JWZ23" s="93"/>
      <c r="JXE23" s="93"/>
      <c r="JXI23" s="93"/>
      <c r="JXJ23" s="93"/>
      <c r="JXR23" s="93"/>
      <c r="JXS23" s="93"/>
      <c r="JYS23" s="93"/>
      <c r="JYT23" s="93"/>
      <c r="JYU23" s="93"/>
      <c r="JYV23" s="93"/>
      <c r="JYW23" s="93"/>
      <c r="JYX23" s="93"/>
      <c r="JYY23" s="93"/>
      <c r="JYZ23" s="93"/>
      <c r="JZA23" s="93"/>
      <c r="JZB23" s="93"/>
      <c r="JZC23" s="93"/>
      <c r="JZD23" s="93"/>
      <c r="JZE23" s="93"/>
      <c r="JZF23" s="93"/>
      <c r="JZG23" s="93"/>
      <c r="JZH23" s="93"/>
      <c r="JZI23" s="93"/>
      <c r="JZJ23" s="93"/>
      <c r="JZK23" s="93"/>
      <c r="JZL23" s="93"/>
      <c r="JZM23" s="93"/>
      <c r="JZN23" s="93"/>
      <c r="JZO23" s="93"/>
      <c r="JZP23" s="93"/>
      <c r="JZQ23" s="93"/>
      <c r="JZR23" s="93"/>
      <c r="JZS23" s="93"/>
      <c r="JZT23" s="93"/>
      <c r="JZU23" s="93"/>
      <c r="JZV23" s="93"/>
      <c r="JZW23" s="93"/>
      <c r="JZX23" s="93"/>
      <c r="JZY23" s="93"/>
      <c r="JZZ23" s="93"/>
      <c r="KAA23" s="93"/>
      <c r="KAB23" s="93"/>
      <c r="KAC23" s="93"/>
      <c r="KAD23" s="93"/>
      <c r="KAE23" s="93"/>
      <c r="KAF23" s="93"/>
      <c r="KAG23" s="93"/>
      <c r="KAH23" s="93"/>
      <c r="KAI23" s="93"/>
      <c r="KAJ23" s="93"/>
      <c r="KAK23" s="93"/>
      <c r="KAL23" s="93"/>
      <c r="KAM23" s="93"/>
      <c r="KAN23" s="93"/>
      <c r="KAO23" s="93"/>
      <c r="KAP23" s="93"/>
      <c r="KAQ23" s="93"/>
      <c r="KAR23" s="93"/>
      <c r="KAS23" s="93"/>
      <c r="KAT23" s="93"/>
      <c r="KAU23" s="93"/>
      <c r="KAV23" s="93"/>
      <c r="KAW23" s="93"/>
      <c r="KAX23" s="93"/>
      <c r="KBD23" s="93"/>
      <c r="KBG23" s="93"/>
      <c r="KBJ23" s="93"/>
      <c r="KBM23" s="93"/>
      <c r="KBP23" s="93"/>
      <c r="KBS23" s="93"/>
      <c r="KBY23" s="93"/>
      <c r="KCH23" s="93"/>
      <c r="KCK23" s="93"/>
      <c r="KCN23" s="93"/>
      <c r="KCQ23" s="93"/>
      <c r="KDC23" s="93"/>
      <c r="KDI23" s="93"/>
      <c r="KDL23" s="93"/>
      <c r="KDO23" s="93"/>
      <c r="KDR23" s="93"/>
      <c r="KDX23" s="93"/>
      <c r="KEA23" s="93"/>
      <c r="KED23" s="93"/>
      <c r="KEG23" s="93"/>
      <c r="KEI23" s="93"/>
      <c r="KEJ23" s="93"/>
      <c r="KEO23" s="93"/>
      <c r="KER23" s="93"/>
      <c r="KEU23" s="93"/>
      <c r="KEX23" s="93"/>
      <c r="KFA23" s="93"/>
      <c r="KFD23" s="93"/>
      <c r="KFG23" s="93"/>
      <c r="KFM23" s="93"/>
      <c r="KFP23" s="93"/>
      <c r="KFS23" s="93"/>
      <c r="KFU23" s="93"/>
      <c r="KFV23" s="93"/>
      <c r="KGD23" s="93"/>
      <c r="KGG23" s="93"/>
      <c r="KGJ23" s="93"/>
      <c r="KGU23" s="93"/>
      <c r="KGV23" s="93"/>
      <c r="KHA23" s="93"/>
      <c r="KHE23" s="93"/>
      <c r="KHF23" s="93"/>
      <c r="KHN23" s="93"/>
      <c r="KHO23" s="93"/>
      <c r="KIO23" s="93"/>
      <c r="KIP23" s="93"/>
      <c r="KIQ23" s="93"/>
      <c r="KIR23" s="93"/>
      <c r="KIS23" s="93"/>
      <c r="KIT23" s="93"/>
      <c r="KIU23" s="93"/>
      <c r="KIV23" s="93"/>
      <c r="KIW23" s="93"/>
      <c r="KIX23" s="93"/>
      <c r="KIY23" s="93"/>
      <c r="KIZ23" s="93"/>
      <c r="KJA23" s="93"/>
      <c r="KJB23" s="93"/>
      <c r="KJC23" s="93"/>
      <c r="KJD23" s="93"/>
      <c r="KJE23" s="93"/>
      <c r="KJF23" s="93"/>
      <c r="KJG23" s="93"/>
      <c r="KJH23" s="93"/>
      <c r="KJI23" s="93"/>
      <c r="KJJ23" s="93"/>
      <c r="KJK23" s="93"/>
      <c r="KJL23" s="93"/>
      <c r="KJM23" s="93"/>
      <c r="KJN23" s="93"/>
      <c r="KJO23" s="93"/>
      <c r="KJP23" s="93"/>
      <c r="KJQ23" s="93"/>
      <c r="KJR23" s="93"/>
      <c r="KJS23" s="93"/>
      <c r="KJT23" s="93"/>
      <c r="KJU23" s="93"/>
      <c r="KJV23" s="93"/>
      <c r="KJW23" s="93"/>
      <c r="KJX23" s="93"/>
      <c r="KJY23" s="93"/>
      <c r="KJZ23" s="93"/>
      <c r="KKA23" s="93"/>
      <c r="KKB23" s="93"/>
      <c r="KKC23" s="93"/>
      <c r="KKD23" s="93"/>
      <c r="KKE23" s="93"/>
      <c r="KKF23" s="93"/>
      <c r="KKG23" s="93"/>
      <c r="KKH23" s="93"/>
      <c r="KKI23" s="93"/>
      <c r="KKJ23" s="93"/>
      <c r="KKK23" s="93"/>
      <c r="KKL23" s="93"/>
      <c r="KKM23" s="93"/>
      <c r="KKN23" s="93"/>
      <c r="KKO23" s="93"/>
      <c r="KKP23" s="93"/>
      <c r="KKQ23" s="93"/>
      <c r="KKR23" s="93"/>
      <c r="KKS23" s="93"/>
      <c r="KKT23" s="93"/>
      <c r="KKZ23" s="93"/>
      <c r="KLC23" s="93"/>
      <c r="KLF23" s="93"/>
      <c r="KLI23" s="93"/>
      <c r="KLL23" s="93"/>
      <c r="KLO23" s="93"/>
      <c r="KLU23" s="93"/>
      <c r="KMD23" s="93"/>
      <c r="KMG23" s="93"/>
      <c r="KMJ23" s="93"/>
      <c r="KMM23" s="93"/>
      <c r="KMY23" s="93"/>
      <c r="KNE23" s="93"/>
      <c r="KNH23" s="93"/>
      <c r="KNK23" s="93"/>
      <c r="KNN23" s="93"/>
      <c r="KNT23" s="93"/>
      <c r="KNW23" s="93"/>
      <c r="KNZ23" s="93"/>
      <c r="KOC23" s="93"/>
      <c r="KOE23" s="93"/>
      <c r="KOF23" s="93"/>
      <c r="KOK23" s="93"/>
      <c r="KON23" s="93"/>
      <c r="KOQ23" s="93"/>
      <c r="KOT23" s="93"/>
      <c r="KOW23" s="93"/>
      <c r="KOZ23" s="93"/>
      <c r="KPC23" s="93"/>
      <c r="KPI23" s="93"/>
      <c r="KPL23" s="93"/>
      <c r="KPO23" s="93"/>
      <c r="KPQ23" s="93"/>
      <c r="KPR23" s="93"/>
      <c r="KPZ23" s="93"/>
      <c r="KQC23" s="93"/>
      <c r="KQF23" s="93"/>
      <c r="KQQ23" s="93"/>
      <c r="KQR23" s="93"/>
      <c r="KQW23" s="93"/>
      <c r="KRA23" s="93"/>
      <c r="KRB23" s="93"/>
      <c r="KRJ23" s="93"/>
      <c r="KRK23" s="93"/>
      <c r="KSK23" s="93"/>
      <c r="KSL23" s="93"/>
      <c r="KSM23" s="93"/>
      <c r="KSN23" s="93"/>
      <c r="KSO23" s="93"/>
      <c r="KSP23" s="93"/>
      <c r="KSQ23" s="93"/>
      <c r="KSR23" s="93"/>
      <c r="KSS23" s="93"/>
      <c r="KST23" s="93"/>
      <c r="KSU23" s="93"/>
      <c r="KSV23" s="93"/>
      <c r="KSW23" s="93"/>
      <c r="KSX23" s="93"/>
      <c r="KSY23" s="93"/>
      <c r="KSZ23" s="93"/>
      <c r="KTA23" s="93"/>
      <c r="KTB23" s="93"/>
      <c r="KTC23" s="93"/>
      <c r="KTD23" s="93"/>
      <c r="KTE23" s="93"/>
      <c r="KTF23" s="93"/>
      <c r="KTG23" s="93"/>
      <c r="KTH23" s="93"/>
      <c r="KTI23" s="93"/>
      <c r="KTJ23" s="93"/>
      <c r="KTK23" s="93"/>
      <c r="KTL23" s="93"/>
      <c r="KTM23" s="93"/>
      <c r="KTN23" s="93"/>
      <c r="KTO23" s="93"/>
      <c r="KTP23" s="93"/>
      <c r="KTQ23" s="93"/>
      <c r="KTR23" s="93"/>
      <c r="KTS23" s="93"/>
      <c r="KTT23" s="93"/>
      <c r="KTU23" s="93"/>
      <c r="KTV23" s="93"/>
      <c r="KTW23" s="93"/>
      <c r="KTX23" s="93"/>
      <c r="KTY23" s="93"/>
      <c r="KTZ23" s="93"/>
      <c r="KUA23" s="93"/>
      <c r="KUB23" s="93"/>
      <c r="KUC23" s="93"/>
      <c r="KUD23" s="93"/>
      <c r="KUE23" s="93"/>
      <c r="KUF23" s="93"/>
      <c r="KUG23" s="93"/>
      <c r="KUH23" s="93"/>
      <c r="KUI23" s="93"/>
      <c r="KUJ23" s="93"/>
      <c r="KUK23" s="93"/>
      <c r="KUL23" s="93"/>
      <c r="KUM23" s="93"/>
      <c r="KUN23" s="93"/>
      <c r="KUO23" s="93"/>
      <c r="KUP23" s="93"/>
      <c r="KUV23" s="93"/>
      <c r="KUY23" s="93"/>
      <c r="KVB23" s="93"/>
      <c r="KVE23" s="93"/>
      <c r="KVH23" s="93"/>
      <c r="KVK23" s="93"/>
      <c r="KVQ23" s="93"/>
      <c r="KVZ23" s="93"/>
      <c r="KWC23" s="93"/>
      <c r="KWF23" s="93"/>
      <c r="KWI23" s="93"/>
      <c r="KWU23" s="93"/>
      <c r="KXA23" s="93"/>
      <c r="KXD23" s="93"/>
      <c r="KXG23" s="93"/>
      <c r="KXJ23" s="93"/>
      <c r="KXP23" s="93"/>
      <c r="KXS23" s="93"/>
      <c r="KXV23" s="93"/>
      <c r="KXY23" s="93"/>
      <c r="KYA23" s="93"/>
      <c r="KYB23" s="93"/>
      <c r="KYG23" s="93"/>
      <c r="KYJ23" s="93"/>
      <c r="KYM23" s="93"/>
      <c r="KYP23" s="93"/>
      <c r="KYS23" s="93"/>
      <c r="KYV23" s="93"/>
      <c r="KYY23" s="93"/>
      <c r="KZE23" s="93"/>
      <c r="KZH23" s="93"/>
      <c r="KZK23" s="93"/>
      <c r="KZM23" s="93"/>
      <c r="KZN23" s="93"/>
      <c r="KZV23" s="93"/>
      <c r="KZY23" s="93"/>
      <c r="LAB23" s="93"/>
      <c r="LAM23" s="93"/>
      <c r="LAN23" s="93"/>
      <c r="LAS23" s="93"/>
      <c r="LAW23" s="93"/>
      <c r="LAX23" s="93"/>
      <c r="LBF23" s="93"/>
      <c r="LBG23" s="93"/>
      <c r="LCG23" s="93"/>
      <c r="LCH23" s="93"/>
      <c r="LCI23" s="93"/>
      <c r="LCJ23" s="93"/>
      <c r="LCK23" s="93"/>
      <c r="LCL23" s="93"/>
      <c r="LCM23" s="93"/>
      <c r="LCN23" s="93"/>
      <c r="LCO23" s="93"/>
      <c r="LCP23" s="93"/>
      <c r="LCQ23" s="93"/>
      <c r="LCR23" s="93"/>
      <c r="LCS23" s="93"/>
      <c r="LCT23" s="93"/>
      <c r="LCU23" s="93"/>
      <c r="LCV23" s="93"/>
      <c r="LCW23" s="93"/>
      <c r="LCX23" s="93"/>
      <c r="LCY23" s="93"/>
      <c r="LCZ23" s="93"/>
      <c r="LDA23" s="93"/>
      <c r="LDB23" s="93"/>
      <c r="LDC23" s="93"/>
      <c r="LDD23" s="93"/>
      <c r="LDE23" s="93"/>
      <c r="LDF23" s="93"/>
      <c r="LDG23" s="93"/>
      <c r="LDH23" s="93"/>
      <c r="LDI23" s="93"/>
      <c r="LDJ23" s="93"/>
      <c r="LDK23" s="93"/>
      <c r="LDL23" s="93"/>
      <c r="LDM23" s="93"/>
      <c r="LDN23" s="93"/>
      <c r="LDO23" s="93"/>
      <c r="LDP23" s="93"/>
      <c r="LDQ23" s="93"/>
      <c r="LDR23" s="93"/>
      <c r="LDS23" s="93"/>
      <c r="LDT23" s="93"/>
      <c r="LDU23" s="93"/>
      <c r="LDV23" s="93"/>
      <c r="LDW23" s="93"/>
      <c r="LDX23" s="93"/>
      <c r="LDY23" s="93"/>
      <c r="LDZ23" s="93"/>
      <c r="LEA23" s="93"/>
      <c r="LEB23" s="93"/>
      <c r="LEC23" s="93"/>
      <c r="LED23" s="93"/>
      <c r="LEE23" s="93"/>
      <c r="LEF23" s="93"/>
      <c r="LEG23" s="93"/>
      <c r="LEH23" s="93"/>
      <c r="LEI23" s="93"/>
      <c r="LEJ23" s="93"/>
      <c r="LEK23" s="93"/>
      <c r="LEL23" s="93"/>
      <c r="LER23" s="93"/>
      <c r="LEU23" s="93"/>
      <c r="LEX23" s="93"/>
      <c r="LFA23" s="93"/>
      <c r="LFD23" s="93"/>
      <c r="LFG23" s="93"/>
      <c r="LFM23" s="93"/>
      <c r="LFV23" s="93"/>
      <c r="LFY23" s="93"/>
      <c r="LGB23" s="93"/>
      <c r="LGE23" s="93"/>
      <c r="LGQ23" s="93"/>
      <c r="LGW23" s="93"/>
      <c r="LGZ23" s="93"/>
      <c r="LHC23" s="93"/>
      <c r="LHF23" s="93"/>
      <c r="LHL23" s="93"/>
      <c r="LHO23" s="93"/>
      <c r="LHR23" s="93"/>
      <c r="LHU23" s="93"/>
      <c r="LHW23" s="93"/>
      <c r="LHX23" s="93"/>
      <c r="LIC23" s="93"/>
      <c r="LIF23" s="93"/>
      <c r="LII23" s="93"/>
      <c r="LIL23" s="93"/>
      <c r="LIO23" s="93"/>
      <c r="LIR23" s="93"/>
      <c r="LIU23" s="93"/>
      <c r="LJA23" s="93"/>
      <c r="LJD23" s="93"/>
      <c r="LJG23" s="93"/>
      <c r="LJI23" s="93"/>
      <c r="LJJ23" s="93"/>
      <c r="LJR23" s="93"/>
      <c r="LJU23" s="93"/>
      <c r="LJX23" s="93"/>
      <c r="LKI23" s="93"/>
      <c r="LKJ23" s="93"/>
      <c r="LKO23" s="93"/>
      <c r="LKS23" s="93"/>
      <c r="LKT23" s="93"/>
      <c r="LLB23" s="93"/>
      <c r="LLC23" s="93"/>
      <c r="LMC23" s="93"/>
      <c r="LMD23" s="93"/>
      <c r="LME23" s="93"/>
      <c r="LMF23" s="93"/>
      <c r="LMG23" s="93"/>
      <c r="LMH23" s="93"/>
      <c r="LMI23" s="93"/>
      <c r="LMJ23" s="93"/>
      <c r="LMK23" s="93"/>
      <c r="LML23" s="93"/>
      <c r="LMM23" s="93"/>
      <c r="LMN23" s="93"/>
      <c r="LMO23" s="93"/>
      <c r="LMP23" s="93"/>
      <c r="LMQ23" s="93"/>
      <c r="LMR23" s="93"/>
      <c r="LMS23" s="93"/>
      <c r="LMT23" s="93"/>
      <c r="LMU23" s="93"/>
      <c r="LMV23" s="93"/>
      <c r="LMW23" s="93"/>
      <c r="LMX23" s="93"/>
      <c r="LMY23" s="93"/>
      <c r="LMZ23" s="93"/>
      <c r="LNA23" s="93"/>
      <c r="LNB23" s="93"/>
      <c r="LNC23" s="93"/>
      <c r="LND23" s="93"/>
      <c r="LNE23" s="93"/>
      <c r="LNF23" s="93"/>
      <c r="LNG23" s="93"/>
      <c r="LNH23" s="93"/>
      <c r="LNI23" s="93"/>
      <c r="LNJ23" s="93"/>
      <c r="LNK23" s="93"/>
      <c r="LNL23" s="93"/>
      <c r="LNM23" s="93"/>
      <c r="LNN23" s="93"/>
      <c r="LNO23" s="93"/>
      <c r="LNP23" s="93"/>
      <c r="LNQ23" s="93"/>
      <c r="LNR23" s="93"/>
      <c r="LNS23" s="93"/>
      <c r="LNT23" s="93"/>
      <c r="LNU23" s="93"/>
      <c r="LNV23" s="93"/>
      <c r="LNW23" s="93"/>
      <c r="LNX23" s="93"/>
      <c r="LNY23" s="93"/>
      <c r="LNZ23" s="93"/>
      <c r="LOA23" s="93"/>
      <c r="LOB23" s="93"/>
      <c r="LOC23" s="93"/>
      <c r="LOD23" s="93"/>
      <c r="LOE23" s="93"/>
      <c r="LOF23" s="93"/>
      <c r="LOG23" s="93"/>
      <c r="LOH23" s="93"/>
      <c r="LON23" s="93"/>
      <c r="LOQ23" s="93"/>
      <c r="LOT23" s="93"/>
      <c r="LOW23" s="93"/>
      <c r="LOZ23" s="93"/>
      <c r="LPC23" s="93"/>
      <c r="LPI23" s="93"/>
      <c r="LPR23" s="93"/>
      <c r="LPU23" s="93"/>
      <c r="LPX23" s="93"/>
      <c r="LQA23" s="93"/>
      <c r="LQM23" s="93"/>
      <c r="LQS23" s="93"/>
      <c r="LQV23" s="93"/>
      <c r="LQY23" s="93"/>
      <c r="LRB23" s="93"/>
      <c r="LRH23" s="93"/>
      <c r="LRK23" s="93"/>
      <c r="LRN23" s="93"/>
      <c r="LRQ23" s="93"/>
      <c r="LRS23" s="93"/>
      <c r="LRT23" s="93"/>
      <c r="LRY23" s="93"/>
      <c r="LSB23" s="93"/>
      <c r="LSE23" s="93"/>
      <c r="LSH23" s="93"/>
      <c r="LSK23" s="93"/>
      <c r="LSN23" s="93"/>
      <c r="LSQ23" s="93"/>
      <c r="LSW23" s="93"/>
      <c r="LSZ23" s="93"/>
      <c r="LTC23" s="93"/>
      <c r="LTE23" s="93"/>
      <c r="LTF23" s="93"/>
      <c r="LTN23" s="93"/>
      <c r="LTQ23" s="93"/>
      <c r="LTT23" s="93"/>
      <c r="LUE23" s="93"/>
      <c r="LUF23" s="93"/>
      <c r="LUK23" s="93"/>
      <c r="LUO23" s="93"/>
      <c r="LUP23" s="93"/>
      <c r="LUX23" s="93"/>
      <c r="LUY23" s="93"/>
      <c r="LVY23" s="93"/>
      <c r="LVZ23" s="93"/>
      <c r="LWA23" s="93"/>
      <c r="LWB23" s="93"/>
      <c r="LWC23" s="93"/>
      <c r="LWD23" s="93"/>
      <c r="LWE23" s="93"/>
      <c r="LWF23" s="93"/>
      <c r="LWG23" s="93"/>
      <c r="LWH23" s="93"/>
      <c r="LWI23" s="93"/>
      <c r="LWJ23" s="93"/>
      <c r="LWK23" s="93"/>
      <c r="LWL23" s="93"/>
      <c r="LWM23" s="93"/>
      <c r="LWN23" s="93"/>
      <c r="LWO23" s="93"/>
      <c r="LWP23" s="93"/>
      <c r="LWQ23" s="93"/>
      <c r="LWR23" s="93"/>
      <c r="LWS23" s="93"/>
      <c r="LWT23" s="93"/>
      <c r="LWU23" s="93"/>
      <c r="LWV23" s="93"/>
      <c r="LWW23" s="93"/>
      <c r="LWX23" s="93"/>
      <c r="LWY23" s="93"/>
      <c r="LWZ23" s="93"/>
      <c r="LXA23" s="93"/>
      <c r="LXB23" s="93"/>
      <c r="LXC23" s="93"/>
      <c r="LXD23" s="93"/>
      <c r="LXE23" s="93"/>
      <c r="LXF23" s="93"/>
      <c r="LXG23" s="93"/>
      <c r="LXH23" s="93"/>
      <c r="LXI23" s="93"/>
      <c r="LXJ23" s="93"/>
      <c r="LXK23" s="93"/>
      <c r="LXL23" s="93"/>
      <c r="LXM23" s="93"/>
      <c r="LXN23" s="93"/>
      <c r="LXO23" s="93"/>
      <c r="LXP23" s="93"/>
      <c r="LXQ23" s="93"/>
      <c r="LXR23" s="93"/>
      <c r="LXS23" s="93"/>
      <c r="LXT23" s="93"/>
      <c r="LXU23" s="93"/>
      <c r="LXV23" s="93"/>
      <c r="LXW23" s="93"/>
      <c r="LXX23" s="93"/>
      <c r="LXY23" s="93"/>
      <c r="LXZ23" s="93"/>
      <c r="LYA23" s="93"/>
      <c r="LYB23" s="93"/>
      <c r="LYC23" s="93"/>
      <c r="LYD23" s="93"/>
      <c r="LYJ23" s="93"/>
      <c r="LYM23" s="93"/>
      <c r="LYP23" s="93"/>
      <c r="LYS23" s="93"/>
      <c r="LYV23" s="93"/>
      <c r="LYY23" s="93"/>
      <c r="LZE23" s="93"/>
      <c r="LZN23" s="93"/>
      <c r="LZQ23" s="93"/>
      <c r="LZT23" s="93"/>
      <c r="LZW23" s="93"/>
      <c r="MAI23" s="93"/>
      <c r="MAO23" s="93"/>
      <c r="MAR23" s="93"/>
      <c r="MAU23" s="93"/>
      <c r="MAX23" s="93"/>
      <c r="MBD23" s="93"/>
      <c r="MBG23" s="93"/>
      <c r="MBJ23" s="93"/>
      <c r="MBM23" s="93"/>
      <c r="MBO23" s="93"/>
      <c r="MBP23" s="93"/>
      <c r="MBU23" s="93"/>
      <c r="MBX23" s="93"/>
      <c r="MCA23" s="93"/>
      <c r="MCD23" s="93"/>
      <c r="MCG23" s="93"/>
      <c r="MCJ23" s="93"/>
      <c r="MCM23" s="93"/>
      <c r="MCS23" s="93"/>
      <c r="MCV23" s="93"/>
      <c r="MCY23" s="93"/>
      <c r="MDA23" s="93"/>
      <c r="MDB23" s="93"/>
      <c r="MDJ23" s="93"/>
      <c r="MDM23" s="93"/>
      <c r="MDP23" s="93"/>
      <c r="MEA23" s="93"/>
      <c r="MEB23" s="93"/>
      <c r="MEG23" s="93"/>
      <c r="MEK23" s="93"/>
      <c r="MEL23" s="93"/>
      <c r="MET23" s="93"/>
      <c r="MEU23" s="93"/>
      <c r="MFU23" s="93"/>
      <c r="MFV23" s="93"/>
      <c r="MFW23" s="93"/>
      <c r="MFX23" s="93"/>
      <c r="MFY23" s="93"/>
      <c r="MFZ23" s="93"/>
      <c r="MGA23" s="93"/>
      <c r="MGB23" s="93"/>
      <c r="MGC23" s="93"/>
      <c r="MGD23" s="93"/>
      <c r="MGE23" s="93"/>
      <c r="MGF23" s="93"/>
      <c r="MGG23" s="93"/>
      <c r="MGH23" s="93"/>
      <c r="MGI23" s="93"/>
      <c r="MGJ23" s="93"/>
      <c r="MGK23" s="93"/>
      <c r="MGL23" s="93"/>
      <c r="MGM23" s="93"/>
      <c r="MGN23" s="93"/>
      <c r="MGO23" s="93"/>
      <c r="MGP23" s="93"/>
      <c r="MGQ23" s="93"/>
      <c r="MGR23" s="93"/>
      <c r="MGS23" s="93"/>
      <c r="MGT23" s="93"/>
      <c r="MGU23" s="93"/>
      <c r="MGV23" s="93"/>
      <c r="MGW23" s="93"/>
      <c r="MGX23" s="93"/>
      <c r="MGY23" s="93"/>
      <c r="MGZ23" s="93"/>
      <c r="MHA23" s="93"/>
      <c r="MHB23" s="93"/>
      <c r="MHC23" s="93"/>
      <c r="MHD23" s="93"/>
      <c r="MHE23" s="93"/>
      <c r="MHF23" s="93"/>
      <c r="MHG23" s="93"/>
      <c r="MHH23" s="93"/>
      <c r="MHI23" s="93"/>
      <c r="MHJ23" s="93"/>
      <c r="MHK23" s="93"/>
      <c r="MHL23" s="93"/>
      <c r="MHM23" s="93"/>
      <c r="MHN23" s="93"/>
      <c r="MHO23" s="93"/>
      <c r="MHP23" s="93"/>
      <c r="MHQ23" s="93"/>
      <c r="MHR23" s="93"/>
      <c r="MHS23" s="93"/>
      <c r="MHT23" s="93"/>
      <c r="MHU23" s="93"/>
      <c r="MHV23" s="93"/>
      <c r="MHW23" s="93"/>
      <c r="MHX23" s="93"/>
      <c r="MHY23" s="93"/>
      <c r="MHZ23" s="93"/>
      <c r="MIF23" s="93"/>
      <c r="MII23" s="93"/>
      <c r="MIL23" s="93"/>
      <c r="MIO23" s="93"/>
      <c r="MIR23" s="93"/>
      <c r="MIU23" s="93"/>
      <c r="MJA23" s="93"/>
      <c r="MJJ23" s="93"/>
      <c r="MJM23" s="93"/>
      <c r="MJP23" s="93"/>
      <c r="MJS23" s="93"/>
      <c r="MKE23" s="93"/>
      <c r="MKK23" s="93"/>
      <c r="MKN23" s="93"/>
      <c r="MKQ23" s="93"/>
      <c r="MKT23" s="93"/>
      <c r="MKZ23" s="93"/>
      <c r="MLC23" s="93"/>
      <c r="MLF23" s="93"/>
      <c r="MLI23" s="93"/>
      <c r="MLK23" s="93"/>
      <c r="MLL23" s="93"/>
      <c r="MLQ23" s="93"/>
      <c r="MLT23" s="93"/>
      <c r="MLW23" s="93"/>
      <c r="MLZ23" s="93"/>
      <c r="MMC23" s="93"/>
      <c r="MMF23" s="93"/>
      <c r="MMI23" s="93"/>
      <c r="MMO23" s="93"/>
      <c r="MMR23" s="93"/>
      <c r="MMU23" s="93"/>
      <c r="MMW23" s="93"/>
      <c r="MMX23" s="93"/>
      <c r="MNF23" s="93"/>
      <c r="MNI23" s="93"/>
      <c r="MNL23" s="93"/>
      <c r="MNW23" s="93"/>
      <c r="MNX23" s="93"/>
      <c r="MOC23" s="93"/>
      <c r="MOG23" s="93"/>
      <c r="MOH23" s="93"/>
      <c r="MOP23" s="93"/>
      <c r="MOQ23" s="93"/>
      <c r="MPQ23" s="93"/>
      <c r="MPR23" s="93"/>
      <c r="MPS23" s="93"/>
      <c r="MPT23" s="93"/>
      <c r="MPU23" s="93"/>
      <c r="MPV23" s="93"/>
      <c r="MPW23" s="93"/>
      <c r="MPX23" s="93"/>
      <c r="MPY23" s="93"/>
      <c r="MPZ23" s="93"/>
      <c r="MQA23" s="93"/>
      <c r="MQB23" s="93"/>
      <c r="MQC23" s="93"/>
      <c r="MQD23" s="93"/>
      <c r="MQE23" s="93"/>
      <c r="MQF23" s="93"/>
      <c r="MQG23" s="93"/>
      <c r="MQH23" s="93"/>
      <c r="MQI23" s="93"/>
      <c r="MQJ23" s="93"/>
      <c r="MQK23" s="93"/>
      <c r="MQL23" s="93"/>
      <c r="MQM23" s="93"/>
      <c r="MQN23" s="93"/>
      <c r="MQO23" s="93"/>
      <c r="MQP23" s="93"/>
      <c r="MQQ23" s="93"/>
      <c r="MQR23" s="93"/>
      <c r="MQS23" s="93"/>
      <c r="MQT23" s="93"/>
      <c r="MQU23" s="93"/>
      <c r="MQV23" s="93"/>
      <c r="MQW23" s="93"/>
      <c r="MQX23" s="93"/>
      <c r="MQY23" s="93"/>
      <c r="MQZ23" s="93"/>
      <c r="MRA23" s="93"/>
      <c r="MRB23" s="93"/>
      <c r="MRC23" s="93"/>
      <c r="MRD23" s="93"/>
      <c r="MRE23" s="93"/>
      <c r="MRF23" s="93"/>
      <c r="MRG23" s="93"/>
      <c r="MRH23" s="93"/>
      <c r="MRI23" s="93"/>
      <c r="MRJ23" s="93"/>
      <c r="MRK23" s="93"/>
      <c r="MRL23" s="93"/>
      <c r="MRM23" s="93"/>
      <c r="MRN23" s="93"/>
      <c r="MRO23" s="93"/>
      <c r="MRP23" s="93"/>
      <c r="MRQ23" s="93"/>
      <c r="MRR23" s="93"/>
      <c r="MRS23" s="93"/>
      <c r="MRT23" s="93"/>
      <c r="MRU23" s="93"/>
      <c r="MRV23" s="93"/>
      <c r="MSB23" s="93"/>
      <c r="MSE23" s="93"/>
      <c r="MSH23" s="93"/>
      <c r="MSK23" s="93"/>
      <c r="MSN23" s="93"/>
      <c r="MSQ23" s="93"/>
      <c r="MSW23" s="93"/>
      <c r="MTF23" s="93"/>
      <c r="MTI23" s="93"/>
      <c r="MTL23" s="93"/>
      <c r="MTO23" s="93"/>
      <c r="MUA23" s="93"/>
      <c r="MUG23" s="93"/>
      <c r="MUJ23" s="93"/>
      <c r="MUM23" s="93"/>
      <c r="MUP23" s="93"/>
      <c r="MUV23" s="93"/>
      <c r="MUY23" s="93"/>
      <c r="MVB23" s="93"/>
      <c r="MVE23" s="93"/>
      <c r="MVG23" s="93"/>
      <c r="MVH23" s="93"/>
      <c r="MVM23" s="93"/>
      <c r="MVP23" s="93"/>
      <c r="MVS23" s="93"/>
      <c r="MVV23" s="93"/>
      <c r="MVY23" s="93"/>
      <c r="MWB23" s="93"/>
      <c r="MWE23" s="93"/>
      <c r="MWK23" s="93"/>
      <c r="MWN23" s="93"/>
      <c r="MWQ23" s="93"/>
      <c r="MWS23" s="93"/>
      <c r="MWT23" s="93"/>
      <c r="MXB23" s="93"/>
      <c r="MXE23" s="93"/>
      <c r="MXH23" s="93"/>
      <c r="MXS23" s="93"/>
      <c r="MXT23" s="93"/>
      <c r="MXY23" s="93"/>
      <c r="MYC23" s="93"/>
      <c r="MYD23" s="93"/>
      <c r="MYL23" s="93"/>
      <c r="MYM23" s="93"/>
      <c r="MZM23" s="93"/>
      <c r="MZN23" s="93"/>
      <c r="MZO23" s="93"/>
      <c r="MZP23" s="93"/>
      <c r="MZQ23" s="93"/>
      <c r="MZR23" s="93"/>
      <c r="MZS23" s="93"/>
      <c r="MZT23" s="93"/>
      <c r="MZU23" s="93"/>
      <c r="MZV23" s="93"/>
      <c r="MZW23" s="93"/>
      <c r="MZX23" s="93"/>
      <c r="MZY23" s="93"/>
      <c r="MZZ23" s="93"/>
      <c r="NAA23" s="93"/>
      <c r="NAB23" s="93"/>
      <c r="NAC23" s="93"/>
      <c r="NAD23" s="93"/>
      <c r="NAE23" s="93"/>
      <c r="NAF23" s="93"/>
      <c r="NAG23" s="93"/>
      <c r="NAH23" s="93"/>
      <c r="NAI23" s="93"/>
      <c r="NAJ23" s="93"/>
      <c r="NAK23" s="93"/>
      <c r="NAL23" s="93"/>
      <c r="NAM23" s="93"/>
      <c r="NAN23" s="93"/>
      <c r="NAO23" s="93"/>
      <c r="NAP23" s="93"/>
      <c r="NAQ23" s="93"/>
      <c r="NAR23" s="93"/>
      <c r="NAS23" s="93"/>
      <c r="NAT23" s="93"/>
      <c r="NAU23" s="93"/>
      <c r="NAV23" s="93"/>
      <c r="NAW23" s="93"/>
      <c r="NAX23" s="93"/>
      <c r="NAY23" s="93"/>
      <c r="NAZ23" s="93"/>
      <c r="NBA23" s="93"/>
      <c r="NBB23" s="93"/>
      <c r="NBC23" s="93"/>
      <c r="NBD23" s="93"/>
      <c r="NBE23" s="93"/>
      <c r="NBF23" s="93"/>
      <c r="NBG23" s="93"/>
      <c r="NBH23" s="93"/>
      <c r="NBI23" s="93"/>
      <c r="NBJ23" s="93"/>
      <c r="NBK23" s="93"/>
      <c r="NBL23" s="93"/>
      <c r="NBM23" s="93"/>
      <c r="NBN23" s="93"/>
      <c r="NBO23" s="93"/>
      <c r="NBP23" s="93"/>
      <c r="NBQ23" s="93"/>
      <c r="NBR23" s="93"/>
      <c r="NBX23" s="93"/>
      <c r="NCA23" s="93"/>
      <c r="NCD23" s="93"/>
      <c r="NCG23" s="93"/>
      <c r="NCJ23" s="93"/>
      <c r="NCM23" s="93"/>
      <c r="NCS23" s="93"/>
      <c r="NDB23" s="93"/>
      <c r="NDE23" s="93"/>
      <c r="NDH23" s="93"/>
      <c r="NDK23" s="93"/>
      <c r="NDW23" s="93"/>
      <c r="NEC23" s="93"/>
      <c r="NEF23" s="93"/>
      <c r="NEI23" s="93"/>
      <c r="NEL23" s="93"/>
      <c r="NER23" s="93"/>
      <c r="NEU23" s="93"/>
      <c r="NEX23" s="93"/>
      <c r="NFA23" s="93"/>
      <c r="NFC23" s="93"/>
      <c r="NFD23" s="93"/>
      <c r="NFI23" s="93"/>
      <c r="NFL23" s="93"/>
      <c r="NFO23" s="93"/>
      <c r="NFR23" s="93"/>
      <c r="NFU23" s="93"/>
      <c r="NFX23" s="93"/>
      <c r="NGA23" s="93"/>
      <c r="NGG23" s="93"/>
      <c r="NGJ23" s="93"/>
      <c r="NGM23" s="93"/>
      <c r="NGO23" s="93"/>
      <c r="NGP23" s="93"/>
      <c r="NGX23" s="93"/>
      <c r="NHA23" s="93"/>
      <c r="NHD23" s="93"/>
      <c r="NHO23" s="93"/>
      <c r="NHP23" s="93"/>
      <c r="NHU23" s="93"/>
      <c r="NHY23" s="93"/>
      <c r="NHZ23" s="93"/>
      <c r="NIH23" s="93"/>
      <c r="NII23" s="93"/>
      <c r="NJI23" s="93"/>
      <c r="NJJ23" s="93"/>
      <c r="NJK23" s="93"/>
      <c r="NJL23" s="93"/>
      <c r="NJM23" s="93"/>
      <c r="NJN23" s="93"/>
      <c r="NJO23" s="93"/>
      <c r="NJP23" s="93"/>
      <c r="NJQ23" s="93"/>
      <c r="NJR23" s="93"/>
      <c r="NJS23" s="93"/>
      <c r="NJT23" s="93"/>
      <c r="NJU23" s="93"/>
      <c r="NJV23" s="93"/>
      <c r="NJW23" s="93"/>
      <c r="NJX23" s="93"/>
      <c r="NJY23" s="93"/>
      <c r="NJZ23" s="93"/>
      <c r="NKA23" s="93"/>
      <c r="NKB23" s="93"/>
      <c r="NKC23" s="93"/>
      <c r="NKD23" s="93"/>
      <c r="NKE23" s="93"/>
      <c r="NKF23" s="93"/>
      <c r="NKG23" s="93"/>
      <c r="NKH23" s="93"/>
      <c r="NKI23" s="93"/>
      <c r="NKJ23" s="93"/>
      <c r="NKK23" s="93"/>
      <c r="NKL23" s="93"/>
      <c r="NKM23" s="93"/>
      <c r="NKN23" s="93"/>
      <c r="NKO23" s="93"/>
      <c r="NKP23" s="93"/>
      <c r="NKQ23" s="93"/>
      <c r="NKR23" s="93"/>
      <c r="NKS23" s="93"/>
      <c r="NKT23" s="93"/>
      <c r="NKU23" s="93"/>
      <c r="NKV23" s="93"/>
      <c r="NKW23" s="93"/>
      <c r="NKX23" s="93"/>
      <c r="NKY23" s="93"/>
      <c r="NKZ23" s="93"/>
      <c r="NLA23" s="93"/>
      <c r="NLB23" s="93"/>
      <c r="NLC23" s="93"/>
      <c r="NLD23" s="93"/>
      <c r="NLE23" s="93"/>
      <c r="NLF23" s="93"/>
      <c r="NLG23" s="93"/>
      <c r="NLH23" s="93"/>
      <c r="NLI23" s="93"/>
      <c r="NLJ23" s="93"/>
      <c r="NLK23" s="93"/>
      <c r="NLL23" s="93"/>
      <c r="NLM23" s="93"/>
      <c r="NLN23" s="93"/>
      <c r="NLT23" s="93"/>
      <c r="NLW23" s="93"/>
      <c r="NLZ23" s="93"/>
      <c r="NMC23" s="93"/>
      <c r="NMF23" s="93"/>
      <c r="NMI23" s="93"/>
      <c r="NMO23" s="93"/>
      <c r="NMX23" s="93"/>
      <c r="NNA23" s="93"/>
      <c r="NND23" s="93"/>
      <c r="NNG23" s="93"/>
      <c r="NNS23" s="93"/>
      <c r="NNY23" s="93"/>
      <c r="NOB23" s="93"/>
      <c r="NOE23" s="93"/>
      <c r="NOH23" s="93"/>
      <c r="NON23" s="93"/>
      <c r="NOQ23" s="93"/>
      <c r="NOT23" s="93"/>
      <c r="NOW23" s="93"/>
      <c r="NOY23" s="93"/>
      <c r="NOZ23" s="93"/>
      <c r="NPE23" s="93"/>
      <c r="NPH23" s="93"/>
      <c r="NPK23" s="93"/>
      <c r="NPN23" s="93"/>
      <c r="NPQ23" s="93"/>
      <c r="NPT23" s="93"/>
      <c r="NPW23" s="93"/>
      <c r="NQC23" s="93"/>
      <c r="NQF23" s="93"/>
      <c r="NQI23" s="93"/>
      <c r="NQK23" s="93"/>
      <c r="NQL23" s="93"/>
      <c r="NQT23" s="93"/>
      <c r="NQW23" s="93"/>
      <c r="NQZ23" s="93"/>
      <c r="NRK23" s="93"/>
      <c r="NRL23" s="93"/>
      <c r="NRQ23" s="93"/>
      <c r="NRU23" s="93"/>
      <c r="NRV23" s="93"/>
      <c r="NSD23" s="93"/>
      <c r="NSE23" s="93"/>
      <c r="NTE23" s="93"/>
      <c r="NTF23" s="93"/>
      <c r="NTG23" s="93"/>
      <c r="NTH23" s="93"/>
      <c r="NTI23" s="93"/>
      <c r="NTJ23" s="93"/>
      <c r="NTK23" s="93"/>
      <c r="NTL23" s="93"/>
      <c r="NTM23" s="93"/>
      <c r="NTN23" s="93"/>
      <c r="NTO23" s="93"/>
      <c r="NTP23" s="93"/>
      <c r="NTQ23" s="93"/>
      <c r="NTR23" s="93"/>
      <c r="NTS23" s="93"/>
      <c r="NTT23" s="93"/>
      <c r="NTU23" s="93"/>
      <c r="NTV23" s="93"/>
      <c r="NTW23" s="93"/>
      <c r="NTX23" s="93"/>
      <c r="NTY23" s="93"/>
      <c r="NTZ23" s="93"/>
      <c r="NUA23" s="93"/>
      <c r="NUB23" s="93"/>
      <c r="NUC23" s="93"/>
      <c r="NUD23" s="93"/>
      <c r="NUE23" s="93"/>
      <c r="NUF23" s="93"/>
      <c r="NUG23" s="93"/>
      <c r="NUH23" s="93"/>
      <c r="NUI23" s="93"/>
      <c r="NUJ23" s="93"/>
      <c r="NUK23" s="93"/>
      <c r="NUL23" s="93"/>
      <c r="NUM23" s="93"/>
      <c r="NUN23" s="93"/>
      <c r="NUO23" s="93"/>
      <c r="NUP23" s="93"/>
      <c r="NUQ23" s="93"/>
      <c r="NUR23" s="93"/>
      <c r="NUS23" s="93"/>
      <c r="NUT23" s="93"/>
      <c r="NUU23" s="93"/>
      <c r="NUV23" s="93"/>
      <c r="NUW23" s="93"/>
      <c r="NUX23" s="93"/>
      <c r="NUY23" s="93"/>
      <c r="NUZ23" s="93"/>
      <c r="NVA23" s="93"/>
      <c r="NVB23" s="93"/>
      <c r="NVC23" s="93"/>
      <c r="NVD23" s="93"/>
      <c r="NVE23" s="93"/>
      <c r="NVF23" s="93"/>
      <c r="NVG23" s="93"/>
      <c r="NVH23" s="93"/>
      <c r="NVI23" s="93"/>
      <c r="NVJ23" s="93"/>
      <c r="NVP23" s="93"/>
      <c r="NVS23" s="93"/>
      <c r="NVV23" s="93"/>
      <c r="NVY23" s="93"/>
      <c r="NWB23" s="93"/>
      <c r="NWE23" s="93"/>
      <c r="NWK23" s="93"/>
      <c r="NWT23" s="93"/>
      <c r="NWW23" s="93"/>
      <c r="NWZ23" s="93"/>
      <c r="NXC23" s="93"/>
      <c r="NXO23" s="93"/>
      <c r="NXU23" s="93"/>
      <c r="NXX23" s="93"/>
      <c r="NYA23" s="93"/>
      <c r="NYD23" s="93"/>
      <c r="NYJ23" s="93"/>
      <c r="NYM23" s="93"/>
      <c r="NYP23" s="93"/>
      <c r="NYS23" s="93"/>
      <c r="NYU23" s="93"/>
      <c r="NYV23" s="93"/>
      <c r="NZA23" s="93"/>
      <c r="NZD23" s="93"/>
      <c r="NZG23" s="93"/>
      <c r="NZJ23" s="93"/>
      <c r="NZM23" s="93"/>
      <c r="NZP23" s="93"/>
      <c r="NZS23" s="93"/>
      <c r="NZY23" s="93"/>
      <c r="OAB23" s="93"/>
      <c r="OAE23" s="93"/>
      <c r="OAG23" s="93"/>
      <c r="OAH23" s="93"/>
      <c r="OAP23" s="93"/>
      <c r="OAS23" s="93"/>
      <c r="OAV23" s="93"/>
      <c r="OBG23" s="93"/>
      <c r="OBH23" s="93"/>
      <c r="OBM23" s="93"/>
      <c r="OBQ23" s="93"/>
      <c r="OBR23" s="93"/>
      <c r="OBZ23" s="93"/>
      <c r="OCA23" s="93"/>
      <c r="ODA23" s="93"/>
      <c r="ODB23" s="93"/>
      <c r="ODC23" s="93"/>
      <c r="ODD23" s="93"/>
      <c r="ODE23" s="93"/>
      <c r="ODF23" s="93"/>
      <c r="ODG23" s="93"/>
      <c r="ODH23" s="93"/>
      <c r="ODI23" s="93"/>
      <c r="ODJ23" s="93"/>
      <c r="ODK23" s="93"/>
      <c r="ODL23" s="93"/>
      <c r="ODM23" s="93"/>
      <c r="ODN23" s="93"/>
      <c r="ODO23" s="93"/>
      <c r="ODP23" s="93"/>
      <c r="ODQ23" s="93"/>
      <c r="ODR23" s="93"/>
      <c r="ODS23" s="93"/>
      <c r="ODT23" s="93"/>
      <c r="ODU23" s="93"/>
      <c r="ODV23" s="93"/>
      <c r="ODW23" s="93"/>
      <c r="ODX23" s="93"/>
      <c r="ODY23" s="93"/>
      <c r="ODZ23" s="93"/>
      <c r="OEA23" s="93"/>
      <c r="OEB23" s="93"/>
      <c r="OEC23" s="93"/>
      <c r="OED23" s="93"/>
      <c r="OEE23" s="93"/>
      <c r="OEF23" s="93"/>
      <c r="OEG23" s="93"/>
      <c r="OEH23" s="93"/>
      <c r="OEI23" s="93"/>
      <c r="OEJ23" s="93"/>
      <c r="OEK23" s="93"/>
      <c r="OEL23" s="93"/>
      <c r="OEM23" s="93"/>
      <c r="OEN23" s="93"/>
      <c r="OEO23" s="93"/>
      <c r="OEP23" s="93"/>
      <c r="OEQ23" s="93"/>
      <c r="OER23" s="93"/>
      <c r="OES23" s="93"/>
      <c r="OET23" s="93"/>
      <c r="OEU23" s="93"/>
      <c r="OEV23" s="93"/>
      <c r="OEW23" s="93"/>
      <c r="OEX23" s="93"/>
      <c r="OEY23" s="93"/>
      <c r="OEZ23" s="93"/>
      <c r="OFA23" s="93"/>
      <c r="OFB23" s="93"/>
      <c r="OFC23" s="93"/>
      <c r="OFD23" s="93"/>
      <c r="OFE23" s="93"/>
      <c r="OFF23" s="93"/>
      <c r="OFL23" s="93"/>
      <c r="OFO23" s="93"/>
      <c r="OFR23" s="93"/>
      <c r="OFU23" s="93"/>
      <c r="OFX23" s="93"/>
      <c r="OGA23" s="93"/>
      <c r="OGG23" s="93"/>
      <c r="OGP23" s="93"/>
      <c r="OGS23" s="93"/>
      <c r="OGV23" s="93"/>
      <c r="OGY23" s="93"/>
      <c r="OHK23" s="93"/>
      <c r="OHQ23" s="93"/>
      <c r="OHT23" s="93"/>
      <c r="OHW23" s="93"/>
      <c r="OHZ23" s="93"/>
      <c r="OIF23" s="93"/>
      <c r="OII23" s="93"/>
      <c r="OIL23" s="93"/>
      <c r="OIO23" s="93"/>
      <c r="OIQ23" s="93"/>
      <c r="OIR23" s="93"/>
      <c r="OIW23" s="93"/>
      <c r="OIZ23" s="93"/>
      <c r="OJC23" s="93"/>
      <c r="OJF23" s="93"/>
      <c r="OJI23" s="93"/>
      <c r="OJL23" s="93"/>
      <c r="OJO23" s="93"/>
      <c r="OJU23" s="93"/>
      <c r="OJX23" s="93"/>
      <c r="OKA23" s="93"/>
      <c r="OKC23" s="93"/>
      <c r="OKD23" s="93"/>
      <c r="OKL23" s="93"/>
      <c r="OKO23" s="93"/>
      <c r="OKR23" s="93"/>
      <c r="OLC23" s="93"/>
      <c r="OLD23" s="93"/>
      <c r="OLI23" s="93"/>
      <c r="OLM23" s="93"/>
      <c r="OLN23" s="93"/>
      <c r="OLV23" s="93"/>
      <c r="OLW23" s="93"/>
      <c r="OMW23" s="93"/>
      <c r="OMX23" s="93"/>
      <c r="OMY23" s="93"/>
      <c r="OMZ23" s="93"/>
      <c r="ONA23" s="93"/>
      <c r="ONB23" s="93"/>
      <c r="ONC23" s="93"/>
      <c r="OND23" s="93"/>
      <c r="ONE23" s="93"/>
      <c r="ONF23" s="93"/>
      <c r="ONG23" s="93"/>
      <c r="ONH23" s="93"/>
      <c r="ONI23" s="93"/>
      <c r="ONJ23" s="93"/>
      <c r="ONK23" s="93"/>
      <c r="ONL23" s="93"/>
      <c r="ONM23" s="93"/>
      <c r="ONN23" s="93"/>
      <c r="ONO23" s="93"/>
      <c r="ONP23" s="93"/>
      <c r="ONQ23" s="93"/>
      <c r="ONR23" s="93"/>
      <c r="ONS23" s="93"/>
      <c r="ONT23" s="93"/>
      <c r="ONU23" s="93"/>
      <c r="ONV23" s="93"/>
      <c r="ONW23" s="93"/>
      <c r="ONX23" s="93"/>
      <c r="ONY23" s="93"/>
      <c r="ONZ23" s="93"/>
      <c r="OOA23" s="93"/>
      <c r="OOB23" s="93"/>
      <c r="OOC23" s="93"/>
      <c r="OOD23" s="93"/>
      <c r="OOE23" s="93"/>
      <c r="OOF23" s="93"/>
      <c r="OOG23" s="93"/>
      <c r="OOH23" s="93"/>
      <c r="OOI23" s="93"/>
      <c r="OOJ23" s="93"/>
      <c r="OOK23" s="93"/>
      <c r="OOL23" s="93"/>
      <c r="OOM23" s="93"/>
      <c r="OON23" s="93"/>
      <c r="OOO23" s="93"/>
      <c r="OOP23" s="93"/>
      <c r="OOQ23" s="93"/>
      <c r="OOR23" s="93"/>
      <c r="OOS23" s="93"/>
      <c r="OOT23" s="93"/>
      <c r="OOU23" s="93"/>
      <c r="OOV23" s="93"/>
      <c r="OOW23" s="93"/>
      <c r="OOX23" s="93"/>
      <c r="OOY23" s="93"/>
      <c r="OOZ23" s="93"/>
      <c r="OPA23" s="93"/>
      <c r="OPB23" s="93"/>
      <c r="OPH23" s="93"/>
      <c r="OPK23" s="93"/>
      <c r="OPN23" s="93"/>
      <c r="OPQ23" s="93"/>
      <c r="OPT23" s="93"/>
      <c r="OPW23" s="93"/>
      <c r="OQC23" s="93"/>
      <c r="OQL23" s="93"/>
      <c r="OQO23" s="93"/>
      <c r="OQR23" s="93"/>
      <c r="OQU23" s="93"/>
      <c r="ORG23" s="93"/>
      <c r="ORM23" s="93"/>
      <c r="ORP23" s="93"/>
      <c r="ORS23" s="93"/>
      <c r="ORV23" s="93"/>
      <c r="OSB23" s="93"/>
      <c r="OSE23" s="93"/>
      <c r="OSH23" s="93"/>
      <c r="OSK23" s="93"/>
      <c r="OSM23" s="93"/>
      <c r="OSN23" s="93"/>
      <c r="OSS23" s="93"/>
      <c r="OSV23" s="93"/>
      <c r="OSY23" s="93"/>
      <c r="OTB23" s="93"/>
      <c r="OTE23" s="93"/>
      <c r="OTH23" s="93"/>
      <c r="OTK23" s="93"/>
      <c r="OTQ23" s="93"/>
      <c r="OTT23" s="93"/>
      <c r="OTW23" s="93"/>
      <c r="OTY23" s="93"/>
      <c r="OTZ23" s="93"/>
      <c r="OUH23" s="93"/>
      <c r="OUK23" s="93"/>
      <c r="OUN23" s="93"/>
      <c r="OUY23" s="93"/>
      <c r="OUZ23" s="93"/>
      <c r="OVE23" s="93"/>
      <c r="OVI23" s="93"/>
      <c r="OVJ23" s="93"/>
      <c r="OVR23" s="93"/>
      <c r="OVS23" s="93"/>
      <c r="OWS23" s="93"/>
      <c r="OWT23" s="93"/>
      <c r="OWU23" s="93"/>
      <c r="OWV23" s="93"/>
      <c r="OWW23" s="93"/>
      <c r="OWX23" s="93"/>
      <c r="OWY23" s="93"/>
      <c r="OWZ23" s="93"/>
      <c r="OXA23" s="93"/>
      <c r="OXB23" s="93"/>
      <c r="OXC23" s="93"/>
      <c r="OXD23" s="93"/>
      <c r="OXE23" s="93"/>
      <c r="OXF23" s="93"/>
      <c r="OXG23" s="93"/>
      <c r="OXH23" s="93"/>
      <c r="OXI23" s="93"/>
      <c r="OXJ23" s="93"/>
      <c r="OXK23" s="93"/>
      <c r="OXL23" s="93"/>
      <c r="OXM23" s="93"/>
      <c r="OXN23" s="93"/>
      <c r="OXO23" s="93"/>
      <c r="OXP23" s="93"/>
      <c r="OXQ23" s="93"/>
      <c r="OXR23" s="93"/>
      <c r="OXS23" s="93"/>
      <c r="OXT23" s="93"/>
      <c r="OXU23" s="93"/>
      <c r="OXV23" s="93"/>
      <c r="OXW23" s="93"/>
      <c r="OXX23" s="93"/>
      <c r="OXY23" s="93"/>
      <c r="OXZ23" s="93"/>
      <c r="OYA23" s="93"/>
      <c r="OYB23" s="93"/>
      <c r="OYC23" s="93"/>
      <c r="OYD23" s="93"/>
      <c r="OYE23" s="93"/>
      <c r="OYF23" s="93"/>
      <c r="OYG23" s="93"/>
      <c r="OYH23" s="93"/>
      <c r="OYI23" s="93"/>
      <c r="OYJ23" s="93"/>
      <c r="OYK23" s="93"/>
      <c r="OYL23" s="93"/>
      <c r="OYM23" s="93"/>
      <c r="OYN23" s="93"/>
      <c r="OYO23" s="93"/>
      <c r="OYP23" s="93"/>
      <c r="OYQ23" s="93"/>
      <c r="OYR23" s="93"/>
      <c r="OYS23" s="93"/>
      <c r="OYT23" s="93"/>
      <c r="OYU23" s="93"/>
      <c r="OYV23" s="93"/>
      <c r="OYW23" s="93"/>
      <c r="OYX23" s="93"/>
      <c r="OZD23" s="93"/>
      <c r="OZG23" s="93"/>
      <c r="OZJ23" s="93"/>
      <c r="OZM23" s="93"/>
      <c r="OZP23" s="93"/>
      <c r="OZS23" s="93"/>
      <c r="OZY23" s="93"/>
      <c r="PAH23" s="93"/>
      <c r="PAK23" s="93"/>
      <c r="PAN23" s="93"/>
      <c r="PAQ23" s="93"/>
      <c r="PBC23" s="93"/>
      <c r="PBI23" s="93"/>
      <c r="PBL23" s="93"/>
      <c r="PBO23" s="93"/>
      <c r="PBR23" s="93"/>
      <c r="PBX23" s="93"/>
      <c r="PCA23" s="93"/>
      <c r="PCD23" s="93"/>
      <c r="PCG23" s="93"/>
      <c r="PCI23" s="93"/>
      <c r="PCJ23" s="93"/>
      <c r="PCO23" s="93"/>
      <c r="PCR23" s="93"/>
      <c r="PCU23" s="93"/>
      <c r="PCX23" s="93"/>
      <c r="PDA23" s="93"/>
      <c r="PDD23" s="93"/>
      <c r="PDG23" s="93"/>
      <c r="PDM23" s="93"/>
      <c r="PDP23" s="93"/>
      <c r="PDS23" s="93"/>
      <c r="PDU23" s="93"/>
      <c r="PDV23" s="93"/>
      <c r="PED23" s="93"/>
      <c r="PEG23" s="93"/>
      <c r="PEJ23" s="93"/>
      <c r="PEU23" s="93"/>
      <c r="PEV23" s="93"/>
      <c r="PFA23" s="93"/>
      <c r="PFE23" s="93"/>
      <c r="PFF23" s="93"/>
      <c r="PFN23" s="93"/>
      <c r="PFO23" s="93"/>
      <c r="PGO23" s="93"/>
      <c r="PGP23" s="93"/>
      <c r="PGQ23" s="93"/>
      <c r="PGR23" s="93"/>
      <c r="PGS23" s="93"/>
      <c r="PGT23" s="93"/>
      <c r="PGU23" s="93"/>
      <c r="PGV23" s="93"/>
      <c r="PGW23" s="93"/>
      <c r="PGX23" s="93"/>
      <c r="PGY23" s="93"/>
      <c r="PGZ23" s="93"/>
      <c r="PHA23" s="93"/>
      <c r="PHB23" s="93"/>
      <c r="PHC23" s="93"/>
      <c r="PHD23" s="93"/>
      <c r="PHE23" s="93"/>
      <c r="PHF23" s="93"/>
      <c r="PHG23" s="93"/>
      <c r="PHH23" s="93"/>
      <c r="PHI23" s="93"/>
      <c r="PHJ23" s="93"/>
      <c r="PHK23" s="93"/>
      <c r="PHL23" s="93"/>
      <c r="PHM23" s="93"/>
      <c r="PHN23" s="93"/>
      <c r="PHO23" s="93"/>
      <c r="PHP23" s="93"/>
      <c r="PHQ23" s="93"/>
      <c r="PHR23" s="93"/>
      <c r="PHS23" s="93"/>
      <c r="PHT23" s="93"/>
      <c r="PHU23" s="93"/>
      <c r="PHV23" s="93"/>
      <c r="PHW23" s="93"/>
      <c r="PHX23" s="93"/>
      <c r="PHY23" s="93"/>
      <c r="PHZ23" s="93"/>
      <c r="PIA23" s="93"/>
      <c r="PIB23" s="93"/>
      <c r="PIC23" s="93"/>
      <c r="PID23" s="93"/>
      <c r="PIE23" s="93"/>
      <c r="PIF23" s="93"/>
      <c r="PIG23" s="93"/>
      <c r="PIH23" s="93"/>
      <c r="PII23" s="93"/>
      <c r="PIJ23" s="93"/>
      <c r="PIK23" s="93"/>
      <c r="PIL23" s="93"/>
      <c r="PIM23" s="93"/>
      <c r="PIN23" s="93"/>
      <c r="PIO23" s="93"/>
      <c r="PIP23" s="93"/>
      <c r="PIQ23" s="93"/>
      <c r="PIR23" s="93"/>
      <c r="PIS23" s="93"/>
      <c r="PIT23" s="93"/>
      <c r="PIZ23" s="93"/>
      <c r="PJC23" s="93"/>
      <c r="PJF23" s="93"/>
      <c r="PJI23" s="93"/>
      <c r="PJL23" s="93"/>
      <c r="PJO23" s="93"/>
      <c r="PJU23" s="93"/>
      <c r="PKD23" s="93"/>
      <c r="PKG23" s="93"/>
      <c r="PKJ23" s="93"/>
      <c r="PKM23" s="93"/>
      <c r="PKY23" s="93"/>
      <c r="PLE23" s="93"/>
      <c r="PLH23" s="93"/>
      <c r="PLK23" s="93"/>
      <c r="PLN23" s="93"/>
      <c r="PLT23" s="93"/>
      <c r="PLW23" s="93"/>
      <c r="PLZ23" s="93"/>
      <c r="PMC23" s="93"/>
      <c r="PME23" s="93"/>
      <c r="PMF23" s="93"/>
      <c r="PMK23" s="93"/>
      <c r="PMN23" s="93"/>
      <c r="PMQ23" s="93"/>
      <c r="PMT23" s="93"/>
      <c r="PMW23" s="93"/>
      <c r="PMZ23" s="93"/>
      <c r="PNC23" s="93"/>
      <c r="PNI23" s="93"/>
      <c r="PNL23" s="93"/>
      <c r="PNO23" s="93"/>
      <c r="PNQ23" s="93"/>
      <c r="PNR23" s="93"/>
      <c r="PNZ23" s="93"/>
      <c r="POC23" s="93"/>
      <c r="POF23" s="93"/>
      <c r="POQ23" s="93"/>
      <c r="POR23" s="93"/>
      <c r="POW23" s="93"/>
      <c r="PPA23" s="93"/>
      <c r="PPB23" s="93"/>
      <c r="PPJ23" s="93"/>
      <c r="PPK23" s="93"/>
      <c r="PQK23" s="93"/>
      <c r="PQL23" s="93"/>
      <c r="PQM23" s="93"/>
      <c r="PQN23" s="93"/>
      <c r="PQO23" s="93"/>
      <c r="PQP23" s="93"/>
      <c r="PQQ23" s="93"/>
      <c r="PQR23" s="93"/>
      <c r="PQS23" s="93"/>
      <c r="PQT23" s="93"/>
      <c r="PQU23" s="93"/>
      <c r="PQV23" s="93"/>
      <c r="PQW23" s="93"/>
      <c r="PQX23" s="93"/>
      <c r="PQY23" s="93"/>
      <c r="PQZ23" s="93"/>
      <c r="PRA23" s="93"/>
      <c r="PRB23" s="93"/>
      <c r="PRC23" s="93"/>
      <c r="PRD23" s="93"/>
      <c r="PRE23" s="93"/>
      <c r="PRF23" s="93"/>
      <c r="PRG23" s="93"/>
      <c r="PRH23" s="93"/>
      <c r="PRI23" s="93"/>
      <c r="PRJ23" s="93"/>
      <c r="PRK23" s="93"/>
      <c r="PRL23" s="93"/>
      <c r="PRM23" s="93"/>
      <c r="PRN23" s="93"/>
      <c r="PRO23" s="93"/>
      <c r="PRP23" s="93"/>
      <c r="PRQ23" s="93"/>
      <c r="PRR23" s="93"/>
      <c r="PRS23" s="93"/>
      <c r="PRT23" s="93"/>
      <c r="PRU23" s="93"/>
      <c r="PRV23" s="93"/>
      <c r="PRW23" s="93"/>
      <c r="PRX23" s="93"/>
      <c r="PRY23" s="93"/>
      <c r="PRZ23" s="93"/>
      <c r="PSA23" s="93"/>
      <c r="PSB23" s="93"/>
      <c r="PSC23" s="93"/>
      <c r="PSD23" s="93"/>
      <c r="PSE23" s="93"/>
      <c r="PSF23" s="93"/>
      <c r="PSG23" s="93"/>
      <c r="PSH23" s="93"/>
      <c r="PSI23" s="93"/>
      <c r="PSJ23" s="93"/>
      <c r="PSK23" s="93"/>
      <c r="PSL23" s="93"/>
      <c r="PSM23" s="93"/>
      <c r="PSN23" s="93"/>
      <c r="PSO23" s="93"/>
      <c r="PSP23" s="93"/>
      <c r="PSV23" s="93"/>
      <c r="PSY23" s="93"/>
      <c r="PTB23" s="93"/>
      <c r="PTE23" s="93"/>
      <c r="PTH23" s="93"/>
      <c r="PTK23" s="93"/>
      <c r="PTQ23" s="93"/>
      <c r="PTZ23" s="93"/>
      <c r="PUC23" s="93"/>
      <c r="PUF23" s="93"/>
      <c r="PUI23" s="93"/>
      <c r="PUU23" s="93"/>
      <c r="PVA23" s="93"/>
      <c r="PVD23" s="93"/>
      <c r="PVG23" s="93"/>
      <c r="PVJ23" s="93"/>
      <c r="PVP23" s="93"/>
      <c r="PVS23" s="93"/>
      <c r="PVV23" s="93"/>
      <c r="PVY23" s="93"/>
      <c r="PWA23" s="93"/>
      <c r="PWB23" s="93"/>
      <c r="PWG23" s="93"/>
      <c r="PWJ23" s="93"/>
      <c r="PWM23" s="93"/>
      <c r="PWP23" s="93"/>
      <c r="PWS23" s="93"/>
      <c r="PWV23" s="93"/>
      <c r="PWY23" s="93"/>
      <c r="PXE23" s="93"/>
      <c r="PXH23" s="93"/>
      <c r="PXK23" s="93"/>
      <c r="PXM23" s="93"/>
      <c r="PXN23" s="93"/>
      <c r="PXV23" s="93"/>
      <c r="PXY23" s="93"/>
      <c r="PYB23" s="93"/>
      <c r="PYM23" s="93"/>
      <c r="PYN23" s="93"/>
      <c r="PYS23" s="93"/>
      <c r="PYW23" s="93"/>
      <c r="PYX23" s="93"/>
      <c r="PZF23" s="93"/>
      <c r="PZG23" s="93"/>
      <c r="QAG23" s="93"/>
      <c r="QAH23" s="93"/>
      <c r="QAI23" s="93"/>
      <c r="QAJ23" s="93"/>
      <c r="QAK23" s="93"/>
      <c r="QAL23" s="93"/>
      <c r="QAM23" s="93"/>
      <c r="QAN23" s="93"/>
      <c r="QAO23" s="93"/>
      <c r="QAP23" s="93"/>
      <c r="QAQ23" s="93"/>
      <c r="QAR23" s="93"/>
      <c r="QAS23" s="93"/>
      <c r="QAT23" s="93"/>
      <c r="QAU23" s="93"/>
      <c r="QAV23" s="93"/>
      <c r="QAW23" s="93"/>
      <c r="QAX23" s="93"/>
      <c r="QAY23" s="93"/>
      <c r="QAZ23" s="93"/>
      <c r="QBA23" s="93"/>
      <c r="QBB23" s="93"/>
      <c r="QBC23" s="93"/>
      <c r="QBD23" s="93"/>
      <c r="QBE23" s="93"/>
      <c r="QBF23" s="93"/>
      <c r="QBG23" s="93"/>
      <c r="QBH23" s="93"/>
      <c r="QBI23" s="93"/>
      <c r="QBJ23" s="93"/>
      <c r="QBK23" s="93"/>
      <c r="QBL23" s="93"/>
      <c r="QBM23" s="93"/>
      <c r="QBN23" s="93"/>
      <c r="QBO23" s="93"/>
      <c r="QBP23" s="93"/>
      <c r="QBQ23" s="93"/>
      <c r="QBR23" s="93"/>
      <c r="QBS23" s="93"/>
      <c r="QBT23" s="93"/>
      <c r="QBU23" s="93"/>
      <c r="QBV23" s="93"/>
      <c r="QBW23" s="93"/>
      <c r="QBX23" s="93"/>
      <c r="QBY23" s="93"/>
      <c r="QBZ23" s="93"/>
      <c r="QCA23" s="93"/>
      <c r="QCB23" s="93"/>
      <c r="QCC23" s="93"/>
      <c r="QCD23" s="93"/>
      <c r="QCE23" s="93"/>
      <c r="QCF23" s="93"/>
      <c r="QCG23" s="93"/>
      <c r="QCH23" s="93"/>
      <c r="QCI23" s="93"/>
      <c r="QCJ23" s="93"/>
      <c r="QCK23" s="93"/>
      <c r="QCL23" s="93"/>
      <c r="QCR23" s="93"/>
      <c r="QCU23" s="93"/>
      <c r="QCX23" s="93"/>
      <c r="QDA23" s="93"/>
      <c r="QDD23" s="93"/>
      <c r="QDG23" s="93"/>
      <c r="QDM23" s="93"/>
      <c r="QDV23" s="93"/>
      <c r="QDY23" s="93"/>
      <c r="QEB23" s="93"/>
      <c r="QEE23" s="93"/>
      <c r="QEQ23" s="93"/>
      <c r="QEW23" s="93"/>
      <c r="QEZ23" s="93"/>
      <c r="QFC23" s="93"/>
      <c r="QFF23" s="93"/>
      <c r="QFL23" s="93"/>
      <c r="QFO23" s="93"/>
      <c r="QFR23" s="93"/>
      <c r="QFU23" s="93"/>
      <c r="QFW23" s="93"/>
      <c r="QFX23" s="93"/>
      <c r="QGC23" s="93"/>
      <c r="QGF23" s="93"/>
      <c r="QGI23" s="93"/>
      <c r="QGL23" s="93"/>
      <c r="QGO23" s="93"/>
      <c r="QGR23" s="93"/>
      <c r="QGU23" s="93"/>
      <c r="QHA23" s="93"/>
      <c r="QHD23" s="93"/>
      <c r="QHG23" s="93"/>
      <c r="QHI23" s="93"/>
      <c r="QHJ23" s="93"/>
      <c r="QHR23" s="93"/>
      <c r="QHU23" s="93"/>
      <c r="QHX23" s="93"/>
      <c r="QII23" s="93"/>
      <c r="QIJ23" s="93"/>
      <c r="QIO23" s="93"/>
      <c r="QIS23" s="93"/>
      <c r="QIT23" s="93"/>
      <c r="QJB23" s="93"/>
      <c r="QJC23" s="93"/>
      <c r="QKC23" s="93"/>
      <c r="QKD23" s="93"/>
      <c r="QKE23" s="93"/>
      <c r="QKF23" s="93"/>
      <c r="QKG23" s="93"/>
      <c r="QKH23" s="93"/>
      <c r="QKI23" s="93"/>
      <c r="QKJ23" s="93"/>
      <c r="QKK23" s="93"/>
      <c r="QKL23" s="93"/>
      <c r="QKM23" s="93"/>
      <c r="QKN23" s="93"/>
      <c r="QKO23" s="93"/>
      <c r="QKP23" s="93"/>
      <c r="QKQ23" s="93"/>
      <c r="QKR23" s="93"/>
      <c r="QKS23" s="93"/>
      <c r="QKT23" s="93"/>
      <c r="QKU23" s="93"/>
      <c r="QKV23" s="93"/>
      <c r="QKW23" s="93"/>
      <c r="QKX23" s="93"/>
      <c r="QKY23" s="93"/>
      <c r="QKZ23" s="93"/>
      <c r="QLA23" s="93"/>
      <c r="QLB23" s="93"/>
      <c r="QLC23" s="93"/>
      <c r="QLD23" s="93"/>
      <c r="QLE23" s="93"/>
      <c r="QLF23" s="93"/>
      <c r="QLG23" s="93"/>
      <c r="QLH23" s="93"/>
      <c r="QLI23" s="93"/>
      <c r="QLJ23" s="93"/>
      <c r="QLK23" s="93"/>
      <c r="QLL23" s="93"/>
      <c r="QLM23" s="93"/>
      <c r="QLN23" s="93"/>
      <c r="QLO23" s="93"/>
      <c r="QLP23" s="93"/>
      <c r="QLQ23" s="93"/>
      <c r="QLR23" s="93"/>
      <c r="QLS23" s="93"/>
      <c r="QLT23" s="93"/>
      <c r="QLU23" s="93"/>
      <c r="QLV23" s="93"/>
      <c r="QLW23" s="93"/>
      <c r="QLX23" s="93"/>
      <c r="QLY23" s="93"/>
      <c r="QLZ23" s="93"/>
      <c r="QMA23" s="93"/>
      <c r="QMB23" s="93"/>
      <c r="QMC23" s="93"/>
      <c r="QMD23" s="93"/>
      <c r="QME23" s="93"/>
      <c r="QMF23" s="93"/>
      <c r="QMG23" s="93"/>
      <c r="QMH23" s="93"/>
      <c r="QMN23" s="93"/>
      <c r="QMQ23" s="93"/>
      <c r="QMT23" s="93"/>
      <c r="QMW23" s="93"/>
      <c r="QMZ23" s="93"/>
      <c r="QNC23" s="93"/>
      <c r="QNI23" s="93"/>
      <c r="QNR23" s="93"/>
      <c r="QNU23" s="93"/>
      <c r="QNX23" s="93"/>
      <c r="QOA23" s="93"/>
      <c r="QOM23" s="93"/>
      <c r="QOS23" s="93"/>
      <c r="QOV23" s="93"/>
      <c r="QOY23" s="93"/>
      <c r="QPB23" s="93"/>
      <c r="QPH23" s="93"/>
      <c r="QPK23" s="93"/>
      <c r="QPN23" s="93"/>
      <c r="QPQ23" s="93"/>
      <c r="QPS23" s="93"/>
      <c r="QPT23" s="93"/>
      <c r="QPY23" s="93"/>
      <c r="QQB23" s="93"/>
      <c r="QQE23" s="93"/>
      <c r="QQH23" s="93"/>
      <c r="QQK23" s="93"/>
      <c r="QQN23" s="93"/>
      <c r="QQQ23" s="93"/>
      <c r="QQW23" s="93"/>
      <c r="QQZ23" s="93"/>
      <c r="QRC23" s="93"/>
      <c r="QRE23" s="93"/>
      <c r="QRF23" s="93"/>
      <c r="QRN23" s="93"/>
      <c r="QRQ23" s="93"/>
      <c r="QRT23" s="93"/>
      <c r="QSE23" s="93"/>
      <c r="QSF23" s="93"/>
      <c r="QSK23" s="93"/>
      <c r="QSO23" s="93"/>
      <c r="QSP23" s="93"/>
      <c r="QSX23" s="93"/>
      <c r="QSY23" s="93"/>
      <c r="QTY23" s="93"/>
      <c r="QTZ23" s="93"/>
      <c r="QUA23" s="93"/>
      <c r="QUB23" s="93"/>
      <c r="QUC23" s="93"/>
      <c r="QUD23" s="93"/>
      <c r="QUE23" s="93"/>
      <c r="QUF23" s="93"/>
      <c r="QUG23" s="93"/>
      <c r="QUH23" s="93"/>
      <c r="QUI23" s="93"/>
      <c r="QUJ23" s="93"/>
      <c r="QUK23" s="93"/>
      <c r="QUL23" s="93"/>
      <c r="QUM23" s="93"/>
      <c r="QUN23" s="93"/>
      <c r="QUO23" s="93"/>
      <c r="QUP23" s="93"/>
      <c r="QUQ23" s="93"/>
      <c r="QUR23" s="93"/>
      <c r="QUS23" s="93"/>
      <c r="QUT23" s="93"/>
      <c r="QUU23" s="93"/>
      <c r="QUV23" s="93"/>
      <c r="QUW23" s="93"/>
      <c r="QUX23" s="93"/>
      <c r="QUY23" s="93"/>
      <c r="QUZ23" s="93"/>
      <c r="QVA23" s="93"/>
      <c r="QVB23" s="93"/>
      <c r="QVC23" s="93"/>
      <c r="QVD23" s="93"/>
      <c r="QVE23" s="93"/>
      <c r="QVF23" s="93"/>
      <c r="QVG23" s="93"/>
      <c r="QVH23" s="93"/>
      <c r="QVI23" s="93"/>
      <c r="QVJ23" s="93"/>
      <c r="QVK23" s="93"/>
      <c r="QVL23" s="93"/>
      <c r="QVM23" s="93"/>
      <c r="QVN23" s="93"/>
      <c r="QVO23" s="93"/>
      <c r="QVP23" s="93"/>
      <c r="QVQ23" s="93"/>
      <c r="QVR23" s="93"/>
      <c r="QVS23" s="93"/>
      <c r="QVT23" s="93"/>
      <c r="QVU23" s="93"/>
      <c r="QVV23" s="93"/>
      <c r="QVW23" s="93"/>
      <c r="QVX23" s="93"/>
      <c r="QVY23" s="93"/>
      <c r="QVZ23" s="93"/>
      <c r="QWA23" s="93"/>
      <c r="QWB23" s="93"/>
      <c r="QWC23" s="93"/>
      <c r="QWD23" s="93"/>
      <c r="QWJ23" s="93"/>
      <c r="QWM23" s="93"/>
      <c r="QWP23" s="93"/>
      <c r="QWS23" s="93"/>
      <c r="QWV23" s="93"/>
      <c r="QWY23" s="93"/>
      <c r="QXE23" s="93"/>
      <c r="QXN23" s="93"/>
      <c r="QXQ23" s="93"/>
      <c r="QXT23" s="93"/>
      <c r="QXW23" s="93"/>
      <c r="QYI23" s="93"/>
      <c r="QYO23" s="93"/>
      <c r="QYR23" s="93"/>
      <c r="QYU23" s="93"/>
      <c r="QYX23" s="93"/>
      <c r="QZD23" s="93"/>
      <c r="QZG23" s="93"/>
      <c r="QZJ23" s="93"/>
      <c r="QZM23" s="93"/>
      <c r="QZO23" s="93"/>
      <c r="QZP23" s="93"/>
      <c r="QZU23" s="93"/>
      <c r="QZX23" s="93"/>
      <c r="RAA23" s="93"/>
      <c r="RAD23" s="93"/>
      <c r="RAG23" s="93"/>
      <c r="RAJ23" s="93"/>
      <c r="RAM23" s="93"/>
      <c r="RAS23" s="93"/>
      <c r="RAV23" s="93"/>
      <c r="RAY23" s="93"/>
      <c r="RBA23" s="93"/>
      <c r="RBB23" s="93"/>
      <c r="RBJ23" s="93"/>
      <c r="RBM23" s="93"/>
      <c r="RBP23" s="93"/>
      <c r="RCA23" s="93"/>
      <c r="RCB23" s="93"/>
      <c r="RCG23" s="93"/>
      <c r="RCK23" s="93"/>
      <c r="RCL23" s="93"/>
      <c r="RCT23" s="93"/>
      <c r="RCU23" s="93"/>
      <c r="RDU23" s="93"/>
      <c r="RDV23" s="93"/>
      <c r="RDW23" s="93"/>
      <c r="RDX23" s="93"/>
      <c r="RDY23" s="93"/>
      <c r="RDZ23" s="93"/>
      <c r="REA23" s="93"/>
      <c r="REB23" s="93"/>
      <c r="REC23" s="93"/>
      <c r="RED23" s="93"/>
      <c r="REE23" s="93"/>
      <c r="REF23" s="93"/>
      <c r="REG23" s="93"/>
      <c r="REH23" s="93"/>
      <c r="REI23" s="93"/>
      <c r="REJ23" s="93"/>
      <c r="REK23" s="93"/>
      <c r="REL23" s="93"/>
      <c r="REM23" s="93"/>
      <c r="REN23" s="93"/>
      <c r="REO23" s="93"/>
      <c r="REP23" s="93"/>
      <c r="REQ23" s="93"/>
      <c r="RER23" s="93"/>
      <c r="RES23" s="93"/>
      <c r="RET23" s="93"/>
      <c r="REU23" s="93"/>
      <c r="REV23" s="93"/>
      <c r="REW23" s="93"/>
      <c r="REX23" s="93"/>
      <c r="REY23" s="93"/>
      <c r="REZ23" s="93"/>
      <c r="RFA23" s="93"/>
      <c r="RFB23" s="93"/>
      <c r="RFC23" s="93"/>
      <c r="RFD23" s="93"/>
      <c r="RFE23" s="93"/>
      <c r="RFF23" s="93"/>
      <c r="RFG23" s="93"/>
      <c r="RFH23" s="93"/>
      <c r="RFI23" s="93"/>
      <c r="RFJ23" s="93"/>
      <c r="RFK23" s="93"/>
      <c r="RFL23" s="93"/>
      <c r="RFM23" s="93"/>
      <c r="RFN23" s="93"/>
      <c r="RFO23" s="93"/>
      <c r="RFP23" s="93"/>
      <c r="RFQ23" s="93"/>
      <c r="RFR23" s="93"/>
      <c r="RFS23" s="93"/>
      <c r="RFT23" s="93"/>
      <c r="RFU23" s="93"/>
      <c r="RFV23" s="93"/>
      <c r="RFW23" s="93"/>
      <c r="RFX23" s="93"/>
      <c r="RFY23" s="93"/>
      <c r="RFZ23" s="93"/>
      <c r="RGF23" s="93"/>
      <c r="RGI23" s="93"/>
      <c r="RGL23" s="93"/>
      <c r="RGO23" s="93"/>
      <c r="RGR23" s="93"/>
      <c r="RGU23" s="93"/>
      <c r="RHA23" s="93"/>
      <c r="RHJ23" s="93"/>
      <c r="RHM23" s="93"/>
      <c r="RHP23" s="93"/>
      <c r="RHS23" s="93"/>
      <c r="RIE23" s="93"/>
      <c r="RIK23" s="93"/>
      <c r="RIN23" s="93"/>
      <c r="RIQ23" s="93"/>
      <c r="RIT23" s="93"/>
      <c r="RIZ23" s="93"/>
      <c r="RJC23" s="93"/>
      <c r="RJF23" s="93"/>
      <c r="RJI23" s="93"/>
      <c r="RJK23" s="93"/>
      <c r="RJL23" s="93"/>
      <c r="RJQ23" s="93"/>
      <c r="RJT23" s="93"/>
      <c r="RJW23" s="93"/>
      <c r="RJZ23" s="93"/>
      <c r="RKC23" s="93"/>
      <c r="RKF23" s="93"/>
      <c r="RKI23" s="93"/>
      <c r="RKO23" s="93"/>
      <c r="RKR23" s="93"/>
      <c r="RKU23" s="93"/>
      <c r="RKW23" s="93"/>
      <c r="RKX23" s="93"/>
      <c r="RLF23" s="93"/>
      <c r="RLI23" s="93"/>
      <c r="RLL23" s="93"/>
      <c r="RLW23" s="93"/>
      <c r="RLX23" s="93"/>
      <c r="RMC23" s="93"/>
      <c r="RMG23" s="93"/>
      <c r="RMH23" s="93"/>
      <c r="RMP23" s="93"/>
      <c r="RMQ23" s="93"/>
      <c r="RNQ23" s="93"/>
      <c r="RNR23" s="93"/>
      <c r="RNS23" s="93"/>
      <c r="RNT23" s="93"/>
      <c r="RNU23" s="93"/>
      <c r="RNV23" s="93"/>
      <c r="RNW23" s="93"/>
      <c r="RNX23" s="93"/>
      <c r="RNY23" s="93"/>
      <c r="RNZ23" s="93"/>
      <c r="ROA23" s="93"/>
      <c r="ROB23" s="93"/>
      <c r="ROC23" s="93"/>
      <c r="ROD23" s="93"/>
      <c r="ROE23" s="93"/>
      <c r="ROF23" s="93"/>
      <c r="ROG23" s="93"/>
      <c r="ROH23" s="93"/>
      <c r="ROI23" s="93"/>
      <c r="ROJ23" s="93"/>
      <c r="ROK23" s="93"/>
      <c r="ROL23" s="93"/>
      <c r="ROM23" s="93"/>
      <c r="RON23" s="93"/>
      <c r="ROO23" s="93"/>
      <c r="ROP23" s="93"/>
      <c r="ROQ23" s="93"/>
      <c r="ROR23" s="93"/>
      <c r="ROS23" s="93"/>
      <c r="ROT23" s="93"/>
      <c r="ROU23" s="93"/>
      <c r="ROV23" s="93"/>
      <c r="ROW23" s="93"/>
      <c r="ROX23" s="93"/>
      <c r="ROY23" s="93"/>
      <c r="ROZ23" s="93"/>
      <c r="RPA23" s="93"/>
      <c r="RPB23" s="93"/>
      <c r="RPC23" s="93"/>
      <c r="RPD23" s="93"/>
      <c r="RPE23" s="93"/>
      <c r="RPF23" s="93"/>
      <c r="RPG23" s="93"/>
      <c r="RPH23" s="93"/>
      <c r="RPI23" s="93"/>
      <c r="RPJ23" s="93"/>
      <c r="RPK23" s="93"/>
      <c r="RPL23" s="93"/>
      <c r="RPM23" s="93"/>
      <c r="RPN23" s="93"/>
      <c r="RPO23" s="93"/>
      <c r="RPP23" s="93"/>
      <c r="RPQ23" s="93"/>
      <c r="RPR23" s="93"/>
      <c r="RPS23" s="93"/>
      <c r="RPT23" s="93"/>
      <c r="RPU23" s="93"/>
      <c r="RPV23" s="93"/>
      <c r="RQB23" s="93"/>
      <c r="RQE23" s="93"/>
      <c r="RQH23" s="93"/>
      <c r="RQK23" s="93"/>
      <c r="RQN23" s="93"/>
      <c r="RQQ23" s="93"/>
      <c r="RQW23" s="93"/>
      <c r="RRF23" s="93"/>
      <c r="RRI23" s="93"/>
      <c r="RRL23" s="93"/>
      <c r="RRO23" s="93"/>
      <c r="RSA23" s="93"/>
      <c r="RSG23" s="93"/>
      <c r="RSJ23" s="93"/>
      <c r="RSM23" s="93"/>
      <c r="RSP23" s="93"/>
      <c r="RSV23" s="93"/>
      <c r="RSY23" s="93"/>
      <c r="RTB23" s="93"/>
      <c r="RTE23" s="93"/>
      <c r="RTG23" s="93"/>
      <c r="RTH23" s="93"/>
      <c r="RTM23" s="93"/>
      <c r="RTP23" s="93"/>
      <c r="RTS23" s="93"/>
      <c r="RTV23" s="93"/>
      <c r="RTY23" s="93"/>
      <c r="RUB23" s="93"/>
      <c r="RUE23" s="93"/>
      <c r="RUK23" s="93"/>
      <c r="RUN23" s="93"/>
      <c r="RUQ23" s="93"/>
      <c r="RUS23" s="93"/>
      <c r="RUT23" s="93"/>
      <c r="RVB23" s="93"/>
      <c r="RVE23" s="93"/>
      <c r="RVH23" s="93"/>
      <c r="RVS23" s="93"/>
      <c r="RVT23" s="93"/>
      <c r="RVY23" s="93"/>
      <c r="RWC23" s="93"/>
      <c r="RWD23" s="93"/>
      <c r="RWL23" s="93"/>
      <c r="RWM23" s="93"/>
      <c r="RXM23" s="93"/>
      <c r="RXN23" s="93"/>
      <c r="RXO23" s="93"/>
      <c r="RXP23" s="93"/>
      <c r="RXQ23" s="93"/>
      <c r="RXR23" s="93"/>
      <c r="RXS23" s="93"/>
      <c r="RXT23" s="93"/>
      <c r="RXU23" s="93"/>
      <c r="RXV23" s="93"/>
      <c r="RXW23" s="93"/>
      <c r="RXX23" s="93"/>
      <c r="RXY23" s="93"/>
      <c r="RXZ23" s="93"/>
      <c r="RYA23" s="93"/>
      <c r="RYB23" s="93"/>
      <c r="RYC23" s="93"/>
      <c r="RYD23" s="93"/>
      <c r="RYE23" s="93"/>
      <c r="RYF23" s="93"/>
      <c r="RYG23" s="93"/>
      <c r="RYH23" s="93"/>
      <c r="RYI23" s="93"/>
      <c r="RYJ23" s="93"/>
      <c r="RYK23" s="93"/>
      <c r="RYL23" s="93"/>
      <c r="RYM23" s="93"/>
      <c r="RYN23" s="93"/>
      <c r="RYO23" s="93"/>
      <c r="RYP23" s="93"/>
      <c r="RYQ23" s="93"/>
      <c r="RYR23" s="93"/>
      <c r="RYS23" s="93"/>
      <c r="RYT23" s="93"/>
      <c r="RYU23" s="93"/>
      <c r="RYV23" s="93"/>
      <c r="RYW23" s="93"/>
      <c r="RYX23" s="93"/>
      <c r="RYY23" s="93"/>
      <c r="RYZ23" s="93"/>
      <c r="RZA23" s="93"/>
      <c r="RZB23" s="93"/>
      <c r="RZC23" s="93"/>
      <c r="RZD23" s="93"/>
      <c r="RZE23" s="93"/>
      <c r="RZF23" s="93"/>
      <c r="RZG23" s="93"/>
      <c r="RZH23" s="93"/>
      <c r="RZI23" s="93"/>
      <c r="RZJ23" s="93"/>
      <c r="RZK23" s="93"/>
      <c r="RZL23" s="93"/>
      <c r="RZM23" s="93"/>
      <c r="RZN23" s="93"/>
      <c r="RZO23" s="93"/>
      <c r="RZP23" s="93"/>
      <c r="RZQ23" s="93"/>
      <c r="RZR23" s="93"/>
      <c r="RZX23" s="93"/>
      <c r="SAA23" s="93"/>
      <c r="SAD23" s="93"/>
      <c r="SAG23" s="93"/>
      <c r="SAJ23" s="93"/>
      <c r="SAM23" s="93"/>
      <c r="SAS23" s="93"/>
      <c r="SBB23" s="93"/>
      <c r="SBE23" s="93"/>
      <c r="SBH23" s="93"/>
      <c r="SBK23" s="93"/>
      <c r="SBW23" s="93"/>
      <c r="SCC23" s="93"/>
      <c r="SCF23" s="93"/>
      <c r="SCI23" s="93"/>
      <c r="SCL23" s="93"/>
      <c r="SCR23" s="93"/>
      <c r="SCU23" s="93"/>
      <c r="SCX23" s="93"/>
      <c r="SDA23" s="93"/>
      <c r="SDC23" s="93"/>
      <c r="SDD23" s="93"/>
      <c r="SDI23" s="93"/>
      <c r="SDL23" s="93"/>
      <c r="SDO23" s="93"/>
      <c r="SDR23" s="93"/>
      <c r="SDU23" s="93"/>
      <c r="SDX23" s="93"/>
      <c r="SEA23" s="93"/>
      <c r="SEG23" s="93"/>
      <c r="SEJ23" s="93"/>
      <c r="SEM23" s="93"/>
      <c r="SEO23" s="93"/>
      <c r="SEP23" s="93"/>
      <c r="SEX23" s="93"/>
      <c r="SFA23" s="93"/>
      <c r="SFD23" s="93"/>
      <c r="SFO23" s="93"/>
      <c r="SFP23" s="93"/>
      <c r="SFU23" s="93"/>
      <c r="SFY23" s="93"/>
      <c r="SFZ23" s="93"/>
      <c r="SGH23" s="93"/>
      <c r="SGI23" s="93"/>
      <c r="SHI23" s="93"/>
      <c r="SHJ23" s="93"/>
      <c r="SHK23" s="93"/>
      <c r="SHL23" s="93"/>
      <c r="SHM23" s="93"/>
      <c r="SHN23" s="93"/>
      <c r="SHO23" s="93"/>
      <c r="SHP23" s="93"/>
      <c r="SHQ23" s="93"/>
      <c r="SHR23" s="93"/>
      <c r="SHS23" s="93"/>
      <c r="SHT23" s="93"/>
      <c r="SHU23" s="93"/>
      <c r="SHV23" s="93"/>
      <c r="SHW23" s="93"/>
      <c r="SHX23" s="93"/>
      <c r="SHY23" s="93"/>
      <c r="SHZ23" s="93"/>
      <c r="SIA23" s="93"/>
      <c r="SIB23" s="93"/>
      <c r="SIC23" s="93"/>
      <c r="SID23" s="93"/>
      <c r="SIE23" s="93"/>
      <c r="SIF23" s="93"/>
      <c r="SIG23" s="93"/>
      <c r="SIH23" s="93"/>
      <c r="SII23" s="93"/>
      <c r="SIJ23" s="93"/>
      <c r="SIK23" s="93"/>
      <c r="SIL23" s="93"/>
      <c r="SIM23" s="93"/>
      <c r="SIN23" s="93"/>
      <c r="SIO23" s="93"/>
      <c r="SIP23" s="93"/>
      <c r="SIQ23" s="93"/>
      <c r="SIR23" s="93"/>
      <c r="SIS23" s="93"/>
      <c r="SIT23" s="93"/>
      <c r="SIU23" s="93"/>
      <c r="SIV23" s="93"/>
      <c r="SIW23" s="93"/>
      <c r="SIX23" s="93"/>
      <c r="SIY23" s="93"/>
      <c r="SIZ23" s="93"/>
      <c r="SJA23" s="93"/>
      <c r="SJB23" s="93"/>
      <c r="SJC23" s="93"/>
      <c r="SJD23" s="93"/>
      <c r="SJE23" s="93"/>
      <c r="SJF23" s="93"/>
      <c r="SJG23" s="93"/>
      <c r="SJH23" s="93"/>
      <c r="SJI23" s="93"/>
      <c r="SJJ23" s="93"/>
      <c r="SJK23" s="93"/>
      <c r="SJL23" s="93"/>
      <c r="SJM23" s="93"/>
      <c r="SJN23" s="93"/>
      <c r="SJT23" s="93"/>
      <c r="SJW23" s="93"/>
      <c r="SJZ23" s="93"/>
      <c r="SKC23" s="93"/>
      <c r="SKF23" s="93"/>
      <c r="SKI23" s="93"/>
      <c r="SKO23" s="93"/>
      <c r="SKX23" s="93"/>
      <c r="SLA23" s="93"/>
      <c r="SLD23" s="93"/>
      <c r="SLG23" s="93"/>
      <c r="SLS23" s="93"/>
      <c r="SLY23" s="93"/>
      <c r="SMB23" s="93"/>
      <c r="SME23" s="93"/>
      <c r="SMH23" s="93"/>
      <c r="SMN23" s="93"/>
      <c r="SMQ23" s="93"/>
      <c r="SMT23" s="93"/>
      <c r="SMW23" s="93"/>
      <c r="SMY23" s="93"/>
      <c r="SMZ23" s="93"/>
      <c r="SNE23" s="93"/>
      <c r="SNH23" s="93"/>
      <c r="SNK23" s="93"/>
      <c r="SNN23" s="93"/>
      <c r="SNQ23" s="93"/>
      <c r="SNT23" s="93"/>
      <c r="SNW23" s="93"/>
      <c r="SOC23" s="93"/>
      <c r="SOF23" s="93"/>
      <c r="SOI23" s="93"/>
      <c r="SOK23" s="93"/>
      <c r="SOL23" s="93"/>
      <c r="SOT23" s="93"/>
      <c r="SOW23" s="93"/>
      <c r="SOZ23" s="93"/>
      <c r="SPK23" s="93"/>
      <c r="SPL23" s="93"/>
      <c r="SPQ23" s="93"/>
      <c r="SPU23" s="93"/>
      <c r="SPV23" s="93"/>
      <c r="SQD23" s="93"/>
      <c r="SQE23" s="93"/>
      <c r="SRE23" s="93"/>
      <c r="SRF23" s="93"/>
      <c r="SRG23" s="93"/>
      <c r="SRH23" s="93"/>
      <c r="SRI23" s="93"/>
      <c r="SRJ23" s="93"/>
      <c r="SRK23" s="93"/>
      <c r="SRL23" s="93"/>
      <c r="SRM23" s="93"/>
      <c r="SRN23" s="93"/>
      <c r="SRO23" s="93"/>
      <c r="SRP23" s="93"/>
      <c r="SRQ23" s="93"/>
      <c r="SRR23" s="93"/>
      <c r="SRS23" s="93"/>
      <c r="SRT23" s="93"/>
      <c r="SRU23" s="93"/>
      <c r="SRV23" s="93"/>
      <c r="SRW23" s="93"/>
      <c r="SRX23" s="93"/>
      <c r="SRY23" s="93"/>
      <c r="SRZ23" s="93"/>
      <c r="SSA23" s="93"/>
      <c r="SSB23" s="93"/>
      <c r="SSC23" s="93"/>
      <c r="SSD23" s="93"/>
      <c r="SSE23" s="93"/>
      <c r="SSF23" s="93"/>
      <c r="SSG23" s="93"/>
      <c r="SSH23" s="93"/>
      <c r="SSI23" s="93"/>
      <c r="SSJ23" s="93"/>
      <c r="SSK23" s="93"/>
      <c r="SSL23" s="93"/>
      <c r="SSM23" s="93"/>
      <c r="SSN23" s="93"/>
      <c r="SSO23" s="93"/>
      <c r="SSP23" s="93"/>
      <c r="SSQ23" s="93"/>
      <c r="SSR23" s="93"/>
      <c r="SSS23" s="93"/>
      <c r="SST23" s="93"/>
      <c r="SSU23" s="93"/>
      <c r="SSV23" s="93"/>
      <c r="SSW23" s="93"/>
      <c r="SSX23" s="93"/>
      <c r="SSY23" s="93"/>
      <c r="SSZ23" s="93"/>
      <c r="STA23" s="93"/>
      <c r="STB23" s="93"/>
      <c r="STC23" s="93"/>
      <c r="STD23" s="93"/>
      <c r="STE23" s="93"/>
      <c r="STF23" s="93"/>
      <c r="STG23" s="93"/>
      <c r="STH23" s="93"/>
      <c r="STI23" s="93"/>
      <c r="STJ23" s="93"/>
      <c r="STP23" s="93"/>
      <c r="STS23" s="93"/>
      <c r="STV23" s="93"/>
      <c r="STY23" s="93"/>
      <c r="SUB23" s="93"/>
      <c r="SUE23" s="93"/>
      <c r="SUK23" s="93"/>
      <c r="SUT23" s="93"/>
      <c r="SUW23" s="93"/>
      <c r="SUZ23" s="93"/>
      <c r="SVC23" s="93"/>
      <c r="SVO23" s="93"/>
      <c r="SVU23" s="93"/>
      <c r="SVX23" s="93"/>
      <c r="SWA23" s="93"/>
      <c r="SWD23" s="93"/>
      <c r="SWJ23" s="93"/>
      <c r="SWM23" s="93"/>
      <c r="SWP23" s="93"/>
      <c r="SWS23" s="93"/>
      <c r="SWU23" s="93"/>
      <c r="SWV23" s="93"/>
      <c r="SXA23" s="93"/>
      <c r="SXD23" s="93"/>
      <c r="SXG23" s="93"/>
      <c r="SXJ23" s="93"/>
      <c r="SXM23" s="93"/>
      <c r="SXP23" s="93"/>
      <c r="SXS23" s="93"/>
      <c r="SXY23" s="93"/>
      <c r="SYB23" s="93"/>
      <c r="SYE23" s="93"/>
      <c r="SYG23" s="93"/>
      <c r="SYH23" s="93"/>
      <c r="SYP23" s="93"/>
      <c r="SYS23" s="93"/>
      <c r="SYV23" s="93"/>
      <c r="SZG23" s="93"/>
      <c r="SZH23" s="93"/>
      <c r="SZM23" s="93"/>
      <c r="SZQ23" s="93"/>
      <c r="SZR23" s="93"/>
      <c r="SZZ23" s="93"/>
      <c r="TAA23" s="93"/>
      <c r="TBA23" s="93"/>
      <c r="TBB23" s="93"/>
      <c r="TBC23" s="93"/>
      <c r="TBD23" s="93"/>
      <c r="TBE23" s="93"/>
      <c r="TBF23" s="93"/>
      <c r="TBG23" s="93"/>
      <c r="TBH23" s="93"/>
      <c r="TBI23" s="93"/>
      <c r="TBJ23" s="93"/>
      <c r="TBK23" s="93"/>
      <c r="TBL23" s="93"/>
      <c r="TBM23" s="93"/>
      <c r="TBN23" s="93"/>
      <c r="TBO23" s="93"/>
      <c r="TBP23" s="93"/>
      <c r="TBQ23" s="93"/>
      <c r="TBR23" s="93"/>
      <c r="TBS23" s="93"/>
      <c r="TBT23" s="93"/>
      <c r="TBU23" s="93"/>
      <c r="TBV23" s="93"/>
      <c r="TBW23" s="93"/>
      <c r="TBX23" s="93"/>
      <c r="TBY23" s="93"/>
      <c r="TBZ23" s="93"/>
      <c r="TCA23" s="93"/>
      <c r="TCB23" s="93"/>
      <c r="TCC23" s="93"/>
      <c r="TCD23" s="93"/>
      <c r="TCE23" s="93"/>
      <c r="TCF23" s="93"/>
      <c r="TCG23" s="93"/>
      <c r="TCH23" s="93"/>
      <c r="TCI23" s="93"/>
      <c r="TCJ23" s="93"/>
      <c r="TCK23" s="93"/>
      <c r="TCL23" s="93"/>
      <c r="TCM23" s="93"/>
      <c r="TCN23" s="93"/>
      <c r="TCO23" s="93"/>
      <c r="TCP23" s="93"/>
      <c r="TCQ23" s="93"/>
      <c r="TCR23" s="93"/>
      <c r="TCS23" s="93"/>
      <c r="TCT23" s="93"/>
      <c r="TCU23" s="93"/>
      <c r="TCV23" s="93"/>
      <c r="TCW23" s="93"/>
      <c r="TCX23" s="93"/>
      <c r="TCY23" s="93"/>
      <c r="TCZ23" s="93"/>
      <c r="TDA23" s="93"/>
      <c r="TDB23" s="93"/>
      <c r="TDC23" s="93"/>
      <c r="TDD23" s="93"/>
      <c r="TDE23" s="93"/>
      <c r="TDF23" s="93"/>
      <c r="TDL23" s="93"/>
      <c r="TDO23" s="93"/>
      <c r="TDR23" s="93"/>
      <c r="TDU23" s="93"/>
      <c r="TDX23" s="93"/>
      <c r="TEA23" s="93"/>
      <c r="TEG23" s="93"/>
      <c r="TEP23" s="93"/>
      <c r="TES23" s="93"/>
      <c r="TEV23" s="93"/>
      <c r="TEY23" s="93"/>
      <c r="TFK23" s="93"/>
      <c r="TFQ23" s="93"/>
      <c r="TFT23" s="93"/>
      <c r="TFW23" s="93"/>
      <c r="TFZ23" s="93"/>
      <c r="TGF23" s="93"/>
      <c r="TGI23" s="93"/>
      <c r="TGL23" s="93"/>
      <c r="TGO23" s="93"/>
      <c r="TGQ23" s="93"/>
      <c r="TGR23" s="93"/>
      <c r="TGW23" s="93"/>
      <c r="TGZ23" s="93"/>
      <c r="THC23" s="93"/>
      <c r="THF23" s="93"/>
      <c r="THI23" s="93"/>
      <c r="THL23" s="93"/>
      <c r="THO23" s="93"/>
      <c r="THU23" s="93"/>
      <c r="THX23" s="93"/>
      <c r="TIA23" s="93"/>
      <c r="TIC23" s="93"/>
      <c r="TID23" s="93"/>
      <c r="TIL23" s="93"/>
      <c r="TIO23" s="93"/>
      <c r="TIR23" s="93"/>
      <c r="TJC23" s="93"/>
      <c r="TJD23" s="93"/>
      <c r="TJI23" s="93"/>
      <c r="TJM23" s="93"/>
      <c r="TJN23" s="93"/>
      <c r="TJV23" s="93"/>
      <c r="TJW23" s="93"/>
      <c r="TKW23" s="93"/>
      <c r="TKX23" s="93"/>
      <c r="TKY23" s="93"/>
      <c r="TKZ23" s="93"/>
      <c r="TLA23" s="93"/>
      <c r="TLB23" s="93"/>
      <c r="TLC23" s="93"/>
      <c r="TLD23" s="93"/>
      <c r="TLE23" s="93"/>
      <c r="TLF23" s="93"/>
      <c r="TLG23" s="93"/>
      <c r="TLH23" s="93"/>
      <c r="TLI23" s="93"/>
      <c r="TLJ23" s="93"/>
      <c r="TLK23" s="93"/>
      <c r="TLL23" s="93"/>
      <c r="TLM23" s="93"/>
      <c r="TLN23" s="93"/>
      <c r="TLO23" s="93"/>
      <c r="TLP23" s="93"/>
      <c r="TLQ23" s="93"/>
      <c r="TLR23" s="93"/>
      <c r="TLS23" s="93"/>
      <c r="TLT23" s="93"/>
      <c r="TLU23" s="93"/>
      <c r="TLV23" s="93"/>
      <c r="TLW23" s="93"/>
      <c r="TLX23" s="93"/>
      <c r="TLY23" s="93"/>
      <c r="TLZ23" s="93"/>
      <c r="TMA23" s="93"/>
      <c r="TMB23" s="93"/>
      <c r="TMC23" s="93"/>
      <c r="TMD23" s="93"/>
      <c r="TME23" s="93"/>
      <c r="TMF23" s="93"/>
      <c r="TMG23" s="93"/>
      <c r="TMH23" s="93"/>
      <c r="TMI23" s="93"/>
      <c r="TMJ23" s="93"/>
      <c r="TMK23" s="93"/>
      <c r="TML23" s="93"/>
      <c r="TMM23" s="93"/>
      <c r="TMN23" s="93"/>
      <c r="TMO23" s="93"/>
      <c r="TMP23" s="93"/>
      <c r="TMQ23" s="93"/>
      <c r="TMR23" s="93"/>
      <c r="TMS23" s="93"/>
      <c r="TMT23" s="93"/>
      <c r="TMU23" s="93"/>
      <c r="TMV23" s="93"/>
      <c r="TMW23" s="93"/>
      <c r="TMX23" s="93"/>
      <c r="TMY23" s="93"/>
      <c r="TMZ23" s="93"/>
      <c r="TNA23" s="93"/>
      <c r="TNB23" s="93"/>
      <c r="TNH23" s="93"/>
      <c r="TNK23" s="93"/>
      <c r="TNN23" s="93"/>
      <c r="TNQ23" s="93"/>
      <c r="TNT23" s="93"/>
      <c r="TNW23" s="93"/>
      <c r="TOC23" s="93"/>
      <c r="TOL23" s="93"/>
      <c r="TOO23" s="93"/>
      <c r="TOR23" s="93"/>
      <c r="TOU23" s="93"/>
      <c r="TPG23" s="93"/>
      <c r="TPM23" s="93"/>
      <c r="TPP23" s="93"/>
      <c r="TPS23" s="93"/>
      <c r="TPV23" s="93"/>
      <c r="TQB23" s="93"/>
      <c r="TQE23" s="93"/>
      <c r="TQH23" s="93"/>
      <c r="TQK23" s="93"/>
      <c r="TQM23" s="93"/>
      <c r="TQN23" s="93"/>
      <c r="TQS23" s="93"/>
      <c r="TQV23" s="93"/>
      <c r="TQY23" s="93"/>
      <c r="TRB23" s="93"/>
      <c r="TRE23" s="93"/>
      <c r="TRH23" s="93"/>
      <c r="TRK23" s="93"/>
      <c r="TRQ23" s="93"/>
      <c r="TRT23" s="93"/>
      <c r="TRW23" s="93"/>
      <c r="TRY23" s="93"/>
      <c r="TRZ23" s="93"/>
      <c r="TSH23" s="93"/>
      <c r="TSK23" s="93"/>
      <c r="TSN23" s="93"/>
      <c r="TSY23" s="93"/>
      <c r="TSZ23" s="93"/>
      <c r="TTE23" s="93"/>
      <c r="TTI23" s="93"/>
      <c r="TTJ23" s="93"/>
      <c r="TTR23" s="93"/>
      <c r="TTS23" s="93"/>
      <c r="TUS23" s="93"/>
      <c r="TUT23" s="93"/>
      <c r="TUU23" s="93"/>
      <c r="TUV23" s="93"/>
      <c r="TUW23" s="93"/>
      <c r="TUX23" s="93"/>
      <c r="TUY23" s="93"/>
      <c r="TUZ23" s="93"/>
      <c r="TVA23" s="93"/>
      <c r="TVB23" s="93"/>
      <c r="TVC23" s="93"/>
      <c r="TVD23" s="93"/>
      <c r="TVE23" s="93"/>
      <c r="TVF23" s="93"/>
      <c r="TVG23" s="93"/>
      <c r="TVH23" s="93"/>
      <c r="TVI23" s="93"/>
      <c r="TVJ23" s="93"/>
      <c r="TVK23" s="93"/>
      <c r="TVL23" s="93"/>
      <c r="TVM23" s="93"/>
      <c r="TVN23" s="93"/>
      <c r="TVO23" s="93"/>
      <c r="TVP23" s="93"/>
      <c r="TVQ23" s="93"/>
      <c r="TVR23" s="93"/>
      <c r="TVS23" s="93"/>
      <c r="TVT23" s="93"/>
      <c r="TVU23" s="93"/>
      <c r="TVV23" s="93"/>
      <c r="TVW23" s="93"/>
      <c r="TVX23" s="93"/>
      <c r="TVY23" s="93"/>
      <c r="TVZ23" s="93"/>
      <c r="TWA23" s="93"/>
      <c r="TWB23" s="93"/>
      <c r="TWC23" s="93"/>
      <c r="TWD23" s="93"/>
      <c r="TWE23" s="93"/>
      <c r="TWF23" s="93"/>
      <c r="TWG23" s="93"/>
      <c r="TWH23" s="93"/>
      <c r="TWI23" s="93"/>
      <c r="TWJ23" s="93"/>
      <c r="TWK23" s="93"/>
      <c r="TWL23" s="93"/>
      <c r="TWM23" s="93"/>
      <c r="TWN23" s="93"/>
      <c r="TWO23" s="93"/>
      <c r="TWP23" s="93"/>
      <c r="TWQ23" s="93"/>
      <c r="TWR23" s="93"/>
      <c r="TWS23" s="93"/>
      <c r="TWT23" s="93"/>
      <c r="TWU23" s="93"/>
      <c r="TWV23" s="93"/>
      <c r="TWW23" s="93"/>
      <c r="TWX23" s="93"/>
      <c r="TXD23" s="93"/>
      <c r="TXG23" s="93"/>
      <c r="TXJ23" s="93"/>
      <c r="TXM23" s="93"/>
      <c r="TXP23" s="93"/>
      <c r="TXS23" s="93"/>
      <c r="TXY23" s="93"/>
      <c r="TYH23" s="93"/>
      <c r="TYK23" s="93"/>
      <c r="TYN23" s="93"/>
      <c r="TYQ23" s="93"/>
      <c r="TZC23" s="93"/>
      <c r="TZI23" s="93"/>
      <c r="TZL23" s="93"/>
      <c r="TZO23" s="93"/>
      <c r="TZR23" s="93"/>
      <c r="TZX23" s="93"/>
      <c r="UAA23" s="93"/>
      <c r="UAD23" s="93"/>
      <c r="UAG23" s="93"/>
      <c r="UAI23" s="93"/>
      <c r="UAJ23" s="93"/>
      <c r="UAO23" s="93"/>
      <c r="UAR23" s="93"/>
      <c r="UAU23" s="93"/>
      <c r="UAX23" s="93"/>
      <c r="UBA23" s="93"/>
      <c r="UBD23" s="93"/>
      <c r="UBG23" s="93"/>
      <c r="UBM23" s="93"/>
      <c r="UBP23" s="93"/>
      <c r="UBS23" s="93"/>
      <c r="UBU23" s="93"/>
      <c r="UBV23" s="93"/>
      <c r="UCD23" s="93"/>
      <c r="UCG23" s="93"/>
      <c r="UCJ23" s="93"/>
      <c r="UCU23" s="93"/>
      <c r="UCV23" s="93"/>
      <c r="UDA23" s="93"/>
      <c r="UDE23" s="93"/>
      <c r="UDF23" s="93"/>
      <c r="UDN23" s="93"/>
      <c r="UDO23" s="93"/>
      <c r="UEO23" s="93"/>
      <c r="UEP23" s="93"/>
      <c r="UEQ23" s="93"/>
      <c r="UER23" s="93"/>
      <c r="UES23" s="93"/>
      <c r="UET23" s="93"/>
      <c r="UEU23" s="93"/>
      <c r="UEV23" s="93"/>
      <c r="UEW23" s="93"/>
      <c r="UEX23" s="93"/>
      <c r="UEY23" s="93"/>
      <c r="UEZ23" s="93"/>
      <c r="UFA23" s="93"/>
      <c r="UFB23" s="93"/>
      <c r="UFC23" s="93"/>
      <c r="UFD23" s="93"/>
      <c r="UFE23" s="93"/>
      <c r="UFF23" s="93"/>
      <c r="UFG23" s="93"/>
      <c r="UFH23" s="93"/>
      <c r="UFI23" s="93"/>
      <c r="UFJ23" s="93"/>
      <c r="UFK23" s="93"/>
      <c r="UFL23" s="93"/>
      <c r="UFM23" s="93"/>
      <c r="UFN23" s="93"/>
      <c r="UFO23" s="93"/>
      <c r="UFP23" s="93"/>
      <c r="UFQ23" s="93"/>
      <c r="UFR23" s="93"/>
      <c r="UFS23" s="93"/>
      <c r="UFT23" s="93"/>
      <c r="UFU23" s="93"/>
      <c r="UFV23" s="93"/>
      <c r="UFW23" s="93"/>
      <c r="UFX23" s="93"/>
      <c r="UFY23" s="93"/>
      <c r="UFZ23" s="93"/>
      <c r="UGA23" s="93"/>
      <c r="UGB23" s="93"/>
      <c r="UGC23" s="93"/>
      <c r="UGD23" s="93"/>
      <c r="UGE23" s="93"/>
      <c r="UGF23" s="93"/>
      <c r="UGG23" s="93"/>
      <c r="UGH23" s="93"/>
      <c r="UGI23" s="93"/>
      <c r="UGJ23" s="93"/>
      <c r="UGK23" s="93"/>
      <c r="UGL23" s="93"/>
      <c r="UGM23" s="93"/>
      <c r="UGN23" s="93"/>
      <c r="UGO23" s="93"/>
      <c r="UGP23" s="93"/>
      <c r="UGQ23" s="93"/>
      <c r="UGR23" s="93"/>
      <c r="UGS23" s="93"/>
      <c r="UGT23" s="93"/>
      <c r="UGZ23" s="93"/>
      <c r="UHC23" s="93"/>
      <c r="UHF23" s="93"/>
      <c r="UHI23" s="93"/>
      <c r="UHL23" s="93"/>
      <c r="UHO23" s="93"/>
      <c r="UHU23" s="93"/>
      <c r="UID23" s="93"/>
      <c r="UIG23" s="93"/>
      <c r="UIJ23" s="93"/>
      <c r="UIM23" s="93"/>
      <c r="UIY23" s="93"/>
      <c r="UJE23" s="93"/>
      <c r="UJH23" s="93"/>
      <c r="UJK23" s="93"/>
      <c r="UJN23" s="93"/>
      <c r="UJT23" s="93"/>
      <c r="UJW23" s="93"/>
      <c r="UJZ23" s="93"/>
      <c r="UKC23" s="93"/>
      <c r="UKE23" s="93"/>
      <c r="UKF23" s="93"/>
      <c r="UKK23" s="93"/>
      <c r="UKN23" s="93"/>
      <c r="UKQ23" s="93"/>
      <c r="UKT23" s="93"/>
      <c r="UKW23" s="93"/>
      <c r="UKZ23" s="93"/>
      <c r="ULC23" s="93"/>
      <c r="ULI23" s="93"/>
      <c r="ULL23" s="93"/>
      <c r="ULO23" s="93"/>
      <c r="ULQ23" s="93"/>
      <c r="ULR23" s="93"/>
      <c r="ULZ23" s="93"/>
      <c r="UMC23" s="93"/>
      <c r="UMF23" s="93"/>
      <c r="UMQ23" s="93"/>
      <c r="UMR23" s="93"/>
      <c r="UMW23" s="93"/>
      <c r="UNA23" s="93"/>
      <c r="UNB23" s="93"/>
      <c r="UNJ23" s="93"/>
      <c r="UNK23" s="93"/>
      <c r="UOK23" s="93"/>
      <c r="UOL23" s="93"/>
      <c r="UOM23" s="93"/>
      <c r="UON23" s="93"/>
      <c r="UOO23" s="93"/>
      <c r="UOP23" s="93"/>
      <c r="UOQ23" s="93"/>
      <c r="UOR23" s="93"/>
      <c r="UOS23" s="93"/>
      <c r="UOT23" s="93"/>
      <c r="UOU23" s="93"/>
      <c r="UOV23" s="93"/>
      <c r="UOW23" s="93"/>
      <c r="UOX23" s="93"/>
      <c r="UOY23" s="93"/>
      <c r="UOZ23" s="93"/>
      <c r="UPA23" s="93"/>
      <c r="UPB23" s="93"/>
      <c r="UPC23" s="93"/>
      <c r="UPD23" s="93"/>
      <c r="UPE23" s="93"/>
      <c r="UPF23" s="93"/>
      <c r="UPG23" s="93"/>
      <c r="UPH23" s="93"/>
      <c r="UPI23" s="93"/>
      <c r="UPJ23" s="93"/>
      <c r="UPK23" s="93"/>
      <c r="UPL23" s="93"/>
      <c r="UPM23" s="93"/>
      <c r="UPN23" s="93"/>
      <c r="UPO23" s="93"/>
      <c r="UPP23" s="93"/>
      <c r="UPQ23" s="93"/>
      <c r="UPR23" s="93"/>
      <c r="UPS23" s="93"/>
      <c r="UPT23" s="93"/>
      <c r="UPU23" s="93"/>
      <c r="UPV23" s="93"/>
      <c r="UPW23" s="93"/>
      <c r="UPX23" s="93"/>
      <c r="UPY23" s="93"/>
      <c r="UPZ23" s="93"/>
      <c r="UQA23" s="93"/>
      <c r="UQB23" s="93"/>
      <c r="UQC23" s="93"/>
      <c r="UQD23" s="93"/>
      <c r="UQE23" s="93"/>
      <c r="UQF23" s="93"/>
      <c r="UQG23" s="93"/>
      <c r="UQH23" s="93"/>
      <c r="UQI23" s="93"/>
      <c r="UQJ23" s="93"/>
      <c r="UQK23" s="93"/>
      <c r="UQL23" s="93"/>
      <c r="UQM23" s="93"/>
      <c r="UQN23" s="93"/>
      <c r="UQO23" s="93"/>
      <c r="UQP23" s="93"/>
      <c r="UQV23" s="93"/>
      <c r="UQY23" s="93"/>
      <c r="URB23" s="93"/>
      <c r="URE23" s="93"/>
      <c r="URH23" s="93"/>
      <c r="URK23" s="93"/>
      <c r="URQ23" s="93"/>
      <c r="URZ23" s="93"/>
      <c r="USC23" s="93"/>
      <c r="USF23" s="93"/>
      <c r="USI23" s="93"/>
      <c r="USU23" s="93"/>
      <c r="UTA23" s="93"/>
      <c r="UTD23" s="93"/>
      <c r="UTG23" s="93"/>
      <c r="UTJ23" s="93"/>
      <c r="UTP23" s="93"/>
      <c r="UTS23" s="93"/>
      <c r="UTV23" s="93"/>
      <c r="UTY23" s="93"/>
      <c r="UUA23" s="93"/>
      <c r="UUB23" s="93"/>
      <c r="UUG23" s="93"/>
      <c r="UUJ23" s="93"/>
      <c r="UUM23" s="93"/>
      <c r="UUP23" s="93"/>
      <c r="UUS23" s="93"/>
      <c r="UUV23" s="93"/>
      <c r="UUY23" s="93"/>
      <c r="UVE23" s="93"/>
      <c r="UVH23" s="93"/>
      <c r="UVK23" s="93"/>
      <c r="UVM23" s="93"/>
      <c r="UVN23" s="93"/>
      <c r="UVV23" s="93"/>
      <c r="UVY23" s="93"/>
      <c r="UWB23" s="93"/>
      <c r="UWM23" s="93"/>
      <c r="UWN23" s="93"/>
      <c r="UWS23" s="93"/>
      <c r="UWW23" s="93"/>
      <c r="UWX23" s="93"/>
      <c r="UXF23" s="93"/>
      <c r="UXG23" s="93"/>
      <c r="UYG23" s="93"/>
      <c r="UYH23" s="93"/>
      <c r="UYI23" s="93"/>
      <c r="UYJ23" s="93"/>
      <c r="UYK23" s="93"/>
      <c r="UYL23" s="93"/>
      <c r="UYM23" s="93"/>
      <c r="UYN23" s="93"/>
      <c r="UYO23" s="93"/>
      <c r="UYP23" s="93"/>
      <c r="UYQ23" s="93"/>
      <c r="UYR23" s="93"/>
      <c r="UYS23" s="93"/>
      <c r="UYT23" s="93"/>
      <c r="UYU23" s="93"/>
      <c r="UYV23" s="93"/>
      <c r="UYW23" s="93"/>
      <c r="UYX23" s="93"/>
      <c r="UYY23" s="93"/>
      <c r="UYZ23" s="93"/>
      <c r="UZA23" s="93"/>
      <c r="UZB23" s="93"/>
      <c r="UZC23" s="93"/>
      <c r="UZD23" s="93"/>
      <c r="UZE23" s="93"/>
      <c r="UZF23" s="93"/>
      <c r="UZG23" s="93"/>
      <c r="UZH23" s="93"/>
      <c r="UZI23" s="93"/>
      <c r="UZJ23" s="93"/>
      <c r="UZK23" s="93"/>
      <c r="UZL23" s="93"/>
      <c r="UZM23" s="93"/>
      <c r="UZN23" s="93"/>
      <c r="UZO23" s="93"/>
      <c r="UZP23" s="93"/>
      <c r="UZQ23" s="93"/>
      <c r="UZR23" s="93"/>
      <c r="UZS23" s="93"/>
      <c r="UZT23" s="93"/>
      <c r="UZU23" s="93"/>
      <c r="UZV23" s="93"/>
      <c r="UZW23" s="93"/>
      <c r="UZX23" s="93"/>
      <c r="UZY23" s="93"/>
      <c r="UZZ23" s="93"/>
      <c r="VAA23" s="93"/>
      <c r="VAB23" s="93"/>
      <c r="VAC23" s="93"/>
      <c r="VAD23" s="93"/>
      <c r="VAE23" s="93"/>
      <c r="VAF23" s="93"/>
      <c r="VAG23" s="93"/>
      <c r="VAH23" s="93"/>
      <c r="VAI23" s="93"/>
      <c r="VAJ23" s="93"/>
      <c r="VAK23" s="93"/>
      <c r="VAL23" s="93"/>
      <c r="VAR23" s="93"/>
      <c r="VAU23" s="93"/>
      <c r="VAX23" s="93"/>
      <c r="VBA23" s="93"/>
      <c r="VBD23" s="93"/>
      <c r="VBG23" s="93"/>
      <c r="VBM23" s="93"/>
      <c r="VBV23" s="93"/>
      <c r="VBY23" s="93"/>
      <c r="VCB23" s="93"/>
      <c r="VCE23" s="93"/>
      <c r="VCQ23" s="93"/>
      <c r="VCW23" s="93"/>
      <c r="VCZ23" s="93"/>
      <c r="VDC23" s="93"/>
      <c r="VDF23" s="93"/>
      <c r="VDL23" s="93"/>
      <c r="VDO23" s="93"/>
      <c r="VDR23" s="93"/>
      <c r="VDU23" s="93"/>
      <c r="VDW23" s="93"/>
      <c r="VDX23" s="93"/>
      <c r="VEC23" s="93"/>
      <c r="VEF23" s="93"/>
      <c r="VEI23" s="93"/>
      <c r="VEL23" s="93"/>
      <c r="VEO23" s="93"/>
      <c r="VER23" s="93"/>
      <c r="VEU23" s="93"/>
      <c r="VFA23" s="93"/>
      <c r="VFD23" s="93"/>
      <c r="VFG23" s="93"/>
      <c r="VFI23" s="93"/>
      <c r="VFJ23" s="93"/>
      <c r="VFR23" s="93"/>
      <c r="VFU23" s="93"/>
      <c r="VFX23" s="93"/>
      <c r="VGI23" s="93"/>
      <c r="VGJ23" s="93"/>
      <c r="VGO23" s="93"/>
      <c r="VGS23" s="93"/>
      <c r="VGT23" s="93"/>
      <c r="VHB23" s="93"/>
      <c r="VHC23" s="93"/>
      <c r="VIC23" s="93"/>
      <c r="VID23" s="93"/>
      <c r="VIE23" s="93"/>
      <c r="VIF23" s="93"/>
      <c r="VIG23" s="93"/>
      <c r="VIH23" s="93"/>
      <c r="VII23" s="93"/>
      <c r="VIJ23" s="93"/>
      <c r="VIK23" s="93"/>
      <c r="VIL23" s="93"/>
      <c r="VIM23" s="93"/>
      <c r="VIN23" s="93"/>
      <c r="VIO23" s="93"/>
      <c r="VIP23" s="93"/>
      <c r="VIQ23" s="93"/>
      <c r="VIR23" s="93"/>
      <c r="VIS23" s="93"/>
      <c r="VIT23" s="93"/>
      <c r="VIU23" s="93"/>
      <c r="VIV23" s="93"/>
      <c r="VIW23" s="93"/>
      <c r="VIX23" s="93"/>
      <c r="VIY23" s="93"/>
      <c r="VIZ23" s="93"/>
      <c r="VJA23" s="93"/>
      <c r="VJB23" s="93"/>
      <c r="VJC23" s="93"/>
      <c r="VJD23" s="93"/>
      <c r="VJE23" s="93"/>
      <c r="VJF23" s="93"/>
      <c r="VJG23" s="93"/>
      <c r="VJH23" s="93"/>
      <c r="VJI23" s="93"/>
      <c r="VJJ23" s="93"/>
      <c r="VJK23" s="93"/>
      <c r="VJL23" s="93"/>
      <c r="VJM23" s="93"/>
      <c r="VJN23" s="93"/>
      <c r="VJO23" s="93"/>
      <c r="VJP23" s="93"/>
      <c r="VJQ23" s="93"/>
      <c r="VJR23" s="93"/>
      <c r="VJS23" s="93"/>
      <c r="VJT23" s="93"/>
      <c r="VJU23" s="93"/>
      <c r="VJV23" s="93"/>
      <c r="VJW23" s="93"/>
      <c r="VJX23" s="93"/>
      <c r="VJY23" s="93"/>
      <c r="VJZ23" s="93"/>
      <c r="VKA23" s="93"/>
      <c r="VKB23" s="93"/>
      <c r="VKC23" s="93"/>
      <c r="VKD23" s="93"/>
      <c r="VKE23" s="93"/>
      <c r="VKF23" s="93"/>
      <c r="VKG23" s="93"/>
      <c r="VKH23" s="93"/>
      <c r="VKN23" s="93"/>
      <c r="VKQ23" s="93"/>
      <c r="VKT23" s="93"/>
      <c r="VKW23" s="93"/>
      <c r="VKZ23" s="93"/>
      <c r="VLC23" s="93"/>
      <c r="VLI23" s="93"/>
      <c r="VLR23" s="93"/>
      <c r="VLU23" s="93"/>
      <c r="VLX23" s="93"/>
      <c r="VMA23" s="93"/>
      <c r="VMM23" s="93"/>
      <c r="VMS23" s="93"/>
      <c r="VMV23" s="93"/>
      <c r="VMY23" s="93"/>
      <c r="VNB23" s="93"/>
      <c r="VNH23" s="93"/>
      <c r="VNK23" s="93"/>
      <c r="VNN23" s="93"/>
      <c r="VNQ23" s="93"/>
      <c r="VNS23" s="93"/>
      <c r="VNT23" s="93"/>
      <c r="VNY23" s="93"/>
      <c r="VOB23" s="93"/>
      <c r="VOE23" s="93"/>
      <c r="VOH23" s="93"/>
      <c r="VOK23" s="93"/>
      <c r="VON23" s="93"/>
      <c r="VOQ23" s="93"/>
      <c r="VOW23" s="93"/>
      <c r="VOZ23" s="93"/>
      <c r="VPC23" s="93"/>
      <c r="VPE23" s="93"/>
      <c r="VPF23" s="93"/>
      <c r="VPN23" s="93"/>
      <c r="VPQ23" s="93"/>
      <c r="VPT23" s="93"/>
      <c r="VQE23" s="93"/>
      <c r="VQF23" s="93"/>
      <c r="VQK23" s="93"/>
      <c r="VQO23" s="93"/>
      <c r="VQP23" s="93"/>
      <c r="VQX23" s="93"/>
      <c r="VQY23" s="93"/>
      <c r="VRY23" s="93"/>
      <c r="VRZ23" s="93"/>
      <c r="VSA23" s="93"/>
      <c r="VSB23" s="93"/>
      <c r="VSC23" s="93"/>
      <c r="VSD23" s="93"/>
      <c r="VSE23" s="93"/>
      <c r="VSF23" s="93"/>
      <c r="VSG23" s="93"/>
      <c r="VSH23" s="93"/>
      <c r="VSI23" s="93"/>
      <c r="VSJ23" s="93"/>
      <c r="VSK23" s="93"/>
      <c r="VSL23" s="93"/>
      <c r="VSM23" s="93"/>
      <c r="VSN23" s="93"/>
      <c r="VSO23" s="93"/>
      <c r="VSP23" s="93"/>
      <c r="VSQ23" s="93"/>
      <c r="VSR23" s="93"/>
      <c r="VSS23" s="93"/>
      <c r="VST23" s="93"/>
      <c r="VSU23" s="93"/>
      <c r="VSV23" s="93"/>
      <c r="VSW23" s="93"/>
      <c r="VSX23" s="93"/>
      <c r="VSY23" s="93"/>
      <c r="VSZ23" s="93"/>
      <c r="VTA23" s="93"/>
      <c r="VTB23" s="93"/>
      <c r="VTC23" s="93"/>
      <c r="VTD23" s="93"/>
      <c r="VTE23" s="93"/>
      <c r="VTF23" s="93"/>
      <c r="VTG23" s="93"/>
      <c r="VTH23" s="93"/>
      <c r="VTI23" s="93"/>
      <c r="VTJ23" s="93"/>
      <c r="VTK23" s="93"/>
      <c r="VTL23" s="93"/>
      <c r="VTM23" s="93"/>
      <c r="VTN23" s="93"/>
      <c r="VTO23" s="93"/>
      <c r="VTP23" s="93"/>
      <c r="VTQ23" s="93"/>
      <c r="VTR23" s="93"/>
      <c r="VTS23" s="93"/>
      <c r="VTT23" s="93"/>
      <c r="VTU23" s="93"/>
      <c r="VTV23" s="93"/>
      <c r="VTW23" s="93"/>
      <c r="VTX23" s="93"/>
      <c r="VTY23" s="93"/>
      <c r="VTZ23" s="93"/>
      <c r="VUA23" s="93"/>
      <c r="VUB23" s="93"/>
      <c r="VUC23" s="93"/>
      <c r="VUD23" s="93"/>
      <c r="VUJ23" s="93"/>
      <c r="VUM23" s="93"/>
      <c r="VUP23" s="93"/>
      <c r="VUS23" s="93"/>
      <c r="VUV23" s="93"/>
      <c r="VUY23" s="93"/>
      <c r="VVE23" s="93"/>
      <c r="VVN23" s="93"/>
      <c r="VVQ23" s="93"/>
      <c r="VVT23" s="93"/>
      <c r="VVW23" s="93"/>
      <c r="VWI23" s="93"/>
      <c r="VWO23" s="93"/>
      <c r="VWR23" s="93"/>
      <c r="VWU23" s="93"/>
      <c r="VWX23" s="93"/>
      <c r="VXD23" s="93"/>
      <c r="VXG23" s="93"/>
      <c r="VXJ23" s="93"/>
      <c r="VXM23" s="93"/>
      <c r="VXO23" s="93"/>
      <c r="VXP23" s="93"/>
      <c r="VXU23" s="93"/>
      <c r="VXX23" s="93"/>
      <c r="VYA23" s="93"/>
      <c r="VYD23" s="93"/>
      <c r="VYG23" s="93"/>
      <c r="VYJ23" s="93"/>
      <c r="VYM23" s="93"/>
      <c r="VYS23" s="93"/>
      <c r="VYV23" s="93"/>
      <c r="VYY23" s="93"/>
      <c r="VZA23" s="93"/>
      <c r="VZB23" s="93"/>
      <c r="VZJ23" s="93"/>
      <c r="VZM23" s="93"/>
      <c r="VZP23" s="93"/>
      <c r="WAA23" s="93"/>
      <c r="WAB23" s="93"/>
      <c r="WAG23" s="93"/>
      <c r="WAK23" s="93"/>
      <c r="WAL23" s="93"/>
      <c r="WAT23" s="93"/>
      <c r="WAU23" s="93"/>
      <c r="WBU23" s="93"/>
      <c r="WBV23" s="93"/>
      <c r="WBW23" s="93"/>
      <c r="WBX23" s="93"/>
      <c r="WBY23" s="93"/>
      <c r="WBZ23" s="93"/>
      <c r="WCA23" s="93"/>
      <c r="WCB23" s="93"/>
      <c r="WCC23" s="93"/>
      <c r="WCD23" s="93"/>
      <c r="WCE23" s="93"/>
      <c r="WCF23" s="93"/>
      <c r="WCG23" s="93"/>
      <c r="WCH23" s="93"/>
      <c r="WCI23" s="93"/>
      <c r="WCJ23" s="93"/>
      <c r="WCK23" s="93"/>
      <c r="WCL23" s="93"/>
      <c r="WCM23" s="93"/>
      <c r="WCN23" s="93"/>
      <c r="WCO23" s="93"/>
      <c r="WCP23" s="93"/>
      <c r="WCQ23" s="93"/>
      <c r="WCR23" s="93"/>
      <c r="WCS23" s="93"/>
      <c r="WCT23" s="93"/>
      <c r="WCU23" s="93"/>
      <c r="WCV23" s="93"/>
      <c r="WCW23" s="93"/>
      <c r="WCX23" s="93"/>
      <c r="WCY23" s="93"/>
      <c r="WCZ23" s="93"/>
      <c r="WDA23" s="93"/>
      <c r="WDB23" s="93"/>
      <c r="WDC23" s="93"/>
      <c r="WDD23" s="93"/>
      <c r="WDE23" s="93"/>
      <c r="WDF23" s="93"/>
      <c r="WDG23" s="93"/>
      <c r="WDH23" s="93"/>
      <c r="WDI23" s="93"/>
      <c r="WDJ23" s="93"/>
      <c r="WDK23" s="93"/>
      <c r="WDL23" s="93"/>
      <c r="WDM23" s="93"/>
      <c r="WDN23" s="93"/>
      <c r="WDO23" s="93"/>
      <c r="WDP23" s="93"/>
      <c r="WDQ23" s="93"/>
      <c r="WDR23" s="93"/>
      <c r="WDS23" s="93"/>
      <c r="WDT23" s="93"/>
      <c r="WDU23" s="93"/>
      <c r="WDV23" s="93"/>
      <c r="WDW23" s="93"/>
      <c r="WDX23" s="93"/>
      <c r="WDY23" s="93"/>
      <c r="WDZ23" s="93"/>
      <c r="WEF23" s="93"/>
      <c r="WEI23" s="93"/>
      <c r="WEL23" s="93"/>
      <c r="WEO23" s="93"/>
      <c r="WER23" s="93"/>
      <c r="WEU23" s="93"/>
      <c r="WFA23" s="93"/>
      <c r="WFJ23" s="93"/>
      <c r="WFM23" s="93"/>
      <c r="WFP23" s="93"/>
      <c r="WFS23" s="93"/>
      <c r="WGE23" s="93"/>
      <c r="WGK23" s="93"/>
      <c r="WGN23" s="93"/>
      <c r="WGQ23" s="93"/>
      <c r="WGT23" s="93"/>
      <c r="WGZ23" s="93"/>
      <c r="WHC23" s="93"/>
      <c r="WHF23" s="93"/>
      <c r="WHI23" s="93"/>
      <c r="WHK23" s="93"/>
      <c r="WHL23" s="93"/>
      <c r="WHQ23" s="93"/>
      <c r="WHT23" s="93"/>
      <c r="WHW23" s="93"/>
      <c r="WHZ23" s="93"/>
      <c r="WIC23" s="93"/>
      <c r="WIF23" s="93"/>
      <c r="WII23" s="93"/>
      <c r="WIO23" s="93"/>
      <c r="WIR23" s="93"/>
      <c r="WIU23" s="93"/>
      <c r="WIW23" s="93"/>
      <c r="WIX23" s="93"/>
      <c r="WJF23" s="93"/>
      <c r="WJI23" s="93"/>
      <c r="WJL23" s="93"/>
      <c r="WJW23" s="93"/>
      <c r="WJX23" s="93"/>
      <c r="WKC23" s="93"/>
      <c r="WKG23" s="93"/>
      <c r="WKH23" s="93"/>
      <c r="WKP23" s="93"/>
      <c r="WKQ23" s="93"/>
      <c r="WLQ23" s="93"/>
      <c r="WLR23" s="93"/>
      <c r="WLS23" s="93"/>
      <c r="WLT23" s="93"/>
      <c r="WLU23" s="93"/>
      <c r="WLV23" s="93"/>
      <c r="WLW23" s="93"/>
      <c r="WLX23" s="93"/>
      <c r="WLY23" s="93"/>
      <c r="WLZ23" s="93"/>
      <c r="WMA23" s="93"/>
      <c r="WMB23" s="93"/>
      <c r="WMC23" s="93"/>
      <c r="WMD23" s="93"/>
      <c r="WME23" s="93"/>
      <c r="WMF23" s="93"/>
      <c r="WMG23" s="93"/>
      <c r="WMH23" s="93"/>
      <c r="WMI23" s="93"/>
      <c r="WMJ23" s="93"/>
      <c r="WMK23" s="93"/>
      <c r="WML23" s="93"/>
      <c r="WMM23" s="93"/>
      <c r="WMN23" s="93"/>
      <c r="WMO23" s="93"/>
      <c r="WMP23" s="93"/>
      <c r="WMQ23" s="93"/>
      <c r="WMR23" s="93"/>
      <c r="WMS23" s="93"/>
      <c r="WMT23" s="93"/>
      <c r="WMU23" s="93"/>
      <c r="WMV23" s="93"/>
      <c r="WMW23" s="93"/>
      <c r="WMX23" s="93"/>
      <c r="WMY23" s="93"/>
      <c r="WMZ23" s="93"/>
      <c r="WNA23" s="93"/>
      <c r="WNB23" s="93"/>
      <c r="WNC23" s="93"/>
      <c r="WND23" s="93"/>
      <c r="WNE23" s="93"/>
      <c r="WNF23" s="93"/>
      <c r="WNG23" s="93"/>
      <c r="WNH23" s="93"/>
      <c r="WNI23" s="93"/>
      <c r="WNJ23" s="93"/>
      <c r="WNK23" s="93"/>
      <c r="WNL23" s="93"/>
      <c r="WNM23" s="93"/>
      <c r="WNN23" s="93"/>
      <c r="WNO23" s="93"/>
      <c r="WNP23" s="93"/>
      <c r="WNQ23" s="93"/>
      <c r="WNR23" s="93"/>
      <c r="WNS23" s="93"/>
      <c r="WNT23" s="93"/>
      <c r="WNU23" s="93"/>
      <c r="WNV23" s="93"/>
      <c r="WOB23" s="93"/>
      <c r="WOE23" s="93"/>
      <c r="WOH23" s="93"/>
      <c r="WOK23" s="93"/>
      <c r="WON23" s="93"/>
      <c r="WOQ23" s="93"/>
      <c r="WOW23" s="93"/>
      <c r="WPF23" s="93"/>
      <c r="WPI23" s="93"/>
      <c r="WPL23" s="93"/>
      <c r="WPO23" s="93"/>
      <c r="WQA23" s="93"/>
      <c r="WQG23" s="93"/>
      <c r="WQJ23" s="93"/>
      <c r="WQM23" s="93"/>
      <c r="WQP23" s="93"/>
      <c r="WQV23" s="93"/>
      <c r="WQY23" s="93"/>
      <c r="WRB23" s="93"/>
      <c r="WRE23" s="93"/>
      <c r="WRG23" s="93"/>
      <c r="WRH23" s="93"/>
      <c r="WRM23" s="93"/>
      <c r="WRP23" s="93"/>
      <c r="WRS23" s="93"/>
      <c r="WRV23" s="93"/>
      <c r="WRY23" s="93"/>
      <c r="WSB23" s="93"/>
      <c r="WSE23" s="93"/>
      <c r="WSK23" s="93"/>
      <c r="WSN23" s="93"/>
      <c r="WSQ23" s="93"/>
      <c r="WSS23" s="93"/>
      <c r="WST23" s="93"/>
      <c r="WTB23" s="93"/>
      <c r="WTE23" s="93"/>
      <c r="WTH23" s="93"/>
      <c r="WTS23" s="93"/>
      <c r="WTT23" s="93"/>
      <c r="WTY23" s="93"/>
      <c r="WUC23" s="93"/>
      <c r="WUD23" s="93"/>
      <c r="WUL23" s="93"/>
      <c r="WUM23" s="93"/>
      <c r="WVM23" s="93"/>
      <c r="WVN23" s="93"/>
      <c r="WVO23" s="93"/>
      <c r="WVP23" s="93"/>
      <c r="WVQ23" s="93"/>
      <c r="WVR23" s="93"/>
      <c r="WVS23" s="93"/>
      <c r="WVT23" s="93"/>
      <c r="WVU23" s="93"/>
      <c r="WVV23" s="93"/>
      <c r="WVW23" s="93"/>
      <c r="WVX23" s="93"/>
      <c r="WVY23" s="93"/>
      <c r="WVZ23" s="93"/>
      <c r="WWA23" s="93"/>
      <c r="WWB23" s="93"/>
      <c r="WWC23" s="93"/>
      <c r="WWD23" s="93"/>
      <c r="WWE23" s="93"/>
      <c r="WWF23" s="93"/>
      <c r="WWG23" s="93"/>
      <c r="WWH23" s="93"/>
      <c r="WWI23" s="93"/>
      <c r="WWJ23" s="93"/>
      <c r="WWK23" s="93"/>
      <c r="WWL23" s="93"/>
      <c r="WWM23" s="93"/>
      <c r="WWN23" s="93"/>
      <c r="WWO23" s="93"/>
      <c r="WWP23" s="93"/>
      <c r="WWQ23" s="93"/>
      <c r="WWR23" s="93"/>
      <c r="WWS23" s="93"/>
      <c r="WWT23" s="93"/>
      <c r="WWU23" s="93"/>
      <c r="WWV23" s="93"/>
      <c r="WWW23" s="93"/>
      <c r="WWX23" s="93"/>
      <c r="WWY23" s="93"/>
      <c r="WWZ23" s="93"/>
      <c r="WXA23" s="93"/>
      <c r="WXB23" s="93"/>
      <c r="WXC23" s="93"/>
      <c r="WXD23" s="93"/>
      <c r="WXE23" s="93"/>
      <c r="WXF23" s="93"/>
      <c r="WXG23" s="93"/>
      <c r="WXH23" s="93"/>
      <c r="WXI23" s="93"/>
      <c r="WXJ23" s="93"/>
      <c r="WXK23" s="93"/>
      <c r="WXL23" s="93"/>
      <c r="WXM23" s="93"/>
      <c r="WXN23" s="93"/>
      <c r="WXO23" s="93"/>
      <c r="WXP23" s="93"/>
      <c r="WXQ23" s="93"/>
      <c r="WXR23" s="93"/>
      <c r="WXS23" s="93"/>
      <c r="WXT23" s="93"/>
      <c r="WXU23" s="93"/>
      <c r="WXV23" s="93"/>
      <c r="WXW23" s="93"/>
      <c r="WXX23" s="93"/>
      <c r="WXY23" s="93"/>
      <c r="WXZ23" s="93"/>
      <c r="WYA23" s="93"/>
      <c r="WYB23" s="93"/>
      <c r="WYC23" s="93"/>
      <c r="WYD23" s="93"/>
      <c r="WYE23" s="93"/>
      <c r="WYF23" s="93"/>
      <c r="WYG23" s="93"/>
      <c r="WYH23" s="93"/>
      <c r="WYI23" s="93"/>
      <c r="WYJ23" s="93"/>
      <c r="WYK23" s="93"/>
      <c r="WYL23" s="93"/>
      <c r="WYM23" s="93"/>
      <c r="WYN23" s="93"/>
      <c r="WYO23" s="93"/>
      <c r="WYP23" s="93"/>
      <c r="WYQ23" s="93"/>
      <c r="WYR23" s="93"/>
      <c r="WYS23" s="93"/>
      <c r="WYT23" s="93"/>
      <c r="WYU23" s="93"/>
      <c r="WYV23" s="93"/>
      <c r="WYW23" s="93"/>
      <c r="WYX23" s="93"/>
      <c r="WYY23" s="93"/>
      <c r="WYZ23" s="93"/>
      <c r="WZA23" s="93"/>
      <c r="WZB23" s="93"/>
      <c r="WZC23" s="93"/>
      <c r="WZD23" s="93"/>
      <c r="WZE23" s="93"/>
      <c r="WZF23" s="93"/>
      <c r="WZG23" s="93"/>
      <c r="WZH23" s="93"/>
      <c r="WZI23" s="93"/>
      <c r="WZJ23" s="93"/>
      <c r="WZK23" s="93"/>
      <c r="WZL23" s="93"/>
      <c r="WZM23" s="93"/>
      <c r="WZN23" s="93"/>
      <c r="WZO23" s="93"/>
      <c r="WZP23" s="93"/>
      <c r="WZQ23" s="93"/>
      <c r="WZR23" s="93"/>
      <c r="WZS23" s="93"/>
      <c r="WZT23" s="93"/>
      <c r="WZU23" s="93"/>
      <c r="WZV23" s="93"/>
      <c r="WZW23" s="93"/>
      <c r="WZX23" s="93"/>
      <c r="WZY23" s="93"/>
      <c r="WZZ23" s="93"/>
      <c r="XAA23" s="93"/>
      <c r="XAB23" s="93"/>
      <c r="XAC23" s="93"/>
      <c r="XAD23" s="93"/>
      <c r="XAE23" s="93"/>
      <c r="XAF23" s="93"/>
      <c r="XAG23" s="93"/>
      <c r="XAH23" s="93"/>
      <c r="XAI23" s="93"/>
      <c r="XAJ23" s="93"/>
      <c r="XAK23" s="93"/>
      <c r="XAL23" s="93"/>
      <c r="XAM23" s="93"/>
      <c r="XAN23" s="93"/>
      <c r="XAO23" s="93"/>
      <c r="XAP23" s="93"/>
      <c r="XAQ23" s="93"/>
      <c r="XAR23" s="93"/>
      <c r="XAS23" s="93"/>
      <c r="XAT23" s="93"/>
      <c r="XAU23" s="93"/>
      <c r="XAV23" s="93"/>
      <c r="XAW23" s="93"/>
      <c r="XAX23" s="93"/>
      <c r="XAY23" s="93"/>
      <c r="XAZ23" s="93"/>
      <c r="XBA23" s="93"/>
      <c r="XBB23" s="93"/>
      <c r="XBC23" s="93"/>
      <c r="XBD23" s="93"/>
      <c r="XBE23" s="93"/>
      <c r="XBF23" s="93"/>
      <c r="XBG23" s="93"/>
      <c r="XBH23" s="93"/>
      <c r="XBI23" s="93"/>
      <c r="XBJ23" s="93"/>
      <c r="XBK23" s="93"/>
      <c r="XBL23" s="93"/>
      <c r="XBM23" s="93"/>
      <c r="XBN23" s="93"/>
      <c r="XBO23" s="93"/>
      <c r="XBP23" s="93"/>
      <c r="XBQ23" s="93"/>
      <c r="XBR23" s="93"/>
      <c r="XBS23" s="93"/>
      <c r="XBT23" s="93"/>
      <c r="XBU23" s="93"/>
      <c r="XBV23" s="93"/>
      <c r="XBW23" s="93"/>
      <c r="XBX23" s="93"/>
      <c r="XBY23" s="93"/>
      <c r="XBZ23" s="93"/>
      <c r="XCA23" s="93"/>
      <c r="XCB23" s="93"/>
      <c r="XCC23" s="93"/>
      <c r="XCD23" s="93"/>
      <c r="XCE23" s="93"/>
      <c r="XCF23" s="93"/>
      <c r="XCG23" s="93"/>
      <c r="XCH23" s="93"/>
      <c r="XCI23" s="93"/>
      <c r="XCJ23" s="93"/>
      <c r="XCK23" s="93"/>
      <c r="XCL23" s="93"/>
      <c r="XCM23" s="93"/>
      <c r="XCN23" s="93"/>
      <c r="XCO23" s="93"/>
      <c r="XCP23" s="93"/>
      <c r="XCQ23" s="93"/>
      <c r="XCR23" s="93"/>
      <c r="XCS23" s="93"/>
      <c r="XCT23" s="93"/>
      <c r="XCU23" s="93"/>
      <c r="XCV23" s="93"/>
      <c r="XCW23" s="93"/>
      <c r="XCX23" s="93"/>
      <c r="XCY23" s="93"/>
      <c r="XCZ23" s="93"/>
      <c r="XDA23" s="93"/>
      <c r="XDB23" s="93"/>
      <c r="XDC23" s="93"/>
      <c r="XDD23" s="93"/>
      <c r="XDE23" s="93"/>
      <c r="XDF23" s="93"/>
      <c r="XDG23" s="93"/>
      <c r="XDH23" s="93"/>
      <c r="XDI23" s="93"/>
      <c r="XDJ23" s="93"/>
      <c r="XDK23" s="93"/>
      <c r="XDL23" s="93"/>
      <c r="XDM23" s="93"/>
      <c r="XDN23" s="93"/>
      <c r="XDO23" s="93"/>
      <c r="XDP23" s="93"/>
      <c r="XDQ23" s="93"/>
      <c r="XDR23" s="93"/>
      <c r="XDS23" s="93"/>
      <c r="XDT23" s="93"/>
      <c r="XDU23" s="93"/>
      <c r="XDV23" s="93"/>
      <c r="XDW23" s="93"/>
      <c r="XDX23" s="93"/>
      <c r="XDY23" s="93"/>
      <c r="XDZ23" s="93"/>
      <c r="XEA23" s="93"/>
      <c r="XEB23" s="93"/>
      <c r="XEC23" s="93"/>
      <c r="XED23" s="93"/>
      <c r="XEE23" s="93"/>
      <c r="XEF23" s="93"/>
      <c r="XEG23" s="93"/>
      <c r="XEH23" s="93"/>
      <c r="XEI23" s="93"/>
      <c r="XEJ23" s="93"/>
      <c r="XEK23" s="93"/>
      <c r="XEL23" s="93"/>
      <c r="XEM23" s="93"/>
      <c r="XEN23" s="93"/>
      <c r="XEO23" s="93"/>
      <c r="XEP23" s="93"/>
      <c r="XEQ23" s="93"/>
      <c r="XER23" s="93"/>
      <c r="XES23" s="93"/>
      <c r="XET23" s="93"/>
      <c r="XEU23" s="93"/>
      <c r="XEV23" s="93"/>
      <c r="XEW23" s="93"/>
      <c r="XEX23" s="93"/>
      <c r="XEY23" s="93"/>
      <c r="XEZ23" s="93"/>
      <c r="XFA23" s="93"/>
      <c r="XFB23" s="93"/>
      <c r="XFC23" s="93"/>
      <c r="XFD23" s="93"/>
    </row>
    <row r="24" spans="1:1003 1029:2027 2053:3051 3077:4075 4101:5099 5125:6123 6149:7147 7173:8171 8197:9195 9221:10219 10245:11243 11269:12267 12293:13291 13317:14315 14341:15339 15365:16384" s="62" customFormat="1" ht="20.25" hidden="1" customHeight="1">
      <c r="A24" s="8" t="s">
        <v>22</v>
      </c>
      <c r="B24" s="54"/>
      <c r="C24" s="54"/>
      <c r="D24" s="54">
        <v>0</v>
      </c>
      <c r="E24" s="54">
        <v>0</v>
      </c>
      <c r="F24" s="54">
        <v>0</v>
      </c>
      <c r="G24" s="56">
        <v>0</v>
      </c>
      <c r="H24" s="56"/>
      <c r="I24" s="56"/>
      <c r="J24" s="9"/>
      <c r="K24" s="10"/>
      <c r="L24" s="11"/>
    </row>
    <row r="25" spans="1:1003 1029:2027 2053:3051 3077:4075 4101:5099 5125:6123 6149:7147 7173:8171 8197:9195 9221:10219 10245:11243 11269:12267 12293:13291 13317:14315 14341:15339 15365:16384" s="62" customFormat="1" ht="26.25" hidden="1" customHeight="1">
      <c r="A25" s="8" t="s">
        <v>23</v>
      </c>
      <c r="B25" s="54" t="s">
        <v>321</v>
      </c>
      <c r="C25" s="54">
        <v>0</v>
      </c>
      <c r="D25" s="54">
        <v>0</v>
      </c>
      <c r="E25" s="54">
        <v>0</v>
      </c>
      <c r="F25" s="54">
        <v>0</v>
      </c>
      <c r="G25" s="56">
        <v>0</v>
      </c>
      <c r="H25" s="56"/>
      <c r="I25" s="56">
        <v>-32</v>
      </c>
      <c r="J25" s="9"/>
      <c r="K25" s="10"/>
      <c r="L25" s="11">
        <v>0</v>
      </c>
    </row>
    <row r="26" spans="1:1003 1029:2027 2053:3051 3077:4075 4101:5099 5125:6123 6149:7147 7173:8171 8197:9195 9221:10219 10245:11243 11269:12267 12293:13291 13317:14315 14341:15339 15365:16384" s="62" customFormat="1" ht="26.25" hidden="1" customHeight="1">
      <c r="A26" s="8" t="s">
        <v>24</v>
      </c>
      <c r="B26" s="54" t="s">
        <v>321</v>
      </c>
      <c r="C26" s="54">
        <v>0</v>
      </c>
      <c r="D26" s="54">
        <v>0</v>
      </c>
      <c r="E26" s="54">
        <v>0</v>
      </c>
      <c r="F26" s="54">
        <v>0</v>
      </c>
      <c r="G26" s="56">
        <v>0</v>
      </c>
      <c r="H26" s="56"/>
      <c r="I26" s="56">
        <v>-138</v>
      </c>
      <c r="J26" s="9"/>
      <c r="K26" s="10"/>
      <c r="L26" s="11">
        <v>0</v>
      </c>
    </row>
    <row r="27" spans="1:1003 1029:2027 2053:3051 3077:4075 4101:5099 5125:6123 6149:7147 7173:8171 8197:9195 9221:10219 10245:11243 11269:12267 12293:13291 13317:14315 14341:15339 15365:16384" s="62" customFormat="1" ht="21.75" hidden="1" customHeight="1">
      <c r="A27" s="14" t="s">
        <v>25</v>
      </c>
      <c r="B27" s="54" t="s">
        <v>321</v>
      </c>
      <c r="C27" s="54">
        <v>0</v>
      </c>
      <c r="D27" s="54">
        <v>0</v>
      </c>
      <c r="E27" s="54">
        <v>0</v>
      </c>
      <c r="F27" s="54">
        <v>0</v>
      </c>
      <c r="G27" s="56">
        <v>0</v>
      </c>
      <c r="H27" s="56"/>
      <c r="I27" s="56">
        <v>0</v>
      </c>
      <c r="J27" s="9"/>
      <c r="K27" s="15"/>
      <c r="L27" s="11">
        <v>0</v>
      </c>
    </row>
    <row r="28" spans="1:1003 1029:2027 2053:3051 3077:4075 4101:5099 5125:6123 6149:7147 7173:8171 8197:9195 9221:10219 10245:11243 11269:12267 12293:13291 13317:14315 14341:15339 15365:16384" s="62" customFormat="1" ht="26.25" customHeight="1">
      <c r="A28" s="23" t="s">
        <v>26</v>
      </c>
      <c r="B28" s="54" t="s">
        <v>321</v>
      </c>
      <c r="C28" s="54">
        <v>0</v>
      </c>
      <c r="D28" s="54">
        <v>0</v>
      </c>
      <c r="E28" s="54">
        <v>0</v>
      </c>
      <c r="F28" s="54">
        <v>0</v>
      </c>
      <c r="G28" s="56">
        <v>0</v>
      </c>
      <c r="H28" s="56"/>
      <c r="I28" s="56">
        <v>-128</v>
      </c>
      <c r="J28" s="98">
        <v>88</v>
      </c>
      <c r="K28" s="99">
        <v>2000</v>
      </c>
      <c r="L28" s="100">
        <f>+K28*J28</f>
        <v>176000</v>
      </c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P28" s="93"/>
      <c r="BS28" s="93"/>
      <c r="BV28" s="93"/>
      <c r="BY28" s="93"/>
      <c r="CB28" s="93"/>
      <c r="CE28" s="93"/>
      <c r="CK28" s="93"/>
      <c r="CT28" s="93"/>
      <c r="CW28" s="93"/>
      <c r="CZ28" s="93"/>
      <c r="DC28" s="93"/>
      <c r="DO28" s="93"/>
      <c r="DU28" s="93"/>
      <c r="DX28" s="93"/>
      <c r="EA28" s="93"/>
      <c r="ED28" s="93"/>
      <c r="EJ28" s="93"/>
      <c r="EM28" s="93"/>
      <c r="EP28" s="93"/>
      <c r="ES28" s="93"/>
      <c r="EU28" s="93"/>
      <c r="EV28" s="93"/>
      <c r="FA28" s="93"/>
      <c r="FD28" s="93"/>
      <c r="FG28" s="93"/>
      <c r="FJ28" s="93"/>
      <c r="FM28" s="93"/>
      <c r="FP28" s="93"/>
      <c r="FS28" s="93"/>
      <c r="FY28" s="93"/>
      <c r="GB28" s="93"/>
      <c r="GE28" s="93"/>
      <c r="GG28" s="93"/>
      <c r="GH28" s="93"/>
      <c r="GP28" s="93"/>
      <c r="GS28" s="93"/>
      <c r="GV28" s="93"/>
      <c r="HG28" s="93"/>
      <c r="HH28" s="93"/>
      <c r="HM28" s="93"/>
      <c r="HQ28" s="93"/>
      <c r="HR28" s="93"/>
      <c r="HZ28" s="93"/>
      <c r="IA28" s="93"/>
      <c r="JA28" s="93"/>
      <c r="JB28" s="93"/>
      <c r="JC28" s="93"/>
      <c r="JD28" s="93"/>
      <c r="JE28" s="93"/>
      <c r="JF28" s="93"/>
      <c r="JG28" s="93"/>
      <c r="JH28" s="93"/>
      <c r="JI28" s="93"/>
      <c r="JJ28" s="93"/>
      <c r="JK28" s="93"/>
      <c r="JL28" s="93"/>
      <c r="JM28" s="93"/>
      <c r="JN28" s="93"/>
      <c r="JO28" s="93"/>
      <c r="JP28" s="93"/>
      <c r="JQ28" s="93"/>
      <c r="JR28" s="93"/>
      <c r="JS28" s="93"/>
      <c r="JT28" s="93"/>
      <c r="JU28" s="93"/>
      <c r="JV28" s="93"/>
      <c r="JW28" s="93"/>
      <c r="JX28" s="93"/>
      <c r="JY28" s="93"/>
      <c r="JZ28" s="93"/>
      <c r="KA28" s="93"/>
      <c r="KB28" s="93"/>
      <c r="KC28" s="93"/>
      <c r="KD28" s="93"/>
      <c r="KE28" s="93"/>
      <c r="KF28" s="93"/>
      <c r="KG28" s="93"/>
      <c r="KH28" s="93"/>
      <c r="KI28" s="93"/>
      <c r="KJ28" s="93"/>
      <c r="KK28" s="93"/>
      <c r="KL28" s="93"/>
      <c r="KM28" s="93"/>
      <c r="KN28" s="93"/>
      <c r="KO28" s="93"/>
      <c r="KP28" s="93"/>
      <c r="KQ28" s="93"/>
      <c r="KR28" s="93"/>
      <c r="KS28" s="93"/>
      <c r="KT28" s="93"/>
      <c r="KU28" s="93"/>
      <c r="KV28" s="93"/>
      <c r="KW28" s="93"/>
      <c r="KX28" s="93"/>
      <c r="KY28" s="93"/>
      <c r="KZ28" s="93"/>
      <c r="LA28" s="93"/>
      <c r="LB28" s="93"/>
      <c r="LC28" s="93"/>
      <c r="LD28" s="93"/>
      <c r="LE28" s="93"/>
      <c r="LF28" s="93"/>
      <c r="LL28" s="93"/>
      <c r="LO28" s="93"/>
      <c r="LR28" s="93"/>
      <c r="LU28" s="93"/>
      <c r="LX28" s="93"/>
      <c r="MA28" s="93"/>
      <c r="MG28" s="93"/>
      <c r="MP28" s="93"/>
      <c r="MS28" s="93"/>
      <c r="MV28" s="93"/>
      <c r="MY28" s="93"/>
      <c r="NK28" s="93"/>
      <c r="NQ28" s="93"/>
      <c r="NT28" s="93"/>
      <c r="NW28" s="93"/>
      <c r="NZ28" s="93"/>
      <c r="OF28" s="93"/>
      <c r="OI28" s="93"/>
      <c r="OL28" s="93"/>
      <c r="OO28" s="93"/>
      <c r="OQ28" s="93"/>
      <c r="OR28" s="93"/>
      <c r="OW28" s="93"/>
      <c r="OZ28" s="93"/>
      <c r="PC28" s="93"/>
      <c r="PF28" s="93"/>
      <c r="PI28" s="93"/>
      <c r="PL28" s="93"/>
      <c r="PO28" s="93"/>
      <c r="PU28" s="93"/>
      <c r="PX28" s="93"/>
      <c r="QA28" s="93"/>
      <c r="QC28" s="93"/>
      <c r="QD28" s="93"/>
      <c r="QL28" s="93"/>
      <c r="QO28" s="93"/>
      <c r="QR28" s="93"/>
      <c r="RC28" s="93"/>
      <c r="RD28" s="93"/>
      <c r="RI28" s="93"/>
      <c r="RM28" s="93"/>
      <c r="RN28" s="93"/>
      <c r="RV28" s="93"/>
      <c r="RW28" s="93"/>
      <c r="SW28" s="93"/>
      <c r="SX28" s="93"/>
      <c r="SY28" s="93"/>
      <c r="SZ28" s="93"/>
      <c r="TA28" s="93"/>
      <c r="TB28" s="93"/>
      <c r="TC28" s="93"/>
      <c r="TD28" s="93"/>
      <c r="TE28" s="93"/>
      <c r="TF28" s="93"/>
      <c r="TG28" s="93"/>
      <c r="TH28" s="93"/>
      <c r="TI28" s="93"/>
      <c r="TJ28" s="93"/>
      <c r="TK28" s="93"/>
      <c r="TL28" s="93"/>
      <c r="TM28" s="93"/>
      <c r="TN28" s="93"/>
      <c r="TO28" s="93"/>
      <c r="TP28" s="93"/>
      <c r="TQ28" s="93"/>
      <c r="TR28" s="93"/>
      <c r="TS28" s="93"/>
      <c r="TT28" s="93"/>
      <c r="TU28" s="93"/>
      <c r="TV28" s="93"/>
      <c r="TW28" s="93"/>
      <c r="TX28" s="93"/>
      <c r="TY28" s="93"/>
      <c r="TZ28" s="93"/>
      <c r="UA28" s="93"/>
      <c r="UB28" s="93"/>
      <c r="UC28" s="93"/>
      <c r="UD28" s="93"/>
      <c r="UE28" s="93"/>
      <c r="UF28" s="93"/>
      <c r="UG28" s="93"/>
      <c r="UH28" s="93"/>
      <c r="UI28" s="93"/>
      <c r="UJ28" s="93"/>
      <c r="UK28" s="93"/>
      <c r="UL28" s="93"/>
      <c r="UM28" s="93"/>
      <c r="UN28" s="93"/>
      <c r="UO28" s="93"/>
      <c r="UP28" s="93"/>
      <c r="UQ28" s="93"/>
      <c r="UR28" s="93"/>
      <c r="US28" s="93"/>
      <c r="UT28" s="93"/>
      <c r="UU28" s="93"/>
      <c r="UV28" s="93"/>
      <c r="UW28" s="93"/>
      <c r="UX28" s="93"/>
      <c r="UY28" s="93"/>
      <c r="UZ28" s="93"/>
      <c r="VA28" s="93"/>
      <c r="VB28" s="93"/>
      <c r="VH28" s="93"/>
      <c r="VK28" s="93"/>
      <c r="VN28" s="93"/>
      <c r="VQ28" s="93"/>
      <c r="VT28" s="93"/>
      <c r="VW28" s="93"/>
      <c r="WC28" s="93"/>
      <c r="WL28" s="93"/>
      <c r="WO28" s="93"/>
      <c r="WR28" s="93"/>
      <c r="WU28" s="93"/>
      <c r="XG28" s="93"/>
      <c r="XM28" s="93"/>
      <c r="XP28" s="93"/>
      <c r="XS28" s="93"/>
      <c r="XV28" s="93"/>
      <c r="YB28" s="93"/>
      <c r="YE28" s="93"/>
      <c r="YH28" s="93"/>
      <c r="YK28" s="93"/>
      <c r="YM28" s="93"/>
      <c r="YN28" s="93"/>
      <c r="YS28" s="93"/>
      <c r="YV28" s="93"/>
      <c r="YY28" s="93"/>
      <c r="ZB28" s="93"/>
      <c r="ZE28" s="93"/>
      <c r="ZH28" s="93"/>
      <c r="ZK28" s="93"/>
      <c r="ZQ28" s="93"/>
      <c r="ZT28" s="93"/>
      <c r="ZW28" s="93"/>
      <c r="ZY28" s="93"/>
      <c r="ZZ28" s="93"/>
      <c r="AAH28" s="93"/>
      <c r="AAK28" s="93"/>
      <c r="AAN28" s="93"/>
      <c r="AAY28" s="93"/>
      <c r="AAZ28" s="93"/>
      <c r="ABE28" s="93"/>
      <c r="ABI28" s="93"/>
      <c r="ABJ28" s="93"/>
      <c r="ABR28" s="93"/>
      <c r="ABS28" s="93"/>
      <c r="ACS28" s="93"/>
      <c r="ACT28" s="93"/>
      <c r="ACU28" s="93"/>
      <c r="ACV28" s="93"/>
      <c r="ACW28" s="93"/>
      <c r="ACX28" s="93"/>
      <c r="ACY28" s="93"/>
      <c r="ACZ28" s="93"/>
      <c r="ADA28" s="93"/>
      <c r="ADB28" s="93"/>
      <c r="ADC28" s="93"/>
      <c r="ADD28" s="93"/>
      <c r="ADE28" s="93"/>
      <c r="ADF28" s="93"/>
      <c r="ADG28" s="93"/>
      <c r="ADH28" s="93"/>
      <c r="ADI28" s="93"/>
      <c r="ADJ28" s="93"/>
      <c r="ADK28" s="93"/>
      <c r="ADL28" s="93"/>
      <c r="ADM28" s="93"/>
      <c r="ADN28" s="93"/>
      <c r="ADO28" s="93"/>
      <c r="ADP28" s="93"/>
      <c r="ADQ28" s="93"/>
      <c r="ADR28" s="93"/>
      <c r="ADS28" s="93"/>
      <c r="ADT28" s="93"/>
      <c r="ADU28" s="93"/>
      <c r="ADV28" s="93"/>
      <c r="ADW28" s="93"/>
      <c r="ADX28" s="93"/>
      <c r="ADY28" s="93"/>
      <c r="ADZ28" s="93"/>
      <c r="AEA28" s="93"/>
      <c r="AEB28" s="93"/>
      <c r="AEC28" s="93"/>
      <c r="AED28" s="93"/>
      <c r="AEE28" s="93"/>
      <c r="AEF28" s="93"/>
      <c r="AEG28" s="93"/>
      <c r="AEH28" s="93"/>
      <c r="AEI28" s="93"/>
      <c r="AEJ28" s="93"/>
      <c r="AEK28" s="93"/>
      <c r="AEL28" s="93"/>
      <c r="AEM28" s="93"/>
      <c r="AEN28" s="93"/>
      <c r="AEO28" s="93"/>
      <c r="AEP28" s="93"/>
      <c r="AEQ28" s="93"/>
      <c r="AER28" s="93"/>
      <c r="AES28" s="93"/>
      <c r="AET28" s="93"/>
      <c r="AEU28" s="93"/>
      <c r="AEV28" s="93"/>
      <c r="AEW28" s="93"/>
      <c r="AEX28" s="93"/>
      <c r="AFD28" s="93"/>
      <c r="AFG28" s="93"/>
      <c r="AFJ28" s="93"/>
      <c r="AFM28" s="93"/>
      <c r="AFP28" s="93"/>
      <c r="AFS28" s="93"/>
      <c r="AFY28" s="93"/>
      <c r="AGH28" s="93"/>
      <c r="AGK28" s="93"/>
      <c r="AGN28" s="93"/>
      <c r="AGQ28" s="93"/>
      <c r="AHC28" s="93"/>
      <c r="AHI28" s="93"/>
      <c r="AHL28" s="93"/>
      <c r="AHO28" s="93"/>
      <c r="AHR28" s="93"/>
      <c r="AHX28" s="93"/>
      <c r="AIA28" s="93"/>
      <c r="AID28" s="93"/>
      <c r="AIG28" s="93"/>
      <c r="AII28" s="93"/>
      <c r="AIJ28" s="93"/>
      <c r="AIO28" s="93"/>
      <c r="AIR28" s="93"/>
      <c r="AIU28" s="93"/>
      <c r="AIX28" s="93"/>
      <c r="AJA28" s="93"/>
      <c r="AJD28" s="93"/>
      <c r="AJG28" s="93"/>
      <c r="AJM28" s="93"/>
      <c r="AJP28" s="93"/>
      <c r="AJS28" s="93"/>
      <c r="AJU28" s="93"/>
      <c r="AJV28" s="93"/>
      <c r="AKD28" s="93"/>
      <c r="AKG28" s="93"/>
      <c r="AKJ28" s="93"/>
      <c r="AKU28" s="93"/>
      <c r="AKV28" s="93"/>
      <c r="ALA28" s="93"/>
      <c r="ALE28" s="93"/>
      <c r="ALF28" s="93"/>
      <c r="ALN28" s="93"/>
      <c r="ALO28" s="93"/>
      <c r="AMO28" s="93"/>
      <c r="AMP28" s="93"/>
      <c r="AMQ28" s="93"/>
      <c r="AMR28" s="93"/>
      <c r="AMS28" s="93"/>
      <c r="AMT28" s="93"/>
      <c r="AMU28" s="93"/>
      <c r="AMV28" s="93"/>
      <c r="AMW28" s="93"/>
      <c r="AMX28" s="93"/>
      <c r="AMY28" s="93"/>
      <c r="AMZ28" s="93"/>
      <c r="ANA28" s="93"/>
      <c r="ANB28" s="93"/>
      <c r="ANC28" s="93"/>
      <c r="AND28" s="93"/>
      <c r="ANE28" s="93"/>
      <c r="ANF28" s="93"/>
      <c r="ANG28" s="93"/>
      <c r="ANH28" s="93"/>
      <c r="ANI28" s="93"/>
      <c r="ANJ28" s="93"/>
      <c r="ANK28" s="93"/>
      <c r="ANL28" s="93"/>
      <c r="ANM28" s="93"/>
      <c r="ANN28" s="93"/>
      <c r="ANO28" s="93"/>
      <c r="ANP28" s="93"/>
      <c r="ANQ28" s="93"/>
      <c r="ANR28" s="93"/>
      <c r="ANS28" s="93"/>
      <c r="ANT28" s="93"/>
      <c r="ANU28" s="93"/>
      <c r="ANV28" s="93"/>
      <c r="ANW28" s="93"/>
      <c r="ANX28" s="93"/>
      <c r="ANY28" s="93"/>
      <c r="ANZ28" s="93"/>
      <c r="AOA28" s="93"/>
      <c r="AOB28" s="93"/>
      <c r="AOC28" s="93"/>
      <c r="AOD28" s="93"/>
      <c r="AOE28" s="93"/>
      <c r="AOF28" s="93"/>
      <c r="AOG28" s="93"/>
      <c r="AOH28" s="93"/>
      <c r="AOI28" s="93"/>
      <c r="AOJ28" s="93"/>
      <c r="AOK28" s="93"/>
      <c r="AOL28" s="93"/>
      <c r="AOM28" s="93"/>
      <c r="AON28" s="93"/>
      <c r="AOO28" s="93"/>
      <c r="AOP28" s="93"/>
      <c r="AOQ28" s="93"/>
      <c r="AOR28" s="93"/>
      <c r="AOS28" s="93"/>
      <c r="AOT28" s="93"/>
      <c r="AOZ28" s="93"/>
      <c r="APC28" s="93"/>
      <c r="APF28" s="93"/>
      <c r="API28" s="93"/>
      <c r="APL28" s="93"/>
      <c r="APO28" s="93"/>
      <c r="APU28" s="93"/>
      <c r="AQD28" s="93"/>
      <c r="AQG28" s="93"/>
      <c r="AQJ28" s="93"/>
      <c r="AQM28" s="93"/>
      <c r="AQY28" s="93"/>
      <c r="ARE28" s="93"/>
      <c r="ARH28" s="93"/>
      <c r="ARK28" s="93"/>
      <c r="ARN28" s="93"/>
      <c r="ART28" s="93"/>
      <c r="ARW28" s="93"/>
      <c r="ARZ28" s="93"/>
      <c r="ASC28" s="93"/>
      <c r="ASE28" s="93"/>
      <c r="ASF28" s="93"/>
      <c r="ASK28" s="93"/>
      <c r="ASN28" s="93"/>
      <c r="ASQ28" s="93"/>
      <c r="AST28" s="93"/>
      <c r="ASW28" s="93"/>
      <c r="ASZ28" s="93"/>
      <c r="ATC28" s="93"/>
      <c r="ATI28" s="93"/>
      <c r="ATL28" s="93"/>
      <c r="ATO28" s="93"/>
      <c r="ATQ28" s="93"/>
      <c r="ATR28" s="93"/>
      <c r="ATZ28" s="93"/>
      <c r="AUC28" s="93"/>
      <c r="AUF28" s="93"/>
      <c r="AUQ28" s="93"/>
      <c r="AUR28" s="93"/>
      <c r="AUW28" s="93"/>
      <c r="AVA28" s="93"/>
      <c r="AVB28" s="93"/>
      <c r="AVJ28" s="93"/>
      <c r="AVK28" s="93"/>
      <c r="AWK28" s="93"/>
      <c r="AWL28" s="93"/>
      <c r="AWM28" s="93"/>
      <c r="AWN28" s="93"/>
      <c r="AWO28" s="93"/>
      <c r="AWP28" s="93"/>
      <c r="AWQ28" s="93"/>
      <c r="AWR28" s="93"/>
      <c r="AWS28" s="93"/>
      <c r="AWT28" s="93"/>
      <c r="AWU28" s="93"/>
      <c r="AWV28" s="93"/>
      <c r="AWW28" s="93"/>
      <c r="AWX28" s="93"/>
      <c r="AWY28" s="93"/>
      <c r="AWZ28" s="93"/>
      <c r="AXA28" s="93"/>
      <c r="AXB28" s="93"/>
      <c r="AXC28" s="93"/>
      <c r="AXD28" s="93"/>
      <c r="AXE28" s="93"/>
      <c r="AXF28" s="93"/>
      <c r="AXG28" s="93"/>
      <c r="AXH28" s="93"/>
      <c r="AXI28" s="93"/>
      <c r="AXJ28" s="93"/>
      <c r="AXK28" s="93"/>
      <c r="AXL28" s="93"/>
      <c r="AXM28" s="93"/>
      <c r="AXN28" s="93"/>
      <c r="AXO28" s="93"/>
      <c r="AXP28" s="93"/>
      <c r="AXQ28" s="93"/>
      <c r="AXR28" s="93"/>
      <c r="AXS28" s="93"/>
      <c r="AXT28" s="93"/>
      <c r="AXU28" s="93"/>
      <c r="AXV28" s="93"/>
      <c r="AXW28" s="93"/>
      <c r="AXX28" s="93"/>
      <c r="AXY28" s="93"/>
      <c r="AXZ28" s="93"/>
      <c r="AYA28" s="93"/>
      <c r="AYB28" s="93"/>
      <c r="AYC28" s="93"/>
      <c r="AYD28" s="93"/>
      <c r="AYE28" s="93"/>
      <c r="AYF28" s="93"/>
      <c r="AYG28" s="93"/>
      <c r="AYH28" s="93"/>
      <c r="AYI28" s="93"/>
      <c r="AYJ28" s="93"/>
      <c r="AYK28" s="93"/>
      <c r="AYL28" s="93"/>
      <c r="AYM28" s="93"/>
      <c r="AYN28" s="93"/>
      <c r="AYO28" s="93"/>
      <c r="AYP28" s="93"/>
      <c r="AYV28" s="93"/>
      <c r="AYY28" s="93"/>
      <c r="AZB28" s="93"/>
      <c r="AZE28" s="93"/>
      <c r="AZH28" s="93"/>
      <c r="AZK28" s="93"/>
      <c r="AZQ28" s="93"/>
      <c r="AZZ28" s="93"/>
      <c r="BAC28" s="93"/>
      <c r="BAF28" s="93"/>
      <c r="BAI28" s="93"/>
      <c r="BAU28" s="93"/>
      <c r="BBA28" s="93"/>
      <c r="BBD28" s="93"/>
      <c r="BBG28" s="93"/>
      <c r="BBJ28" s="93"/>
      <c r="BBP28" s="93"/>
      <c r="BBS28" s="93"/>
      <c r="BBV28" s="93"/>
      <c r="BBY28" s="93"/>
      <c r="BCA28" s="93"/>
      <c r="BCB28" s="93"/>
      <c r="BCG28" s="93"/>
      <c r="BCJ28" s="93"/>
      <c r="BCM28" s="93"/>
      <c r="BCP28" s="93"/>
      <c r="BCS28" s="93"/>
      <c r="BCV28" s="93"/>
      <c r="BCY28" s="93"/>
      <c r="BDE28" s="93"/>
      <c r="BDH28" s="93"/>
      <c r="BDK28" s="93"/>
      <c r="BDM28" s="93"/>
      <c r="BDN28" s="93"/>
      <c r="BDV28" s="93"/>
      <c r="BDY28" s="93"/>
      <c r="BEB28" s="93"/>
      <c r="BEM28" s="93"/>
      <c r="BEN28" s="93"/>
      <c r="BES28" s="93"/>
      <c r="BEW28" s="93"/>
      <c r="BEX28" s="93"/>
      <c r="BFF28" s="93"/>
      <c r="BFG28" s="93"/>
      <c r="BGG28" s="93"/>
      <c r="BGH28" s="93"/>
      <c r="BGI28" s="93"/>
      <c r="BGJ28" s="93"/>
      <c r="BGK28" s="93"/>
      <c r="BGL28" s="93"/>
      <c r="BGM28" s="93"/>
      <c r="BGN28" s="93"/>
      <c r="BGO28" s="93"/>
      <c r="BGP28" s="93"/>
      <c r="BGQ28" s="93"/>
      <c r="BGR28" s="93"/>
      <c r="BGS28" s="93"/>
      <c r="BGT28" s="93"/>
      <c r="BGU28" s="93"/>
      <c r="BGV28" s="93"/>
      <c r="BGW28" s="93"/>
      <c r="BGX28" s="93"/>
      <c r="BGY28" s="93"/>
      <c r="BGZ28" s="93"/>
      <c r="BHA28" s="93"/>
      <c r="BHB28" s="93"/>
      <c r="BHC28" s="93"/>
      <c r="BHD28" s="93"/>
      <c r="BHE28" s="93"/>
      <c r="BHF28" s="93"/>
      <c r="BHG28" s="93"/>
      <c r="BHH28" s="93"/>
      <c r="BHI28" s="93"/>
      <c r="BHJ28" s="93"/>
      <c r="BHK28" s="93"/>
      <c r="BHL28" s="93"/>
      <c r="BHM28" s="93"/>
      <c r="BHN28" s="93"/>
      <c r="BHO28" s="93"/>
      <c r="BHP28" s="93"/>
      <c r="BHQ28" s="93"/>
      <c r="BHR28" s="93"/>
      <c r="BHS28" s="93"/>
      <c r="BHT28" s="93"/>
      <c r="BHU28" s="93"/>
      <c r="BHV28" s="93"/>
      <c r="BHW28" s="93"/>
      <c r="BHX28" s="93"/>
      <c r="BHY28" s="93"/>
      <c r="BHZ28" s="93"/>
      <c r="BIA28" s="93"/>
      <c r="BIB28" s="93"/>
      <c r="BIC28" s="93"/>
      <c r="BID28" s="93"/>
      <c r="BIE28" s="93"/>
      <c r="BIF28" s="93"/>
      <c r="BIG28" s="93"/>
      <c r="BIH28" s="93"/>
      <c r="BII28" s="93"/>
      <c r="BIJ28" s="93"/>
      <c r="BIK28" s="93"/>
      <c r="BIL28" s="93"/>
      <c r="BIR28" s="93"/>
      <c r="BIU28" s="93"/>
      <c r="BIX28" s="93"/>
      <c r="BJA28" s="93"/>
      <c r="BJD28" s="93"/>
      <c r="BJG28" s="93"/>
      <c r="BJM28" s="93"/>
      <c r="BJV28" s="93"/>
      <c r="BJY28" s="93"/>
      <c r="BKB28" s="93"/>
      <c r="BKE28" s="93"/>
      <c r="BKQ28" s="93"/>
      <c r="BKW28" s="93"/>
      <c r="BKZ28" s="93"/>
      <c r="BLC28" s="93"/>
      <c r="BLF28" s="93"/>
      <c r="BLL28" s="93"/>
      <c r="BLO28" s="93"/>
      <c r="BLR28" s="93"/>
      <c r="BLU28" s="93"/>
      <c r="BLW28" s="93"/>
      <c r="BLX28" s="93"/>
      <c r="BMC28" s="93"/>
      <c r="BMF28" s="93"/>
      <c r="BMI28" s="93"/>
      <c r="BML28" s="93"/>
      <c r="BMO28" s="93"/>
      <c r="BMR28" s="93"/>
      <c r="BMU28" s="93"/>
      <c r="BNA28" s="93"/>
      <c r="BND28" s="93"/>
      <c r="BNG28" s="93"/>
      <c r="BNI28" s="93"/>
      <c r="BNJ28" s="93"/>
      <c r="BNR28" s="93"/>
      <c r="BNU28" s="93"/>
      <c r="BNX28" s="93"/>
      <c r="BOI28" s="93"/>
      <c r="BOJ28" s="93"/>
      <c r="BOO28" s="93"/>
      <c r="BOS28" s="93"/>
      <c r="BOT28" s="93"/>
      <c r="BPB28" s="93"/>
      <c r="BPC28" s="93"/>
      <c r="BQC28" s="93"/>
      <c r="BQD28" s="93"/>
      <c r="BQE28" s="93"/>
      <c r="BQF28" s="93"/>
      <c r="BQG28" s="93"/>
      <c r="BQH28" s="93"/>
      <c r="BQI28" s="93"/>
      <c r="BQJ28" s="93"/>
      <c r="BQK28" s="93"/>
      <c r="BQL28" s="93"/>
      <c r="BQM28" s="93"/>
      <c r="BQN28" s="93"/>
      <c r="BQO28" s="93"/>
      <c r="BQP28" s="93"/>
      <c r="BQQ28" s="93"/>
      <c r="BQR28" s="93"/>
      <c r="BQS28" s="93"/>
      <c r="BQT28" s="93"/>
      <c r="BQU28" s="93"/>
      <c r="BQV28" s="93"/>
      <c r="BQW28" s="93"/>
      <c r="BQX28" s="93"/>
      <c r="BQY28" s="93"/>
      <c r="BQZ28" s="93"/>
      <c r="BRA28" s="93"/>
      <c r="BRB28" s="93"/>
      <c r="BRC28" s="93"/>
      <c r="BRD28" s="93"/>
      <c r="BRE28" s="93"/>
      <c r="BRF28" s="93"/>
      <c r="BRG28" s="93"/>
      <c r="BRH28" s="93"/>
      <c r="BRI28" s="93"/>
      <c r="BRJ28" s="93"/>
      <c r="BRK28" s="93"/>
      <c r="BRL28" s="93"/>
      <c r="BRM28" s="93"/>
      <c r="BRN28" s="93"/>
      <c r="BRO28" s="93"/>
      <c r="BRP28" s="93"/>
      <c r="BRQ28" s="93"/>
      <c r="BRR28" s="93"/>
      <c r="BRS28" s="93"/>
      <c r="BRT28" s="93"/>
      <c r="BRU28" s="93"/>
      <c r="BRV28" s="93"/>
      <c r="BRW28" s="93"/>
      <c r="BRX28" s="93"/>
      <c r="BRY28" s="93"/>
      <c r="BRZ28" s="93"/>
      <c r="BSA28" s="93"/>
      <c r="BSB28" s="93"/>
      <c r="BSC28" s="93"/>
      <c r="BSD28" s="93"/>
      <c r="BSE28" s="93"/>
      <c r="BSF28" s="93"/>
      <c r="BSG28" s="93"/>
      <c r="BSH28" s="93"/>
      <c r="BSN28" s="93"/>
      <c r="BSQ28" s="93"/>
      <c r="BST28" s="93"/>
      <c r="BSW28" s="93"/>
      <c r="BSZ28" s="93"/>
      <c r="BTC28" s="93"/>
      <c r="BTI28" s="93"/>
      <c r="BTR28" s="93"/>
      <c r="BTU28" s="93"/>
      <c r="BTX28" s="93"/>
      <c r="BUA28" s="93"/>
      <c r="BUM28" s="93"/>
      <c r="BUS28" s="93"/>
      <c r="BUV28" s="93"/>
      <c r="BUY28" s="93"/>
      <c r="BVB28" s="93"/>
      <c r="BVH28" s="93"/>
      <c r="BVK28" s="93"/>
      <c r="BVN28" s="93"/>
      <c r="BVQ28" s="93"/>
      <c r="BVS28" s="93"/>
      <c r="BVT28" s="93"/>
      <c r="BVY28" s="93"/>
      <c r="BWB28" s="93"/>
      <c r="BWE28" s="93"/>
      <c r="BWH28" s="93"/>
      <c r="BWK28" s="93"/>
      <c r="BWN28" s="93"/>
      <c r="BWQ28" s="93"/>
      <c r="BWW28" s="93"/>
      <c r="BWZ28" s="93"/>
      <c r="BXC28" s="93"/>
      <c r="BXE28" s="93"/>
      <c r="BXF28" s="93"/>
      <c r="BXN28" s="93"/>
      <c r="BXQ28" s="93"/>
      <c r="BXT28" s="93"/>
      <c r="BYE28" s="93"/>
      <c r="BYF28" s="93"/>
      <c r="BYK28" s="93"/>
      <c r="BYO28" s="93"/>
      <c r="BYP28" s="93"/>
      <c r="BYX28" s="93"/>
      <c r="BYY28" s="93"/>
      <c r="BZY28" s="93"/>
      <c r="BZZ28" s="93"/>
      <c r="CAA28" s="93"/>
      <c r="CAB28" s="93"/>
      <c r="CAC28" s="93"/>
      <c r="CAD28" s="93"/>
      <c r="CAE28" s="93"/>
      <c r="CAF28" s="93"/>
      <c r="CAG28" s="93"/>
      <c r="CAH28" s="93"/>
      <c r="CAI28" s="93"/>
      <c r="CAJ28" s="93"/>
      <c r="CAK28" s="93"/>
      <c r="CAL28" s="93"/>
      <c r="CAM28" s="93"/>
      <c r="CAN28" s="93"/>
      <c r="CAO28" s="93"/>
      <c r="CAP28" s="93"/>
      <c r="CAQ28" s="93"/>
      <c r="CAR28" s="93"/>
      <c r="CAS28" s="93"/>
      <c r="CAT28" s="93"/>
      <c r="CAU28" s="93"/>
      <c r="CAV28" s="93"/>
      <c r="CAW28" s="93"/>
      <c r="CAX28" s="93"/>
      <c r="CAY28" s="93"/>
      <c r="CAZ28" s="93"/>
      <c r="CBA28" s="93"/>
      <c r="CBB28" s="93"/>
      <c r="CBC28" s="93"/>
      <c r="CBD28" s="93"/>
      <c r="CBE28" s="93"/>
      <c r="CBF28" s="93"/>
      <c r="CBG28" s="93"/>
      <c r="CBH28" s="93"/>
      <c r="CBI28" s="93"/>
      <c r="CBJ28" s="93"/>
      <c r="CBK28" s="93"/>
      <c r="CBL28" s="93"/>
      <c r="CBM28" s="93"/>
      <c r="CBN28" s="93"/>
      <c r="CBO28" s="93"/>
      <c r="CBP28" s="93"/>
      <c r="CBQ28" s="93"/>
      <c r="CBR28" s="93"/>
      <c r="CBS28" s="93"/>
      <c r="CBT28" s="93"/>
      <c r="CBU28" s="93"/>
      <c r="CBV28" s="93"/>
      <c r="CBW28" s="93"/>
      <c r="CBX28" s="93"/>
      <c r="CBY28" s="93"/>
      <c r="CBZ28" s="93"/>
      <c r="CCA28" s="93"/>
      <c r="CCB28" s="93"/>
      <c r="CCC28" s="93"/>
      <c r="CCD28" s="93"/>
      <c r="CCJ28" s="93"/>
      <c r="CCM28" s="93"/>
      <c r="CCP28" s="93"/>
      <c r="CCS28" s="93"/>
      <c r="CCV28" s="93"/>
      <c r="CCY28" s="93"/>
      <c r="CDE28" s="93"/>
      <c r="CDN28" s="93"/>
      <c r="CDQ28" s="93"/>
      <c r="CDT28" s="93"/>
      <c r="CDW28" s="93"/>
      <c r="CEI28" s="93"/>
      <c r="CEO28" s="93"/>
      <c r="CER28" s="93"/>
      <c r="CEU28" s="93"/>
      <c r="CEX28" s="93"/>
      <c r="CFD28" s="93"/>
      <c r="CFG28" s="93"/>
      <c r="CFJ28" s="93"/>
      <c r="CFM28" s="93"/>
      <c r="CFO28" s="93"/>
      <c r="CFP28" s="93"/>
      <c r="CFU28" s="93"/>
      <c r="CFX28" s="93"/>
      <c r="CGA28" s="93"/>
      <c r="CGD28" s="93"/>
      <c r="CGG28" s="93"/>
      <c r="CGJ28" s="93"/>
      <c r="CGM28" s="93"/>
      <c r="CGS28" s="93"/>
      <c r="CGV28" s="93"/>
      <c r="CGY28" s="93"/>
      <c r="CHA28" s="93"/>
      <c r="CHB28" s="93"/>
      <c r="CHJ28" s="93"/>
      <c r="CHM28" s="93"/>
      <c r="CHP28" s="93"/>
      <c r="CIA28" s="93"/>
      <c r="CIB28" s="93"/>
      <c r="CIG28" s="93"/>
      <c r="CIK28" s="93"/>
      <c r="CIL28" s="93"/>
      <c r="CIT28" s="93"/>
      <c r="CIU28" s="93"/>
      <c r="CJU28" s="93"/>
      <c r="CJV28" s="93"/>
      <c r="CJW28" s="93"/>
      <c r="CJX28" s="93"/>
      <c r="CJY28" s="93"/>
      <c r="CJZ28" s="93"/>
      <c r="CKA28" s="93"/>
      <c r="CKB28" s="93"/>
      <c r="CKC28" s="93"/>
      <c r="CKD28" s="93"/>
      <c r="CKE28" s="93"/>
      <c r="CKF28" s="93"/>
      <c r="CKG28" s="93"/>
      <c r="CKH28" s="93"/>
      <c r="CKI28" s="93"/>
      <c r="CKJ28" s="93"/>
      <c r="CKK28" s="93"/>
      <c r="CKL28" s="93"/>
      <c r="CKM28" s="93"/>
      <c r="CKN28" s="93"/>
      <c r="CKO28" s="93"/>
      <c r="CKP28" s="93"/>
      <c r="CKQ28" s="93"/>
      <c r="CKR28" s="93"/>
      <c r="CKS28" s="93"/>
      <c r="CKT28" s="93"/>
      <c r="CKU28" s="93"/>
      <c r="CKV28" s="93"/>
      <c r="CKW28" s="93"/>
      <c r="CKX28" s="93"/>
      <c r="CKY28" s="93"/>
      <c r="CKZ28" s="93"/>
      <c r="CLA28" s="93"/>
      <c r="CLB28" s="93"/>
      <c r="CLC28" s="93"/>
      <c r="CLD28" s="93"/>
      <c r="CLE28" s="93"/>
      <c r="CLF28" s="93"/>
      <c r="CLG28" s="93"/>
      <c r="CLH28" s="93"/>
      <c r="CLI28" s="93"/>
      <c r="CLJ28" s="93"/>
      <c r="CLK28" s="93"/>
      <c r="CLL28" s="93"/>
      <c r="CLM28" s="93"/>
      <c r="CLN28" s="93"/>
      <c r="CLO28" s="93"/>
      <c r="CLP28" s="93"/>
      <c r="CLQ28" s="93"/>
      <c r="CLR28" s="93"/>
      <c r="CLS28" s="93"/>
      <c r="CLT28" s="93"/>
      <c r="CLU28" s="93"/>
      <c r="CLV28" s="93"/>
      <c r="CLW28" s="93"/>
      <c r="CLX28" s="93"/>
      <c r="CLY28" s="93"/>
      <c r="CLZ28" s="93"/>
      <c r="CMF28" s="93"/>
      <c r="CMI28" s="93"/>
      <c r="CML28" s="93"/>
      <c r="CMO28" s="93"/>
      <c r="CMR28" s="93"/>
      <c r="CMU28" s="93"/>
      <c r="CNA28" s="93"/>
      <c r="CNJ28" s="93"/>
      <c r="CNM28" s="93"/>
      <c r="CNP28" s="93"/>
      <c r="CNS28" s="93"/>
      <c r="COE28" s="93"/>
      <c r="COK28" s="93"/>
      <c r="CON28" s="93"/>
      <c r="COQ28" s="93"/>
      <c r="COT28" s="93"/>
      <c r="COZ28" s="93"/>
      <c r="CPC28" s="93"/>
      <c r="CPF28" s="93"/>
      <c r="CPI28" s="93"/>
      <c r="CPK28" s="93"/>
      <c r="CPL28" s="93"/>
      <c r="CPQ28" s="93"/>
      <c r="CPT28" s="93"/>
      <c r="CPW28" s="93"/>
      <c r="CPZ28" s="93"/>
      <c r="CQC28" s="93"/>
      <c r="CQF28" s="93"/>
      <c r="CQI28" s="93"/>
      <c r="CQO28" s="93"/>
      <c r="CQR28" s="93"/>
      <c r="CQU28" s="93"/>
      <c r="CQW28" s="93"/>
      <c r="CQX28" s="93"/>
      <c r="CRF28" s="93"/>
      <c r="CRI28" s="93"/>
      <c r="CRL28" s="93"/>
      <c r="CRW28" s="93"/>
      <c r="CRX28" s="93"/>
      <c r="CSC28" s="93"/>
      <c r="CSG28" s="93"/>
      <c r="CSH28" s="93"/>
      <c r="CSP28" s="93"/>
      <c r="CSQ28" s="93"/>
      <c r="CTQ28" s="93"/>
      <c r="CTR28" s="93"/>
      <c r="CTS28" s="93"/>
      <c r="CTT28" s="93"/>
      <c r="CTU28" s="93"/>
      <c r="CTV28" s="93"/>
      <c r="CTW28" s="93"/>
      <c r="CTX28" s="93"/>
      <c r="CTY28" s="93"/>
      <c r="CTZ28" s="93"/>
      <c r="CUA28" s="93"/>
      <c r="CUB28" s="93"/>
      <c r="CUC28" s="93"/>
      <c r="CUD28" s="93"/>
      <c r="CUE28" s="93"/>
      <c r="CUF28" s="93"/>
      <c r="CUG28" s="93"/>
      <c r="CUH28" s="93"/>
      <c r="CUI28" s="93"/>
      <c r="CUJ28" s="93"/>
      <c r="CUK28" s="93"/>
      <c r="CUL28" s="93"/>
      <c r="CUM28" s="93"/>
      <c r="CUN28" s="93"/>
      <c r="CUO28" s="93"/>
      <c r="CUP28" s="93"/>
      <c r="CUQ28" s="93"/>
      <c r="CUR28" s="93"/>
      <c r="CUS28" s="93"/>
      <c r="CUT28" s="93"/>
      <c r="CUU28" s="93"/>
      <c r="CUV28" s="93"/>
      <c r="CUW28" s="93"/>
      <c r="CUX28" s="93"/>
      <c r="CUY28" s="93"/>
      <c r="CUZ28" s="93"/>
      <c r="CVA28" s="93"/>
      <c r="CVB28" s="93"/>
      <c r="CVC28" s="93"/>
      <c r="CVD28" s="93"/>
      <c r="CVE28" s="93"/>
      <c r="CVF28" s="93"/>
      <c r="CVG28" s="93"/>
      <c r="CVH28" s="93"/>
      <c r="CVI28" s="93"/>
      <c r="CVJ28" s="93"/>
      <c r="CVK28" s="93"/>
      <c r="CVL28" s="93"/>
      <c r="CVM28" s="93"/>
      <c r="CVN28" s="93"/>
      <c r="CVO28" s="93"/>
      <c r="CVP28" s="93"/>
      <c r="CVQ28" s="93"/>
      <c r="CVR28" s="93"/>
      <c r="CVS28" s="93"/>
      <c r="CVT28" s="93"/>
      <c r="CVU28" s="93"/>
      <c r="CVV28" s="93"/>
      <c r="CWB28" s="93"/>
      <c r="CWE28" s="93"/>
      <c r="CWH28" s="93"/>
      <c r="CWK28" s="93"/>
      <c r="CWN28" s="93"/>
      <c r="CWQ28" s="93"/>
      <c r="CWW28" s="93"/>
      <c r="CXF28" s="93"/>
      <c r="CXI28" s="93"/>
      <c r="CXL28" s="93"/>
      <c r="CXO28" s="93"/>
      <c r="CYA28" s="93"/>
      <c r="CYG28" s="93"/>
      <c r="CYJ28" s="93"/>
      <c r="CYM28" s="93"/>
      <c r="CYP28" s="93"/>
      <c r="CYV28" s="93"/>
      <c r="CYY28" s="93"/>
      <c r="CZB28" s="93"/>
      <c r="CZE28" s="93"/>
      <c r="CZG28" s="93"/>
      <c r="CZH28" s="93"/>
      <c r="CZM28" s="93"/>
      <c r="CZP28" s="93"/>
      <c r="CZS28" s="93"/>
      <c r="CZV28" s="93"/>
      <c r="CZY28" s="93"/>
      <c r="DAB28" s="93"/>
      <c r="DAE28" s="93"/>
      <c r="DAK28" s="93"/>
      <c r="DAN28" s="93"/>
      <c r="DAQ28" s="93"/>
      <c r="DAS28" s="93"/>
      <c r="DAT28" s="93"/>
      <c r="DBB28" s="93"/>
      <c r="DBE28" s="93"/>
      <c r="DBH28" s="93"/>
      <c r="DBS28" s="93"/>
      <c r="DBT28" s="93"/>
      <c r="DBY28" s="93"/>
      <c r="DCC28" s="93"/>
      <c r="DCD28" s="93"/>
      <c r="DCL28" s="93"/>
      <c r="DCM28" s="93"/>
      <c r="DDM28" s="93"/>
      <c r="DDN28" s="93"/>
      <c r="DDO28" s="93"/>
      <c r="DDP28" s="93"/>
      <c r="DDQ28" s="93"/>
      <c r="DDR28" s="93"/>
      <c r="DDS28" s="93"/>
      <c r="DDT28" s="93"/>
      <c r="DDU28" s="93"/>
      <c r="DDV28" s="93"/>
      <c r="DDW28" s="93"/>
      <c r="DDX28" s="93"/>
      <c r="DDY28" s="93"/>
      <c r="DDZ28" s="93"/>
      <c r="DEA28" s="93"/>
      <c r="DEB28" s="93"/>
      <c r="DEC28" s="93"/>
      <c r="DED28" s="93"/>
      <c r="DEE28" s="93"/>
      <c r="DEF28" s="93"/>
      <c r="DEG28" s="93"/>
      <c r="DEH28" s="93"/>
      <c r="DEI28" s="93"/>
      <c r="DEJ28" s="93"/>
      <c r="DEK28" s="93"/>
      <c r="DEL28" s="93"/>
      <c r="DEM28" s="93"/>
      <c r="DEN28" s="93"/>
      <c r="DEO28" s="93"/>
      <c r="DEP28" s="93"/>
      <c r="DEQ28" s="93"/>
      <c r="DER28" s="93"/>
      <c r="DES28" s="93"/>
      <c r="DET28" s="93"/>
      <c r="DEU28" s="93"/>
      <c r="DEV28" s="93"/>
      <c r="DEW28" s="93"/>
      <c r="DEX28" s="93"/>
      <c r="DEY28" s="93"/>
      <c r="DEZ28" s="93"/>
      <c r="DFA28" s="93"/>
      <c r="DFB28" s="93"/>
      <c r="DFC28" s="93"/>
      <c r="DFD28" s="93"/>
      <c r="DFE28" s="93"/>
      <c r="DFF28" s="93"/>
      <c r="DFG28" s="93"/>
      <c r="DFH28" s="93"/>
      <c r="DFI28" s="93"/>
      <c r="DFJ28" s="93"/>
      <c r="DFK28" s="93"/>
      <c r="DFL28" s="93"/>
      <c r="DFM28" s="93"/>
      <c r="DFN28" s="93"/>
      <c r="DFO28" s="93"/>
      <c r="DFP28" s="93"/>
      <c r="DFQ28" s="93"/>
      <c r="DFR28" s="93"/>
      <c r="DFX28" s="93"/>
      <c r="DGA28" s="93"/>
      <c r="DGD28" s="93"/>
      <c r="DGG28" s="93"/>
      <c r="DGJ28" s="93"/>
      <c r="DGM28" s="93"/>
      <c r="DGS28" s="93"/>
      <c r="DHB28" s="93"/>
      <c r="DHE28" s="93"/>
      <c r="DHH28" s="93"/>
      <c r="DHK28" s="93"/>
      <c r="DHW28" s="93"/>
      <c r="DIC28" s="93"/>
      <c r="DIF28" s="93"/>
      <c r="DII28" s="93"/>
      <c r="DIL28" s="93"/>
      <c r="DIR28" s="93"/>
      <c r="DIU28" s="93"/>
      <c r="DIX28" s="93"/>
      <c r="DJA28" s="93"/>
      <c r="DJC28" s="93"/>
      <c r="DJD28" s="93"/>
      <c r="DJI28" s="93"/>
      <c r="DJL28" s="93"/>
      <c r="DJO28" s="93"/>
      <c r="DJR28" s="93"/>
      <c r="DJU28" s="93"/>
      <c r="DJX28" s="93"/>
      <c r="DKA28" s="93"/>
      <c r="DKG28" s="93"/>
      <c r="DKJ28" s="93"/>
      <c r="DKM28" s="93"/>
      <c r="DKO28" s="93"/>
      <c r="DKP28" s="93"/>
      <c r="DKX28" s="93"/>
      <c r="DLA28" s="93"/>
      <c r="DLD28" s="93"/>
      <c r="DLO28" s="93"/>
      <c r="DLP28" s="93"/>
      <c r="DLU28" s="93"/>
      <c r="DLY28" s="93"/>
      <c r="DLZ28" s="93"/>
      <c r="DMH28" s="93"/>
      <c r="DMI28" s="93"/>
      <c r="DNI28" s="93"/>
      <c r="DNJ28" s="93"/>
      <c r="DNK28" s="93"/>
      <c r="DNL28" s="93"/>
      <c r="DNM28" s="93"/>
      <c r="DNN28" s="93"/>
      <c r="DNO28" s="93"/>
      <c r="DNP28" s="93"/>
      <c r="DNQ28" s="93"/>
      <c r="DNR28" s="93"/>
      <c r="DNS28" s="93"/>
      <c r="DNT28" s="93"/>
      <c r="DNU28" s="93"/>
      <c r="DNV28" s="93"/>
      <c r="DNW28" s="93"/>
      <c r="DNX28" s="93"/>
      <c r="DNY28" s="93"/>
      <c r="DNZ28" s="93"/>
      <c r="DOA28" s="93"/>
      <c r="DOB28" s="93"/>
      <c r="DOC28" s="93"/>
      <c r="DOD28" s="93"/>
      <c r="DOE28" s="93"/>
      <c r="DOF28" s="93"/>
      <c r="DOG28" s="93"/>
      <c r="DOH28" s="93"/>
      <c r="DOI28" s="93"/>
      <c r="DOJ28" s="93"/>
      <c r="DOK28" s="93"/>
      <c r="DOL28" s="93"/>
      <c r="DOM28" s="93"/>
      <c r="DON28" s="93"/>
      <c r="DOO28" s="93"/>
      <c r="DOP28" s="93"/>
      <c r="DOQ28" s="93"/>
      <c r="DOR28" s="93"/>
      <c r="DOS28" s="93"/>
      <c r="DOT28" s="93"/>
      <c r="DOU28" s="93"/>
      <c r="DOV28" s="93"/>
      <c r="DOW28" s="93"/>
      <c r="DOX28" s="93"/>
      <c r="DOY28" s="93"/>
      <c r="DOZ28" s="93"/>
      <c r="DPA28" s="93"/>
      <c r="DPB28" s="93"/>
      <c r="DPC28" s="93"/>
      <c r="DPD28" s="93"/>
      <c r="DPE28" s="93"/>
      <c r="DPF28" s="93"/>
      <c r="DPG28" s="93"/>
      <c r="DPH28" s="93"/>
      <c r="DPI28" s="93"/>
      <c r="DPJ28" s="93"/>
      <c r="DPK28" s="93"/>
      <c r="DPL28" s="93"/>
      <c r="DPM28" s="93"/>
      <c r="DPN28" s="93"/>
      <c r="DPT28" s="93"/>
      <c r="DPW28" s="93"/>
      <c r="DPZ28" s="93"/>
      <c r="DQC28" s="93"/>
      <c r="DQF28" s="93"/>
      <c r="DQI28" s="93"/>
      <c r="DQO28" s="93"/>
      <c r="DQX28" s="93"/>
      <c r="DRA28" s="93"/>
      <c r="DRD28" s="93"/>
      <c r="DRG28" s="93"/>
      <c r="DRS28" s="93"/>
      <c r="DRY28" s="93"/>
      <c r="DSB28" s="93"/>
      <c r="DSE28" s="93"/>
      <c r="DSH28" s="93"/>
      <c r="DSN28" s="93"/>
      <c r="DSQ28" s="93"/>
      <c r="DST28" s="93"/>
      <c r="DSW28" s="93"/>
      <c r="DSY28" s="93"/>
      <c r="DSZ28" s="93"/>
      <c r="DTE28" s="93"/>
      <c r="DTH28" s="93"/>
      <c r="DTK28" s="93"/>
      <c r="DTN28" s="93"/>
      <c r="DTQ28" s="93"/>
      <c r="DTT28" s="93"/>
      <c r="DTW28" s="93"/>
      <c r="DUC28" s="93"/>
      <c r="DUF28" s="93"/>
      <c r="DUI28" s="93"/>
      <c r="DUK28" s="93"/>
      <c r="DUL28" s="93"/>
      <c r="DUT28" s="93"/>
      <c r="DUW28" s="93"/>
      <c r="DUZ28" s="93"/>
      <c r="DVK28" s="93"/>
      <c r="DVL28" s="93"/>
      <c r="DVQ28" s="93"/>
      <c r="DVU28" s="93"/>
      <c r="DVV28" s="93"/>
      <c r="DWD28" s="93"/>
      <c r="DWE28" s="93"/>
      <c r="DXE28" s="93"/>
      <c r="DXF28" s="93"/>
      <c r="DXG28" s="93"/>
      <c r="DXH28" s="93"/>
      <c r="DXI28" s="93"/>
      <c r="DXJ28" s="93"/>
      <c r="DXK28" s="93"/>
      <c r="DXL28" s="93"/>
      <c r="DXM28" s="93"/>
      <c r="DXN28" s="93"/>
      <c r="DXO28" s="93"/>
      <c r="DXP28" s="93"/>
      <c r="DXQ28" s="93"/>
      <c r="DXR28" s="93"/>
      <c r="DXS28" s="93"/>
      <c r="DXT28" s="93"/>
      <c r="DXU28" s="93"/>
      <c r="DXV28" s="93"/>
      <c r="DXW28" s="93"/>
      <c r="DXX28" s="93"/>
      <c r="DXY28" s="93"/>
      <c r="DXZ28" s="93"/>
      <c r="DYA28" s="93"/>
      <c r="DYB28" s="93"/>
      <c r="DYC28" s="93"/>
      <c r="DYD28" s="93"/>
      <c r="DYE28" s="93"/>
      <c r="DYF28" s="93"/>
      <c r="DYG28" s="93"/>
      <c r="DYH28" s="93"/>
      <c r="DYI28" s="93"/>
      <c r="DYJ28" s="93"/>
      <c r="DYK28" s="93"/>
      <c r="DYL28" s="93"/>
      <c r="DYM28" s="93"/>
      <c r="DYN28" s="93"/>
      <c r="DYO28" s="93"/>
      <c r="DYP28" s="93"/>
      <c r="DYQ28" s="93"/>
      <c r="DYR28" s="93"/>
      <c r="DYS28" s="93"/>
      <c r="DYT28" s="93"/>
      <c r="DYU28" s="93"/>
      <c r="DYV28" s="93"/>
      <c r="DYW28" s="93"/>
      <c r="DYX28" s="93"/>
      <c r="DYY28" s="93"/>
      <c r="DYZ28" s="93"/>
      <c r="DZA28" s="93"/>
      <c r="DZB28" s="93"/>
      <c r="DZC28" s="93"/>
      <c r="DZD28" s="93"/>
      <c r="DZE28" s="93"/>
      <c r="DZF28" s="93"/>
      <c r="DZG28" s="93"/>
      <c r="DZH28" s="93"/>
      <c r="DZI28" s="93"/>
      <c r="DZJ28" s="93"/>
      <c r="DZP28" s="93"/>
      <c r="DZS28" s="93"/>
      <c r="DZV28" s="93"/>
      <c r="DZY28" s="93"/>
      <c r="EAB28" s="93"/>
      <c r="EAE28" s="93"/>
      <c r="EAK28" s="93"/>
      <c r="EAT28" s="93"/>
      <c r="EAW28" s="93"/>
      <c r="EAZ28" s="93"/>
      <c r="EBC28" s="93"/>
      <c r="EBO28" s="93"/>
      <c r="EBU28" s="93"/>
      <c r="EBX28" s="93"/>
      <c r="ECA28" s="93"/>
      <c r="ECD28" s="93"/>
      <c r="ECJ28" s="93"/>
      <c r="ECM28" s="93"/>
      <c r="ECP28" s="93"/>
      <c r="ECS28" s="93"/>
      <c r="ECU28" s="93"/>
      <c r="ECV28" s="93"/>
      <c r="EDA28" s="93"/>
      <c r="EDD28" s="93"/>
      <c r="EDG28" s="93"/>
      <c r="EDJ28" s="93"/>
      <c r="EDM28" s="93"/>
      <c r="EDP28" s="93"/>
      <c r="EDS28" s="93"/>
      <c r="EDY28" s="93"/>
      <c r="EEB28" s="93"/>
      <c r="EEE28" s="93"/>
      <c r="EEG28" s="93"/>
      <c r="EEH28" s="93"/>
      <c r="EEP28" s="93"/>
      <c r="EES28" s="93"/>
      <c r="EEV28" s="93"/>
      <c r="EFG28" s="93"/>
      <c r="EFH28" s="93"/>
      <c r="EFM28" s="93"/>
      <c r="EFQ28" s="93"/>
      <c r="EFR28" s="93"/>
      <c r="EFZ28" s="93"/>
      <c r="EGA28" s="93"/>
      <c r="EHA28" s="93"/>
      <c r="EHB28" s="93"/>
      <c r="EHC28" s="93"/>
      <c r="EHD28" s="93"/>
      <c r="EHE28" s="93"/>
      <c r="EHF28" s="93"/>
      <c r="EHG28" s="93"/>
      <c r="EHH28" s="93"/>
      <c r="EHI28" s="93"/>
      <c r="EHJ28" s="93"/>
      <c r="EHK28" s="93"/>
      <c r="EHL28" s="93"/>
      <c r="EHM28" s="93"/>
      <c r="EHN28" s="93"/>
      <c r="EHO28" s="93"/>
      <c r="EHP28" s="93"/>
      <c r="EHQ28" s="93"/>
      <c r="EHR28" s="93"/>
      <c r="EHS28" s="93"/>
      <c r="EHT28" s="93"/>
      <c r="EHU28" s="93"/>
      <c r="EHV28" s="93"/>
      <c r="EHW28" s="93"/>
      <c r="EHX28" s="93"/>
      <c r="EHY28" s="93"/>
      <c r="EHZ28" s="93"/>
      <c r="EIA28" s="93"/>
      <c r="EIB28" s="93"/>
      <c r="EIC28" s="93"/>
      <c r="EID28" s="93"/>
      <c r="EIE28" s="93"/>
      <c r="EIF28" s="93"/>
      <c r="EIG28" s="93"/>
      <c r="EIH28" s="93"/>
      <c r="EII28" s="93"/>
      <c r="EIJ28" s="93"/>
      <c r="EIK28" s="93"/>
      <c r="EIL28" s="93"/>
      <c r="EIM28" s="93"/>
      <c r="EIN28" s="93"/>
      <c r="EIO28" s="93"/>
      <c r="EIP28" s="93"/>
      <c r="EIQ28" s="93"/>
      <c r="EIR28" s="93"/>
      <c r="EIS28" s="93"/>
      <c r="EIT28" s="93"/>
      <c r="EIU28" s="93"/>
      <c r="EIV28" s="93"/>
      <c r="EIW28" s="93"/>
      <c r="EIX28" s="93"/>
      <c r="EIY28" s="93"/>
      <c r="EIZ28" s="93"/>
      <c r="EJA28" s="93"/>
      <c r="EJB28" s="93"/>
      <c r="EJC28" s="93"/>
      <c r="EJD28" s="93"/>
      <c r="EJE28" s="93"/>
      <c r="EJF28" s="93"/>
      <c r="EJL28" s="93"/>
      <c r="EJO28" s="93"/>
      <c r="EJR28" s="93"/>
      <c r="EJU28" s="93"/>
      <c r="EJX28" s="93"/>
      <c r="EKA28" s="93"/>
      <c r="EKG28" s="93"/>
      <c r="EKP28" s="93"/>
      <c r="EKS28" s="93"/>
      <c r="EKV28" s="93"/>
      <c r="EKY28" s="93"/>
      <c r="ELK28" s="93"/>
      <c r="ELQ28" s="93"/>
      <c r="ELT28" s="93"/>
      <c r="ELW28" s="93"/>
      <c r="ELZ28" s="93"/>
      <c r="EMF28" s="93"/>
      <c r="EMI28" s="93"/>
      <c r="EML28" s="93"/>
      <c r="EMO28" s="93"/>
      <c r="EMQ28" s="93"/>
      <c r="EMR28" s="93"/>
      <c r="EMW28" s="93"/>
      <c r="EMZ28" s="93"/>
      <c r="ENC28" s="93"/>
      <c r="ENF28" s="93"/>
      <c r="ENI28" s="93"/>
      <c r="ENL28" s="93"/>
      <c r="ENO28" s="93"/>
      <c r="ENU28" s="93"/>
      <c r="ENX28" s="93"/>
      <c r="EOA28" s="93"/>
      <c r="EOC28" s="93"/>
      <c r="EOD28" s="93"/>
      <c r="EOL28" s="93"/>
      <c r="EOO28" s="93"/>
      <c r="EOR28" s="93"/>
      <c r="EPC28" s="93"/>
      <c r="EPD28" s="93"/>
      <c r="EPI28" s="93"/>
      <c r="EPM28" s="93"/>
      <c r="EPN28" s="93"/>
      <c r="EPV28" s="93"/>
      <c r="EPW28" s="93"/>
      <c r="EQW28" s="93"/>
      <c r="EQX28" s="93"/>
      <c r="EQY28" s="93"/>
      <c r="EQZ28" s="93"/>
      <c r="ERA28" s="93"/>
      <c r="ERB28" s="93"/>
      <c r="ERC28" s="93"/>
      <c r="ERD28" s="93"/>
      <c r="ERE28" s="93"/>
      <c r="ERF28" s="93"/>
      <c r="ERG28" s="93"/>
      <c r="ERH28" s="93"/>
      <c r="ERI28" s="93"/>
      <c r="ERJ28" s="93"/>
      <c r="ERK28" s="93"/>
      <c r="ERL28" s="93"/>
      <c r="ERM28" s="93"/>
      <c r="ERN28" s="93"/>
      <c r="ERO28" s="93"/>
      <c r="ERP28" s="93"/>
      <c r="ERQ28" s="93"/>
      <c r="ERR28" s="93"/>
      <c r="ERS28" s="93"/>
      <c r="ERT28" s="93"/>
      <c r="ERU28" s="93"/>
      <c r="ERV28" s="93"/>
      <c r="ERW28" s="93"/>
      <c r="ERX28" s="93"/>
      <c r="ERY28" s="93"/>
      <c r="ERZ28" s="93"/>
      <c r="ESA28" s="93"/>
      <c r="ESB28" s="93"/>
      <c r="ESC28" s="93"/>
      <c r="ESD28" s="93"/>
      <c r="ESE28" s="93"/>
      <c r="ESF28" s="93"/>
      <c r="ESG28" s="93"/>
      <c r="ESH28" s="93"/>
      <c r="ESI28" s="93"/>
      <c r="ESJ28" s="93"/>
      <c r="ESK28" s="93"/>
      <c r="ESL28" s="93"/>
      <c r="ESM28" s="93"/>
      <c r="ESN28" s="93"/>
      <c r="ESO28" s="93"/>
      <c r="ESP28" s="93"/>
      <c r="ESQ28" s="93"/>
      <c r="ESR28" s="93"/>
      <c r="ESS28" s="93"/>
      <c r="EST28" s="93"/>
      <c r="ESU28" s="93"/>
      <c r="ESV28" s="93"/>
      <c r="ESW28" s="93"/>
      <c r="ESX28" s="93"/>
      <c r="ESY28" s="93"/>
      <c r="ESZ28" s="93"/>
      <c r="ETA28" s="93"/>
      <c r="ETB28" s="93"/>
      <c r="ETH28" s="93"/>
      <c r="ETK28" s="93"/>
      <c r="ETN28" s="93"/>
      <c r="ETQ28" s="93"/>
      <c r="ETT28" s="93"/>
      <c r="ETW28" s="93"/>
      <c r="EUC28" s="93"/>
      <c r="EUL28" s="93"/>
      <c r="EUO28" s="93"/>
      <c r="EUR28" s="93"/>
      <c r="EUU28" s="93"/>
      <c r="EVG28" s="93"/>
      <c r="EVM28" s="93"/>
      <c r="EVP28" s="93"/>
      <c r="EVS28" s="93"/>
      <c r="EVV28" s="93"/>
      <c r="EWB28" s="93"/>
      <c r="EWE28" s="93"/>
      <c r="EWH28" s="93"/>
      <c r="EWK28" s="93"/>
      <c r="EWM28" s="93"/>
      <c r="EWN28" s="93"/>
      <c r="EWS28" s="93"/>
      <c r="EWV28" s="93"/>
      <c r="EWY28" s="93"/>
      <c r="EXB28" s="93"/>
      <c r="EXE28" s="93"/>
      <c r="EXH28" s="93"/>
      <c r="EXK28" s="93"/>
      <c r="EXQ28" s="93"/>
      <c r="EXT28" s="93"/>
      <c r="EXW28" s="93"/>
      <c r="EXY28" s="93"/>
      <c r="EXZ28" s="93"/>
      <c r="EYH28" s="93"/>
      <c r="EYK28" s="93"/>
      <c r="EYN28" s="93"/>
      <c r="EYY28" s="93"/>
      <c r="EYZ28" s="93"/>
      <c r="EZE28" s="93"/>
      <c r="EZI28" s="93"/>
      <c r="EZJ28" s="93"/>
      <c r="EZR28" s="93"/>
      <c r="EZS28" s="93"/>
      <c r="FAS28" s="93"/>
      <c r="FAT28" s="93"/>
      <c r="FAU28" s="93"/>
      <c r="FAV28" s="93"/>
      <c r="FAW28" s="93"/>
      <c r="FAX28" s="93"/>
      <c r="FAY28" s="93"/>
      <c r="FAZ28" s="93"/>
      <c r="FBA28" s="93"/>
      <c r="FBB28" s="93"/>
      <c r="FBC28" s="93"/>
      <c r="FBD28" s="93"/>
      <c r="FBE28" s="93"/>
      <c r="FBF28" s="93"/>
      <c r="FBG28" s="93"/>
      <c r="FBH28" s="93"/>
      <c r="FBI28" s="93"/>
      <c r="FBJ28" s="93"/>
      <c r="FBK28" s="93"/>
      <c r="FBL28" s="93"/>
      <c r="FBM28" s="93"/>
      <c r="FBN28" s="93"/>
      <c r="FBO28" s="93"/>
      <c r="FBP28" s="93"/>
      <c r="FBQ28" s="93"/>
      <c r="FBR28" s="93"/>
      <c r="FBS28" s="93"/>
      <c r="FBT28" s="93"/>
      <c r="FBU28" s="93"/>
      <c r="FBV28" s="93"/>
      <c r="FBW28" s="93"/>
      <c r="FBX28" s="93"/>
      <c r="FBY28" s="93"/>
      <c r="FBZ28" s="93"/>
      <c r="FCA28" s="93"/>
      <c r="FCB28" s="93"/>
      <c r="FCC28" s="93"/>
      <c r="FCD28" s="93"/>
      <c r="FCE28" s="93"/>
      <c r="FCF28" s="93"/>
      <c r="FCG28" s="93"/>
      <c r="FCH28" s="93"/>
      <c r="FCI28" s="93"/>
      <c r="FCJ28" s="93"/>
      <c r="FCK28" s="93"/>
      <c r="FCL28" s="93"/>
      <c r="FCM28" s="93"/>
      <c r="FCN28" s="93"/>
      <c r="FCO28" s="93"/>
      <c r="FCP28" s="93"/>
      <c r="FCQ28" s="93"/>
      <c r="FCR28" s="93"/>
      <c r="FCS28" s="93"/>
      <c r="FCT28" s="93"/>
      <c r="FCU28" s="93"/>
      <c r="FCV28" s="93"/>
      <c r="FCW28" s="93"/>
      <c r="FCX28" s="93"/>
      <c r="FDD28" s="93"/>
      <c r="FDG28" s="93"/>
      <c r="FDJ28" s="93"/>
      <c r="FDM28" s="93"/>
      <c r="FDP28" s="93"/>
      <c r="FDS28" s="93"/>
      <c r="FDY28" s="93"/>
      <c r="FEH28" s="93"/>
      <c r="FEK28" s="93"/>
      <c r="FEN28" s="93"/>
      <c r="FEQ28" s="93"/>
      <c r="FFC28" s="93"/>
      <c r="FFI28" s="93"/>
      <c r="FFL28" s="93"/>
      <c r="FFO28" s="93"/>
      <c r="FFR28" s="93"/>
      <c r="FFX28" s="93"/>
      <c r="FGA28" s="93"/>
      <c r="FGD28" s="93"/>
      <c r="FGG28" s="93"/>
      <c r="FGI28" s="93"/>
      <c r="FGJ28" s="93"/>
      <c r="FGO28" s="93"/>
      <c r="FGR28" s="93"/>
      <c r="FGU28" s="93"/>
      <c r="FGX28" s="93"/>
      <c r="FHA28" s="93"/>
      <c r="FHD28" s="93"/>
      <c r="FHG28" s="93"/>
      <c r="FHM28" s="93"/>
      <c r="FHP28" s="93"/>
      <c r="FHS28" s="93"/>
      <c r="FHU28" s="93"/>
      <c r="FHV28" s="93"/>
      <c r="FID28" s="93"/>
      <c r="FIG28" s="93"/>
      <c r="FIJ28" s="93"/>
      <c r="FIU28" s="93"/>
      <c r="FIV28" s="93"/>
      <c r="FJA28" s="93"/>
      <c r="FJE28" s="93"/>
      <c r="FJF28" s="93"/>
      <c r="FJN28" s="93"/>
      <c r="FJO28" s="93"/>
      <c r="FKO28" s="93"/>
      <c r="FKP28" s="93"/>
      <c r="FKQ28" s="93"/>
      <c r="FKR28" s="93"/>
      <c r="FKS28" s="93"/>
      <c r="FKT28" s="93"/>
      <c r="FKU28" s="93"/>
      <c r="FKV28" s="93"/>
      <c r="FKW28" s="93"/>
      <c r="FKX28" s="93"/>
      <c r="FKY28" s="93"/>
      <c r="FKZ28" s="93"/>
      <c r="FLA28" s="93"/>
      <c r="FLB28" s="93"/>
      <c r="FLC28" s="93"/>
      <c r="FLD28" s="93"/>
      <c r="FLE28" s="93"/>
      <c r="FLF28" s="93"/>
      <c r="FLG28" s="93"/>
      <c r="FLH28" s="93"/>
      <c r="FLI28" s="93"/>
      <c r="FLJ28" s="93"/>
      <c r="FLK28" s="93"/>
      <c r="FLL28" s="93"/>
      <c r="FLM28" s="93"/>
      <c r="FLN28" s="93"/>
      <c r="FLO28" s="93"/>
      <c r="FLP28" s="93"/>
      <c r="FLQ28" s="93"/>
      <c r="FLR28" s="93"/>
      <c r="FLS28" s="93"/>
      <c r="FLT28" s="93"/>
      <c r="FLU28" s="93"/>
      <c r="FLV28" s="93"/>
      <c r="FLW28" s="93"/>
      <c r="FLX28" s="93"/>
      <c r="FLY28" s="93"/>
      <c r="FLZ28" s="93"/>
      <c r="FMA28" s="93"/>
      <c r="FMB28" s="93"/>
      <c r="FMC28" s="93"/>
      <c r="FMD28" s="93"/>
      <c r="FME28" s="93"/>
      <c r="FMF28" s="93"/>
      <c r="FMG28" s="93"/>
      <c r="FMH28" s="93"/>
      <c r="FMI28" s="93"/>
      <c r="FMJ28" s="93"/>
      <c r="FMK28" s="93"/>
      <c r="FML28" s="93"/>
      <c r="FMM28" s="93"/>
      <c r="FMN28" s="93"/>
      <c r="FMO28" s="93"/>
      <c r="FMP28" s="93"/>
      <c r="FMQ28" s="93"/>
      <c r="FMR28" s="93"/>
      <c r="FMS28" s="93"/>
      <c r="FMT28" s="93"/>
      <c r="FMZ28" s="93"/>
      <c r="FNC28" s="93"/>
      <c r="FNF28" s="93"/>
      <c r="FNI28" s="93"/>
      <c r="FNL28" s="93"/>
      <c r="FNO28" s="93"/>
      <c r="FNU28" s="93"/>
      <c r="FOD28" s="93"/>
      <c r="FOG28" s="93"/>
      <c r="FOJ28" s="93"/>
      <c r="FOM28" s="93"/>
      <c r="FOY28" s="93"/>
      <c r="FPE28" s="93"/>
      <c r="FPH28" s="93"/>
      <c r="FPK28" s="93"/>
      <c r="FPN28" s="93"/>
      <c r="FPT28" s="93"/>
      <c r="FPW28" s="93"/>
      <c r="FPZ28" s="93"/>
      <c r="FQC28" s="93"/>
      <c r="FQE28" s="93"/>
      <c r="FQF28" s="93"/>
      <c r="FQK28" s="93"/>
      <c r="FQN28" s="93"/>
      <c r="FQQ28" s="93"/>
      <c r="FQT28" s="93"/>
      <c r="FQW28" s="93"/>
      <c r="FQZ28" s="93"/>
      <c r="FRC28" s="93"/>
      <c r="FRI28" s="93"/>
      <c r="FRL28" s="93"/>
      <c r="FRO28" s="93"/>
      <c r="FRQ28" s="93"/>
      <c r="FRR28" s="93"/>
      <c r="FRZ28" s="93"/>
      <c r="FSC28" s="93"/>
      <c r="FSF28" s="93"/>
      <c r="FSQ28" s="93"/>
      <c r="FSR28" s="93"/>
      <c r="FSW28" s="93"/>
      <c r="FTA28" s="93"/>
      <c r="FTB28" s="93"/>
      <c r="FTJ28" s="93"/>
      <c r="FTK28" s="93"/>
      <c r="FUK28" s="93"/>
      <c r="FUL28" s="93"/>
      <c r="FUM28" s="93"/>
      <c r="FUN28" s="93"/>
      <c r="FUO28" s="93"/>
      <c r="FUP28" s="93"/>
      <c r="FUQ28" s="93"/>
      <c r="FUR28" s="93"/>
      <c r="FUS28" s="93"/>
      <c r="FUT28" s="93"/>
      <c r="FUU28" s="93"/>
      <c r="FUV28" s="93"/>
      <c r="FUW28" s="93"/>
      <c r="FUX28" s="93"/>
      <c r="FUY28" s="93"/>
      <c r="FUZ28" s="93"/>
      <c r="FVA28" s="93"/>
      <c r="FVB28" s="93"/>
      <c r="FVC28" s="93"/>
      <c r="FVD28" s="93"/>
      <c r="FVE28" s="93"/>
      <c r="FVF28" s="93"/>
      <c r="FVG28" s="93"/>
      <c r="FVH28" s="93"/>
      <c r="FVI28" s="93"/>
      <c r="FVJ28" s="93"/>
      <c r="FVK28" s="93"/>
      <c r="FVL28" s="93"/>
      <c r="FVM28" s="93"/>
      <c r="FVN28" s="93"/>
      <c r="FVO28" s="93"/>
      <c r="FVP28" s="93"/>
      <c r="FVQ28" s="93"/>
      <c r="FVR28" s="93"/>
      <c r="FVS28" s="93"/>
      <c r="FVT28" s="93"/>
      <c r="FVU28" s="93"/>
      <c r="FVV28" s="93"/>
      <c r="FVW28" s="93"/>
      <c r="FVX28" s="93"/>
      <c r="FVY28" s="93"/>
      <c r="FVZ28" s="93"/>
      <c r="FWA28" s="93"/>
      <c r="FWB28" s="93"/>
      <c r="FWC28" s="93"/>
      <c r="FWD28" s="93"/>
      <c r="FWE28" s="93"/>
      <c r="FWF28" s="93"/>
      <c r="FWG28" s="93"/>
      <c r="FWH28" s="93"/>
      <c r="FWI28" s="93"/>
      <c r="FWJ28" s="93"/>
      <c r="FWK28" s="93"/>
      <c r="FWL28" s="93"/>
      <c r="FWM28" s="93"/>
      <c r="FWN28" s="93"/>
      <c r="FWO28" s="93"/>
      <c r="FWP28" s="93"/>
      <c r="FWV28" s="93"/>
      <c r="FWY28" s="93"/>
      <c r="FXB28" s="93"/>
      <c r="FXE28" s="93"/>
      <c r="FXH28" s="93"/>
      <c r="FXK28" s="93"/>
      <c r="FXQ28" s="93"/>
      <c r="FXZ28" s="93"/>
      <c r="FYC28" s="93"/>
      <c r="FYF28" s="93"/>
      <c r="FYI28" s="93"/>
      <c r="FYU28" s="93"/>
      <c r="FZA28" s="93"/>
      <c r="FZD28" s="93"/>
      <c r="FZG28" s="93"/>
      <c r="FZJ28" s="93"/>
      <c r="FZP28" s="93"/>
      <c r="FZS28" s="93"/>
      <c r="FZV28" s="93"/>
      <c r="FZY28" s="93"/>
      <c r="GAA28" s="93"/>
      <c r="GAB28" s="93"/>
      <c r="GAG28" s="93"/>
      <c r="GAJ28" s="93"/>
      <c r="GAM28" s="93"/>
      <c r="GAP28" s="93"/>
      <c r="GAS28" s="93"/>
      <c r="GAV28" s="93"/>
      <c r="GAY28" s="93"/>
      <c r="GBE28" s="93"/>
      <c r="GBH28" s="93"/>
      <c r="GBK28" s="93"/>
      <c r="GBM28" s="93"/>
      <c r="GBN28" s="93"/>
      <c r="GBV28" s="93"/>
      <c r="GBY28" s="93"/>
      <c r="GCB28" s="93"/>
      <c r="GCM28" s="93"/>
      <c r="GCN28" s="93"/>
      <c r="GCS28" s="93"/>
      <c r="GCW28" s="93"/>
      <c r="GCX28" s="93"/>
      <c r="GDF28" s="93"/>
      <c r="GDG28" s="93"/>
      <c r="GEG28" s="93"/>
      <c r="GEH28" s="93"/>
      <c r="GEI28" s="93"/>
      <c r="GEJ28" s="93"/>
      <c r="GEK28" s="93"/>
      <c r="GEL28" s="93"/>
      <c r="GEM28" s="93"/>
      <c r="GEN28" s="93"/>
      <c r="GEO28" s="93"/>
      <c r="GEP28" s="93"/>
      <c r="GEQ28" s="93"/>
      <c r="GER28" s="93"/>
      <c r="GES28" s="93"/>
      <c r="GET28" s="93"/>
      <c r="GEU28" s="93"/>
      <c r="GEV28" s="93"/>
      <c r="GEW28" s="93"/>
      <c r="GEX28" s="93"/>
      <c r="GEY28" s="93"/>
      <c r="GEZ28" s="93"/>
      <c r="GFA28" s="93"/>
      <c r="GFB28" s="93"/>
      <c r="GFC28" s="93"/>
      <c r="GFD28" s="93"/>
      <c r="GFE28" s="93"/>
      <c r="GFF28" s="93"/>
      <c r="GFG28" s="93"/>
      <c r="GFH28" s="93"/>
      <c r="GFI28" s="93"/>
      <c r="GFJ28" s="93"/>
      <c r="GFK28" s="93"/>
      <c r="GFL28" s="93"/>
      <c r="GFM28" s="93"/>
      <c r="GFN28" s="93"/>
      <c r="GFO28" s="93"/>
      <c r="GFP28" s="93"/>
      <c r="GFQ28" s="93"/>
      <c r="GFR28" s="93"/>
      <c r="GFS28" s="93"/>
      <c r="GFT28" s="93"/>
      <c r="GFU28" s="93"/>
      <c r="GFV28" s="93"/>
      <c r="GFW28" s="93"/>
      <c r="GFX28" s="93"/>
      <c r="GFY28" s="93"/>
      <c r="GFZ28" s="93"/>
      <c r="GGA28" s="93"/>
      <c r="GGB28" s="93"/>
      <c r="GGC28" s="93"/>
      <c r="GGD28" s="93"/>
      <c r="GGE28" s="93"/>
      <c r="GGF28" s="93"/>
      <c r="GGG28" s="93"/>
      <c r="GGH28" s="93"/>
      <c r="GGI28" s="93"/>
      <c r="GGJ28" s="93"/>
      <c r="GGK28" s="93"/>
      <c r="GGL28" s="93"/>
      <c r="GGR28" s="93"/>
      <c r="GGU28" s="93"/>
      <c r="GGX28" s="93"/>
      <c r="GHA28" s="93"/>
      <c r="GHD28" s="93"/>
      <c r="GHG28" s="93"/>
      <c r="GHM28" s="93"/>
      <c r="GHV28" s="93"/>
      <c r="GHY28" s="93"/>
      <c r="GIB28" s="93"/>
      <c r="GIE28" s="93"/>
      <c r="GIQ28" s="93"/>
      <c r="GIW28" s="93"/>
      <c r="GIZ28" s="93"/>
      <c r="GJC28" s="93"/>
      <c r="GJF28" s="93"/>
      <c r="GJL28" s="93"/>
      <c r="GJO28" s="93"/>
      <c r="GJR28" s="93"/>
      <c r="GJU28" s="93"/>
      <c r="GJW28" s="93"/>
      <c r="GJX28" s="93"/>
      <c r="GKC28" s="93"/>
      <c r="GKF28" s="93"/>
      <c r="GKI28" s="93"/>
      <c r="GKL28" s="93"/>
      <c r="GKO28" s="93"/>
      <c r="GKR28" s="93"/>
      <c r="GKU28" s="93"/>
      <c r="GLA28" s="93"/>
      <c r="GLD28" s="93"/>
      <c r="GLG28" s="93"/>
      <c r="GLI28" s="93"/>
      <c r="GLJ28" s="93"/>
      <c r="GLR28" s="93"/>
      <c r="GLU28" s="93"/>
      <c r="GLX28" s="93"/>
      <c r="GMI28" s="93"/>
      <c r="GMJ28" s="93"/>
      <c r="GMO28" s="93"/>
      <c r="GMS28" s="93"/>
      <c r="GMT28" s="93"/>
      <c r="GNB28" s="93"/>
      <c r="GNC28" s="93"/>
      <c r="GOC28" s="93"/>
      <c r="GOD28" s="93"/>
      <c r="GOE28" s="93"/>
      <c r="GOF28" s="93"/>
      <c r="GOG28" s="93"/>
      <c r="GOH28" s="93"/>
      <c r="GOI28" s="93"/>
      <c r="GOJ28" s="93"/>
      <c r="GOK28" s="93"/>
      <c r="GOL28" s="93"/>
      <c r="GOM28" s="93"/>
      <c r="GON28" s="93"/>
      <c r="GOO28" s="93"/>
      <c r="GOP28" s="93"/>
      <c r="GOQ28" s="93"/>
      <c r="GOR28" s="93"/>
      <c r="GOS28" s="93"/>
      <c r="GOT28" s="93"/>
      <c r="GOU28" s="93"/>
      <c r="GOV28" s="93"/>
      <c r="GOW28" s="93"/>
      <c r="GOX28" s="93"/>
      <c r="GOY28" s="93"/>
      <c r="GOZ28" s="93"/>
      <c r="GPA28" s="93"/>
      <c r="GPB28" s="93"/>
      <c r="GPC28" s="93"/>
      <c r="GPD28" s="93"/>
      <c r="GPE28" s="93"/>
      <c r="GPF28" s="93"/>
      <c r="GPG28" s="93"/>
      <c r="GPH28" s="93"/>
      <c r="GPI28" s="93"/>
      <c r="GPJ28" s="93"/>
      <c r="GPK28" s="93"/>
      <c r="GPL28" s="93"/>
      <c r="GPM28" s="93"/>
      <c r="GPN28" s="93"/>
      <c r="GPO28" s="93"/>
      <c r="GPP28" s="93"/>
      <c r="GPQ28" s="93"/>
      <c r="GPR28" s="93"/>
      <c r="GPS28" s="93"/>
      <c r="GPT28" s="93"/>
      <c r="GPU28" s="93"/>
      <c r="GPV28" s="93"/>
      <c r="GPW28" s="93"/>
      <c r="GPX28" s="93"/>
      <c r="GPY28" s="93"/>
      <c r="GPZ28" s="93"/>
      <c r="GQA28" s="93"/>
      <c r="GQB28" s="93"/>
      <c r="GQC28" s="93"/>
      <c r="GQD28" s="93"/>
      <c r="GQE28" s="93"/>
      <c r="GQF28" s="93"/>
      <c r="GQG28" s="93"/>
      <c r="GQH28" s="93"/>
      <c r="GQN28" s="93"/>
      <c r="GQQ28" s="93"/>
      <c r="GQT28" s="93"/>
      <c r="GQW28" s="93"/>
      <c r="GQZ28" s="93"/>
      <c r="GRC28" s="93"/>
      <c r="GRI28" s="93"/>
      <c r="GRR28" s="93"/>
      <c r="GRU28" s="93"/>
      <c r="GRX28" s="93"/>
      <c r="GSA28" s="93"/>
      <c r="GSM28" s="93"/>
      <c r="GSS28" s="93"/>
      <c r="GSV28" s="93"/>
      <c r="GSY28" s="93"/>
      <c r="GTB28" s="93"/>
      <c r="GTH28" s="93"/>
      <c r="GTK28" s="93"/>
      <c r="GTN28" s="93"/>
      <c r="GTQ28" s="93"/>
      <c r="GTS28" s="93"/>
      <c r="GTT28" s="93"/>
      <c r="GTY28" s="93"/>
      <c r="GUB28" s="93"/>
      <c r="GUE28" s="93"/>
      <c r="GUH28" s="93"/>
      <c r="GUK28" s="93"/>
      <c r="GUN28" s="93"/>
      <c r="GUQ28" s="93"/>
      <c r="GUW28" s="93"/>
      <c r="GUZ28" s="93"/>
      <c r="GVC28" s="93"/>
      <c r="GVE28" s="93"/>
      <c r="GVF28" s="93"/>
      <c r="GVN28" s="93"/>
      <c r="GVQ28" s="93"/>
      <c r="GVT28" s="93"/>
      <c r="GWE28" s="93"/>
      <c r="GWF28" s="93"/>
      <c r="GWK28" s="93"/>
      <c r="GWO28" s="93"/>
      <c r="GWP28" s="93"/>
      <c r="GWX28" s="93"/>
      <c r="GWY28" s="93"/>
      <c r="GXY28" s="93"/>
      <c r="GXZ28" s="93"/>
      <c r="GYA28" s="93"/>
      <c r="GYB28" s="93"/>
      <c r="GYC28" s="93"/>
      <c r="GYD28" s="93"/>
      <c r="GYE28" s="93"/>
      <c r="GYF28" s="93"/>
      <c r="GYG28" s="93"/>
      <c r="GYH28" s="93"/>
      <c r="GYI28" s="93"/>
      <c r="GYJ28" s="93"/>
      <c r="GYK28" s="93"/>
      <c r="GYL28" s="93"/>
      <c r="GYM28" s="93"/>
      <c r="GYN28" s="93"/>
      <c r="GYO28" s="93"/>
      <c r="GYP28" s="93"/>
      <c r="GYQ28" s="93"/>
      <c r="GYR28" s="93"/>
      <c r="GYS28" s="93"/>
      <c r="GYT28" s="93"/>
      <c r="GYU28" s="93"/>
      <c r="GYV28" s="93"/>
      <c r="GYW28" s="93"/>
      <c r="GYX28" s="93"/>
      <c r="GYY28" s="93"/>
      <c r="GYZ28" s="93"/>
      <c r="GZA28" s="93"/>
      <c r="GZB28" s="93"/>
      <c r="GZC28" s="93"/>
      <c r="GZD28" s="93"/>
      <c r="GZE28" s="93"/>
      <c r="GZF28" s="93"/>
      <c r="GZG28" s="93"/>
      <c r="GZH28" s="93"/>
      <c r="GZI28" s="93"/>
      <c r="GZJ28" s="93"/>
      <c r="GZK28" s="93"/>
      <c r="GZL28" s="93"/>
      <c r="GZM28" s="93"/>
      <c r="GZN28" s="93"/>
      <c r="GZO28" s="93"/>
      <c r="GZP28" s="93"/>
      <c r="GZQ28" s="93"/>
      <c r="GZR28" s="93"/>
      <c r="GZS28" s="93"/>
      <c r="GZT28" s="93"/>
      <c r="GZU28" s="93"/>
      <c r="GZV28" s="93"/>
      <c r="GZW28" s="93"/>
      <c r="GZX28" s="93"/>
      <c r="GZY28" s="93"/>
      <c r="GZZ28" s="93"/>
      <c r="HAA28" s="93"/>
      <c r="HAB28" s="93"/>
      <c r="HAC28" s="93"/>
      <c r="HAD28" s="93"/>
      <c r="HAJ28" s="93"/>
      <c r="HAM28" s="93"/>
      <c r="HAP28" s="93"/>
      <c r="HAS28" s="93"/>
      <c r="HAV28" s="93"/>
      <c r="HAY28" s="93"/>
      <c r="HBE28" s="93"/>
      <c r="HBN28" s="93"/>
      <c r="HBQ28" s="93"/>
      <c r="HBT28" s="93"/>
      <c r="HBW28" s="93"/>
      <c r="HCI28" s="93"/>
      <c r="HCO28" s="93"/>
      <c r="HCR28" s="93"/>
      <c r="HCU28" s="93"/>
      <c r="HCX28" s="93"/>
      <c r="HDD28" s="93"/>
      <c r="HDG28" s="93"/>
      <c r="HDJ28" s="93"/>
      <c r="HDM28" s="93"/>
      <c r="HDO28" s="93"/>
      <c r="HDP28" s="93"/>
      <c r="HDU28" s="93"/>
      <c r="HDX28" s="93"/>
      <c r="HEA28" s="93"/>
      <c r="HED28" s="93"/>
      <c r="HEG28" s="93"/>
      <c r="HEJ28" s="93"/>
      <c r="HEM28" s="93"/>
      <c r="HES28" s="93"/>
      <c r="HEV28" s="93"/>
      <c r="HEY28" s="93"/>
      <c r="HFA28" s="93"/>
      <c r="HFB28" s="93"/>
      <c r="HFJ28" s="93"/>
      <c r="HFM28" s="93"/>
      <c r="HFP28" s="93"/>
      <c r="HGA28" s="93"/>
      <c r="HGB28" s="93"/>
      <c r="HGG28" s="93"/>
      <c r="HGK28" s="93"/>
      <c r="HGL28" s="93"/>
      <c r="HGT28" s="93"/>
      <c r="HGU28" s="93"/>
      <c r="HHU28" s="93"/>
      <c r="HHV28" s="93"/>
      <c r="HHW28" s="93"/>
      <c r="HHX28" s="93"/>
      <c r="HHY28" s="93"/>
      <c r="HHZ28" s="93"/>
      <c r="HIA28" s="93"/>
      <c r="HIB28" s="93"/>
      <c r="HIC28" s="93"/>
      <c r="HID28" s="93"/>
      <c r="HIE28" s="93"/>
      <c r="HIF28" s="93"/>
      <c r="HIG28" s="93"/>
      <c r="HIH28" s="93"/>
      <c r="HII28" s="93"/>
      <c r="HIJ28" s="93"/>
      <c r="HIK28" s="93"/>
      <c r="HIL28" s="93"/>
      <c r="HIM28" s="93"/>
      <c r="HIN28" s="93"/>
      <c r="HIO28" s="93"/>
      <c r="HIP28" s="93"/>
      <c r="HIQ28" s="93"/>
      <c r="HIR28" s="93"/>
      <c r="HIS28" s="93"/>
      <c r="HIT28" s="93"/>
      <c r="HIU28" s="93"/>
      <c r="HIV28" s="93"/>
      <c r="HIW28" s="93"/>
      <c r="HIX28" s="93"/>
      <c r="HIY28" s="93"/>
      <c r="HIZ28" s="93"/>
      <c r="HJA28" s="93"/>
      <c r="HJB28" s="93"/>
      <c r="HJC28" s="93"/>
      <c r="HJD28" s="93"/>
      <c r="HJE28" s="93"/>
      <c r="HJF28" s="93"/>
      <c r="HJG28" s="93"/>
      <c r="HJH28" s="93"/>
      <c r="HJI28" s="93"/>
      <c r="HJJ28" s="93"/>
      <c r="HJK28" s="93"/>
      <c r="HJL28" s="93"/>
      <c r="HJM28" s="93"/>
      <c r="HJN28" s="93"/>
      <c r="HJO28" s="93"/>
      <c r="HJP28" s="93"/>
      <c r="HJQ28" s="93"/>
      <c r="HJR28" s="93"/>
      <c r="HJS28" s="93"/>
      <c r="HJT28" s="93"/>
      <c r="HJU28" s="93"/>
      <c r="HJV28" s="93"/>
      <c r="HJW28" s="93"/>
      <c r="HJX28" s="93"/>
      <c r="HJY28" s="93"/>
      <c r="HJZ28" s="93"/>
      <c r="HKF28" s="93"/>
      <c r="HKI28" s="93"/>
      <c r="HKL28" s="93"/>
      <c r="HKO28" s="93"/>
      <c r="HKR28" s="93"/>
      <c r="HKU28" s="93"/>
      <c r="HLA28" s="93"/>
      <c r="HLJ28" s="93"/>
      <c r="HLM28" s="93"/>
      <c r="HLP28" s="93"/>
      <c r="HLS28" s="93"/>
      <c r="HME28" s="93"/>
      <c r="HMK28" s="93"/>
      <c r="HMN28" s="93"/>
      <c r="HMQ28" s="93"/>
      <c r="HMT28" s="93"/>
      <c r="HMZ28" s="93"/>
      <c r="HNC28" s="93"/>
      <c r="HNF28" s="93"/>
      <c r="HNI28" s="93"/>
      <c r="HNK28" s="93"/>
      <c r="HNL28" s="93"/>
      <c r="HNQ28" s="93"/>
      <c r="HNT28" s="93"/>
      <c r="HNW28" s="93"/>
      <c r="HNZ28" s="93"/>
      <c r="HOC28" s="93"/>
      <c r="HOF28" s="93"/>
      <c r="HOI28" s="93"/>
      <c r="HOO28" s="93"/>
      <c r="HOR28" s="93"/>
      <c r="HOU28" s="93"/>
      <c r="HOW28" s="93"/>
      <c r="HOX28" s="93"/>
      <c r="HPF28" s="93"/>
      <c r="HPI28" s="93"/>
      <c r="HPL28" s="93"/>
      <c r="HPW28" s="93"/>
      <c r="HPX28" s="93"/>
      <c r="HQC28" s="93"/>
      <c r="HQG28" s="93"/>
      <c r="HQH28" s="93"/>
      <c r="HQP28" s="93"/>
      <c r="HQQ28" s="93"/>
      <c r="HRQ28" s="93"/>
      <c r="HRR28" s="93"/>
      <c r="HRS28" s="93"/>
      <c r="HRT28" s="93"/>
      <c r="HRU28" s="93"/>
      <c r="HRV28" s="93"/>
      <c r="HRW28" s="93"/>
      <c r="HRX28" s="93"/>
      <c r="HRY28" s="93"/>
      <c r="HRZ28" s="93"/>
      <c r="HSA28" s="93"/>
      <c r="HSB28" s="93"/>
      <c r="HSC28" s="93"/>
      <c r="HSD28" s="93"/>
      <c r="HSE28" s="93"/>
      <c r="HSF28" s="93"/>
      <c r="HSG28" s="93"/>
      <c r="HSH28" s="93"/>
      <c r="HSI28" s="93"/>
      <c r="HSJ28" s="93"/>
      <c r="HSK28" s="93"/>
      <c r="HSL28" s="93"/>
      <c r="HSM28" s="93"/>
      <c r="HSN28" s="93"/>
      <c r="HSO28" s="93"/>
      <c r="HSP28" s="93"/>
      <c r="HSQ28" s="93"/>
      <c r="HSR28" s="93"/>
      <c r="HSS28" s="93"/>
      <c r="HST28" s="93"/>
      <c r="HSU28" s="93"/>
      <c r="HSV28" s="93"/>
      <c r="HSW28" s="93"/>
      <c r="HSX28" s="93"/>
      <c r="HSY28" s="93"/>
      <c r="HSZ28" s="93"/>
      <c r="HTA28" s="93"/>
      <c r="HTB28" s="93"/>
      <c r="HTC28" s="93"/>
      <c r="HTD28" s="93"/>
      <c r="HTE28" s="93"/>
      <c r="HTF28" s="93"/>
      <c r="HTG28" s="93"/>
      <c r="HTH28" s="93"/>
      <c r="HTI28" s="93"/>
      <c r="HTJ28" s="93"/>
      <c r="HTK28" s="93"/>
      <c r="HTL28" s="93"/>
      <c r="HTM28" s="93"/>
      <c r="HTN28" s="93"/>
      <c r="HTO28" s="93"/>
      <c r="HTP28" s="93"/>
      <c r="HTQ28" s="93"/>
      <c r="HTR28" s="93"/>
      <c r="HTS28" s="93"/>
      <c r="HTT28" s="93"/>
      <c r="HTU28" s="93"/>
      <c r="HTV28" s="93"/>
      <c r="HUB28" s="93"/>
      <c r="HUE28" s="93"/>
      <c r="HUH28" s="93"/>
      <c r="HUK28" s="93"/>
      <c r="HUN28" s="93"/>
      <c r="HUQ28" s="93"/>
      <c r="HUW28" s="93"/>
      <c r="HVF28" s="93"/>
      <c r="HVI28" s="93"/>
      <c r="HVL28" s="93"/>
      <c r="HVO28" s="93"/>
      <c r="HWA28" s="93"/>
      <c r="HWG28" s="93"/>
      <c r="HWJ28" s="93"/>
      <c r="HWM28" s="93"/>
      <c r="HWP28" s="93"/>
      <c r="HWV28" s="93"/>
      <c r="HWY28" s="93"/>
      <c r="HXB28" s="93"/>
      <c r="HXE28" s="93"/>
      <c r="HXG28" s="93"/>
      <c r="HXH28" s="93"/>
      <c r="HXM28" s="93"/>
      <c r="HXP28" s="93"/>
      <c r="HXS28" s="93"/>
      <c r="HXV28" s="93"/>
      <c r="HXY28" s="93"/>
      <c r="HYB28" s="93"/>
      <c r="HYE28" s="93"/>
      <c r="HYK28" s="93"/>
      <c r="HYN28" s="93"/>
      <c r="HYQ28" s="93"/>
      <c r="HYS28" s="93"/>
      <c r="HYT28" s="93"/>
      <c r="HZB28" s="93"/>
      <c r="HZE28" s="93"/>
      <c r="HZH28" s="93"/>
      <c r="HZS28" s="93"/>
      <c r="HZT28" s="93"/>
      <c r="HZY28" s="93"/>
      <c r="IAC28" s="93"/>
      <c r="IAD28" s="93"/>
      <c r="IAL28" s="93"/>
      <c r="IAM28" s="93"/>
      <c r="IBM28" s="93"/>
      <c r="IBN28" s="93"/>
      <c r="IBO28" s="93"/>
      <c r="IBP28" s="93"/>
      <c r="IBQ28" s="93"/>
      <c r="IBR28" s="93"/>
      <c r="IBS28" s="93"/>
      <c r="IBT28" s="93"/>
      <c r="IBU28" s="93"/>
      <c r="IBV28" s="93"/>
      <c r="IBW28" s="93"/>
      <c r="IBX28" s="93"/>
      <c r="IBY28" s="93"/>
      <c r="IBZ28" s="93"/>
      <c r="ICA28" s="93"/>
      <c r="ICB28" s="93"/>
      <c r="ICC28" s="93"/>
      <c r="ICD28" s="93"/>
      <c r="ICE28" s="93"/>
      <c r="ICF28" s="93"/>
      <c r="ICG28" s="93"/>
      <c r="ICH28" s="93"/>
      <c r="ICI28" s="93"/>
      <c r="ICJ28" s="93"/>
      <c r="ICK28" s="93"/>
      <c r="ICL28" s="93"/>
      <c r="ICM28" s="93"/>
      <c r="ICN28" s="93"/>
      <c r="ICO28" s="93"/>
      <c r="ICP28" s="93"/>
      <c r="ICQ28" s="93"/>
      <c r="ICR28" s="93"/>
      <c r="ICS28" s="93"/>
      <c r="ICT28" s="93"/>
      <c r="ICU28" s="93"/>
      <c r="ICV28" s="93"/>
      <c r="ICW28" s="93"/>
      <c r="ICX28" s="93"/>
      <c r="ICY28" s="93"/>
      <c r="ICZ28" s="93"/>
      <c r="IDA28" s="93"/>
      <c r="IDB28" s="93"/>
      <c r="IDC28" s="93"/>
      <c r="IDD28" s="93"/>
      <c r="IDE28" s="93"/>
      <c r="IDF28" s="93"/>
      <c r="IDG28" s="93"/>
      <c r="IDH28" s="93"/>
      <c r="IDI28" s="93"/>
      <c r="IDJ28" s="93"/>
      <c r="IDK28" s="93"/>
      <c r="IDL28" s="93"/>
      <c r="IDM28" s="93"/>
      <c r="IDN28" s="93"/>
      <c r="IDO28" s="93"/>
      <c r="IDP28" s="93"/>
      <c r="IDQ28" s="93"/>
      <c r="IDR28" s="93"/>
      <c r="IDX28" s="93"/>
      <c r="IEA28" s="93"/>
      <c r="IED28" s="93"/>
      <c r="IEG28" s="93"/>
      <c r="IEJ28" s="93"/>
      <c r="IEM28" s="93"/>
      <c r="IES28" s="93"/>
      <c r="IFB28" s="93"/>
      <c r="IFE28" s="93"/>
      <c r="IFH28" s="93"/>
      <c r="IFK28" s="93"/>
      <c r="IFW28" s="93"/>
      <c r="IGC28" s="93"/>
      <c r="IGF28" s="93"/>
      <c r="IGI28" s="93"/>
      <c r="IGL28" s="93"/>
      <c r="IGR28" s="93"/>
      <c r="IGU28" s="93"/>
      <c r="IGX28" s="93"/>
      <c r="IHA28" s="93"/>
      <c r="IHC28" s="93"/>
      <c r="IHD28" s="93"/>
      <c r="IHI28" s="93"/>
      <c r="IHL28" s="93"/>
      <c r="IHO28" s="93"/>
      <c r="IHR28" s="93"/>
      <c r="IHU28" s="93"/>
      <c r="IHX28" s="93"/>
      <c r="IIA28" s="93"/>
      <c r="IIG28" s="93"/>
      <c r="IIJ28" s="93"/>
      <c r="IIM28" s="93"/>
      <c r="IIO28" s="93"/>
      <c r="IIP28" s="93"/>
      <c r="IIX28" s="93"/>
      <c r="IJA28" s="93"/>
      <c r="IJD28" s="93"/>
      <c r="IJO28" s="93"/>
      <c r="IJP28" s="93"/>
      <c r="IJU28" s="93"/>
      <c r="IJY28" s="93"/>
      <c r="IJZ28" s="93"/>
      <c r="IKH28" s="93"/>
      <c r="IKI28" s="93"/>
      <c r="ILI28" s="93"/>
      <c r="ILJ28" s="93"/>
      <c r="ILK28" s="93"/>
      <c r="ILL28" s="93"/>
      <c r="ILM28" s="93"/>
      <c r="ILN28" s="93"/>
      <c r="ILO28" s="93"/>
      <c r="ILP28" s="93"/>
      <c r="ILQ28" s="93"/>
      <c r="ILR28" s="93"/>
      <c r="ILS28" s="93"/>
      <c r="ILT28" s="93"/>
      <c r="ILU28" s="93"/>
      <c r="ILV28" s="93"/>
      <c r="ILW28" s="93"/>
      <c r="ILX28" s="93"/>
      <c r="ILY28" s="93"/>
      <c r="ILZ28" s="93"/>
      <c r="IMA28" s="93"/>
      <c r="IMB28" s="93"/>
      <c r="IMC28" s="93"/>
      <c r="IMD28" s="93"/>
      <c r="IME28" s="93"/>
      <c r="IMF28" s="93"/>
      <c r="IMG28" s="93"/>
      <c r="IMH28" s="93"/>
      <c r="IMI28" s="93"/>
      <c r="IMJ28" s="93"/>
      <c r="IMK28" s="93"/>
      <c r="IML28" s="93"/>
      <c r="IMM28" s="93"/>
      <c r="IMN28" s="93"/>
      <c r="IMO28" s="93"/>
      <c r="IMP28" s="93"/>
      <c r="IMQ28" s="93"/>
      <c r="IMR28" s="93"/>
      <c r="IMS28" s="93"/>
      <c r="IMT28" s="93"/>
      <c r="IMU28" s="93"/>
      <c r="IMV28" s="93"/>
      <c r="IMW28" s="93"/>
      <c r="IMX28" s="93"/>
      <c r="IMY28" s="93"/>
      <c r="IMZ28" s="93"/>
      <c r="INA28" s="93"/>
      <c r="INB28" s="93"/>
      <c r="INC28" s="93"/>
      <c r="IND28" s="93"/>
      <c r="INE28" s="93"/>
      <c r="INF28" s="93"/>
      <c r="ING28" s="93"/>
      <c r="INH28" s="93"/>
      <c r="INI28" s="93"/>
      <c r="INJ28" s="93"/>
      <c r="INK28" s="93"/>
      <c r="INL28" s="93"/>
      <c r="INM28" s="93"/>
      <c r="INN28" s="93"/>
      <c r="INT28" s="93"/>
      <c r="INW28" s="93"/>
      <c r="INZ28" s="93"/>
      <c r="IOC28" s="93"/>
      <c r="IOF28" s="93"/>
      <c r="IOI28" s="93"/>
      <c r="IOO28" s="93"/>
      <c r="IOX28" s="93"/>
      <c r="IPA28" s="93"/>
      <c r="IPD28" s="93"/>
      <c r="IPG28" s="93"/>
      <c r="IPS28" s="93"/>
      <c r="IPY28" s="93"/>
      <c r="IQB28" s="93"/>
      <c r="IQE28" s="93"/>
      <c r="IQH28" s="93"/>
      <c r="IQN28" s="93"/>
      <c r="IQQ28" s="93"/>
      <c r="IQT28" s="93"/>
      <c r="IQW28" s="93"/>
      <c r="IQY28" s="93"/>
      <c r="IQZ28" s="93"/>
      <c r="IRE28" s="93"/>
      <c r="IRH28" s="93"/>
      <c r="IRK28" s="93"/>
      <c r="IRN28" s="93"/>
      <c r="IRQ28" s="93"/>
      <c r="IRT28" s="93"/>
      <c r="IRW28" s="93"/>
      <c r="ISC28" s="93"/>
      <c r="ISF28" s="93"/>
      <c r="ISI28" s="93"/>
      <c r="ISK28" s="93"/>
      <c r="ISL28" s="93"/>
      <c r="IST28" s="93"/>
      <c r="ISW28" s="93"/>
      <c r="ISZ28" s="93"/>
      <c r="ITK28" s="93"/>
      <c r="ITL28" s="93"/>
      <c r="ITQ28" s="93"/>
      <c r="ITU28" s="93"/>
      <c r="ITV28" s="93"/>
      <c r="IUD28" s="93"/>
      <c r="IUE28" s="93"/>
      <c r="IVE28" s="93"/>
      <c r="IVF28" s="93"/>
      <c r="IVG28" s="93"/>
      <c r="IVH28" s="93"/>
      <c r="IVI28" s="93"/>
      <c r="IVJ28" s="93"/>
      <c r="IVK28" s="93"/>
      <c r="IVL28" s="93"/>
      <c r="IVM28" s="93"/>
      <c r="IVN28" s="93"/>
      <c r="IVO28" s="93"/>
      <c r="IVP28" s="93"/>
      <c r="IVQ28" s="93"/>
      <c r="IVR28" s="93"/>
      <c r="IVS28" s="93"/>
      <c r="IVT28" s="93"/>
      <c r="IVU28" s="93"/>
      <c r="IVV28" s="93"/>
      <c r="IVW28" s="93"/>
      <c r="IVX28" s="93"/>
      <c r="IVY28" s="93"/>
      <c r="IVZ28" s="93"/>
      <c r="IWA28" s="93"/>
      <c r="IWB28" s="93"/>
      <c r="IWC28" s="93"/>
      <c r="IWD28" s="93"/>
      <c r="IWE28" s="93"/>
      <c r="IWF28" s="93"/>
      <c r="IWG28" s="93"/>
      <c r="IWH28" s="93"/>
      <c r="IWI28" s="93"/>
      <c r="IWJ28" s="93"/>
      <c r="IWK28" s="93"/>
      <c r="IWL28" s="93"/>
      <c r="IWM28" s="93"/>
      <c r="IWN28" s="93"/>
      <c r="IWO28" s="93"/>
      <c r="IWP28" s="93"/>
      <c r="IWQ28" s="93"/>
      <c r="IWR28" s="93"/>
      <c r="IWS28" s="93"/>
      <c r="IWT28" s="93"/>
      <c r="IWU28" s="93"/>
      <c r="IWV28" s="93"/>
      <c r="IWW28" s="93"/>
      <c r="IWX28" s="93"/>
      <c r="IWY28" s="93"/>
      <c r="IWZ28" s="93"/>
      <c r="IXA28" s="93"/>
      <c r="IXB28" s="93"/>
      <c r="IXC28" s="93"/>
      <c r="IXD28" s="93"/>
      <c r="IXE28" s="93"/>
      <c r="IXF28" s="93"/>
      <c r="IXG28" s="93"/>
      <c r="IXH28" s="93"/>
      <c r="IXI28" s="93"/>
      <c r="IXJ28" s="93"/>
      <c r="IXP28" s="93"/>
      <c r="IXS28" s="93"/>
      <c r="IXV28" s="93"/>
      <c r="IXY28" s="93"/>
      <c r="IYB28" s="93"/>
      <c r="IYE28" s="93"/>
      <c r="IYK28" s="93"/>
      <c r="IYT28" s="93"/>
      <c r="IYW28" s="93"/>
      <c r="IYZ28" s="93"/>
      <c r="IZC28" s="93"/>
      <c r="IZO28" s="93"/>
      <c r="IZU28" s="93"/>
      <c r="IZX28" s="93"/>
      <c r="JAA28" s="93"/>
      <c r="JAD28" s="93"/>
      <c r="JAJ28" s="93"/>
      <c r="JAM28" s="93"/>
      <c r="JAP28" s="93"/>
      <c r="JAS28" s="93"/>
      <c r="JAU28" s="93"/>
      <c r="JAV28" s="93"/>
      <c r="JBA28" s="93"/>
      <c r="JBD28" s="93"/>
      <c r="JBG28" s="93"/>
      <c r="JBJ28" s="93"/>
      <c r="JBM28" s="93"/>
      <c r="JBP28" s="93"/>
      <c r="JBS28" s="93"/>
      <c r="JBY28" s="93"/>
      <c r="JCB28" s="93"/>
      <c r="JCE28" s="93"/>
      <c r="JCG28" s="93"/>
      <c r="JCH28" s="93"/>
      <c r="JCP28" s="93"/>
      <c r="JCS28" s="93"/>
      <c r="JCV28" s="93"/>
      <c r="JDG28" s="93"/>
      <c r="JDH28" s="93"/>
      <c r="JDM28" s="93"/>
      <c r="JDQ28" s="93"/>
      <c r="JDR28" s="93"/>
      <c r="JDZ28" s="93"/>
      <c r="JEA28" s="93"/>
      <c r="JFA28" s="93"/>
      <c r="JFB28" s="93"/>
      <c r="JFC28" s="93"/>
      <c r="JFD28" s="93"/>
      <c r="JFE28" s="93"/>
      <c r="JFF28" s="93"/>
      <c r="JFG28" s="93"/>
      <c r="JFH28" s="93"/>
      <c r="JFI28" s="93"/>
      <c r="JFJ28" s="93"/>
      <c r="JFK28" s="93"/>
      <c r="JFL28" s="93"/>
      <c r="JFM28" s="93"/>
      <c r="JFN28" s="93"/>
      <c r="JFO28" s="93"/>
      <c r="JFP28" s="93"/>
      <c r="JFQ28" s="93"/>
      <c r="JFR28" s="93"/>
      <c r="JFS28" s="93"/>
      <c r="JFT28" s="93"/>
      <c r="JFU28" s="93"/>
      <c r="JFV28" s="93"/>
      <c r="JFW28" s="93"/>
      <c r="JFX28" s="93"/>
      <c r="JFY28" s="93"/>
      <c r="JFZ28" s="93"/>
      <c r="JGA28" s="93"/>
      <c r="JGB28" s="93"/>
      <c r="JGC28" s="93"/>
      <c r="JGD28" s="93"/>
      <c r="JGE28" s="93"/>
      <c r="JGF28" s="93"/>
      <c r="JGG28" s="93"/>
      <c r="JGH28" s="93"/>
      <c r="JGI28" s="93"/>
      <c r="JGJ28" s="93"/>
      <c r="JGK28" s="93"/>
      <c r="JGL28" s="93"/>
      <c r="JGM28" s="93"/>
      <c r="JGN28" s="93"/>
      <c r="JGO28" s="93"/>
      <c r="JGP28" s="93"/>
      <c r="JGQ28" s="93"/>
      <c r="JGR28" s="93"/>
      <c r="JGS28" s="93"/>
      <c r="JGT28" s="93"/>
      <c r="JGU28" s="93"/>
      <c r="JGV28" s="93"/>
      <c r="JGW28" s="93"/>
      <c r="JGX28" s="93"/>
      <c r="JGY28" s="93"/>
      <c r="JGZ28" s="93"/>
      <c r="JHA28" s="93"/>
      <c r="JHB28" s="93"/>
      <c r="JHC28" s="93"/>
      <c r="JHD28" s="93"/>
      <c r="JHE28" s="93"/>
      <c r="JHF28" s="93"/>
      <c r="JHL28" s="93"/>
      <c r="JHO28" s="93"/>
      <c r="JHR28" s="93"/>
      <c r="JHU28" s="93"/>
      <c r="JHX28" s="93"/>
      <c r="JIA28" s="93"/>
      <c r="JIG28" s="93"/>
      <c r="JIP28" s="93"/>
      <c r="JIS28" s="93"/>
      <c r="JIV28" s="93"/>
      <c r="JIY28" s="93"/>
      <c r="JJK28" s="93"/>
      <c r="JJQ28" s="93"/>
      <c r="JJT28" s="93"/>
      <c r="JJW28" s="93"/>
      <c r="JJZ28" s="93"/>
      <c r="JKF28" s="93"/>
      <c r="JKI28" s="93"/>
      <c r="JKL28" s="93"/>
      <c r="JKO28" s="93"/>
      <c r="JKQ28" s="93"/>
      <c r="JKR28" s="93"/>
      <c r="JKW28" s="93"/>
      <c r="JKZ28" s="93"/>
      <c r="JLC28" s="93"/>
      <c r="JLF28" s="93"/>
      <c r="JLI28" s="93"/>
      <c r="JLL28" s="93"/>
      <c r="JLO28" s="93"/>
      <c r="JLU28" s="93"/>
      <c r="JLX28" s="93"/>
      <c r="JMA28" s="93"/>
      <c r="JMC28" s="93"/>
      <c r="JMD28" s="93"/>
      <c r="JML28" s="93"/>
      <c r="JMO28" s="93"/>
      <c r="JMR28" s="93"/>
      <c r="JNC28" s="93"/>
      <c r="JND28" s="93"/>
      <c r="JNI28" s="93"/>
      <c r="JNM28" s="93"/>
      <c r="JNN28" s="93"/>
      <c r="JNV28" s="93"/>
      <c r="JNW28" s="93"/>
      <c r="JOW28" s="93"/>
      <c r="JOX28" s="93"/>
      <c r="JOY28" s="93"/>
      <c r="JOZ28" s="93"/>
      <c r="JPA28" s="93"/>
      <c r="JPB28" s="93"/>
      <c r="JPC28" s="93"/>
      <c r="JPD28" s="93"/>
      <c r="JPE28" s="93"/>
      <c r="JPF28" s="93"/>
      <c r="JPG28" s="93"/>
      <c r="JPH28" s="93"/>
      <c r="JPI28" s="93"/>
      <c r="JPJ28" s="93"/>
      <c r="JPK28" s="93"/>
      <c r="JPL28" s="93"/>
      <c r="JPM28" s="93"/>
      <c r="JPN28" s="93"/>
      <c r="JPO28" s="93"/>
      <c r="JPP28" s="93"/>
      <c r="JPQ28" s="93"/>
      <c r="JPR28" s="93"/>
      <c r="JPS28" s="93"/>
      <c r="JPT28" s="93"/>
      <c r="JPU28" s="93"/>
      <c r="JPV28" s="93"/>
      <c r="JPW28" s="93"/>
      <c r="JPX28" s="93"/>
      <c r="JPY28" s="93"/>
      <c r="JPZ28" s="93"/>
      <c r="JQA28" s="93"/>
      <c r="JQB28" s="93"/>
      <c r="JQC28" s="93"/>
      <c r="JQD28" s="93"/>
      <c r="JQE28" s="93"/>
      <c r="JQF28" s="93"/>
      <c r="JQG28" s="93"/>
      <c r="JQH28" s="93"/>
      <c r="JQI28" s="93"/>
      <c r="JQJ28" s="93"/>
      <c r="JQK28" s="93"/>
      <c r="JQL28" s="93"/>
      <c r="JQM28" s="93"/>
      <c r="JQN28" s="93"/>
      <c r="JQO28" s="93"/>
      <c r="JQP28" s="93"/>
      <c r="JQQ28" s="93"/>
      <c r="JQR28" s="93"/>
      <c r="JQS28" s="93"/>
      <c r="JQT28" s="93"/>
      <c r="JQU28" s="93"/>
      <c r="JQV28" s="93"/>
      <c r="JQW28" s="93"/>
      <c r="JQX28" s="93"/>
      <c r="JQY28" s="93"/>
      <c r="JQZ28" s="93"/>
      <c r="JRA28" s="93"/>
      <c r="JRB28" s="93"/>
      <c r="JRH28" s="93"/>
      <c r="JRK28" s="93"/>
      <c r="JRN28" s="93"/>
      <c r="JRQ28" s="93"/>
      <c r="JRT28" s="93"/>
      <c r="JRW28" s="93"/>
      <c r="JSC28" s="93"/>
      <c r="JSL28" s="93"/>
      <c r="JSO28" s="93"/>
      <c r="JSR28" s="93"/>
      <c r="JSU28" s="93"/>
      <c r="JTG28" s="93"/>
      <c r="JTM28" s="93"/>
      <c r="JTP28" s="93"/>
      <c r="JTS28" s="93"/>
      <c r="JTV28" s="93"/>
      <c r="JUB28" s="93"/>
      <c r="JUE28" s="93"/>
      <c r="JUH28" s="93"/>
      <c r="JUK28" s="93"/>
      <c r="JUM28" s="93"/>
      <c r="JUN28" s="93"/>
      <c r="JUS28" s="93"/>
      <c r="JUV28" s="93"/>
      <c r="JUY28" s="93"/>
      <c r="JVB28" s="93"/>
      <c r="JVE28" s="93"/>
      <c r="JVH28" s="93"/>
      <c r="JVK28" s="93"/>
      <c r="JVQ28" s="93"/>
      <c r="JVT28" s="93"/>
      <c r="JVW28" s="93"/>
      <c r="JVY28" s="93"/>
      <c r="JVZ28" s="93"/>
      <c r="JWH28" s="93"/>
      <c r="JWK28" s="93"/>
      <c r="JWN28" s="93"/>
      <c r="JWY28" s="93"/>
      <c r="JWZ28" s="93"/>
      <c r="JXE28" s="93"/>
      <c r="JXI28" s="93"/>
      <c r="JXJ28" s="93"/>
      <c r="JXR28" s="93"/>
      <c r="JXS28" s="93"/>
      <c r="JYS28" s="93"/>
      <c r="JYT28" s="93"/>
      <c r="JYU28" s="93"/>
      <c r="JYV28" s="93"/>
      <c r="JYW28" s="93"/>
      <c r="JYX28" s="93"/>
      <c r="JYY28" s="93"/>
      <c r="JYZ28" s="93"/>
      <c r="JZA28" s="93"/>
      <c r="JZB28" s="93"/>
      <c r="JZC28" s="93"/>
      <c r="JZD28" s="93"/>
      <c r="JZE28" s="93"/>
      <c r="JZF28" s="93"/>
      <c r="JZG28" s="93"/>
      <c r="JZH28" s="93"/>
      <c r="JZI28" s="93"/>
      <c r="JZJ28" s="93"/>
      <c r="JZK28" s="93"/>
      <c r="JZL28" s="93"/>
      <c r="JZM28" s="93"/>
      <c r="JZN28" s="93"/>
      <c r="JZO28" s="93"/>
      <c r="JZP28" s="93"/>
      <c r="JZQ28" s="93"/>
      <c r="JZR28" s="93"/>
      <c r="JZS28" s="93"/>
      <c r="JZT28" s="93"/>
      <c r="JZU28" s="93"/>
      <c r="JZV28" s="93"/>
      <c r="JZW28" s="93"/>
      <c r="JZX28" s="93"/>
      <c r="JZY28" s="93"/>
      <c r="JZZ28" s="93"/>
      <c r="KAA28" s="93"/>
      <c r="KAB28" s="93"/>
      <c r="KAC28" s="93"/>
      <c r="KAD28" s="93"/>
      <c r="KAE28" s="93"/>
      <c r="KAF28" s="93"/>
      <c r="KAG28" s="93"/>
      <c r="KAH28" s="93"/>
      <c r="KAI28" s="93"/>
      <c r="KAJ28" s="93"/>
      <c r="KAK28" s="93"/>
      <c r="KAL28" s="93"/>
      <c r="KAM28" s="93"/>
      <c r="KAN28" s="93"/>
      <c r="KAO28" s="93"/>
      <c r="KAP28" s="93"/>
      <c r="KAQ28" s="93"/>
      <c r="KAR28" s="93"/>
      <c r="KAS28" s="93"/>
      <c r="KAT28" s="93"/>
      <c r="KAU28" s="93"/>
      <c r="KAV28" s="93"/>
      <c r="KAW28" s="93"/>
      <c r="KAX28" s="93"/>
      <c r="KBD28" s="93"/>
      <c r="KBG28" s="93"/>
      <c r="KBJ28" s="93"/>
      <c r="KBM28" s="93"/>
      <c r="KBP28" s="93"/>
      <c r="KBS28" s="93"/>
      <c r="KBY28" s="93"/>
      <c r="KCH28" s="93"/>
      <c r="KCK28" s="93"/>
      <c r="KCN28" s="93"/>
      <c r="KCQ28" s="93"/>
      <c r="KDC28" s="93"/>
      <c r="KDI28" s="93"/>
      <c r="KDL28" s="93"/>
      <c r="KDO28" s="93"/>
      <c r="KDR28" s="93"/>
      <c r="KDX28" s="93"/>
      <c r="KEA28" s="93"/>
      <c r="KED28" s="93"/>
      <c r="KEG28" s="93"/>
      <c r="KEI28" s="93"/>
      <c r="KEJ28" s="93"/>
      <c r="KEO28" s="93"/>
      <c r="KER28" s="93"/>
      <c r="KEU28" s="93"/>
      <c r="KEX28" s="93"/>
      <c r="KFA28" s="93"/>
      <c r="KFD28" s="93"/>
      <c r="KFG28" s="93"/>
      <c r="KFM28" s="93"/>
      <c r="KFP28" s="93"/>
      <c r="KFS28" s="93"/>
      <c r="KFU28" s="93"/>
      <c r="KFV28" s="93"/>
      <c r="KGD28" s="93"/>
      <c r="KGG28" s="93"/>
      <c r="KGJ28" s="93"/>
      <c r="KGU28" s="93"/>
      <c r="KGV28" s="93"/>
      <c r="KHA28" s="93"/>
      <c r="KHE28" s="93"/>
      <c r="KHF28" s="93"/>
      <c r="KHN28" s="93"/>
      <c r="KHO28" s="93"/>
      <c r="KIO28" s="93"/>
      <c r="KIP28" s="93"/>
      <c r="KIQ28" s="93"/>
      <c r="KIR28" s="93"/>
      <c r="KIS28" s="93"/>
      <c r="KIT28" s="93"/>
      <c r="KIU28" s="93"/>
      <c r="KIV28" s="93"/>
      <c r="KIW28" s="93"/>
      <c r="KIX28" s="93"/>
      <c r="KIY28" s="93"/>
      <c r="KIZ28" s="93"/>
      <c r="KJA28" s="93"/>
      <c r="KJB28" s="93"/>
      <c r="KJC28" s="93"/>
      <c r="KJD28" s="93"/>
      <c r="KJE28" s="93"/>
      <c r="KJF28" s="93"/>
      <c r="KJG28" s="93"/>
      <c r="KJH28" s="93"/>
      <c r="KJI28" s="93"/>
      <c r="KJJ28" s="93"/>
      <c r="KJK28" s="93"/>
      <c r="KJL28" s="93"/>
      <c r="KJM28" s="93"/>
      <c r="KJN28" s="93"/>
      <c r="KJO28" s="93"/>
      <c r="KJP28" s="93"/>
      <c r="KJQ28" s="93"/>
      <c r="KJR28" s="93"/>
      <c r="KJS28" s="93"/>
      <c r="KJT28" s="93"/>
      <c r="KJU28" s="93"/>
      <c r="KJV28" s="93"/>
      <c r="KJW28" s="93"/>
      <c r="KJX28" s="93"/>
      <c r="KJY28" s="93"/>
      <c r="KJZ28" s="93"/>
      <c r="KKA28" s="93"/>
      <c r="KKB28" s="93"/>
      <c r="KKC28" s="93"/>
      <c r="KKD28" s="93"/>
      <c r="KKE28" s="93"/>
      <c r="KKF28" s="93"/>
      <c r="KKG28" s="93"/>
      <c r="KKH28" s="93"/>
      <c r="KKI28" s="93"/>
      <c r="KKJ28" s="93"/>
      <c r="KKK28" s="93"/>
      <c r="KKL28" s="93"/>
      <c r="KKM28" s="93"/>
      <c r="KKN28" s="93"/>
      <c r="KKO28" s="93"/>
      <c r="KKP28" s="93"/>
      <c r="KKQ28" s="93"/>
      <c r="KKR28" s="93"/>
      <c r="KKS28" s="93"/>
      <c r="KKT28" s="93"/>
      <c r="KKZ28" s="93"/>
      <c r="KLC28" s="93"/>
      <c r="KLF28" s="93"/>
      <c r="KLI28" s="93"/>
      <c r="KLL28" s="93"/>
      <c r="KLO28" s="93"/>
      <c r="KLU28" s="93"/>
      <c r="KMD28" s="93"/>
      <c r="KMG28" s="93"/>
      <c r="KMJ28" s="93"/>
      <c r="KMM28" s="93"/>
      <c r="KMY28" s="93"/>
      <c r="KNE28" s="93"/>
      <c r="KNH28" s="93"/>
      <c r="KNK28" s="93"/>
      <c r="KNN28" s="93"/>
      <c r="KNT28" s="93"/>
      <c r="KNW28" s="93"/>
      <c r="KNZ28" s="93"/>
      <c r="KOC28" s="93"/>
      <c r="KOE28" s="93"/>
      <c r="KOF28" s="93"/>
      <c r="KOK28" s="93"/>
      <c r="KON28" s="93"/>
      <c r="KOQ28" s="93"/>
      <c r="KOT28" s="93"/>
      <c r="KOW28" s="93"/>
      <c r="KOZ28" s="93"/>
      <c r="KPC28" s="93"/>
      <c r="KPI28" s="93"/>
      <c r="KPL28" s="93"/>
      <c r="KPO28" s="93"/>
      <c r="KPQ28" s="93"/>
      <c r="KPR28" s="93"/>
      <c r="KPZ28" s="93"/>
      <c r="KQC28" s="93"/>
      <c r="KQF28" s="93"/>
      <c r="KQQ28" s="93"/>
      <c r="KQR28" s="93"/>
      <c r="KQW28" s="93"/>
      <c r="KRA28" s="93"/>
      <c r="KRB28" s="93"/>
      <c r="KRJ28" s="93"/>
      <c r="KRK28" s="93"/>
      <c r="KSK28" s="93"/>
      <c r="KSL28" s="93"/>
      <c r="KSM28" s="93"/>
      <c r="KSN28" s="93"/>
      <c r="KSO28" s="93"/>
      <c r="KSP28" s="93"/>
      <c r="KSQ28" s="93"/>
      <c r="KSR28" s="93"/>
      <c r="KSS28" s="93"/>
      <c r="KST28" s="93"/>
      <c r="KSU28" s="93"/>
      <c r="KSV28" s="93"/>
      <c r="KSW28" s="93"/>
      <c r="KSX28" s="93"/>
      <c r="KSY28" s="93"/>
      <c r="KSZ28" s="93"/>
      <c r="KTA28" s="93"/>
      <c r="KTB28" s="93"/>
      <c r="KTC28" s="93"/>
      <c r="KTD28" s="93"/>
      <c r="KTE28" s="93"/>
      <c r="KTF28" s="93"/>
      <c r="KTG28" s="93"/>
      <c r="KTH28" s="93"/>
      <c r="KTI28" s="93"/>
      <c r="KTJ28" s="93"/>
      <c r="KTK28" s="93"/>
      <c r="KTL28" s="93"/>
      <c r="KTM28" s="93"/>
      <c r="KTN28" s="93"/>
      <c r="KTO28" s="93"/>
      <c r="KTP28" s="93"/>
      <c r="KTQ28" s="93"/>
      <c r="KTR28" s="93"/>
      <c r="KTS28" s="93"/>
      <c r="KTT28" s="93"/>
      <c r="KTU28" s="93"/>
      <c r="KTV28" s="93"/>
      <c r="KTW28" s="93"/>
      <c r="KTX28" s="93"/>
      <c r="KTY28" s="93"/>
      <c r="KTZ28" s="93"/>
      <c r="KUA28" s="93"/>
      <c r="KUB28" s="93"/>
      <c r="KUC28" s="93"/>
      <c r="KUD28" s="93"/>
      <c r="KUE28" s="93"/>
      <c r="KUF28" s="93"/>
      <c r="KUG28" s="93"/>
      <c r="KUH28" s="93"/>
      <c r="KUI28" s="93"/>
      <c r="KUJ28" s="93"/>
      <c r="KUK28" s="93"/>
      <c r="KUL28" s="93"/>
      <c r="KUM28" s="93"/>
      <c r="KUN28" s="93"/>
      <c r="KUO28" s="93"/>
      <c r="KUP28" s="93"/>
      <c r="KUV28" s="93"/>
      <c r="KUY28" s="93"/>
      <c r="KVB28" s="93"/>
      <c r="KVE28" s="93"/>
      <c r="KVH28" s="93"/>
      <c r="KVK28" s="93"/>
      <c r="KVQ28" s="93"/>
      <c r="KVZ28" s="93"/>
      <c r="KWC28" s="93"/>
      <c r="KWF28" s="93"/>
      <c r="KWI28" s="93"/>
      <c r="KWU28" s="93"/>
      <c r="KXA28" s="93"/>
      <c r="KXD28" s="93"/>
      <c r="KXG28" s="93"/>
      <c r="KXJ28" s="93"/>
      <c r="KXP28" s="93"/>
      <c r="KXS28" s="93"/>
      <c r="KXV28" s="93"/>
      <c r="KXY28" s="93"/>
      <c r="KYA28" s="93"/>
      <c r="KYB28" s="93"/>
      <c r="KYG28" s="93"/>
      <c r="KYJ28" s="93"/>
      <c r="KYM28" s="93"/>
      <c r="KYP28" s="93"/>
      <c r="KYS28" s="93"/>
      <c r="KYV28" s="93"/>
      <c r="KYY28" s="93"/>
      <c r="KZE28" s="93"/>
      <c r="KZH28" s="93"/>
      <c r="KZK28" s="93"/>
      <c r="KZM28" s="93"/>
      <c r="KZN28" s="93"/>
      <c r="KZV28" s="93"/>
      <c r="KZY28" s="93"/>
      <c r="LAB28" s="93"/>
      <c r="LAM28" s="93"/>
      <c r="LAN28" s="93"/>
      <c r="LAS28" s="93"/>
      <c r="LAW28" s="93"/>
      <c r="LAX28" s="93"/>
      <c r="LBF28" s="93"/>
      <c r="LBG28" s="93"/>
      <c r="LCG28" s="93"/>
      <c r="LCH28" s="93"/>
      <c r="LCI28" s="93"/>
      <c r="LCJ28" s="93"/>
      <c r="LCK28" s="93"/>
      <c r="LCL28" s="93"/>
      <c r="LCM28" s="93"/>
      <c r="LCN28" s="93"/>
      <c r="LCO28" s="93"/>
      <c r="LCP28" s="93"/>
      <c r="LCQ28" s="93"/>
      <c r="LCR28" s="93"/>
      <c r="LCS28" s="93"/>
      <c r="LCT28" s="93"/>
      <c r="LCU28" s="93"/>
      <c r="LCV28" s="93"/>
      <c r="LCW28" s="93"/>
      <c r="LCX28" s="93"/>
      <c r="LCY28" s="93"/>
      <c r="LCZ28" s="93"/>
      <c r="LDA28" s="93"/>
      <c r="LDB28" s="93"/>
      <c r="LDC28" s="93"/>
      <c r="LDD28" s="93"/>
      <c r="LDE28" s="93"/>
      <c r="LDF28" s="93"/>
      <c r="LDG28" s="93"/>
      <c r="LDH28" s="93"/>
      <c r="LDI28" s="93"/>
      <c r="LDJ28" s="93"/>
      <c r="LDK28" s="93"/>
      <c r="LDL28" s="93"/>
      <c r="LDM28" s="93"/>
      <c r="LDN28" s="93"/>
      <c r="LDO28" s="93"/>
      <c r="LDP28" s="93"/>
      <c r="LDQ28" s="93"/>
      <c r="LDR28" s="93"/>
      <c r="LDS28" s="93"/>
      <c r="LDT28" s="93"/>
      <c r="LDU28" s="93"/>
      <c r="LDV28" s="93"/>
      <c r="LDW28" s="93"/>
      <c r="LDX28" s="93"/>
      <c r="LDY28" s="93"/>
      <c r="LDZ28" s="93"/>
      <c r="LEA28" s="93"/>
      <c r="LEB28" s="93"/>
      <c r="LEC28" s="93"/>
      <c r="LED28" s="93"/>
      <c r="LEE28" s="93"/>
      <c r="LEF28" s="93"/>
      <c r="LEG28" s="93"/>
      <c r="LEH28" s="93"/>
      <c r="LEI28" s="93"/>
      <c r="LEJ28" s="93"/>
      <c r="LEK28" s="93"/>
      <c r="LEL28" s="93"/>
      <c r="LER28" s="93"/>
      <c r="LEU28" s="93"/>
      <c r="LEX28" s="93"/>
      <c r="LFA28" s="93"/>
      <c r="LFD28" s="93"/>
      <c r="LFG28" s="93"/>
      <c r="LFM28" s="93"/>
      <c r="LFV28" s="93"/>
      <c r="LFY28" s="93"/>
      <c r="LGB28" s="93"/>
      <c r="LGE28" s="93"/>
      <c r="LGQ28" s="93"/>
      <c r="LGW28" s="93"/>
      <c r="LGZ28" s="93"/>
      <c r="LHC28" s="93"/>
      <c r="LHF28" s="93"/>
      <c r="LHL28" s="93"/>
      <c r="LHO28" s="93"/>
      <c r="LHR28" s="93"/>
      <c r="LHU28" s="93"/>
      <c r="LHW28" s="93"/>
      <c r="LHX28" s="93"/>
      <c r="LIC28" s="93"/>
      <c r="LIF28" s="93"/>
      <c r="LII28" s="93"/>
      <c r="LIL28" s="93"/>
      <c r="LIO28" s="93"/>
      <c r="LIR28" s="93"/>
      <c r="LIU28" s="93"/>
      <c r="LJA28" s="93"/>
      <c r="LJD28" s="93"/>
      <c r="LJG28" s="93"/>
      <c r="LJI28" s="93"/>
      <c r="LJJ28" s="93"/>
      <c r="LJR28" s="93"/>
      <c r="LJU28" s="93"/>
      <c r="LJX28" s="93"/>
      <c r="LKI28" s="93"/>
      <c r="LKJ28" s="93"/>
      <c r="LKO28" s="93"/>
      <c r="LKS28" s="93"/>
      <c r="LKT28" s="93"/>
      <c r="LLB28" s="93"/>
      <c r="LLC28" s="93"/>
      <c r="LMC28" s="93"/>
      <c r="LMD28" s="93"/>
      <c r="LME28" s="93"/>
      <c r="LMF28" s="93"/>
      <c r="LMG28" s="93"/>
      <c r="LMH28" s="93"/>
      <c r="LMI28" s="93"/>
      <c r="LMJ28" s="93"/>
      <c r="LMK28" s="93"/>
      <c r="LML28" s="93"/>
      <c r="LMM28" s="93"/>
      <c r="LMN28" s="93"/>
      <c r="LMO28" s="93"/>
      <c r="LMP28" s="93"/>
      <c r="LMQ28" s="93"/>
      <c r="LMR28" s="93"/>
      <c r="LMS28" s="93"/>
      <c r="LMT28" s="93"/>
      <c r="LMU28" s="93"/>
      <c r="LMV28" s="93"/>
      <c r="LMW28" s="93"/>
      <c r="LMX28" s="93"/>
      <c r="LMY28" s="93"/>
      <c r="LMZ28" s="93"/>
      <c r="LNA28" s="93"/>
      <c r="LNB28" s="93"/>
      <c r="LNC28" s="93"/>
      <c r="LND28" s="93"/>
      <c r="LNE28" s="93"/>
      <c r="LNF28" s="93"/>
      <c r="LNG28" s="93"/>
      <c r="LNH28" s="93"/>
      <c r="LNI28" s="93"/>
      <c r="LNJ28" s="93"/>
      <c r="LNK28" s="93"/>
      <c r="LNL28" s="93"/>
      <c r="LNM28" s="93"/>
      <c r="LNN28" s="93"/>
      <c r="LNO28" s="93"/>
      <c r="LNP28" s="93"/>
      <c r="LNQ28" s="93"/>
      <c r="LNR28" s="93"/>
      <c r="LNS28" s="93"/>
      <c r="LNT28" s="93"/>
      <c r="LNU28" s="93"/>
      <c r="LNV28" s="93"/>
      <c r="LNW28" s="93"/>
      <c r="LNX28" s="93"/>
      <c r="LNY28" s="93"/>
      <c r="LNZ28" s="93"/>
      <c r="LOA28" s="93"/>
      <c r="LOB28" s="93"/>
      <c r="LOC28" s="93"/>
      <c r="LOD28" s="93"/>
      <c r="LOE28" s="93"/>
      <c r="LOF28" s="93"/>
      <c r="LOG28" s="93"/>
      <c r="LOH28" s="93"/>
      <c r="LON28" s="93"/>
      <c r="LOQ28" s="93"/>
      <c r="LOT28" s="93"/>
      <c r="LOW28" s="93"/>
      <c r="LOZ28" s="93"/>
      <c r="LPC28" s="93"/>
      <c r="LPI28" s="93"/>
      <c r="LPR28" s="93"/>
      <c r="LPU28" s="93"/>
      <c r="LPX28" s="93"/>
      <c r="LQA28" s="93"/>
      <c r="LQM28" s="93"/>
      <c r="LQS28" s="93"/>
      <c r="LQV28" s="93"/>
      <c r="LQY28" s="93"/>
      <c r="LRB28" s="93"/>
      <c r="LRH28" s="93"/>
      <c r="LRK28" s="93"/>
      <c r="LRN28" s="93"/>
      <c r="LRQ28" s="93"/>
      <c r="LRS28" s="93"/>
      <c r="LRT28" s="93"/>
      <c r="LRY28" s="93"/>
      <c r="LSB28" s="93"/>
      <c r="LSE28" s="93"/>
      <c r="LSH28" s="93"/>
      <c r="LSK28" s="93"/>
      <c r="LSN28" s="93"/>
      <c r="LSQ28" s="93"/>
      <c r="LSW28" s="93"/>
      <c r="LSZ28" s="93"/>
      <c r="LTC28" s="93"/>
      <c r="LTE28" s="93"/>
      <c r="LTF28" s="93"/>
      <c r="LTN28" s="93"/>
      <c r="LTQ28" s="93"/>
      <c r="LTT28" s="93"/>
      <c r="LUE28" s="93"/>
      <c r="LUF28" s="93"/>
      <c r="LUK28" s="93"/>
      <c r="LUO28" s="93"/>
      <c r="LUP28" s="93"/>
      <c r="LUX28" s="93"/>
      <c r="LUY28" s="93"/>
      <c r="LVY28" s="93"/>
      <c r="LVZ28" s="93"/>
      <c r="LWA28" s="93"/>
      <c r="LWB28" s="93"/>
      <c r="LWC28" s="93"/>
      <c r="LWD28" s="93"/>
      <c r="LWE28" s="93"/>
      <c r="LWF28" s="93"/>
      <c r="LWG28" s="93"/>
      <c r="LWH28" s="93"/>
      <c r="LWI28" s="93"/>
      <c r="LWJ28" s="93"/>
      <c r="LWK28" s="93"/>
      <c r="LWL28" s="93"/>
      <c r="LWM28" s="93"/>
      <c r="LWN28" s="93"/>
      <c r="LWO28" s="93"/>
      <c r="LWP28" s="93"/>
      <c r="LWQ28" s="93"/>
      <c r="LWR28" s="93"/>
      <c r="LWS28" s="93"/>
      <c r="LWT28" s="93"/>
      <c r="LWU28" s="93"/>
      <c r="LWV28" s="93"/>
      <c r="LWW28" s="93"/>
      <c r="LWX28" s="93"/>
      <c r="LWY28" s="93"/>
      <c r="LWZ28" s="93"/>
      <c r="LXA28" s="93"/>
      <c r="LXB28" s="93"/>
      <c r="LXC28" s="93"/>
      <c r="LXD28" s="93"/>
      <c r="LXE28" s="93"/>
      <c r="LXF28" s="93"/>
      <c r="LXG28" s="93"/>
      <c r="LXH28" s="93"/>
      <c r="LXI28" s="93"/>
      <c r="LXJ28" s="93"/>
      <c r="LXK28" s="93"/>
      <c r="LXL28" s="93"/>
      <c r="LXM28" s="93"/>
      <c r="LXN28" s="93"/>
      <c r="LXO28" s="93"/>
      <c r="LXP28" s="93"/>
      <c r="LXQ28" s="93"/>
      <c r="LXR28" s="93"/>
      <c r="LXS28" s="93"/>
      <c r="LXT28" s="93"/>
      <c r="LXU28" s="93"/>
      <c r="LXV28" s="93"/>
      <c r="LXW28" s="93"/>
      <c r="LXX28" s="93"/>
      <c r="LXY28" s="93"/>
      <c r="LXZ28" s="93"/>
      <c r="LYA28" s="93"/>
      <c r="LYB28" s="93"/>
      <c r="LYC28" s="93"/>
      <c r="LYD28" s="93"/>
      <c r="LYJ28" s="93"/>
      <c r="LYM28" s="93"/>
      <c r="LYP28" s="93"/>
      <c r="LYS28" s="93"/>
      <c r="LYV28" s="93"/>
      <c r="LYY28" s="93"/>
      <c r="LZE28" s="93"/>
      <c r="LZN28" s="93"/>
      <c r="LZQ28" s="93"/>
      <c r="LZT28" s="93"/>
      <c r="LZW28" s="93"/>
      <c r="MAI28" s="93"/>
      <c r="MAO28" s="93"/>
      <c r="MAR28" s="93"/>
      <c r="MAU28" s="93"/>
      <c r="MAX28" s="93"/>
      <c r="MBD28" s="93"/>
      <c r="MBG28" s="93"/>
      <c r="MBJ28" s="93"/>
      <c r="MBM28" s="93"/>
      <c r="MBO28" s="93"/>
      <c r="MBP28" s="93"/>
      <c r="MBU28" s="93"/>
      <c r="MBX28" s="93"/>
      <c r="MCA28" s="93"/>
      <c r="MCD28" s="93"/>
      <c r="MCG28" s="93"/>
      <c r="MCJ28" s="93"/>
      <c r="MCM28" s="93"/>
      <c r="MCS28" s="93"/>
      <c r="MCV28" s="93"/>
      <c r="MCY28" s="93"/>
      <c r="MDA28" s="93"/>
      <c r="MDB28" s="93"/>
      <c r="MDJ28" s="93"/>
      <c r="MDM28" s="93"/>
      <c r="MDP28" s="93"/>
      <c r="MEA28" s="93"/>
      <c r="MEB28" s="93"/>
      <c r="MEG28" s="93"/>
      <c r="MEK28" s="93"/>
      <c r="MEL28" s="93"/>
      <c r="MET28" s="93"/>
      <c r="MEU28" s="93"/>
      <c r="MFU28" s="93"/>
      <c r="MFV28" s="93"/>
      <c r="MFW28" s="93"/>
      <c r="MFX28" s="93"/>
      <c r="MFY28" s="93"/>
      <c r="MFZ28" s="93"/>
      <c r="MGA28" s="93"/>
      <c r="MGB28" s="93"/>
      <c r="MGC28" s="93"/>
      <c r="MGD28" s="93"/>
      <c r="MGE28" s="93"/>
      <c r="MGF28" s="93"/>
      <c r="MGG28" s="93"/>
      <c r="MGH28" s="93"/>
      <c r="MGI28" s="93"/>
      <c r="MGJ28" s="93"/>
      <c r="MGK28" s="93"/>
      <c r="MGL28" s="93"/>
      <c r="MGM28" s="93"/>
      <c r="MGN28" s="93"/>
      <c r="MGO28" s="93"/>
      <c r="MGP28" s="93"/>
      <c r="MGQ28" s="93"/>
      <c r="MGR28" s="93"/>
      <c r="MGS28" s="93"/>
      <c r="MGT28" s="93"/>
      <c r="MGU28" s="93"/>
      <c r="MGV28" s="93"/>
      <c r="MGW28" s="93"/>
      <c r="MGX28" s="93"/>
      <c r="MGY28" s="93"/>
      <c r="MGZ28" s="93"/>
      <c r="MHA28" s="93"/>
      <c r="MHB28" s="93"/>
      <c r="MHC28" s="93"/>
      <c r="MHD28" s="93"/>
      <c r="MHE28" s="93"/>
      <c r="MHF28" s="93"/>
      <c r="MHG28" s="93"/>
      <c r="MHH28" s="93"/>
      <c r="MHI28" s="93"/>
      <c r="MHJ28" s="93"/>
      <c r="MHK28" s="93"/>
      <c r="MHL28" s="93"/>
      <c r="MHM28" s="93"/>
      <c r="MHN28" s="93"/>
      <c r="MHO28" s="93"/>
      <c r="MHP28" s="93"/>
      <c r="MHQ28" s="93"/>
      <c r="MHR28" s="93"/>
      <c r="MHS28" s="93"/>
      <c r="MHT28" s="93"/>
      <c r="MHU28" s="93"/>
      <c r="MHV28" s="93"/>
      <c r="MHW28" s="93"/>
      <c r="MHX28" s="93"/>
      <c r="MHY28" s="93"/>
      <c r="MHZ28" s="93"/>
      <c r="MIF28" s="93"/>
      <c r="MII28" s="93"/>
      <c r="MIL28" s="93"/>
      <c r="MIO28" s="93"/>
      <c r="MIR28" s="93"/>
      <c r="MIU28" s="93"/>
      <c r="MJA28" s="93"/>
      <c r="MJJ28" s="93"/>
      <c r="MJM28" s="93"/>
      <c r="MJP28" s="93"/>
      <c r="MJS28" s="93"/>
      <c r="MKE28" s="93"/>
      <c r="MKK28" s="93"/>
      <c r="MKN28" s="93"/>
      <c r="MKQ28" s="93"/>
      <c r="MKT28" s="93"/>
      <c r="MKZ28" s="93"/>
      <c r="MLC28" s="93"/>
      <c r="MLF28" s="93"/>
      <c r="MLI28" s="93"/>
      <c r="MLK28" s="93"/>
      <c r="MLL28" s="93"/>
      <c r="MLQ28" s="93"/>
      <c r="MLT28" s="93"/>
      <c r="MLW28" s="93"/>
      <c r="MLZ28" s="93"/>
      <c r="MMC28" s="93"/>
      <c r="MMF28" s="93"/>
      <c r="MMI28" s="93"/>
      <c r="MMO28" s="93"/>
      <c r="MMR28" s="93"/>
      <c r="MMU28" s="93"/>
      <c r="MMW28" s="93"/>
      <c r="MMX28" s="93"/>
      <c r="MNF28" s="93"/>
      <c r="MNI28" s="93"/>
      <c r="MNL28" s="93"/>
      <c r="MNW28" s="93"/>
      <c r="MNX28" s="93"/>
      <c r="MOC28" s="93"/>
      <c r="MOG28" s="93"/>
      <c r="MOH28" s="93"/>
      <c r="MOP28" s="93"/>
      <c r="MOQ28" s="93"/>
      <c r="MPQ28" s="93"/>
      <c r="MPR28" s="93"/>
      <c r="MPS28" s="93"/>
      <c r="MPT28" s="93"/>
      <c r="MPU28" s="93"/>
      <c r="MPV28" s="93"/>
      <c r="MPW28" s="93"/>
      <c r="MPX28" s="93"/>
      <c r="MPY28" s="93"/>
      <c r="MPZ28" s="93"/>
      <c r="MQA28" s="93"/>
      <c r="MQB28" s="93"/>
      <c r="MQC28" s="93"/>
      <c r="MQD28" s="93"/>
      <c r="MQE28" s="93"/>
      <c r="MQF28" s="93"/>
      <c r="MQG28" s="93"/>
      <c r="MQH28" s="93"/>
      <c r="MQI28" s="93"/>
      <c r="MQJ28" s="93"/>
      <c r="MQK28" s="93"/>
      <c r="MQL28" s="93"/>
      <c r="MQM28" s="93"/>
      <c r="MQN28" s="93"/>
      <c r="MQO28" s="93"/>
      <c r="MQP28" s="93"/>
      <c r="MQQ28" s="93"/>
      <c r="MQR28" s="93"/>
      <c r="MQS28" s="93"/>
      <c r="MQT28" s="93"/>
      <c r="MQU28" s="93"/>
      <c r="MQV28" s="93"/>
      <c r="MQW28" s="93"/>
      <c r="MQX28" s="93"/>
      <c r="MQY28" s="93"/>
      <c r="MQZ28" s="93"/>
      <c r="MRA28" s="93"/>
      <c r="MRB28" s="93"/>
      <c r="MRC28" s="93"/>
      <c r="MRD28" s="93"/>
      <c r="MRE28" s="93"/>
      <c r="MRF28" s="93"/>
      <c r="MRG28" s="93"/>
      <c r="MRH28" s="93"/>
      <c r="MRI28" s="93"/>
      <c r="MRJ28" s="93"/>
      <c r="MRK28" s="93"/>
      <c r="MRL28" s="93"/>
      <c r="MRM28" s="93"/>
      <c r="MRN28" s="93"/>
      <c r="MRO28" s="93"/>
      <c r="MRP28" s="93"/>
      <c r="MRQ28" s="93"/>
      <c r="MRR28" s="93"/>
      <c r="MRS28" s="93"/>
      <c r="MRT28" s="93"/>
      <c r="MRU28" s="93"/>
      <c r="MRV28" s="93"/>
      <c r="MSB28" s="93"/>
      <c r="MSE28" s="93"/>
      <c r="MSH28" s="93"/>
      <c r="MSK28" s="93"/>
      <c r="MSN28" s="93"/>
      <c r="MSQ28" s="93"/>
      <c r="MSW28" s="93"/>
      <c r="MTF28" s="93"/>
      <c r="MTI28" s="93"/>
      <c r="MTL28" s="93"/>
      <c r="MTO28" s="93"/>
      <c r="MUA28" s="93"/>
      <c r="MUG28" s="93"/>
      <c r="MUJ28" s="93"/>
      <c r="MUM28" s="93"/>
      <c r="MUP28" s="93"/>
      <c r="MUV28" s="93"/>
      <c r="MUY28" s="93"/>
      <c r="MVB28" s="93"/>
      <c r="MVE28" s="93"/>
      <c r="MVG28" s="93"/>
      <c r="MVH28" s="93"/>
      <c r="MVM28" s="93"/>
      <c r="MVP28" s="93"/>
      <c r="MVS28" s="93"/>
      <c r="MVV28" s="93"/>
      <c r="MVY28" s="93"/>
      <c r="MWB28" s="93"/>
      <c r="MWE28" s="93"/>
      <c r="MWK28" s="93"/>
      <c r="MWN28" s="93"/>
      <c r="MWQ28" s="93"/>
      <c r="MWS28" s="93"/>
      <c r="MWT28" s="93"/>
      <c r="MXB28" s="93"/>
      <c r="MXE28" s="93"/>
      <c r="MXH28" s="93"/>
      <c r="MXS28" s="93"/>
      <c r="MXT28" s="93"/>
      <c r="MXY28" s="93"/>
      <c r="MYC28" s="93"/>
      <c r="MYD28" s="93"/>
      <c r="MYL28" s="93"/>
      <c r="MYM28" s="93"/>
      <c r="MZM28" s="93"/>
      <c r="MZN28" s="93"/>
      <c r="MZO28" s="93"/>
      <c r="MZP28" s="93"/>
      <c r="MZQ28" s="93"/>
      <c r="MZR28" s="93"/>
      <c r="MZS28" s="93"/>
      <c r="MZT28" s="93"/>
      <c r="MZU28" s="93"/>
      <c r="MZV28" s="93"/>
      <c r="MZW28" s="93"/>
      <c r="MZX28" s="93"/>
      <c r="MZY28" s="93"/>
      <c r="MZZ28" s="93"/>
      <c r="NAA28" s="93"/>
      <c r="NAB28" s="93"/>
      <c r="NAC28" s="93"/>
      <c r="NAD28" s="93"/>
      <c r="NAE28" s="93"/>
      <c r="NAF28" s="93"/>
      <c r="NAG28" s="93"/>
      <c r="NAH28" s="93"/>
      <c r="NAI28" s="93"/>
      <c r="NAJ28" s="93"/>
      <c r="NAK28" s="93"/>
      <c r="NAL28" s="93"/>
      <c r="NAM28" s="93"/>
      <c r="NAN28" s="93"/>
      <c r="NAO28" s="93"/>
      <c r="NAP28" s="93"/>
      <c r="NAQ28" s="93"/>
      <c r="NAR28" s="93"/>
      <c r="NAS28" s="93"/>
      <c r="NAT28" s="93"/>
      <c r="NAU28" s="93"/>
      <c r="NAV28" s="93"/>
      <c r="NAW28" s="93"/>
      <c r="NAX28" s="93"/>
      <c r="NAY28" s="93"/>
      <c r="NAZ28" s="93"/>
      <c r="NBA28" s="93"/>
      <c r="NBB28" s="93"/>
      <c r="NBC28" s="93"/>
      <c r="NBD28" s="93"/>
      <c r="NBE28" s="93"/>
      <c r="NBF28" s="93"/>
      <c r="NBG28" s="93"/>
      <c r="NBH28" s="93"/>
      <c r="NBI28" s="93"/>
      <c r="NBJ28" s="93"/>
      <c r="NBK28" s="93"/>
      <c r="NBL28" s="93"/>
      <c r="NBM28" s="93"/>
      <c r="NBN28" s="93"/>
      <c r="NBO28" s="93"/>
      <c r="NBP28" s="93"/>
      <c r="NBQ28" s="93"/>
      <c r="NBR28" s="93"/>
      <c r="NBX28" s="93"/>
      <c r="NCA28" s="93"/>
      <c r="NCD28" s="93"/>
      <c r="NCG28" s="93"/>
      <c r="NCJ28" s="93"/>
      <c r="NCM28" s="93"/>
      <c r="NCS28" s="93"/>
      <c r="NDB28" s="93"/>
      <c r="NDE28" s="93"/>
      <c r="NDH28" s="93"/>
      <c r="NDK28" s="93"/>
      <c r="NDW28" s="93"/>
      <c r="NEC28" s="93"/>
      <c r="NEF28" s="93"/>
      <c r="NEI28" s="93"/>
      <c r="NEL28" s="93"/>
      <c r="NER28" s="93"/>
      <c r="NEU28" s="93"/>
      <c r="NEX28" s="93"/>
      <c r="NFA28" s="93"/>
      <c r="NFC28" s="93"/>
      <c r="NFD28" s="93"/>
      <c r="NFI28" s="93"/>
      <c r="NFL28" s="93"/>
      <c r="NFO28" s="93"/>
      <c r="NFR28" s="93"/>
      <c r="NFU28" s="93"/>
      <c r="NFX28" s="93"/>
      <c r="NGA28" s="93"/>
      <c r="NGG28" s="93"/>
      <c r="NGJ28" s="93"/>
      <c r="NGM28" s="93"/>
      <c r="NGO28" s="93"/>
      <c r="NGP28" s="93"/>
      <c r="NGX28" s="93"/>
      <c r="NHA28" s="93"/>
      <c r="NHD28" s="93"/>
      <c r="NHO28" s="93"/>
      <c r="NHP28" s="93"/>
      <c r="NHU28" s="93"/>
      <c r="NHY28" s="93"/>
      <c r="NHZ28" s="93"/>
      <c r="NIH28" s="93"/>
      <c r="NII28" s="93"/>
      <c r="NJI28" s="93"/>
      <c r="NJJ28" s="93"/>
      <c r="NJK28" s="93"/>
      <c r="NJL28" s="93"/>
      <c r="NJM28" s="93"/>
      <c r="NJN28" s="93"/>
      <c r="NJO28" s="93"/>
      <c r="NJP28" s="93"/>
      <c r="NJQ28" s="93"/>
      <c r="NJR28" s="93"/>
      <c r="NJS28" s="93"/>
      <c r="NJT28" s="93"/>
      <c r="NJU28" s="93"/>
      <c r="NJV28" s="93"/>
      <c r="NJW28" s="93"/>
      <c r="NJX28" s="93"/>
      <c r="NJY28" s="93"/>
      <c r="NJZ28" s="93"/>
      <c r="NKA28" s="93"/>
      <c r="NKB28" s="93"/>
      <c r="NKC28" s="93"/>
      <c r="NKD28" s="93"/>
      <c r="NKE28" s="93"/>
      <c r="NKF28" s="93"/>
      <c r="NKG28" s="93"/>
      <c r="NKH28" s="93"/>
      <c r="NKI28" s="93"/>
      <c r="NKJ28" s="93"/>
      <c r="NKK28" s="93"/>
      <c r="NKL28" s="93"/>
      <c r="NKM28" s="93"/>
      <c r="NKN28" s="93"/>
      <c r="NKO28" s="93"/>
      <c r="NKP28" s="93"/>
      <c r="NKQ28" s="93"/>
      <c r="NKR28" s="93"/>
      <c r="NKS28" s="93"/>
      <c r="NKT28" s="93"/>
      <c r="NKU28" s="93"/>
      <c r="NKV28" s="93"/>
      <c r="NKW28" s="93"/>
      <c r="NKX28" s="93"/>
      <c r="NKY28" s="93"/>
      <c r="NKZ28" s="93"/>
      <c r="NLA28" s="93"/>
      <c r="NLB28" s="93"/>
      <c r="NLC28" s="93"/>
      <c r="NLD28" s="93"/>
      <c r="NLE28" s="93"/>
      <c r="NLF28" s="93"/>
      <c r="NLG28" s="93"/>
      <c r="NLH28" s="93"/>
      <c r="NLI28" s="93"/>
      <c r="NLJ28" s="93"/>
      <c r="NLK28" s="93"/>
      <c r="NLL28" s="93"/>
      <c r="NLM28" s="93"/>
      <c r="NLN28" s="93"/>
      <c r="NLT28" s="93"/>
      <c r="NLW28" s="93"/>
      <c r="NLZ28" s="93"/>
      <c r="NMC28" s="93"/>
      <c r="NMF28" s="93"/>
      <c r="NMI28" s="93"/>
      <c r="NMO28" s="93"/>
      <c r="NMX28" s="93"/>
      <c r="NNA28" s="93"/>
      <c r="NND28" s="93"/>
      <c r="NNG28" s="93"/>
      <c r="NNS28" s="93"/>
      <c r="NNY28" s="93"/>
      <c r="NOB28" s="93"/>
      <c r="NOE28" s="93"/>
      <c r="NOH28" s="93"/>
      <c r="NON28" s="93"/>
      <c r="NOQ28" s="93"/>
      <c r="NOT28" s="93"/>
      <c r="NOW28" s="93"/>
      <c r="NOY28" s="93"/>
      <c r="NOZ28" s="93"/>
      <c r="NPE28" s="93"/>
      <c r="NPH28" s="93"/>
      <c r="NPK28" s="93"/>
      <c r="NPN28" s="93"/>
      <c r="NPQ28" s="93"/>
      <c r="NPT28" s="93"/>
      <c r="NPW28" s="93"/>
      <c r="NQC28" s="93"/>
      <c r="NQF28" s="93"/>
      <c r="NQI28" s="93"/>
      <c r="NQK28" s="93"/>
      <c r="NQL28" s="93"/>
      <c r="NQT28" s="93"/>
      <c r="NQW28" s="93"/>
      <c r="NQZ28" s="93"/>
      <c r="NRK28" s="93"/>
      <c r="NRL28" s="93"/>
      <c r="NRQ28" s="93"/>
      <c r="NRU28" s="93"/>
      <c r="NRV28" s="93"/>
      <c r="NSD28" s="93"/>
      <c r="NSE28" s="93"/>
      <c r="NTE28" s="93"/>
      <c r="NTF28" s="93"/>
      <c r="NTG28" s="93"/>
      <c r="NTH28" s="93"/>
      <c r="NTI28" s="93"/>
      <c r="NTJ28" s="93"/>
      <c r="NTK28" s="93"/>
      <c r="NTL28" s="93"/>
      <c r="NTM28" s="93"/>
      <c r="NTN28" s="93"/>
      <c r="NTO28" s="93"/>
      <c r="NTP28" s="93"/>
      <c r="NTQ28" s="93"/>
      <c r="NTR28" s="93"/>
      <c r="NTS28" s="93"/>
      <c r="NTT28" s="93"/>
      <c r="NTU28" s="93"/>
      <c r="NTV28" s="93"/>
      <c r="NTW28" s="93"/>
      <c r="NTX28" s="93"/>
      <c r="NTY28" s="93"/>
      <c r="NTZ28" s="93"/>
      <c r="NUA28" s="93"/>
      <c r="NUB28" s="93"/>
      <c r="NUC28" s="93"/>
      <c r="NUD28" s="93"/>
      <c r="NUE28" s="93"/>
      <c r="NUF28" s="93"/>
      <c r="NUG28" s="93"/>
      <c r="NUH28" s="93"/>
      <c r="NUI28" s="93"/>
      <c r="NUJ28" s="93"/>
      <c r="NUK28" s="93"/>
      <c r="NUL28" s="93"/>
      <c r="NUM28" s="93"/>
      <c r="NUN28" s="93"/>
      <c r="NUO28" s="93"/>
      <c r="NUP28" s="93"/>
      <c r="NUQ28" s="93"/>
      <c r="NUR28" s="93"/>
      <c r="NUS28" s="93"/>
      <c r="NUT28" s="93"/>
      <c r="NUU28" s="93"/>
      <c r="NUV28" s="93"/>
      <c r="NUW28" s="93"/>
      <c r="NUX28" s="93"/>
      <c r="NUY28" s="93"/>
      <c r="NUZ28" s="93"/>
      <c r="NVA28" s="93"/>
      <c r="NVB28" s="93"/>
      <c r="NVC28" s="93"/>
      <c r="NVD28" s="93"/>
      <c r="NVE28" s="93"/>
      <c r="NVF28" s="93"/>
      <c r="NVG28" s="93"/>
      <c r="NVH28" s="93"/>
      <c r="NVI28" s="93"/>
      <c r="NVJ28" s="93"/>
      <c r="NVP28" s="93"/>
      <c r="NVS28" s="93"/>
      <c r="NVV28" s="93"/>
      <c r="NVY28" s="93"/>
      <c r="NWB28" s="93"/>
      <c r="NWE28" s="93"/>
      <c r="NWK28" s="93"/>
      <c r="NWT28" s="93"/>
      <c r="NWW28" s="93"/>
      <c r="NWZ28" s="93"/>
      <c r="NXC28" s="93"/>
      <c r="NXO28" s="93"/>
      <c r="NXU28" s="93"/>
      <c r="NXX28" s="93"/>
      <c r="NYA28" s="93"/>
      <c r="NYD28" s="93"/>
      <c r="NYJ28" s="93"/>
      <c r="NYM28" s="93"/>
      <c r="NYP28" s="93"/>
      <c r="NYS28" s="93"/>
      <c r="NYU28" s="93"/>
      <c r="NYV28" s="93"/>
      <c r="NZA28" s="93"/>
      <c r="NZD28" s="93"/>
      <c r="NZG28" s="93"/>
      <c r="NZJ28" s="93"/>
      <c r="NZM28" s="93"/>
      <c r="NZP28" s="93"/>
      <c r="NZS28" s="93"/>
      <c r="NZY28" s="93"/>
      <c r="OAB28" s="93"/>
      <c r="OAE28" s="93"/>
      <c r="OAG28" s="93"/>
      <c r="OAH28" s="93"/>
      <c r="OAP28" s="93"/>
      <c r="OAS28" s="93"/>
      <c r="OAV28" s="93"/>
      <c r="OBG28" s="93"/>
      <c r="OBH28" s="93"/>
      <c r="OBM28" s="93"/>
      <c r="OBQ28" s="93"/>
      <c r="OBR28" s="93"/>
      <c r="OBZ28" s="93"/>
      <c r="OCA28" s="93"/>
      <c r="ODA28" s="93"/>
      <c r="ODB28" s="93"/>
      <c r="ODC28" s="93"/>
      <c r="ODD28" s="93"/>
      <c r="ODE28" s="93"/>
      <c r="ODF28" s="93"/>
      <c r="ODG28" s="93"/>
      <c r="ODH28" s="93"/>
      <c r="ODI28" s="93"/>
      <c r="ODJ28" s="93"/>
      <c r="ODK28" s="93"/>
      <c r="ODL28" s="93"/>
      <c r="ODM28" s="93"/>
      <c r="ODN28" s="93"/>
      <c r="ODO28" s="93"/>
      <c r="ODP28" s="93"/>
      <c r="ODQ28" s="93"/>
      <c r="ODR28" s="93"/>
      <c r="ODS28" s="93"/>
      <c r="ODT28" s="93"/>
      <c r="ODU28" s="93"/>
      <c r="ODV28" s="93"/>
      <c r="ODW28" s="93"/>
      <c r="ODX28" s="93"/>
      <c r="ODY28" s="93"/>
      <c r="ODZ28" s="93"/>
      <c r="OEA28" s="93"/>
      <c r="OEB28" s="93"/>
      <c r="OEC28" s="93"/>
      <c r="OED28" s="93"/>
      <c r="OEE28" s="93"/>
      <c r="OEF28" s="93"/>
      <c r="OEG28" s="93"/>
      <c r="OEH28" s="93"/>
      <c r="OEI28" s="93"/>
      <c r="OEJ28" s="93"/>
      <c r="OEK28" s="93"/>
      <c r="OEL28" s="93"/>
      <c r="OEM28" s="93"/>
      <c r="OEN28" s="93"/>
      <c r="OEO28" s="93"/>
      <c r="OEP28" s="93"/>
      <c r="OEQ28" s="93"/>
      <c r="OER28" s="93"/>
      <c r="OES28" s="93"/>
      <c r="OET28" s="93"/>
      <c r="OEU28" s="93"/>
      <c r="OEV28" s="93"/>
      <c r="OEW28" s="93"/>
      <c r="OEX28" s="93"/>
      <c r="OEY28" s="93"/>
      <c r="OEZ28" s="93"/>
      <c r="OFA28" s="93"/>
      <c r="OFB28" s="93"/>
      <c r="OFC28" s="93"/>
      <c r="OFD28" s="93"/>
      <c r="OFE28" s="93"/>
      <c r="OFF28" s="93"/>
      <c r="OFL28" s="93"/>
      <c r="OFO28" s="93"/>
      <c r="OFR28" s="93"/>
      <c r="OFU28" s="93"/>
      <c r="OFX28" s="93"/>
      <c r="OGA28" s="93"/>
      <c r="OGG28" s="93"/>
      <c r="OGP28" s="93"/>
      <c r="OGS28" s="93"/>
      <c r="OGV28" s="93"/>
      <c r="OGY28" s="93"/>
      <c r="OHK28" s="93"/>
      <c r="OHQ28" s="93"/>
      <c r="OHT28" s="93"/>
      <c r="OHW28" s="93"/>
      <c r="OHZ28" s="93"/>
      <c r="OIF28" s="93"/>
      <c r="OII28" s="93"/>
      <c r="OIL28" s="93"/>
      <c r="OIO28" s="93"/>
      <c r="OIQ28" s="93"/>
      <c r="OIR28" s="93"/>
      <c r="OIW28" s="93"/>
      <c r="OIZ28" s="93"/>
      <c r="OJC28" s="93"/>
      <c r="OJF28" s="93"/>
      <c r="OJI28" s="93"/>
      <c r="OJL28" s="93"/>
      <c r="OJO28" s="93"/>
      <c r="OJU28" s="93"/>
      <c r="OJX28" s="93"/>
      <c r="OKA28" s="93"/>
      <c r="OKC28" s="93"/>
      <c r="OKD28" s="93"/>
      <c r="OKL28" s="93"/>
      <c r="OKO28" s="93"/>
      <c r="OKR28" s="93"/>
      <c r="OLC28" s="93"/>
      <c r="OLD28" s="93"/>
      <c r="OLI28" s="93"/>
      <c r="OLM28" s="93"/>
      <c r="OLN28" s="93"/>
      <c r="OLV28" s="93"/>
      <c r="OLW28" s="93"/>
      <c r="OMW28" s="93"/>
      <c r="OMX28" s="93"/>
      <c r="OMY28" s="93"/>
      <c r="OMZ28" s="93"/>
      <c r="ONA28" s="93"/>
      <c r="ONB28" s="93"/>
      <c r="ONC28" s="93"/>
      <c r="OND28" s="93"/>
      <c r="ONE28" s="93"/>
      <c r="ONF28" s="93"/>
      <c r="ONG28" s="93"/>
      <c r="ONH28" s="93"/>
      <c r="ONI28" s="93"/>
      <c r="ONJ28" s="93"/>
      <c r="ONK28" s="93"/>
      <c r="ONL28" s="93"/>
      <c r="ONM28" s="93"/>
      <c r="ONN28" s="93"/>
      <c r="ONO28" s="93"/>
      <c r="ONP28" s="93"/>
      <c r="ONQ28" s="93"/>
      <c r="ONR28" s="93"/>
      <c r="ONS28" s="93"/>
      <c r="ONT28" s="93"/>
      <c r="ONU28" s="93"/>
      <c r="ONV28" s="93"/>
      <c r="ONW28" s="93"/>
      <c r="ONX28" s="93"/>
      <c r="ONY28" s="93"/>
      <c r="ONZ28" s="93"/>
      <c r="OOA28" s="93"/>
      <c r="OOB28" s="93"/>
      <c r="OOC28" s="93"/>
      <c r="OOD28" s="93"/>
      <c r="OOE28" s="93"/>
      <c r="OOF28" s="93"/>
      <c r="OOG28" s="93"/>
      <c r="OOH28" s="93"/>
      <c r="OOI28" s="93"/>
      <c r="OOJ28" s="93"/>
      <c r="OOK28" s="93"/>
      <c r="OOL28" s="93"/>
      <c r="OOM28" s="93"/>
      <c r="OON28" s="93"/>
      <c r="OOO28" s="93"/>
      <c r="OOP28" s="93"/>
      <c r="OOQ28" s="93"/>
      <c r="OOR28" s="93"/>
      <c r="OOS28" s="93"/>
      <c r="OOT28" s="93"/>
      <c r="OOU28" s="93"/>
      <c r="OOV28" s="93"/>
      <c r="OOW28" s="93"/>
      <c r="OOX28" s="93"/>
      <c r="OOY28" s="93"/>
      <c r="OOZ28" s="93"/>
      <c r="OPA28" s="93"/>
      <c r="OPB28" s="93"/>
      <c r="OPH28" s="93"/>
      <c r="OPK28" s="93"/>
      <c r="OPN28" s="93"/>
      <c r="OPQ28" s="93"/>
      <c r="OPT28" s="93"/>
      <c r="OPW28" s="93"/>
      <c r="OQC28" s="93"/>
      <c r="OQL28" s="93"/>
      <c r="OQO28" s="93"/>
      <c r="OQR28" s="93"/>
      <c r="OQU28" s="93"/>
      <c r="ORG28" s="93"/>
      <c r="ORM28" s="93"/>
      <c r="ORP28" s="93"/>
      <c r="ORS28" s="93"/>
      <c r="ORV28" s="93"/>
      <c r="OSB28" s="93"/>
      <c r="OSE28" s="93"/>
      <c r="OSH28" s="93"/>
      <c r="OSK28" s="93"/>
      <c r="OSM28" s="93"/>
      <c r="OSN28" s="93"/>
      <c r="OSS28" s="93"/>
      <c r="OSV28" s="93"/>
      <c r="OSY28" s="93"/>
      <c r="OTB28" s="93"/>
      <c r="OTE28" s="93"/>
      <c r="OTH28" s="93"/>
      <c r="OTK28" s="93"/>
      <c r="OTQ28" s="93"/>
      <c r="OTT28" s="93"/>
      <c r="OTW28" s="93"/>
      <c r="OTY28" s="93"/>
      <c r="OTZ28" s="93"/>
      <c r="OUH28" s="93"/>
      <c r="OUK28" s="93"/>
      <c r="OUN28" s="93"/>
      <c r="OUY28" s="93"/>
      <c r="OUZ28" s="93"/>
      <c r="OVE28" s="93"/>
      <c r="OVI28" s="93"/>
      <c r="OVJ28" s="93"/>
      <c r="OVR28" s="93"/>
      <c r="OVS28" s="93"/>
      <c r="OWS28" s="93"/>
      <c r="OWT28" s="93"/>
      <c r="OWU28" s="93"/>
      <c r="OWV28" s="93"/>
      <c r="OWW28" s="93"/>
      <c r="OWX28" s="93"/>
      <c r="OWY28" s="93"/>
      <c r="OWZ28" s="93"/>
      <c r="OXA28" s="93"/>
      <c r="OXB28" s="93"/>
      <c r="OXC28" s="93"/>
      <c r="OXD28" s="93"/>
      <c r="OXE28" s="93"/>
      <c r="OXF28" s="93"/>
      <c r="OXG28" s="93"/>
      <c r="OXH28" s="93"/>
      <c r="OXI28" s="93"/>
      <c r="OXJ28" s="93"/>
      <c r="OXK28" s="93"/>
      <c r="OXL28" s="93"/>
      <c r="OXM28" s="93"/>
      <c r="OXN28" s="93"/>
      <c r="OXO28" s="93"/>
      <c r="OXP28" s="93"/>
      <c r="OXQ28" s="93"/>
      <c r="OXR28" s="93"/>
      <c r="OXS28" s="93"/>
      <c r="OXT28" s="93"/>
      <c r="OXU28" s="93"/>
      <c r="OXV28" s="93"/>
      <c r="OXW28" s="93"/>
      <c r="OXX28" s="93"/>
      <c r="OXY28" s="93"/>
      <c r="OXZ28" s="93"/>
      <c r="OYA28" s="93"/>
      <c r="OYB28" s="93"/>
      <c r="OYC28" s="93"/>
      <c r="OYD28" s="93"/>
      <c r="OYE28" s="93"/>
      <c r="OYF28" s="93"/>
      <c r="OYG28" s="93"/>
      <c r="OYH28" s="93"/>
      <c r="OYI28" s="93"/>
      <c r="OYJ28" s="93"/>
      <c r="OYK28" s="93"/>
      <c r="OYL28" s="93"/>
      <c r="OYM28" s="93"/>
      <c r="OYN28" s="93"/>
      <c r="OYO28" s="93"/>
      <c r="OYP28" s="93"/>
      <c r="OYQ28" s="93"/>
      <c r="OYR28" s="93"/>
      <c r="OYS28" s="93"/>
      <c r="OYT28" s="93"/>
      <c r="OYU28" s="93"/>
      <c r="OYV28" s="93"/>
      <c r="OYW28" s="93"/>
      <c r="OYX28" s="93"/>
      <c r="OZD28" s="93"/>
      <c r="OZG28" s="93"/>
      <c r="OZJ28" s="93"/>
      <c r="OZM28" s="93"/>
      <c r="OZP28" s="93"/>
      <c r="OZS28" s="93"/>
      <c r="OZY28" s="93"/>
      <c r="PAH28" s="93"/>
      <c r="PAK28" s="93"/>
      <c r="PAN28" s="93"/>
      <c r="PAQ28" s="93"/>
      <c r="PBC28" s="93"/>
      <c r="PBI28" s="93"/>
      <c r="PBL28" s="93"/>
      <c r="PBO28" s="93"/>
      <c r="PBR28" s="93"/>
      <c r="PBX28" s="93"/>
      <c r="PCA28" s="93"/>
      <c r="PCD28" s="93"/>
      <c r="PCG28" s="93"/>
      <c r="PCI28" s="93"/>
      <c r="PCJ28" s="93"/>
      <c r="PCO28" s="93"/>
      <c r="PCR28" s="93"/>
      <c r="PCU28" s="93"/>
      <c r="PCX28" s="93"/>
      <c r="PDA28" s="93"/>
      <c r="PDD28" s="93"/>
      <c r="PDG28" s="93"/>
      <c r="PDM28" s="93"/>
      <c r="PDP28" s="93"/>
      <c r="PDS28" s="93"/>
      <c r="PDU28" s="93"/>
      <c r="PDV28" s="93"/>
      <c r="PED28" s="93"/>
      <c r="PEG28" s="93"/>
      <c r="PEJ28" s="93"/>
      <c r="PEU28" s="93"/>
      <c r="PEV28" s="93"/>
      <c r="PFA28" s="93"/>
      <c r="PFE28" s="93"/>
      <c r="PFF28" s="93"/>
      <c r="PFN28" s="93"/>
      <c r="PFO28" s="93"/>
      <c r="PGO28" s="93"/>
      <c r="PGP28" s="93"/>
      <c r="PGQ28" s="93"/>
      <c r="PGR28" s="93"/>
      <c r="PGS28" s="93"/>
      <c r="PGT28" s="93"/>
      <c r="PGU28" s="93"/>
      <c r="PGV28" s="93"/>
      <c r="PGW28" s="93"/>
      <c r="PGX28" s="93"/>
      <c r="PGY28" s="93"/>
      <c r="PGZ28" s="93"/>
      <c r="PHA28" s="93"/>
      <c r="PHB28" s="93"/>
      <c r="PHC28" s="93"/>
      <c r="PHD28" s="93"/>
      <c r="PHE28" s="93"/>
      <c r="PHF28" s="93"/>
      <c r="PHG28" s="93"/>
      <c r="PHH28" s="93"/>
      <c r="PHI28" s="93"/>
      <c r="PHJ28" s="93"/>
      <c r="PHK28" s="93"/>
      <c r="PHL28" s="93"/>
      <c r="PHM28" s="93"/>
      <c r="PHN28" s="93"/>
      <c r="PHO28" s="93"/>
      <c r="PHP28" s="93"/>
      <c r="PHQ28" s="93"/>
      <c r="PHR28" s="93"/>
      <c r="PHS28" s="93"/>
      <c r="PHT28" s="93"/>
      <c r="PHU28" s="93"/>
      <c r="PHV28" s="93"/>
      <c r="PHW28" s="93"/>
      <c r="PHX28" s="93"/>
      <c r="PHY28" s="93"/>
      <c r="PHZ28" s="93"/>
      <c r="PIA28" s="93"/>
      <c r="PIB28" s="93"/>
      <c r="PIC28" s="93"/>
      <c r="PID28" s="93"/>
      <c r="PIE28" s="93"/>
      <c r="PIF28" s="93"/>
      <c r="PIG28" s="93"/>
      <c r="PIH28" s="93"/>
      <c r="PII28" s="93"/>
      <c r="PIJ28" s="93"/>
      <c r="PIK28" s="93"/>
      <c r="PIL28" s="93"/>
      <c r="PIM28" s="93"/>
      <c r="PIN28" s="93"/>
      <c r="PIO28" s="93"/>
      <c r="PIP28" s="93"/>
      <c r="PIQ28" s="93"/>
      <c r="PIR28" s="93"/>
      <c r="PIS28" s="93"/>
      <c r="PIT28" s="93"/>
      <c r="PIZ28" s="93"/>
      <c r="PJC28" s="93"/>
      <c r="PJF28" s="93"/>
      <c r="PJI28" s="93"/>
      <c r="PJL28" s="93"/>
      <c r="PJO28" s="93"/>
      <c r="PJU28" s="93"/>
      <c r="PKD28" s="93"/>
      <c r="PKG28" s="93"/>
      <c r="PKJ28" s="93"/>
      <c r="PKM28" s="93"/>
      <c r="PKY28" s="93"/>
      <c r="PLE28" s="93"/>
      <c r="PLH28" s="93"/>
      <c r="PLK28" s="93"/>
      <c r="PLN28" s="93"/>
      <c r="PLT28" s="93"/>
      <c r="PLW28" s="93"/>
      <c r="PLZ28" s="93"/>
      <c r="PMC28" s="93"/>
      <c r="PME28" s="93"/>
      <c r="PMF28" s="93"/>
      <c r="PMK28" s="93"/>
      <c r="PMN28" s="93"/>
      <c r="PMQ28" s="93"/>
      <c r="PMT28" s="93"/>
      <c r="PMW28" s="93"/>
      <c r="PMZ28" s="93"/>
      <c r="PNC28" s="93"/>
      <c r="PNI28" s="93"/>
      <c r="PNL28" s="93"/>
      <c r="PNO28" s="93"/>
      <c r="PNQ28" s="93"/>
      <c r="PNR28" s="93"/>
      <c r="PNZ28" s="93"/>
      <c r="POC28" s="93"/>
      <c r="POF28" s="93"/>
      <c r="POQ28" s="93"/>
      <c r="POR28" s="93"/>
      <c r="POW28" s="93"/>
      <c r="PPA28" s="93"/>
      <c r="PPB28" s="93"/>
      <c r="PPJ28" s="93"/>
      <c r="PPK28" s="93"/>
      <c r="PQK28" s="93"/>
      <c r="PQL28" s="93"/>
      <c r="PQM28" s="93"/>
      <c r="PQN28" s="93"/>
      <c r="PQO28" s="93"/>
      <c r="PQP28" s="93"/>
      <c r="PQQ28" s="93"/>
      <c r="PQR28" s="93"/>
      <c r="PQS28" s="93"/>
      <c r="PQT28" s="93"/>
      <c r="PQU28" s="93"/>
      <c r="PQV28" s="93"/>
      <c r="PQW28" s="93"/>
      <c r="PQX28" s="93"/>
      <c r="PQY28" s="93"/>
      <c r="PQZ28" s="93"/>
      <c r="PRA28" s="93"/>
      <c r="PRB28" s="93"/>
      <c r="PRC28" s="93"/>
      <c r="PRD28" s="93"/>
      <c r="PRE28" s="93"/>
      <c r="PRF28" s="93"/>
      <c r="PRG28" s="93"/>
      <c r="PRH28" s="93"/>
      <c r="PRI28" s="93"/>
      <c r="PRJ28" s="93"/>
      <c r="PRK28" s="93"/>
      <c r="PRL28" s="93"/>
      <c r="PRM28" s="93"/>
      <c r="PRN28" s="93"/>
      <c r="PRO28" s="93"/>
      <c r="PRP28" s="93"/>
      <c r="PRQ28" s="93"/>
      <c r="PRR28" s="93"/>
      <c r="PRS28" s="93"/>
      <c r="PRT28" s="93"/>
      <c r="PRU28" s="93"/>
      <c r="PRV28" s="93"/>
      <c r="PRW28" s="93"/>
      <c r="PRX28" s="93"/>
      <c r="PRY28" s="93"/>
      <c r="PRZ28" s="93"/>
      <c r="PSA28" s="93"/>
      <c r="PSB28" s="93"/>
      <c r="PSC28" s="93"/>
      <c r="PSD28" s="93"/>
      <c r="PSE28" s="93"/>
      <c r="PSF28" s="93"/>
      <c r="PSG28" s="93"/>
      <c r="PSH28" s="93"/>
      <c r="PSI28" s="93"/>
      <c r="PSJ28" s="93"/>
      <c r="PSK28" s="93"/>
      <c r="PSL28" s="93"/>
      <c r="PSM28" s="93"/>
      <c r="PSN28" s="93"/>
      <c r="PSO28" s="93"/>
      <c r="PSP28" s="93"/>
      <c r="PSV28" s="93"/>
      <c r="PSY28" s="93"/>
      <c r="PTB28" s="93"/>
      <c r="PTE28" s="93"/>
      <c r="PTH28" s="93"/>
      <c r="PTK28" s="93"/>
      <c r="PTQ28" s="93"/>
      <c r="PTZ28" s="93"/>
      <c r="PUC28" s="93"/>
      <c r="PUF28" s="93"/>
      <c r="PUI28" s="93"/>
      <c r="PUU28" s="93"/>
      <c r="PVA28" s="93"/>
      <c r="PVD28" s="93"/>
      <c r="PVG28" s="93"/>
      <c r="PVJ28" s="93"/>
      <c r="PVP28" s="93"/>
      <c r="PVS28" s="93"/>
      <c r="PVV28" s="93"/>
      <c r="PVY28" s="93"/>
      <c r="PWA28" s="93"/>
      <c r="PWB28" s="93"/>
      <c r="PWG28" s="93"/>
      <c r="PWJ28" s="93"/>
      <c r="PWM28" s="93"/>
      <c r="PWP28" s="93"/>
      <c r="PWS28" s="93"/>
      <c r="PWV28" s="93"/>
      <c r="PWY28" s="93"/>
      <c r="PXE28" s="93"/>
      <c r="PXH28" s="93"/>
      <c r="PXK28" s="93"/>
      <c r="PXM28" s="93"/>
      <c r="PXN28" s="93"/>
      <c r="PXV28" s="93"/>
      <c r="PXY28" s="93"/>
      <c r="PYB28" s="93"/>
      <c r="PYM28" s="93"/>
      <c r="PYN28" s="93"/>
      <c r="PYS28" s="93"/>
      <c r="PYW28" s="93"/>
      <c r="PYX28" s="93"/>
      <c r="PZF28" s="93"/>
      <c r="PZG28" s="93"/>
      <c r="QAG28" s="93"/>
      <c r="QAH28" s="93"/>
      <c r="QAI28" s="93"/>
      <c r="QAJ28" s="93"/>
      <c r="QAK28" s="93"/>
      <c r="QAL28" s="93"/>
      <c r="QAM28" s="93"/>
      <c r="QAN28" s="93"/>
      <c r="QAO28" s="93"/>
      <c r="QAP28" s="93"/>
      <c r="QAQ28" s="93"/>
      <c r="QAR28" s="93"/>
      <c r="QAS28" s="93"/>
      <c r="QAT28" s="93"/>
      <c r="QAU28" s="93"/>
      <c r="QAV28" s="93"/>
      <c r="QAW28" s="93"/>
      <c r="QAX28" s="93"/>
      <c r="QAY28" s="93"/>
      <c r="QAZ28" s="93"/>
      <c r="QBA28" s="93"/>
      <c r="QBB28" s="93"/>
      <c r="QBC28" s="93"/>
      <c r="QBD28" s="93"/>
      <c r="QBE28" s="93"/>
      <c r="QBF28" s="93"/>
      <c r="QBG28" s="93"/>
      <c r="QBH28" s="93"/>
      <c r="QBI28" s="93"/>
      <c r="QBJ28" s="93"/>
      <c r="QBK28" s="93"/>
      <c r="QBL28" s="93"/>
      <c r="QBM28" s="93"/>
      <c r="QBN28" s="93"/>
      <c r="QBO28" s="93"/>
      <c r="QBP28" s="93"/>
      <c r="QBQ28" s="93"/>
      <c r="QBR28" s="93"/>
      <c r="QBS28" s="93"/>
      <c r="QBT28" s="93"/>
      <c r="QBU28" s="93"/>
      <c r="QBV28" s="93"/>
      <c r="QBW28" s="93"/>
      <c r="QBX28" s="93"/>
      <c r="QBY28" s="93"/>
      <c r="QBZ28" s="93"/>
      <c r="QCA28" s="93"/>
      <c r="QCB28" s="93"/>
      <c r="QCC28" s="93"/>
      <c r="QCD28" s="93"/>
      <c r="QCE28" s="93"/>
      <c r="QCF28" s="93"/>
      <c r="QCG28" s="93"/>
      <c r="QCH28" s="93"/>
      <c r="QCI28" s="93"/>
      <c r="QCJ28" s="93"/>
      <c r="QCK28" s="93"/>
      <c r="QCL28" s="93"/>
      <c r="QCR28" s="93"/>
      <c r="QCU28" s="93"/>
      <c r="QCX28" s="93"/>
      <c r="QDA28" s="93"/>
      <c r="QDD28" s="93"/>
      <c r="QDG28" s="93"/>
      <c r="QDM28" s="93"/>
      <c r="QDV28" s="93"/>
      <c r="QDY28" s="93"/>
      <c r="QEB28" s="93"/>
      <c r="QEE28" s="93"/>
      <c r="QEQ28" s="93"/>
      <c r="QEW28" s="93"/>
      <c r="QEZ28" s="93"/>
      <c r="QFC28" s="93"/>
      <c r="QFF28" s="93"/>
      <c r="QFL28" s="93"/>
      <c r="QFO28" s="93"/>
      <c r="QFR28" s="93"/>
      <c r="QFU28" s="93"/>
      <c r="QFW28" s="93"/>
      <c r="QFX28" s="93"/>
      <c r="QGC28" s="93"/>
      <c r="QGF28" s="93"/>
      <c r="QGI28" s="93"/>
      <c r="QGL28" s="93"/>
      <c r="QGO28" s="93"/>
      <c r="QGR28" s="93"/>
      <c r="QGU28" s="93"/>
      <c r="QHA28" s="93"/>
      <c r="QHD28" s="93"/>
      <c r="QHG28" s="93"/>
      <c r="QHI28" s="93"/>
      <c r="QHJ28" s="93"/>
      <c r="QHR28" s="93"/>
      <c r="QHU28" s="93"/>
      <c r="QHX28" s="93"/>
      <c r="QII28" s="93"/>
      <c r="QIJ28" s="93"/>
      <c r="QIO28" s="93"/>
      <c r="QIS28" s="93"/>
      <c r="QIT28" s="93"/>
      <c r="QJB28" s="93"/>
      <c r="QJC28" s="93"/>
      <c r="QKC28" s="93"/>
      <c r="QKD28" s="93"/>
      <c r="QKE28" s="93"/>
      <c r="QKF28" s="93"/>
      <c r="QKG28" s="93"/>
      <c r="QKH28" s="93"/>
      <c r="QKI28" s="93"/>
      <c r="QKJ28" s="93"/>
      <c r="QKK28" s="93"/>
      <c r="QKL28" s="93"/>
      <c r="QKM28" s="93"/>
      <c r="QKN28" s="93"/>
      <c r="QKO28" s="93"/>
      <c r="QKP28" s="93"/>
      <c r="QKQ28" s="93"/>
      <c r="QKR28" s="93"/>
      <c r="QKS28" s="93"/>
      <c r="QKT28" s="93"/>
      <c r="QKU28" s="93"/>
      <c r="QKV28" s="93"/>
      <c r="QKW28" s="93"/>
      <c r="QKX28" s="93"/>
      <c r="QKY28" s="93"/>
      <c r="QKZ28" s="93"/>
      <c r="QLA28" s="93"/>
      <c r="QLB28" s="93"/>
      <c r="QLC28" s="93"/>
      <c r="QLD28" s="93"/>
      <c r="QLE28" s="93"/>
      <c r="QLF28" s="93"/>
      <c r="QLG28" s="93"/>
      <c r="QLH28" s="93"/>
      <c r="QLI28" s="93"/>
      <c r="QLJ28" s="93"/>
      <c r="QLK28" s="93"/>
      <c r="QLL28" s="93"/>
      <c r="QLM28" s="93"/>
      <c r="QLN28" s="93"/>
      <c r="QLO28" s="93"/>
      <c r="QLP28" s="93"/>
      <c r="QLQ28" s="93"/>
      <c r="QLR28" s="93"/>
      <c r="QLS28" s="93"/>
      <c r="QLT28" s="93"/>
      <c r="QLU28" s="93"/>
      <c r="QLV28" s="93"/>
      <c r="QLW28" s="93"/>
      <c r="QLX28" s="93"/>
      <c r="QLY28" s="93"/>
      <c r="QLZ28" s="93"/>
      <c r="QMA28" s="93"/>
      <c r="QMB28" s="93"/>
      <c r="QMC28" s="93"/>
      <c r="QMD28" s="93"/>
      <c r="QME28" s="93"/>
      <c r="QMF28" s="93"/>
      <c r="QMG28" s="93"/>
      <c r="QMH28" s="93"/>
      <c r="QMN28" s="93"/>
      <c r="QMQ28" s="93"/>
      <c r="QMT28" s="93"/>
      <c r="QMW28" s="93"/>
      <c r="QMZ28" s="93"/>
      <c r="QNC28" s="93"/>
      <c r="QNI28" s="93"/>
      <c r="QNR28" s="93"/>
      <c r="QNU28" s="93"/>
      <c r="QNX28" s="93"/>
      <c r="QOA28" s="93"/>
      <c r="QOM28" s="93"/>
      <c r="QOS28" s="93"/>
      <c r="QOV28" s="93"/>
      <c r="QOY28" s="93"/>
      <c r="QPB28" s="93"/>
      <c r="QPH28" s="93"/>
      <c r="QPK28" s="93"/>
      <c r="QPN28" s="93"/>
      <c r="QPQ28" s="93"/>
      <c r="QPS28" s="93"/>
      <c r="QPT28" s="93"/>
      <c r="QPY28" s="93"/>
      <c r="QQB28" s="93"/>
      <c r="QQE28" s="93"/>
      <c r="QQH28" s="93"/>
      <c r="QQK28" s="93"/>
      <c r="QQN28" s="93"/>
      <c r="QQQ28" s="93"/>
      <c r="QQW28" s="93"/>
      <c r="QQZ28" s="93"/>
      <c r="QRC28" s="93"/>
      <c r="QRE28" s="93"/>
      <c r="QRF28" s="93"/>
      <c r="QRN28" s="93"/>
      <c r="QRQ28" s="93"/>
      <c r="QRT28" s="93"/>
      <c r="QSE28" s="93"/>
      <c r="QSF28" s="93"/>
      <c r="QSK28" s="93"/>
      <c r="QSO28" s="93"/>
      <c r="QSP28" s="93"/>
      <c r="QSX28" s="93"/>
      <c r="QSY28" s="93"/>
      <c r="QTY28" s="93"/>
      <c r="QTZ28" s="93"/>
      <c r="QUA28" s="93"/>
      <c r="QUB28" s="93"/>
      <c r="QUC28" s="93"/>
      <c r="QUD28" s="93"/>
      <c r="QUE28" s="93"/>
      <c r="QUF28" s="93"/>
      <c r="QUG28" s="93"/>
      <c r="QUH28" s="93"/>
      <c r="QUI28" s="93"/>
      <c r="QUJ28" s="93"/>
      <c r="QUK28" s="93"/>
      <c r="QUL28" s="93"/>
      <c r="QUM28" s="93"/>
      <c r="QUN28" s="93"/>
      <c r="QUO28" s="93"/>
      <c r="QUP28" s="93"/>
      <c r="QUQ28" s="93"/>
      <c r="QUR28" s="93"/>
      <c r="QUS28" s="93"/>
      <c r="QUT28" s="93"/>
      <c r="QUU28" s="93"/>
      <c r="QUV28" s="93"/>
      <c r="QUW28" s="93"/>
      <c r="QUX28" s="93"/>
      <c r="QUY28" s="93"/>
      <c r="QUZ28" s="93"/>
      <c r="QVA28" s="93"/>
      <c r="QVB28" s="93"/>
      <c r="QVC28" s="93"/>
      <c r="QVD28" s="93"/>
      <c r="QVE28" s="93"/>
      <c r="QVF28" s="93"/>
      <c r="QVG28" s="93"/>
      <c r="QVH28" s="93"/>
      <c r="QVI28" s="93"/>
      <c r="QVJ28" s="93"/>
      <c r="QVK28" s="93"/>
      <c r="QVL28" s="93"/>
      <c r="QVM28" s="93"/>
      <c r="QVN28" s="93"/>
      <c r="QVO28" s="93"/>
      <c r="QVP28" s="93"/>
      <c r="QVQ28" s="93"/>
      <c r="QVR28" s="93"/>
      <c r="QVS28" s="93"/>
      <c r="QVT28" s="93"/>
      <c r="QVU28" s="93"/>
      <c r="QVV28" s="93"/>
      <c r="QVW28" s="93"/>
      <c r="QVX28" s="93"/>
      <c r="QVY28" s="93"/>
      <c r="QVZ28" s="93"/>
      <c r="QWA28" s="93"/>
      <c r="QWB28" s="93"/>
      <c r="QWC28" s="93"/>
      <c r="QWD28" s="93"/>
      <c r="QWJ28" s="93"/>
      <c r="QWM28" s="93"/>
      <c r="QWP28" s="93"/>
      <c r="QWS28" s="93"/>
      <c r="QWV28" s="93"/>
      <c r="QWY28" s="93"/>
      <c r="QXE28" s="93"/>
      <c r="QXN28" s="93"/>
      <c r="QXQ28" s="93"/>
      <c r="QXT28" s="93"/>
      <c r="QXW28" s="93"/>
      <c r="QYI28" s="93"/>
      <c r="QYO28" s="93"/>
      <c r="QYR28" s="93"/>
      <c r="QYU28" s="93"/>
      <c r="QYX28" s="93"/>
      <c r="QZD28" s="93"/>
      <c r="QZG28" s="93"/>
      <c r="QZJ28" s="93"/>
      <c r="QZM28" s="93"/>
      <c r="QZO28" s="93"/>
      <c r="QZP28" s="93"/>
      <c r="QZU28" s="93"/>
      <c r="QZX28" s="93"/>
      <c r="RAA28" s="93"/>
      <c r="RAD28" s="93"/>
      <c r="RAG28" s="93"/>
      <c r="RAJ28" s="93"/>
      <c r="RAM28" s="93"/>
      <c r="RAS28" s="93"/>
      <c r="RAV28" s="93"/>
      <c r="RAY28" s="93"/>
      <c r="RBA28" s="93"/>
      <c r="RBB28" s="93"/>
      <c r="RBJ28" s="93"/>
      <c r="RBM28" s="93"/>
      <c r="RBP28" s="93"/>
      <c r="RCA28" s="93"/>
      <c r="RCB28" s="93"/>
      <c r="RCG28" s="93"/>
      <c r="RCK28" s="93"/>
      <c r="RCL28" s="93"/>
      <c r="RCT28" s="93"/>
      <c r="RCU28" s="93"/>
      <c r="RDU28" s="93"/>
      <c r="RDV28" s="93"/>
      <c r="RDW28" s="93"/>
      <c r="RDX28" s="93"/>
      <c r="RDY28" s="93"/>
      <c r="RDZ28" s="93"/>
      <c r="REA28" s="93"/>
      <c r="REB28" s="93"/>
      <c r="REC28" s="93"/>
      <c r="RED28" s="93"/>
      <c r="REE28" s="93"/>
      <c r="REF28" s="93"/>
      <c r="REG28" s="93"/>
      <c r="REH28" s="93"/>
      <c r="REI28" s="93"/>
      <c r="REJ28" s="93"/>
      <c r="REK28" s="93"/>
      <c r="REL28" s="93"/>
      <c r="REM28" s="93"/>
      <c r="REN28" s="93"/>
      <c r="REO28" s="93"/>
      <c r="REP28" s="93"/>
      <c r="REQ28" s="93"/>
      <c r="RER28" s="93"/>
      <c r="RES28" s="93"/>
      <c r="RET28" s="93"/>
      <c r="REU28" s="93"/>
      <c r="REV28" s="93"/>
      <c r="REW28" s="93"/>
      <c r="REX28" s="93"/>
      <c r="REY28" s="93"/>
      <c r="REZ28" s="93"/>
      <c r="RFA28" s="93"/>
      <c r="RFB28" s="93"/>
      <c r="RFC28" s="93"/>
      <c r="RFD28" s="93"/>
      <c r="RFE28" s="93"/>
      <c r="RFF28" s="93"/>
      <c r="RFG28" s="93"/>
      <c r="RFH28" s="93"/>
      <c r="RFI28" s="93"/>
      <c r="RFJ28" s="93"/>
      <c r="RFK28" s="93"/>
      <c r="RFL28" s="93"/>
      <c r="RFM28" s="93"/>
      <c r="RFN28" s="93"/>
      <c r="RFO28" s="93"/>
      <c r="RFP28" s="93"/>
      <c r="RFQ28" s="93"/>
      <c r="RFR28" s="93"/>
      <c r="RFS28" s="93"/>
      <c r="RFT28" s="93"/>
      <c r="RFU28" s="93"/>
      <c r="RFV28" s="93"/>
      <c r="RFW28" s="93"/>
      <c r="RFX28" s="93"/>
      <c r="RFY28" s="93"/>
      <c r="RFZ28" s="93"/>
      <c r="RGF28" s="93"/>
      <c r="RGI28" s="93"/>
      <c r="RGL28" s="93"/>
      <c r="RGO28" s="93"/>
      <c r="RGR28" s="93"/>
      <c r="RGU28" s="93"/>
      <c r="RHA28" s="93"/>
      <c r="RHJ28" s="93"/>
      <c r="RHM28" s="93"/>
      <c r="RHP28" s="93"/>
      <c r="RHS28" s="93"/>
      <c r="RIE28" s="93"/>
      <c r="RIK28" s="93"/>
      <c r="RIN28" s="93"/>
      <c r="RIQ28" s="93"/>
      <c r="RIT28" s="93"/>
      <c r="RIZ28" s="93"/>
      <c r="RJC28" s="93"/>
      <c r="RJF28" s="93"/>
      <c r="RJI28" s="93"/>
      <c r="RJK28" s="93"/>
      <c r="RJL28" s="93"/>
      <c r="RJQ28" s="93"/>
      <c r="RJT28" s="93"/>
      <c r="RJW28" s="93"/>
      <c r="RJZ28" s="93"/>
      <c r="RKC28" s="93"/>
      <c r="RKF28" s="93"/>
      <c r="RKI28" s="93"/>
      <c r="RKO28" s="93"/>
      <c r="RKR28" s="93"/>
      <c r="RKU28" s="93"/>
      <c r="RKW28" s="93"/>
      <c r="RKX28" s="93"/>
      <c r="RLF28" s="93"/>
      <c r="RLI28" s="93"/>
      <c r="RLL28" s="93"/>
      <c r="RLW28" s="93"/>
      <c r="RLX28" s="93"/>
      <c r="RMC28" s="93"/>
      <c r="RMG28" s="93"/>
      <c r="RMH28" s="93"/>
      <c r="RMP28" s="93"/>
      <c r="RMQ28" s="93"/>
      <c r="RNQ28" s="93"/>
      <c r="RNR28" s="93"/>
      <c r="RNS28" s="93"/>
      <c r="RNT28" s="93"/>
      <c r="RNU28" s="93"/>
      <c r="RNV28" s="93"/>
      <c r="RNW28" s="93"/>
      <c r="RNX28" s="93"/>
      <c r="RNY28" s="93"/>
      <c r="RNZ28" s="93"/>
      <c r="ROA28" s="93"/>
      <c r="ROB28" s="93"/>
      <c r="ROC28" s="93"/>
      <c r="ROD28" s="93"/>
      <c r="ROE28" s="93"/>
      <c r="ROF28" s="93"/>
      <c r="ROG28" s="93"/>
      <c r="ROH28" s="93"/>
      <c r="ROI28" s="93"/>
      <c r="ROJ28" s="93"/>
      <c r="ROK28" s="93"/>
      <c r="ROL28" s="93"/>
      <c r="ROM28" s="93"/>
      <c r="RON28" s="93"/>
      <c r="ROO28" s="93"/>
      <c r="ROP28" s="93"/>
      <c r="ROQ28" s="93"/>
      <c r="ROR28" s="93"/>
      <c r="ROS28" s="93"/>
      <c r="ROT28" s="93"/>
      <c r="ROU28" s="93"/>
      <c r="ROV28" s="93"/>
      <c r="ROW28" s="93"/>
      <c r="ROX28" s="93"/>
      <c r="ROY28" s="93"/>
      <c r="ROZ28" s="93"/>
      <c r="RPA28" s="93"/>
      <c r="RPB28" s="93"/>
      <c r="RPC28" s="93"/>
      <c r="RPD28" s="93"/>
      <c r="RPE28" s="93"/>
      <c r="RPF28" s="93"/>
      <c r="RPG28" s="93"/>
      <c r="RPH28" s="93"/>
      <c r="RPI28" s="93"/>
      <c r="RPJ28" s="93"/>
      <c r="RPK28" s="93"/>
      <c r="RPL28" s="93"/>
      <c r="RPM28" s="93"/>
      <c r="RPN28" s="93"/>
      <c r="RPO28" s="93"/>
      <c r="RPP28" s="93"/>
      <c r="RPQ28" s="93"/>
      <c r="RPR28" s="93"/>
      <c r="RPS28" s="93"/>
      <c r="RPT28" s="93"/>
      <c r="RPU28" s="93"/>
      <c r="RPV28" s="93"/>
      <c r="RQB28" s="93"/>
      <c r="RQE28" s="93"/>
      <c r="RQH28" s="93"/>
      <c r="RQK28" s="93"/>
      <c r="RQN28" s="93"/>
      <c r="RQQ28" s="93"/>
      <c r="RQW28" s="93"/>
      <c r="RRF28" s="93"/>
      <c r="RRI28" s="93"/>
      <c r="RRL28" s="93"/>
      <c r="RRO28" s="93"/>
      <c r="RSA28" s="93"/>
      <c r="RSG28" s="93"/>
      <c r="RSJ28" s="93"/>
      <c r="RSM28" s="93"/>
      <c r="RSP28" s="93"/>
      <c r="RSV28" s="93"/>
      <c r="RSY28" s="93"/>
      <c r="RTB28" s="93"/>
      <c r="RTE28" s="93"/>
      <c r="RTG28" s="93"/>
      <c r="RTH28" s="93"/>
      <c r="RTM28" s="93"/>
      <c r="RTP28" s="93"/>
      <c r="RTS28" s="93"/>
      <c r="RTV28" s="93"/>
      <c r="RTY28" s="93"/>
      <c r="RUB28" s="93"/>
      <c r="RUE28" s="93"/>
      <c r="RUK28" s="93"/>
      <c r="RUN28" s="93"/>
      <c r="RUQ28" s="93"/>
      <c r="RUS28" s="93"/>
      <c r="RUT28" s="93"/>
      <c r="RVB28" s="93"/>
      <c r="RVE28" s="93"/>
      <c r="RVH28" s="93"/>
      <c r="RVS28" s="93"/>
      <c r="RVT28" s="93"/>
      <c r="RVY28" s="93"/>
      <c r="RWC28" s="93"/>
      <c r="RWD28" s="93"/>
      <c r="RWL28" s="93"/>
      <c r="RWM28" s="93"/>
      <c r="RXM28" s="93"/>
      <c r="RXN28" s="93"/>
      <c r="RXO28" s="93"/>
      <c r="RXP28" s="93"/>
      <c r="RXQ28" s="93"/>
      <c r="RXR28" s="93"/>
      <c r="RXS28" s="93"/>
      <c r="RXT28" s="93"/>
      <c r="RXU28" s="93"/>
      <c r="RXV28" s="93"/>
      <c r="RXW28" s="93"/>
      <c r="RXX28" s="93"/>
      <c r="RXY28" s="93"/>
      <c r="RXZ28" s="93"/>
      <c r="RYA28" s="93"/>
      <c r="RYB28" s="93"/>
      <c r="RYC28" s="93"/>
      <c r="RYD28" s="93"/>
      <c r="RYE28" s="93"/>
      <c r="RYF28" s="93"/>
      <c r="RYG28" s="93"/>
      <c r="RYH28" s="93"/>
      <c r="RYI28" s="93"/>
      <c r="RYJ28" s="93"/>
      <c r="RYK28" s="93"/>
      <c r="RYL28" s="93"/>
      <c r="RYM28" s="93"/>
      <c r="RYN28" s="93"/>
      <c r="RYO28" s="93"/>
      <c r="RYP28" s="93"/>
      <c r="RYQ28" s="93"/>
      <c r="RYR28" s="93"/>
      <c r="RYS28" s="93"/>
      <c r="RYT28" s="93"/>
      <c r="RYU28" s="93"/>
      <c r="RYV28" s="93"/>
      <c r="RYW28" s="93"/>
      <c r="RYX28" s="93"/>
      <c r="RYY28" s="93"/>
      <c r="RYZ28" s="93"/>
      <c r="RZA28" s="93"/>
      <c r="RZB28" s="93"/>
      <c r="RZC28" s="93"/>
      <c r="RZD28" s="93"/>
      <c r="RZE28" s="93"/>
      <c r="RZF28" s="93"/>
      <c r="RZG28" s="93"/>
      <c r="RZH28" s="93"/>
      <c r="RZI28" s="93"/>
      <c r="RZJ28" s="93"/>
      <c r="RZK28" s="93"/>
      <c r="RZL28" s="93"/>
      <c r="RZM28" s="93"/>
      <c r="RZN28" s="93"/>
      <c r="RZO28" s="93"/>
      <c r="RZP28" s="93"/>
      <c r="RZQ28" s="93"/>
      <c r="RZR28" s="93"/>
      <c r="RZX28" s="93"/>
      <c r="SAA28" s="93"/>
      <c r="SAD28" s="93"/>
      <c r="SAG28" s="93"/>
      <c r="SAJ28" s="93"/>
      <c r="SAM28" s="93"/>
      <c r="SAS28" s="93"/>
      <c r="SBB28" s="93"/>
      <c r="SBE28" s="93"/>
      <c r="SBH28" s="93"/>
      <c r="SBK28" s="93"/>
      <c r="SBW28" s="93"/>
      <c r="SCC28" s="93"/>
      <c r="SCF28" s="93"/>
      <c r="SCI28" s="93"/>
      <c r="SCL28" s="93"/>
      <c r="SCR28" s="93"/>
      <c r="SCU28" s="93"/>
      <c r="SCX28" s="93"/>
      <c r="SDA28" s="93"/>
      <c r="SDC28" s="93"/>
      <c r="SDD28" s="93"/>
      <c r="SDI28" s="93"/>
      <c r="SDL28" s="93"/>
      <c r="SDO28" s="93"/>
      <c r="SDR28" s="93"/>
      <c r="SDU28" s="93"/>
      <c r="SDX28" s="93"/>
      <c r="SEA28" s="93"/>
      <c r="SEG28" s="93"/>
      <c r="SEJ28" s="93"/>
      <c r="SEM28" s="93"/>
      <c r="SEO28" s="93"/>
      <c r="SEP28" s="93"/>
      <c r="SEX28" s="93"/>
      <c r="SFA28" s="93"/>
      <c r="SFD28" s="93"/>
      <c r="SFO28" s="93"/>
      <c r="SFP28" s="93"/>
      <c r="SFU28" s="93"/>
      <c r="SFY28" s="93"/>
      <c r="SFZ28" s="93"/>
      <c r="SGH28" s="93"/>
      <c r="SGI28" s="93"/>
      <c r="SHI28" s="93"/>
      <c r="SHJ28" s="93"/>
      <c r="SHK28" s="93"/>
      <c r="SHL28" s="93"/>
      <c r="SHM28" s="93"/>
      <c r="SHN28" s="93"/>
      <c r="SHO28" s="93"/>
      <c r="SHP28" s="93"/>
      <c r="SHQ28" s="93"/>
      <c r="SHR28" s="93"/>
      <c r="SHS28" s="93"/>
      <c r="SHT28" s="93"/>
      <c r="SHU28" s="93"/>
      <c r="SHV28" s="93"/>
      <c r="SHW28" s="93"/>
      <c r="SHX28" s="93"/>
      <c r="SHY28" s="93"/>
      <c r="SHZ28" s="93"/>
      <c r="SIA28" s="93"/>
      <c r="SIB28" s="93"/>
      <c r="SIC28" s="93"/>
      <c r="SID28" s="93"/>
      <c r="SIE28" s="93"/>
      <c r="SIF28" s="93"/>
      <c r="SIG28" s="93"/>
      <c r="SIH28" s="93"/>
      <c r="SII28" s="93"/>
      <c r="SIJ28" s="93"/>
      <c r="SIK28" s="93"/>
      <c r="SIL28" s="93"/>
      <c r="SIM28" s="93"/>
      <c r="SIN28" s="93"/>
      <c r="SIO28" s="93"/>
      <c r="SIP28" s="93"/>
      <c r="SIQ28" s="93"/>
      <c r="SIR28" s="93"/>
      <c r="SIS28" s="93"/>
      <c r="SIT28" s="93"/>
      <c r="SIU28" s="93"/>
      <c r="SIV28" s="93"/>
      <c r="SIW28" s="93"/>
      <c r="SIX28" s="93"/>
      <c r="SIY28" s="93"/>
      <c r="SIZ28" s="93"/>
      <c r="SJA28" s="93"/>
      <c r="SJB28" s="93"/>
      <c r="SJC28" s="93"/>
      <c r="SJD28" s="93"/>
      <c r="SJE28" s="93"/>
      <c r="SJF28" s="93"/>
      <c r="SJG28" s="93"/>
      <c r="SJH28" s="93"/>
      <c r="SJI28" s="93"/>
      <c r="SJJ28" s="93"/>
      <c r="SJK28" s="93"/>
      <c r="SJL28" s="93"/>
      <c r="SJM28" s="93"/>
      <c r="SJN28" s="93"/>
      <c r="SJT28" s="93"/>
      <c r="SJW28" s="93"/>
      <c r="SJZ28" s="93"/>
      <c r="SKC28" s="93"/>
      <c r="SKF28" s="93"/>
      <c r="SKI28" s="93"/>
      <c r="SKO28" s="93"/>
      <c r="SKX28" s="93"/>
      <c r="SLA28" s="93"/>
      <c r="SLD28" s="93"/>
      <c r="SLG28" s="93"/>
      <c r="SLS28" s="93"/>
      <c r="SLY28" s="93"/>
      <c r="SMB28" s="93"/>
      <c r="SME28" s="93"/>
      <c r="SMH28" s="93"/>
      <c r="SMN28" s="93"/>
      <c r="SMQ28" s="93"/>
      <c r="SMT28" s="93"/>
      <c r="SMW28" s="93"/>
      <c r="SMY28" s="93"/>
      <c r="SMZ28" s="93"/>
      <c r="SNE28" s="93"/>
      <c r="SNH28" s="93"/>
      <c r="SNK28" s="93"/>
      <c r="SNN28" s="93"/>
      <c r="SNQ28" s="93"/>
      <c r="SNT28" s="93"/>
      <c r="SNW28" s="93"/>
      <c r="SOC28" s="93"/>
      <c r="SOF28" s="93"/>
      <c r="SOI28" s="93"/>
      <c r="SOK28" s="93"/>
      <c r="SOL28" s="93"/>
      <c r="SOT28" s="93"/>
      <c r="SOW28" s="93"/>
      <c r="SOZ28" s="93"/>
      <c r="SPK28" s="93"/>
      <c r="SPL28" s="93"/>
      <c r="SPQ28" s="93"/>
      <c r="SPU28" s="93"/>
      <c r="SPV28" s="93"/>
      <c r="SQD28" s="93"/>
      <c r="SQE28" s="93"/>
      <c r="SRE28" s="93"/>
      <c r="SRF28" s="93"/>
      <c r="SRG28" s="93"/>
      <c r="SRH28" s="93"/>
      <c r="SRI28" s="93"/>
      <c r="SRJ28" s="93"/>
      <c r="SRK28" s="93"/>
      <c r="SRL28" s="93"/>
      <c r="SRM28" s="93"/>
      <c r="SRN28" s="93"/>
      <c r="SRO28" s="93"/>
      <c r="SRP28" s="93"/>
      <c r="SRQ28" s="93"/>
      <c r="SRR28" s="93"/>
      <c r="SRS28" s="93"/>
      <c r="SRT28" s="93"/>
      <c r="SRU28" s="93"/>
      <c r="SRV28" s="93"/>
      <c r="SRW28" s="93"/>
      <c r="SRX28" s="93"/>
      <c r="SRY28" s="93"/>
      <c r="SRZ28" s="93"/>
      <c r="SSA28" s="93"/>
      <c r="SSB28" s="93"/>
      <c r="SSC28" s="93"/>
      <c r="SSD28" s="93"/>
      <c r="SSE28" s="93"/>
      <c r="SSF28" s="93"/>
      <c r="SSG28" s="93"/>
      <c r="SSH28" s="93"/>
      <c r="SSI28" s="93"/>
      <c r="SSJ28" s="93"/>
      <c r="SSK28" s="93"/>
      <c r="SSL28" s="93"/>
      <c r="SSM28" s="93"/>
      <c r="SSN28" s="93"/>
      <c r="SSO28" s="93"/>
      <c r="SSP28" s="93"/>
      <c r="SSQ28" s="93"/>
      <c r="SSR28" s="93"/>
      <c r="SSS28" s="93"/>
      <c r="SST28" s="93"/>
      <c r="SSU28" s="93"/>
      <c r="SSV28" s="93"/>
      <c r="SSW28" s="93"/>
      <c r="SSX28" s="93"/>
      <c r="SSY28" s="93"/>
      <c r="SSZ28" s="93"/>
      <c r="STA28" s="93"/>
      <c r="STB28" s="93"/>
      <c r="STC28" s="93"/>
      <c r="STD28" s="93"/>
      <c r="STE28" s="93"/>
      <c r="STF28" s="93"/>
      <c r="STG28" s="93"/>
      <c r="STH28" s="93"/>
      <c r="STI28" s="93"/>
      <c r="STJ28" s="93"/>
      <c r="STP28" s="93"/>
      <c r="STS28" s="93"/>
      <c r="STV28" s="93"/>
      <c r="STY28" s="93"/>
      <c r="SUB28" s="93"/>
      <c r="SUE28" s="93"/>
      <c r="SUK28" s="93"/>
      <c r="SUT28" s="93"/>
      <c r="SUW28" s="93"/>
      <c r="SUZ28" s="93"/>
      <c r="SVC28" s="93"/>
      <c r="SVO28" s="93"/>
      <c r="SVU28" s="93"/>
      <c r="SVX28" s="93"/>
      <c r="SWA28" s="93"/>
      <c r="SWD28" s="93"/>
      <c r="SWJ28" s="93"/>
      <c r="SWM28" s="93"/>
      <c r="SWP28" s="93"/>
      <c r="SWS28" s="93"/>
      <c r="SWU28" s="93"/>
      <c r="SWV28" s="93"/>
      <c r="SXA28" s="93"/>
      <c r="SXD28" s="93"/>
      <c r="SXG28" s="93"/>
      <c r="SXJ28" s="93"/>
      <c r="SXM28" s="93"/>
      <c r="SXP28" s="93"/>
      <c r="SXS28" s="93"/>
      <c r="SXY28" s="93"/>
      <c r="SYB28" s="93"/>
      <c r="SYE28" s="93"/>
      <c r="SYG28" s="93"/>
      <c r="SYH28" s="93"/>
      <c r="SYP28" s="93"/>
      <c r="SYS28" s="93"/>
      <c r="SYV28" s="93"/>
      <c r="SZG28" s="93"/>
      <c r="SZH28" s="93"/>
      <c r="SZM28" s="93"/>
      <c r="SZQ28" s="93"/>
      <c r="SZR28" s="93"/>
      <c r="SZZ28" s="93"/>
      <c r="TAA28" s="93"/>
      <c r="TBA28" s="93"/>
      <c r="TBB28" s="93"/>
      <c r="TBC28" s="93"/>
      <c r="TBD28" s="93"/>
      <c r="TBE28" s="93"/>
      <c r="TBF28" s="93"/>
      <c r="TBG28" s="93"/>
      <c r="TBH28" s="93"/>
      <c r="TBI28" s="93"/>
      <c r="TBJ28" s="93"/>
      <c r="TBK28" s="93"/>
      <c r="TBL28" s="93"/>
      <c r="TBM28" s="93"/>
      <c r="TBN28" s="93"/>
      <c r="TBO28" s="93"/>
      <c r="TBP28" s="93"/>
      <c r="TBQ28" s="93"/>
      <c r="TBR28" s="93"/>
      <c r="TBS28" s="93"/>
      <c r="TBT28" s="93"/>
      <c r="TBU28" s="93"/>
      <c r="TBV28" s="93"/>
      <c r="TBW28" s="93"/>
      <c r="TBX28" s="93"/>
      <c r="TBY28" s="93"/>
      <c r="TBZ28" s="93"/>
      <c r="TCA28" s="93"/>
      <c r="TCB28" s="93"/>
      <c r="TCC28" s="93"/>
      <c r="TCD28" s="93"/>
      <c r="TCE28" s="93"/>
      <c r="TCF28" s="93"/>
      <c r="TCG28" s="93"/>
      <c r="TCH28" s="93"/>
      <c r="TCI28" s="93"/>
      <c r="TCJ28" s="93"/>
      <c r="TCK28" s="93"/>
      <c r="TCL28" s="93"/>
      <c r="TCM28" s="93"/>
      <c r="TCN28" s="93"/>
      <c r="TCO28" s="93"/>
      <c r="TCP28" s="93"/>
      <c r="TCQ28" s="93"/>
      <c r="TCR28" s="93"/>
      <c r="TCS28" s="93"/>
      <c r="TCT28" s="93"/>
      <c r="TCU28" s="93"/>
      <c r="TCV28" s="93"/>
      <c r="TCW28" s="93"/>
      <c r="TCX28" s="93"/>
      <c r="TCY28" s="93"/>
      <c r="TCZ28" s="93"/>
      <c r="TDA28" s="93"/>
      <c r="TDB28" s="93"/>
      <c r="TDC28" s="93"/>
      <c r="TDD28" s="93"/>
      <c r="TDE28" s="93"/>
      <c r="TDF28" s="93"/>
      <c r="TDL28" s="93"/>
      <c r="TDO28" s="93"/>
      <c r="TDR28" s="93"/>
      <c r="TDU28" s="93"/>
      <c r="TDX28" s="93"/>
      <c r="TEA28" s="93"/>
      <c r="TEG28" s="93"/>
      <c r="TEP28" s="93"/>
      <c r="TES28" s="93"/>
      <c r="TEV28" s="93"/>
      <c r="TEY28" s="93"/>
      <c r="TFK28" s="93"/>
      <c r="TFQ28" s="93"/>
      <c r="TFT28" s="93"/>
      <c r="TFW28" s="93"/>
      <c r="TFZ28" s="93"/>
      <c r="TGF28" s="93"/>
      <c r="TGI28" s="93"/>
      <c r="TGL28" s="93"/>
      <c r="TGO28" s="93"/>
      <c r="TGQ28" s="93"/>
      <c r="TGR28" s="93"/>
      <c r="TGW28" s="93"/>
      <c r="TGZ28" s="93"/>
      <c r="THC28" s="93"/>
      <c r="THF28" s="93"/>
      <c r="THI28" s="93"/>
      <c r="THL28" s="93"/>
      <c r="THO28" s="93"/>
      <c r="THU28" s="93"/>
      <c r="THX28" s="93"/>
      <c r="TIA28" s="93"/>
      <c r="TIC28" s="93"/>
      <c r="TID28" s="93"/>
      <c r="TIL28" s="93"/>
      <c r="TIO28" s="93"/>
      <c r="TIR28" s="93"/>
      <c r="TJC28" s="93"/>
      <c r="TJD28" s="93"/>
      <c r="TJI28" s="93"/>
      <c r="TJM28" s="93"/>
      <c r="TJN28" s="93"/>
      <c r="TJV28" s="93"/>
      <c r="TJW28" s="93"/>
      <c r="TKW28" s="93"/>
      <c r="TKX28" s="93"/>
      <c r="TKY28" s="93"/>
      <c r="TKZ28" s="93"/>
      <c r="TLA28" s="93"/>
      <c r="TLB28" s="93"/>
      <c r="TLC28" s="93"/>
      <c r="TLD28" s="93"/>
      <c r="TLE28" s="93"/>
      <c r="TLF28" s="93"/>
      <c r="TLG28" s="93"/>
      <c r="TLH28" s="93"/>
      <c r="TLI28" s="93"/>
      <c r="TLJ28" s="93"/>
      <c r="TLK28" s="93"/>
      <c r="TLL28" s="93"/>
      <c r="TLM28" s="93"/>
      <c r="TLN28" s="93"/>
      <c r="TLO28" s="93"/>
      <c r="TLP28" s="93"/>
      <c r="TLQ28" s="93"/>
      <c r="TLR28" s="93"/>
      <c r="TLS28" s="93"/>
      <c r="TLT28" s="93"/>
      <c r="TLU28" s="93"/>
      <c r="TLV28" s="93"/>
      <c r="TLW28" s="93"/>
      <c r="TLX28" s="93"/>
      <c r="TLY28" s="93"/>
      <c r="TLZ28" s="93"/>
      <c r="TMA28" s="93"/>
      <c r="TMB28" s="93"/>
      <c r="TMC28" s="93"/>
      <c r="TMD28" s="93"/>
      <c r="TME28" s="93"/>
      <c r="TMF28" s="93"/>
      <c r="TMG28" s="93"/>
      <c r="TMH28" s="93"/>
      <c r="TMI28" s="93"/>
      <c r="TMJ28" s="93"/>
      <c r="TMK28" s="93"/>
      <c r="TML28" s="93"/>
      <c r="TMM28" s="93"/>
      <c r="TMN28" s="93"/>
      <c r="TMO28" s="93"/>
      <c r="TMP28" s="93"/>
      <c r="TMQ28" s="93"/>
      <c r="TMR28" s="93"/>
      <c r="TMS28" s="93"/>
      <c r="TMT28" s="93"/>
      <c r="TMU28" s="93"/>
      <c r="TMV28" s="93"/>
      <c r="TMW28" s="93"/>
      <c r="TMX28" s="93"/>
      <c r="TMY28" s="93"/>
      <c r="TMZ28" s="93"/>
      <c r="TNA28" s="93"/>
      <c r="TNB28" s="93"/>
      <c r="TNH28" s="93"/>
      <c r="TNK28" s="93"/>
      <c r="TNN28" s="93"/>
      <c r="TNQ28" s="93"/>
      <c r="TNT28" s="93"/>
      <c r="TNW28" s="93"/>
      <c r="TOC28" s="93"/>
      <c r="TOL28" s="93"/>
      <c r="TOO28" s="93"/>
      <c r="TOR28" s="93"/>
      <c r="TOU28" s="93"/>
      <c r="TPG28" s="93"/>
      <c r="TPM28" s="93"/>
      <c r="TPP28" s="93"/>
      <c r="TPS28" s="93"/>
      <c r="TPV28" s="93"/>
      <c r="TQB28" s="93"/>
      <c r="TQE28" s="93"/>
      <c r="TQH28" s="93"/>
      <c r="TQK28" s="93"/>
      <c r="TQM28" s="93"/>
      <c r="TQN28" s="93"/>
      <c r="TQS28" s="93"/>
      <c r="TQV28" s="93"/>
      <c r="TQY28" s="93"/>
      <c r="TRB28" s="93"/>
      <c r="TRE28" s="93"/>
      <c r="TRH28" s="93"/>
      <c r="TRK28" s="93"/>
      <c r="TRQ28" s="93"/>
      <c r="TRT28" s="93"/>
      <c r="TRW28" s="93"/>
      <c r="TRY28" s="93"/>
      <c r="TRZ28" s="93"/>
      <c r="TSH28" s="93"/>
      <c r="TSK28" s="93"/>
      <c r="TSN28" s="93"/>
      <c r="TSY28" s="93"/>
      <c r="TSZ28" s="93"/>
      <c r="TTE28" s="93"/>
      <c r="TTI28" s="93"/>
      <c r="TTJ28" s="93"/>
      <c r="TTR28" s="93"/>
      <c r="TTS28" s="93"/>
      <c r="TUS28" s="93"/>
      <c r="TUT28" s="93"/>
      <c r="TUU28" s="93"/>
      <c r="TUV28" s="93"/>
      <c r="TUW28" s="93"/>
      <c r="TUX28" s="93"/>
      <c r="TUY28" s="93"/>
      <c r="TUZ28" s="93"/>
      <c r="TVA28" s="93"/>
      <c r="TVB28" s="93"/>
      <c r="TVC28" s="93"/>
      <c r="TVD28" s="93"/>
      <c r="TVE28" s="93"/>
      <c r="TVF28" s="93"/>
      <c r="TVG28" s="93"/>
      <c r="TVH28" s="93"/>
      <c r="TVI28" s="93"/>
      <c r="TVJ28" s="93"/>
      <c r="TVK28" s="93"/>
      <c r="TVL28" s="93"/>
      <c r="TVM28" s="93"/>
      <c r="TVN28" s="93"/>
      <c r="TVO28" s="93"/>
      <c r="TVP28" s="93"/>
      <c r="TVQ28" s="93"/>
      <c r="TVR28" s="93"/>
      <c r="TVS28" s="93"/>
      <c r="TVT28" s="93"/>
      <c r="TVU28" s="93"/>
      <c r="TVV28" s="93"/>
      <c r="TVW28" s="93"/>
      <c r="TVX28" s="93"/>
      <c r="TVY28" s="93"/>
      <c r="TVZ28" s="93"/>
      <c r="TWA28" s="93"/>
      <c r="TWB28" s="93"/>
      <c r="TWC28" s="93"/>
      <c r="TWD28" s="93"/>
      <c r="TWE28" s="93"/>
      <c r="TWF28" s="93"/>
      <c r="TWG28" s="93"/>
      <c r="TWH28" s="93"/>
      <c r="TWI28" s="93"/>
      <c r="TWJ28" s="93"/>
      <c r="TWK28" s="93"/>
      <c r="TWL28" s="93"/>
      <c r="TWM28" s="93"/>
      <c r="TWN28" s="93"/>
      <c r="TWO28" s="93"/>
      <c r="TWP28" s="93"/>
      <c r="TWQ28" s="93"/>
      <c r="TWR28" s="93"/>
      <c r="TWS28" s="93"/>
      <c r="TWT28" s="93"/>
      <c r="TWU28" s="93"/>
      <c r="TWV28" s="93"/>
      <c r="TWW28" s="93"/>
      <c r="TWX28" s="93"/>
      <c r="TXD28" s="93"/>
      <c r="TXG28" s="93"/>
      <c r="TXJ28" s="93"/>
      <c r="TXM28" s="93"/>
      <c r="TXP28" s="93"/>
      <c r="TXS28" s="93"/>
      <c r="TXY28" s="93"/>
      <c r="TYH28" s="93"/>
      <c r="TYK28" s="93"/>
      <c r="TYN28" s="93"/>
      <c r="TYQ28" s="93"/>
      <c r="TZC28" s="93"/>
      <c r="TZI28" s="93"/>
      <c r="TZL28" s="93"/>
      <c r="TZO28" s="93"/>
      <c r="TZR28" s="93"/>
      <c r="TZX28" s="93"/>
      <c r="UAA28" s="93"/>
      <c r="UAD28" s="93"/>
      <c r="UAG28" s="93"/>
      <c r="UAI28" s="93"/>
      <c r="UAJ28" s="93"/>
      <c r="UAO28" s="93"/>
      <c r="UAR28" s="93"/>
      <c r="UAU28" s="93"/>
      <c r="UAX28" s="93"/>
      <c r="UBA28" s="93"/>
      <c r="UBD28" s="93"/>
      <c r="UBG28" s="93"/>
      <c r="UBM28" s="93"/>
      <c r="UBP28" s="93"/>
      <c r="UBS28" s="93"/>
      <c r="UBU28" s="93"/>
      <c r="UBV28" s="93"/>
      <c r="UCD28" s="93"/>
      <c r="UCG28" s="93"/>
      <c r="UCJ28" s="93"/>
      <c r="UCU28" s="93"/>
      <c r="UCV28" s="93"/>
      <c r="UDA28" s="93"/>
      <c r="UDE28" s="93"/>
      <c r="UDF28" s="93"/>
      <c r="UDN28" s="93"/>
      <c r="UDO28" s="93"/>
      <c r="UEO28" s="93"/>
      <c r="UEP28" s="93"/>
      <c r="UEQ28" s="93"/>
      <c r="UER28" s="93"/>
      <c r="UES28" s="93"/>
      <c r="UET28" s="93"/>
      <c r="UEU28" s="93"/>
      <c r="UEV28" s="93"/>
      <c r="UEW28" s="93"/>
      <c r="UEX28" s="93"/>
      <c r="UEY28" s="93"/>
      <c r="UEZ28" s="93"/>
      <c r="UFA28" s="93"/>
      <c r="UFB28" s="93"/>
      <c r="UFC28" s="93"/>
      <c r="UFD28" s="93"/>
      <c r="UFE28" s="93"/>
      <c r="UFF28" s="93"/>
      <c r="UFG28" s="93"/>
      <c r="UFH28" s="93"/>
      <c r="UFI28" s="93"/>
      <c r="UFJ28" s="93"/>
      <c r="UFK28" s="93"/>
      <c r="UFL28" s="93"/>
      <c r="UFM28" s="93"/>
      <c r="UFN28" s="93"/>
      <c r="UFO28" s="93"/>
      <c r="UFP28" s="93"/>
      <c r="UFQ28" s="93"/>
      <c r="UFR28" s="93"/>
      <c r="UFS28" s="93"/>
      <c r="UFT28" s="93"/>
      <c r="UFU28" s="93"/>
      <c r="UFV28" s="93"/>
      <c r="UFW28" s="93"/>
      <c r="UFX28" s="93"/>
      <c r="UFY28" s="93"/>
      <c r="UFZ28" s="93"/>
      <c r="UGA28" s="93"/>
      <c r="UGB28" s="93"/>
      <c r="UGC28" s="93"/>
      <c r="UGD28" s="93"/>
      <c r="UGE28" s="93"/>
      <c r="UGF28" s="93"/>
      <c r="UGG28" s="93"/>
      <c r="UGH28" s="93"/>
      <c r="UGI28" s="93"/>
      <c r="UGJ28" s="93"/>
      <c r="UGK28" s="93"/>
      <c r="UGL28" s="93"/>
      <c r="UGM28" s="93"/>
      <c r="UGN28" s="93"/>
      <c r="UGO28" s="93"/>
      <c r="UGP28" s="93"/>
      <c r="UGQ28" s="93"/>
      <c r="UGR28" s="93"/>
      <c r="UGS28" s="93"/>
      <c r="UGT28" s="93"/>
      <c r="UGZ28" s="93"/>
      <c r="UHC28" s="93"/>
      <c r="UHF28" s="93"/>
      <c r="UHI28" s="93"/>
      <c r="UHL28" s="93"/>
      <c r="UHO28" s="93"/>
      <c r="UHU28" s="93"/>
      <c r="UID28" s="93"/>
      <c r="UIG28" s="93"/>
      <c r="UIJ28" s="93"/>
      <c r="UIM28" s="93"/>
      <c r="UIY28" s="93"/>
      <c r="UJE28" s="93"/>
      <c r="UJH28" s="93"/>
      <c r="UJK28" s="93"/>
      <c r="UJN28" s="93"/>
      <c r="UJT28" s="93"/>
      <c r="UJW28" s="93"/>
      <c r="UJZ28" s="93"/>
      <c r="UKC28" s="93"/>
      <c r="UKE28" s="93"/>
      <c r="UKF28" s="93"/>
      <c r="UKK28" s="93"/>
      <c r="UKN28" s="93"/>
      <c r="UKQ28" s="93"/>
      <c r="UKT28" s="93"/>
      <c r="UKW28" s="93"/>
      <c r="UKZ28" s="93"/>
      <c r="ULC28" s="93"/>
      <c r="ULI28" s="93"/>
      <c r="ULL28" s="93"/>
      <c r="ULO28" s="93"/>
      <c r="ULQ28" s="93"/>
      <c r="ULR28" s="93"/>
      <c r="ULZ28" s="93"/>
      <c r="UMC28" s="93"/>
      <c r="UMF28" s="93"/>
      <c r="UMQ28" s="93"/>
      <c r="UMR28" s="93"/>
      <c r="UMW28" s="93"/>
      <c r="UNA28" s="93"/>
      <c r="UNB28" s="93"/>
      <c r="UNJ28" s="93"/>
      <c r="UNK28" s="93"/>
      <c r="UOK28" s="93"/>
      <c r="UOL28" s="93"/>
      <c r="UOM28" s="93"/>
      <c r="UON28" s="93"/>
      <c r="UOO28" s="93"/>
      <c r="UOP28" s="93"/>
      <c r="UOQ28" s="93"/>
      <c r="UOR28" s="93"/>
      <c r="UOS28" s="93"/>
      <c r="UOT28" s="93"/>
      <c r="UOU28" s="93"/>
      <c r="UOV28" s="93"/>
      <c r="UOW28" s="93"/>
      <c r="UOX28" s="93"/>
      <c r="UOY28" s="93"/>
      <c r="UOZ28" s="93"/>
      <c r="UPA28" s="93"/>
      <c r="UPB28" s="93"/>
      <c r="UPC28" s="93"/>
      <c r="UPD28" s="93"/>
      <c r="UPE28" s="93"/>
      <c r="UPF28" s="93"/>
      <c r="UPG28" s="93"/>
      <c r="UPH28" s="93"/>
      <c r="UPI28" s="93"/>
      <c r="UPJ28" s="93"/>
      <c r="UPK28" s="93"/>
      <c r="UPL28" s="93"/>
      <c r="UPM28" s="93"/>
      <c r="UPN28" s="93"/>
      <c r="UPO28" s="93"/>
      <c r="UPP28" s="93"/>
      <c r="UPQ28" s="93"/>
      <c r="UPR28" s="93"/>
      <c r="UPS28" s="93"/>
      <c r="UPT28" s="93"/>
      <c r="UPU28" s="93"/>
      <c r="UPV28" s="93"/>
      <c r="UPW28" s="93"/>
      <c r="UPX28" s="93"/>
      <c r="UPY28" s="93"/>
      <c r="UPZ28" s="93"/>
      <c r="UQA28" s="93"/>
      <c r="UQB28" s="93"/>
      <c r="UQC28" s="93"/>
      <c r="UQD28" s="93"/>
      <c r="UQE28" s="93"/>
      <c r="UQF28" s="93"/>
      <c r="UQG28" s="93"/>
      <c r="UQH28" s="93"/>
      <c r="UQI28" s="93"/>
      <c r="UQJ28" s="93"/>
      <c r="UQK28" s="93"/>
      <c r="UQL28" s="93"/>
      <c r="UQM28" s="93"/>
      <c r="UQN28" s="93"/>
      <c r="UQO28" s="93"/>
      <c r="UQP28" s="93"/>
      <c r="UQV28" s="93"/>
      <c r="UQY28" s="93"/>
      <c r="URB28" s="93"/>
      <c r="URE28" s="93"/>
      <c r="URH28" s="93"/>
      <c r="URK28" s="93"/>
      <c r="URQ28" s="93"/>
      <c r="URZ28" s="93"/>
      <c r="USC28" s="93"/>
      <c r="USF28" s="93"/>
      <c r="USI28" s="93"/>
      <c r="USU28" s="93"/>
      <c r="UTA28" s="93"/>
      <c r="UTD28" s="93"/>
      <c r="UTG28" s="93"/>
      <c r="UTJ28" s="93"/>
      <c r="UTP28" s="93"/>
      <c r="UTS28" s="93"/>
      <c r="UTV28" s="93"/>
      <c r="UTY28" s="93"/>
      <c r="UUA28" s="93"/>
      <c r="UUB28" s="93"/>
      <c r="UUG28" s="93"/>
      <c r="UUJ28" s="93"/>
      <c r="UUM28" s="93"/>
      <c r="UUP28" s="93"/>
      <c r="UUS28" s="93"/>
      <c r="UUV28" s="93"/>
      <c r="UUY28" s="93"/>
      <c r="UVE28" s="93"/>
      <c r="UVH28" s="93"/>
      <c r="UVK28" s="93"/>
      <c r="UVM28" s="93"/>
      <c r="UVN28" s="93"/>
      <c r="UVV28" s="93"/>
      <c r="UVY28" s="93"/>
      <c r="UWB28" s="93"/>
      <c r="UWM28" s="93"/>
      <c r="UWN28" s="93"/>
      <c r="UWS28" s="93"/>
      <c r="UWW28" s="93"/>
      <c r="UWX28" s="93"/>
      <c r="UXF28" s="93"/>
      <c r="UXG28" s="93"/>
      <c r="UYG28" s="93"/>
      <c r="UYH28" s="93"/>
      <c r="UYI28" s="93"/>
      <c r="UYJ28" s="93"/>
      <c r="UYK28" s="93"/>
      <c r="UYL28" s="93"/>
      <c r="UYM28" s="93"/>
      <c r="UYN28" s="93"/>
      <c r="UYO28" s="93"/>
      <c r="UYP28" s="93"/>
      <c r="UYQ28" s="93"/>
      <c r="UYR28" s="93"/>
      <c r="UYS28" s="93"/>
      <c r="UYT28" s="93"/>
      <c r="UYU28" s="93"/>
      <c r="UYV28" s="93"/>
      <c r="UYW28" s="93"/>
      <c r="UYX28" s="93"/>
      <c r="UYY28" s="93"/>
      <c r="UYZ28" s="93"/>
      <c r="UZA28" s="93"/>
      <c r="UZB28" s="93"/>
      <c r="UZC28" s="93"/>
      <c r="UZD28" s="93"/>
      <c r="UZE28" s="93"/>
      <c r="UZF28" s="93"/>
      <c r="UZG28" s="93"/>
      <c r="UZH28" s="93"/>
      <c r="UZI28" s="93"/>
      <c r="UZJ28" s="93"/>
      <c r="UZK28" s="93"/>
      <c r="UZL28" s="93"/>
      <c r="UZM28" s="93"/>
      <c r="UZN28" s="93"/>
      <c r="UZO28" s="93"/>
      <c r="UZP28" s="93"/>
      <c r="UZQ28" s="93"/>
      <c r="UZR28" s="93"/>
      <c r="UZS28" s="93"/>
      <c r="UZT28" s="93"/>
      <c r="UZU28" s="93"/>
      <c r="UZV28" s="93"/>
      <c r="UZW28" s="93"/>
      <c r="UZX28" s="93"/>
      <c r="UZY28" s="93"/>
      <c r="UZZ28" s="93"/>
      <c r="VAA28" s="93"/>
      <c r="VAB28" s="93"/>
      <c r="VAC28" s="93"/>
      <c r="VAD28" s="93"/>
      <c r="VAE28" s="93"/>
      <c r="VAF28" s="93"/>
      <c r="VAG28" s="93"/>
      <c r="VAH28" s="93"/>
      <c r="VAI28" s="93"/>
      <c r="VAJ28" s="93"/>
      <c r="VAK28" s="93"/>
      <c r="VAL28" s="93"/>
      <c r="VAR28" s="93"/>
      <c r="VAU28" s="93"/>
      <c r="VAX28" s="93"/>
      <c r="VBA28" s="93"/>
      <c r="VBD28" s="93"/>
      <c r="VBG28" s="93"/>
      <c r="VBM28" s="93"/>
      <c r="VBV28" s="93"/>
      <c r="VBY28" s="93"/>
      <c r="VCB28" s="93"/>
      <c r="VCE28" s="93"/>
      <c r="VCQ28" s="93"/>
      <c r="VCW28" s="93"/>
      <c r="VCZ28" s="93"/>
      <c r="VDC28" s="93"/>
      <c r="VDF28" s="93"/>
      <c r="VDL28" s="93"/>
      <c r="VDO28" s="93"/>
      <c r="VDR28" s="93"/>
      <c r="VDU28" s="93"/>
      <c r="VDW28" s="93"/>
      <c r="VDX28" s="93"/>
      <c r="VEC28" s="93"/>
      <c r="VEF28" s="93"/>
      <c r="VEI28" s="93"/>
      <c r="VEL28" s="93"/>
      <c r="VEO28" s="93"/>
      <c r="VER28" s="93"/>
      <c r="VEU28" s="93"/>
      <c r="VFA28" s="93"/>
      <c r="VFD28" s="93"/>
      <c r="VFG28" s="93"/>
      <c r="VFI28" s="93"/>
      <c r="VFJ28" s="93"/>
      <c r="VFR28" s="93"/>
      <c r="VFU28" s="93"/>
      <c r="VFX28" s="93"/>
      <c r="VGI28" s="93"/>
      <c r="VGJ28" s="93"/>
      <c r="VGO28" s="93"/>
      <c r="VGS28" s="93"/>
      <c r="VGT28" s="93"/>
      <c r="VHB28" s="93"/>
      <c r="VHC28" s="93"/>
      <c r="VIC28" s="93"/>
      <c r="VID28" s="93"/>
      <c r="VIE28" s="93"/>
      <c r="VIF28" s="93"/>
      <c r="VIG28" s="93"/>
      <c r="VIH28" s="93"/>
      <c r="VII28" s="93"/>
      <c r="VIJ28" s="93"/>
      <c r="VIK28" s="93"/>
      <c r="VIL28" s="93"/>
      <c r="VIM28" s="93"/>
      <c r="VIN28" s="93"/>
      <c r="VIO28" s="93"/>
      <c r="VIP28" s="93"/>
      <c r="VIQ28" s="93"/>
      <c r="VIR28" s="93"/>
      <c r="VIS28" s="93"/>
      <c r="VIT28" s="93"/>
      <c r="VIU28" s="93"/>
      <c r="VIV28" s="93"/>
      <c r="VIW28" s="93"/>
      <c r="VIX28" s="93"/>
      <c r="VIY28" s="93"/>
      <c r="VIZ28" s="93"/>
      <c r="VJA28" s="93"/>
      <c r="VJB28" s="93"/>
      <c r="VJC28" s="93"/>
      <c r="VJD28" s="93"/>
      <c r="VJE28" s="93"/>
      <c r="VJF28" s="93"/>
      <c r="VJG28" s="93"/>
      <c r="VJH28" s="93"/>
      <c r="VJI28" s="93"/>
      <c r="VJJ28" s="93"/>
      <c r="VJK28" s="93"/>
      <c r="VJL28" s="93"/>
      <c r="VJM28" s="93"/>
      <c r="VJN28" s="93"/>
      <c r="VJO28" s="93"/>
      <c r="VJP28" s="93"/>
      <c r="VJQ28" s="93"/>
      <c r="VJR28" s="93"/>
      <c r="VJS28" s="93"/>
      <c r="VJT28" s="93"/>
      <c r="VJU28" s="93"/>
      <c r="VJV28" s="93"/>
      <c r="VJW28" s="93"/>
      <c r="VJX28" s="93"/>
      <c r="VJY28" s="93"/>
      <c r="VJZ28" s="93"/>
      <c r="VKA28" s="93"/>
      <c r="VKB28" s="93"/>
      <c r="VKC28" s="93"/>
      <c r="VKD28" s="93"/>
      <c r="VKE28" s="93"/>
      <c r="VKF28" s="93"/>
      <c r="VKG28" s="93"/>
      <c r="VKH28" s="93"/>
      <c r="VKN28" s="93"/>
      <c r="VKQ28" s="93"/>
      <c r="VKT28" s="93"/>
      <c r="VKW28" s="93"/>
      <c r="VKZ28" s="93"/>
      <c r="VLC28" s="93"/>
      <c r="VLI28" s="93"/>
      <c r="VLR28" s="93"/>
      <c r="VLU28" s="93"/>
      <c r="VLX28" s="93"/>
      <c r="VMA28" s="93"/>
      <c r="VMM28" s="93"/>
      <c r="VMS28" s="93"/>
      <c r="VMV28" s="93"/>
      <c r="VMY28" s="93"/>
      <c r="VNB28" s="93"/>
      <c r="VNH28" s="93"/>
      <c r="VNK28" s="93"/>
      <c r="VNN28" s="93"/>
      <c r="VNQ28" s="93"/>
      <c r="VNS28" s="93"/>
      <c r="VNT28" s="93"/>
      <c r="VNY28" s="93"/>
      <c r="VOB28" s="93"/>
      <c r="VOE28" s="93"/>
      <c r="VOH28" s="93"/>
      <c r="VOK28" s="93"/>
      <c r="VON28" s="93"/>
      <c r="VOQ28" s="93"/>
      <c r="VOW28" s="93"/>
      <c r="VOZ28" s="93"/>
      <c r="VPC28" s="93"/>
      <c r="VPE28" s="93"/>
      <c r="VPF28" s="93"/>
      <c r="VPN28" s="93"/>
      <c r="VPQ28" s="93"/>
      <c r="VPT28" s="93"/>
      <c r="VQE28" s="93"/>
      <c r="VQF28" s="93"/>
      <c r="VQK28" s="93"/>
      <c r="VQO28" s="93"/>
      <c r="VQP28" s="93"/>
      <c r="VQX28" s="93"/>
      <c r="VQY28" s="93"/>
      <c r="VRY28" s="93"/>
      <c r="VRZ28" s="93"/>
      <c r="VSA28" s="93"/>
      <c r="VSB28" s="93"/>
      <c r="VSC28" s="93"/>
      <c r="VSD28" s="93"/>
      <c r="VSE28" s="93"/>
      <c r="VSF28" s="93"/>
      <c r="VSG28" s="93"/>
      <c r="VSH28" s="93"/>
      <c r="VSI28" s="93"/>
      <c r="VSJ28" s="93"/>
      <c r="VSK28" s="93"/>
      <c r="VSL28" s="93"/>
      <c r="VSM28" s="93"/>
      <c r="VSN28" s="93"/>
      <c r="VSO28" s="93"/>
      <c r="VSP28" s="93"/>
      <c r="VSQ28" s="93"/>
      <c r="VSR28" s="93"/>
      <c r="VSS28" s="93"/>
      <c r="VST28" s="93"/>
      <c r="VSU28" s="93"/>
      <c r="VSV28" s="93"/>
      <c r="VSW28" s="93"/>
      <c r="VSX28" s="93"/>
      <c r="VSY28" s="93"/>
      <c r="VSZ28" s="93"/>
      <c r="VTA28" s="93"/>
      <c r="VTB28" s="93"/>
      <c r="VTC28" s="93"/>
      <c r="VTD28" s="93"/>
      <c r="VTE28" s="93"/>
      <c r="VTF28" s="93"/>
      <c r="VTG28" s="93"/>
      <c r="VTH28" s="93"/>
      <c r="VTI28" s="93"/>
      <c r="VTJ28" s="93"/>
      <c r="VTK28" s="93"/>
      <c r="VTL28" s="93"/>
      <c r="VTM28" s="93"/>
      <c r="VTN28" s="93"/>
      <c r="VTO28" s="93"/>
      <c r="VTP28" s="93"/>
      <c r="VTQ28" s="93"/>
      <c r="VTR28" s="93"/>
      <c r="VTS28" s="93"/>
      <c r="VTT28" s="93"/>
      <c r="VTU28" s="93"/>
      <c r="VTV28" s="93"/>
      <c r="VTW28" s="93"/>
      <c r="VTX28" s="93"/>
      <c r="VTY28" s="93"/>
      <c r="VTZ28" s="93"/>
      <c r="VUA28" s="93"/>
      <c r="VUB28" s="93"/>
      <c r="VUC28" s="93"/>
      <c r="VUD28" s="93"/>
      <c r="VUJ28" s="93"/>
      <c r="VUM28" s="93"/>
      <c r="VUP28" s="93"/>
      <c r="VUS28" s="93"/>
      <c r="VUV28" s="93"/>
      <c r="VUY28" s="93"/>
      <c r="VVE28" s="93"/>
      <c r="VVN28" s="93"/>
      <c r="VVQ28" s="93"/>
      <c r="VVT28" s="93"/>
      <c r="VVW28" s="93"/>
      <c r="VWI28" s="93"/>
      <c r="VWO28" s="93"/>
      <c r="VWR28" s="93"/>
      <c r="VWU28" s="93"/>
      <c r="VWX28" s="93"/>
      <c r="VXD28" s="93"/>
      <c r="VXG28" s="93"/>
      <c r="VXJ28" s="93"/>
      <c r="VXM28" s="93"/>
      <c r="VXO28" s="93"/>
      <c r="VXP28" s="93"/>
      <c r="VXU28" s="93"/>
      <c r="VXX28" s="93"/>
      <c r="VYA28" s="93"/>
      <c r="VYD28" s="93"/>
      <c r="VYG28" s="93"/>
      <c r="VYJ28" s="93"/>
      <c r="VYM28" s="93"/>
      <c r="VYS28" s="93"/>
      <c r="VYV28" s="93"/>
      <c r="VYY28" s="93"/>
      <c r="VZA28" s="93"/>
      <c r="VZB28" s="93"/>
      <c r="VZJ28" s="93"/>
      <c r="VZM28" s="93"/>
      <c r="VZP28" s="93"/>
      <c r="WAA28" s="93"/>
      <c r="WAB28" s="93"/>
      <c r="WAG28" s="93"/>
      <c r="WAK28" s="93"/>
      <c r="WAL28" s="93"/>
      <c r="WAT28" s="93"/>
      <c r="WAU28" s="93"/>
      <c r="WBU28" s="93"/>
      <c r="WBV28" s="93"/>
      <c r="WBW28" s="93"/>
      <c r="WBX28" s="93"/>
      <c r="WBY28" s="93"/>
      <c r="WBZ28" s="93"/>
      <c r="WCA28" s="93"/>
      <c r="WCB28" s="93"/>
      <c r="WCC28" s="93"/>
      <c r="WCD28" s="93"/>
      <c r="WCE28" s="93"/>
      <c r="WCF28" s="93"/>
      <c r="WCG28" s="93"/>
      <c r="WCH28" s="93"/>
      <c r="WCI28" s="93"/>
      <c r="WCJ28" s="93"/>
      <c r="WCK28" s="93"/>
      <c r="WCL28" s="93"/>
      <c r="WCM28" s="93"/>
      <c r="WCN28" s="93"/>
      <c r="WCO28" s="93"/>
      <c r="WCP28" s="93"/>
      <c r="WCQ28" s="93"/>
      <c r="WCR28" s="93"/>
      <c r="WCS28" s="93"/>
      <c r="WCT28" s="93"/>
      <c r="WCU28" s="93"/>
      <c r="WCV28" s="93"/>
      <c r="WCW28" s="93"/>
      <c r="WCX28" s="93"/>
      <c r="WCY28" s="93"/>
      <c r="WCZ28" s="93"/>
      <c r="WDA28" s="93"/>
      <c r="WDB28" s="93"/>
      <c r="WDC28" s="93"/>
      <c r="WDD28" s="93"/>
      <c r="WDE28" s="93"/>
      <c r="WDF28" s="93"/>
      <c r="WDG28" s="93"/>
      <c r="WDH28" s="93"/>
      <c r="WDI28" s="93"/>
      <c r="WDJ28" s="93"/>
      <c r="WDK28" s="93"/>
      <c r="WDL28" s="93"/>
      <c r="WDM28" s="93"/>
      <c r="WDN28" s="93"/>
      <c r="WDO28" s="93"/>
      <c r="WDP28" s="93"/>
      <c r="WDQ28" s="93"/>
      <c r="WDR28" s="93"/>
      <c r="WDS28" s="93"/>
      <c r="WDT28" s="93"/>
      <c r="WDU28" s="93"/>
      <c r="WDV28" s="93"/>
      <c r="WDW28" s="93"/>
      <c r="WDX28" s="93"/>
      <c r="WDY28" s="93"/>
      <c r="WDZ28" s="93"/>
      <c r="WEF28" s="93"/>
      <c r="WEI28" s="93"/>
      <c r="WEL28" s="93"/>
      <c r="WEO28" s="93"/>
      <c r="WER28" s="93"/>
      <c r="WEU28" s="93"/>
      <c r="WFA28" s="93"/>
      <c r="WFJ28" s="93"/>
      <c r="WFM28" s="93"/>
      <c r="WFP28" s="93"/>
      <c r="WFS28" s="93"/>
      <c r="WGE28" s="93"/>
      <c r="WGK28" s="93"/>
      <c r="WGN28" s="93"/>
      <c r="WGQ28" s="93"/>
      <c r="WGT28" s="93"/>
      <c r="WGZ28" s="93"/>
      <c r="WHC28" s="93"/>
      <c r="WHF28" s="93"/>
      <c r="WHI28" s="93"/>
      <c r="WHK28" s="93"/>
      <c r="WHL28" s="93"/>
      <c r="WHQ28" s="93"/>
      <c r="WHT28" s="93"/>
      <c r="WHW28" s="93"/>
      <c r="WHZ28" s="93"/>
      <c r="WIC28" s="93"/>
      <c r="WIF28" s="93"/>
      <c r="WII28" s="93"/>
      <c r="WIO28" s="93"/>
      <c r="WIR28" s="93"/>
      <c r="WIU28" s="93"/>
      <c r="WIW28" s="93"/>
      <c r="WIX28" s="93"/>
      <c r="WJF28" s="93"/>
      <c r="WJI28" s="93"/>
      <c r="WJL28" s="93"/>
      <c r="WJW28" s="93"/>
      <c r="WJX28" s="93"/>
      <c r="WKC28" s="93"/>
      <c r="WKG28" s="93"/>
      <c r="WKH28" s="93"/>
      <c r="WKP28" s="93"/>
      <c r="WKQ28" s="93"/>
      <c r="WLQ28" s="93"/>
      <c r="WLR28" s="93"/>
      <c r="WLS28" s="93"/>
      <c r="WLT28" s="93"/>
      <c r="WLU28" s="93"/>
      <c r="WLV28" s="93"/>
      <c r="WLW28" s="93"/>
      <c r="WLX28" s="93"/>
      <c r="WLY28" s="93"/>
      <c r="WLZ28" s="93"/>
      <c r="WMA28" s="93"/>
      <c r="WMB28" s="93"/>
      <c r="WMC28" s="93"/>
      <c r="WMD28" s="93"/>
      <c r="WME28" s="93"/>
      <c r="WMF28" s="93"/>
      <c r="WMG28" s="93"/>
      <c r="WMH28" s="93"/>
      <c r="WMI28" s="93"/>
      <c r="WMJ28" s="93"/>
      <c r="WMK28" s="93"/>
      <c r="WML28" s="93"/>
      <c r="WMM28" s="93"/>
      <c r="WMN28" s="93"/>
      <c r="WMO28" s="93"/>
      <c r="WMP28" s="93"/>
      <c r="WMQ28" s="93"/>
      <c r="WMR28" s="93"/>
      <c r="WMS28" s="93"/>
      <c r="WMT28" s="93"/>
      <c r="WMU28" s="93"/>
      <c r="WMV28" s="93"/>
      <c r="WMW28" s="93"/>
      <c r="WMX28" s="93"/>
      <c r="WMY28" s="93"/>
      <c r="WMZ28" s="93"/>
      <c r="WNA28" s="93"/>
      <c r="WNB28" s="93"/>
      <c r="WNC28" s="93"/>
      <c r="WND28" s="93"/>
      <c r="WNE28" s="93"/>
      <c r="WNF28" s="93"/>
      <c r="WNG28" s="93"/>
      <c r="WNH28" s="93"/>
      <c r="WNI28" s="93"/>
      <c r="WNJ28" s="93"/>
      <c r="WNK28" s="93"/>
      <c r="WNL28" s="93"/>
      <c r="WNM28" s="93"/>
      <c r="WNN28" s="93"/>
      <c r="WNO28" s="93"/>
      <c r="WNP28" s="93"/>
      <c r="WNQ28" s="93"/>
      <c r="WNR28" s="93"/>
      <c r="WNS28" s="93"/>
      <c r="WNT28" s="93"/>
      <c r="WNU28" s="93"/>
      <c r="WNV28" s="93"/>
      <c r="WOB28" s="93"/>
      <c r="WOE28" s="93"/>
      <c r="WOH28" s="93"/>
      <c r="WOK28" s="93"/>
      <c r="WON28" s="93"/>
      <c r="WOQ28" s="93"/>
      <c r="WOW28" s="93"/>
      <c r="WPF28" s="93"/>
      <c r="WPI28" s="93"/>
      <c r="WPL28" s="93"/>
      <c r="WPO28" s="93"/>
      <c r="WQA28" s="93"/>
      <c r="WQG28" s="93"/>
      <c r="WQJ28" s="93"/>
      <c r="WQM28" s="93"/>
      <c r="WQP28" s="93"/>
      <c r="WQV28" s="93"/>
      <c r="WQY28" s="93"/>
      <c r="WRB28" s="93"/>
      <c r="WRE28" s="93"/>
      <c r="WRG28" s="93"/>
      <c r="WRH28" s="93"/>
      <c r="WRM28" s="93"/>
      <c r="WRP28" s="93"/>
      <c r="WRS28" s="93"/>
      <c r="WRV28" s="93"/>
      <c r="WRY28" s="93"/>
      <c r="WSB28" s="93"/>
      <c r="WSE28" s="93"/>
      <c r="WSK28" s="93"/>
      <c r="WSN28" s="93"/>
      <c r="WSQ28" s="93"/>
      <c r="WSS28" s="93"/>
      <c r="WST28" s="93"/>
      <c r="WTB28" s="93"/>
      <c r="WTE28" s="93"/>
      <c r="WTH28" s="93"/>
      <c r="WTS28" s="93"/>
      <c r="WTT28" s="93"/>
      <c r="WTY28" s="93"/>
      <c r="WUC28" s="93"/>
      <c r="WUD28" s="93"/>
      <c r="WUL28" s="93"/>
      <c r="WUM28" s="93"/>
      <c r="WVM28" s="93"/>
      <c r="WVN28" s="93"/>
      <c r="WVO28" s="93"/>
      <c r="WVP28" s="93"/>
      <c r="WVQ28" s="93"/>
      <c r="WVR28" s="93"/>
      <c r="WVS28" s="93"/>
      <c r="WVT28" s="93"/>
      <c r="WVU28" s="93"/>
      <c r="WVV28" s="93"/>
      <c r="WVW28" s="93"/>
      <c r="WVX28" s="93"/>
      <c r="WVY28" s="93"/>
      <c r="WVZ28" s="93"/>
      <c r="WWA28" s="93"/>
      <c r="WWB28" s="93"/>
      <c r="WWC28" s="93"/>
      <c r="WWD28" s="93"/>
      <c r="WWE28" s="93"/>
      <c r="WWF28" s="93"/>
      <c r="WWG28" s="93"/>
      <c r="WWH28" s="93"/>
      <c r="WWI28" s="93"/>
      <c r="WWJ28" s="93"/>
      <c r="WWK28" s="93"/>
      <c r="WWL28" s="93"/>
      <c r="WWM28" s="93"/>
      <c r="WWN28" s="93"/>
      <c r="WWO28" s="93"/>
      <c r="WWP28" s="93"/>
      <c r="WWQ28" s="93"/>
      <c r="WWR28" s="93"/>
      <c r="WWS28" s="93"/>
      <c r="WWT28" s="93"/>
      <c r="WWU28" s="93"/>
      <c r="WWV28" s="93"/>
      <c r="WWW28" s="93"/>
      <c r="WWX28" s="93"/>
      <c r="WWY28" s="93"/>
      <c r="WWZ28" s="93"/>
      <c r="WXA28" s="93"/>
      <c r="WXB28" s="93"/>
      <c r="WXC28" s="93"/>
      <c r="WXD28" s="93"/>
      <c r="WXE28" s="93"/>
      <c r="WXF28" s="93"/>
      <c r="WXG28" s="93"/>
      <c r="WXH28" s="93"/>
      <c r="WXI28" s="93"/>
      <c r="WXJ28" s="93"/>
      <c r="WXK28" s="93"/>
      <c r="WXL28" s="93"/>
      <c r="WXM28" s="93"/>
      <c r="WXN28" s="93"/>
      <c r="WXO28" s="93"/>
      <c r="WXP28" s="93"/>
      <c r="WXQ28" s="93"/>
      <c r="WXR28" s="93"/>
      <c r="WXS28" s="93"/>
      <c r="WXT28" s="93"/>
      <c r="WXU28" s="93"/>
      <c r="WXV28" s="93"/>
      <c r="WXW28" s="93"/>
      <c r="WXX28" s="93"/>
      <c r="WXY28" s="93"/>
      <c r="WXZ28" s="93"/>
      <c r="WYA28" s="93"/>
      <c r="WYB28" s="93"/>
      <c r="WYC28" s="93"/>
      <c r="WYD28" s="93"/>
      <c r="WYE28" s="93"/>
      <c r="WYF28" s="93"/>
      <c r="WYG28" s="93"/>
      <c r="WYH28" s="93"/>
      <c r="WYI28" s="93"/>
      <c r="WYJ28" s="93"/>
      <c r="WYK28" s="93"/>
      <c r="WYL28" s="93"/>
      <c r="WYM28" s="93"/>
      <c r="WYN28" s="93"/>
      <c r="WYO28" s="93"/>
      <c r="WYP28" s="93"/>
      <c r="WYQ28" s="93"/>
      <c r="WYR28" s="93"/>
      <c r="WYS28" s="93"/>
      <c r="WYT28" s="93"/>
      <c r="WYU28" s="93"/>
      <c r="WYV28" s="93"/>
      <c r="WYW28" s="93"/>
      <c r="WYX28" s="93"/>
      <c r="WYY28" s="93"/>
      <c r="WYZ28" s="93"/>
      <c r="WZA28" s="93"/>
      <c r="WZB28" s="93"/>
      <c r="WZC28" s="93"/>
      <c r="WZD28" s="93"/>
      <c r="WZE28" s="93"/>
      <c r="WZF28" s="93"/>
      <c r="WZG28" s="93"/>
      <c r="WZH28" s="93"/>
      <c r="WZI28" s="93"/>
      <c r="WZJ28" s="93"/>
      <c r="WZK28" s="93"/>
      <c r="WZL28" s="93"/>
      <c r="WZM28" s="93"/>
      <c r="WZN28" s="93"/>
      <c r="WZO28" s="93"/>
      <c r="WZP28" s="93"/>
      <c r="WZQ28" s="93"/>
      <c r="WZR28" s="93"/>
      <c r="WZS28" s="93"/>
      <c r="WZT28" s="93"/>
      <c r="WZU28" s="93"/>
      <c r="WZV28" s="93"/>
      <c r="WZW28" s="93"/>
      <c r="WZX28" s="93"/>
      <c r="WZY28" s="93"/>
      <c r="WZZ28" s="93"/>
      <c r="XAA28" s="93"/>
      <c r="XAB28" s="93"/>
      <c r="XAC28" s="93"/>
      <c r="XAD28" s="93"/>
      <c r="XAE28" s="93"/>
      <c r="XAF28" s="93"/>
      <c r="XAG28" s="93"/>
      <c r="XAH28" s="93"/>
      <c r="XAI28" s="93"/>
      <c r="XAJ28" s="93"/>
      <c r="XAK28" s="93"/>
      <c r="XAL28" s="93"/>
      <c r="XAM28" s="93"/>
      <c r="XAN28" s="93"/>
      <c r="XAO28" s="93"/>
      <c r="XAP28" s="93"/>
      <c r="XAQ28" s="93"/>
      <c r="XAR28" s="93"/>
      <c r="XAS28" s="93"/>
      <c r="XAT28" s="93"/>
      <c r="XAU28" s="93"/>
      <c r="XAV28" s="93"/>
      <c r="XAW28" s="93"/>
      <c r="XAX28" s="93"/>
      <c r="XAY28" s="93"/>
      <c r="XAZ28" s="93"/>
      <c r="XBA28" s="93"/>
      <c r="XBB28" s="93"/>
      <c r="XBC28" s="93"/>
      <c r="XBD28" s="93"/>
      <c r="XBE28" s="93"/>
      <c r="XBF28" s="93"/>
      <c r="XBG28" s="93"/>
      <c r="XBH28" s="93"/>
      <c r="XBI28" s="93"/>
      <c r="XBJ28" s="93"/>
      <c r="XBK28" s="93"/>
      <c r="XBL28" s="93"/>
      <c r="XBM28" s="93"/>
      <c r="XBN28" s="93"/>
      <c r="XBO28" s="93"/>
      <c r="XBP28" s="93"/>
      <c r="XBQ28" s="93"/>
      <c r="XBR28" s="93"/>
      <c r="XBS28" s="93"/>
      <c r="XBT28" s="93"/>
      <c r="XBU28" s="93"/>
      <c r="XBV28" s="93"/>
      <c r="XBW28" s="93"/>
      <c r="XBX28" s="93"/>
      <c r="XBY28" s="93"/>
      <c r="XBZ28" s="93"/>
      <c r="XCA28" s="93"/>
      <c r="XCB28" s="93"/>
      <c r="XCC28" s="93"/>
      <c r="XCD28" s="93"/>
      <c r="XCE28" s="93"/>
      <c r="XCF28" s="93"/>
      <c r="XCG28" s="93"/>
      <c r="XCH28" s="93"/>
      <c r="XCI28" s="93"/>
      <c r="XCJ28" s="93"/>
      <c r="XCK28" s="93"/>
      <c r="XCL28" s="93"/>
      <c r="XCM28" s="93"/>
      <c r="XCN28" s="93"/>
      <c r="XCO28" s="93"/>
      <c r="XCP28" s="93"/>
      <c r="XCQ28" s="93"/>
      <c r="XCR28" s="93"/>
      <c r="XCS28" s="93"/>
      <c r="XCT28" s="93"/>
      <c r="XCU28" s="93"/>
      <c r="XCV28" s="93"/>
      <c r="XCW28" s="93"/>
      <c r="XCX28" s="93"/>
      <c r="XCY28" s="93"/>
      <c r="XCZ28" s="93"/>
      <c r="XDA28" s="93"/>
      <c r="XDB28" s="93"/>
      <c r="XDC28" s="93"/>
      <c r="XDD28" s="93"/>
      <c r="XDE28" s="93"/>
      <c r="XDF28" s="93"/>
      <c r="XDG28" s="93"/>
      <c r="XDH28" s="93"/>
      <c r="XDI28" s="93"/>
      <c r="XDJ28" s="93"/>
      <c r="XDK28" s="93"/>
      <c r="XDL28" s="93"/>
      <c r="XDM28" s="93"/>
      <c r="XDN28" s="93"/>
      <c r="XDO28" s="93"/>
      <c r="XDP28" s="93"/>
      <c r="XDQ28" s="93"/>
      <c r="XDR28" s="93"/>
      <c r="XDS28" s="93"/>
      <c r="XDT28" s="93"/>
      <c r="XDU28" s="93"/>
      <c r="XDV28" s="93"/>
      <c r="XDW28" s="93"/>
      <c r="XDX28" s="93"/>
      <c r="XDY28" s="93"/>
      <c r="XDZ28" s="93"/>
      <c r="XEA28" s="93"/>
      <c r="XEB28" s="93"/>
      <c r="XEC28" s="93"/>
      <c r="XED28" s="93"/>
      <c r="XEE28" s="93"/>
      <c r="XEF28" s="93"/>
      <c r="XEG28" s="93"/>
      <c r="XEH28" s="93"/>
      <c r="XEI28" s="93"/>
      <c r="XEJ28" s="93"/>
      <c r="XEK28" s="93"/>
      <c r="XEL28" s="93"/>
      <c r="XEM28" s="93"/>
      <c r="XEN28" s="93"/>
      <c r="XEO28" s="93"/>
      <c r="XEP28" s="93"/>
      <c r="XEQ28" s="93"/>
      <c r="XER28" s="93"/>
      <c r="XES28" s="93"/>
      <c r="XET28" s="93"/>
      <c r="XEU28" s="93"/>
      <c r="XEV28" s="93"/>
      <c r="XEW28" s="93"/>
      <c r="XEX28" s="93"/>
      <c r="XEY28" s="93"/>
      <c r="XEZ28" s="93"/>
      <c r="XFA28" s="93"/>
      <c r="XFB28" s="93"/>
      <c r="XFC28" s="93"/>
      <c r="XFD28" s="93"/>
    </row>
    <row r="29" spans="1:1003 1029:2027 2053:3051 3077:4075 4101:5099 5125:6123 6149:7147 7173:8171 8197:9195 9221:10219 10245:11243 11269:12267 12293:13291 13317:14315 14341:15339 15365:16384" s="62" customFormat="1" ht="26.25" hidden="1" customHeight="1">
      <c r="A29" s="8" t="s">
        <v>27</v>
      </c>
      <c r="B29" s="54" t="s">
        <v>321</v>
      </c>
      <c r="C29" s="54">
        <v>0</v>
      </c>
      <c r="D29" s="54">
        <v>0</v>
      </c>
      <c r="E29" s="54">
        <v>0</v>
      </c>
      <c r="F29" s="54">
        <v>0</v>
      </c>
      <c r="G29" s="56">
        <v>0</v>
      </c>
      <c r="H29" s="56"/>
      <c r="I29" s="56">
        <v>-38</v>
      </c>
      <c r="J29" s="9"/>
      <c r="K29" s="10"/>
      <c r="L29" s="11">
        <v>0</v>
      </c>
    </row>
    <row r="30" spans="1:1003 1029:2027 2053:3051 3077:4075 4101:5099 5125:6123 6149:7147 7173:8171 8197:9195 9221:10219 10245:11243 11269:12267 12293:13291 13317:14315 14341:15339 15365:16384" s="62" customFormat="1" ht="20.25" hidden="1" customHeight="1">
      <c r="A30" s="14" t="s">
        <v>28</v>
      </c>
      <c r="B30" s="54" t="s">
        <v>321</v>
      </c>
      <c r="C30" s="54">
        <v>0</v>
      </c>
      <c r="D30" s="54">
        <v>0</v>
      </c>
      <c r="E30" s="54">
        <v>0</v>
      </c>
      <c r="F30" s="54">
        <v>0</v>
      </c>
      <c r="G30" s="56">
        <v>0</v>
      </c>
      <c r="H30" s="56"/>
      <c r="I30" s="56">
        <v>0</v>
      </c>
      <c r="J30" s="9"/>
      <c r="K30" s="10"/>
      <c r="L30" s="11">
        <v>0</v>
      </c>
    </row>
    <row r="31" spans="1:1003 1029:2027 2053:3051 3077:4075 4101:5099 5125:6123 6149:7147 7173:8171 8197:9195 9221:10219 10245:11243 11269:12267 12293:13291 13317:14315 14341:15339 15365:16384" s="62" customFormat="1" ht="21.75" hidden="1" customHeight="1">
      <c r="A31" s="8" t="s">
        <v>29</v>
      </c>
      <c r="B31" s="54"/>
      <c r="C31" s="54"/>
      <c r="D31" s="54">
        <v>0</v>
      </c>
      <c r="E31" s="54">
        <v>0</v>
      </c>
      <c r="F31" s="54">
        <v>0</v>
      </c>
      <c r="G31" s="56">
        <v>0</v>
      </c>
      <c r="H31" s="56"/>
      <c r="I31" s="56">
        <v>0</v>
      </c>
      <c r="J31" s="9"/>
      <c r="K31" s="13"/>
      <c r="L31" s="11"/>
    </row>
    <row r="32" spans="1:1003 1029:2027 2053:3051 3077:4075 4101:5099 5125:6123 6149:7147 7173:8171 8197:9195 9221:10219 10245:11243 11269:12267 12293:13291 13317:14315 14341:15339 15365:16384" s="62" customFormat="1" ht="26.25" customHeight="1">
      <c r="A32" s="23" t="s">
        <v>30</v>
      </c>
      <c r="B32" s="54" t="s">
        <v>321</v>
      </c>
      <c r="C32" s="54">
        <v>0</v>
      </c>
      <c r="D32" s="54">
        <v>0</v>
      </c>
      <c r="E32" s="54">
        <v>0</v>
      </c>
      <c r="F32" s="54">
        <v>0</v>
      </c>
      <c r="G32" s="56">
        <v>0</v>
      </c>
      <c r="H32" s="56"/>
      <c r="I32" s="56">
        <v>-16</v>
      </c>
      <c r="J32" s="98">
        <v>3</v>
      </c>
      <c r="K32" s="99">
        <v>8000</v>
      </c>
      <c r="L32" s="100">
        <f>+K32*J32</f>
        <v>24000</v>
      </c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P32" s="93"/>
      <c r="BS32" s="93"/>
      <c r="BV32" s="93"/>
      <c r="BY32" s="93"/>
      <c r="CB32" s="93"/>
      <c r="CE32" s="93"/>
      <c r="CK32" s="93"/>
      <c r="CT32" s="93"/>
      <c r="CW32" s="93"/>
      <c r="CZ32" s="93"/>
      <c r="DC32" s="93"/>
      <c r="DO32" s="93"/>
      <c r="DU32" s="93"/>
      <c r="DX32" s="93"/>
      <c r="EA32" s="93"/>
      <c r="ED32" s="93"/>
      <c r="EJ32" s="93"/>
      <c r="EM32" s="93"/>
      <c r="EP32" s="93"/>
      <c r="ES32" s="93"/>
      <c r="EU32" s="93"/>
      <c r="EV32" s="93"/>
      <c r="FA32" s="93"/>
      <c r="FD32" s="93"/>
      <c r="FG32" s="93"/>
      <c r="FJ32" s="93"/>
      <c r="FM32" s="93"/>
      <c r="FP32" s="93"/>
      <c r="FS32" s="93"/>
      <c r="FY32" s="93"/>
      <c r="GB32" s="93"/>
      <c r="GE32" s="93"/>
      <c r="GG32" s="93"/>
      <c r="GH32" s="93"/>
      <c r="GP32" s="93"/>
      <c r="GS32" s="93"/>
      <c r="GV32" s="93"/>
      <c r="HG32" s="93"/>
      <c r="HH32" s="93"/>
      <c r="HM32" s="93"/>
      <c r="HQ32" s="93"/>
      <c r="HR32" s="93"/>
      <c r="HZ32" s="93"/>
      <c r="IA32" s="93"/>
      <c r="JA32" s="93"/>
      <c r="JB32" s="93"/>
      <c r="JC32" s="93"/>
      <c r="JD32" s="93"/>
      <c r="JE32" s="93"/>
      <c r="JF32" s="93"/>
      <c r="JG32" s="93"/>
      <c r="JH32" s="93"/>
      <c r="JI32" s="93"/>
      <c r="JJ32" s="93"/>
      <c r="JK32" s="93"/>
      <c r="JL32" s="93"/>
      <c r="JM32" s="93"/>
      <c r="JN32" s="93"/>
      <c r="JO32" s="93"/>
      <c r="JP32" s="93"/>
      <c r="JQ32" s="93"/>
      <c r="JR32" s="93"/>
      <c r="JS32" s="93"/>
      <c r="JT32" s="93"/>
      <c r="JU32" s="93"/>
      <c r="JV32" s="93"/>
      <c r="JW32" s="93"/>
      <c r="JX32" s="93"/>
      <c r="JY32" s="93"/>
      <c r="JZ32" s="93"/>
      <c r="KA32" s="93"/>
      <c r="KB32" s="93"/>
      <c r="KC32" s="93"/>
      <c r="KD32" s="93"/>
      <c r="KE32" s="93"/>
      <c r="KF32" s="93"/>
      <c r="KG32" s="93"/>
      <c r="KH32" s="93"/>
      <c r="KI32" s="93"/>
      <c r="KJ32" s="93"/>
      <c r="KK32" s="93"/>
      <c r="KL32" s="93"/>
      <c r="KM32" s="93"/>
      <c r="KN32" s="93"/>
      <c r="KO32" s="93"/>
      <c r="KP32" s="93"/>
      <c r="KQ32" s="93"/>
      <c r="KR32" s="93"/>
      <c r="KS32" s="93"/>
      <c r="KT32" s="93"/>
      <c r="KU32" s="93"/>
      <c r="KV32" s="93"/>
      <c r="KW32" s="93"/>
      <c r="KX32" s="93"/>
      <c r="KY32" s="93"/>
      <c r="KZ32" s="93"/>
      <c r="LA32" s="93"/>
      <c r="LB32" s="93"/>
      <c r="LC32" s="93"/>
      <c r="LD32" s="93"/>
      <c r="LE32" s="93"/>
      <c r="LF32" s="93"/>
      <c r="LL32" s="93"/>
      <c r="LO32" s="93"/>
      <c r="LR32" s="93"/>
      <c r="LU32" s="93"/>
      <c r="LX32" s="93"/>
      <c r="MA32" s="93"/>
      <c r="MG32" s="93"/>
      <c r="MP32" s="93"/>
      <c r="MS32" s="93"/>
      <c r="MV32" s="93"/>
      <c r="MY32" s="93"/>
      <c r="NK32" s="93"/>
      <c r="NQ32" s="93"/>
      <c r="NT32" s="93"/>
      <c r="NW32" s="93"/>
      <c r="NZ32" s="93"/>
      <c r="OF32" s="93"/>
      <c r="OI32" s="93"/>
      <c r="OL32" s="93"/>
      <c r="OO32" s="93"/>
      <c r="OQ32" s="93"/>
      <c r="OR32" s="93"/>
      <c r="OW32" s="93"/>
      <c r="OZ32" s="93"/>
      <c r="PC32" s="93"/>
      <c r="PF32" s="93"/>
      <c r="PI32" s="93"/>
      <c r="PL32" s="93"/>
      <c r="PO32" s="93"/>
      <c r="PU32" s="93"/>
      <c r="PX32" s="93"/>
      <c r="QA32" s="93"/>
      <c r="QC32" s="93"/>
      <c r="QD32" s="93"/>
      <c r="QL32" s="93"/>
      <c r="QO32" s="93"/>
      <c r="QR32" s="93"/>
      <c r="RC32" s="93"/>
      <c r="RD32" s="93"/>
      <c r="RI32" s="93"/>
      <c r="RM32" s="93"/>
      <c r="RN32" s="93"/>
      <c r="RV32" s="93"/>
      <c r="RW32" s="93"/>
      <c r="SW32" s="93"/>
      <c r="SX32" s="93"/>
      <c r="SY32" s="93"/>
      <c r="SZ32" s="93"/>
      <c r="TA32" s="93"/>
      <c r="TB32" s="93"/>
      <c r="TC32" s="93"/>
      <c r="TD32" s="93"/>
      <c r="TE32" s="93"/>
      <c r="TF32" s="93"/>
      <c r="TG32" s="93"/>
      <c r="TH32" s="93"/>
      <c r="TI32" s="93"/>
      <c r="TJ32" s="93"/>
      <c r="TK32" s="93"/>
      <c r="TL32" s="93"/>
      <c r="TM32" s="93"/>
      <c r="TN32" s="93"/>
      <c r="TO32" s="93"/>
      <c r="TP32" s="93"/>
      <c r="TQ32" s="93"/>
      <c r="TR32" s="93"/>
      <c r="TS32" s="93"/>
      <c r="TT32" s="93"/>
      <c r="TU32" s="93"/>
      <c r="TV32" s="93"/>
      <c r="TW32" s="93"/>
      <c r="TX32" s="93"/>
      <c r="TY32" s="93"/>
      <c r="TZ32" s="93"/>
      <c r="UA32" s="93"/>
      <c r="UB32" s="93"/>
      <c r="UC32" s="93"/>
      <c r="UD32" s="93"/>
      <c r="UE32" s="93"/>
      <c r="UF32" s="93"/>
      <c r="UG32" s="93"/>
      <c r="UH32" s="93"/>
      <c r="UI32" s="93"/>
      <c r="UJ32" s="93"/>
      <c r="UK32" s="93"/>
      <c r="UL32" s="93"/>
      <c r="UM32" s="93"/>
      <c r="UN32" s="93"/>
      <c r="UO32" s="93"/>
      <c r="UP32" s="93"/>
      <c r="UQ32" s="93"/>
      <c r="UR32" s="93"/>
      <c r="US32" s="93"/>
      <c r="UT32" s="93"/>
      <c r="UU32" s="93"/>
      <c r="UV32" s="93"/>
      <c r="UW32" s="93"/>
      <c r="UX32" s="93"/>
      <c r="UY32" s="93"/>
      <c r="UZ32" s="93"/>
      <c r="VA32" s="93"/>
      <c r="VB32" s="93"/>
      <c r="VH32" s="93"/>
      <c r="VK32" s="93"/>
      <c r="VN32" s="93"/>
      <c r="VQ32" s="93"/>
      <c r="VT32" s="93"/>
      <c r="VW32" s="93"/>
      <c r="WC32" s="93"/>
      <c r="WL32" s="93"/>
      <c r="WO32" s="93"/>
      <c r="WR32" s="93"/>
      <c r="WU32" s="93"/>
      <c r="XG32" s="93"/>
      <c r="XM32" s="93"/>
      <c r="XP32" s="93"/>
      <c r="XS32" s="93"/>
      <c r="XV32" s="93"/>
      <c r="YB32" s="93"/>
      <c r="YE32" s="93"/>
      <c r="YH32" s="93"/>
      <c r="YK32" s="93"/>
      <c r="YM32" s="93"/>
      <c r="YN32" s="93"/>
      <c r="YS32" s="93"/>
      <c r="YV32" s="93"/>
      <c r="YY32" s="93"/>
      <c r="ZB32" s="93"/>
      <c r="ZE32" s="93"/>
      <c r="ZH32" s="93"/>
      <c r="ZK32" s="93"/>
      <c r="ZQ32" s="93"/>
      <c r="ZT32" s="93"/>
      <c r="ZW32" s="93"/>
      <c r="ZY32" s="93"/>
      <c r="ZZ32" s="93"/>
      <c r="AAH32" s="93"/>
      <c r="AAK32" s="93"/>
      <c r="AAN32" s="93"/>
      <c r="AAY32" s="93"/>
      <c r="AAZ32" s="93"/>
      <c r="ABE32" s="93"/>
      <c r="ABI32" s="93"/>
      <c r="ABJ32" s="93"/>
      <c r="ABR32" s="93"/>
      <c r="ABS32" s="93"/>
      <c r="ACS32" s="93"/>
      <c r="ACT32" s="93"/>
      <c r="ACU32" s="93"/>
      <c r="ACV32" s="93"/>
      <c r="ACW32" s="93"/>
      <c r="ACX32" s="93"/>
      <c r="ACY32" s="93"/>
      <c r="ACZ32" s="93"/>
      <c r="ADA32" s="93"/>
      <c r="ADB32" s="93"/>
      <c r="ADC32" s="93"/>
      <c r="ADD32" s="93"/>
      <c r="ADE32" s="93"/>
      <c r="ADF32" s="93"/>
      <c r="ADG32" s="93"/>
      <c r="ADH32" s="93"/>
      <c r="ADI32" s="93"/>
      <c r="ADJ32" s="93"/>
      <c r="ADK32" s="93"/>
      <c r="ADL32" s="93"/>
      <c r="ADM32" s="93"/>
      <c r="ADN32" s="93"/>
      <c r="ADO32" s="93"/>
      <c r="ADP32" s="93"/>
      <c r="ADQ32" s="93"/>
      <c r="ADR32" s="93"/>
      <c r="ADS32" s="93"/>
      <c r="ADT32" s="93"/>
      <c r="ADU32" s="93"/>
      <c r="ADV32" s="93"/>
      <c r="ADW32" s="93"/>
      <c r="ADX32" s="93"/>
      <c r="ADY32" s="93"/>
      <c r="ADZ32" s="93"/>
      <c r="AEA32" s="93"/>
      <c r="AEB32" s="93"/>
      <c r="AEC32" s="93"/>
      <c r="AED32" s="93"/>
      <c r="AEE32" s="93"/>
      <c r="AEF32" s="93"/>
      <c r="AEG32" s="93"/>
      <c r="AEH32" s="93"/>
      <c r="AEI32" s="93"/>
      <c r="AEJ32" s="93"/>
      <c r="AEK32" s="93"/>
      <c r="AEL32" s="93"/>
      <c r="AEM32" s="93"/>
      <c r="AEN32" s="93"/>
      <c r="AEO32" s="93"/>
      <c r="AEP32" s="93"/>
      <c r="AEQ32" s="93"/>
      <c r="AER32" s="93"/>
      <c r="AES32" s="93"/>
      <c r="AET32" s="93"/>
      <c r="AEU32" s="93"/>
      <c r="AEV32" s="93"/>
      <c r="AEW32" s="93"/>
      <c r="AEX32" s="93"/>
      <c r="AFD32" s="93"/>
      <c r="AFG32" s="93"/>
      <c r="AFJ32" s="93"/>
      <c r="AFM32" s="93"/>
      <c r="AFP32" s="93"/>
      <c r="AFS32" s="93"/>
      <c r="AFY32" s="93"/>
      <c r="AGH32" s="93"/>
      <c r="AGK32" s="93"/>
      <c r="AGN32" s="93"/>
      <c r="AGQ32" s="93"/>
      <c r="AHC32" s="93"/>
      <c r="AHI32" s="93"/>
      <c r="AHL32" s="93"/>
      <c r="AHO32" s="93"/>
      <c r="AHR32" s="93"/>
      <c r="AHX32" s="93"/>
      <c r="AIA32" s="93"/>
      <c r="AID32" s="93"/>
      <c r="AIG32" s="93"/>
      <c r="AII32" s="93"/>
      <c r="AIJ32" s="93"/>
      <c r="AIO32" s="93"/>
      <c r="AIR32" s="93"/>
      <c r="AIU32" s="93"/>
      <c r="AIX32" s="93"/>
      <c r="AJA32" s="93"/>
      <c r="AJD32" s="93"/>
      <c r="AJG32" s="93"/>
      <c r="AJM32" s="93"/>
      <c r="AJP32" s="93"/>
      <c r="AJS32" s="93"/>
      <c r="AJU32" s="93"/>
      <c r="AJV32" s="93"/>
      <c r="AKD32" s="93"/>
      <c r="AKG32" s="93"/>
      <c r="AKJ32" s="93"/>
      <c r="AKU32" s="93"/>
      <c r="AKV32" s="93"/>
      <c r="ALA32" s="93"/>
      <c r="ALE32" s="93"/>
      <c r="ALF32" s="93"/>
      <c r="ALN32" s="93"/>
      <c r="ALO32" s="93"/>
      <c r="AMO32" s="93"/>
      <c r="AMP32" s="93"/>
      <c r="AMQ32" s="93"/>
      <c r="AMR32" s="93"/>
      <c r="AMS32" s="93"/>
      <c r="AMT32" s="93"/>
      <c r="AMU32" s="93"/>
      <c r="AMV32" s="93"/>
      <c r="AMW32" s="93"/>
      <c r="AMX32" s="93"/>
      <c r="AMY32" s="93"/>
      <c r="AMZ32" s="93"/>
      <c r="ANA32" s="93"/>
      <c r="ANB32" s="93"/>
      <c r="ANC32" s="93"/>
      <c r="AND32" s="93"/>
      <c r="ANE32" s="93"/>
      <c r="ANF32" s="93"/>
      <c r="ANG32" s="93"/>
      <c r="ANH32" s="93"/>
      <c r="ANI32" s="93"/>
      <c r="ANJ32" s="93"/>
      <c r="ANK32" s="93"/>
      <c r="ANL32" s="93"/>
      <c r="ANM32" s="93"/>
      <c r="ANN32" s="93"/>
      <c r="ANO32" s="93"/>
      <c r="ANP32" s="93"/>
      <c r="ANQ32" s="93"/>
      <c r="ANR32" s="93"/>
      <c r="ANS32" s="93"/>
      <c r="ANT32" s="93"/>
      <c r="ANU32" s="93"/>
      <c r="ANV32" s="93"/>
      <c r="ANW32" s="93"/>
      <c r="ANX32" s="93"/>
      <c r="ANY32" s="93"/>
      <c r="ANZ32" s="93"/>
      <c r="AOA32" s="93"/>
      <c r="AOB32" s="93"/>
      <c r="AOC32" s="93"/>
      <c r="AOD32" s="93"/>
      <c r="AOE32" s="93"/>
      <c r="AOF32" s="93"/>
      <c r="AOG32" s="93"/>
      <c r="AOH32" s="93"/>
      <c r="AOI32" s="93"/>
      <c r="AOJ32" s="93"/>
      <c r="AOK32" s="93"/>
      <c r="AOL32" s="93"/>
      <c r="AOM32" s="93"/>
      <c r="AON32" s="93"/>
      <c r="AOO32" s="93"/>
      <c r="AOP32" s="93"/>
      <c r="AOQ32" s="93"/>
      <c r="AOR32" s="93"/>
      <c r="AOS32" s="93"/>
      <c r="AOT32" s="93"/>
      <c r="AOZ32" s="93"/>
      <c r="APC32" s="93"/>
      <c r="APF32" s="93"/>
      <c r="API32" s="93"/>
      <c r="APL32" s="93"/>
      <c r="APO32" s="93"/>
      <c r="APU32" s="93"/>
      <c r="AQD32" s="93"/>
      <c r="AQG32" s="93"/>
      <c r="AQJ32" s="93"/>
      <c r="AQM32" s="93"/>
      <c r="AQY32" s="93"/>
      <c r="ARE32" s="93"/>
      <c r="ARH32" s="93"/>
      <c r="ARK32" s="93"/>
      <c r="ARN32" s="93"/>
      <c r="ART32" s="93"/>
      <c r="ARW32" s="93"/>
      <c r="ARZ32" s="93"/>
      <c r="ASC32" s="93"/>
      <c r="ASE32" s="93"/>
      <c r="ASF32" s="93"/>
      <c r="ASK32" s="93"/>
      <c r="ASN32" s="93"/>
      <c r="ASQ32" s="93"/>
      <c r="AST32" s="93"/>
      <c r="ASW32" s="93"/>
      <c r="ASZ32" s="93"/>
      <c r="ATC32" s="93"/>
      <c r="ATI32" s="93"/>
      <c r="ATL32" s="93"/>
      <c r="ATO32" s="93"/>
      <c r="ATQ32" s="93"/>
      <c r="ATR32" s="93"/>
      <c r="ATZ32" s="93"/>
      <c r="AUC32" s="93"/>
      <c r="AUF32" s="93"/>
      <c r="AUQ32" s="93"/>
      <c r="AUR32" s="93"/>
      <c r="AUW32" s="93"/>
      <c r="AVA32" s="93"/>
      <c r="AVB32" s="93"/>
      <c r="AVJ32" s="93"/>
      <c r="AVK32" s="93"/>
      <c r="AWK32" s="93"/>
      <c r="AWL32" s="93"/>
      <c r="AWM32" s="93"/>
      <c r="AWN32" s="93"/>
      <c r="AWO32" s="93"/>
      <c r="AWP32" s="93"/>
      <c r="AWQ32" s="93"/>
      <c r="AWR32" s="93"/>
      <c r="AWS32" s="93"/>
      <c r="AWT32" s="93"/>
      <c r="AWU32" s="93"/>
      <c r="AWV32" s="93"/>
      <c r="AWW32" s="93"/>
      <c r="AWX32" s="93"/>
      <c r="AWY32" s="93"/>
      <c r="AWZ32" s="93"/>
      <c r="AXA32" s="93"/>
      <c r="AXB32" s="93"/>
      <c r="AXC32" s="93"/>
      <c r="AXD32" s="93"/>
      <c r="AXE32" s="93"/>
      <c r="AXF32" s="93"/>
      <c r="AXG32" s="93"/>
      <c r="AXH32" s="93"/>
      <c r="AXI32" s="93"/>
      <c r="AXJ32" s="93"/>
      <c r="AXK32" s="93"/>
      <c r="AXL32" s="93"/>
      <c r="AXM32" s="93"/>
      <c r="AXN32" s="93"/>
      <c r="AXO32" s="93"/>
      <c r="AXP32" s="93"/>
      <c r="AXQ32" s="93"/>
      <c r="AXR32" s="93"/>
      <c r="AXS32" s="93"/>
      <c r="AXT32" s="93"/>
      <c r="AXU32" s="93"/>
      <c r="AXV32" s="93"/>
      <c r="AXW32" s="93"/>
      <c r="AXX32" s="93"/>
      <c r="AXY32" s="93"/>
      <c r="AXZ32" s="93"/>
      <c r="AYA32" s="93"/>
      <c r="AYB32" s="93"/>
      <c r="AYC32" s="93"/>
      <c r="AYD32" s="93"/>
      <c r="AYE32" s="93"/>
      <c r="AYF32" s="93"/>
      <c r="AYG32" s="93"/>
      <c r="AYH32" s="93"/>
      <c r="AYI32" s="93"/>
      <c r="AYJ32" s="93"/>
      <c r="AYK32" s="93"/>
      <c r="AYL32" s="93"/>
      <c r="AYM32" s="93"/>
      <c r="AYN32" s="93"/>
      <c r="AYO32" s="93"/>
      <c r="AYP32" s="93"/>
      <c r="AYV32" s="93"/>
      <c r="AYY32" s="93"/>
      <c r="AZB32" s="93"/>
      <c r="AZE32" s="93"/>
      <c r="AZH32" s="93"/>
      <c r="AZK32" s="93"/>
      <c r="AZQ32" s="93"/>
      <c r="AZZ32" s="93"/>
      <c r="BAC32" s="93"/>
      <c r="BAF32" s="93"/>
      <c r="BAI32" s="93"/>
      <c r="BAU32" s="93"/>
      <c r="BBA32" s="93"/>
      <c r="BBD32" s="93"/>
      <c r="BBG32" s="93"/>
      <c r="BBJ32" s="93"/>
      <c r="BBP32" s="93"/>
      <c r="BBS32" s="93"/>
      <c r="BBV32" s="93"/>
      <c r="BBY32" s="93"/>
      <c r="BCA32" s="93"/>
      <c r="BCB32" s="93"/>
      <c r="BCG32" s="93"/>
      <c r="BCJ32" s="93"/>
      <c r="BCM32" s="93"/>
      <c r="BCP32" s="93"/>
      <c r="BCS32" s="93"/>
      <c r="BCV32" s="93"/>
      <c r="BCY32" s="93"/>
      <c r="BDE32" s="93"/>
      <c r="BDH32" s="93"/>
      <c r="BDK32" s="93"/>
      <c r="BDM32" s="93"/>
      <c r="BDN32" s="93"/>
      <c r="BDV32" s="93"/>
      <c r="BDY32" s="93"/>
      <c r="BEB32" s="93"/>
      <c r="BEM32" s="93"/>
      <c r="BEN32" s="93"/>
      <c r="BES32" s="93"/>
      <c r="BEW32" s="93"/>
      <c r="BEX32" s="93"/>
      <c r="BFF32" s="93"/>
      <c r="BFG32" s="93"/>
      <c r="BGG32" s="93"/>
      <c r="BGH32" s="93"/>
      <c r="BGI32" s="93"/>
      <c r="BGJ32" s="93"/>
      <c r="BGK32" s="93"/>
      <c r="BGL32" s="93"/>
      <c r="BGM32" s="93"/>
      <c r="BGN32" s="93"/>
      <c r="BGO32" s="93"/>
      <c r="BGP32" s="93"/>
      <c r="BGQ32" s="93"/>
      <c r="BGR32" s="93"/>
      <c r="BGS32" s="93"/>
      <c r="BGT32" s="93"/>
      <c r="BGU32" s="93"/>
      <c r="BGV32" s="93"/>
      <c r="BGW32" s="93"/>
      <c r="BGX32" s="93"/>
      <c r="BGY32" s="93"/>
      <c r="BGZ32" s="93"/>
      <c r="BHA32" s="93"/>
      <c r="BHB32" s="93"/>
      <c r="BHC32" s="93"/>
      <c r="BHD32" s="93"/>
      <c r="BHE32" s="93"/>
      <c r="BHF32" s="93"/>
      <c r="BHG32" s="93"/>
      <c r="BHH32" s="93"/>
      <c r="BHI32" s="93"/>
      <c r="BHJ32" s="93"/>
      <c r="BHK32" s="93"/>
      <c r="BHL32" s="93"/>
      <c r="BHM32" s="93"/>
      <c r="BHN32" s="93"/>
      <c r="BHO32" s="93"/>
      <c r="BHP32" s="93"/>
      <c r="BHQ32" s="93"/>
      <c r="BHR32" s="93"/>
      <c r="BHS32" s="93"/>
      <c r="BHT32" s="93"/>
      <c r="BHU32" s="93"/>
      <c r="BHV32" s="93"/>
      <c r="BHW32" s="93"/>
      <c r="BHX32" s="93"/>
      <c r="BHY32" s="93"/>
      <c r="BHZ32" s="93"/>
      <c r="BIA32" s="93"/>
      <c r="BIB32" s="93"/>
      <c r="BIC32" s="93"/>
      <c r="BID32" s="93"/>
      <c r="BIE32" s="93"/>
      <c r="BIF32" s="93"/>
      <c r="BIG32" s="93"/>
      <c r="BIH32" s="93"/>
      <c r="BII32" s="93"/>
      <c r="BIJ32" s="93"/>
      <c r="BIK32" s="93"/>
      <c r="BIL32" s="93"/>
      <c r="BIR32" s="93"/>
      <c r="BIU32" s="93"/>
      <c r="BIX32" s="93"/>
      <c r="BJA32" s="93"/>
      <c r="BJD32" s="93"/>
      <c r="BJG32" s="93"/>
      <c r="BJM32" s="93"/>
      <c r="BJV32" s="93"/>
      <c r="BJY32" s="93"/>
      <c r="BKB32" s="93"/>
      <c r="BKE32" s="93"/>
      <c r="BKQ32" s="93"/>
      <c r="BKW32" s="93"/>
      <c r="BKZ32" s="93"/>
      <c r="BLC32" s="93"/>
      <c r="BLF32" s="93"/>
      <c r="BLL32" s="93"/>
      <c r="BLO32" s="93"/>
      <c r="BLR32" s="93"/>
      <c r="BLU32" s="93"/>
      <c r="BLW32" s="93"/>
      <c r="BLX32" s="93"/>
      <c r="BMC32" s="93"/>
      <c r="BMF32" s="93"/>
      <c r="BMI32" s="93"/>
      <c r="BML32" s="93"/>
      <c r="BMO32" s="93"/>
      <c r="BMR32" s="93"/>
      <c r="BMU32" s="93"/>
      <c r="BNA32" s="93"/>
      <c r="BND32" s="93"/>
      <c r="BNG32" s="93"/>
      <c r="BNI32" s="93"/>
      <c r="BNJ32" s="93"/>
      <c r="BNR32" s="93"/>
      <c r="BNU32" s="93"/>
      <c r="BNX32" s="93"/>
      <c r="BOI32" s="93"/>
      <c r="BOJ32" s="93"/>
      <c r="BOO32" s="93"/>
      <c r="BOS32" s="93"/>
      <c r="BOT32" s="93"/>
      <c r="BPB32" s="93"/>
      <c r="BPC32" s="93"/>
      <c r="BQC32" s="93"/>
      <c r="BQD32" s="93"/>
      <c r="BQE32" s="93"/>
      <c r="BQF32" s="93"/>
      <c r="BQG32" s="93"/>
      <c r="BQH32" s="93"/>
      <c r="BQI32" s="93"/>
      <c r="BQJ32" s="93"/>
      <c r="BQK32" s="93"/>
      <c r="BQL32" s="93"/>
      <c r="BQM32" s="93"/>
      <c r="BQN32" s="93"/>
      <c r="BQO32" s="93"/>
      <c r="BQP32" s="93"/>
      <c r="BQQ32" s="93"/>
      <c r="BQR32" s="93"/>
      <c r="BQS32" s="93"/>
      <c r="BQT32" s="93"/>
      <c r="BQU32" s="93"/>
      <c r="BQV32" s="93"/>
      <c r="BQW32" s="93"/>
      <c r="BQX32" s="93"/>
      <c r="BQY32" s="93"/>
      <c r="BQZ32" s="93"/>
      <c r="BRA32" s="93"/>
      <c r="BRB32" s="93"/>
      <c r="BRC32" s="93"/>
      <c r="BRD32" s="93"/>
      <c r="BRE32" s="93"/>
      <c r="BRF32" s="93"/>
      <c r="BRG32" s="93"/>
      <c r="BRH32" s="93"/>
      <c r="BRI32" s="93"/>
      <c r="BRJ32" s="93"/>
      <c r="BRK32" s="93"/>
      <c r="BRL32" s="93"/>
      <c r="BRM32" s="93"/>
      <c r="BRN32" s="93"/>
      <c r="BRO32" s="93"/>
      <c r="BRP32" s="93"/>
      <c r="BRQ32" s="93"/>
      <c r="BRR32" s="93"/>
      <c r="BRS32" s="93"/>
      <c r="BRT32" s="93"/>
      <c r="BRU32" s="93"/>
      <c r="BRV32" s="93"/>
      <c r="BRW32" s="93"/>
      <c r="BRX32" s="93"/>
      <c r="BRY32" s="93"/>
      <c r="BRZ32" s="93"/>
      <c r="BSA32" s="93"/>
      <c r="BSB32" s="93"/>
      <c r="BSC32" s="93"/>
      <c r="BSD32" s="93"/>
      <c r="BSE32" s="93"/>
      <c r="BSF32" s="93"/>
      <c r="BSG32" s="93"/>
      <c r="BSH32" s="93"/>
      <c r="BSN32" s="93"/>
      <c r="BSQ32" s="93"/>
      <c r="BST32" s="93"/>
      <c r="BSW32" s="93"/>
      <c r="BSZ32" s="93"/>
      <c r="BTC32" s="93"/>
      <c r="BTI32" s="93"/>
      <c r="BTR32" s="93"/>
      <c r="BTU32" s="93"/>
      <c r="BTX32" s="93"/>
      <c r="BUA32" s="93"/>
      <c r="BUM32" s="93"/>
      <c r="BUS32" s="93"/>
      <c r="BUV32" s="93"/>
      <c r="BUY32" s="93"/>
      <c r="BVB32" s="93"/>
      <c r="BVH32" s="93"/>
      <c r="BVK32" s="93"/>
      <c r="BVN32" s="93"/>
      <c r="BVQ32" s="93"/>
      <c r="BVS32" s="93"/>
      <c r="BVT32" s="93"/>
      <c r="BVY32" s="93"/>
      <c r="BWB32" s="93"/>
      <c r="BWE32" s="93"/>
      <c r="BWH32" s="93"/>
      <c r="BWK32" s="93"/>
      <c r="BWN32" s="93"/>
      <c r="BWQ32" s="93"/>
      <c r="BWW32" s="93"/>
      <c r="BWZ32" s="93"/>
      <c r="BXC32" s="93"/>
      <c r="BXE32" s="93"/>
      <c r="BXF32" s="93"/>
      <c r="BXN32" s="93"/>
      <c r="BXQ32" s="93"/>
      <c r="BXT32" s="93"/>
      <c r="BYE32" s="93"/>
      <c r="BYF32" s="93"/>
      <c r="BYK32" s="93"/>
      <c r="BYO32" s="93"/>
      <c r="BYP32" s="93"/>
      <c r="BYX32" s="93"/>
      <c r="BYY32" s="93"/>
      <c r="BZY32" s="93"/>
      <c r="BZZ32" s="93"/>
      <c r="CAA32" s="93"/>
      <c r="CAB32" s="93"/>
      <c r="CAC32" s="93"/>
      <c r="CAD32" s="93"/>
      <c r="CAE32" s="93"/>
      <c r="CAF32" s="93"/>
      <c r="CAG32" s="93"/>
      <c r="CAH32" s="93"/>
      <c r="CAI32" s="93"/>
      <c r="CAJ32" s="93"/>
      <c r="CAK32" s="93"/>
      <c r="CAL32" s="93"/>
      <c r="CAM32" s="93"/>
      <c r="CAN32" s="93"/>
      <c r="CAO32" s="93"/>
      <c r="CAP32" s="93"/>
      <c r="CAQ32" s="93"/>
      <c r="CAR32" s="93"/>
      <c r="CAS32" s="93"/>
      <c r="CAT32" s="93"/>
      <c r="CAU32" s="93"/>
      <c r="CAV32" s="93"/>
      <c r="CAW32" s="93"/>
      <c r="CAX32" s="93"/>
      <c r="CAY32" s="93"/>
      <c r="CAZ32" s="93"/>
      <c r="CBA32" s="93"/>
      <c r="CBB32" s="93"/>
      <c r="CBC32" s="93"/>
      <c r="CBD32" s="93"/>
      <c r="CBE32" s="93"/>
      <c r="CBF32" s="93"/>
      <c r="CBG32" s="93"/>
      <c r="CBH32" s="93"/>
      <c r="CBI32" s="93"/>
      <c r="CBJ32" s="93"/>
      <c r="CBK32" s="93"/>
      <c r="CBL32" s="93"/>
      <c r="CBM32" s="93"/>
      <c r="CBN32" s="93"/>
      <c r="CBO32" s="93"/>
      <c r="CBP32" s="93"/>
      <c r="CBQ32" s="93"/>
      <c r="CBR32" s="93"/>
      <c r="CBS32" s="93"/>
      <c r="CBT32" s="93"/>
      <c r="CBU32" s="93"/>
      <c r="CBV32" s="93"/>
      <c r="CBW32" s="93"/>
      <c r="CBX32" s="93"/>
      <c r="CBY32" s="93"/>
      <c r="CBZ32" s="93"/>
      <c r="CCA32" s="93"/>
      <c r="CCB32" s="93"/>
      <c r="CCC32" s="93"/>
      <c r="CCD32" s="93"/>
      <c r="CCJ32" s="93"/>
      <c r="CCM32" s="93"/>
      <c r="CCP32" s="93"/>
      <c r="CCS32" s="93"/>
      <c r="CCV32" s="93"/>
      <c r="CCY32" s="93"/>
      <c r="CDE32" s="93"/>
      <c r="CDN32" s="93"/>
      <c r="CDQ32" s="93"/>
      <c r="CDT32" s="93"/>
      <c r="CDW32" s="93"/>
      <c r="CEI32" s="93"/>
      <c r="CEO32" s="93"/>
      <c r="CER32" s="93"/>
      <c r="CEU32" s="93"/>
      <c r="CEX32" s="93"/>
      <c r="CFD32" s="93"/>
      <c r="CFG32" s="93"/>
      <c r="CFJ32" s="93"/>
      <c r="CFM32" s="93"/>
      <c r="CFO32" s="93"/>
      <c r="CFP32" s="93"/>
      <c r="CFU32" s="93"/>
      <c r="CFX32" s="93"/>
      <c r="CGA32" s="93"/>
      <c r="CGD32" s="93"/>
      <c r="CGG32" s="93"/>
      <c r="CGJ32" s="93"/>
      <c r="CGM32" s="93"/>
      <c r="CGS32" s="93"/>
      <c r="CGV32" s="93"/>
      <c r="CGY32" s="93"/>
      <c r="CHA32" s="93"/>
      <c r="CHB32" s="93"/>
      <c r="CHJ32" s="93"/>
      <c r="CHM32" s="93"/>
      <c r="CHP32" s="93"/>
      <c r="CIA32" s="93"/>
      <c r="CIB32" s="93"/>
      <c r="CIG32" s="93"/>
      <c r="CIK32" s="93"/>
      <c r="CIL32" s="93"/>
      <c r="CIT32" s="93"/>
      <c r="CIU32" s="93"/>
      <c r="CJU32" s="93"/>
      <c r="CJV32" s="93"/>
      <c r="CJW32" s="93"/>
      <c r="CJX32" s="93"/>
      <c r="CJY32" s="93"/>
      <c r="CJZ32" s="93"/>
      <c r="CKA32" s="93"/>
      <c r="CKB32" s="93"/>
      <c r="CKC32" s="93"/>
      <c r="CKD32" s="93"/>
      <c r="CKE32" s="93"/>
      <c r="CKF32" s="93"/>
      <c r="CKG32" s="93"/>
      <c r="CKH32" s="93"/>
      <c r="CKI32" s="93"/>
      <c r="CKJ32" s="93"/>
      <c r="CKK32" s="93"/>
      <c r="CKL32" s="93"/>
      <c r="CKM32" s="93"/>
      <c r="CKN32" s="93"/>
      <c r="CKO32" s="93"/>
      <c r="CKP32" s="93"/>
      <c r="CKQ32" s="93"/>
      <c r="CKR32" s="93"/>
      <c r="CKS32" s="93"/>
      <c r="CKT32" s="93"/>
      <c r="CKU32" s="93"/>
      <c r="CKV32" s="93"/>
      <c r="CKW32" s="93"/>
      <c r="CKX32" s="93"/>
      <c r="CKY32" s="93"/>
      <c r="CKZ32" s="93"/>
      <c r="CLA32" s="93"/>
      <c r="CLB32" s="93"/>
      <c r="CLC32" s="93"/>
      <c r="CLD32" s="93"/>
      <c r="CLE32" s="93"/>
      <c r="CLF32" s="93"/>
      <c r="CLG32" s="93"/>
      <c r="CLH32" s="93"/>
      <c r="CLI32" s="93"/>
      <c r="CLJ32" s="93"/>
      <c r="CLK32" s="93"/>
      <c r="CLL32" s="93"/>
      <c r="CLM32" s="93"/>
      <c r="CLN32" s="93"/>
      <c r="CLO32" s="93"/>
      <c r="CLP32" s="93"/>
      <c r="CLQ32" s="93"/>
      <c r="CLR32" s="93"/>
      <c r="CLS32" s="93"/>
      <c r="CLT32" s="93"/>
      <c r="CLU32" s="93"/>
      <c r="CLV32" s="93"/>
      <c r="CLW32" s="93"/>
      <c r="CLX32" s="93"/>
      <c r="CLY32" s="93"/>
      <c r="CLZ32" s="93"/>
      <c r="CMF32" s="93"/>
      <c r="CMI32" s="93"/>
      <c r="CML32" s="93"/>
      <c r="CMO32" s="93"/>
      <c r="CMR32" s="93"/>
      <c r="CMU32" s="93"/>
      <c r="CNA32" s="93"/>
      <c r="CNJ32" s="93"/>
      <c r="CNM32" s="93"/>
      <c r="CNP32" s="93"/>
      <c r="CNS32" s="93"/>
      <c r="COE32" s="93"/>
      <c r="COK32" s="93"/>
      <c r="CON32" s="93"/>
      <c r="COQ32" s="93"/>
      <c r="COT32" s="93"/>
      <c r="COZ32" s="93"/>
      <c r="CPC32" s="93"/>
      <c r="CPF32" s="93"/>
      <c r="CPI32" s="93"/>
      <c r="CPK32" s="93"/>
      <c r="CPL32" s="93"/>
      <c r="CPQ32" s="93"/>
      <c r="CPT32" s="93"/>
      <c r="CPW32" s="93"/>
      <c r="CPZ32" s="93"/>
      <c r="CQC32" s="93"/>
      <c r="CQF32" s="93"/>
      <c r="CQI32" s="93"/>
      <c r="CQO32" s="93"/>
      <c r="CQR32" s="93"/>
      <c r="CQU32" s="93"/>
      <c r="CQW32" s="93"/>
      <c r="CQX32" s="93"/>
      <c r="CRF32" s="93"/>
      <c r="CRI32" s="93"/>
      <c r="CRL32" s="93"/>
      <c r="CRW32" s="93"/>
      <c r="CRX32" s="93"/>
      <c r="CSC32" s="93"/>
      <c r="CSG32" s="93"/>
      <c r="CSH32" s="93"/>
      <c r="CSP32" s="93"/>
      <c r="CSQ32" s="93"/>
      <c r="CTQ32" s="93"/>
      <c r="CTR32" s="93"/>
      <c r="CTS32" s="93"/>
      <c r="CTT32" s="93"/>
      <c r="CTU32" s="93"/>
      <c r="CTV32" s="93"/>
      <c r="CTW32" s="93"/>
      <c r="CTX32" s="93"/>
      <c r="CTY32" s="93"/>
      <c r="CTZ32" s="93"/>
      <c r="CUA32" s="93"/>
      <c r="CUB32" s="93"/>
      <c r="CUC32" s="93"/>
      <c r="CUD32" s="93"/>
      <c r="CUE32" s="93"/>
      <c r="CUF32" s="93"/>
      <c r="CUG32" s="93"/>
      <c r="CUH32" s="93"/>
      <c r="CUI32" s="93"/>
      <c r="CUJ32" s="93"/>
      <c r="CUK32" s="93"/>
      <c r="CUL32" s="93"/>
      <c r="CUM32" s="93"/>
      <c r="CUN32" s="93"/>
      <c r="CUO32" s="93"/>
      <c r="CUP32" s="93"/>
      <c r="CUQ32" s="93"/>
      <c r="CUR32" s="93"/>
      <c r="CUS32" s="93"/>
      <c r="CUT32" s="93"/>
      <c r="CUU32" s="93"/>
      <c r="CUV32" s="93"/>
      <c r="CUW32" s="93"/>
      <c r="CUX32" s="93"/>
      <c r="CUY32" s="93"/>
      <c r="CUZ32" s="93"/>
      <c r="CVA32" s="93"/>
      <c r="CVB32" s="93"/>
      <c r="CVC32" s="93"/>
      <c r="CVD32" s="93"/>
      <c r="CVE32" s="93"/>
      <c r="CVF32" s="93"/>
      <c r="CVG32" s="93"/>
      <c r="CVH32" s="93"/>
      <c r="CVI32" s="93"/>
      <c r="CVJ32" s="93"/>
      <c r="CVK32" s="93"/>
      <c r="CVL32" s="93"/>
      <c r="CVM32" s="93"/>
      <c r="CVN32" s="93"/>
      <c r="CVO32" s="93"/>
      <c r="CVP32" s="93"/>
      <c r="CVQ32" s="93"/>
      <c r="CVR32" s="93"/>
      <c r="CVS32" s="93"/>
      <c r="CVT32" s="93"/>
      <c r="CVU32" s="93"/>
      <c r="CVV32" s="93"/>
      <c r="CWB32" s="93"/>
      <c r="CWE32" s="93"/>
      <c r="CWH32" s="93"/>
      <c r="CWK32" s="93"/>
      <c r="CWN32" s="93"/>
      <c r="CWQ32" s="93"/>
      <c r="CWW32" s="93"/>
      <c r="CXF32" s="93"/>
      <c r="CXI32" s="93"/>
      <c r="CXL32" s="93"/>
      <c r="CXO32" s="93"/>
      <c r="CYA32" s="93"/>
      <c r="CYG32" s="93"/>
      <c r="CYJ32" s="93"/>
      <c r="CYM32" s="93"/>
      <c r="CYP32" s="93"/>
      <c r="CYV32" s="93"/>
      <c r="CYY32" s="93"/>
      <c r="CZB32" s="93"/>
      <c r="CZE32" s="93"/>
      <c r="CZG32" s="93"/>
      <c r="CZH32" s="93"/>
      <c r="CZM32" s="93"/>
      <c r="CZP32" s="93"/>
      <c r="CZS32" s="93"/>
      <c r="CZV32" s="93"/>
      <c r="CZY32" s="93"/>
      <c r="DAB32" s="93"/>
      <c r="DAE32" s="93"/>
      <c r="DAK32" s="93"/>
      <c r="DAN32" s="93"/>
      <c r="DAQ32" s="93"/>
      <c r="DAS32" s="93"/>
      <c r="DAT32" s="93"/>
      <c r="DBB32" s="93"/>
      <c r="DBE32" s="93"/>
      <c r="DBH32" s="93"/>
      <c r="DBS32" s="93"/>
      <c r="DBT32" s="93"/>
      <c r="DBY32" s="93"/>
      <c r="DCC32" s="93"/>
      <c r="DCD32" s="93"/>
      <c r="DCL32" s="93"/>
      <c r="DCM32" s="93"/>
      <c r="DDM32" s="93"/>
      <c r="DDN32" s="93"/>
      <c r="DDO32" s="93"/>
      <c r="DDP32" s="93"/>
      <c r="DDQ32" s="93"/>
      <c r="DDR32" s="93"/>
      <c r="DDS32" s="93"/>
      <c r="DDT32" s="93"/>
      <c r="DDU32" s="93"/>
      <c r="DDV32" s="93"/>
      <c r="DDW32" s="93"/>
      <c r="DDX32" s="93"/>
      <c r="DDY32" s="93"/>
      <c r="DDZ32" s="93"/>
      <c r="DEA32" s="93"/>
      <c r="DEB32" s="93"/>
      <c r="DEC32" s="93"/>
      <c r="DED32" s="93"/>
      <c r="DEE32" s="93"/>
      <c r="DEF32" s="93"/>
      <c r="DEG32" s="93"/>
      <c r="DEH32" s="93"/>
      <c r="DEI32" s="93"/>
      <c r="DEJ32" s="93"/>
      <c r="DEK32" s="93"/>
      <c r="DEL32" s="93"/>
      <c r="DEM32" s="93"/>
      <c r="DEN32" s="93"/>
      <c r="DEO32" s="93"/>
      <c r="DEP32" s="93"/>
      <c r="DEQ32" s="93"/>
      <c r="DER32" s="93"/>
      <c r="DES32" s="93"/>
      <c r="DET32" s="93"/>
      <c r="DEU32" s="93"/>
      <c r="DEV32" s="93"/>
      <c r="DEW32" s="93"/>
      <c r="DEX32" s="93"/>
      <c r="DEY32" s="93"/>
      <c r="DEZ32" s="93"/>
      <c r="DFA32" s="93"/>
      <c r="DFB32" s="93"/>
      <c r="DFC32" s="93"/>
      <c r="DFD32" s="93"/>
      <c r="DFE32" s="93"/>
      <c r="DFF32" s="93"/>
      <c r="DFG32" s="93"/>
      <c r="DFH32" s="93"/>
      <c r="DFI32" s="93"/>
      <c r="DFJ32" s="93"/>
      <c r="DFK32" s="93"/>
      <c r="DFL32" s="93"/>
      <c r="DFM32" s="93"/>
      <c r="DFN32" s="93"/>
      <c r="DFO32" s="93"/>
      <c r="DFP32" s="93"/>
      <c r="DFQ32" s="93"/>
      <c r="DFR32" s="93"/>
      <c r="DFX32" s="93"/>
      <c r="DGA32" s="93"/>
      <c r="DGD32" s="93"/>
      <c r="DGG32" s="93"/>
      <c r="DGJ32" s="93"/>
      <c r="DGM32" s="93"/>
      <c r="DGS32" s="93"/>
      <c r="DHB32" s="93"/>
      <c r="DHE32" s="93"/>
      <c r="DHH32" s="93"/>
      <c r="DHK32" s="93"/>
      <c r="DHW32" s="93"/>
      <c r="DIC32" s="93"/>
      <c r="DIF32" s="93"/>
      <c r="DII32" s="93"/>
      <c r="DIL32" s="93"/>
      <c r="DIR32" s="93"/>
      <c r="DIU32" s="93"/>
      <c r="DIX32" s="93"/>
      <c r="DJA32" s="93"/>
      <c r="DJC32" s="93"/>
      <c r="DJD32" s="93"/>
      <c r="DJI32" s="93"/>
      <c r="DJL32" s="93"/>
      <c r="DJO32" s="93"/>
      <c r="DJR32" s="93"/>
      <c r="DJU32" s="93"/>
      <c r="DJX32" s="93"/>
      <c r="DKA32" s="93"/>
      <c r="DKG32" s="93"/>
      <c r="DKJ32" s="93"/>
      <c r="DKM32" s="93"/>
      <c r="DKO32" s="93"/>
      <c r="DKP32" s="93"/>
      <c r="DKX32" s="93"/>
      <c r="DLA32" s="93"/>
      <c r="DLD32" s="93"/>
      <c r="DLO32" s="93"/>
      <c r="DLP32" s="93"/>
      <c r="DLU32" s="93"/>
      <c r="DLY32" s="93"/>
      <c r="DLZ32" s="93"/>
      <c r="DMH32" s="93"/>
      <c r="DMI32" s="93"/>
      <c r="DNI32" s="93"/>
      <c r="DNJ32" s="93"/>
      <c r="DNK32" s="93"/>
      <c r="DNL32" s="93"/>
      <c r="DNM32" s="93"/>
      <c r="DNN32" s="93"/>
      <c r="DNO32" s="93"/>
      <c r="DNP32" s="93"/>
      <c r="DNQ32" s="93"/>
      <c r="DNR32" s="93"/>
      <c r="DNS32" s="93"/>
      <c r="DNT32" s="93"/>
      <c r="DNU32" s="93"/>
      <c r="DNV32" s="93"/>
      <c r="DNW32" s="93"/>
      <c r="DNX32" s="93"/>
      <c r="DNY32" s="93"/>
      <c r="DNZ32" s="93"/>
      <c r="DOA32" s="93"/>
      <c r="DOB32" s="93"/>
      <c r="DOC32" s="93"/>
      <c r="DOD32" s="93"/>
      <c r="DOE32" s="93"/>
      <c r="DOF32" s="93"/>
      <c r="DOG32" s="93"/>
      <c r="DOH32" s="93"/>
      <c r="DOI32" s="93"/>
      <c r="DOJ32" s="93"/>
      <c r="DOK32" s="93"/>
      <c r="DOL32" s="93"/>
      <c r="DOM32" s="93"/>
      <c r="DON32" s="93"/>
      <c r="DOO32" s="93"/>
      <c r="DOP32" s="93"/>
      <c r="DOQ32" s="93"/>
      <c r="DOR32" s="93"/>
      <c r="DOS32" s="93"/>
      <c r="DOT32" s="93"/>
      <c r="DOU32" s="93"/>
      <c r="DOV32" s="93"/>
      <c r="DOW32" s="93"/>
      <c r="DOX32" s="93"/>
      <c r="DOY32" s="93"/>
      <c r="DOZ32" s="93"/>
      <c r="DPA32" s="93"/>
      <c r="DPB32" s="93"/>
      <c r="DPC32" s="93"/>
      <c r="DPD32" s="93"/>
      <c r="DPE32" s="93"/>
      <c r="DPF32" s="93"/>
      <c r="DPG32" s="93"/>
      <c r="DPH32" s="93"/>
      <c r="DPI32" s="93"/>
      <c r="DPJ32" s="93"/>
      <c r="DPK32" s="93"/>
      <c r="DPL32" s="93"/>
      <c r="DPM32" s="93"/>
      <c r="DPN32" s="93"/>
      <c r="DPT32" s="93"/>
      <c r="DPW32" s="93"/>
      <c r="DPZ32" s="93"/>
      <c r="DQC32" s="93"/>
      <c r="DQF32" s="93"/>
      <c r="DQI32" s="93"/>
      <c r="DQO32" s="93"/>
      <c r="DQX32" s="93"/>
      <c r="DRA32" s="93"/>
      <c r="DRD32" s="93"/>
      <c r="DRG32" s="93"/>
      <c r="DRS32" s="93"/>
      <c r="DRY32" s="93"/>
      <c r="DSB32" s="93"/>
      <c r="DSE32" s="93"/>
      <c r="DSH32" s="93"/>
      <c r="DSN32" s="93"/>
      <c r="DSQ32" s="93"/>
      <c r="DST32" s="93"/>
      <c r="DSW32" s="93"/>
      <c r="DSY32" s="93"/>
      <c r="DSZ32" s="93"/>
      <c r="DTE32" s="93"/>
      <c r="DTH32" s="93"/>
      <c r="DTK32" s="93"/>
      <c r="DTN32" s="93"/>
      <c r="DTQ32" s="93"/>
      <c r="DTT32" s="93"/>
      <c r="DTW32" s="93"/>
      <c r="DUC32" s="93"/>
      <c r="DUF32" s="93"/>
      <c r="DUI32" s="93"/>
      <c r="DUK32" s="93"/>
      <c r="DUL32" s="93"/>
      <c r="DUT32" s="93"/>
      <c r="DUW32" s="93"/>
      <c r="DUZ32" s="93"/>
      <c r="DVK32" s="93"/>
      <c r="DVL32" s="93"/>
      <c r="DVQ32" s="93"/>
      <c r="DVU32" s="93"/>
      <c r="DVV32" s="93"/>
      <c r="DWD32" s="93"/>
      <c r="DWE32" s="93"/>
      <c r="DXE32" s="93"/>
      <c r="DXF32" s="93"/>
      <c r="DXG32" s="93"/>
      <c r="DXH32" s="93"/>
      <c r="DXI32" s="93"/>
      <c r="DXJ32" s="93"/>
      <c r="DXK32" s="93"/>
      <c r="DXL32" s="93"/>
      <c r="DXM32" s="93"/>
      <c r="DXN32" s="93"/>
      <c r="DXO32" s="93"/>
      <c r="DXP32" s="93"/>
      <c r="DXQ32" s="93"/>
      <c r="DXR32" s="93"/>
      <c r="DXS32" s="93"/>
      <c r="DXT32" s="93"/>
      <c r="DXU32" s="93"/>
      <c r="DXV32" s="93"/>
      <c r="DXW32" s="93"/>
      <c r="DXX32" s="93"/>
      <c r="DXY32" s="93"/>
      <c r="DXZ32" s="93"/>
      <c r="DYA32" s="93"/>
      <c r="DYB32" s="93"/>
      <c r="DYC32" s="93"/>
      <c r="DYD32" s="93"/>
      <c r="DYE32" s="93"/>
      <c r="DYF32" s="93"/>
      <c r="DYG32" s="93"/>
      <c r="DYH32" s="93"/>
      <c r="DYI32" s="93"/>
      <c r="DYJ32" s="93"/>
      <c r="DYK32" s="93"/>
      <c r="DYL32" s="93"/>
      <c r="DYM32" s="93"/>
      <c r="DYN32" s="93"/>
      <c r="DYO32" s="93"/>
      <c r="DYP32" s="93"/>
      <c r="DYQ32" s="93"/>
      <c r="DYR32" s="93"/>
      <c r="DYS32" s="93"/>
      <c r="DYT32" s="93"/>
      <c r="DYU32" s="93"/>
      <c r="DYV32" s="93"/>
      <c r="DYW32" s="93"/>
      <c r="DYX32" s="93"/>
      <c r="DYY32" s="93"/>
      <c r="DYZ32" s="93"/>
      <c r="DZA32" s="93"/>
      <c r="DZB32" s="93"/>
      <c r="DZC32" s="93"/>
      <c r="DZD32" s="93"/>
      <c r="DZE32" s="93"/>
      <c r="DZF32" s="93"/>
      <c r="DZG32" s="93"/>
      <c r="DZH32" s="93"/>
      <c r="DZI32" s="93"/>
      <c r="DZJ32" s="93"/>
      <c r="DZP32" s="93"/>
      <c r="DZS32" s="93"/>
      <c r="DZV32" s="93"/>
      <c r="DZY32" s="93"/>
      <c r="EAB32" s="93"/>
      <c r="EAE32" s="93"/>
      <c r="EAK32" s="93"/>
      <c r="EAT32" s="93"/>
      <c r="EAW32" s="93"/>
      <c r="EAZ32" s="93"/>
      <c r="EBC32" s="93"/>
      <c r="EBO32" s="93"/>
      <c r="EBU32" s="93"/>
      <c r="EBX32" s="93"/>
      <c r="ECA32" s="93"/>
      <c r="ECD32" s="93"/>
      <c r="ECJ32" s="93"/>
      <c r="ECM32" s="93"/>
      <c r="ECP32" s="93"/>
      <c r="ECS32" s="93"/>
      <c r="ECU32" s="93"/>
      <c r="ECV32" s="93"/>
      <c r="EDA32" s="93"/>
      <c r="EDD32" s="93"/>
      <c r="EDG32" s="93"/>
      <c r="EDJ32" s="93"/>
      <c r="EDM32" s="93"/>
      <c r="EDP32" s="93"/>
      <c r="EDS32" s="93"/>
      <c r="EDY32" s="93"/>
      <c r="EEB32" s="93"/>
      <c r="EEE32" s="93"/>
      <c r="EEG32" s="93"/>
      <c r="EEH32" s="93"/>
      <c r="EEP32" s="93"/>
      <c r="EES32" s="93"/>
      <c r="EEV32" s="93"/>
      <c r="EFG32" s="93"/>
      <c r="EFH32" s="93"/>
      <c r="EFM32" s="93"/>
      <c r="EFQ32" s="93"/>
      <c r="EFR32" s="93"/>
      <c r="EFZ32" s="93"/>
      <c r="EGA32" s="93"/>
      <c r="EHA32" s="93"/>
      <c r="EHB32" s="93"/>
      <c r="EHC32" s="93"/>
      <c r="EHD32" s="93"/>
      <c r="EHE32" s="93"/>
      <c r="EHF32" s="93"/>
      <c r="EHG32" s="93"/>
      <c r="EHH32" s="93"/>
      <c r="EHI32" s="93"/>
      <c r="EHJ32" s="93"/>
      <c r="EHK32" s="93"/>
      <c r="EHL32" s="93"/>
      <c r="EHM32" s="93"/>
      <c r="EHN32" s="93"/>
      <c r="EHO32" s="93"/>
      <c r="EHP32" s="93"/>
      <c r="EHQ32" s="93"/>
      <c r="EHR32" s="93"/>
      <c r="EHS32" s="93"/>
      <c r="EHT32" s="93"/>
      <c r="EHU32" s="93"/>
      <c r="EHV32" s="93"/>
      <c r="EHW32" s="93"/>
      <c r="EHX32" s="93"/>
      <c r="EHY32" s="93"/>
      <c r="EHZ32" s="93"/>
      <c r="EIA32" s="93"/>
      <c r="EIB32" s="93"/>
      <c r="EIC32" s="93"/>
      <c r="EID32" s="93"/>
      <c r="EIE32" s="93"/>
      <c r="EIF32" s="93"/>
      <c r="EIG32" s="93"/>
      <c r="EIH32" s="93"/>
      <c r="EII32" s="93"/>
      <c r="EIJ32" s="93"/>
      <c r="EIK32" s="93"/>
      <c r="EIL32" s="93"/>
      <c r="EIM32" s="93"/>
      <c r="EIN32" s="93"/>
      <c r="EIO32" s="93"/>
      <c r="EIP32" s="93"/>
      <c r="EIQ32" s="93"/>
      <c r="EIR32" s="93"/>
      <c r="EIS32" s="93"/>
      <c r="EIT32" s="93"/>
      <c r="EIU32" s="93"/>
      <c r="EIV32" s="93"/>
      <c r="EIW32" s="93"/>
      <c r="EIX32" s="93"/>
      <c r="EIY32" s="93"/>
      <c r="EIZ32" s="93"/>
      <c r="EJA32" s="93"/>
      <c r="EJB32" s="93"/>
      <c r="EJC32" s="93"/>
      <c r="EJD32" s="93"/>
      <c r="EJE32" s="93"/>
      <c r="EJF32" s="93"/>
      <c r="EJL32" s="93"/>
      <c r="EJO32" s="93"/>
      <c r="EJR32" s="93"/>
      <c r="EJU32" s="93"/>
      <c r="EJX32" s="93"/>
      <c r="EKA32" s="93"/>
      <c r="EKG32" s="93"/>
      <c r="EKP32" s="93"/>
      <c r="EKS32" s="93"/>
      <c r="EKV32" s="93"/>
      <c r="EKY32" s="93"/>
      <c r="ELK32" s="93"/>
      <c r="ELQ32" s="93"/>
      <c r="ELT32" s="93"/>
      <c r="ELW32" s="93"/>
      <c r="ELZ32" s="93"/>
      <c r="EMF32" s="93"/>
      <c r="EMI32" s="93"/>
      <c r="EML32" s="93"/>
      <c r="EMO32" s="93"/>
      <c r="EMQ32" s="93"/>
      <c r="EMR32" s="93"/>
      <c r="EMW32" s="93"/>
      <c r="EMZ32" s="93"/>
      <c r="ENC32" s="93"/>
      <c r="ENF32" s="93"/>
      <c r="ENI32" s="93"/>
      <c r="ENL32" s="93"/>
      <c r="ENO32" s="93"/>
      <c r="ENU32" s="93"/>
      <c r="ENX32" s="93"/>
      <c r="EOA32" s="93"/>
      <c r="EOC32" s="93"/>
      <c r="EOD32" s="93"/>
      <c r="EOL32" s="93"/>
      <c r="EOO32" s="93"/>
      <c r="EOR32" s="93"/>
      <c r="EPC32" s="93"/>
      <c r="EPD32" s="93"/>
      <c r="EPI32" s="93"/>
      <c r="EPM32" s="93"/>
      <c r="EPN32" s="93"/>
      <c r="EPV32" s="93"/>
      <c r="EPW32" s="93"/>
      <c r="EQW32" s="93"/>
      <c r="EQX32" s="93"/>
      <c r="EQY32" s="93"/>
      <c r="EQZ32" s="93"/>
      <c r="ERA32" s="93"/>
      <c r="ERB32" s="93"/>
      <c r="ERC32" s="93"/>
      <c r="ERD32" s="93"/>
      <c r="ERE32" s="93"/>
      <c r="ERF32" s="93"/>
      <c r="ERG32" s="93"/>
      <c r="ERH32" s="93"/>
      <c r="ERI32" s="93"/>
      <c r="ERJ32" s="93"/>
      <c r="ERK32" s="93"/>
      <c r="ERL32" s="93"/>
      <c r="ERM32" s="93"/>
      <c r="ERN32" s="93"/>
      <c r="ERO32" s="93"/>
      <c r="ERP32" s="93"/>
      <c r="ERQ32" s="93"/>
      <c r="ERR32" s="93"/>
      <c r="ERS32" s="93"/>
      <c r="ERT32" s="93"/>
      <c r="ERU32" s="93"/>
      <c r="ERV32" s="93"/>
      <c r="ERW32" s="93"/>
      <c r="ERX32" s="93"/>
      <c r="ERY32" s="93"/>
      <c r="ERZ32" s="93"/>
      <c r="ESA32" s="93"/>
      <c r="ESB32" s="93"/>
      <c r="ESC32" s="93"/>
      <c r="ESD32" s="93"/>
      <c r="ESE32" s="93"/>
      <c r="ESF32" s="93"/>
      <c r="ESG32" s="93"/>
      <c r="ESH32" s="93"/>
      <c r="ESI32" s="93"/>
      <c r="ESJ32" s="93"/>
      <c r="ESK32" s="93"/>
      <c r="ESL32" s="93"/>
      <c r="ESM32" s="93"/>
      <c r="ESN32" s="93"/>
      <c r="ESO32" s="93"/>
      <c r="ESP32" s="93"/>
      <c r="ESQ32" s="93"/>
      <c r="ESR32" s="93"/>
      <c r="ESS32" s="93"/>
      <c r="EST32" s="93"/>
      <c r="ESU32" s="93"/>
      <c r="ESV32" s="93"/>
      <c r="ESW32" s="93"/>
      <c r="ESX32" s="93"/>
      <c r="ESY32" s="93"/>
      <c r="ESZ32" s="93"/>
      <c r="ETA32" s="93"/>
      <c r="ETB32" s="93"/>
      <c r="ETH32" s="93"/>
      <c r="ETK32" s="93"/>
      <c r="ETN32" s="93"/>
      <c r="ETQ32" s="93"/>
      <c r="ETT32" s="93"/>
      <c r="ETW32" s="93"/>
      <c r="EUC32" s="93"/>
      <c r="EUL32" s="93"/>
      <c r="EUO32" s="93"/>
      <c r="EUR32" s="93"/>
      <c r="EUU32" s="93"/>
      <c r="EVG32" s="93"/>
      <c r="EVM32" s="93"/>
      <c r="EVP32" s="93"/>
      <c r="EVS32" s="93"/>
      <c r="EVV32" s="93"/>
      <c r="EWB32" s="93"/>
      <c r="EWE32" s="93"/>
      <c r="EWH32" s="93"/>
      <c r="EWK32" s="93"/>
      <c r="EWM32" s="93"/>
      <c r="EWN32" s="93"/>
      <c r="EWS32" s="93"/>
      <c r="EWV32" s="93"/>
      <c r="EWY32" s="93"/>
      <c r="EXB32" s="93"/>
      <c r="EXE32" s="93"/>
      <c r="EXH32" s="93"/>
      <c r="EXK32" s="93"/>
      <c r="EXQ32" s="93"/>
      <c r="EXT32" s="93"/>
      <c r="EXW32" s="93"/>
      <c r="EXY32" s="93"/>
      <c r="EXZ32" s="93"/>
      <c r="EYH32" s="93"/>
      <c r="EYK32" s="93"/>
      <c r="EYN32" s="93"/>
      <c r="EYY32" s="93"/>
      <c r="EYZ32" s="93"/>
      <c r="EZE32" s="93"/>
      <c r="EZI32" s="93"/>
      <c r="EZJ32" s="93"/>
      <c r="EZR32" s="93"/>
      <c r="EZS32" s="93"/>
      <c r="FAS32" s="93"/>
      <c r="FAT32" s="93"/>
      <c r="FAU32" s="93"/>
      <c r="FAV32" s="93"/>
      <c r="FAW32" s="93"/>
      <c r="FAX32" s="93"/>
      <c r="FAY32" s="93"/>
      <c r="FAZ32" s="93"/>
      <c r="FBA32" s="93"/>
      <c r="FBB32" s="93"/>
      <c r="FBC32" s="93"/>
      <c r="FBD32" s="93"/>
      <c r="FBE32" s="93"/>
      <c r="FBF32" s="93"/>
      <c r="FBG32" s="93"/>
      <c r="FBH32" s="93"/>
      <c r="FBI32" s="93"/>
      <c r="FBJ32" s="93"/>
      <c r="FBK32" s="93"/>
      <c r="FBL32" s="93"/>
      <c r="FBM32" s="93"/>
      <c r="FBN32" s="93"/>
      <c r="FBO32" s="93"/>
      <c r="FBP32" s="93"/>
      <c r="FBQ32" s="93"/>
      <c r="FBR32" s="93"/>
      <c r="FBS32" s="93"/>
      <c r="FBT32" s="93"/>
      <c r="FBU32" s="93"/>
      <c r="FBV32" s="93"/>
      <c r="FBW32" s="93"/>
      <c r="FBX32" s="93"/>
      <c r="FBY32" s="93"/>
      <c r="FBZ32" s="93"/>
      <c r="FCA32" s="93"/>
      <c r="FCB32" s="93"/>
      <c r="FCC32" s="93"/>
      <c r="FCD32" s="93"/>
      <c r="FCE32" s="93"/>
      <c r="FCF32" s="93"/>
      <c r="FCG32" s="93"/>
      <c r="FCH32" s="93"/>
      <c r="FCI32" s="93"/>
      <c r="FCJ32" s="93"/>
      <c r="FCK32" s="93"/>
      <c r="FCL32" s="93"/>
      <c r="FCM32" s="93"/>
      <c r="FCN32" s="93"/>
      <c r="FCO32" s="93"/>
      <c r="FCP32" s="93"/>
      <c r="FCQ32" s="93"/>
      <c r="FCR32" s="93"/>
      <c r="FCS32" s="93"/>
      <c r="FCT32" s="93"/>
      <c r="FCU32" s="93"/>
      <c r="FCV32" s="93"/>
      <c r="FCW32" s="93"/>
      <c r="FCX32" s="93"/>
      <c r="FDD32" s="93"/>
      <c r="FDG32" s="93"/>
      <c r="FDJ32" s="93"/>
      <c r="FDM32" s="93"/>
      <c r="FDP32" s="93"/>
      <c r="FDS32" s="93"/>
      <c r="FDY32" s="93"/>
      <c r="FEH32" s="93"/>
      <c r="FEK32" s="93"/>
      <c r="FEN32" s="93"/>
      <c r="FEQ32" s="93"/>
      <c r="FFC32" s="93"/>
      <c r="FFI32" s="93"/>
      <c r="FFL32" s="93"/>
      <c r="FFO32" s="93"/>
      <c r="FFR32" s="93"/>
      <c r="FFX32" s="93"/>
      <c r="FGA32" s="93"/>
      <c r="FGD32" s="93"/>
      <c r="FGG32" s="93"/>
      <c r="FGI32" s="93"/>
      <c r="FGJ32" s="93"/>
      <c r="FGO32" s="93"/>
      <c r="FGR32" s="93"/>
      <c r="FGU32" s="93"/>
      <c r="FGX32" s="93"/>
      <c r="FHA32" s="93"/>
      <c r="FHD32" s="93"/>
      <c r="FHG32" s="93"/>
      <c r="FHM32" s="93"/>
      <c r="FHP32" s="93"/>
      <c r="FHS32" s="93"/>
      <c r="FHU32" s="93"/>
      <c r="FHV32" s="93"/>
      <c r="FID32" s="93"/>
      <c r="FIG32" s="93"/>
      <c r="FIJ32" s="93"/>
      <c r="FIU32" s="93"/>
      <c r="FIV32" s="93"/>
      <c r="FJA32" s="93"/>
      <c r="FJE32" s="93"/>
      <c r="FJF32" s="93"/>
      <c r="FJN32" s="93"/>
      <c r="FJO32" s="93"/>
      <c r="FKO32" s="93"/>
      <c r="FKP32" s="93"/>
      <c r="FKQ32" s="93"/>
      <c r="FKR32" s="93"/>
      <c r="FKS32" s="93"/>
      <c r="FKT32" s="93"/>
      <c r="FKU32" s="93"/>
      <c r="FKV32" s="93"/>
      <c r="FKW32" s="93"/>
      <c r="FKX32" s="93"/>
      <c r="FKY32" s="93"/>
      <c r="FKZ32" s="93"/>
      <c r="FLA32" s="93"/>
      <c r="FLB32" s="93"/>
      <c r="FLC32" s="93"/>
      <c r="FLD32" s="93"/>
      <c r="FLE32" s="93"/>
      <c r="FLF32" s="93"/>
      <c r="FLG32" s="93"/>
      <c r="FLH32" s="93"/>
      <c r="FLI32" s="93"/>
      <c r="FLJ32" s="93"/>
      <c r="FLK32" s="93"/>
      <c r="FLL32" s="93"/>
      <c r="FLM32" s="93"/>
      <c r="FLN32" s="93"/>
      <c r="FLO32" s="93"/>
      <c r="FLP32" s="93"/>
      <c r="FLQ32" s="93"/>
      <c r="FLR32" s="93"/>
      <c r="FLS32" s="93"/>
      <c r="FLT32" s="93"/>
      <c r="FLU32" s="93"/>
      <c r="FLV32" s="93"/>
      <c r="FLW32" s="93"/>
      <c r="FLX32" s="93"/>
      <c r="FLY32" s="93"/>
      <c r="FLZ32" s="93"/>
      <c r="FMA32" s="93"/>
      <c r="FMB32" s="93"/>
      <c r="FMC32" s="93"/>
      <c r="FMD32" s="93"/>
      <c r="FME32" s="93"/>
      <c r="FMF32" s="93"/>
      <c r="FMG32" s="93"/>
      <c r="FMH32" s="93"/>
      <c r="FMI32" s="93"/>
      <c r="FMJ32" s="93"/>
      <c r="FMK32" s="93"/>
      <c r="FML32" s="93"/>
      <c r="FMM32" s="93"/>
      <c r="FMN32" s="93"/>
      <c r="FMO32" s="93"/>
      <c r="FMP32" s="93"/>
      <c r="FMQ32" s="93"/>
      <c r="FMR32" s="93"/>
      <c r="FMS32" s="93"/>
      <c r="FMT32" s="93"/>
      <c r="FMZ32" s="93"/>
      <c r="FNC32" s="93"/>
      <c r="FNF32" s="93"/>
      <c r="FNI32" s="93"/>
      <c r="FNL32" s="93"/>
      <c r="FNO32" s="93"/>
      <c r="FNU32" s="93"/>
      <c r="FOD32" s="93"/>
      <c r="FOG32" s="93"/>
      <c r="FOJ32" s="93"/>
      <c r="FOM32" s="93"/>
      <c r="FOY32" s="93"/>
      <c r="FPE32" s="93"/>
      <c r="FPH32" s="93"/>
      <c r="FPK32" s="93"/>
      <c r="FPN32" s="93"/>
      <c r="FPT32" s="93"/>
      <c r="FPW32" s="93"/>
      <c r="FPZ32" s="93"/>
      <c r="FQC32" s="93"/>
      <c r="FQE32" s="93"/>
      <c r="FQF32" s="93"/>
      <c r="FQK32" s="93"/>
      <c r="FQN32" s="93"/>
      <c r="FQQ32" s="93"/>
      <c r="FQT32" s="93"/>
      <c r="FQW32" s="93"/>
      <c r="FQZ32" s="93"/>
      <c r="FRC32" s="93"/>
      <c r="FRI32" s="93"/>
      <c r="FRL32" s="93"/>
      <c r="FRO32" s="93"/>
      <c r="FRQ32" s="93"/>
      <c r="FRR32" s="93"/>
      <c r="FRZ32" s="93"/>
      <c r="FSC32" s="93"/>
      <c r="FSF32" s="93"/>
      <c r="FSQ32" s="93"/>
      <c r="FSR32" s="93"/>
      <c r="FSW32" s="93"/>
      <c r="FTA32" s="93"/>
      <c r="FTB32" s="93"/>
      <c r="FTJ32" s="93"/>
      <c r="FTK32" s="93"/>
      <c r="FUK32" s="93"/>
      <c r="FUL32" s="93"/>
      <c r="FUM32" s="93"/>
      <c r="FUN32" s="93"/>
      <c r="FUO32" s="93"/>
      <c r="FUP32" s="93"/>
      <c r="FUQ32" s="93"/>
      <c r="FUR32" s="93"/>
      <c r="FUS32" s="93"/>
      <c r="FUT32" s="93"/>
      <c r="FUU32" s="93"/>
      <c r="FUV32" s="93"/>
      <c r="FUW32" s="93"/>
      <c r="FUX32" s="93"/>
      <c r="FUY32" s="93"/>
      <c r="FUZ32" s="93"/>
      <c r="FVA32" s="93"/>
      <c r="FVB32" s="93"/>
      <c r="FVC32" s="93"/>
      <c r="FVD32" s="93"/>
      <c r="FVE32" s="93"/>
      <c r="FVF32" s="93"/>
      <c r="FVG32" s="93"/>
      <c r="FVH32" s="93"/>
      <c r="FVI32" s="93"/>
      <c r="FVJ32" s="93"/>
      <c r="FVK32" s="93"/>
      <c r="FVL32" s="93"/>
      <c r="FVM32" s="93"/>
      <c r="FVN32" s="93"/>
      <c r="FVO32" s="93"/>
      <c r="FVP32" s="93"/>
      <c r="FVQ32" s="93"/>
      <c r="FVR32" s="93"/>
      <c r="FVS32" s="93"/>
      <c r="FVT32" s="93"/>
      <c r="FVU32" s="93"/>
      <c r="FVV32" s="93"/>
      <c r="FVW32" s="93"/>
      <c r="FVX32" s="93"/>
      <c r="FVY32" s="93"/>
      <c r="FVZ32" s="93"/>
      <c r="FWA32" s="93"/>
      <c r="FWB32" s="93"/>
      <c r="FWC32" s="93"/>
      <c r="FWD32" s="93"/>
      <c r="FWE32" s="93"/>
      <c r="FWF32" s="93"/>
      <c r="FWG32" s="93"/>
      <c r="FWH32" s="93"/>
      <c r="FWI32" s="93"/>
      <c r="FWJ32" s="93"/>
      <c r="FWK32" s="93"/>
      <c r="FWL32" s="93"/>
      <c r="FWM32" s="93"/>
      <c r="FWN32" s="93"/>
      <c r="FWO32" s="93"/>
      <c r="FWP32" s="93"/>
      <c r="FWV32" s="93"/>
      <c r="FWY32" s="93"/>
      <c r="FXB32" s="93"/>
      <c r="FXE32" s="93"/>
      <c r="FXH32" s="93"/>
      <c r="FXK32" s="93"/>
      <c r="FXQ32" s="93"/>
      <c r="FXZ32" s="93"/>
      <c r="FYC32" s="93"/>
      <c r="FYF32" s="93"/>
      <c r="FYI32" s="93"/>
      <c r="FYU32" s="93"/>
      <c r="FZA32" s="93"/>
      <c r="FZD32" s="93"/>
      <c r="FZG32" s="93"/>
      <c r="FZJ32" s="93"/>
      <c r="FZP32" s="93"/>
      <c r="FZS32" s="93"/>
      <c r="FZV32" s="93"/>
      <c r="FZY32" s="93"/>
      <c r="GAA32" s="93"/>
      <c r="GAB32" s="93"/>
      <c r="GAG32" s="93"/>
      <c r="GAJ32" s="93"/>
      <c r="GAM32" s="93"/>
      <c r="GAP32" s="93"/>
      <c r="GAS32" s="93"/>
      <c r="GAV32" s="93"/>
      <c r="GAY32" s="93"/>
      <c r="GBE32" s="93"/>
      <c r="GBH32" s="93"/>
      <c r="GBK32" s="93"/>
      <c r="GBM32" s="93"/>
      <c r="GBN32" s="93"/>
      <c r="GBV32" s="93"/>
      <c r="GBY32" s="93"/>
      <c r="GCB32" s="93"/>
      <c r="GCM32" s="93"/>
      <c r="GCN32" s="93"/>
      <c r="GCS32" s="93"/>
      <c r="GCW32" s="93"/>
      <c r="GCX32" s="93"/>
      <c r="GDF32" s="93"/>
      <c r="GDG32" s="93"/>
      <c r="GEG32" s="93"/>
      <c r="GEH32" s="93"/>
      <c r="GEI32" s="93"/>
      <c r="GEJ32" s="93"/>
      <c r="GEK32" s="93"/>
      <c r="GEL32" s="93"/>
      <c r="GEM32" s="93"/>
      <c r="GEN32" s="93"/>
      <c r="GEO32" s="93"/>
      <c r="GEP32" s="93"/>
      <c r="GEQ32" s="93"/>
      <c r="GER32" s="93"/>
      <c r="GES32" s="93"/>
      <c r="GET32" s="93"/>
      <c r="GEU32" s="93"/>
      <c r="GEV32" s="93"/>
      <c r="GEW32" s="93"/>
      <c r="GEX32" s="93"/>
      <c r="GEY32" s="93"/>
      <c r="GEZ32" s="93"/>
      <c r="GFA32" s="93"/>
      <c r="GFB32" s="93"/>
      <c r="GFC32" s="93"/>
      <c r="GFD32" s="93"/>
      <c r="GFE32" s="93"/>
      <c r="GFF32" s="93"/>
      <c r="GFG32" s="93"/>
      <c r="GFH32" s="93"/>
      <c r="GFI32" s="93"/>
      <c r="GFJ32" s="93"/>
      <c r="GFK32" s="93"/>
      <c r="GFL32" s="93"/>
      <c r="GFM32" s="93"/>
      <c r="GFN32" s="93"/>
      <c r="GFO32" s="93"/>
      <c r="GFP32" s="93"/>
      <c r="GFQ32" s="93"/>
      <c r="GFR32" s="93"/>
      <c r="GFS32" s="93"/>
      <c r="GFT32" s="93"/>
      <c r="GFU32" s="93"/>
      <c r="GFV32" s="93"/>
      <c r="GFW32" s="93"/>
      <c r="GFX32" s="93"/>
      <c r="GFY32" s="93"/>
      <c r="GFZ32" s="93"/>
      <c r="GGA32" s="93"/>
      <c r="GGB32" s="93"/>
      <c r="GGC32" s="93"/>
      <c r="GGD32" s="93"/>
      <c r="GGE32" s="93"/>
      <c r="GGF32" s="93"/>
      <c r="GGG32" s="93"/>
      <c r="GGH32" s="93"/>
      <c r="GGI32" s="93"/>
      <c r="GGJ32" s="93"/>
      <c r="GGK32" s="93"/>
      <c r="GGL32" s="93"/>
      <c r="GGR32" s="93"/>
      <c r="GGU32" s="93"/>
      <c r="GGX32" s="93"/>
      <c r="GHA32" s="93"/>
      <c r="GHD32" s="93"/>
      <c r="GHG32" s="93"/>
      <c r="GHM32" s="93"/>
      <c r="GHV32" s="93"/>
      <c r="GHY32" s="93"/>
      <c r="GIB32" s="93"/>
      <c r="GIE32" s="93"/>
      <c r="GIQ32" s="93"/>
      <c r="GIW32" s="93"/>
      <c r="GIZ32" s="93"/>
      <c r="GJC32" s="93"/>
      <c r="GJF32" s="93"/>
      <c r="GJL32" s="93"/>
      <c r="GJO32" s="93"/>
      <c r="GJR32" s="93"/>
      <c r="GJU32" s="93"/>
      <c r="GJW32" s="93"/>
      <c r="GJX32" s="93"/>
      <c r="GKC32" s="93"/>
      <c r="GKF32" s="93"/>
      <c r="GKI32" s="93"/>
      <c r="GKL32" s="93"/>
      <c r="GKO32" s="93"/>
      <c r="GKR32" s="93"/>
      <c r="GKU32" s="93"/>
      <c r="GLA32" s="93"/>
      <c r="GLD32" s="93"/>
      <c r="GLG32" s="93"/>
      <c r="GLI32" s="93"/>
      <c r="GLJ32" s="93"/>
      <c r="GLR32" s="93"/>
      <c r="GLU32" s="93"/>
      <c r="GLX32" s="93"/>
      <c r="GMI32" s="93"/>
      <c r="GMJ32" s="93"/>
      <c r="GMO32" s="93"/>
      <c r="GMS32" s="93"/>
      <c r="GMT32" s="93"/>
      <c r="GNB32" s="93"/>
      <c r="GNC32" s="93"/>
      <c r="GOC32" s="93"/>
      <c r="GOD32" s="93"/>
      <c r="GOE32" s="93"/>
      <c r="GOF32" s="93"/>
      <c r="GOG32" s="93"/>
      <c r="GOH32" s="93"/>
      <c r="GOI32" s="93"/>
      <c r="GOJ32" s="93"/>
      <c r="GOK32" s="93"/>
      <c r="GOL32" s="93"/>
      <c r="GOM32" s="93"/>
      <c r="GON32" s="93"/>
      <c r="GOO32" s="93"/>
      <c r="GOP32" s="93"/>
      <c r="GOQ32" s="93"/>
      <c r="GOR32" s="93"/>
      <c r="GOS32" s="93"/>
      <c r="GOT32" s="93"/>
      <c r="GOU32" s="93"/>
      <c r="GOV32" s="93"/>
      <c r="GOW32" s="93"/>
      <c r="GOX32" s="93"/>
      <c r="GOY32" s="93"/>
      <c r="GOZ32" s="93"/>
      <c r="GPA32" s="93"/>
      <c r="GPB32" s="93"/>
      <c r="GPC32" s="93"/>
      <c r="GPD32" s="93"/>
      <c r="GPE32" s="93"/>
      <c r="GPF32" s="93"/>
      <c r="GPG32" s="93"/>
      <c r="GPH32" s="93"/>
      <c r="GPI32" s="93"/>
      <c r="GPJ32" s="93"/>
      <c r="GPK32" s="93"/>
      <c r="GPL32" s="93"/>
      <c r="GPM32" s="93"/>
      <c r="GPN32" s="93"/>
      <c r="GPO32" s="93"/>
      <c r="GPP32" s="93"/>
      <c r="GPQ32" s="93"/>
      <c r="GPR32" s="93"/>
      <c r="GPS32" s="93"/>
      <c r="GPT32" s="93"/>
      <c r="GPU32" s="93"/>
      <c r="GPV32" s="93"/>
      <c r="GPW32" s="93"/>
      <c r="GPX32" s="93"/>
      <c r="GPY32" s="93"/>
      <c r="GPZ32" s="93"/>
      <c r="GQA32" s="93"/>
      <c r="GQB32" s="93"/>
      <c r="GQC32" s="93"/>
      <c r="GQD32" s="93"/>
      <c r="GQE32" s="93"/>
      <c r="GQF32" s="93"/>
      <c r="GQG32" s="93"/>
      <c r="GQH32" s="93"/>
      <c r="GQN32" s="93"/>
      <c r="GQQ32" s="93"/>
      <c r="GQT32" s="93"/>
      <c r="GQW32" s="93"/>
      <c r="GQZ32" s="93"/>
      <c r="GRC32" s="93"/>
      <c r="GRI32" s="93"/>
      <c r="GRR32" s="93"/>
      <c r="GRU32" s="93"/>
      <c r="GRX32" s="93"/>
      <c r="GSA32" s="93"/>
      <c r="GSM32" s="93"/>
      <c r="GSS32" s="93"/>
      <c r="GSV32" s="93"/>
      <c r="GSY32" s="93"/>
      <c r="GTB32" s="93"/>
      <c r="GTH32" s="93"/>
      <c r="GTK32" s="93"/>
      <c r="GTN32" s="93"/>
      <c r="GTQ32" s="93"/>
      <c r="GTS32" s="93"/>
      <c r="GTT32" s="93"/>
      <c r="GTY32" s="93"/>
      <c r="GUB32" s="93"/>
      <c r="GUE32" s="93"/>
      <c r="GUH32" s="93"/>
      <c r="GUK32" s="93"/>
      <c r="GUN32" s="93"/>
      <c r="GUQ32" s="93"/>
      <c r="GUW32" s="93"/>
      <c r="GUZ32" s="93"/>
      <c r="GVC32" s="93"/>
      <c r="GVE32" s="93"/>
      <c r="GVF32" s="93"/>
      <c r="GVN32" s="93"/>
      <c r="GVQ32" s="93"/>
      <c r="GVT32" s="93"/>
      <c r="GWE32" s="93"/>
      <c r="GWF32" s="93"/>
      <c r="GWK32" s="93"/>
      <c r="GWO32" s="93"/>
      <c r="GWP32" s="93"/>
      <c r="GWX32" s="93"/>
      <c r="GWY32" s="93"/>
      <c r="GXY32" s="93"/>
      <c r="GXZ32" s="93"/>
      <c r="GYA32" s="93"/>
      <c r="GYB32" s="93"/>
      <c r="GYC32" s="93"/>
      <c r="GYD32" s="93"/>
      <c r="GYE32" s="93"/>
      <c r="GYF32" s="93"/>
      <c r="GYG32" s="93"/>
      <c r="GYH32" s="93"/>
      <c r="GYI32" s="93"/>
      <c r="GYJ32" s="93"/>
      <c r="GYK32" s="93"/>
      <c r="GYL32" s="93"/>
      <c r="GYM32" s="93"/>
      <c r="GYN32" s="93"/>
      <c r="GYO32" s="93"/>
      <c r="GYP32" s="93"/>
      <c r="GYQ32" s="93"/>
      <c r="GYR32" s="93"/>
      <c r="GYS32" s="93"/>
      <c r="GYT32" s="93"/>
      <c r="GYU32" s="93"/>
      <c r="GYV32" s="93"/>
      <c r="GYW32" s="93"/>
      <c r="GYX32" s="93"/>
      <c r="GYY32" s="93"/>
      <c r="GYZ32" s="93"/>
      <c r="GZA32" s="93"/>
      <c r="GZB32" s="93"/>
      <c r="GZC32" s="93"/>
      <c r="GZD32" s="93"/>
      <c r="GZE32" s="93"/>
      <c r="GZF32" s="93"/>
      <c r="GZG32" s="93"/>
      <c r="GZH32" s="93"/>
      <c r="GZI32" s="93"/>
      <c r="GZJ32" s="93"/>
      <c r="GZK32" s="93"/>
      <c r="GZL32" s="93"/>
      <c r="GZM32" s="93"/>
      <c r="GZN32" s="93"/>
      <c r="GZO32" s="93"/>
      <c r="GZP32" s="93"/>
      <c r="GZQ32" s="93"/>
      <c r="GZR32" s="93"/>
      <c r="GZS32" s="93"/>
      <c r="GZT32" s="93"/>
      <c r="GZU32" s="93"/>
      <c r="GZV32" s="93"/>
      <c r="GZW32" s="93"/>
      <c r="GZX32" s="93"/>
      <c r="GZY32" s="93"/>
      <c r="GZZ32" s="93"/>
      <c r="HAA32" s="93"/>
      <c r="HAB32" s="93"/>
      <c r="HAC32" s="93"/>
      <c r="HAD32" s="93"/>
      <c r="HAJ32" s="93"/>
      <c r="HAM32" s="93"/>
      <c r="HAP32" s="93"/>
      <c r="HAS32" s="93"/>
      <c r="HAV32" s="93"/>
      <c r="HAY32" s="93"/>
      <c r="HBE32" s="93"/>
      <c r="HBN32" s="93"/>
      <c r="HBQ32" s="93"/>
      <c r="HBT32" s="93"/>
      <c r="HBW32" s="93"/>
      <c r="HCI32" s="93"/>
      <c r="HCO32" s="93"/>
      <c r="HCR32" s="93"/>
      <c r="HCU32" s="93"/>
      <c r="HCX32" s="93"/>
      <c r="HDD32" s="93"/>
      <c r="HDG32" s="93"/>
      <c r="HDJ32" s="93"/>
      <c r="HDM32" s="93"/>
      <c r="HDO32" s="93"/>
      <c r="HDP32" s="93"/>
      <c r="HDU32" s="93"/>
      <c r="HDX32" s="93"/>
      <c r="HEA32" s="93"/>
      <c r="HED32" s="93"/>
      <c r="HEG32" s="93"/>
      <c r="HEJ32" s="93"/>
      <c r="HEM32" s="93"/>
      <c r="HES32" s="93"/>
      <c r="HEV32" s="93"/>
      <c r="HEY32" s="93"/>
      <c r="HFA32" s="93"/>
      <c r="HFB32" s="93"/>
      <c r="HFJ32" s="93"/>
      <c r="HFM32" s="93"/>
      <c r="HFP32" s="93"/>
      <c r="HGA32" s="93"/>
      <c r="HGB32" s="93"/>
      <c r="HGG32" s="93"/>
      <c r="HGK32" s="93"/>
      <c r="HGL32" s="93"/>
      <c r="HGT32" s="93"/>
      <c r="HGU32" s="93"/>
      <c r="HHU32" s="93"/>
      <c r="HHV32" s="93"/>
      <c r="HHW32" s="93"/>
      <c r="HHX32" s="93"/>
      <c r="HHY32" s="93"/>
      <c r="HHZ32" s="93"/>
      <c r="HIA32" s="93"/>
      <c r="HIB32" s="93"/>
      <c r="HIC32" s="93"/>
      <c r="HID32" s="93"/>
      <c r="HIE32" s="93"/>
      <c r="HIF32" s="93"/>
      <c r="HIG32" s="93"/>
      <c r="HIH32" s="93"/>
      <c r="HII32" s="93"/>
      <c r="HIJ32" s="93"/>
      <c r="HIK32" s="93"/>
      <c r="HIL32" s="93"/>
      <c r="HIM32" s="93"/>
      <c r="HIN32" s="93"/>
      <c r="HIO32" s="93"/>
      <c r="HIP32" s="93"/>
      <c r="HIQ32" s="93"/>
      <c r="HIR32" s="93"/>
      <c r="HIS32" s="93"/>
      <c r="HIT32" s="93"/>
      <c r="HIU32" s="93"/>
      <c r="HIV32" s="93"/>
      <c r="HIW32" s="93"/>
      <c r="HIX32" s="93"/>
      <c r="HIY32" s="93"/>
      <c r="HIZ32" s="93"/>
      <c r="HJA32" s="93"/>
      <c r="HJB32" s="93"/>
      <c r="HJC32" s="93"/>
      <c r="HJD32" s="93"/>
      <c r="HJE32" s="93"/>
      <c r="HJF32" s="93"/>
      <c r="HJG32" s="93"/>
      <c r="HJH32" s="93"/>
      <c r="HJI32" s="93"/>
      <c r="HJJ32" s="93"/>
      <c r="HJK32" s="93"/>
      <c r="HJL32" s="93"/>
      <c r="HJM32" s="93"/>
      <c r="HJN32" s="93"/>
      <c r="HJO32" s="93"/>
      <c r="HJP32" s="93"/>
      <c r="HJQ32" s="93"/>
      <c r="HJR32" s="93"/>
      <c r="HJS32" s="93"/>
      <c r="HJT32" s="93"/>
      <c r="HJU32" s="93"/>
      <c r="HJV32" s="93"/>
      <c r="HJW32" s="93"/>
      <c r="HJX32" s="93"/>
      <c r="HJY32" s="93"/>
      <c r="HJZ32" s="93"/>
      <c r="HKF32" s="93"/>
      <c r="HKI32" s="93"/>
      <c r="HKL32" s="93"/>
      <c r="HKO32" s="93"/>
      <c r="HKR32" s="93"/>
      <c r="HKU32" s="93"/>
      <c r="HLA32" s="93"/>
      <c r="HLJ32" s="93"/>
      <c r="HLM32" s="93"/>
      <c r="HLP32" s="93"/>
      <c r="HLS32" s="93"/>
      <c r="HME32" s="93"/>
      <c r="HMK32" s="93"/>
      <c r="HMN32" s="93"/>
      <c r="HMQ32" s="93"/>
      <c r="HMT32" s="93"/>
      <c r="HMZ32" s="93"/>
      <c r="HNC32" s="93"/>
      <c r="HNF32" s="93"/>
      <c r="HNI32" s="93"/>
      <c r="HNK32" s="93"/>
      <c r="HNL32" s="93"/>
      <c r="HNQ32" s="93"/>
      <c r="HNT32" s="93"/>
      <c r="HNW32" s="93"/>
      <c r="HNZ32" s="93"/>
      <c r="HOC32" s="93"/>
      <c r="HOF32" s="93"/>
      <c r="HOI32" s="93"/>
      <c r="HOO32" s="93"/>
      <c r="HOR32" s="93"/>
      <c r="HOU32" s="93"/>
      <c r="HOW32" s="93"/>
      <c r="HOX32" s="93"/>
      <c r="HPF32" s="93"/>
      <c r="HPI32" s="93"/>
      <c r="HPL32" s="93"/>
      <c r="HPW32" s="93"/>
      <c r="HPX32" s="93"/>
      <c r="HQC32" s="93"/>
      <c r="HQG32" s="93"/>
      <c r="HQH32" s="93"/>
      <c r="HQP32" s="93"/>
      <c r="HQQ32" s="93"/>
      <c r="HRQ32" s="93"/>
      <c r="HRR32" s="93"/>
      <c r="HRS32" s="93"/>
      <c r="HRT32" s="93"/>
      <c r="HRU32" s="93"/>
      <c r="HRV32" s="93"/>
      <c r="HRW32" s="93"/>
      <c r="HRX32" s="93"/>
      <c r="HRY32" s="93"/>
      <c r="HRZ32" s="93"/>
      <c r="HSA32" s="93"/>
      <c r="HSB32" s="93"/>
      <c r="HSC32" s="93"/>
      <c r="HSD32" s="93"/>
      <c r="HSE32" s="93"/>
      <c r="HSF32" s="93"/>
      <c r="HSG32" s="93"/>
      <c r="HSH32" s="93"/>
      <c r="HSI32" s="93"/>
      <c r="HSJ32" s="93"/>
      <c r="HSK32" s="93"/>
      <c r="HSL32" s="93"/>
      <c r="HSM32" s="93"/>
      <c r="HSN32" s="93"/>
      <c r="HSO32" s="93"/>
      <c r="HSP32" s="93"/>
      <c r="HSQ32" s="93"/>
      <c r="HSR32" s="93"/>
      <c r="HSS32" s="93"/>
      <c r="HST32" s="93"/>
      <c r="HSU32" s="93"/>
      <c r="HSV32" s="93"/>
      <c r="HSW32" s="93"/>
      <c r="HSX32" s="93"/>
      <c r="HSY32" s="93"/>
      <c r="HSZ32" s="93"/>
      <c r="HTA32" s="93"/>
      <c r="HTB32" s="93"/>
      <c r="HTC32" s="93"/>
      <c r="HTD32" s="93"/>
      <c r="HTE32" s="93"/>
      <c r="HTF32" s="93"/>
      <c r="HTG32" s="93"/>
      <c r="HTH32" s="93"/>
      <c r="HTI32" s="93"/>
      <c r="HTJ32" s="93"/>
      <c r="HTK32" s="93"/>
      <c r="HTL32" s="93"/>
      <c r="HTM32" s="93"/>
      <c r="HTN32" s="93"/>
      <c r="HTO32" s="93"/>
      <c r="HTP32" s="93"/>
      <c r="HTQ32" s="93"/>
      <c r="HTR32" s="93"/>
      <c r="HTS32" s="93"/>
      <c r="HTT32" s="93"/>
      <c r="HTU32" s="93"/>
      <c r="HTV32" s="93"/>
      <c r="HUB32" s="93"/>
      <c r="HUE32" s="93"/>
      <c r="HUH32" s="93"/>
      <c r="HUK32" s="93"/>
      <c r="HUN32" s="93"/>
      <c r="HUQ32" s="93"/>
      <c r="HUW32" s="93"/>
      <c r="HVF32" s="93"/>
      <c r="HVI32" s="93"/>
      <c r="HVL32" s="93"/>
      <c r="HVO32" s="93"/>
      <c r="HWA32" s="93"/>
      <c r="HWG32" s="93"/>
      <c r="HWJ32" s="93"/>
      <c r="HWM32" s="93"/>
      <c r="HWP32" s="93"/>
      <c r="HWV32" s="93"/>
      <c r="HWY32" s="93"/>
      <c r="HXB32" s="93"/>
      <c r="HXE32" s="93"/>
      <c r="HXG32" s="93"/>
      <c r="HXH32" s="93"/>
      <c r="HXM32" s="93"/>
      <c r="HXP32" s="93"/>
      <c r="HXS32" s="93"/>
      <c r="HXV32" s="93"/>
      <c r="HXY32" s="93"/>
      <c r="HYB32" s="93"/>
      <c r="HYE32" s="93"/>
      <c r="HYK32" s="93"/>
      <c r="HYN32" s="93"/>
      <c r="HYQ32" s="93"/>
      <c r="HYS32" s="93"/>
      <c r="HYT32" s="93"/>
      <c r="HZB32" s="93"/>
      <c r="HZE32" s="93"/>
      <c r="HZH32" s="93"/>
      <c r="HZS32" s="93"/>
      <c r="HZT32" s="93"/>
      <c r="HZY32" s="93"/>
      <c r="IAC32" s="93"/>
      <c r="IAD32" s="93"/>
      <c r="IAL32" s="93"/>
      <c r="IAM32" s="93"/>
      <c r="IBM32" s="93"/>
      <c r="IBN32" s="93"/>
      <c r="IBO32" s="93"/>
      <c r="IBP32" s="93"/>
      <c r="IBQ32" s="93"/>
      <c r="IBR32" s="93"/>
      <c r="IBS32" s="93"/>
      <c r="IBT32" s="93"/>
      <c r="IBU32" s="93"/>
      <c r="IBV32" s="93"/>
      <c r="IBW32" s="93"/>
      <c r="IBX32" s="93"/>
      <c r="IBY32" s="93"/>
      <c r="IBZ32" s="93"/>
      <c r="ICA32" s="93"/>
      <c r="ICB32" s="93"/>
      <c r="ICC32" s="93"/>
      <c r="ICD32" s="93"/>
      <c r="ICE32" s="93"/>
      <c r="ICF32" s="93"/>
      <c r="ICG32" s="93"/>
      <c r="ICH32" s="93"/>
      <c r="ICI32" s="93"/>
      <c r="ICJ32" s="93"/>
      <c r="ICK32" s="93"/>
      <c r="ICL32" s="93"/>
      <c r="ICM32" s="93"/>
      <c r="ICN32" s="93"/>
      <c r="ICO32" s="93"/>
      <c r="ICP32" s="93"/>
      <c r="ICQ32" s="93"/>
      <c r="ICR32" s="93"/>
      <c r="ICS32" s="93"/>
      <c r="ICT32" s="93"/>
      <c r="ICU32" s="93"/>
      <c r="ICV32" s="93"/>
      <c r="ICW32" s="93"/>
      <c r="ICX32" s="93"/>
      <c r="ICY32" s="93"/>
      <c r="ICZ32" s="93"/>
      <c r="IDA32" s="93"/>
      <c r="IDB32" s="93"/>
      <c r="IDC32" s="93"/>
      <c r="IDD32" s="93"/>
      <c r="IDE32" s="93"/>
      <c r="IDF32" s="93"/>
      <c r="IDG32" s="93"/>
      <c r="IDH32" s="93"/>
      <c r="IDI32" s="93"/>
      <c r="IDJ32" s="93"/>
      <c r="IDK32" s="93"/>
      <c r="IDL32" s="93"/>
      <c r="IDM32" s="93"/>
      <c r="IDN32" s="93"/>
      <c r="IDO32" s="93"/>
      <c r="IDP32" s="93"/>
      <c r="IDQ32" s="93"/>
      <c r="IDR32" s="93"/>
      <c r="IDX32" s="93"/>
      <c r="IEA32" s="93"/>
      <c r="IED32" s="93"/>
      <c r="IEG32" s="93"/>
      <c r="IEJ32" s="93"/>
      <c r="IEM32" s="93"/>
      <c r="IES32" s="93"/>
      <c r="IFB32" s="93"/>
      <c r="IFE32" s="93"/>
      <c r="IFH32" s="93"/>
      <c r="IFK32" s="93"/>
      <c r="IFW32" s="93"/>
      <c r="IGC32" s="93"/>
      <c r="IGF32" s="93"/>
      <c r="IGI32" s="93"/>
      <c r="IGL32" s="93"/>
      <c r="IGR32" s="93"/>
      <c r="IGU32" s="93"/>
      <c r="IGX32" s="93"/>
      <c r="IHA32" s="93"/>
      <c r="IHC32" s="93"/>
      <c r="IHD32" s="93"/>
      <c r="IHI32" s="93"/>
      <c r="IHL32" s="93"/>
      <c r="IHO32" s="93"/>
      <c r="IHR32" s="93"/>
      <c r="IHU32" s="93"/>
      <c r="IHX32" s="93"/>
      <c r="IIA32" s="93"/>
      <c r="IIG32" s="93"/>
      <c r="IIJ32" s="93"/>
      <c r="IIM32" s="93"/>
      <c r="IIO32" s="93"/>
      <c r="IIP32" s="93"/>
      <c r="IIX32" s="93"/>
      <c r="IJA32" s="93"/>
      <c r="IJD32" s="93"/>
      <c r="IJO32" s="93"/>
      <c r="IJP32" s="93"/>
      <c r="IJU32" s="93"/>
      <c r="IJY32" s="93"/>
      <c r="IJZ32" s="93"/>
      <c r="IKH32" s="93"/>
      <c r="IKI32" s="93"/>
      <c r="ILI32" s="93"/>
      <c r="ILJ32" s="93"/>
      <c r="ILK32" s="93"/>
      <c r="ILL32" s="93"/>
      <c r="ILM32" s="93"/>
      <c r="ILN32" s="93"/>
      <c r="ILO32" s="93"/>
      <c r="ILP32" s="93"/>
      <c r="ILQ32" s="93"/>
      <c r="ILR32" s="93"/>
      <c r="ILS32" s="93"/>
      <c r="ILT32" s="93"/>
      <c r="ILU32" s="93"/>
      <c r="ILV32" s="93"/>
      <c r="ILW32" s="93"/>
      <c r="ILX32" s="93"/>
      <c r="ILY32" s="93"/>
      <c r="ILZ32" s="93"/>
      <c r="IMA32" s="93"/>
      <c r="IMB32" s="93"/>
      <c r="IMC32" s="93"/>
      <c r="IMD32" s="93"/>
      <c r="IME32" s="93"/>
      <c r="IMF32" s="93"/>
      <c r="IMG32" s="93"/>
      <c r="IMH32" s="93"/>
      <c r="IMI32" s="93"/>
      <c r="IMJ32" s="93"/>
      <c r="IMK32" s="93"/>
      <c r="IML32" s="93"/>
      <c r="IMM32" s="93"/>
      <c r="IMN32" s="93"/>
      <c r="IMO32" s="93"/>
      <c r="IMP32" s="93"/>
      <c r="IMQ32" s="93"/>
      <c r="IMR32" s="93"/>
      <c r="IMS32" s="93"/>
      <c r="IMT32" s="93"/>
      <c r="IMU32" s="93"/>
      <c r="IMV32" s="93"/>
      <c r="IMW32" s="93"/>
      <c r="IMX32" s="93"/>
      <c r="IMY32" s="93"/>
      <c r="IMZ32" s="93"/>
      <c r="INA32" s="93"/>
      <c r="INB32" s="93"/>
      <c r="INC32" s="93"/>
      <c r="IND32" s="93"/>
      <c r="INE32" s="93"/>
      <c r="INF32" s="93"/>
      <c r="ING32" s="93"/>
      <c r="INH32" s="93"/>
      <c r="INI32" s="93"/>
      <c r="INJ32" s="93"/>
      <c r="INK32" s="93"/>
      <c r="INL32" s="93"/>
      <c r="INM32" s="93"/>
      <c r="INN32" s="93"/>
      <c r="INT32" s="93"/>
      <c r="INW32" s="93"/>
      <c r="INZ32" s="93"/>
      <c r="IOC32" s="93"/>
      <c r="IOF32" s="93"/>
      <c r="IOI32" s="93"/>
      <c r="IOO32" s="93"/>
      <c r="IOX32" s="93"/>
      <c r="IPA32" s="93"/>
      <c r="IPD32" s="93"/>
      <c r="IPG32" s="93"/>
      <c r="IPS32" s="93"/>
      <c r="IPY32" s="93"/>
      <c r="IQB32" s="93"/>
      <c r="IQE32" s="93"/>
      <c r="IQH32" s="93"/>
      <c r="IQN32" s="93"/>
      <c r="IQQ32" s="93"/>
      <c r="IQT32" s="93"/>
      <c r="IQW32" s="93"/>
      <c r="IQY32" s="93"/>
      <c r="IQZ32" s="93"/>
      <c r="IRE32" s="93"/>
      <c r="IRH32" s="93"/>
      <c r="IRK32" s="93"/>
      <c r="IRN32" s="93"/>
      <c r="IRQ32" s="93"/>
      <c r="IRT32" s="93"/>
      <c r="IRW32" s="93"/>
      <c r="ISC32" s="93"/>
      <c r="ISF32" s="93"/>
      <c r="ISI32" s="93"/>
      <c r="ISK32" s="93"/>
      <c r="ISL32" s="93"/>
      <c r="IST32" s="93"/>
      <c r="ISW32" s="93"/>
      <c r="ISZ32" s="93"/>
      <c r="ITK32" s="93"/>
      <c r="ITL32" s="93"/>
      <c r="ITQ32" s="93"/>
      <c r="ITU32" s="93"/>
      <c r="ITV32" s="93"/>
      <c r="IUD32" s="93"/>
      <c r="IUE32" s="93"/>
      <c r="IVE32" s="93"/>
      <c r="IVF32" s="93"/>
      <c r="IVG32" s="93"/>
      <c r="IVH32" s="93"/>
      <c r="IVI32" s="93"/>
      <c r="IVJ32" s="93"/>
      <c r="IVK32" s="93"/>
      <c r="IVL32" s="93"/>
      <c r="IVM32" s="93"/>
      <c r="IVN32" s="93"/>
      <c r="IVO32" s="93"/>
      <c r="IVP32" s="93"/>
      <c r="IVQ32" s="93"/>
      <c r="IVR32" s="93"/>
      <c r="IVS32" s="93"/>
      <c r="IVT32" s="93"/>
      <c r="IVU32" s="93"/>
      <c r="IVV32" s="93"/>
      <c r="IVW32" s="93"/>
      <c r="IVX32" s="93"/>
      <c r="IVY32" s="93"/>
      <c r="IVZ32" s="93"/>
      <c r="IWA32" s="93"/>
      <c r="IWB32" s="93"/>
      <c r="IWC32" s="93"/>
      <c r="IWD32" s="93"/>
      <c r="IWE32" s="93"/>
      <c r="IWF32" s="93"/>
      <c r="IWG32" s="93"/>
      <c r="IWH32" s="93"/>
      <c r="IWI32" s="93"/>
      <c r="IWJ32" s="93"/>
      <c r="IWK32" s="93"/>
      <c r="IWL32" s="93"/>
      <c r="IWM32" s="93"/>
      <c r="IWN32" s="93"/>
      <c r="IWO32" s="93"/>
      <c r="IWP32" s="93"/>
      <c r="IWQ32" s="93"/>
      <c r="IWR32" s="93"/>
      <c r="IWS32" s="93"/>
      <c r="IWT32" s="93"/>
      <c r="IWU32" s="93"/>
      <c r="IWV32" s="93"/>
      <c r="IWW32" s="93"/>
      <c r="IWX32" s="93"/>
      <c r="IWY32" s="93"/>
      <c r="IWZ32" s="93"/>
      <c r="IXA32" s="93"/>
      <c r="IXB32" s="93"/>
      <c r="IXC32" s="93"/>
      <c r="IXD32" s="93"/>
      <c r="IXE32" s="93"/>
      <c r="IXF32" s="93"/>
      <c r="IXG32" s="93"/>
      <c r="IXH32" s="93"/>
      <c r="IXI32" s="93"/>
      <c r="IXJ32" s="93"/>
      <c r="IXP32" s="93"/>
      <c r="IXS32" s="93"/>
      <c r="IXV32" s="93"/>
      <c r="IXY32" s="93"/>
      <c r="IYB32" s="93"/>
      <c r="IYE32" s="93"/>
      <c r="IYK32" s="93"/>
      <c r="IYT32" s="93"/>
      <c r="IYW32" s="93"/>
      <c r="IYZ32" s="93"/>
      <c r="IZC32" s="93"/>
      <c r="IZO32" s="93"/>
      <c r="IZU32" s="93"/>
      <c r="IZX32" s="93"/>
      <c r="JAA32" s="93"/>
      <c r="JAD32" s="93"/>
      <c r="JAJ32" s="93"/>
      <c r="JAM32" s="93"/>
      <c r="JAP32" s="93"/>
      <c r="JAS32" s="93"/>
      <c r="JAU32" s="93"/>
      <c r="JAV32" s="93"/>
      <c r="JBA32" s="93"/>
      <c r="JBD32" s="93"/>
      <c r="JBG32" s="93"/>
      <c r="JBJ32" s="93"/>
      <c r="JBM32" s="93"/>
      <c r="JBP32" s="93"/>
      <c r="JBS32" s="93"/>
      <c r="JBY32" s="93"/>
      <c r="JCB32" s="93"/>
      <c r="JCE32" s="93"/>
      <c r="JCG32" s="93"/>
      <c r="JCH32" s="93"/>
      <c r="JCP32" s="93"/>
      <c r="JCS32" s="93"/>
      <c r="JCV32" s="93"/>
      <c r="JDG32" s="93"/>
      <c r="JDH32" s="93"/>
      <c r="JDM32" s="93"/>
      <c r="JDQ32" s="93"/>
      <c r="JDR32" s="93"/>
      <c r="JDZ32" s="93"/>
      <c r="JEA32" s="93"/>
      <c r="JFA32" s="93"/>
      <c r="JFB32" s="93"/>
      <c r="JFC32" s="93"/>
      <c r="JFD32" s="93"/>
      <c r="JFE32" s="93"/>
      <c r="JFF32" s="93"/>
      <c r="JFG32" s="93"/>
      <c r="JFH32" s="93"/>
      <c r="JFI32" s="93"/>
      <c r="JFJ32" s="93"/>
      <c r="JFK32" s="93"/>
      <c r="JFL32" s="93"/>
      <c r="JFM32" s="93"/>
      <c r="JFN32" s="93"/>
      <c r="JFO32" s="93"/>
      <c r="JFP32" s="93"/>
      <c r="JFQ32" s="93"/>
      <c r="JFR32" s="93"/>
      <c r="JFS32" s="93"/>
      <c r="JFT32" s="93"/>
      <c r="JFU32" s="93"/>
      <c r="JFV32" s="93"/>
      <c r="JFW32" s="93"/>
      <c r="JFX32" s="93"/>
      <c r="JFY32" s="93"/>
      <c r="JFZ32" s="93"/>
      <c r="JGA32" s="93"/>
      <c r="JGB32" s="93"/>
      <c r="JGC32" s="93"/>
      <c r="JGD32" s="93"/>
      <c r="JGE32" s="93"/>
      <c r="JGF32" s="93"/>
      <c r="JGG32" s="93"/>
      <c r="JGH32" s="93"/>
      <c r="JGI32" s="93"/>
      <c r="JGJ32" s="93"/>
      <c r="JGK32" s="93"/>
      <c r="JGL32" s="93"/>
      <c r="JGM32" s="93"/>
      <c r="JGN32" s="93"/>
      <c r="JGO32" s="93"/>
      <c r="JGP32" s="93"/>
      <c r="JGQ32" s="93"/>
      <c r="JGR32" s="93"/>
      <c r="JGS32" s="93"/>
      <c r="JGT32" s="93"/>
      <c r="JGU32" s="93"/>
      <c r="JGV32" s="93"/>
      <c r="JGW32" s="93"/>
      <c r="JGX32" s="93"/>
      <c r="JGY32" s="93"/>
      <c r="JGZ32" s="93"/>
      <c r="JHA32" s="93"/>
      <c r="JHB32" s="93"/>
      <c r="JHC32" s="93"/>
      <c r="JHD32" s="93"/>
      <c r="JHE32" s="93"/>
      <c r="JHF32" s="93"/>
      <c r="JHL32" s="93"/>
      <c r="JHO32" s="93"/>
      <c r="JHR32" s="93"/>
      <c r="JHU32" s="93"/>
      <c r="JHX32" s="93"/>
      <c r="JIA32" s="93"/>
      <c r="JIG32" s="93"/>
      <c r="JIP32" s="93"/>
      <c r="JIS32" s="93"/>
      <c r="JIV32" s="93"/>
      <c r="JIY32" s="93"/>
      <c r="JJK32" s="93"/>
      <c r="JJQ32" s="93"/>
      <c r="JJT32" s="93"/>
      <c r="JJW32" s="93"/>
      <c r="JJZ32" s="93"/>
      <c r="JKF32" s="93"/>
      <c r="JKI32" s="93"/>
      <c r="JKL32" s="93"/>
      <c r="JKO32" s="93"/>
      <c r="JKQ32" s="93"/>
      <c r="JKR32" s="93"/>
      <c r="JKW32" s="93"/>
      <c r="JKZ32" s="93"/>
      <c r="JLC32" s="93"/>
      <c r="JLF32" s="93"/>
      <c r="JLI32" s="93"/>
      <c r="JLL32" s="93"/>
      <c r="JLO32" s="93"/>
      <c r="JLU32" s="93"/>
      <c r="JLX32" s="93"/>
      <c r="JMA32" s="93"/>
      <c r="JMC32" s="93"/>
      <c r="JMD32" s="93"/>
      <c r="JML32" s="93"/>
      <c r="JMO32" s="93"/>
      <c r="JMR32" s="93"/>
      <c r="JNC32" s="93"/>
      <c r="JND32" s="93"/>
      <c r="JNI32" s="93"/>
      <c r="JNM32" s="93"/>
      <c r="JNN32" s="93"/>
      <c r="JNV32" s="93"/>
      <c r="JNW32" s="93"/>
      <c r="JOW32" s="93"/>
      <c r="JOX32" s="93"/>
      <c r="JOY32" s="93"/>
      <c r="JOZ32" s="93"/>
      <c r="JPA32" s="93"/>
      <c r="JPB32" s="93"/>
      <c r="JPC32" s="93"/>
      <c r="JPD32" s="93"/>
      <c r="JPE32" s="93"/>
      <c r="JPF32" s="93"/>
      <c r="JPG32" s="93"/>
      <c r="JPH32" s="93"/>
      <c r="JPI32" s="93"/>
      <c r="JPJ32" s="93"/>
      <c r="JPK32" s="93"/>
      <c r="JPL32" s="93"/>
      <c r="JPM32" s="93"/>
      <c r="JPN32" s="93"/>
      <c r="JPO32" s="93"/>
      <c r="JPP32" s="93"/>
      <c r="JPQ32" s="93"/>
      <c r="JPR32" s="93"/>
      <c r="JPS32" s="93"/>
      <c r="JPT32" s="93"/>
      <c r="JPU32" s="93"/>
      <c r="JPV32" s="93"/>
      <c r="JPW32" s="93"/>
      <c r="JPX32" s="93"/>
      <c r="JPY32" s="93"/>
      <c r="JPZ32" s="93"/>
      <c r="JQA32" s="93"/>
      <c r="JQB32" s="93"/>
      <c r="JQC32" s="93"/>
      <c r="JQD32" s="93"/>
      <c r="JQE32" s="93"/>
      <c r="JQF32" s="93"/>
      <c r="JQG32" s="93"/>
      <c r="JQH32" s="93"/>
      <c r="JQI32" s="93"/>
      <c r="JQJ32" s="93"/>
      <c r="JQK32" s="93"/>
      <c r="JQL32" s="93"/>
      <c r="JQM32" s="93"/>
      <c r="JQN32" s="93"/>
      <c r="JQO32" s="93"/>
      <c r="JQP32" s="93"/>
      <c r="JQQ32" s="93"/>
      <c r="JQR32" s="93"/>
      <c r="JQS32" s="93"/>
      <c r="JQT32" s="93"/>
      <c r="JQU32" s="93"/>
      <c r="JQV32" s="93"/>
      <c r="JQW32" s="93"/>
      <c r="JQX32" s="93"/>
      <c r="JQY32" s="93"/>
      <c r="JQZ32" s="93"/>
      <c r="JRA32" s="93"/>
      <c r="JRB32" s="93"/>
      <c r="JRH32" s="93"/>
      <c r="JRK32" s="93"/>
      <c r="JRN32" s="93"/>
      <c r="JRQ32" s="93"/>
      <c r="JRT32" s="93"/>
      <c r="JRW32" s="93"/>
      <c r="JSC32" s="93"/>
      <c r="JSL32" s="93"/>
      <c r="JSO32" s="93"/>
      <c r="JSR32" s="93"/>
      <c r="JSU32" s="93"/>
      <c r="JTG32" s="93"/>
      <c r="JTM32" s="93"/>
      <c r="JTP32" s="93"/>
      <c r="JTS32" s="93"/>
      <c r="JTV32" s="93"/>
      <c r="JUB32" s="93"/>
      <c r="JUE32" s="93"/>
      <c r="JUH32" s="93"/>
      <c r="JUK32" s="93"/>
      <c r="JUM32" s="93"/>
      <c r="JUN32" s="93"/>
      <c r="JUS32" s="93"/>
      <c r="JUV32" s="93"/>
      <c r="JUY32" s="93"/>
      <c r="JVB32" s="93"/>
      <c r="JVE32" s="93"/>
      <c r="JVH32" s="93"/>
      <c r="JVK32" s="93"/>
      <c r="JVQ32" s="93"/>
      <c r="JVT32" s="93"/>
      <c r="JVW32" s="93"/>
      <c r="JVY32" s="93"/>
      <c r="JVZ32" s="93"/>
      <c r="JWH32" s="93"/>
      <c r="JWK32" s="93"/>
      <c r="JWN32" s="93"/>
      <c r="JWY32" s="93"/>
      <c r="JWZ32" s="93"/>
      <c r="JXE32" s="93"/>
      <c r="JXI32" s="93"/>
      <c r="JXJ32" s="93"/>
      <c r="JXR32" s="93"/>
      <c r="JXS32" s="93"/>
      <c r="JYS32" s="93"/>
      <c r="JYT32" s="93"/>
      <c r="JYU32" s="93"/>
      <c r="JYV32" s="93"/>
      <c r="JYW32" s="93"/>
      <c r="JYX32" s="93"/>
      <c r="JYY32" s="93"/>
      <c r="JYZ32" s="93"/>
      <c r="JZA32" s="93"/>
      <c r="JZB32" s="93"/>
      <c r="JZC32" s="93"/>
      <c r="JZD32" s="93"/>
      <c r="JZE32" s="93"/>
      <c r="JZF32" s="93"/>
      <c r="JZG32" s="93"/>
      <c r="JZH32" s="93"/>
      <c r="JZI32" s="93"/>
      <c r="JZJ32" s="93"/>
      <c r="JZK32" s="93"/>
      <c r="JZL32" s="93"/>
      <c r="JZM32" s="93"/>
      <c r="JZN32" s="93"/>
      <c r="JZO32" s="93"/>
      <c r="JZP32" s="93"/>
      <c r="JZQ32" s="93"/>
      <c r="JZR32" s="93"/>
      <c r="JZS32" s="93"/>
      <c r="JZT32" s="93"/>
      <c r="JZU32" s="93"/>
      <c r="JZV32" s="93"/>
      <c r="JZW32" s="93"/>
      <c r="JZX32" s="93"/>
      <c r="JZY32" s="93"/>
      <c r="JZZ32" s="93"/>
      <c r="KAA32" s="93"/>
      <c r="KAB32" s="93"/>
      <c r="KAC32" s="93"/>
      <c r="KAD32" s="93"/>
      <c r="KAE32" s="93"/>
      <c r="KAF32" s="93"/>
      <c r="KAG32" s="93"/>
      <c r="KAH32" s="93"/>
      <c r="KAI32" s="93"/>
      <c r="KAJ32" s="93"/>
      <c r="KAK32" s="93"/>
      <c r="KAL32" s="93"/>
      <c r="KAM32" s="93"/>
      <c r="KAN32" s="93"/>
      <c r="KAO32" s="93"/>
      <c r="KAP32" s="93"/>
      <c r="KAQ32" s="93"/>
      <c r="KAR32" s="93"/>
      <c r="KAS32" s="93"/>
      <c r="KAT32" s="93"/>
      <c r="KAU32" s="93"/>
      <c r="KAV32" s="93"/>
      <c r="KAW32" s="93"/>
      <c r="KAX32" s="93"/>
      <c r="KBD32" s="93"/>
      <c r="KBG32" s="93"/>
      <c r="KBJ32" s="93"/>
      <c r="KBM32" s="93"/>
      <c r="KBP32" s="93"/>
      <c r="KBS32" s="93"/>
      <c r="KBY32" s="93"/>
      <c r="KCH32" s="93"/>
      <c r="KCK32" s="93"/>
      <c r="KCN32" s="93"/>
      <c r="KCQ32" s="93"/>
      <c r="KDC32" s="93"/>
      <c r="KDI32" s="93"/>
      <c r="KDL32" s="93"/>
      <c r="KDO32" s="93"/>
      <c r="KDR32" s="93"/>
      <c r="KDX32" s="93"/>
      <c r="KEA32" s="93"/>
      <c r="KED32" s="93"/>
      <c r="KEG32" s="93"/>
      <c r="KEI32" s="93"/>
      <c r="KEJ32" s="93"/>
      <c r="KEO32" s="93"/>
      <c r="KER32" s="93"/>
      <c r="KEU32" s="93"/>
      <c r="KEX32" s="93"/>
      <c r="KFA32" s="93"/>
      <c r="KFD32" s="93"/>
      <c r="KFG32" s="93"/>
      <c r="KFM32" s="93"/>
      <c r="KFP32" s="93"/>
      <c r="KFS32" s="93"/>
      <c r="KFU32" s="93"/>
      <c r="KFV32" s="93"/>
      <c r="KGD32" s="93"/>
      <c r="KGG32" s="93"/>
      <c r="KGJ32" s="93"/>
      <c r="KGU32" s="93"/>
      <c r="KGV32" s="93"/>
      <c r="KHA32" s="93"/>
      <c r="KHE32" s="93"/>
      <c r="KHF32" s="93"/>
      <c r="KHN32" s="93"/>
      <c r="KHO32" s="93"/>
      <c r="KIO32" s="93"/>
      <c r="KIP32" s="93"/>
      <c r="KIQ32" s="93"/>
      <c r="KIR32" s="93"/>
      <c r="KIS32" s="93"/>
      <c r="KIT32" s="93"/>
      <c r="KIU32" s="93"/>
      <c r="KIV32" s="93"/>
      <c r="KIW32" s="93"/>
      <c r="KIX32" s="93"/>
      <c r="KIY32" s="93"/>
      <c r="KIZ32" s="93"/>
      <c r="KJA32" s="93"/>
      <c r="KJB32" s="93"/>
      <c r="KJC32" s="93"/>
      <c r="KJD32" s="93"/>
      <c r="KJE32" s="93"/>
      <c r="KJF32" s="93"/>
      <c r="KJG32" s="93"/>
      <c r="KJH32" s="93"/>
      <c r="KJI32" s="93"/>
      <c r="KJJ32" s="93"/>
      <c r="KJK32" s="93"/>
      <c r="KJL32" s="93"/>
      <c r="KJM32" s="93"/>
      <c r="KJN32" s="93"/>
      <c r="KJO32" s="93"/>
      <c r="KJP32" s="93"/>
      <c r="KJQ32" s="93"/>
      <c r="KJR32" s="93"/>
      <c r="KJS32" s="93"/>
      <c r="KJT32" s="93"/>
      <c r="KJU32" s="93"/>
      <c r="KJV32" s="93"/>
      <c r="KJW32" s="93"/>
      <c r="KJX32" s="93"/>
      <c r="KJY32" s="93"/>
      <c r="KJZ32" s="93"/>
      <c r="KKA32" s="93"/>
      <c r="KKB32" s="93"/>
      <c r="KKC32" s="93"/>
      <c r="KKD32" s="93"/>
      <c r="KKE32" s="93"/>
      <c r="KKF32" s="93"/>
      <c r="KKG32" s="93"/>
      <c r="KKH32" s="93"/>
      <c r="KKI32" s="93"/>
      <c r="KKJ32" s="93"/>
      <c r="KKK32" s="93"/>
      <c r="KKL32" s="93"/>
      <c r="KKM32" s="93"/>
      <c r="KKN32" s="93"/>
      <c r="KKO32" s="93"/>
      <c r="KKP32" s="93"/>
      <c r="KKQ32" s="93"/>
      <c r="KKR32" s="93"/>
      <c r="KKS32" s="93"/>
      <c r="KKT32" s="93"/>
      <c r="KKZ32" s="93"/>
      <c r="KLC32" s="93"/>
      <c r="KLF32" s="93"/>
      <c r="KLI32" s="93"/>
      <c r="KLL32" s="93"/>
      <c r="KLO32" s="93"/>
      <c r="KLU32" s="93"/>
      <c r="KMD32" s="93"/>
      <c r="KMG32" s="93"/>
      <c r="KMJ32" s="93"/>
      <c r="KMM32" s="93"/>
      <c r="KMY32" s="93"/>
      <c r="KNE32" s="93"/>
      <c r="KNH32" s="93"/>
      <c r="KNK32" s="93"/>
      <c r="KNN32" s="93"/>
      <c r="KNT32" s="93"/>
      <c r="KNW32" s="93"/>
      <c r="KNZ32" s="93"/>
      <c r="KOC32" s="93"/>
      <c r="KOE32" s="93"/>
      <c r="KOF32" s="93"/>
      <c r="KOK32" s="93"/>
      <c r="KON32" s="93"/>
      <c r="KOQ32" s="93"/>
      <c r="KOT32" s="93"/>
      <c r="KOW32" s="93"/>
      <c r="KOZ32" s="93"/>
      <c r="KPC32" s="93"/>
      <c r="KPI32" s="93"/>
      <c r="KPL32" s="93"/>
      <c r="KPO32" s="93"/>
      <c r="KPQ32" s="93"/>
      <c r="KPR32" s="93"/>
      <c r="KPZ32" s="93"/>
      <c r="KQC32" s="93"/>
      <c r="KQF32" s="93"/>
      <c r="KQQ32" s="93"/>
      <c r="KQR32" s="93"/>
      <c r="KQW32" s="93"/>
      <c r="KRA32" s="93"/>
      <c r="KRB32" s="93"/>
      <c r="KRJ32" s="93"/>
      <c r="KRK32" s="93"/>
      <c r="KSK32" s="93"/>
      <c r="KSL32" s="93"/>
      <c r="KSM32" s="93"/>
      <c r="KSN32" s="93"/>
      <c r="KSO32" s="93"/>
      <c r="KSP32" s="93"/>
      <c r="KSQ32" s="93"/>
      <c r="KSR32" s="93"/>
      <c r="KSS32" s="93"/>
      <c r="KST32" s="93"/>
      <c r="KSU32" s="93"/>
      <c r="KSV32" s="93"/>
      <c r="KSW32" s="93"/>
      <c r="KSX32" s="93"/>
      <c r="KSY32" s="93"/>
      <c r="KSZ32" s="93"/>
      <c r="KTA32" s="93"/>
      <c r="KTB32" s="93"/>
      <c r="KTC32" s="93"/>
      <c r="KTD32" s="93"/>
      <c r="KTE32" s="93"/>
      <c r="KTF32" s="93"/>
      <c r="KTG32" s="93"/>
      <c r="KTH32" s="93"/>
      <c r="KTI32" s="93"/>
      <c r="KTJ32" s="93"/>
      <c r="KTK32" s="93"/>
      <c r="KTL32" s="93"/>
      <c r="KTM32" s="93"/>
      <c r="KTN32" s="93"/>
      <c r="KTO32" s="93"/>
      <c r="KTP32" s="93"/>
      <c r="KTQ32" s="93"/>
      <c r="KTR32" s="93"/>
      <c r="KTS32" s="93"/>
      <c r="KTT32" s="93"/>
      <c r="KTU32" s="93"/>
      <c r="KTV32" s="93"/>
      <c r="KTW32" s="93"/>
      <c r="KTX32" s="93"/>
      <c r="KTY32" s="93"/>
      <c r="KTZ32" s="93"/>
      <c r="KUA32" s="93"/>
      <c r="KUB32" s="93"/>
      <c r="KUC32" s="93"/>
      <c r="KUD32" s="93"/>
      <c r="KUE32" s="93"/>
      <c r="KUF32" s="93"/>
      <c r="KUG32" s="93"/>
      <c r="KUH32" s="93"/>
      <c r="KUI32" s="93"/>
      <c r="KUJ32" s="93"/>
      <c r="KUK32" s="93"/>
      <c r="KUL32" s="93"/>
      <c r="KUM32" s="93"/>
      <c r="KUN32" s="93"/>
      <c r="KUO32" s="93"/>
      <c r="KUP32" s="93"/>
      <c r="KUV32" s="93"/>
      <c r="KUY32" s="93"/>
      <c r="KVB32" s="93"/>
      <c r="KVE32" s="93"/>
      <c r="KVH32" s="93"/>
      <c r="KVK32" s="93"/>
      <c r="KVQ32" s="93"/>
      <c r="KVZ32" s="93"/>
      <c r="KWC32" s="93"/>
      <c r="KWF32" s="93"/>
      <c r="KWI32" s="93"/>
      <c r="KWU32" s="93"/>
      <c r="KXA32" s="93"/>
      <c r="KXD32" s="93"/>
      <c r="KXG32" s="93"/>
      <c r="KXJ32" s="93"/>
      <c r="KXP32" s="93"/>
      <c r="KXS32" s="93"/>
      <c r="KXV32" s="93"/>
      <c r="KXY32" s="93"/>
      <c r="KYA32" s="93"/>
      <c r="KYB32" s="93"/>
      <c r="KYG32" s="93"/>
      <c r="KYJ32" s="93"/>
      <c r="KYM32" s="93"/>
      <c r="KYP32" s="93"/>
      <c r="KYS32" s="93"/>
      <c r="KYV32" s="93"/>
      <c r="KYY32" s="93"/>
      <c r="KZE32" s="93"/>
      <c r="KZH32" s="93"/>
      <c r="KZK32" s="93"/>
      <c r="KZM32" s="93"/>
      <c r="KZN32" s="93"/>
      <c r="KZV32" s="93"/>
      <c r="KZY32" s="93"/>
      <c r="LAB32" s="93"/>
      <c r="LAM32" s="93"/>
      <c r="LAN32" s="93"/>
      <c r="LAS32" s="93"/>
      <c r="LAW32" s="93"/>
      <c r="LAX32" s="93"/>
      <c r="LBF32" s="93"/>
      <c r="LBG32" s="93"/>
      <c r="LCG32" s="93"/>
      <c r="LCH32" s="93"/>
      <c r="LCI32" s="93"/>
      <c r="LCJ32" s="93"/>
      <c r="LCK32" s="93"/>
      <c r="LCL32" s="93"/>
      <c r="LCM32" s="93"/>
      <c r="LCN32" s="93"/>
      <c r="LCO32" s="93"/>
      <c r="LCP32" s="93"/>
      <c r="LCQ32" s="93"/>
      <c r="LCR32" s="93"/>
      <c r="LCS32" s="93"/>
      <c r="LCT32" s="93"/>
      <c r="LCU32" s="93"/>
      <c r="LCV32" s="93"/>
      <c r="LCW32" s="93"/>
      <c r="LCX32" s="93"/>
      <c r="LCY32" s="93"/>
      <c r="LCZ32" s="93"/>
      <c r="LDA32" s="93"/>
      <c r="LDB32" s="93"/>
      <c r="LDC32" s="93"/>
      <c r="LDD32" s="93"/>
      <c r="LDE32" s="93"/>
      <c r="LDF32" s="93"/>
      <c r="LDG32" s="93"/>
      <c r="LDH32" s="93"/>
      <c r="LDI32" s="93"/>
      <c r="LDJ32" s="93"/>
      <c r="LDK32" s="93"/>
      <c r="LDL32" s="93"/>
      <c r="LDM32" s="93"/>
      <c r="LDN32" s="93"/>
      <c r="LDO32" s="93"/>
      <c r="LDP32" s="93"/>
      <c r="LDQ32" s="93"/>
      <c r="LDR32" s="93"/>
      <c r="LDS32" s="93"/>
      <c r="LDT32" s="93"/>
      <c r="LDU32" s="93"/>
      <c r="LDV32" s="93"/>
      <c r="LDW32" s="93"/>
      <c r="LDX32" s="93"/>
      <c r="LDY32" s="93"/>
      <c r="LDZ32" s="93"/>
      <c r="LEA32" s="93"/>
      <c r="LEB32" s="93"/>
      <c r="LEC32" s="93"/>
      <c r="LED32" s="93"/>
      <c r="LEE32" s="93"/>
      <c r="LEF32" s="93"/>
      <c r="LEG32" s="93"/>
      <c r="LEH32" s="93"/>
      <c r="LEI32" s="93"/>
      <c r="LEJ32" s="93"/>
      <c r="LEK32" s="93"/>
      <c r="LEL32" s="93"/>
      <c r="LER32" s="93"/>
      <c r="LEU32" s="93"/>
      <c r="LEX32" s="93"/>
      <c r="LFA32" s="93"/>
      <c r="LFD32" s="93"/>
      <c r="LFG32" s="93"/>
      <c r="LFM32" s="93"/>
      <c r="LFV32" s="93"/>
      <c r="LFY32" s="93"/>
      <c r="LGB32" s="93"/>
      <c r="LGE32" s="93"/>
      <c r="LGQ32" s="93"/>
      <c r="LGW32" s="93"/>
      <c r="LGZ32" s="93"/>
      <c r="LHC32" s="93"/>
      <c r="LHF32" s="93"/>
      <c r="LHL32" s="93"/>
      <c r="LHO32" s="93"/>
      <c r="LHR32" s="93"/>
      <c r="LHU32" s="93"/>
      <c r="LHW32" s="93"/>
      <c r="LHX32" s="93"/>
      <c r="LIC32" s="93"/>
      <c r="LIF32" s="93"/>
      <c r="LII32" s="93"/>
      <c r="LIL32" s="93"/>
      <c r="LIO32" s="93"/>
      <c r="LIR32" s="93"/>
      <c r="LIU32" s="93"/>
      <c r="LJA32" s="93"/>
      <c r="LJD32" s="93"/>
      <c r="LJG32" s="93"/>
      <c r="LJI32" s="93"/>
      <c r="LJJ32" s="93"/>
      <c r="LJR32" s="93"/>
      <c r="LJU32" s="93"/>
      <c r="LJX32" s="93"/>
      <c r="LKI32" s="93"/>
      <c r="LKJ32" s="93"/>
      <c r="LKO32" s="93"/>
      <c r="LKS32" s="93"/>
      <c r="LKT32" s="93"/>
      <c r="LLB32" s="93"/>
      <c r="LLC32" s="93"/>
      <c r="LMC32" s="93"/>
      <c r="LMD32" s="93"/>
      <c r="LME32" s="93"/>
      <c r="LMF32" s="93"/>
      <c r="LMG32" s="93"/>
      <c r="LMH32" s="93"/>
      <c r="LMI32" s="93"/>
      <c r="LMJ32" s="93"/>
      <c r="LMK32" s="93"/>
      <c r="LML32" s="93"/>
      <c r="LMM32" s="93"/>
      <c r="LMN32" s="93"/>
      <c r="LMO32" s="93"/>
      <c r="LMP32" s="93"/>
      <c r="LMQ32" s="93"/>
      <c r="LMR32" s="93"/>
      <c r="LMS32" s="93"/>
      <c r="LMT32" s="93"/>
      <c r="LMU32" s="93"/>
      <c r="LMV32" s="93"/>
      <c r="LMW32" s="93"/>
      <c r="LMX32" s="93"/>
      <c r="LMY32" s="93"/>
      <c r="LMZ32" s="93"/>
      <c r="LNA32" s="93"/>
      <c r="LNB32" s="93"/>
      <c r="LNC32" s="93"/>
      <c r="LND32" s="93"/>
      <c r="LNE32" s="93"/>
      <c r="LNF32" s="93"/>
      <c r="LNG32" s="93"/>
      <c r="LNH32" s="93"/>
      <c r="LNI32" s="93"/>
      <c r="LNJ32" s="93"/>
      <c r="LNK32" s="93"/>
      <c r="LNL32" s="93"/>
      <c r="LNM32" s="93"/>
      <c r="LNN32" s="93"/>
      <c r="LNO32" s="93"/>
      <c r="LNP32" s="93"/>
      <c r="LNQ32" s="93"/>
      <c r="LNR32" s="93"/>
      <c r="LNS32" s="93"/>
      <c r="LNT32" s="93"/>
      <c r="LNU32" s="93"/>
      <c r="LNV32" s="93"/>
      <c r="LNW32" s="93"/>
      <c r="LNX32" s="93"/>
      <c r="LNY32" s="93"/>
      <c r="LNZ32" s="93"/>
      <c r="LOA32" s="93"/>
      <c r="LOB32" s="93"/>
      <c r="LOC32" s="93"/>
      <c r="LOD32" s="93"/>
      <c r="LOE32" s="93"/>
      <c r="LOF32" s="93"/>
      <c r="LOG32" s="93"/>
      <c r="LOH32" s="93"/>
      <c r="LON32" s="93"/>
      <c r="LOQ32" s="93"/>
      <c r="LOT32" s="93"/>
      <c r="LOW32" s="93"/>
      <c r="LOZ32" s="93"/>
      <c r="LPC32" s="93"/>
      <c r="LPI32" s="93"/>
      <c r="LPR32" s="93"/>
      <c r="LPU32" s="93"/>
      <c r="LPX32" s="93"/>
      <c r="LQA32" s="93"/>
      <c r="LQM32" s="93"/>
      <c r="LQS32" s="93"/>
      <c r="LQV32" s="93"/>
      <c r="LQY32" s="93"/>
      <c r="LRB32" s="93"/>
      <c r="LRH32" s="93"/>
      <c r="LRK32" s="93"/>
      <c r="LRN32" s="93"/>
      <c r="LRQ32" s="93"/>
      <c r="LRS32" s="93"/>
      <c r="LRT32" s="93"/>
      <c r="LRY32" s="93"/>
      <c r="LSB32" s="93"/>
      <c r="LSE32" s="93"/>
      <c r="LSH32" s="93"/>
      <c r="LSK32" s="93"/>
      <c r="LSN32" s="93"/>
      <c r="LSQ32" s="93"/>
      <c r="LSW32" s="93"/>
      <c r="LSZ32" s="93"/>
      <c r="LTC32" s="93"/>
      <c r="LTE32" s="93"/>
      <c r="LTF32" s="93"/>
      <c r="LTN32" s="93"/>
      <c r="LTQ32" s="93"/>
      <c r="LTT32" s="93"/>
      <c r="LUE32" s="93"/>
      <c r="LUF32" s="93"/>
      <c r="LUK32" s="93"/>
      <c r="LUO32" s="93"/>
      <c r="LUP32" s="93"/>
      <c r="LUX32" s="93"/>
      <c r="LUY32" s="93"/>
      <c r="LVY32" s="93"/>
      <c r="LVZ32" s="93"/>
      <c r="LWA32" s="93"/>
      <c r="LWB32" s="93"/>
      <c r="LWC32" s="93"/>
      <c r="LWD32" s="93"/>
      <c r="LWE32" s="93"/>
      <c r="LWF32" s="93"/>
      <c r="LWG32" s="93"/>
      <c r="LWH32" s="93"/>
      <c r="LWI32" s="93"/>
      <c r="LWJ32" s="93"/>
      <c r="LWK32" s="93"/>
      <c r="LWL32" s="93"/>
      <c r="LWM32" s="93"/>
      <c r="LWN32" s="93"/>
      <c r="LWO32" s="93"/>
      <c r="LWP32" s="93"/>
      <c r="LWQ32" s="93"/>
      <c r="LWR32" s="93"/>
      <c r="LWS32" s="93"/>
      <c r="LWT32" s="93"/>
      <c r="LWU32" s="93"/>
      <c r="LWV32" s="93"/>
      <c r="LWW32" s="93"/>
      <c r="LWX32" s="93"/>
      <c r="LWY32" s="93"/>
      <c r="LWZ32" s="93"/>
      <c r="LXA32" s="93"/>
      <c r="LXB32" s="93"/>
      <c r="LXC32" s="93"/>
      <c r="LXD32" s="93"/>
      <c r="LXE32" s="93"/>
      <c r="LXF32" s="93"/>
      <c r="LXG32" s="93"/>
      <c r="LXH32" s="93"/>
      <c r="LXI32" s="93"/>
      <c r="LXJ32" s="93"/>
      <c r="LXK32" s="93"/>
      <c r="LXL32" s="93"/>
      <c r="LXM32" s="93"/>
      <c r="LXN32" s="93"/>
      <c r="LXO32" s="93"/>
      <c r="LXP32" s="93"/>
      <c r="LXQ32" s="93"/>
      <c r="LXR32" s="93"/>
      <c r="LXS32" s="93"/>
      <c r="LXT32" s="93"/>
      <c r="LXU32" s="93"/>
      <c r="LXV32" s="93"/>
      <c r="LXW32" s="93"/>
      <c r="LXX32" s="93"/>
      <c r="LXY32" s="93"/>
      <c r="LXZ32" s="93"/>
      <c r="LYA32" s="93"/>
      <c r="LYB32" s="93"/>
      <c r="LYC32" s="93"/>
      <c r="LYD32" s="93"/>
      <c r="LYJ32" s="93"/>
      <c r="LYM32" s="93"/>
      <c r="LYP32" s="93"/>
      <c r="LYS32" s="93"/>
      <c r="LYV32" s="93"/>
      <c r="LYY32" s="93"/>
      <c r="LZE32" s="93"/>
      <c r="LZN32" s="93"/>
      <c r="LZQ32" s="93"/>
      <c r="LZT32" s="93"/>
      <c r="LZW32" s="93"/>
      <c r="MAI32" s="93"/>
      <c r="MAO32" s="93"/>
      <c r="MAR32" s="93"/>
      <c r="MAU32" s="93"/>
      <c r="MAX32" s="93"/>
      <c r="MBD32" s="93"/>
      <c r="MBG32" s="93"/>
      <c r="MBJ32" s="93"/>
      <c r="MBM32" s="93"/>
      <c r="MBO32" s="93"/>
      <c r="MBP32" s="93"/>
      <c r="MBU32" s="93"/>
      <c r="MBX32" s="93"/>
      <c r="MCA32" s="93"/>
      <c r="MCD32" s="93"/>
      <c r="MCG32" s="93"/>
      <c r="MCJ32" s="93"/>
      <c r="MCM32" s="93"/>
      <c r="MCS32" s="93"/>
      <c r="MCV32" s="93"/>
      <c r="MCY32" s="93"/>
      <c r="MDA32" s="93"/>
      <c r="MDB32" s="93"/>
      <c r="MDJ32" s="93"/>
      <c r="MDM32" s="93"/>
      <c r="MDP32" s="93"/>
      <c r="MEA32" s="93"/>
      <c r="MEB32" s="93"/>
      <c r="MEG32" s="93"/>
      <c r="MEK32" s="93"/>
      <c r="MEL32" s="93"/>
      <c r="MET32" s="93"/>
      <c r="MEU32" s="93"/>
      <c r="MFU32" s="93"/>
      <c r="MFV32" s="93"/>
      <c r="MFW32" s="93"/>
      <c r="MFX32" s="93"/>
      <c r="MFY32" s="93"/>
      <c r="MFZ32" s="93"/>
      <c r="MGA32" s="93"/>
      <c r="MGB32" s="93"/>
      <c r="MGC32" s="93"/>
      <c r="MGD32" s="93"/>
      <c r="MGE32" s="93"/>
      <c r="MGF32" s="93"/>
      <c r="MGG32" s="93"/>
      <c r="MGH32" s="93"/>
      <c r="MGI32" s="93"/>
      <c r="MGJ32" s="93"/>
      <c r="MGK32" s="93"/>
      <c r="MGL32" s="93"/>
      <c r="MGM32" s="93"/>
      <c r="MGN32" s="93"/>
      <c r="MGO32" s="93"/>
      <c r="MGP32" s="93"/>
      <c r="MGQ32" s="93"/>
      <c r="MGR32" s="93"/>
      <c r="MGS32" s="93"/>
      <c r="MGT32" s="93"/>
      <c r="MGU32" s="93"/>
      <c r="MGV32" s="93"/>
      <c r="MGW32" s="93"/>
      <c r="MGX32" s="93"/>
      <c r="MGY32" s="93"/>
      <c r="MGZ32" s="93"/>
      <c r="MHA32" s="93"/>
      <c r="MHB32" s="93"/>
      <c r="MHC32" s="93"/>
      <c r="MHD32" s="93"/>
      <c r="MHE32" s="93"/>
      <c r="MHF32" s="93"/>
      <c r="MHG32" s="93"/>
      <c r="MHH32" s="93"/>
      <c r="MHI32" s="93"/>
      <c r="MHJ32" s="93"/>
      <c r="MHK32" s="93"/>
      <c r="MHL32" s="93"/>
      <c r="MHM32" s="93"/>
      <c r="MHN32" s="93"/>
      <c r="MHO32" s="93"/>
      <c r="MHP32" s="93"/>
      <c r="MHQ32" s="93"/>
      <c r="MHR32" s="93"/>
      <c r="MHS32" s="93"/>
      <c r="MHT32" s="93"/>
      <c r="MHU32" s="93"/>
      <c r="MHV32" s="93"/>
      <c r="MHW32" s="93"/>
      <c r="MHX32" s="93"/>
      <c r="MHY32" s="93"/>
      <c r="MHZ32" s="93"/>
      <c r="MIF32" s="93"/>
      <c r="MII32" s="93"/>
      <c r="MIL32" s="93"/>
      <c r="MIO32" s="93"/>
      <c r="MIR32" s="93"/>
      <c r="MIU32" s="93"/>
      <c r="MJA32" s="93"/>
      <c r="MJJ32" s="93"/>
      <c r="MJM32" s="93"/>
      <c r="MJP32" s="93"/>
      <c r="MJS32" s="93"/>
      <c r="MKE32" s="93"/>
      <c r="MKK32" s="93"/>
      <c r="MKN32" s="93"/>
      <c r="MKQ32" s="93"/>
      <c r="MKT32" s="93"/>
      <c r="MKZ32" s="93"/>
      <c r="MLC32" s="93"/>
      <c r="MLF32" s="93"/>
      <c r="MLI32" s="93"/>
      <c r="MLK32" s="93"/>
      <c r="MLL32" s="93"/>
      <c r="MLQ32" s="93"/>
      <c r="MLT32" s="93"/>
      <c r="MLW32" s="93"/>
      <c r="MLZ32" s="93"/>
      <c r="MMC32" s="93"/>
      <c r="MMF32" s="93"/>
      <c r="MMI32" s="93"/>
      <c r="MMO32" s="93"/>
      <c r="MMR32" s="93"/>
      <c r="MMU32" s="93"/>
      <c r="MMW32" s="93"/>
      <c r="MMX32" s="93"/>
      <c r="MNF32" s="93"/>
      <c r="MNI32" s="93"/>
      <c r="MNL32" s="93"/>
      <c r="MNW32" s="93"/>
      <c r="MNX32" s="93"/>
      <c r="MOC32" s="93"/>
      <c r="MOG32" s="93"/>
      <c r="MOH32" s="93"/>
      <c r="MOP32" s="93"/>
      <c r="MOQ32" s="93"/>
      <c r="MPQ32" s="93"/>
      <c r="MPR32" s="93"/>
      <c r="MPS32" s="93"/>
      <c r="MPT32" s="93"/>
      <c r="MPU32" s="93"/>
      <c r="MPV32" s="93"/>
      <c r="MPW32" s="93"/>
      <c r="MPX32" s="93"/>
      <c r="MPY32" s="93"/>
      <c r="MPZ32" s="93"/>
      <c r="MQA32" s="93"/>
      <c r="MQB32" s="93"/>
      <c r="MQC32" s="93"/>
      <c r="MQD32" s="93"/>
      <c r="MQE32" s="93"/>
      <c r="MQF32" s="93"/>
      <c r="MQG32" s="93"/>
      <c r="MQH32" s="93"/>
      <c r="MQI32" s="93"/>
      <c r="MQJ32" s="93"/>
      <c r="MQK32" s="93"/>
      <c r="MQL32" s="93"/>
      <c r="MQM32" s="93"/>
      <c r="MQN32" s="93"/>
      <c r="MQO32" s="93"/>
      <c r="MQP32" s="93"/>
      <c r="MQQ32" s="93"/>
      <c r="MQR32" s="93"/>
      <c r="MQS32" s="93"/>
      <c r="MQT32" s="93"/>
      <c r="MQU32" s="93"/>
      <c r="MQV32" s="93"/>
      <c r="MQW32" s="93"/>
      <c r="MQX32" s="93"/>
      <c r="MQY32" s="93"/>
      <c r="MQZ32" s="93"/>
      <c r="MRA32" s="93"/>
      <c r="MRB32" s="93"/>
      <c r="MRC32" s="93"/>
      <c r="MRD32" s="93"/>
      <c r="MRE32" s="93"/>
      <c r="MRF32" s="93"/>
      <c r="MRG32" s="93"/>
      <c r="MRH32" s="93"/>
      <c r="MRI32" s="93"/>
      <c r="MRJ32" s="93"/>
      <c r="MRK32" s="93"/>
      <c r="MRL32" s="93"/>
      <c r="MRM32" s="93"/>
      <c r="MRN32" s="93"/>
      <c r="MRO32" s="93"/>
      <c r="MRP32" s="93"/>
      <c r="MRQ32" s="93"/>
      <c r="MRR32" s="93"/>
      <c r="MRS32" s="93"/>
      <c r="MRT32" s="93"/>
      <c r="MRU32" s="93"/>
      <c r="MRV32" s="93"/>
      <c r="MSB32" s="93"/>
      <c r="MSE32" s="93"/>
      <c r="MSH32" s="93"/>
      <c r="MSK32" s="93"/>
      <c r="MSN32" s="93"/>
      <c r="MSQ32" s="93"/>
      <c r="MSW32" s="93"/>
      <c r="MTF32" s="93"/>
      <c r="MTI32" s="93"/>
      <c r="MTL32" s="93"/>
      <c r="MTO32" s="93"/>
      <c r="MUA32" s="93"/>
      <c r="MUG32" s="93"/>
      <c r="MUJ32" s="93"/>
      <c r="MUM32" s="93"/>
      <c r="MUP32" s="93"/>
      <c r="MUV32" s="93"/>
      <c r="MUY32" s="93"/>
      <c r="MVB32" s="93"/>
      <c r="MVE32" s="93"/>
      <c r="MVG32" s="93"/>
      <c r="MVH32" s="93"/>
      <c r="MVM32" s="93"/>
      <c r="MVP32" s="93"/>
      <c r="MVS32" s="93"/>
      <c r="MVV32" s="93"/>
      <c r="MVY32" s="93"/>
      <c r="MWB32" s="93"/>
      <c r="MWE32" s="93"/>
      <c r="MWK32" s="93"/>
      <c r="MWN32" s="93"/>
      <c r="MWQ32" s="93"/>
      <c r="MWS32" s="93"/>
      <c r="MWT32" s="93"/>
      <c r="MXB32" s="93"/>
      <c r="MXE32" s="93"/>
      <c r="MXH32" s="93"/>
      <c r="MXS32" s="93"/>
      <c r="MXT32" s="93"/>
      <c r="MXY32" s="93"/>
      <c r="MYC32" s="93"/>
      <c r="MYD32" s="93"/>
      <c r="MYL32" s="93"/>
      <c r="MYM32" s="93"/>
      <c r="MZM32" s="93"/>
      <c r="MZN32" s="93"/>
      <c r="MZO32" s="93"/>
      <c r="MZP32" s="93"/>
      <c r="MZQ32" s="93"/>
      <c r="MZR32" s="93"/>
      <c r="MZS32" s="93"/>
      <c r="MZT32" s="93"/>
      <c r="MZU32" s="93"/>
      <c r="MZV32" s="93"/>
      <c r="MZW32" s="93"/>
      <c r="MZX32" s="93"/>
      <c r="MZY32" s="93"/>
      <c r="MZZ32" s="93"/>
      <c r="NAA32" s="93"/>
      <c r="NAB32" s="93"/>
      <c r="NAC32" s="93"/>
      <c r="NAD32" s="93"/>
      <c r="NAE32" s="93"/>
      <c r="NAF32" s="93"/>
      <c r="NAG32" s="93"/>
      <c r="NAH32" s="93"/>
      <c r="NAI32" s="93"/>
      <c r="NAJ32" s="93"/>
      <c r="NAK32" s="93"/>
      <c r="NAL32" s="93"/>
      <c r="NAM32" s="93"/>
      <c r="NAN32" s="93"/>
      <c r="NAO32" s="93"/>
      <c r="NAP32" s="93"/>
      <c r="NAQ32" s="93"/>
      <c r="NAR32" s="93"/>
      <c r="NAS32" s="93"/>
      <c r="NAT32" s="93"/>
      <c r="NAU32" s="93"/>
      <c r="NAV32" s="93"/>
      <c r="NAW32" s="93"/>
      <c r="NAX32" s="93"/>
      <c r="NAY32" s="93"/>
      <c r="NAZ32" s="93"/>
      <c r="NBA32" s="93"/>
      <c r="NBB32" s="93"/>
      <c r="NBC32" s="93"/>
      <c r="NBD32" s="93"/>
      <c r="NBE32" s="93"/>
      <c r="NBF32" s="93"/>
      <c r="NBG32" s="93"/>
      <c r="NBH32" s="93"/>
      <c r="NBI32" s="93"/>
      <c r="NBJ32" s="93"/>
      <c r="NBK32" s="93"/>
      <c r="NBL32" s="93"/>
      <c r="NBM32" s="93"/>
      <c r="NBN32" s="93"/>
      <c r="NBO32" s="93"/>
      <c r="NBP32" s="93"/>
      <c r="NBQ32" s="93"/>
      <c r="NBR32" s="93"/>
      <c r="NBX32" s="93"/>
      <c r="NCA32" s="93"/>
      <c r="NCD32" s="93"/>
      <c r="NCG32" s="93"/>
      <c r="NCJ32" s="93"/>
      <c r="NCM32" s="93"/>
      <c r="NCS32" s="93"/>
      <c r="NDB32" s="93"/>
      <c r="NDE32" s="93"/>
      <c r="NDH32" s="93"/>
      <c r="NDK32" s="93"/>
      <c r="NDW32" s="93"/>
      <c r="NEC32" s="93"/>
      <c r="NEF32" s="93"/>
      <c r="NEI32" s="93"/>
      <c r="NEL32" s="93"/>
      <c r="NER32" s="93"/>
      <c r="NEU32" s="93"/>
      <c r="NEX32" s="93"/>
      <c r="NFA32" s="93"/>
      <c r="NFC32" s="93"/>
      <c r="NFD32" s="93"/>
      <c r="NFI32" s="93"/>
      <c r="NFL32" s="93"/>
      <c r="NFO32" s="93"/>
      <c r="NFR32" s="93"/>
      <c r="NFU32" s="93"/>
      <c r="NFX32" s="93"/>
      <c r="NGA32" s="93"/>
      <c r="NGG32" s="93"/>
      <c r="NGJ32" s="93"/>
      <c r="NGM32" s="93"/>
      <c r="NGO32" s="93"/>
      <c r="NGP32" s="93"/>
      <c r="NGX32" s="93"/>
      <c r="NHA32" s="93"/>
      <c r="NHD32" s="93"/>
      <c r="NHO32" s="93"/>
      <c r="NHP32" s="93"/>
      <c r="NHU32" s="93"/>
      <c r="NHY32" s="93"/>
      <c r="NHZ32" s="93"/>
      <c r="NIH32" s="93"/>
      <c r="NII32" s="93"/>
      <c r="NJI32" s="93"/>
      <c r="NJJ32" s="93"/>
      <c r="NJK32" s="93"/>
      <c r="NJL32" s="93"/>
      <c r="NJM32" s="93"/>
      <c r="NJN32" s="93"/>
      <c r="NJO32" s="93"/>
      <c r="NJP32" s="93"/>
      <c r="NJQ32" s="93"/>
      <c r="NJR32" s="93"/>
      <c r="NJS32" s="93"/>
      <c r="NJT32" s="93"/>
      <c r="NJU32" s="93"/>
      <c r="NJV32" s="93"/>
      <c r="NJW32" s="93"/>
      <c r="NJX32" s="93"/>
      <c r="NJY32" s="93"/>
      <c r="NJZ32" s="93"/>
      <c r="NKA32" s="93"/>
      <c r="NKB32" s="93"/>
      <c r="NKC32" s="93"/>
      <c r="NKD32" s="93"/>
      <c r="NKE32" s="93"/>
      <c r="NKF32" s="93"/>
      <c r="NKG32" s="93"/>
      <c r="NKH32" s="93"/>
      <c r="NKI32" s="93"/>
      <c r="NKJ32" s="93"/>
      <c r="NKK32" s="93"/>
      <c r="NKL32" s="93"/>
      <c r="NKM32" s="93"/>
      <c r="NKN32" s="93"/>
      <c r="NKO32" s="93"/>
      <c r="NKP32" s="93"/>
      <c r="NKQ32" s="93"/>
      <c r="NKR32" s="93"/>
      <c r="NKS32" s="93"/>
      <c r="NKT32" s="93"/>
      <c r="NKU32" s="93"/>
      <c r="NKV32" s="93"/>
      <c r="NKW32" s="93"/>
      <c r="NKX32" s="93"/>
      <c r="NKY32" s="93"/>
      <c r="NKZ32" s="93"/>
      <c r="NLA32" s="93"/>
      <c r="NLB32" s="93"/>
      <c r="NLC32" s="93"/>
      <c r="NLD32" s="93"/>
      <c r="NLE32" s="93"/>
      <c r="NLF32" s="93"/>
      <c r="NLG32" s="93"/>
      <c r="NLH32" s="93"/>
      <c r="NLI32" s="93"/>
      <c r="NLJ32" s="93"/>
      <c r="NLK32" s="93"/>
      <c r="NLL32" s="93"/>
      <c r="NLM32" s="93"/>
      <c r="NLN32" s="93"/>
      <c r="NLT32" s="93"/>
      <c r="NLW32" s="93"/>
      <c r="NLZ32" s="93"/>
      <c r="NMC32" s="93"/>
      <c r="NMF32" s="93"/>
      <c r="NMI32" s="93"/>
      <c r="NMO32" s="93"/>
      <c r="NMX32" s="93"/>
      <c r="NNA32" s="93"/>
      <c r="NND32" s="93"/>
      <c r="NNG32" s="93"/>
      <c r="NNS32" s="93"/>
      <c r="NNY32" s="93"/>
      <c r="NOB32" s="93"/>
      <c r="NOE32" s="93"/>
      <c r="NOH32" s="93"/>
      <c r="NON32" s="93"/>
      <c r="NOQ32" s="93"/>
      <c r="NOT32" s="93"/>
      <c r="NOW32" s="93"/>
      <c r="NOY32" s="93"/>
      <c r="NOZ32" s="93"/>
      <c r="NPE32" s="93"/>
      <c r="NPH32" s="93"/>
      <c r="NPK32" s="93"/>
      <c r="NPN32" s="93"/>
      <c r="NPQ32" s="93"/>
      <c r="NPT32" s="93"/>
      <c r="NPW32" s="93"/>
      <c r="NQC32" s="93"/>
      <c r="NQF32" s="93"/>
      <c r="NQI32" s="93"/>
      <c r="NQK32" s="93"/>
      <c r="NQL32" s="93"/>
      <c r="NQT32" s="93"/>
      <c r="NQW32" s="93"/>
      <c r="NQZ32" s="93"/>
      <c r="NRK32" s="93"/>
      <c r="NRL32" s="93"/>
      <c r="NRQ32" s="93"/>
      <c r="NRU32" s="93"/>
      <c r="NRV32" s="93"/>
      <c r="NSD32" s="93"/>
      <c r="NSE32" s="93"/>
      <c r="NTE32" s="93"/>
      <c r="NTF32" s="93"/>
      <c r="NTG32" s="93"/>
      <c r="NTH32" s="93"/>
      <c r="NTI32" s="93"/>
      <c r="NTJ32" s="93"/>
      <c r="NTK32" s="93"/>
      <c r="NTL32" s="93"/>
      <c r="NTM32" s="93"/>
      <c r="NTN32" s="93"/>
      <c r="NTO32" s="93"/>
      <c r="NTP32" s="93"/>
      <c r="NTQ32" s="93"/>
      <c r="NTR32" s="93"/>
      <c r="NTS32" s="93"/>
      <c r="NTT32" s="93"/>
      <c r="NTU32" s="93"/>
      <c r="NTV32" s="93"/>
      <c r="NTW32" s="93"/>
      <c r="NTX32" s="93"/>
      <c r="NTY32" s="93"/>
      <c r="NTZ32" s="93"/>
      <c r="NUA32" s="93"/>
      <c r="NUB32" s="93"/>
      <c r="NUC32" s="93"/>
      <c r="NUD32" s="93"/>
      <c r="NUE32" s="93"/>
      <c r="NUF32" s="93"/>
      <c r="NUG32" s="93"/>
      <c r="NUH32" s="93"/>
      <c r="NUI32" s="93"/>
      <c r="NUJ32" s="93"/>
      <c r="NUK32" s="93"/>
      <c r="NUL32" s="93"/>
      <c r="NUM32" s="93"/>
      <c r="NUN32" s="93"/>
      <c r="NUO32" s="93"/>
      <c r="NUP32" s="93"/>
      <c r="NUQ32" s="93"/>
      <c r="NUR32" s="93"/>
      <c r="NUS32" s="93"/>
      <c r="NUT32" s="93"/>
      <c r="NUU32" s="93"/>
      <c r="NUV32" s="93"/>
      <c r="NUW32" s="93"/>
      <c r="NUX32" s="93"/>
      <c r="NUY32" s="93"/>
      <c r="NUZ32" s="93"/>
      <c r="NVA32" s="93"/>
      <c r="NVB32" s="93"/>
      <c r="NVC32" s="93"/>
      <c r="NVD32" s="93"/>
      <c r="NVE32" s="93"/>
      <c r="NVF32" s="93"/>
      <c r="NVG32" s="93"/>
      <c r="NVH32" s="93"/>
      <c r="NVI32" s="93"/>
      <c r="NVJ32" s="93"/>
      <c r="NVP32" s="93"/>
      <c r="NVS32" s="93"/>
      <c r="NVV32" s="93"/>
      <c r="NVY32" s="93"/>
      <c r="NWB32" s="93"/>
      <c r="NWE32" s="93"/>
      <c r="NWK32" s="93"/>
      <c r="NWT32" s="93"/>
      <c r="NWW32" s="93"/>
      <c r="NWZ32" s="93"/>
      <c r="NXC32" s="93"/>
      <c r="NXO32" s="93"/>
      <c r="NXU32" s="93"/>
      <c r="NXX32" s="93"/>
      <c r="NYA32" s="93"/>
      <c r="NYD32" s="93"/>
      <c r="NYJ32" s="93"/>
      <c r="NYM32" s="93"/>
      <c r="NYP32" s="93"/>
      <c r="NYS32" s="93"/>
      <c r="NYU32" s="93"/>
      <c r="NYV32" s="93"/>
      <c r="NZA32" s="93"/>
      <c r="NZD32" s="93"/>
      <c r="NZG32" s="93"/>
      <c r="NZJ32" s="93"/>
      <c r="NZM32" s="93"/>
      <c r="NZP32" s="93"/>
      <c r="NZS32" s="93"/>
      <c r="NZY32" s="93"/>
      <c r="OAB32" s="93"/>
      <c r="OAE32" s="93"/>
      <c r="OAG32" s="93"/>
      <c r="OAH32" s="93"/>
      <c r="OAP32" s="93"/>
      <c r="OAS32" s="93"/>
      <c r="OAV32" s="93"/>
      <c r="OBG32" s="93"/>
      <c r="OBH32" s="93"/>
      <c r="OBM32" s="93"/>
      <c r="OBQ32" s="93"/>
      <c r="OBR32" s="93"/>
      <c r="OBZ32" s="93"/>
      <c r="OCA32" s="93"/>
      <c r="ODA32" s="93"/>
      <c r="ODB32" s="93"/>
      <c r="ODC32" s="93"/>
      <c r="ODD32" s="93"/>
      <c r="ODE32" s="93"/>
      <c r="ODF32" s="93"/>
      <c r="ODG32" s="93"/>
      <c r="ODH32" s="93"/>
      <c r="ODI32" s="93"/>
      <c r="ODJ32" s="93"/>
      <c r="ODK32" s="93"/>
      <c r="ODL32" s="93"/>
      <c r="ODM32" s="93"/>
      <c r="ODN32" s="93"/>
      <c r="ODO32" s="93"/>
      <c r="ODP32" s="93"/>
      <c r="ODQ32" s="93"/>
      <c r="ODR32" s="93"/>
      <c r="ODS32" s="93"/>
      <c r="ODT32" s="93"/>
      <c r="ODU32" s="93"/>
      <c r="ODV32" s="93"/>
      <c r="ODW32" s="93"/>
      <c r="ODX32" s="93"/>
      <c r="ODY32" s="93"/>
      <c r="ODZ32" s="93"/>
      <c r="OEA32" s="93"/>
      <c r="OEB32" s="93"/>
      <c r="OEC32" s="93"/>
      <c r="OED32" s="93"/>
      <c r="OEE32" s="93"/>
      <c r="OEF32" s="93"/>
      <c r="OEG32" s="93"/>
      <c r="OEH32" s="93"/>
      <c r="OEI32" s="93"/>
      <c r="OEJ32" s="93"/>
      <c r="OEK32" s="93"/>
      <c r="OEL32" s="93"/>
      <c r="OEM32" s="93"/>
      <c r="OEN32" s="93"/>
      <c r="OEO32" s="93"/>
      <c r="OEP32" s="93"/>
      <c r="OEQ32" s="93"/>
      <c r="OER32" s="93"/>
      <c r="OES32" s="93"/>
      <c r="OET32" s="93"/>
      <c r="OEU32" s="93"/>
      <c r="OEV32" s="93"/>
      <c r="OEW32" s="93"/>
      <c r="OEX32" s="93"/>
      <c r="OEY32" s="93"/>
      <c r="OEZ32" s="93"/>
      <c r="OFA32" s="93"/>
      <c r="OFB32" s="93"/>
      <c r="OFC32" s="93"/>
      <c r="OFD32" s="93"/>
      <c r="OFE32" s="93"/>
      <c r="OFF32" s="93"/>
      <c r="OFL32" s="93"/>
      <c r="OFO32" s="93"/>
      <c r="OFR32" s="93"/>
      <c r="OFU32" s="93"/>
      <c r="OFX32" s="93"/>
      <c r="OGA32" s="93"/>
      <c r="OGG32" s="93"/>
      <c r="OGP32" s="93"/>
      <c r="OGS32" s="93"/>
      <c r="OGV32" s="93"/>
      <c r="OGY32" s="93"/>
      <c r="OHK32" s="93"/>
      <c r="OHQ32" s="93"/>
      <c r="OHT32" s="93"/>
      <c r="OHW32" s="93"/>
      <c r="OHZ32" s="93"/>
      <c r="OIF32" s="93"/>
      <c r="OII32" s="93"/>
      <c r="OIL32" s="93"/>
      <c r="OIO32" s="93"/>
      <c r="OIQ32" s="93"/>
      <c r="OIR32" s="93"/>
      <c r="OIW32" s="93"/>
      <c r="OIZ32" s="93"/>
      <c r="OJC32" s="93"/>
      <c r="OJF32" s="93"/>
      <c r="OJI32" s="93"/>
      <c r="OJL32" s="93"/>
      <c r="OJO32" s="93"/>
      <c r="OJU32" s="93"/>
      <c r="OJX32" s="93"/>
      <c r="OKA32" s="93"/>
      <c r="OKC32" s="93"/>
      <c r="OKD32" s="93"/>
      <c r="OKL32" s="93"/>
      <c r="OKO32" s="93"/>
      <c r="OKR32" s="93"/>
      <c r="OLC32" s="93"/>
      <c r="OLD32" s="93"/>
      <c r="OLI32" s="93"/>
      <c r="OLM32" s="93"/>
      <c r="OLN32" s="93"/>
      <c r="OLV32" s="93"/>
      <c r="OLW32" s="93"/>
      <c r="OMW32" s="93"/>
      <c r="OMX32" s="93"/>
      <c r="OMY32" s="93"/>
      <c r="OMZ32" s="93"/>
      <c r="ONA32" s="93"/>
      <c r="ONB32" s="93"/>
      <c r="ONC32" s="93"/>
      <c r="OND32" s="93"/>
      <c r="ONE32" s="93"/>
      <c r="ONF32" s="93"/>
      <c r="ONG32" s="93"/>
      <c r="ONH32" s="93"/>
      <c r="ONI32" s="93"/>
      <c r="ONJ32" s="93"/>
      <c r="ONK32" s="93"/>
      <c r="ONL32" s="93"/>
      <c r="ONM32" s="93"/>
      <c r="ONN32" s="93"/>
      <c r="ONO32" s="93"/>
      <c r="ONP32" s="93"/>
      <c r="ONQ32" s="93"/>
      <c r="ONR32" s="93"/>
      <c r="ONS32" s="93"/>
      <c r="ONT32" s="93"/>
      <c r="ONU32" s="93"/>
      <c r="ONV32" s="93"/>
      <c r="ONW32" s="93"/>
      <c r="ONX32" s="93"/>
      <c r="ONY32" s="93"/>
      <c r="ONZ32" s="93"/>
      <c r="OOA32" s="93"/>
      <c r="OOB32" s="93"/>
      <c r="OOC32" s="93"/>
      <c r="OOD32" s="93"/>
      <c r="OOE32" s="93"/>
      <c r="OOF32" s="93"/>
      <c r="OOG32" s="93"/>
      <c r="OOH32" s="93"/>
      <c r="OOI32" s="93"/>
      <c r="OOJ32" s="93"/>
      <c r="OOK32" s="93"/>
      <c r="OOL32" s="93"/>
      <c r="OOM32" s="93"/>
      <c r="OON32" s="93"/>
      <c r="OOO32" s="93"/>
      <c r="OOP32" s="93"/>
      <c r="OOQ32" s="93"/>
      <c r="OOR32" s="93"/>
      <c r="OOS32" s="93"/>
      <c r="OOT32" s="93"/>
      <c r="OOU32" s="93"/>
      <c r="OOV32" s="93"/>
      <c r="OOW32" s="93"/>
      <c r="OOX32" s="93"/>
      <c r="OOY32" s="93"/>
      <c r="OOZ32" s="93"/>
      <c r="OPA32" s="93"/>
      <c r="OPB32" s="93"/>
      <c r="OPH32" s="93"/>
      <c r="OPK32" s="93"/>
      <c r="OPN32" s="93"/>
      <c r="OPQ32" s="93"/>
      <c r="OPT32" s="93"/>
      <c r="OPW32" s="93"/>
      <c r="OQC32" s="93"/>
      <c r="OQL32" s="93"/>
      <c r="OQO32" s="93"/>
      <c r="OQR32" s="93"/>
      <c r="OQU32" s="93"/>
      <c r="ORG32" s="93"/>
      <c r="ORM32" s="93"/>
      <c r="ORP32" s="93"/>
      <c r="ORS32" s="93"/>
      <c r="ORV32" s="93"/>
      <c r="OSB32" s="93"/>
      <c r="OSE32" s="93"/>
      <c r="OSH32" s="93"/>
      <c r="OSK32" s="93"/>
      <c r="OSM32" s="93"/>
      <c r="OSN32" s="93"/>
      <c r="OSS32" s="93"/>
      <c r="OSV32" s="93"/>
      <c r="OSY32" s="93"/>
      <c r="OTB32" s="93"/>
      <c r="OTE32" s="93"/>
      <c r="OTH32" s="93"/>
      <c r="OTK32" s="93"/>
      <c r="OTQ32" s="93"/>
      <c r="OTT32" s="93"/>
      <c r="OTW32" s="93"/>
      <c r="OTY32" s="93"/>
      <c r="OTZ32" s="93"/>
      <c r="OUH32" s="93"/>
      <c r="OUK32" s="93"/>
      <c r="OUN32" s="93"/>
      <c r="OUY32" s="93"/>
      <c r="OUZ32" s="93"/>
      <c r="OVE32" s="93"/>
      <c r="OVI32" s="93"/>
      <c r="OVJ32" s="93"/>
      <c r="OVR32" s="93"/>
      <c r="OVS32" s="93"/>
      <c r="OWS32" s="93"/>
      <c r="OWT32" s="93"/>
      <c r="OWU32" s="93"/>
      <c r="OWV32" s="93"/>
      <c r="OWW32" s="93"/>
      <c r="OWX32" s="93"/>
      <c r="OWY32" s="93"/>
      <c r="OWZ32" s="93"/>
      <c r="OXA32" s="93"/>
      <c r="OXB32" s="93"/>
      <c r="OXC32" s="93"/>
      <c r="OXD32" s="93"/>
      <c r="OXE32" s="93"/>
      <c r="OXF32" s="93"/>
      <c r="OXG32" s="93"/>
      <c r="OXH32" s="93"/>
      <c r="OXI32" s="93"/>
      <c r="OXJ32" s="93"/>
      <c r="OXK32" s="93"/>
      <c r="OXL32" s="93"/>
      <c r="OXM32" s="93"/>
      <c r="OXN32" s="93"/>
      <c r="OXO32" s="93"/>
      <c r="OXP32" s="93"/>
      <c r="OXQ32" s="93"/>
      <c r="OXR32" s="93"/>
      <c r="OXS32" s="93"/>
      <c r="OXT32" s="93"/>
      <c r="OXU32" s="93"/>
      <c r="OXV32" s="93"/>
      <c r="OXW32" s="93"/>
      <c r="OXX32" s="93"/>
      <c r="OXY32" s="93"/>
      <c r="OXZ32" s="93"/>
      <c r="OYA32" s="93"/>
      <c r="OYB32" s="93"/>
      <c r="OYC32" s="93"/>
      <c r="OYD32" s="93"/>
      <c r="OYE32" s="93"/>
      <c r="OYF32" s="93"/>
      <c r="OYG32" s="93"/>
      <c r="OYH32" s="93"/>
      <c r="OYI32" s="93"/>
      <c r="OYJ32" s="93"/>
      <c r="OYK32" s="93"/>
      <c r="OYL32" s="93"/>
      <c r="OYM32" s="93"/>
      <c r="OYN32" s="93"/>
      <c r="OYO32" s="93"/>
      <c r="OYP32" s="93"/>
      <c r="OYQ32" s="93"/>
      <c r="OYR32" s="93"/>
      <c r="OYS32" s="93"/>
      <c r="OYT32" s="93"/>
      <c r="OYU32" s="93"/>
      <c r="OYV32" s="93"/>
      <c r="OYW32" s="93"/>
      <c r="OYX32" s="93"/>
      <c r="OZD32" s="93"/>
      <c r="OZG32" s="93"/>
      <c r="OZJ32" s="93"/>
      <c r="OZM32" s="93"/>
      <c r="OZP32" s="93"/>
      <c r="OZS32" s="93"/>
      <c r="OZY32" s="93"/>
      <c r="PAH32" s="93"/>
      <c r="PAK32" s="93"/>
      <c r="PAN32" s="93"/>
      <c r="PAQ32" s="93"/>
      <c r="PBC32" s="93"/>
      <c r="PBI32" s="93"/>
      <c r="PBL32" s="93"/>
      <c r="PBO32" s="93"/>
      <c r="PBR32" s="93"/>
      <c r="PBX32" s="93"/>
      <c r="PCA32" s="93"/>
      <c r="PCD32" s="93"/>
      <c r="PCG32" s="93"/>
      <c r="PCI32" s="93"/>
      <c r="PCJ32" s="93"/>
      <c r="PCO32" s="93"/>
      <c r="PCR32" s="93"/>
      <c r="PCU32" s="93"/>
      <c r="PCX32" s="93"/>
      <c r="PDA32" s="93"/>
      <c r="PDD32" s="93"/>
      <c r="PDG32" s="93"/>
      <c r="PDM32" s="93"/>
      <c r="PDP32" s="93"/>
      <c r="PDS32" s="93"/>
      <c r="PDU32" s="93"/>
      <c r="PDV32" s="93"/>
      <c r="PED32" s="93"/>
      <c r="PEG32" s="93"/>
      <c r="PEJ32" s="93"/>
      <c r="PEU32" s="93"/>
      <c r="PEV32" s="93"/>
      <c r="PFA32" s="93"/>
      <c r="PFE32" s="93"/>
      <c r="PFF32" s="93"/>
      <c r="PFN32" s="93"/>
      <c r="PFO32" s="93"/>
      <c r="PGO32" s="93"/>
      <c r="PGP32" s="93"/>
      <c r="PGQ32" s="93"/>
      <c r="PGR32" s="93"/>
      <c r="PGS32" s="93"/>
      <c r="PGT32" s="93"/>
      <c r="PGU32" s="93"/>
      <c r="PGV32" s="93"/>
      <c r="PGW32" s="93"/>
      <c r="PGX32" s="93"/>
      <c r="PGY32" s="93"/>
      <c r="PGZ32" s="93"/>
      <c r="PHA32" s="93"/>
      <c r="PHB32" s="93"/>
      <c r="PHC32" s="93"/>
      <c r="PHD32" s="93"/>
      <c r="PHE32" s="93"/>
      <c r="PHF32" s="93"/>
      <c r="PHG32" s="93"/>
      <c r="PHH32" s="93"/>
      <c r="PHI32" s="93"/>
      <c r="PHJ32" s="93"/>
      <c r="PHK32" s="93"/>
      <c r="PHL32" s="93"/>
      <c r="PHM32" s="93"/>
      <c r="PHN32" s="93"/>
      <c r="PHO32" s="93"/>
      <c r="PHP32" s="93"/>
      <c r="PHQ32" s="93"/>
      <c r="PHR32" s="93"/>
      <c r="PHS32" s="93"/>
      <c r="PHT32" s="93"/>
      <c r="PHU32" s="93"/>
      <c r="PHV32" s="93"/>
      <c r="PHW32" s="93"/>
      <c r="PHX32" s="93"/>
      <c r="PHY32" s="93"/>
      <c r="PHZ32" s="93"/>
      <c r="PIA32" s="93"/>
      <c r="PIB32" s="93"/>
      <c r="PIC32" s="93"/>
      <c r="PID32" s="93"/>
      <c r="PIE32" s="93"/>
      <c r="PIF32" s="93"/>
      <c r="PIG32" s="93"/>
      <c r="PIH32" s="93"/>
      <c r="PII32" s="93"/>
      <c r="PIJ32" s="93"/>
      <c r="PIK32" s="93"/>
      <c r="PIL32" s="93"/>
      <c r="PIM32" s="93"/>
      <c r="PIN32" s="93"/>
      <c r="PIO32" s="93"/>
      <c r="PIP32" s="93"/>
      <c r="PIQ32" s="93"/>
      <c r="PIR32" s="93"/>
      <c r="PIS32" s="93"/>
      <c r="PIT32" s="93"/>
      <c r="PIZ32" s="93"/>
      <c r="PJC32" s="93"/>
      <c r="PJF32" s="93"/>
      <c r="PJI32" s="93"/>
      <c r="PJL32" s="93"/>
      <c r="PJO32" s="93"/>
      <c r="PJU32" s="93"/>
      <c r="PKD32" s="93"/>
      <c r="PKG32" s="93"/>
      <c r="PKJ32" s="93"/>
      <c r="PKM32" s="93"/>
      <c r="PKY32" s="93"/>
      <c r="PLE32" s="93"/>
      <c r="PLH32" s="93"/>
      <c r="PLK32" s="93"/>
      <c r="PLN32" s="93"/>
      <c r="PLT32" s="93"/>
      <c r="PLW32" s="93"/>
      <c r="PLZ32" s="93"/>
      <c r="PMC32" s="93"/>
      <c r="PME32" s="93"/>
      <c r="PMF32" s="93"/>
      <c r="PMK32" s="93"/>
      <c r="PMN32" s="93"/>
      <c r="PMQ32" s="93"/>
      <c r="PMT32" s="93"/>
      <c r="PMW32" s="93"/>
      <c r="PMZ32" s="93"/>
      <c r="PNC32" s="93"/>
      <c r="PNI32" s="93"/>
      <c r="PNL32" s="93"/>
      <c r="PNO32" s="93"/>
      <c r="PNQ32" s="93"/>
      <c r="PNR32" s="93"/>
      <c r="PNZ32" s="93"/>
      <c r="POC32" s="93"/>
      <c r="POF32" s="93"/>
      <c r="POQ32" s="93"/>
      <c r="POR32" s="93"/>
      <c r="POW32" s="93"/>
      <c r="PPA32" s="93"/>
      <c r="PPB32" s="93"/>
      <c r="PPJ32" s="93"/>
      <c r="PPK32" s="93"/>
      <c r="PQK32" s="93"/>
      <c r="PQL32" s="93"/>
      <c r="PQM32" s="93"/>
      <c r="PQN32" s="93"/>
      <c r="PQO32" s="93"/>
      <c r="PQP32" s="93"/>
      <c r="PQQ32" s="93"/>
      <c r="PQR32" s="93"/>
      <c r="PQS32" s="93"/>
      <c r="PQT32" s="93"/>
      <c r="PQU32" s="93"/>
      <c r="PQV32" s="93"/>
      <c r="PQW32" s="93"/>
      <c r="PQX32" s="93"/>
      <c r="PQY32" s="93"/>
      <c r="PQZ32" s="93"/>
      <c r="PRA32" s="93"/>
      <c r="PRB32" s="93"/>
      <c r="PRC32" s="93"/>
      <c r="PRD32" s="93"/>
      <c r="PRE32" s="93"/>
      <c r="PRF32" s="93"/>
      <c r="PRG32" s="93"/>
      <c r="PRH32" s="93"/>
      <c r="PRI32" s="93"/>
      <c r="PRJ32" s="93"/>
      <c r="PRK32" s="93"/>
      <c r="PRL32" s="93"/>
      <c r="PRM32" s="93"/>
      <c r="PRN32" s="93"/>
      <c r="PRO32" s="93"/>
      <c r="PRP32" s="93"/>
      <c r="PRQ32" s="93"/>
      <c r="PRR32" s="93"/>
      <c r="PRS32" s="93"/>
      <c r="PRT32" s="93"/>
      <c r="PRU32" s="93"/>
      <c r="PRV32" s="93"/>
      <c r="PRW32" s="93"/>
      <c r="PRX32" s="93"/>
      <c r="PRY32" s="93"/>
      <c r="PRZ32" s="93"/>
      <c r="PSA32" s="93"/>
      <c r="PSB32" s="93"/>
      <c r="PSC32" s="93"/>
      <c r="PSD32" s="93"/>
      <c r="PSE32" s="93"/>
      <c r="PSF32" s="93"/>
      <c r="PSG32" s="93"/>
      <c r="PSH32" s="93"/>
      <c r="PSI32" s="93"/>
      <c r="PSJ32" s="93"/>
      <c r="PSK32" s="93"/>
      <c r="PSL32" s="93"/>
      <c r="PSM32" s="93"/>
      <c r="PSN32" s="93"/>
      <c r="PSO32" s="93"/>
      <c r="PSP32" s="93"/>
      <c r="PSV32" s="93"/>
      <c r="PSY32" s="93"/>
      <c r="PTB32" s="93"/>
      <c r="PTE32" s="93"/>
      <c r="PTH32" s="93"/>
      <c r="PTK32" s="93"/>
      <c r="PTQ32" s="93"/>
      <c r="PTZ32" s="93"/>
      <c r="PUC32" s="93"/>
      <c r="PUF32" s="93"/>
      <c r="PUI32" s="93"/>
      <c r="PUU32" s="93"/>
      <c r="PVA32" s="93"/>
      <c r="PVD32" s="93"/>
      <c r="PVG32" s="93"/>
      <c r="PVJ32" s="93"/>
      <c r="PVP32" s="93"/>
      <c r="PVS32" s="93"/>
      <c r="PVV32" s="93"/>
      <c r="PVY32" s="93"/>
      <c r="PWA32" s="93"/>
      <c r="PWB32" s="93"/>
      <c r="PWG32" s="93"/>
      <c r="PWJ32" s="93"/>
      <c r="PWM32" s="93"/>
      <c r="PWP32" s="93"/>
      <c r="PWS32" s="93"/>
      <c r="PWV32" s="93"/>
      <c r="PWY32" s="93"/>
      <c r="PXE32" s="93"/>
      <c r="PXH32" s="93"/>
      <c r="PXK32" s="93"/>
      <c r="PXM32" s="93"/>
      <c r="PXN32" s="93"/>
      <c r="PXV32" s="93"/>
      <c r="PXY32" s="93"/>
      <c r="PYB32" s="93"/>
      <c r="PYM32" s="93"/>
      <c r="PYN32" s="93"/>
      <c r="PYS32" s="93"/>
      <c r="PYW32" s="93"/>
      <c r="PYX32" s="93"/>
      <c r="PZF32" s="93"/>
      <c r="PZG32" s="93"/>
      <c r="QAG32" s="93"/>
      <c r="QAH32" s="93"/>
      <c r="QAI32" s="93"/>
      <c r="QAJ32" s="93"/>
      <c r="QAK32" s="93"/>
      <c r="QAL32" s="93"/>
      <c r="QAM32" s="93"/>
      <c r="QAN32" s="93"/>
      <c r="QAO32" s="93"/>
      <c r="QAP32" s="93"/>
      <c r="QAQ32" s="93"/>
      <c r="QAR32" s="93"/>
      <c r="QAS32" s="93"/>
      <c r="QAT32" s="93"/>
      <c r="QAU32" s="93"/>
      <c r="QAV32" s="93"/>
      <c r="QAW32" s="93"/>
      <c r="QAX32" s="93"/>
      <c r="QAY32" s="93"/>
      <c r="QAZ32" s="93"/>
      <c r="QBA32" s="93"/>
      <c r="QBB32" s="93"/>
      <c r="QBC32" s="93"/>
      <c r="QBD32" s="93"/>
      <c r="QBE32" s="93"/>
      <c r="QBF32" s="93"/>
      <c r="QBG32" s="93"/>
      <c r="QBH32" s="93"/>
      <c r="QBI32" s="93"/>
      <c r="QBJ32" s="93"/>
      <c r="QBK32" s="93"/>
      <c r="QBL32" s="93"/>
      <c r="QBM32" s="93"/>
      <c r="QBN32" s="93"/>
      <c r="QBO32" s="93"/>
      <c r="QBP32" s="93"/>
      <c r="QBQ32" s="93"/>
      <c r="QBR32" s="93"/>
      <c r="QBS32" s="93"/>
      <c r="QBT32" s="93"/>
      <c r="QBU32" s="93"/>
      <c r="QBV32" s="93"/>
      <c r="QBW32" s="93"/>
      <c r="QBX32" s="93"/>
      <c r="QBY32" s="93"/>
      <c r="QBZ32" s="93"/>
      <c r="QCA32" s="93"/>
      <c r="QCB32" s="93"/>
      <c r="QCC32" s="93"/>
      <c r="QCD32" s="93"/>
      <c r="QCE32" s="93"/>
      <c r="QCF32" s="93"/>
      <c r="QCG32" s="93"/>
      <c r="QCH32" s="93"/>
      <c r="QCI32" s="93"/>
      <c r="QCJ32" s="93"/>
      <c r="QCK32" s="93"/>
      <c r="QCL32" s="93"/>
      <c r="QCR32" s="93"/>
      <c r="QCU32" s="93"/>
      <c r="QCX32" s="93"/>
      <c r="QDA32" s="93"/>
      <c r="QDD32" s="93"/>
      <c r="QDG32" s="93"/>
      <c r="QDM32" s="93"/>
      <c r="QDV32" s="93"/>
      <c r="QDY32" s="93"/>
      <c r="QEB32" s="93"/>
      <c r="QEE32" s="93"/>
      <c r="QEQ32" s="93"/>
      <c r="QEW32" s="93"/>
      <c r="QEZ32" s="93"/>
      <c r="QFC32" s="93"/>
      <c r="QFF32" s="93"/>
      <c r="QFL32" s="93"/>
      <c r="QFO32" s="93"/>
      <c r="QFR32" s="93"/>
      <c r="QFU32" s="93"/>
      <c r="QFW32" s="93"/>
      <c r="QFX32" s="93"/>
      <c r="QGC32" s="93"/>
      <c r="QGF32" s="93"/>
      <c r="QGI32" s="93"/>
      <c r="QGL32" s="93"/>
      <c r="QGO32" s="93"/>
      <c r="QGR32" s="93"/>
      <c r="QGU32" s="93"/>
      <c r="QHA32" s="93"/>
      <c r="QHD32" s="93"/>
      <c r="QHG32" s="93"/>
      <c r="QHI32" s="93"/>
      <c r="QHJ32" s="93"/>
      <c r="QHR32" s="93"/>
      <c r="QHU32" s="93"/>
      <c r="QHX32" s="93"/>
      <c r="QII32" s="93"/>
      <c r="QIJ32" s="93"/>
      <c r="QIO32" s="93"/>
      <c r="QIS32" s="93"/>
      <c r="QIT32" s="93"/>
      <c r="QJB32" s="93"/>
      <c r="QJC32" s="93"/>
      <c r="QKC32" s="93"/>
      <c r="QKD32" s="93"/>
      <c r="QKE32" s="93"/>
      <c r="QKF32" s="93"/>
      <c r="QKG32" s="93"/>
      <c r="QKH32" s="93"/>
      <c r="QKI32" s="93"/>
      <c r="QKJ32" s="93"/>
      <c r="QKK32" s="93"/>
      <c r="QKL32" s="93"/>
      <c r="QKM32" s="93"/>
      <c r="QKN32" s="93"/>
      <c r="QKO32" s="93"/>
      <c r="QKP32" s="93"/>
      <c r="QKQ32" s="93"/>
      <c r="QKR32" s="93"/>
      <c r="QKS32" s="93"/>
      <c r="QKT32" s="93"/>
      <c r="QKU32" s="93"/>
      <c r="QKV32" s="93"/>
      <c r="QKW32" s="93"/>
      <c r="QKX32" s="93"/>
      <c r="QKY32" s="93"/>
      <c r="QKZ32" s="93"/>
      <c r="QLA32" s="93"/>
      <c r="QLB32" s="93"/>
      <c r="QLC32" s="93"/>
      <c r="QLD32" s="93"/>
      <c r="QLE32" s="93"/>
      <c r="QLF32" s="93"/>
      <c r="QLG32" s="93"/>
      <c r="QLH32" s="93"/>
      <c r="QLI32" s="93"/>
      <c r="QLJ32" s="93"/>
      <c r="QLK32" s="93"/>
      <c r="QLL32" s="93"/>
      <c r="QLM32" s="93"/>
      <c r="QLN32" s="93"/>
      <c r="QLO32" s="93"/>
      <c r="QLP32" s="93"/>
      <c r="QLQ32" s="93"/>
      <c r="QLR32" s="93"/>
      <c r="QLS32" s="93"/>
      <c r="QLT32" s="93"/>
      <c r="QLU32" s="93"/>
      <c r="QLV32" s="93"/>
      <c r="QLW32" s="93"/>
      <c r="QLX32" s="93"/>
      <c r="QLY32" s="93"/>
      <c r="QLZ32" s="93"/>
      <c r="QMA32" s="93"/>
      <c r="QMB32" s="93"/>
      <c r="QMC32" s="93"/>
      <c r="QMD32" s="93"/>
      <c r="QME32" s="93"/>
      <c r="QMF32" s="93"/>
      <c r="QMG32" s="93"/>
      <c r="QMH32" s="93"/>
      <c r="QMN32" s="93"/>
      <c r="QMQ32" s="93"/>
      <c r="QMT32" s="93"/>
      <c r="QMW32" s="93"/>
      <c r="QMZ32" s="93"/>
      <c r="QNC32" s="93"/>
      <c r="QNI32" s="93"/>
      <c r="QNR32" s="93"/>
      <c r="QNU32" s="93"/>
      <c r="QNX32" s="93"/>
      <c r="QOA32" s="93"/>
      <c r="QOM32" s="93"/>
      <c r="QOS32" s="93"/>
      <c r="QOV32" s="93"/>
      <c r="QOY32" s="93"/>
      <c r="QPB32" s="93"/>
      <c r="QPH32" s="93"/>
      <c r="QPK32" s="93"/>
      <c r="QPN32" s="93"/>
      <c r="QPQ32" s="93"/>
      <c r="QPS32" s="93"/>
      <c r="QPT32" s="93"/>
      <c r="QPY32" s="93"/>
      <c r="QQB32" s="93"/>
      <c r="QQE32" s="93"/>
      <c r="QQH32" s="93"/>
      <c r="QQK32" s="93"/>
      <c r="QQN32" s="93"/>
      <c r="QQQ32" s="93"/>
      <c r="QQW32" s="93"/>
      <c r="QQZ32" s="93"/>
      <c r="QRC32" s="93"/>
      <c r="QRE32" s="93"/>
      <c r="QRF32" s="93"/>
      <c r="QRN32" s="93"/>
      <c r="QRQ32" s="93"/>
      <c r="QRT32" s="93"/>
      <c r="QSE32" s="93"/>
      <c r="QSF32" s="93"/>
      <c r="QSK32" s="93"/>
      <c r="QSO32" s="93"/>
      <c r="QSP32" s="93"/>
      <c r="QSX32" s="93"/>
      <c r="QSY32" s="93"/>
      <c r="QTY32" s="93"/>
      <c r="QTZ32" s="93"/>
      <c r="QUA32" s="93"/>
      <c r="QUB32" s="93"/>
      <c r="QUC32" s="93"/>
      <c r="QUD32" s="93"/>
      <c r="QUE32" s="93"/>
      <c r="QUF32" s="93"/>
      <c r="QUG32" s="93"/>
      <c r="QUH32" s="93"/>
      <c r="QUI32" s="93"/>
      <c r="QUJ32" s="93"/>
      <c r="QUK32" s="93"/>
      <c r="QUL32" s="93"/>
      <c r="QUM32" s="93"/>
      <c r="QUN32" s="93"/>
      <c r="QUO32" s="93"/>
      <c r="QUP32" s="93"/>
      <c r="QUQ32" s="93"/>
      <c r="QUR32" s="93"/>
      <c r="QUS32" s="93"/>
      <c r="QUT32" s="93"/>
      <c r="QUU32" s="93"/>
      <c r="QUV32" s="93"/>
      <c r="QUW32" s="93"/>
      <c r="QUX32" s="93"/>
      <c r="QUY32" s="93"/>
      <c r="QUZ32" s="93"/>
      <c r="QVA32" s="93"/>
      <c r="QVB32" s="93"/>
      <c r="QVC32" s="93"/>
      <c r="QVD32" s="93"/>
      <c r="QVE32" s="93"/>
      <c r="QVF32" s="93"/>
      <c r="QVG32" s="93"/>
      <c r="QVH32" s="93"/>
      <c r="QVI32" s="93"/>
      <c r="QVJ32" s="93"/>
      <c r="QVK32" s="93"/>
      <c r="QVL32" s="93"/>
      <c r="QVM32" s="93"/>
      <c r="QVN32" s="93"/>
      <c r="QVO32" s="93"/>
      <c r="QVP32" s="93"/>
      <c r="QVQ32" s="93"/>
      <c r="QVR32" s="93"/>
      <c r="QVS32" s="93"/>
      <c r="QVT32" s="93"/>
      <c r="QVU32" s="93"/>
      <c r="QVV32" s="93"/>
      <c r="QVW32" s="93"/>
      <c r="QVX32" s="93"/>
      <c r="QVY32" s="93"/>
      <c r="QVZ32" s="93"/>
      <c r="QWA32" s="93"/>
      <c r="QWB32" s="93"/>
      <c r="QWC32" s="93"/>
      <c r="QWD32" s="93"/>
      <c r="QWJ32" s="93"/>
      <c r="QWM32" s="93"/>
      <c r="QWP32" s="93"/>
      <c r="QWS32" s="93"/>
      <c r="QWV32" s="93"/>
      <c r="QWY32" s="93"/>
      <c r="QXE32" s="93"/>
      <c r="QXN32" s="93"/>
      <c r="QXQ32" s="93"/>
      <c r="QXT32" s="93"/>
      <c r="QXW32" s="93"/>
      <c r="QYI32" s="93"/>
      <c r="QYO32" s="93"/>
      <c r="QYR32" s="93"/>
      <c r="QYU32" s="93"/>
      <c r="QYX32" s="93"/>
      <c r="QZD32" s="93"/>
      <c r="QZG32" s="93"/>
      <c r="QZJ32" s="93"/>
      <c r="QZM32" s="93"/>
      <c r="QZO32" s="93"/>
      <c r="QZP32" s="93"/>
      <c r="QZU32" s="93"/>
      <c r="QZX32" s="93"/>
      <c r="RAA32" s="93"/>
      <c r="RAD32" s="93"/>
      <c r="RAG32" s="93"/>
      <c r="RAJ32" s="93"/>
      <c r="RAM32" s="93"/>
      <c r="RAS32" s="93"/>
      <c r="RAV32" s="93"/>
      <c r="RAY32" s="93"/>
      <c r="RBA32" s="93"/>
      <c r="RBB32" s="93"/>
      <c r="RBJ32" s="93"/>
      <c r="RBM32" s="93"/>
      <c r="RBP32" s="93"/>
      <c r="RCA32" s="93"/>
      <c r="RCB32" s="93"/>
      <c r="RCG32" s="93"/>
      <c r="RCK32" s="93"/>
      <c r="RCL32" s="93"/>
      <c r="RCT32" s="93"/>
      <c r="RCU32" s="93"/>
      <c r="RDU32" s="93"/>
      <c r="RDV32" s="93"/>
      <c r="RDW32" s="93"/>
      <c r="RDX32" s="93"/>
      <c r="RDY32" s="93"/>
      <c r="RDZ32" s="93"/>
      <c r="REA32" s="93"/>
      <c r="REB32" s="93"/>
      <c r="REC32" s="93"/>
      <c r="RED32" s="93"/>
      <c r="REE32" s="93"/>
      <c r="REF32" s="93"/>
      <c r="REG32" s="93"/>
      <c r="REH32" s="93"/>
      <c r="REI32" s="93"/>
      <c r="REJ32" s="93"/>
      <c r="REK32" s="93"/>
      <c r="REL32" s="93"/>
      <c r="REM32" s="93"/>
      <c r="REN32" s="93"/>
      <c r="REO32" s="93"/>
      <c r="REP32" s="93"/>
      <c r="REQ32" s="93"/>
      <c r="RER32" s="93"/>
      <c r="RES32" s="93"/>
      <c r="RET32" s="93"/>
      <c r="REU32" s="93"/>
      <c r="REV32" s="93"/>
      <c r="REW32" s="93"/>
      <c r="REX32" s="93"/>
      <c r="REY32" s="93"/>
      <c r="REZ32" s="93"/>
      <c r="RFA32" s="93"/>
      <c r="RFB32" s="93"/>
      <c r="RFC32" s="93"/>
      <c r="RFD32" s="93"/>
      <c r="RFE32" s="93"/>
      <c r="RFF32" s="93"/>
      <c r="RFG32" s="93"/>
      <c r="RFH32" s="93"/>
      <c r="RFI32" s="93"/>
      <c r="RFJ32" s="93"/>
      <c r="RFK32" s="93"/>
      <c r="RFL32" s="93"/>
      <c r="RFM32" s="93"/>
      <c r="RFN32" s="93"/>
      <c r="RFO32" s="93"/>
      <c r="RFP32" s="93"/>
      <c r="RFQ32" s="93"/>
      <c r="RFR32" s="93"/>
      <c r="RFS32" s="93"/>
      <c r="RFT32" s="93"/>
      <c r="RFU32" s="93"/>
      <c r="RFV32" s="93"/>
      <c r="RFW32" s="93"/>
      <c r="RFX32" s="93"/>
      <c r="RFY32" s="93"/>
      <c r="RFZ32" s="93"/>
      <c r="RGF32" s="93"/>
      <c r="RGI32" s="93"/>
      <c r="RGL32" s="93"/>
      <c r="RGO32" s="93"/>
      <c r="RGR32" s="93"/>
      <c r="RGU32" s="93"/>
      <c r="RHA32" s="93"/>
      <c r="RHJ32" s="93"/>
      <c r="RHM32" s="93"/>
      <c r="RHP32" s="93"/>
      <c r="RHS32" s="93"/>
      <c r="RIE32" s="93"/>
      <c r="RIK32" s="93"/>
      <c r="RIN32" s="93"/>
      <c r="RIQ32" s="93"/>
      <c r="RIT32" s="93"/>
      <c r="RIZ32" s="93"/>
      <c r="RJC32" s="93"/>
      <c r="RJF32" s="93"/>
      <c r="RJI32" s="93"/>
      <c r="RJK32" s="93"/>
      <c r="RJL32" s="93"/>
      <c r="RJQ32" s="93"/>
      <c r="RJT32" s="93"/>
      <c r="RJW32" s="93"/>
      <c r="RJZ32" s="93"/>
      <c r="RKC32" s="93"/>
      <c r="RKF32" s="93"/>
      <c r="RKI32" s="93"/>
      <c r="RKO32" s="93"/>
      <c r="RKR32" s="93"/>
      <c r="RKU32" s="93"/>
      <c r="RKW32" s="93"/>
      <c r="RKX32" s="93"/>
      <c r="RLF32" s="93"/>
      <c r="RLI32" s="93"/>
      <c r="RLL32" s="93"/>
      <c r="RLW32" s="93"/>
      <c r="RLX32" s="93"/>
      <c r="RMC32" s="93"/>
      <c r="RMG32" s="93"/>
      <c r="RMH32" s="93"/>
      <c r="RMP32" s="93"/>
      <c r="RMQ32" s="93"/>
      <c r="RNQ32" s="93"/>
      <c r="RNR32" s="93"/>
      <c r="RNS32" s="93"/>
      <c r="RNT32" s="93"/>
      <c r="RNU32" s="93"/>
      <c r="RNV32" s="93"/>
      <c r="RNW32" s="93"/>
      <c r="RNX32" s="93"/>
      <c r="RNY32" s="93"/>
      <c r="RNZ32" s="93"/>
      <c r="ROA32" s="93"/>
      <c r="ROB32" s="93"/>
      <c r="ROC32" s="93"/>
      <c r="ROD32" s="93"/>
      <c r="ROE32" s="93"/>
      <c r="ROF32" s="93"/>
      <c r="ROG32" s="93"/>
      <c r="ROH32" s="93"/>
      <c r="ROI32" s="93"/>
      <c r="ROJ32" s="93"/>
      <c r="ROK32" s="93"/>
      <c r="ROL32" s="93"/>
      <c r="ROM32" s="93"/>
      <c r="RON32" s="93"/>
      <c r="ROO32" s="93"/>
      <c r="ROP32" s="93"/>
      <c r="ROQ32" s="93"/>
      <c r="ROR32" s="93"/>
      <c r="ROS32" s="93"/>
      <c r="ROT32" s="93"/>
      <c r="ROU32" s="93"/>
      <c r="ROV32" s="93"/>
      <c r="ROW32" s="93"/>
      <c r="ROX32" s="93"/>
      <c r="ROY32" s="93"/>
      <c r="ROZ32" s="93"/>
      <c r="RPA32" s="93"/>
      <c r="RPB32" s="93"/>
      <c r="RPC32" s="93"/>
      <c r="RPD32" s="93"/>
      <c r="RPE32" s="93"/>
      <c r="RPF32" s="93"/>
      <c r="RPG32" s="93"/>
      <c r="RPH32" s="93"/>
      <c r="RPI32" s="93"/>
      <c r="RPJ32" s="93"/>
      <c r="RPK32" s="93"/>
      <c r="RPL32" s="93"/>
      <c r="RPM32" s="93"/>
      <c r="RPN32" s="93"/>
      <c r="RPO32" s="93"/>
      <c r="RPP32" s="93"/>
      <c r="RPQ32" s="93"/>
      <c r="RPR32" s="93"/>
      <c r="RPS32" s="93"/>
      <c r="RPT32" s="93"/>
      <c r="RPU32" s="93"/>
      <c r="RPV32" s="93"/>
      <c r="RQB32" s="93"/>
      <c r="RQE32" s="93"/>
      <c r="RQH32" s="93"/>
      <c r="RQK32" s="93"/>
      <c r="RQN32" s="93"/>
      <c r="RQQ32" s="93"/>
      <c r="RQW32" s="93"/>
      <c r="RRF32" s="93"/>
      <c r="RRI32" s="93"/>
      <c r="RRL32" s="93"/>
      <c r="RRO32" s="93"/>
      <c r="RSA32" s="93"/>
      <c r="RSG32" s="93"/>
      <c r="RSJ32" s="93"/>
      <c r="RSM32" s="93"/>
      <c r="RSP32" s="93"/>
      <c r="RSV32" s="93"/>
      <c r="RSY32" s="93"/>
      <c r="RTB32" s="93"/>
      <c r="RTE32" s="93"/>
      <c r="RTG32" s="93"/>
      <c r="RTH32" s="93"/>
      <c r="RTM32" s="93"/>
      <c r="RTP32" s="93"/>
      <c r="RTS32" s="93"/>
      <c r="RTV32" s="93"/>
      <c r="RTY32" s="93"/>
      <c r="RUB32" s="93"/>
      <c r="RUE32" s="93"/>
      <c r="RUK32" s="93"/>
      <c r="RUN32" s="93"/>
      <c r="RUQ32" s="93"/>
      <c r="RUS32" s="93"/>
      <c r="RUT32" s="93"/>
      <c r="RVB32" s="93"/>
      <c r="RVE32" s="93"/>
      <c r="RVH32" s="93"/>
      <c r="RVS32" s="93"/>
      <c r="RVT32" s="93"/>
      <c r="RVY32" s="93"/>
      <c r="RWC32" s="93"/>
      <c r="RWD32" s="93"/>
      <c r="RWL32" s="93"/>
      <c r="RWM32" s="93"/>
      <c r="RXM32" s="93"/>
      <c r="RXN32" s="93"/>
      <c r="RXO32" s="93"/>
      <c r="RXP32" s="93"/>
      <c r="RXQ32" s="93"/>
      <c r="RXR32" s="93"/>
      <c r="RXS32" s="93"/>
      <c r="RXT32" s="93"/>
      <c r="RXU32" s="93"/>
      <c r="RXV32" s="93"/>
      <c r="RXW32" s="93"/>
      <c r="RXX32" s="93"/>
      <c r="RXY32" s="93"/>
      <c r="RXZ32" s="93"/>
      <c r="RYA32" s="93"/>
      <c r="RYB32" s="93"/>
      <c r="RYC32" s="93"/>
      <c r="RYD32" s="93"/>
      <c r="RYE32" s="93"/>
      <c r="RYF32" s="93"/>
      <c r="RYG32" s="93"/>
      <c r="RYH32" s="93"/>
      <c r="RYI32" s="93"/>
      <c r="RYJ32" s="93"/>
      <c r="RYK32" s="93"/>
      <c r="RYL32" s="93"/>
      <c r="RYM32" s="93"/>
      <c r="RYN32" s="93"/>
      <c r="RYO32" s="93"/>
      <c r="RYP32" s="93"/>
      <c r="RYQ32" s="93"/>
      <c r="RYR32" s="93"/>
      <c r="RYS32" s="93"/>
      <c r="RYT32" s="93"/>
      <c r="RYU32" s="93"/>
      <c r="RYV32" s="93"/>
      <c r="RYW32" s="93"/>
      <c r="RYX32" s="93"/>
      <c r="RYY32" s="93"/>
      <c r="RYZ32" s="93"/>
      <c r="RZA32" s="93"/>
      <c r="RZB32" s="93"/>
      <c r="RZC32" s="93"/>
      <c r="RZD32" s="93"/>
      <c r="RZE32" s="93"/>
      <c r="RZF32" s="93"/>
      <c r="RZG32" s="93"/>
      <c r="RZH32" s="93"/>
      <c r="RZI32" s="93"/>
      <c r="RZJ32" s="93"/>
      <c r="RZK32" s="93"/>
      <c r="RZL32" s="93"/>
      <c r="RZM32" s="93"/>
      <c r="RZN32" s="93"/>
      <c r="RZO32" s="93"/>
      <c r="RZP32" s="93"/>
      <c r="RZQ32" s="93"/>
      <c r="RZR32" s="93"/>
      <c r="RZX32" s="93"/>
      <c r="SAA32" s="93"/>
      <c r="SAD32" s="93"/>
      <c r="SAG32" s="93"/>
      <c r="SAJ32" s="93"/>
      <c r="SAM32" s="93"/>
      <c r="SAS32" s="93"/>
      <c r="SBB32" s="93"/>
      <c r="SBE32" s="93"/>
      <c r="SBH32" s="93"/>
      <c r="SBK32" s="93"/>
      <c r="SBW32" s="93"/>
      <c r="SCC32" s="93"/>
      <c r="SCF32" s="93"/>
      <c r="SCI32" s="93"/>
      <c r="SCL32" s="93"/>
      <c r="SCR32" s="93"/>
      <c r="SCU32" s="93"/>
      <c r="SCX32" s="93"/>
      <c r="SDA32" s="93"/>
      <c r="SDC32" s="93"/>
      <c r="SDD32" s="93"/>
      <c r="SDI32" s="93"/>
      <c r="SDL32" s="93"/>
      <c r="SDO32" s="93"/>
      <c r="SDR32" s="93"/>
      <c r="SDU32" s="93"/>
      <c r="SDX32" s="93"/>
      <c r="SEA32" s="93"/>
      <c r="SEG32" s="93"/>
      <c r="SEJ32" s="93"/>
      <c r="SEM32" s="93"/>
      <c r="SEO32" s="93"/>
      <c r="SEP32" s="93"/>
      <c r="SEX32" s="93"/>
      <c r="SFA32" s="93"/>
      <c r="SFD32" s="93"/>
      <c r="SFO32" s="93"/>
      <c r="SFP32" s="93"/>
      <c r="SFU32" s="93"/>
      <c r="SFY32" s="93"/>
      <c r="SFZ32" s="93"/>
      <c r="SGH32" s="93"/>
      <c r="SGI32" s="93"/>
      <c r="SHI32" s="93"/>
      <c r="SHJ32" s="93"/>
      <c r="SHK32" s="93"/>
      <c r="SHL32" s="93"/>
      <c r="SHM32" s="93"/>
      <c r="SHN32" s="93"/>
      <c r="SHO32" s="93"/>
      <c r="SHP32" s="93"/>
      <c r="SHQ32" s="93"/>
      <c r="SHR32" s="93"/>
      <c r="SHS32" s="93"/>
      <c r="SHT32" s="93"/>
      <c r="SHU32" s="93"/>
      <c r="SHV32" s="93"/>
      <c r="SHW32" s="93"/>
      <c r="SHX32" s="93"/>
      <c r="SHY32" s="93"/>
      <c r="SHZ32" s="93"/>
      <c r="SIA32" s="93"/>
      <c r="SIB32" s="93"/>
      <c r="SIC32" s="93"/>
      <c r="SID32" s="93"/>
      <c r="SIE32" s="93"/>
      <c r="SIF32" s="93"/>
      <c r="SIG32" s="93"/>
      <c r="SIH32" s="93"/>
      <c r="SII32" s="93"/>
      <c r="SIJ32" s="93"/>
      <c r="SIK32" s="93"/>
      <c r="SIL32" s="93"/>
      <c r="SIM32" s="93"/>
      <c r="SIN32" s="93"/>
      <c r="SIO32" s="93"/>
      <c r="SIP32" s="93"/>
      <c r="SIQ32" s="93"/>
      <c r="SIR32" s="93"/>
      <c r="SIS32" s="93"/>
      <c r="SIT32" s="93"/>
      <c r="SIU32" s="93"/>
      <c r="SIV32" s="93"/>
      <c r="SIW32" s="93"/>
      <c r="SIX32" s="93"/>
      <c r="SIY32" s="93"/>
      <c r="SIZ32" s="93"/>
      <c r="SJA32" s="93"/>
      <c r="SJB32" s="93"/>
      <c r="SJC32" s="93"/>
      <c r="SJD32" s="93"/>
      <c r="SJE32" s="93"/>
      <c r="SJF32" s="93"/>
      <c r="SJG32" s="93"/>
      <c r="SJH32" s="93"/>
      <c r="SJI32" s="93"/>
      <c r="SJJ32" s="93"/>
      <c r="SJK32" s="93"/>
      <c r="SJL32" s="93"/>
      <c r="SJM32" s="93"/>
      <c r="SJN32" s="93"/>
      <c r="SJT32" s="93"/>
      <c r="SJW32" s="93"/>
      <c r="SJZ32" s="93"/>
      <c r="SKC32" s="93"/>
      <c r="SKF32" s="93"/>
      <c r="SKI32" s="93"/>
      <c r="SKO32" s="93"/>
      <c r="SKX32" s="93"/>
      <c r="SLA32" s="93"/>
      <c r="SLD32" s="93"/>
      <c r="SLG32" s="93"/>
      <c r="SLS32" s="93"/>
      <c r="SLY32" s="93"/>
      <c r="SMB32" s="93"/>
      <c r="SME32" s="93"/>
      <c r="SMH32" s="93"/>
      <c r="SMN32" s="93"/>
      <c r="SMQ32" s="93"/>
      <c r="SMT32" s="93"/>
      <c r="SMW32" s="93"/>
      <c r="SMY32" s="93"/>
      <c r="SMZ32" s="93"/>
      <c r="SNE32" s="93"/>
      <c r="SNH32" s="93"/>
      <c r="SNK32" s="93"/>
      <c r="SNN32" s="93"/>
      <c r="SNQ32" s="93"/>
      <c r="SNT32" s="93"/>
      <c r="SNW32" s="93"/>
      <c r="SOC32" s="93"/>
      <c r="SOF32" s="93"/>
      <c r="SOI32" s="93"/>
      <c r="SOK32" s="93"/>
      <c r="SOL32" s="93"/>
      <c r="SOT32" s="93"/>
      <c r="SOW32" s="93"/>
      <c r="SOZ32" s="93"/>
      <c r="SPK32" s="93"/>
      <c r="SPL32" s="93"/>
      <c r="SPQ32" s="93"/>
      <c r="SPU32" s="93"/>
      <c r="SPV32" s="93"/>
      <c r="SQD32" s="93"/>
      <c r="SQE32" s="93"/>
      <c r="SRE32" s="93"/>
      <c r="SRF32" s="93"/>
      <c r="SRG32" s="93"/>
      <c r="SRH32" s="93"/>
      <c r="SRI32" s="93"/>
      <c r="SRJ32" s="93"/>
      <c r="SRK32" s="93"/>
      <c r="SRL32" s="93"/>
      <c r="SRM32" s="93"/>
      <c r="SRN32" s="93"/>
      <c r="SRO32" s="93"/>
      <c r="SRP32" s="93"/>
      <c r="SRQ32" s="93"/>
      <c r="SRR32" s="93"/>
      <c r="SRS32" s="93"/>
      <c r="SRT32" s="93"/>
      <c r="SRU32" s="93"/>
      <c r="SRV32" s="93"/>
      <c r="SRW32" s="93"/>
      <c r="SRX32" s="93"/>
      <c r="SRY32" s="93"/>
      <c r="SRZ32" s="93"/>
      <c r="SSA32" s="93"/>
      <c r="SSB32" s="93"/>
      <c r="SSC32" s="93"/>
      <c r="SSD32" s="93"/>
      <c r="SSE32" s="93"/>
      <c r="SSF32" s="93"/>
      <c r="SSG32" s="93"/>
      <c r="SSH32" s="93"/>
      <c r="SSI32" s="93"/>
      <c r="SSJ32" s="93"/>
      <c r="SSK32" s="93"/>
      <c r="SSL32" s="93"/>
      <c r="SSM32" s="93"/>
      <c r="SSN32" s="93"/>
      <c r="SSO32" s="93"/>
      <c r="SSP32" s="93"/>
      <c r="SSQ32" s="93"/>
      <c r="SSR32" s="93"/>
      <c r="SSS32" s="93"/>
      <c r="SST32" s="93"/>
      <c r="SSU32" s="93"/>
      <c r="SSV32" s="93"/>
      <c r="SSW32" s="93"/>
      <c r="SSX32" s="93"/>
      <c r="SSY32" s="93"/>
      <c r="SSZ32" s="93"/>
      <c r="STA32" s="93"/>
      <c r="STB32" s="93"/>
      <c r="STC32" s="93"/>
      <c r="STD32" s="93"/>
      <c r="STE32" s="93"/>
      <c r="STF32" s="93"/>
      <c r="STG32" s="93"/>
      <c r="STH32" s="93"/>
      <c r="STI32" s="93"/>
      <c r="STJ32" s="93"/>
      <c r="STP32" s="93"/>
      <c r="STS32" s="93"/>
      <c r="STV32" s="93"/>
      <c r="STY32" s="93"/>
      <c r="SUB32" s="93"/>
      <c r="SUE32" s="93"/>
      <c r="SUK32" s="93"/>
      <c r="SUT32" s="93"/>
      <c r="SUW32" s="93"/>
      <c r="SUZ32" s="93"/>
      <c r="SVC32" s="93"/>
      <c r="SVO32" s="93"/>
      <c r="SVU32" s="93"/>
      <c r="SVX32" s="93"/>
      <c r="SWA32" s="93"/>
      <c r="SWD32" s="93"/>
      <c r="SWJ32" s="93"/>
      <c r="SWM32" s="93"/>
      <c r="SWP32" s="93"/>
      <c r="SWS32" s="93"/>
      <c r="SWU32" s="93"/>
      <c r="SWV32" s="93"/>
      <c r="SXA32" s="93"/>
      <c r="SXD32" s="93"/>
      <c r="SXG32" s="93"/>
      <c r="SXJ32" s="93"/>
      <c r="SXM32" s="93"/>
      <c r="SXP32" s="93"/>
      <c r="SXS32" s="93"/>
      <c r="SXY32" s="93"/>
      <c r="SYB32" s="93"/>
      <c r="SYE32" s="93"/>
      <c r="SYG32" s="93"/>
      <c r="SYH32" s="93"/>
      <c r="SYP32" s="93"/>
      <c r="SYS32" s="93"/>
      <c r="SYV32" s="93"/>
      <c r="SZG32" s="93"/>
      <c r="SZH32" s="93"/>
      <c r="SZM32" s="93"/>
      <c r="SZQ32" s="93"/>
      <c r="SZR32" s="93"/>
      <c r="SZZ32" s="93"/>
      <c r="TAA32" s="93"/>
      <c r="TBA32" s="93"/>
      <c r="TBB32" s="93"/>
      <c r="TBC32" s="93"/>
      <c r="TBD32" s="93"/>
      <c r="TBE32" s="93"/>
      <c r="TBF32" s="93"/>
      <c r="TBG32" s="93"/>
      <c r="TBH32" s="93"/>
      <c r="TBI32" s="93"/>
      <c r="TBJ32" s="93"/>
      <c r="TBK32" s="93"/>
      <c r="TBL32" s="93"/>
      <c r="TBM32" s="93"/>
      <c r="TBN32" s="93"/>
      <c r="TBO32" s="93"/>
      <c r="TBP32" s="93"/>
      <c r="TBQ32" s="93"/>
      <c r="TBR32" s="93"/>
      <c r="TBS32" s="93"/>
      <c r="TBT32" s="93"/>
      <c r="TBU32" s="93"/>
      <c r="TBV32" s="93"/>
      <c r="TBW32" s="93"/>
      <c r="TBX32" s="93"/>
      <c r="TBY32" s="93"/>
      <c r="TBZ32" s="93"/>
      <c r="TCA32" s="93"/>
      <c r="TCB32" s="93"/>
      <c r="TCC32" s="93"/>
      <c r="TCD32" s="93"/>
      <c r="TCE32" s="93"/>
      <c r="TCF32" s="93"/>
      <c r="TCG32" s="93"/>
      <c r="TCH32" s="93"/>
      <c r="TCI32" s="93"/>
      <c r="TCJ32" s="93"/>
      <c r="TCK32" s="93"/>
      <c r="TCL32" s="93"/>
      <c r="TCM32" s="93"/>
      <c r="TCN32" s="93"/>
      <c r="TCO32" s="93"/>
      <c r="TCP32" s="93"/>
      <c r="TCQ32" s="93"/>
      <c r="TCR32" s="93"/>
      <c r="TCS32" s="93"/>
      <c r="TCT32" s="93"/>
      <c r="TCU32" s="93"/>
      <c r="TCV32" s="93"/>
      <c r="TCW32" s="93"/>
      <c r="TCX32" s="93"/>
      <c r="TCY32" s="93"/>
      <c r="TCZ32" s="93"/>
      <c r="TDA32" s="93"/>
      <c r="TDB32" s="93"/>
      <c r="TDC32" s="93"/>
      <c r="TDD32" s="93"/>
      <c r="TDE32" s="93"/>
      <c r="TDF32" s="93"/>
      <c r="TDL32" s="93"/>
      <c r="TDO32" s="93"/>
      <c r="TDR32" s="93"/>
      <c r="TDU32" s="93"/>
      <c r="TDX32" s="93"/>
      <c r="TEA32" s="93"/>
      <c r="TEG32" s="93"/>
      <c r="TEP32" s="93"/>
      <c r="TES32" s="93"/>
      <c r="TEV32" s="93"/>
      <c r="TEY32" s="93"/>
      <c r="TFK32" s="93"/>
      <c r="TFQ32" s="93"/>
      <c r="TFT32" s="93"/>
      <c r="TFW32" s="93"/>
      <c r="TFZ32" s="93"/>
      <c r="TGF32" s="93"/>
      <c r="TGI32" s="93"/>
      <c r="TGL32" s="93"/>
      <c r="TGO32" s="93"/>
      <c r="TGQ32" s="93"/>
      <c r="TGR32" s="93"/>
      <c r="TGW32" s="93"/>
      <c r="TGZ32" s="93"/>
      <c r="THC32" s="93"/>
      <c r="THF32" s="93"/>
      <c r="THI32" s="93"/>
      <c r="THL32" s="93"/>
      <c r="THO32" s="93"/>
      <c r="THU32" s="93"/>
      <c r="THX32" s="93"/>
      <c r="TIA32" s="93"/>
      <c r="TIC32" s="93"/>
      <c r="TID32" s="93"/>
      <c r="TIL32" s="93"/>
      <c r="TIO32" s="93"/>
      <c r="TIR32" s="93"/>
      <c r="TJC32" s="93"/>
      <c r="TJD32" s="93"/>
      <c r="TJI32" s="93"/>
      <c r="TJM32" s="93"/>
      <c r="TJN32" s="93"/>
      <c r="TJV32" s="93"/>
      <c r="TJW32" s="93"/>
      <c r="TKW32" s="93"/>
      <c r="TKX32" s="93"/>
      <c r="TKY32" s="93"/>
      <c r="TKZ32" s="93"/>
      <c r="TLA32" s="93"/>
      <c r="TLB32" s="93"/>
      <c r="TLC32" s="93"/>
      <c r="TLD32" s="93"/>
      <c r="TLE32" s="93"/>
      <c r="TLF32" s="93"/>
      <c r="TLG32" s="93"/>
      <c r="TLH32" s="93"/>
      <c r="TLI32" s="93"/>
      <c r="TLJ32" s="93"/>
      <c r="TLK32" s="93"/>
      <c r="TLL32" s="93"/>
      <c r="TLM32" s="93"/>
      <c r="TLN32" s="93"/>
      <c r="TLO32" s="93"/>
      <c r="TLP32" s="93"/>
      <c r="TLQ32" s="93"/>
      <c r="TLR32" s="93"/>
      <c r="TLS32" s="93"/>
      <c r="TLT32" s="93"/>
      <c r="TLU32" s="93"/>
      <c r="TLV32" s="93"/>
      <c r="TLW32" s="93"/>
      <c r="TLX32" s="93"/>
      <c r="TLY32" s="93"/>
      <c r="TLZ32" s="93"/>
      <c r="TMA32" s="93"/>
      <c r="TMB32" s="93"/>
      <c r="TMC32" s="93"/>
      <c r="TMD32" s="93"/>
      <c r="TME32" s="93"/>
      <c r="TMF32" s="93"/>
      <c r="TMG32" s="93"/>
      <c r="TMH32" s="93"/>
      <c r="TMI32" s="93"/>
      <c r="TMJ32" s="93"/>
      <c r="TMK32" s="93"/>
      <c r="TML32" s="93"/>
      <c r="TMM32" s="93"/>
      <c r="TMN32" s="93"/>
      <c r="TMO32" s="93"/>
      <c r="TMP32" s="93"/>
      <c r="TMQ32" s="93"/>
      <c r="TMR32" s="93"/>
      <c r="TMS32" s="93"/>
      <c r="TMT32" s="93"/>
      <c r="TMU32" s="93"/>
      <c r="TMV32" s="93"/>
      <c r="TMW32" s="93"/>
      <c r="TMX32" s="93"/>
      <c r="TMY32" s="93"/>
      <c r="TMZ32" s="93"/>
      <c r="TNA32" s="93"/>
      <c r="TNB32" s="93"/>
      <c r="TNH32" s="93"/>
      <c r="TNK32" s="93"/>
      <c r="TNN32" s="93"/>
      <c r="TNQ32" s="93"/>
      <c r="TNT32" s="93"/>
      <c r="TNW32" s="93"/>
      <c r="TOC32" s="93"/>
      <c r="TOL32" s="93"/>
      <c r="TOO32" s="93"/>
      <c r="TOR32" s="93"/>
      <c r="TOU32" s="93"/>
      <c r="TPG32" s="93"/>
      <c r="TPM32" s="93"/>
      <c r="TPP32" s="93"/>
      <c r="TPS32" s="93"/>
      <c r="TPV32" s="93"/>
      <c r="TQB32" s="93"/>
      <c r="TQE32" s="93"/>
      <c r="TQH32" s="93"/>
      <c r="TQK32" s="93"/>
      <c r="TQM32" s="93"/>
      <c r="TQN32" s="93"/>
      <c r="TQS32" s="93"/>
      <c r="TQV32" s="93"/>
      <c r="TQY32" s="93"/>
      <c r="TRB32" s="93"/>
      <c r="TRE32" s="93"/>
      <c r="TRH32" s="93"/>
      <c r="TRK32" s="93"/>
      <c r="TRQ32" s="93"/>
      <c r="TRT32" s="93"/>
      <c r="TRW32" s="93"/>
      <c r="TRY32" s="93"/>
      <c r="TRZ32" s="93"/>
      <c r="TSH32" s="93"/>
      <c r="TSK32" s="93"/>
      <c r="TSN32" s="93"/>
      <c r="TSY32" s="93"/>
      <c r="TSZ32" s="93"/>
      <c r="TTE32" s="93"/>
      <c r="TTI32" s="93"/>
      <c r="TTJ32" s="93"/>
      <c r="TTR32" s="93"/>
      <c r="TTS32" s="93"/>
      <c r="TUS32" s="93"/>
      <c r="TUT32" s="93"/>
      <c r="TUU32" s="93"/>
      <c r="TUV32" s="93"/>
      <c r="TUW32" s="93"/>
      <c r="TUX32" s="93"/>
      <c r="TUY32" s="93"/>
      <c r="TUZ32" s="93"/>
      <c r="TVA32" s="93"/>
      <c r="TVB32" s="93"/>
      <c r="TVC32" s="93"/>
      <c r="TVD32" s="93"/>
      <c r="TVE32" s="93"/>
      <c r="TVF32" s="93"/>
      <c r="TVG32" s="93"/>
      <c r="TVH32" s="93"/>
      <c r="TVI32" s="93"/>
      <c r="TVJ32" s="93"/>
      <c r="TVK32" s="93"/>
      <c r="TVL32" s="93"/>
      <c r="TVM32" s="93"/>
      <c r="TVN32" s="93"/>
      <c r="TVO32" s="93"/>
      <c r="TVP32" s="93"/>
      <c r="TVQ32" s="93"/>
      <c r="TVR32" s="93"/>
      <c r="TVS32" s="93"/>
      <c r="TVT32" s="93"/>
      <c r="TVU32" s="93"/>
      <c r="TVV32" s="93"/>
      <c r="TVW32" s="93"/>
      <c r="TVX32" s="93"/>
      <c r="TVY32" s="93"/>
      <c r="TVZ32" s="93"/>
      <c r="TWA32" s="93"/>
      <c r="TWB32" s="93"/>
      <c r="TWC32" s="93"/>
      <c r="TWD32" s="93"/>
      <c r="TWE32" s="93"/>
      <c r="TWF32" s="93"/>
      <c r="TWG32" s="93"/>
      <c r="TWH32" s="93"/>
      <c r="TWI32" s="93"/>
      <c r="TWJ32" s="93"/>
      <c r="TWK32" s="93"/>
      <c r="TWL32" s="93"/>
      <c r="TWM32" s="93"/>
      <c r="TWN32" s="93"/>
      <c r="TWO32" s="93"/>
      <c r="TWP32" s="93"/>
      <c r="TWQ32" s="93"/>
      <c r="TWR32" s="93"/>
      <c r="TWS32" s="93"/>
      <c r="TWT32" s="93"/>
      <c r="TWU32" s="93"/>
      <c r="TWV32" s="93"/>
      <c r="TWW32" s="93"/>
      <c r="TWX32" s="93"/>
      <c r="TXD32" s="93"/>
      <c r="TXG32" s="93"/>
      <c r="TXJ32" s="93"/>
      <c r="TXM32" s="93"/>
      <c r="TXP32" s="93"/>
      <c r="TXS32" s="93"/>
      <c r="TXY32" s="93"/>
      <c r="TYH32" s="93"/>
      <c r="TYK32" s="93"/>
      <c r="TYN32" s="93"/>
      <c r="TYQ32" s="93"/>
      <c r="TZC32" s="93"/>
      <c r="TZI32" s="93"/>
      <c r="TZL32" s="93"/>
      <c r="TZO32" s="93"/>
      <c r="TZR32" s="93"/>
      <c r="TZX32" s="93"/>
      <c r="UAA32" s="93"/>
      <c r="UAD32" s="93"/>
      <c r="UAG32" s="93"/>
      <c r="UAI32" s="93"/>
      <c r="UAJ32" s="93"/>
      <c r="UAO32" s="93"/>
      <c r="UAR32" s="93"/>
      <c r="UAU32" s="93"/>
      <c r="UAX32" s="93"/>
      <c r="UBA32" s="93"/>
      <c r="UBD32" s="93"/>
      <c r="UBG32" s="93"/>
      <c r="UBM32" s="93"/>
      <c r="UBP32" s="93"/>
      <c r="UBS32" s="93"/>
      <c r="UBU32" s="93"/>
      <c r="UBV32" s="93"/>
      <c r="UCD32" s="93"/>
      <c r="UCG32" s="93"/>
      <c r="UCJ32" s="93"/>
      <c r="UCU32" s="93"/>
      <c r="UCV32" s="93"/>
      <c r="UDA32" s="93"/>
      <c r="UDE32" s="93"/>
      <c r="UDF32" s="93"/>
      <c r="UDN32" s="93"/>
      <c r="UDO32" s="93"/>
      <c r="UEO32" s="93"/>
      <c r="UEP32" s="93"/>
      <c r="UEQ32" s="93"/>
      <c r="UER32" s="93"/>
      <c r="UES32" s="93"/>
      <c r="UET32" s="93"/>
      <c r="UEU32" s="93"/>
      <c r="UEV32" s="93"/>
      <c r="UEW32" s="93"/>
      <c r="UEX32" s="93"/>
      <c r="UEY32" s="93"/>
      <c r="UEZ32" s="93"/>
      <c r="UFA32" s="93"/>
      <c r="UFB32" s="93"/>
      <c r="UFC32" s="93"/>
      <c r="UFD32" s="93"/>
      <c r="UFE32" s="93"/>
      <c r="UFF32" s="93"/>
      <c r="UFG32" s="93"/>
      <c r="UFH32" s="93"/>
      <c r="UFI32" s="93"/>
      <c r="UFJ32" s="93"/>
      <c r="UFK32" s="93"/>
      <c r="UFL32" s="93"/>
      <c r="UFM32" s="93"/>
      <c r="UFN32" s="93"/>
      <c r="UFO32" s="93"/>
      <c r="UFP32" s="93"/>
      <c r="UFQ32" s="93"/>
      <c r="UFR32" s="93"/>
      <c r="UFS32" s="93"/>
      <c r="UFT32" s="93"/>
      <c r="UFU32" s="93"/>
      <c r="UFV32" s="93"/>
      <c r="UFW32" s="93"/>
      <c r="UFX32" s="93"/>
      <c r="UFY32" s="93"/>
      <c r="UFZ32" s="93"/>
      <c r="UGA32" s="93"/>
      <c r="UGB32" s="93"/>
      <c r="UGC32" s="93"/>
      <c r="UGD32" s="93"/>
      <c r="UGE32" s="93"/>
      <c r="UGF32" s="93"/>
      <c r="UGG32" s="93"/>
      <c r="UGH32" s="93"/>
      <c r="UGI32" s="93"/>
      <c r="UGJ32" s="93"/>
      <c r="UGK32" s="93"/>
      <c r="UGL32" s="93"/>
      <c r="UGM32" s="93"/>
      <c r="UGN32" s="93"/>
      <c r="UGO32" s="93"/>
      <c r="UGP32" s="93"/>
      <c r="UGQ32" s="93"/>
      <c r="UGR32" s="93"/>
      <c r="UGS32" s="93"/>
      <c r="UGT32" s="93"/>
      <c r="UGZ32" s="93"/>
      <c r="UHC32" s="93"/>
      <c r="UHF32" s="93"/>
      <c r="UHI32" s="93"/>
      <c r="UHL32" s="93"/>
      <c r="UHO32" s="93"/>
      <c r="UHU32" s="93"/>
      <c r="UID32" s="93"/>
      <c r="UIG32" s="93"/>
      <c r="UIJ32" s="93"/>
      <c r="UIM32" s="93"/>
      <c r="UIY32" s="93"/>
      <c r="UJE32" s="93"/>
      <c r="UJH32" s="93"/>
      <c r="UJK32" s="93"/>
      <c r="UJN32" s="93"/>
      <c r="UJT32" s="93"/>
      <c r="UJW32" s="93"/>
      <c r="UJZ32" s="93"/>
      <c r="UKC32" s="93"/>
      <c r="UKE32" s="93"/>
      <c r="UKF32" s="93"/>
      <c r="UKK32" s="93"/>
      <c r="UKN32" s="93"/>
      <c r="UKQ32" s="93"/>
      <c r="UKT32" s="93"/>
      <c r="UKW32" s="93"/>
      <c r="UKZ32" s="93"/>
      <c r="ULC32" s="93"/>
      <c r="ULI32" s="93"/>
      <c r="ULL32" s="93"/>
      <c r="ULO32" s="93"/>
      <c r="ULQ32" s="93"/>
      <c r="ULR32" s="93"/>
      <c r="ULZ32" s="93"/>
      <c r="UMC32" s="93"/>
      <c r="UMF32" s="93"/>
      <c r="UMQ32" s="93"/>
      <c r="UMR32" s="93"/>
      <c r="UMW32" s="93"/>
      <c r="UNA32" s="93"/>
      <c r="UNB32" s="93"/>
      <c r="UNJ32" s="93"/>
      <c r="UNK32" s="93"/>
      <c r="UOK32" s="93"/>
      <c r="UOL32" s="93"/>
      <c r="UOM32" s="93"/>
      <c r="UON32" s="93"/>
      <c r="UOO32" s="93"/>
      <c r="UOP32" s="93"/>
      <c r="UOQ32" s="93"/>
      <c r="UOR32" s="93"/>
      <c r="UOS32" s="93"/>
      <c r="UOT32" s="93"/>
      <c r="UOU32" s="93"/>
      <c r="UOV32" s="93"/>
      <c r="UOW32" s="93"/>
      <c r="UOX32" s="93"/>
      <c r="UOY32" s="93"/>
      <c r="UOZ32" s="93"/>
      <c r="UPA32" s="93"/>
      <c r="UPB32" s="93"/>
      <c r="UPC32" s="93"/>
      <c r="UPD32" s="93"/>
      <c r="UPE32" s="93"/>
      <c r="UPF32" s="93"/>
      <c r="UPG32" s="93"/>
      <c r="UPH32" s="93"/>
      <c r="UPI32" s="93"/>
      <c r="UPJ32" s="93"/>
      <c r="UPK32" s="93"/>
      <c r="UPL32" s="93"/>
      <c r="UPM32" s="93"/>
      <c r="UPN32" s="93"/>
      <c r="UPO32" s="93"/>
      <c r="UPP32" s="93"/>
      <c r="UPQ32" s="93"/>
      <c r="UPR32" s="93"/>
      <c r="UPS32" s="93"/>
      <c r="UPT32" s="93"/>
      <c r="UPU32" s="93"/>
      <c r="UPV32" s="93"/>
      <c r="UPW32" s="93"/>
      <c r="UPX32" s="93"/>
      <c r="UPY32" s="93"/>
      <c r="UPZ32" s="93"/>
      <c r="UQA32" s="93"/>
      <c r="UQB32" s="93"/>
      <c r="UQC32" s="93"/>
      <c r="UQD32" s="93"/>
      <c r="UQE32" s="93"/>
      <c r="UQF32" s="93"/>
      <c r="UQG32" s="93"/>
      <c r="UQH32" s="93"/>
      <c r="UQI32" s="93"/>
      <c r="UQJ32" s="93"/>
      <c r="UQK32" s="93"/>
      <c r="UQL32" s="93"/>
      <c r="UQM32" s="93"/>
      <c r="UQN32" s="93"/>
      <c r="UQO32" s="93"/>
      <c r="UQP32" s="93"/>
      <c r="UQV32" s="93"/>
      <c r="UQY32" s="93"/>
      <c r="URB32" s="93"/>
      <c r="URE32" s="93"/>
      <c r="URH32" s="93"/>
      <c r="URK32" s="93"/>
      <c r="URQ32" s="93"/>
      <c r="URZ32" s="93"/>
      <c r="USC32" s="93"/>
      <c r="USF32" s="93"/>
      <c r="USI32" s="93"/>
      <c r="USU32" s="93"/>
      <c r="UTA32" s="93"/>
      <c r="UTD32" s="93"/>
      <c r="UTG32" s="93"/>
      <c r="UTJ32" s="93"/>
      <c r="UTP32" s="93"/>
      <c r="UTS32" s="93"/>
      <c r="UTV32" s="93"/>
      <c r="UTY32" s="93"/>
      <c r="UUA32" s="93"/>
      <c r="UUB32" s="93"/>
      <c r="UUG32" s="93"/>
      <c r="UUJ32" s="93"/>
      <c r="UUM32" s="93"/>
      <c r="UUP32" s="93"/>
      <c r="UUS32" s="93"/>
      <c r="UUV32" s="93"/>
      <c r="UUY32" s="93"/>
      <c r="UVE32" s="93"/>
      <c r="UVH32" s="93"/>
      <c r="UVK32" s="93"/>
      <c r="UVM32" s="93"/>
      <c r="UVN32" s="93"/>
      <c r="UVV32" s="93"/>
      <c r="UVY32" s="93"/>
      <c r="UWB32" s="93"/>
      <c r="UWM32" s="93"/>
      <c r="UWN32" s="93"/>
      <c r="UWS32" s="93"/>
      <c r="UWW32" s="93"/>
      <c r="UWX32" s="93"/>
      <c r="UXF32" s="93"/>
      <c r="UXG32" s="93"/>
      <c r="UYG32" s="93"/>
      <c r="UYH32" s="93"/>
      <c r="UYI32" s="93"/>
      <c r="UYJ32" s="93"/>
      <c r="UYK32" s="93"/>
      <c r="UYL32" s="93"/>
      <c r="UYM32" s="93"/>
      <c r="UYN32" s="93"/>
      <c r="UYO32" s="93"/>
      <c r="UYP32" s="93"/>
      <c r="UYQ32" s="93"/>
      <c r="UYR32" s="93"/>
      <c r="UYS32" s="93"/>
      <c r="UYT32" s="93"/>
      <c r="UYU32" s="93"/>
      <c r="UYV32" s="93"/>
      <c r="UYW32" s="93"/>
      <c r="UYX32" s="93"/>
      <c r="UYY32" s="93"/>
      <c r="UYZ32" s="93"/>
      <c r="UZA32" s="93"/>
      <c r="UZB32" s="93"/>
      <c r="UZC32" s="93"/>
      <c r="UZD32" s="93"/>
      <c r="UZE32" s="93"/>
      <c r="UZF32" s="93"/>
      <c r="UZG32" s="93"/>
      <c r="UZH32" s="93"/>
      <c r="UZI32" s="93"/>
      <c r="UZJ32" s="93"/>
      <c r="UZK32" s="93"/>
      <c r="UZL32" s="93"/>
      <c r="UZM32" s="93"/>
      <c r="UZN32" s="93"/>
      <c r="UZO32" s="93"/>
      <c r="UZP32" s="93"/>
      <c r="UZQ32" s="93"/>
      <c r="UZR32" s="93"/>
      <c r="UZS32" s="93"/>
      <c r="UZT32" s="93"/>
      <c r="UZU32" s="93"/>
      <c r="UZV32" s="93"/>
      <c r="UZW32" s="93"/>
      <c r="UZX32" s="93"/>
      <c r="UZY32" s="93"/>
      <c r="UZZ32" s="93"/>
      <c r="VAA32" s="93"/>
      <c r="VAB32" s="93"/>
      <c r="VAC32" s="93"/>
      <c r="VAD32" s="93"/>
      <c r="VAE32" s="93"/>
      <c r="VAF32" s="93"/>
      <c r="VAG32" s="93"/>
      <c r="VAH32" s="93"/>
      <c r="VAI32" s="93"/>
      <c r="VAJ32" s="93"/>
      <c r="VAK32" s="93"/>
      <c r="VAL32" s="93"/>
      <c r="VAR32" s="93"/>
      <c r="VAU32" s="93"/>
      <c r="VAX32" s="93"/>
      <c r="VBA32" s="93"/>
      <c r="VBD32" s="93"/>
      <c r="VBG32" s="93"/>
      <c r="VBM32" s="93"/>
      <c r="VBV32" s="93"/>
      <c r="VBY32" s="93"/>
      <c r="VCB32" s="93"/>
      <c r="VCE32" s="93"/>
      <c r="VCQ32" s="93"/>
      <c r="VCW32" s="93"/>
      <c r="VCZ32" s="93"/>
      <c r="VDC32" s="93"/>
      <c r="VDF32" s="93"/>
      <c r="VDL32" s="93"/>
      <c r="VDO32" s="93"/>
      <c r="VDR32" s="93"/>
      <c r="VDU32" s="93"/>
      <c r="VDW32" s="93"/>
      <c r="VDX32" s="93"/>
      <c r="VEC32" s="93"/>
      <c r="VEF32" s="93"/>
      <c r="VEI32" s="93"/>
      <c r="VEL32" s="93"/>
      <c r="VEO32" s="93"/>
      <c r="VER32" s="93"/>
      <c r="VEU32" s="93"/>
      <c r="VFA32" s="93"/>
      <c r="VFD32" s="93"/>
      <c r="VFG32" s="93"/>
      <c r="VFI32" s="93"/>
      <c r="VFJ32" s="93"/>
      <c r="VFR32" s="93"/>
      <c r="VFU32" s="93"/>
      <c r="VFX32" s="93"/>
      <c r="VGI32" s="93"/>
      <c r="VGJ32" s="93"/>
      <c r="VGO32" s="93"/>
      <c r="VGS32" s="93"/>
      <c r="VGT32" s="93"/>
      <c r="VHB32" s="93"/>
      <c r="VHC32" s="93"/>
      <c r="VIC32" s="93"/>
      <c r="VID32" s="93"/>
      <c r="VIE32" s="93"/>
      <c r="VIF32" s="93"/>
      <c r="VIG32" s="93"/>
      <c r="VIH32" s="93"/>
      <c r="VII32" s="93"/>
      <c r="VIJ32" s="93"/>
      <c r="VIK32" s="93"/>
      <c r="VIL32" s="93"/>
      <c r="VIM32" s="93"/>
      <c r="VIN32" s="93"/>
      <c r="VIO32" s="93"/>
      <c r="VIP32" s="93"/>
      <c r="VIQ32" s="93"/>
      <c r="VIR32" s="93"/>
      <c r="VIS32" s="93"/>
      <c r="VIT32" s="93"/>
      <c r="VIU32" s="93"/>
      <c r="VIV32" s="93"/>
      <c r="VIW32" s="93"/>
      <c r="VIX32" s="93"/>
      <c r="VIY32" s="93"/>
      <c r="VIZ32" s="93"/>
      <c r="VJA32" s="93"/>
      <c r="VJB32" s="93"/>
      <c r="VJC32" s="93"/>
      <c r="VJD32" s="93"/>
      <c r="VJE32" s="93"/>
      <c r="VJF32" s="93"/>
      <c r="VJG32" s="93"/>
      <c r="VJH32" s="93"/>
      <c r="VJI32" s="93"/>
      <c r="VJJ32" s="93"/>
      <c r="VJK32" s="93"/>
      <c r="VJL32" s="93"/>
      <c r="VJM32" s="93"/>
      <c r="VJN32" s="93"/>
      <c r="VJO32" s="93"/>
      <c r="VJP32" s="93"/>
      <c r="VJQ32" s="93"/>
      <c r="VJR32" s="93"/>
      <c r="VJS32" s="93"/>
      <c r="VJT32" s="93"/>
      <c r="VJU32" s="93"/>
      <c r="VJV32" s="93"/>
      <c r="VJW32" s="93"/>
      <c r="VJX32" s="93"/>
      <c r="VJY32" s="93"/>
      <c r="VJZ32" s="93"/>
      <c r="VKA32" s="93"/>
      <c r="VKB32" s="93"/>
      <c r="VKC32" s="93"/>
      <c r="VKD32" s="93"/>
      <c r="VKE32" s="93"/>
      <c r="VKF32" s="93"/>
      <c r="VKG32" s="93"/>
      <c r="VKH32" s="93"/>
      <c r="VKN32" s="93"/>
      <c r="VKQ32" s="93"/>
      <c r="VKT32" s="93"/>
      <c r="VKW32" s="93"/>
      <c r="VKZ32" s="93"/>
      <c r="VLC32" s="93"/>
      <c r="VLI32" s="93"/>
      <c r="VLR32" s="93"/>
      <c r="VLU32" s="93"/>
      <c r="VLX32" s="93"/>
      <c r="VMA32" s="93"/>
      <c r="VMM32" s="93"/>
      <c r="VMS32" s="93"/>
      <c r="VMV32" s="93"/>
      <c r="VMY32" s="93"/>
      <c r="VNB32" s="93"/>
      <c r="VNH32" s="93"/>
      <c r="VNK32" s="93"/>
      <c r="VNN32" s="93"/>
      <c r="VNQ32" s="93"/>
      <c r="VNS32" s="93"/>
      <c r="VNT32" s="93"/>
      <c r="VNY32" s="93"/>
      <c r="VOB32" s="93"/>
      <c r="VOE32" s="93"/>
      <c r="VOH32" s="93"/>
      <c r="VOK32" s="93"/>
      <c r="VON32" s="93"/>
      <c r="VOQ32" s="93"/>
      <c r="VOW32" s="93"/>
      <c r="VOZ32" s="93"/>
      <c r="VPC32" s="93"/>
      <c r="VPE32" s="93"/>
      <c r="VPF32" s="93"/>
      <c r="VPN32" s="93"/>
      <c r="VPQ32" s="93"/>
      <c r="VPT32" s="93"/>
      <c r="VQE32" s="93"/>
      <c r="VQF32" s="93"/>
      <c r="VQK32" s="93"/>
      <c r="VQO32" s="93"/>
      <c r="VQP32" s="93"/>
      <c r="VQX32" s="93"/>
      <c r="VQY32" s="93"/>
      <c r="VRY32" s="93"/>
      <c r="VRZ32" s="93"/>
      <c r="VSA32" s="93"/>
      <c r="VSB32" s="93"/>
      <c r="VSC32" s="93"/>
      <c r="VSD32" s="93"/>
      <c r="VSE32" s="93"/>
      <c r="VSF32" s="93"/>
      <c r="VSG32" s="93"/>
      <c r="VSH32" s="93"/>
      <c r="VSI32" s="93"/>
      <c r="VSJ32" s="93"/>
      <c r="VSK32" s="93"/>
      <c r="VSL32" s="93"/>
      <c r="VSM32" s="93"/>
      <c r="VSN32" s="93"/>
      <c r="VSO32" s="93"/>
      <c r="VSP32" s="93"/>
      <c r="VSQ32" s="93"/>
      <c r="VSR32" s="93"/>
      <c r="VSS32" s="93"/>
      <c r="VST32" s="93"/>
      <c r="VSU32" s="93"/>
      <c r="VSV32" s="93"/>
      <c r="VSW32" s="93"/>
      <c r="VSX32" s="93"/>
      <c r="VSY32" s="93"/>
      <c r="VSZ32" s="93"/>
      <c r="VTA32" s="93"/>
      <c r="VTB32" s="93"/>
      <c r="VTC32" s="93"/>
      <c r="VTD32" s="93"/>
      <c r="VTE32" s="93"/>
      <c r="VTF32" s="93"/>
      <c r="VTG32" s="93"/>
      <c r="VTH32" s="93"/>
      <c r="VTI32" s="93"/>
      <c r="VTJ32" s="93"/>
      <c r="VTK32" s="93"/>
      <c r="VTL32" s="93"/>
      <c r="VTM32" s="93"/>
      <c r="VTN32" s="93"/>
      <c r="VTO32" s="93"/>
      <c r="VTP32" s="93"/>
      <c r="VTQ32" s="93"/>
      <c r="VTR32" s="93"/>
      <c r="VTS32" s="93"/>
      <c r="VTT32" s="93"/>
      <c r="VTU32" s="93"/>
      <c r="VTV32" s="93"/>
      <c r="VTW32" s="93"/>
      <c r="VTX32" s="93"/>
      <c r="VTY32" s="93"/>
      <c r="VTZ32" s="93"/>
      <c r="VUA32" s="93"/>
      <c r="VUB32" s="93"/>
      <c r="VUC32" s="93"/>
      <c r="VUD32" s="93"/>
      <c r="VUJ32" s="93"/>
      <c r="VUM32" s="93"/>
      <c r="VUP32" s="93"/>
      <c r="VUS32" s="93"/>
      <c r="VUV32" s="93"/>
      <c r="VUY32" s="93"/>
      <c r="VVE32" s="93"/>
      <c r="VVN32" s="93"/>
      <c r="VVQ32" s="93"/>
      <c r="VVT32" s="93"/>
      <c r="VVW32" s="93"/>
      <c r="VWI32" s="93"/>
      <c r="VWO32" s="93"/>
      <c r="VWR32" s="93"/>
      <c r="VWU32" s="93"/>
      <c r="VWX32" s="93"/>
      <c r="VXD32" s="93"/>
      <c r="VXG32" s="93"/>
      <c r="VXJ32" s="93"/>
      <c r="VXM32" s="93"/>
      <c r="VXO32" s="93"/>
      <c r="VXP32" s="93"/>
      <c r="VXU32" s="93"/>
      <c r="VXX32" s="93"/>
      <c r="VYA32" s="93"/>
      <c r="VYD32" s="93"/>
      <c r="VYG32" s="93"/>
      <c r="VYJ32" s="93"/>
      <c r="VYM32" s="93"/>
      <c r="VYS32" s="93"/>
      <c r="VYV32" s="93"/>
      <c r="VYY32" s="93"/>
      <c r="VZA32" s="93"/>
      <c r="VZB32" s="93"/>
      <c r="VZJ32" s="93"/>
      <c r="VZM32" s="93"/>
      <c r="VZP32" s="93"/>
      <c r="WAA32" s="93"/>
      <c r="WAB32" s="93"/>
      <c r="WAG32" s="93"/>
      <c r="WAK32" s="93"/>
      <c r="WAL32" s="93"/>
      <c r="WAT32" s="93"/>
      <c r="WAU32" s="93"/>
      <c r="WBU32" s="93"/>
      <c r="WBV32" s="93"/>
      <c r="WBW32" s="93"/>
      <c r="WBX32" s="93"/>
      <c r="WBY32" s="93"/>
      <c r="WBZ32" s="93"/>
      <c r="WCA32" s="93"/>
      <c r="WCB32" s="93"/>
      <c r="WCC32" s="93"/>
      <c r="WCD32" s="93"/>
      <c r="WCE32" s="93"/>
      <c r="WCF32" s="93"/>
      <c r="WCG32" s="93"/>
      <c r="WCH32" s="93"/>
      <c r="WCI32" s="93"/>
      <c r="WCJ32" s="93"/>
      <c r="WCK32" s="93"/>
      <c r="WCL32" s="93"/>
      <c r="WCM32" s="93"/>
      <c r="WCN32" s="93"/>
      <c r="WCO32" s="93"/>
      <c r="WCP32" s="93"/>
      <c r="WCQ32" s="93"/>
      <c r="WCR32" s="93"/>
      <c r="WCS32" s="93"/>
      <c r="WCT32" s="93"/>
      <c r="WCU32" s="93"/>
      <c r="WCV32" s="93"/>
      <c r="WCW32" s="93"/>
      <c r="WCX32" s="93"/>
      <c r="WCY32" s="93"/>
      <c r="WCZ32" s="93"/>
      <c r="WDA32" s="93"/>
      <c r="WDB32" s="93"/>
      <c r="WDC32" s="93"/>
      <c r="WDD32" s="93"/>
      <c r="WDE32" s="93"/>
      <c r="WDF32" s="93"/>
      <c r="WDG32" s="93"/>
      <c r="WDH32" s="93"/>
      <c r="WDI32" s="93"/>
      <c r="WDJ32" s="93"/>
      <c r="WDK32" s="93"/>
      <c r="WDL32" s="93"/>
      <c r="WDM32" s="93"/>
      <c r="WDN32" s="93"/>
      <c r="WDO32" s="93"/>
      <c r="WDP32" s="93"/>
      <c r="WDQ32" s="93"/>
      <c r="WDR32" s="93"/>
      <c r="WDS32" s="93"/>
      <c r="WDT32" s="93"/>
      <c r="WDU32" s="93"/>
      <c r="WDV32" s="93"/>
      <c r="WDW32" s="93"/>
      <c r="WDX32" s="93"/>
      <c r="WDY32" s="93"/>
      <c r="WDZ32" s="93"/>
      <c r="WEF32" s="93"/>
      <c r="WEI32" s="93"/>
      <c r="WEL32" s="93"/>
      <c r="WEO32" s="93"/>
      <c r="WER32" s="93"/>
      <c r="WEU32" s="93"/>
      <c r="WFA32" s="93"/>
      <c r="WFJ32" s="93"/>
      <c r="WFM32" s="93"/>
      <c r="WFP32" s="93"/>
      <c r="WFS32" s="93"/>
      <c r="WGE32" s="93"/>
      <c r="WGK32" s="93"/>
      <c r="WGN32" s="93"/>
      <c r="WGQ32" s="93"/>
      <c r="WGT32" s="93"/>
      <c r="WGZ32" s="93"/>
      <c r="WHC32" s="93"/>
      <c r="WHF32" s="93"/>
      <c r="WHI32" s="93"/>
      <c r="WHK32" s="93"/>
      <c r="WHL32" s="93"/>
      <c r="WHQ32" s="93"/>
      <c r="WHT32" s="93"/>
      <c r="WHW32" s="93"/>
      <c r="WHZ32" s="93"/>
      <c r="WIC32" s="93"/>
      <c r="WIF32" s="93"/>
      <c r="WII32" s="93"/>
      <c r="WIO32" s="93"/>
      <c r="WIR32" s="93"/>
      <c r="WIU32" s="93"/>
      <c r="WIW32" s="93"/>
      <c r="WIX32" s="93"/>
      <c r="WJF32" s="93"/>
      <c r="WJI32" s="93"/>
      <c r="WJL32" s="93"/>
      <c r="WJW32" s="93"/>
      <c r="WJX32" s="93"/>
      <c r="WKC32" s="93"/>
      <c r="WKG32" s="93"/>
      <c r="WKH32" s="93"/>
      <c r="WKP32" s="93"/>
      <c r="WKQ32" s="93"/>
      <c r="WLQ32" s="93"/>
      <c r="WLR32" s="93"/>
      <c r="WLS32" s="93"/>
      <c r="WLT32" s="93"/>
      <c r="WLU32" s="93"/>
      <c r="WLV32" s="93"/>
      <c r="WLW32" s="93"/>
      <c r="WLX32" s="93"/>
      <c r="WLY32" s="93"/>
      <c r="WLZ32" s="93"/>
      <c r="WMA32" s="93"/>
      <c r="WMB32" s="93"/>
      <c r="WMC32" s="93"/>
      <c r="WMD32" s="93"/>
      <c r="WME32" s="93"/>
      <c r="WMF32" s="93"/>
      <c r="WMG32" s="93"/>
      <c r="WMH32" s="93"/>
      <c r="WMI32" s="93"/>
      <c r="WMJ32" s="93"/>
      <c r="WMK32" s="93"/>
      <c r="WML32" s="93"/>
      <c r="WMM32" s="93"/>
      <c r="WMN32" s="93"/>
      <c r="WMO32" s="93"/>
      <c r="WMP32" s="93"/>
      <c r="WMQ32" s="93"/>
      <c r="WMR32" s="93"/>
      <c r="WMS32" s="93"/>
      <c r="WMT32" s="93"/>
      <c r="WMU32" s="93"/>
      <c r="WMV32" s="93"/>
      <c r="WMW32" s="93"/>
      <c r="WMX32" s="93"/>
      <c r="WMY32" s="93"/>
      <c r="WMZ32" s="93"/>
      <c r="WNA32" s="93"/>
      <c r="WNB32" s="93"/>
      <c r="WNC32" s="93"/>
      <c r="WND32" s="93"/>
      <c r="WNE32" s="93"/>
      <c r="WNF32" s="93"/>
      <c r="WNG32" s="93"/>
      <c r="WNH32" s="93"/>
      <c r="WNI32" s="93"/>
      <c r="WNJ32" s="93"/>
      <c r="WNK32" s="93"/>
      <c r="WNL32" s="93"/>
      <c r="WNM32" s="93"/>
      <c r="WNN32" s="93"/>
      <c r="WNO32" s="93"/>
      <c r="WNP32" s="93"/>
      <c r="WNQ32" s="93"/>
      <c r="WNR32" s="93"/>
      <c r="WNS32" s="93"/>
      <c r="WNT32" s="93"/>
      <c r="WNU32" s="93"/>
      <c r="WNV32" s="93"/>
      <c r="WOB32" s="93"/>
      <c r="WOE32" s="93"/>
      <c r="WOH32" s="93"/>
      <c r="WOK32" s="93"/>
      <c r="WON32" s="93"/>
      <c r="WOQ32" s="93"/>
      <c r="WOW32" s="93"/>
      <c r="WPF32" s="93"/>
      <c r="WPI32" s="93"/>
      <c r="WPL32" s="93"/>
      <c r="WPO32" s="93"/>
      <c r="WQA32" s="93"/>
      <c r="WQG32" s="93"/>
      <c r="WQJ32" s="93"/>
      <c r="WQM32" s="93"/>
      <c r="WQP32" s="93"/>
      <c r="WQV32" s="93"/>
      <c r="WQY32" s="93"/>
      <c r="WRB32" s="93"/>
      <c r="WRE32" s="93"/>
      <c r="WRG32" s="93"/>
      <c r="WRH32" s="93"/>
      <c r="WRM32" s="93"/>
      <c r="WRP32" s="93"/>
      <c r="WRS32" s="93"/>
      <c r="WRV32" s="93"/>
      <c r="WRY32" s="93"/>
      <c r="WSB32" s="93"/>
      <c r="WSE32" s="93"/>
      <c r="WSK32" s="93"/>
      <c r="WSN32" s="93"/>
      <c r="WSQ32" s="93"/>
      <c r="WSS32" s="93"/>
      <c r="WST32" s="93"/>
      <c r="WTB32" s="93"/>
      <c r="WTE32" s="93"/>
      <c r="WTH32" s="93"/>
      <c r="WTS32" s="93"/>
      <c r="WTT32" s="93"/>
      <c r="WTY32" s="93"/>
      <c r="WUC32" s="93"/>
      <c r="WUD32" s="93"/>
      <c r="WUL32" s="93"/>
      <c r="WUM32" s="93"/>
      <c r="WVM32" s="93"/>
      <c r="WVN32" s="93"/>
      <c r="WVO32" s="93"/>
      <c r="WVP32" s="93"/>
      <c r="WVQ32" s="93"/>
      <c r="WVR32" s="93"/>
      <c r="WVS32" s="93"/>
      <c r="WVT32" s="93"/>
      <c r="WVU32" s="93"/>
      <c r="WVV32" s="93"/>
      <c r="WVW32" s="93"/>
      <c r="WVX32" s="93"/>
      <c r="WVY32" s="93"/>
      <c r="WVZ32" s="93"/>
      <c r="WWA32" s="93"/>
      <c r="WWB32" s="93"/>
      <c r="WWC32" s="93"/>
      <c r="WWD32" s="93"/>
      <c r="WWE32" s="93"/>
      <c r="WWF32" s="93"/>
      <c r="WWG32" s="93"/>
      <c r="WWH32" s="93"/>
      <c r="WWI32" s="93"/>
      <c r="WWJ32" s="93"/>
      <c r="WWK32" s="93"/>
      <c r="WWL32" s="93"/>
      <c r="WWM32" s="93"/>
      <c r="WWN32" s="93"/>
      <c r="WWO32" s="93"/>
      <c r="WWP32" s="93"/>
      <c r="WWQ32" s="93"/>
      <c r="WWR32" s="93"/>
      <c r="WWS32" s="93"/>
      <c r="WWT32" s="93"/>
      <c r="WWU32" s="93"/>
      <c r="WWV32" s="93"/>
      <c r="WWW32" s="93"/>
      <c r="WWX32" s="93"/>
      <c r="WWY32" s="93"/>
      <c r="WWZ32" s="93"/>
      <c r="WXA32" s="93"/>
      <c r="WXB32" s="93"/>
      <c r="WXC32" s="93"/>
      <c r="WXD32" s="93"/>
      <c r="WXE32" s="93"/>
      <c r="WXF32" s="93"/>
      <c r="WXG32" s="93"/>
      <c r="WXH32" s="93"/>
      <c r="WXI32" s="93"/>
      <c r="WXJ32" s="93"/>
      <c r="WXK32" s="93"/>
      <c r="WXL32" s="93"/>
      <c r="WXM32" s="93"/>
      <c r="WXN32" s="93"/>
      <c r="WXO32" s="93"/>
      <c r="WXP32" s="93"/>
      <c r="WXQ32" s="93"/>
      <c r="WXR32" s="93"/>
      <c r="WXS32" s="93"/>
      <c r="WXT32" s="93"/>
      <c r="WXU32" s="93"/>
      <c r="WXV32" s="93"/>
      <c r="WXW32" s="93"/>
      <c r="WXX32" s="93"/>
      <c r="WXY32" s="93"/>
      <c r="WXZ32" s="93"/>
      <c r="WYA32" s="93"/>
      <c r="WYB32" s="93"/>
      <c r="WYC32" s="93"/>
      <c r="WYD32" s="93"/>
      <c r="WYE32" s="93"/>
      <c r="WYF32" s="93"/>
      <c r="WYG32" s="93"/>
      <c r="WYH32" s="93"/>
      <c r="WYI32" s="93"/>
      <c r="WYJ32" s="93"/>
      <c r="WYK32" s="93"/>
      <c r="WYL32" s="93"/>
      <c r="WYM32" s="93"/>
      <c r="WYN32" s="93"/>
      <c r="WYO32" s="93"/>
      <c r="WYP32" s="93"/>
      <c r="WYQ32" s="93"/>
      <c r="WYR32" s="93"/>
      <c r="WYS32" s="93"/>
      <c r="WYT32" s="93"/>
      <c r="WYU32" s="93"/>
      <c r="WYV32" s="93"/>
      <c r="WYW32" s="93"/>
      <c r="WYX32" s="93"/>
      <c r="WYY32" s="93"/>
      <c r="WYZ32" s="93"/>
      <c r="WZA32" s="93"/>
      <c r="WZB32" s="93"/>
      <c r="WZC32" s="93"/>
      <c r="WZD32" s="93"/>
      <c r="WZE32" s="93"/>
      <c r="WZF32" s="93"/>
      <c r="WZG32" s="93"/>
      <c r="WZH32" s="93"/>
      <c r="WZI32" s="93"/>
      <c r="WZJ32" s="93"/>
      <c r="WZK32" s="93"/>
      <c r="WZL32" s="93"/>
      <c r="WZM32" s="93"/>
      <c r="WZN32" s="93"/>
      <c r="WZO32" s="93"/>
      <c r="WZP32" s="93"/>
      <c r="WZQ32" s="93"/>
      <c r="WZR32" s="93"/>
      <c r="WZS32" s="93"/>
      <c r="WZT32" s="93"/>
      <c r="WZU32" s="93"/>
      <c r="WZV32" s="93"/>
      <c r="WZW32" s="93"/>
      <c r="WZX32" s="93"/>
      <c r="WZY32" s="93"/>
      <c r="WZZ32" s="93"/>
      <c r="XAA32" s="93"/>
      <c r="XAB32" s="93"/>
      <c r="XAC32" s="93"/>
      <c r="XAD32" s="93"/>
      <c r="XAE32" s="93"/>
      <c r="XAF32" s="93"/>
      <c r="XAG32" s="93"/>
      <c r="XAH32" s="93"/>
      <c r="XAI32" s="93"/>
      <c r="XAJ32" s="93"/>
      <c r="XAK32" s="93"/>
      <c r="XAL32" s="93"/>
      <c r="XAM32" s="93"/>
      <c r="XAN32" s="93"/>
      <c r="XAO32" s="93"/>
      <c r="XAP32" s="93"/>
      <c r="XAQ32" s="93"/>
      <c r="XAR32" s="93"/>
      <c r="XAS32" s="93"/>
      <c r="XAT32" s="93"/>
      <c r="XAU32" s="93"/>
      <c r="XAV32" s="93"/>
      <c r="XAW32" s="93"/>
      <c r="XAX32" s="93"/>
      <c r="XAY32" s="93"/>
      <c r="XAZ32" s="93"/>
      <c r="XBA32" s="93"/>
      <c r="XBB32" s="93"/>
      <c r="XBC32" s="93"/>
      <c r="XBD32" s="93"/>
      <c r="XBE32" s="93"/>
      <c r="XBF32" s="93"/>
      <c r="XBG32" s="93"/>
      <c r="XBH32" s="93"/>
      <c r="XBI32" s="93"/>
      <c r="XBJ32" s="93"/>
      <c r="XBK32" s="93"/>
      <c r="XBL32" s="93"/>
      <c r="XBM32" s="93"/>
      <c r="XBN32" s="93"/>
      <c r="XBO32" s="93"/>
      <c r="XBP32" s="93"/>
      <c r="XBQ32" s="93"/>
      <c r="XBR32" s="93"/>
      <c r="XBS32" s="93"/>
      <c r="XBT32" s="93"/>
      <c r="XBU32" s="93"/>
      <c r="XBV32" s="93"/>
      <c r="XBW32" s="93"/>
      <c r="XBX32" s="93"/>
      <c r="XBY32" s="93"/>
      <c r="XBZ32" s="93"/>
      <c r="XCA32" s="93"/>
      <c r="XCB32" s="93"/>
      <c r="XCC32" s="93"/>
      <c r="XCD32" s="93"/>
      <c r="XCE32" s="93"/>
      <c r="XCF32" s="93"/>
      <c r="XCG32" s="93"/>
      <c r="XCH32" s="93"/>
      <c r="XCI32" s="93"/>
      <c r="XCJ32" s="93"/>
      <c r="XCK32" s="93"/>
      <c r="XCL32" s="93"/>
      <c r="XCM32" s="93"/>
      <c r="XCN32" s="93"/>
      <c r="XCO32" s="93"/>
      <c r="XCP32" s="93"/>
      <c r="XCQ32" s="93"/>
      <c r="XCR32" s="93"/>
      <c r="XCS32" s="93"/>
      <c r="XCT32" s="93"/>
      <c r="XCU32" s="93"/>
      <c r="XCV32" s="93"/>
      <c r="XCW32" s="93"/>
      <c r="XCX32" s="93"/>
      <c r="XCY32" s="93"/>
      <c r="XCZ32" s="93"/>
      <c r="XDA32" s="93"/>
      <c r="XDB32" s="93"/>
      <c r="XDC32" s="93"/>
      <c r="XDD32" s="93"/>
      <c r="XDE32" s="93"/>
      <c r="XDF32" s="93"/>
      <c r="XDG32" s="93"/>
      <c r="XDH32" s="93"/>
      <c r="XDI32" s="93"/>
      <c r="XDJ32" s="93"/>
      <c r="XDK32" s="93"/>
      <c r="XDL32" s="93"/>
      <c r="XDM32" s="93"/>
      <c r="XDN32" s="93"/>
      <c r="XDO32" s="93"/>
      <c r="XDP32" s="93"/>
      <c r="XDQ32" s="93"/>
      <c r="XDR32" s="93"/>
      <c r="XDS32" s="93"/>
      <c r="XDT32" s="93"/>
      <c r="XDU32" s="93"/>
      <c r="XDV32" s="93"/>
      <c r="XDW32" s="93"/>
      <c r="XDX32" s="93"/>
      <c r="XDY32" s="93"/>
      <c r="XDZ32" s="93"/>
      <c r="XEA32" s="93"/>
      <c r="XEB32" s="93"/>
      <c r="XEC32" s="93"/>
      <c r="XED32" s="93"/>
      <c r="XEE32" s="93"/>
      <c r="XEF32" s="93"/>
      <c r="XEG32" s="93"/>
      <c r="XEH32" s="93"/>
      <c r="XEI32" s="93"/>
      <c r="XEJ32" s="93"/>
      <c r="XEK32" s="93"/>
      <c r="XEL32" s="93"/>
      <c r="XEM32" s="93"/>
      <c r="XEN32" s="93"/>
      <c r="XEO32" s="93"/>
      <c r="XEP32" s="93"/>
      <c r="XEQ32" s="93"/>
      <c r="XER32" s="93"/>
      <c r="XES32" s="93"/>
      <c r="XET32" s="93"/>
      <c r="XEU32" s="93"/>
      <c r="XEV32" s="93"/>
      <c r="XEW32" s="93"/>
      <c r="XEX32" s="93"/>
      <c r="XEY32" s="93"/>
      <c r="XEZ32" s="93"/>
      <c r="XFA32" s="93"/>
      <c r="XFB32" s="93"/>
      <c r="XFC32" s="93"/>
      <c r="XFD32" s="93"/>
    </row>
    <row r="33" spans="1:1003 1029:2027 2053:3051 3077:4075 4101:5099 5125:6123 6149:7147 7173:8171 8197:9195 9221:10219 10245:11243 11269:12267 12293:13291 13317:14315 14341:15339 15365:16384" s="62" customFormat="1" ht="20.25" hidden="1" customHeight="1">
      <c r="A33" s="8" t="s">
        <v>31</v>
      </c>
      <c r="B33" s="54" t="s">
        <v>321</v>
      </c>
      <c r="C33" s="54">
        <v>0</v>
      </c>
      <c r="D33" s="54">
        <v>0</v>
      </c>
      <c r="E33" s="54">
        <v>0</v>
      </c>
      <c r="F33" s="54">
        <v>0</v>
      </c>
      <c r="G33" s="56">
        <v>0</v>
      </c>
      <c r="H33" s="56"/>
      <c r="I33" s="56">
        <v>0</v>
      </c>
      <c r="J33" s="9"/>
      <c r="K33" s="15">
        <v>110000</v>
      </c>
      <c r="L33" s="11">
        <v>0</v>
      </c>
    </row>
    <row r="34" spans="1:1003 1029:2027 2053:3051 3077:4075 4101:5099 5125:6123 6149:7147 7173:8171 8197:9195 9221:10219 10245:11243 11269:12267 12293:13291 13317:14315 14341:15339 15365:16384" s="62" customFormat="1" ht="21.75" hidden="1" customHeight="1">
      <c r="A34" s="8" t="s">
        <v>32</v>
      </c>
      <c r="B34" s="54"/>
      <c r="C34" s="54"/>
      <c r="D34" s="54">
        <v>0</v>
      </c>
      <c r="E34" s="54">
        <v>0</v>
      </c>
      <c r="F34" s="54">
        <v>0</v>
      </c>
      <c r="G34" s="56">
        <v>0</v>
      </c>
      <c r="H34" s="56"/>
      <c r="I34" s="56"/>
      <c r="J34" s="9"/>
      <c r="K34" s="10"/>
      <c r="L34" s="11"/>
    </row>
    <row r="35" spans="1:1003 1029:2027 2053:3051 3077:4075 4101:5099 5125:6123 6149:7147 7173:8171 8197:9195 9221:10219 10245:11243 11269:12267 12293:13291 13317:14315 14341:15339 15365:16384" s="62" customFormat="1" ht="26.25" hidden="1" customHeight="1">
      <c r="A35" s="14" t="s">
        <v>208</v>
      </c>
      <c r="B35" s="54" t="s">
        <v>321</v>
      </c>
      <c r="C35" s="54">
        <v>0</v>
      </c>
      <c r="D35" s="54">
        <v>0</v>
      </c>
      <c r="E35" s="54">
        <v>0</v>
      </c>
      <c r="F35" s="54">
        <v>0</v>
      </c>
      <c r="G35" s="56">
        <v>0</v>
      </c>
      <c r="H35" s="56"/>
      <c r="I35" s="56">
        <v>-5</v>
      </c>
      <c r="J35" s="9"/>
      <c r="K35" s="10"/>
      <c r="L35" s="11">
        <v>0</v>
      </c>
    </row>
    <row r="36" spans="1:1003 1029:2027 2053:3051 3077:4075 4101:5099 5125:6123 6149:7147 7173:8171 8197:9195 9221:10219 10245:11243 11269:12267 12293:13291 13317:14315 14341:15339 15365:16384" s="62" customFormat="1" ht="26.25" hidden="1" customHeight="1">
      <c r="A36" s="14" t="s">
        <v>33</v>
      </c>
      <c r="B36" s="54" t="s">
        <v>321</v>
      </c>
      <c r="C36" s="54">
        <v>0</v>
      </c>
      <c r="D36" s="54">
        <v>0</v>
      </c>
      <c r="E36" s="54">
        <v>0</v>
      </c>
      <c r="F36" s="54">
        <v>10</v>
      </c>
      <c r="G36" s="56">
        <v>0</v>
      </c>
      <c r="H36" s="56"/>
      <c r="I36" s="56">
        <v>-30</v>
      </c>
      <c r="J36" s="9"/>
      <c r="K36" s="12">
        <v>20000</v>
      </c>
      <c r="L36" s="11">
        <v>0</v>
      </c>
    </row>
    <row r="37" spans="1:1003 1029:2027 2053:3051 3077:4075 4101:5099 5125:6123 6149:7147 7173:8171 8197:9195 9221:10219 10245:11243 11269:12267 12293:13291 13317:14315 14341:15339 15365:16384" s="62" customFormat="1" ht="21.75" hidden="1" customHeight="1">
      <c r="A37" s="8" t="s">
        <v>34</v>
      </c>
      <c r="B37" s="54" t="s">
        <v>321</v>
      </c>
      <c r="C37" s="54">
        <v>0</v>
      </c>
      <c r="D37" s="54">
        <v>0</v>
      </c>
      <c r="E37" s="54">
        <v>0</v>
      </c>
      <c r="F37" s="54">
        <v>0</v>
      </c>
      <c r="G37" s="56">
        <v>0</v>
      </c>
      <c r="H37" s="56"/>
      <c r="I37" s="56">
        <v>0</v>
      </c>
      <c r="J37" s="9"/>
      <c r="K37" s="10"/>
      <c r="L37" s="11">
        <v>0</v>
      </c>
    </row>
    <row r="38" spans="1:1003 1029:2027 2053:3051 3077:4075 4101:5099 5125:6123 6149:7147 7173:8171 8197:9195 9221:10219 10245:11243 11269:12267 12293:13291 13317:14315 14341:15339 15365:16384" s="62" customFormat="1" ht="20.25" hidden="1" customHeight="1">
      <c r="A38" s="14" t="s">
        <v>35</v>
      </c>
      <c r="B38" s="54" t="s">
        <v>321</v>
      </c>
      <c r="C38" s="54">
        <v>0</v>
      </c>
      <c r="D38" s="54">
        <v>0</v>
      </c>
      <c r="E38" s="54">
        <v>0</v>
      </c>
      <c r="F38" s="54">
        <v>0</v>
      </c>
      <c r="G38" s="56">
        <v>0</v>
      </c>
      <c r="H38" s="56"/>
      <c r="I38" s="56">
        <v>0</v>
      </c>
      <c r="J38" s="9"/>
      <c r="K38" s="10"/>
      <c r="L38" s="11">
        <v>0</v>
      </c>
    </row>
    <row r="39" spans="1:1003 1029:2027 2053:3051 3077:4075 4101:5099 5125:6123 6149:7147 7173:8171 8197:9195 9221:10219 10245:11243 11269:12267 12293:13291 13317:14315 14341:15339 15365:16384" s="62" customFormat="1" ht="20.25" hidden="1" customHeight="1">
      <c r="A39" s="8" t="s">
        <v>36</v>
      </c>
      <c r="B39" s="54" t="s">
        <v>321</v>
      </c>
      <c r="C39" s="54">
        <v>0</v>
      </c>
      <c r="D39" s="54">
        <v>0</v>
      </c>
      <c r="E39" s="54">
        <v>0</v>
      </c>
      <c r="F39" s="54">
        <v>0</v>
      </c>
      <c r="G39" s="56">
        <v>0</v>
      </c>
      <c r="H39" s="56"/>
      <c r="I39" s="56">
        <v>0</v>
      </c>
      <c r="J39" s="9"/>
      <c r="K39" s="10"/>
      <c r="L39" s="11">
        <v>0</v>
      </c>
    </row>
    <row r="40" spans="1:1003 1029:2027 2053:3051 3077:4075 4101:5099 5125:6123 6149:7147 7173:8171 8197:9195 9221:10219 10245:11243 11269:12267 12293:13291 13317:14315 14341:15339 15365:16384" s="62" customFormat="1" ht="26.25" customHeight="1">
      <c r="A40" s="23" t="s">
        <v>37</v>
      </c>
      <c r="B40" s="54"/>
      <c r="C40" s="54"/>
      <c r="D40" s="54">
        <v>0</v>
      </c>
      <c r="E40" s="54">
        <v>0</v>
      </c>
      <c r="F40" s="54">
        <v>0</v>
      </c>
      <c r="G40" s="56">
        <v>0</v>
      </c>
      <c r="H40" s="56"/>
      <c r="I40" s="56">
        <v>-0.1</v>
      </c>
      <c r="J40" s="98">
        <v>4</v>
      </c>
      <c r="K40" s="102">
        <v>11000</v>
      </c>
      <c r="L40" s="100">
        <f>+K40*J40</f>
        <v>44000</v>
      </c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P40" s="93"/>
      <c r="BS40" s="93"/>
      <c r="BV40" s="93"/>
      <c r="BY40" s="93"/>
      <c r="CB40" s="93"/>
      <c r="CE40" s="93"/>
      <c r="CK40" s="93"/>
      <c r="CT40" s="93"/>
      <c r="CW40" s="93"/>
      <c r="CZ40" s="93"/>
      <c r="DC40" s="93"/>
      <c r="DO40" s="93"/>
      <c r="DU40" s="93"/>
      <c r="DX40" s="93"/>
      <c r="EA40" s="93"/>
      <c r="ED40" s="93"/>
      <c r="EJ40" s="93"/>
      <c r="EM40" s="93"/>
      <c r="EP40" s="93"/>
      <c r="ES40" s="93"/>
      <c r="EU40" s="93"/>
      <c r="EV40" s="93"/>
      <c r="FA40" s="93"/>
      <c r="FD40" s="93"/>
      <c r="FG40" s="93"/>
      <c r="FJ40" s="93"/>
      <c r="FM40" s="93"/>
      <c r="FP40" s="93"/>
      <c r="FS40" s="93"/>
      <c r="FY40" s="93"/>
      <c r="GB40" s="93"/>
      <c r="GE40" s="93"/>
      <c r="GG40" s="93"/>
      <c r="GH40" s="93"/>
      <c r="GP40" s="93"/>
      <c r="GS40" s="93"/>
      <c r="GV40" s="93"/>
      <c r="HG40" s="93"/>
      <c r="HH40" s="93"/>
      <c r="HM40" s="93"/>
      <c r="HQ40" s="93"/>
      <c r="HR40" s="93"/>
      <c r="HZ40" s="93"/>
      <c r="IA40" s="93"/>
      <c r="JA40" s="93"/>
      <c r="JB40" s="93"/>
      <c r="JC40" s="93"/>
      <c r="JD40" s="93"/>
      <c r="JE40" s="93"/>
      <c r="JF40" s="93"/>
      <c r="JG40" s="93"/>
      <c r="JH40" s="93"/>
      <c r="JI40" s="93"/>
      <c r="JJ40" s="93"/>
      <c r="JK40" s="93"/>
      <c r="JL40" s="93"/>
      <c r="JM40" s="93"/>
      <c r="JN40" s="93"/>
      <c r="JO40" s="93"/>
      <c r="JP40" s="93"/>
      <c r="JQ40" s="93"/>
      <c r="JR40" s="93"/>
      <c r="JS40" s="93"/>
      <c r="JT40" s="93"/>
      <c r="JU40" s="93"/>
      <c r="JV40" s="93"/>
      <c r="JW40" s="93"/>
      <c r="JX40" s="93"/>
      <c r="JY40" s="93"/>
      <c r="JZ40" s="93"/>
      <c r="KA40" s="93"/>
      <c r="KB40" s="93"/>
      <c r="KC40" s="93"/>
      <c r="KD40" s="93"/>
      <c r="KE40" s="93"/>
      <c r="KF40" s="93"/>
      <c r="KG40" s="93"/>
      <c r="KH40" s="93"/>
      <c r="KI40" s="93"/>
      <c r="KJ40" s="93"/>
      <c r="KK40" s="93"/>
      <c r="KL40" s="93"/>
      <c r="KM40" s="93"/>
      <c r="KN40" s="93"/>
      <c r="KO40" s="93"/>
      <c r="KP40" s="93"/>
      <c r="KQ40" s="93"/>
      <c r="KR40" s="93"/>
      <c r="KS40" s="93"/>
      <c r="KT40" s="93"/>
      <c r="KU40" s="93"/>
      <c r="KV40" s="93"/>
      <c r="KW40" s="93"/>
      <c r="KX40" s="93"/>
      <c r="KY40" s="93"/>
      <c r="KZ40" s="93"/>
      <c r="LA40" s="93"/>
      <c r="LB40" s="93"/>
      <c r="LC40" s="93"/>
      <c r="LD40" s="93"/>
      <c r="LE40" s="93"/>
      <c r="LF40" s="93"/>
      <c r="LL40" s="93"/>
      <c r="LO40" s="93"/>
      <c r="LR40" s="93"/>
      <c r="LU40" s="93"/>
      <c r="LX40" s="93"/>
      <c r="MA40" s="93"/>
      <c r="MG40" s="93"/>
      <c r="MP40" s="93"/>
      <c r="MS40" s="93"/>
      <c r="MV40" s="93"/>
      <c r="MY40" s="93"/>
      <c r="NK40" s="93"/>
      <c r="NQ40" s="93"/>
      <c r="NT40" s="93"/>
      <c r="NW40" s="93"/>
      <c r="NZ40" s="93"/>
      <c r="OF40" s="93"/>
      <c r="OI40" s="93"/>
      <c r="OL40" s="93"/>
      <c r="OO40" s="93"/>
      <c r="OQ40" s="93"/>
      <c r="OR40" s="93"/>
      <c r="OW40" s="93"/>
      <c r="OZ40" s="93"/>
      <c r="PC40" s="93"/>
      <c r="PF40" s="93"/>
      <c r="PI40" s="93"/>
      <c r="PL40" s="93"/>
      <c r="PO40" s="93"/>
      <c r="PU40" s="93"/>
      <c r="PX40" s="93"/>
      <c r="QA40" s="93"/>
      <c r="QC40" s="93"/>
      <c r="QD40" s="93"/>
      <c r="QL40" s="93"/>
      <c r="QO40" s="93"/>
      <c r="QR40" s="93"/>
      <c r="RC40" s="93"/>
      <c r="RD40" s="93"/>
      <c r="RI40" s="93"/>
      <c r="RM40" s="93"/>
      <c r="RN40" s="93"/>
      <c r="RV40" s="93"/>
      <c r="RW40" s="93"/>
      <c r="SW40" s="93"/>
      <c r="SX40" s="93"/>
      <c r="SY40" s="93"/>
      <c r="SZ40" s="93"/>
      <c r="TA40" s="93"/>
      <c r="TB40" s="93"/>
      <c r="TC40" s="93"/>
      <c r="TD40" s="93"/>
      <c r="TE40" s="93"/>
      <c r="TF40" s="93"/>
      <c r="TG40" s="93"/>
      <c r="TH40" s="93"/>
      <c r="TI40" s="93"/>
      <c r="TJ40" s="93"/>
      <c r="TK40" s="93"/>
      <c r="TL40" s="93"/>
      <c r="TM40" s="93"/>
      <c r="TN40" s="93"/>
      <c r="TO40" s="93"/>
      <c r="TP40" s="93"/>
      <c r="TQ40" s="93"/>
      <c r="TR40" s="93"/>
      <c r="TS40" s="93"/>
      <c r="TT40" s="93"/>
      <c r="TU40" s="93"/>
      <c r="TV40" s="93"/>
      <c r="TW40" s="93"/>
      <c r="TX40" s="93"/>
      <c r="TY40" s="93"/>
      <c r="TZ40" s="93"/>
      <c r="UA40" s="93"/>
      <c r="UB40" s="93"/>
      <c r="UC40" s="93"/>
      <c r="UD40" s="93"/>
      <c r="UE40" s="93"/>
      <c r="UF40" s="93"/>
      <c r="UG40" s="93"/>
      <c r="UH40" s="93"/>
      <c r="UI40" s="93"/>
      <c r="UJ40" s="93"/>
      <c r="UK40" s="93"/>
      <c r="UL40" s="93"/>
      <c r="UM40" s="93"/>
      <c r="UN40" s="93"/>
      <c r="UO40" s="93"/>
      <c r="UP40" s="93"/>
      <c r="UQ40" s="93"/>
      <c r="UR40" s="93"/>
      <c r="US40" s="93"/>
      <c r="UT40" s="93"/>
      <c r="UU40" s="93"/>
      <c r="UV40" s="93"/>
      <c r="UW40" s="93"/>
      <c r="UX40" s="93"/>
      <c r="UY40" s="93"/>
      <c r="UZ40" s="93"/>
      <c r="VA40" s="93"/>
      <c r="VB40" s="93"/>
      <c r="VH40" s="93"/>
      <c r="VK40" s="93"/>
      <c r="VN40" s="93"/>
      <c r="VQ40" s="93"/>
      <c r="VT40" s="93"/>
      <c r="VW40" s="93"/>
      <c r="WC40" s="93"/>
      <c r="WL40" s="93"/>
      <c r="WO40" s="93"/>
      <c r="WR40" s="93"/>
      <c r="WU40" s="93"/>
      <c r="XG40" s="93"/>
      <c r="XM40" s="93"/>
      <c r="XP40" s="93"/>
      <c r="XS40" s="93"/>
      <c r="XV40" s="93"/>
      <c r="YB40" s="93"/>
      <c r="YE40" s="93"/>
      <c r="YH40" s="93"/>
      <c r="YK40" s="93"/>
      <c r="YM40" s="93"/>
      <c r="YN40" s="93"/>
      <c r="YS40" s="93"/>
      <c r="YV40" s="93"/>
      <c r="YY40" s="93"/>
      <c r="ZB40" s="93"/>
      <c r="ZE40" s="93"/>
      <c r="ZH40" s="93"/>
      <c r="ZK40" s="93"/>
      <c r="ZQ40" s="93"/>
      <c r="ZT40" s="93"/>
      <c r="ZW40" s="93"/>
      <c r="ZY40" s="93"/>
      <c r="ZZ40" s="93"/>
      <c r="AAH40" s="93"/>
      <c r="AAK40" s="93"/>
      <c r="AAN40" s="93"/>
      <c r="AAY40" s="93"/>
      <c r="AAZ40" s="93"/>
      <c r="ABE40" s="93"/>
      <c r="ABI40" s="93"/>
      <c r="ABJ40" s="93"/>
      <c r="ABR40" s="93"/>
      <c r="ABS40" s="93"/>
      <c r="ACS40" s="93"/>
      <c r="ACT40" s="93"/>
      <c r="ACU40" s="93"/>
      <c r="ACV40" s="93"/>
      <c r="ACW40" s="93"/>
      <c r="ACX40" s="93"/>
      <c r="ACY40" s="93"/>
      <c r="ACZ40" s="93"/>
      <c r="ADA40" s="93"/>
      <c r="ADB40" s="93"/>
      <c r="ADC40" s="93"/>
      <c r="ADD40" s="93"/>
      <c r="ADE40" s="93"/>
      <c r="ADF40" s="93"/>
      <c r="ADG40" s="93"/>
      <c r="ADH40" s="93"/>
      <c r="ADI40" s="93"/>
      <c r="ADJ40" s="93"/>
      <c r="ADK40" s="93"/>
      <c r="ADL40" s="93"/>
      <c r="ADM40" s="93"/>
      <c r="ADN40" s="93"/>
      <c r="ADO40" s="93"/>
      <c r="ADP40" s="93"/>
      <c r="ADQ40" s="93"/>
      <c r="ADR40" s="93"/>
      <c r="ADS40" s="93"/>
      <c r="ADT40" s="93"/>
      <c r="ADU40" s="93"/>
      <c r="ADV40" s="93"/>
      <c r="ADW40" s="93"/>
      <c r="ADX40" s="93"/>
      <c r="ADY40" s="93"/>
      <c r="ADZ40" s="93"/>
      <c r="AEA40" s="93"/>
      <c r="AEB40" s="93"/>
      <c r="AEC40" s="93"/>
      <c r="AED40" s="93"/>
      <c r="AEE40" s="93"/>
      <c r="AEF40" s="93"/>
      <c r="AEG40" s="93"/>
      <c r="AEH40" s="93"/>
      <c r="AEI40" s="93"/>
      <c r="AEJ40" s="93"/>
      <c r="AEK40" s="93"/>
      <c r="AEL40" s="93"/>
      <c r="AEM40" s="93"/>
      <c r="AEN40" s="93"/>
      <c r="AEO40" s="93"/>
      <c r="AEP40" s="93"/>
      <c r="AEQ40" s="93"/>
      <c r="AER40" s="93"/>
      <c r="AES40" s="93"/>
      <c r="AET40" s="93"/>
      <c r="AEU40" s="93"/>
      <c r="AEV40" s="93"/>
      <c r="AEW40" s="93"/>
      <c r="AEX40" s="93"/>
      <c r="AFD40" s="93"/>
      <c r="AFG40" s="93"/>
      <c r="AFJ40" s="93"/>
      <c r="AFM40" s="93"/>
      <c r="AFP40" s="93"/>
      <c r="AFS40" s="93"/>
      <c r="AFY40" s="93"/>
      <c r="AGH40" s="93"/>
      <c r="AGK40" s="93"/>
      <c r="AGN40" s="93"/>
      <c r="AGQ40" s="93"/>
      <c r="AHC40" s="93"/>
      <c r="AHI40" s="93"/>
      <c r="AHL40" s="93"/>
      <c r="AHO40" s="93"/>
      <c r="AHR40" s="93"/>
      <c r="AHX40" s="93"/>
      <c r="AIA40" s="93"/>
      <c r="AID40" s="93"/>
      <c r="AIG40" s="93"/>
      <c r="AII40" s="93"/>
      <c r="AIJ40" s="93"/>
      <c r="AIO40" s="93"/>
      <c r="AIR40" s="93"/>
      <c r="AIU40" s="93"/>
      <c r="AIX40" s="93"/>
      <c r="AJA40" s="93"/>
      <c r="AJD40" s="93"/>
      <c r="AJG40" s="93"/>
      <c r="AJM40" s="93"/>
      <c r="AJP40" s="93"/>
      <c r="AJS40" s="93"/>
      <c r="AJU40" s="93"/>
      <c r="AJV40" s="93"/>
      <c r="AKD40" s="93"/>
      <c r="AKG40" s="93"/>
      <c r="AKJ40" s="93"/>
      <c r="AKU40" s="93"/>
      <c r="AKV40" s="93"/>
      <c r="ALA40" s="93"/>
      <c r="ALE40" s="93"/>
      <c r="ALF40" s="93"/>
      <c r="ALN40" s="93"/>
      <c r="ALO40" s="93"/>
      <c r="AMO40" s="93"/>
      <c r="AMP40" s="93"/>
      <c r="AMQ40" s="93"/>
      <c r="AMR40" s="93"/>
      <c r="AMS40" s="93"/>
      <c r="AMT40" s="93"/>
      <c r="AMU40" s="93"/>
      <c r="AMV40" s="93"/>
      <c r="AMW40" s="93"/>
      <c r="AMX40" s="93"/>
      <c r="AMY40" s="93"/>
      <c r="AMZ40" s="93"/>
      <c r="ANA40" s="93"/>
      <c r="ANB40" s="93"/>
      <c r="ANC40" s="93"/>
      <c r="AND40" s="93"/>
      <c r="ANE40" s="93"/>
      <c r="ANF40" s="93"/>
      <c r="ANG40" s="93"/>
      <c r="ANH40" s="93"/>
      <c r="ANI40" s="93"/>
      <c r="ANJ40" s="93"/>
      <c r="ANK40" s="93"/>
      <c r="ANL40" s="93"/>
      <c r="ANM40" s="93"/>
      <c r="ANN40" s="93"/>
      <c r="ANO40" s="93"/>
      <c r="ANP40" s="93"/>
      <c r="ANQ40" s="93"/>
      <c r="ANR40" s="93"/>
      <c r="ANS40" s="93"/>
      <c r="ANT40" s="93"/>
      <c r="ANU40" s="93"/>
      <c r="ANV40" s="93"/>
      <c r="ANW40" s="93"/>
      <c r="ANX40" s="93"/>
      <c r="ANY40" s="93"/>
      <c r="ANZ40" s="93"/>
      <c r="AOA40" s="93"/>
      <c r="AOB40" s="93"/>
      <c r="AOC40" s="93"/>
      <c r="AOD40" s="93"/>
      <c r="AOE40" s="93"/>
      <c r="AOF40" s="93"/>
      <c r="AOG40" s="93"/>
      <c r="AOH40" s="93"/>
      <c r="AOI40" s="93"/>
      <c r="AOJ40" s="93"/>
      <c r="AOK40" s="93"/>
      <c r="AOL40" s="93"/>
      <c r="AOM40" s="93"/>
      <c r="AON40" s="93"/>
      <c r="AOO40" s="93"/>
      <c r="AOP40" s="93"/>
      <c r="AOQ40" s="93"/>
      <c r="AOR40" s="93"/>
      <c r="AOS40" s="93"/>
      <c r="AOT40" s="93"/>
      <c r="AOZ40" s="93"/>
      <c r="APC40" s="93"/>
      <c r="APF40" s="93"/>
      <c r="API40" s="93"/>
      <c r="APL40" s="93"/>
      <c r="APO40" s="93"/>
      <c r="APU40" s="93"/>
      <c r="AQD40" s="93"/>
      <c r="AQG40" s="93"/>
      <c r="AQJ40" s="93"/>
      <c r="AQM40" s="93"/>
      <c r="AQY40" s="93"/>
      <c r="ARE40" s="93"/>
      <c r="ARH40" s="93"/>
      <c r="ARK40" s="93"/>
      <c r="ARN40" s="93"/>
      <c r="ART40" s="93"/>
      <c r="ARW40" s="93"/>
      <c r="ARZ40" s="93"/>
      <c r="ASC40" s="93"/>
      <c r="ASE40" s="93"/>
      <c r="ASF40" s="93"/>
      <c r="ASK40" s="93"/>
      <c r="ASN40" s="93"/>
      <c r="ASQ40" s="93"/>
      <c r="AST40" s="93"/>
      <c r="ASW40" s="93"/>
      <c r="ASZ40" s="93"/>
      <c r="ATC40" s="93"/>
      <c r="ATI40" s="93"/>
      <c r="ATL40" s="93"/>
      <c r="ATO40" s="93"/>
      <c r="ATQ40" s="93"/>
      <c r="ATR40" s="93"/>
      <c r="ATZ40" s="93"/>
      <c r="AUC40" s="93"/>
      <c r="AUF40" s="93"/>
      <c r="AUQ40" s="93"/>
      <c r="AUR40" s="93"/>
      <c r="AUW40" s="93"/>
      <c r="AVA40" s="93"/>
      <c r="AVB40" s="93"/>
      <c r="AVJ40" s="93"/>
      <c r="AVK40" s="93"/>
      <c r="AWK40" s="93"/>
      <c r="AWL40" s="93"/>
      <c r="AWM40" s="93"/>
      <c r="AWN40" s="93"/>
      <c r="AWO40" s="93"/>
      <c r="AWP40" s="93"/>
      <c r="AWQ40" s="93"/>
      <c r="AWR40" s="93"/>
      <c r="AWS40" s="93"/>
      <c r="AWT40" s="93"/>
      <c r="AWU40" s="93"/>
      <c r="AWV40" s="93"/>
      <c r="AWW40" s="93"/>
      <c r="AWX40" s="93"/>
      <c r="AWY40" s="93"/>
      <c r="AWZ40" s="93"/>
      <c r="AXA40" s="93"/>
      <c r="AXB40" s="93"/>
      <c r="AXC40" s="93"/>
      <c r="AXD40" s="93"/>
      <c r="AXE40" s="93"/>
      <c r="AXF40" s="93"/>
      <c r="AXG40" s="93"/>
      <c r="AXH40" s="93"/>
      <c r="AXI40" s="93"/>
      <c r="AXJ40" s="93"/>
      <c r="AXK40" s="93"/>
      <c r="AXL40" s="93"/>
      <c r="AXM40" s="93"/>
      <c r="AXN40" s="93"/>
      <c r="AXO40" s="93"/>
      <c r="AXP40" s="93"/>
      <c r="AXQ40" s="93"/>
      <c r="AXR40" s="93"/>
      <c r="AXS40" s="93"/>
      <c r="AXT40" s="93"/>
      <c r="AXU40" s="93"/>
      <c r="AXV40" s="93"/>
      <c r="AXW40" s="93"/>
      <c r="AXX40" s="93"/>
      <c r="AXY40" s="93"/>
      <c r="AXZ40" s="93"/>
      <c r="AYA40" s="93"/>
      <c r="AYB40" s="93"/>
      <c r="AYC40" s="93"/>
      <c r="AYD40" s="93"/>
      <c r="AYE40" s="93"/>
      <c r="AYF40" s="93"/>
      <c r="AYG40" s="93"/>
      <c r="AYH40" s="93"/>
      <c r="AYI40" s="93"/>
      <c r="AYJ40" s="93"/>
      <c r="AYK40" s="93"/>
      <c r="AYL40" s="93"/>
      <c r="AYM40" s="93"/>
      <c r="AYN40" s="93"/>
      <c r="AYO40" s="93"/>
      <c r="AYP40" s="93"/>
      <c r="AYV40" s="93"/>
      <c r="AYY40" s="93"/>
      <c r="AZB40" s="93"/>
      <c r="AZE40" s="93"/>
      <c r="AZH40" s="93"/>
      <c r="AZK40" s="93"/>
      <c r="AZQ40" s="93"/>
      <c r="AZZ40" s="93"/>
      <c r="BAC40" s="93"/>
      <c r="BAF40" s="93"/>
      <c r="BAI40" s="93"/>
      <c r="BAU40" s="93"/>
      <c r="BBA40" s="93"/>
      <c r="BBD40" s="93"/>
      <c r="BBG40" s="93"/>
      <c r="BBJ40" s="93"/>
      <c r="BBP40" s="93"/>
      <c r="BBS40" s="93"/>
      <c r="BBV40" s="93"/>
      <c r="BBY40" s="93"/>
      <c r="BCA40" s="93"/>
      <c r="BCB40" s="93"/>
      <c r="BCG40" s="93"/>
      <c r="BCJ40" s="93"/>
      <c r="BCM40" s="93"/>
      <c r="BCP40" s="93"/>
      <c r="BCS40" s="93"/>
      <c r="BCV40" s="93"/>
      <c r="BCY40" s="93"/>
      <c r="BDE40" s="93"/>
      <c r="BDH40" s="93"/>
      <c r="BDK40" s="93"/>
      <c r="BDM40" s="93"/>
      <c r="BDN40" s="93"/>
      <c r="BDV40" s="93"/>
      <c r="BDY40" s="93"/>
      <c r="BEB40" s="93"/>
      <c r="BEM40" s="93"/>
      <c r="BEN40" s="93"/>
      <c r="BES40" s="93"/>
      <c r="BEW40" s="93"/>
      <c r="BEX40" s="93"/>
      <c r="BFF40" s="93"/>
      <c r="BFG40" s="93"/>
      <c r="BGG40" s="93"/>
      <c r="BGH40" s="93"/>
      <c r="BGI40" s="93"/>
      <c r="BGJ40" s="93"/>
      <c r="BGK40" s="93"/>
      <c r="BGL40" s="93"/>
      <c r="BGM40" s="93"/>
      <c r="BGN40" s="93"/>
      <c r="BGO40" s="93"/>
      <c r="BGP40" s="93"/>
      <c r="BGQ40" s="93"/>
      <c r="BGR40" s="93"/>
      <c r="BGS40" s="93"/>
      <c r="BGT40" s="93"/>
      <c r="BGU40" s="93"/>
      <c r="BGV40" s="93"/>
      <c r="BGW40" s="93"/>
      <c r="BGX40" s="93"/>
      <c r="BGY40" s="93"/>
      <c r="BGZ40" s="93"/>
      <c r="BHA40" s="93"/>
      <c r="BHB40" s="93"/>
      <c r="BHC40" s="93"/>
      <c r="BHD40" s="93"/>
      <c r="BHE40" s="93"/>
      <c r="BHF40" s="93"/>
      <c r="BHG40" s="93"/>
      <c r="BHH40" s="93"/>
      <c r="BHI40" s="93"/>
      <c r="BHJ40" s="93"/>
      <c r="BHK40" s="93"/>
      <c r="BHL40" s="93"/>
      <c r="BHM40" s="93"/>
      <c r="BHN40" s="93"/>
      <c r="BHO40" s="93"/>
      <c r="BHP40" s="93"/>
      <c r="BHQ40" s="93"/>
      <c r="BHR40" s="93"/>
      <c r="BHS40" s="93"/>
      <c r="BHT40" s="93"/>
      <c r="BHU40" s="93"/>
      <c r="BHV40" s="93"/>
      <c r="BHW40" s="93"/>
      <c r="BHX40" s="93"/>
      <c r="BHY40" s="93"/>
      <c r="BHZ40" s="93"/>
      <c r="BIA40" s="93"/>
      <c r="BIB40" s="93"/>
      <c r="BIC40" s="93"/>
      <c r="BID40" s="93"/>
      <c r="BIE40" s="93"/>
      <c r="BIF40" s="93"/>
      <c r="BIG40" s="93"/>
      <c r="BIH40" s="93"/>
      <c r="BII40" s="93"/>
      <c r="BIJ40" s="93"/>
      <c r="BIK40" s="93"/>
      <c r="BIL40" s="93"/>
      <c r="BIR40" s="93"/>
      <c r="BIU40" s="93"/>
      <c r="BIX40" s="93"/>
      <c r="BJA40" s="93"/>
      <c r="BJD40" s="93"/>
      <c r="BJG40" s="93"/>
      <c r="BJM40" s="93"/>
      <c r="BJV40" s="93"/>
      <c r="BJY40" s="93"/>
      <c r="BKB40" s="93"/>
      <c r="BKE40" s="93"/>
      <c r="BKQ40" s="93"/>
      <c r="BKW40" s="93"/>
      <c r="BKZ40" s="93"/>
      <c r="BLC40" s="93"/>
      <c r="BLF40" s="93"/>
      <c r="BLL40" s="93"/>
      <c r="BLO40" s="93"/>
      <c r="BLR40" s="93"/>
      <c r="BLU40" s="93"/>
      <c r="BLW40" s="93"/>
      <c r="BLX40" s="93"/>
      <c r="BMC40" s="93"/>
      <c r="BMF40" s="93"/>
      <c r="BMI40" s="93"/>
      <c r="BML40" s="93"/>
      <c r="BMO40" s="93"/>
      <c r="BMR40" s="93"/>
      <c r="BMU40" s="93"/>
      <c r="BNA40" s="93"/>
      <c r="BND40" s="93"/>
      <c r="BNG40" s="93"/>
      <c r="BNI40" s="93"/>
      <c r="BNJ40" s="93"/>
      <c r="BNR40" s="93"/>
      <c r="BNU40" s="93"/>
      <c r="BNX40" s="93"/>
      <c r="BOI40" s="93"/>
      <c r="BOJ40" s="93"/>
      <c r="BOO40" s="93"/>
      <c r="BOS40" s="93"/>
      <c r="BOT40" s="93"/>
      <c r="BPB40" s="93"/>
      <c r="BPC40" s="93"/>
      <c r="BQC40" s="93"/>
      <c r="BQD40" s="93"/>
      <c r="BQE40" s="93"/>
      <c r="BQF40" s="93"/>
      <c r="BQG40" s="93"/>
      <c r="BQH40" s="93"/>
      <c r="BQI40" s="93"/>
      <c r="BQJ40" s="93"/>
      <c r="BQK40" s="93"/>
      <c r="BQL40" s="93"/>
      <c r="BQM40" s="93"/>
      <c r="BQN40" s="93"/>
      <c r="BQO40" s="93"/>
      <c r="BQP40" s="93"/>
      <c r="BQQ40" s="93"/>
      <c r="BQR40" s="93"/>
      <c r="BQS40" s="93"/>
      <c r="BQT40" s="93"/>
      <c r="BQU40" s="93"/>
      <c r="BQV40" s="93"/>
      <c r="BQW40" s="93"/>
      <c r="BQX40" s="93"/>
      <c r="BQY40" s="93"/>
      <c r="BQZ40" s="93"/>
      <c r="BRA40" s="93"/>
      <c r="BRB40" s="93"/>
      <c r="BRC40" s="93"/>
      <c r="BRD40" s="93"/>
      <c r="BRE40" s="93"/>
      <c r="BRF40" s="93"/>
      <c r="BRG40" s="93"/>
      <c r="BRH40" s="93"/>
      <c r="BRI40" s="93"/>
      <c r="BRJ40" s="93"/>
      <c r="BRK40" s="93"/>
      <c r="BRL40" s="93"/>
      <c r="BRM40" s="93"/>
      <c r="BRN40" s="93"/>
      <c r="BRO40" s="93"/>
      <c r="BRP40" s="93"/>
      <c r="BRQ40" s="93"/>
      <c r="BRR40" s="93"/>
      <c r="BRS40" s="93"/>
      <c r="BRT40" s="93"/>
      <c r="BRU40" s="93"/>
      <c r="BRV40" s="93"/>
      <c r="BRW40" s="93"/>
      <c r="BRX40" s="93"/>
      <c r="BRY40" s="93"/>
      <c r="BRZ40" s="93"/>
      <c r="BSA40" s="93"/>
      <c r="BSB40" s="93"/>
      <c r="BSC40" s="93"/>
      <c r="BSD40" s="93"/>
      <c r="BSE40" s="93"/>
      <c r="BSF40" s="93"/>
      <c r="BSG40" s="93"/>
      <c r="BSH40" s="93"/>
      <c r="BSN40" s="93"/>
      <c r="BSQ40" s="93"/>
      <c r="BST40" s="93"/>
      <c r="BSW40" s="93"/>
      <c r="BSZ40" s="93"/>
      <c r="BTC40" s="93"/>
      <c r="BTI40" s="93"/>
      <c r="BTR40" s="93"/>
      <c r="BTU40" s="93"/>
      <c r="BTX40" s="93"/>
      <c r="BUA40" s="93"/>
      <c r="BUM40" s="93"/>
      <c r="BUS40" s="93"/>
      <c r="BUV40" s="93"/>
      <c r="BUY40" s="93"/>
      <c r="BVB40" s="93"/>
      <c r="BVH40" s="93"/>
      <c r="BVK40" s="93"/>
      <c r="BVN40" s="93"/>
      <c r="BVQ40" s="93"/>
      <c r="BVS40" s="93"/>
      <c r="BVT40" s="93"/>
      <c r="BVY40" s="93"/>
      <c r="BWB40" s="93"/>
      <c r="BWE40" s="93"/>
      <c r="BWH40" s="93"/>
      <c r="BWK40" s="93"/>
      <c r="BWN40" s="93"/>
      <c r="BWQ40" s="93"/>
      <c r="BWW40" s="93"/>
      <c r="BWZ40" s="93"/>
      <c r="BXC40" s="93"/>
      <c r="BXE40" s="93"/>
      <c r="BXF40" s="93"/>
      <c r="BXN40" s="93"/>
      <c r="BXQ40" s="93"/>
      <c r="BXT40" s="93"/>
      <c r="BYE40" s="93"/>
      <c r="BYF40" s="93"/>
      <c r="BYK40" s="93"/>
      <c r="BYO40" s="93"/>
      <c r="BYP40" s="93"/>
      <c r="BYX40" s="93"/>
      <c r="BYY40" s="93"/>
      <c r="BZY40" s="93"/>
      <c r="BZZ40" s="93"/>
      <c r="CAA40" s="93"/>
      <c r="CAB40" s="93"/>
      <c r="CAC40" s="93"/>
      <c r="CAD40" s="93"/>
      <c r="CAE40" s="93"/>
      <c r="CAF40" s="93"/>
      <c r="CAG40" s="93"/>
      <c r="CAH40" s="93"/>
      <c r="CAI40" s="93"/>
      <c r="CAJ40" s="93"/>
      <c r="CAK40" s="93"/>
      <c r="CAL40" s="93"/>
      <c r="CAM40" s="93"/>
      <c r="CAN40" s="93"/>
      <c r="CAO40" s="93"/>
      <c r="CAP40" s="93"/>
      <c r="CAQ40" s="93"/>
      <c r="CAR40" s="93"/>
      <c r="CAS40" s="93"/>
      <c r="CAT40" s="93"/>
      <c r="CAU40" s="93"/>
      <c r="CAV40" s="93"/>
      <c r="CAW40" s="93"/>
      <c r="CAX40" s="93"/>
      <c r="CAY40" s="93"/>
      <c r="CAZ40" s="93"/>
      <c r="CBA40" s="93"/>
      <c r="CBB40" s="93"/>
      <c r="CBC40" s="93"/>
      <c r="CBD40" s="93"/>
      <c r="CBE40" s="93"/>
      <c r="CBF40" s="93"/>
      <c r="CBG40" s="93"/>
      <c r="CBH40" s="93"/>
      <c r="CBI40" s="93"/>
      <c r="CBJ40" s="93"/>
      <c r="CBK40" s="93"/>
      <c r="CBL40" s="93"/>
      <c r="CBM40" s="93"/>
      <c r="CBN40" s="93"/>
      <c r="CBO40" s="93"/>
      <c r="CBP40" s="93"/>
      <c r="CBQ40" s="93"/>
      <c r="CBR40" s="93"/>
      <c r="CBS40" s="93"/>
      <c r="CBT40" s="93"/>
      <c r="CBU40" s="93"/>
      <c r="CBV40" s="93"/>
      <c r="CBW40" s="93"/>
      <c r="CBX40" s="93"/>
      <c r="CBY40" s="93"/>
      <c r="CBZ40" s="93"/>
      <c r="CCA40" s="93"/>
      <c r="CCB40" s="93"/>
      <c r="CCC40" s="93"/>
      <c r="CCD40" s="93"/>
      <c r="CCJ40" s="93"/>
      <c r="CCM40" s="93"/>
      <c r="CCP40" s="93"/>
      <c r="CCS40" s="93"/>
      <c r="CCV40" s="93"/>
      <c r="CCY40" s="93"/>
      <c r="CDE40" s="93"/>
      <c r="CDN40" s="93"/>
      <c r="CDQ40" s="93"/>
      <c r="CDT40" s="93"/>
      <c r="CDW40" s="93"/>
      <c r="CEI40" s="93"/>
      <c r="CEO40" s="93"/>
      <c r="CER40" s="93"/>
      <c r="CEU40" s="93"/>
      <c r="CEX40" s="93"/>
      <c r="CFD40" s="93"/>
      <c r="CFG40" s="93"/>
      <c r="CFJ40" s="93"/>
      <c r="CFM40" s="93"/>
      <c r="CFO40" s="93"/>
      <c r="CFP40" s="93"/>
      <c r="CFU40" s="93"/>
      <c r="CFX40" s="93"/>
      <c r="CGA40" s="93"/>
      <c r="CGD40" s="93"/>
      <c r="CGG40" s="93"/>
      <c r="CGJ40" s="93"/>
      <c r="CGM40" s="93"/>
      <c r="CGS40" s="93"/>
      <c r="CGV40" s="93"/>
      <c r="CGY40" s="93"/>
      <c r="CHA40" s="93"/>
      <c r="CHB40" s="93"/>
      <c r="CHJ40" s="93"/>
      <c r="CHM40" s="93"/>
      <c r="CHP40" s="93"/>
      <c r="CIA40" s="93"/>
      <c r="CIB40" s="93"/>
      <c r="CIG40" s="93"/>
      <c r="CIK40" s="93"/>
      <c r="CIL40" s="93"/>
      <c r="CIT40" s="93"/>
      <c r="CIU40" s="93"/>
      <c r="CJU40" s="93"/>
      <c r="CJV40" s="93"/>
      <c r="CJW40" s="93"/>
      <c r="CJX40" s="93"/>
      <c r="CJY40" s="93"/>
      <c r="CJZ40" s="93"/>
      <c r="CKA40" s="93"/>
      <c r="CKB40" s="93"/>
      <c r="CKC40" s="93"/>
      <c r="CKD40" s="93"/>
      <c r="CKE40" s="93"/>
      <c r="CKF40" s="93"/>
      <c r="CKG40" s="93"/>
      <c r="CKH40" s="93"/>
      <c r="CKI40" s="93"/>
      <c r="CKJ40" s="93"/>
      <c r="CKK40" s="93"/>
      <c r="CKL40" s="93"/>
      <c r="CKM40" s="93"/>
      <c r="CKN40" s="93"/>
      <c r="CKO40" s="93"/>
      <c r="CKP40" s="93"/>
      <c r="CKQ40" s="93"/>
      <c r="CKR40" s="93"/>
      <c r="CKS40" s="93"/>
      <c r="CKT40" s="93"/>
      <c r="CKU40" s="93"/>
      <c r="CKV40" s="93"/>
      <c r="CKW40" s="93"/>
      <c r="CKX40" s="93"/>
      <c r="CKY40" s="93"/>
      <c r="CKZ40" s="93"/>
      <c r="CLA40" s="93"/>
      <c r="CLB40" s="93"/>
      <c r="CLC40" s="93"/>
      <c r="CLD40" s="93"/>
      <c r="CLE40" s="93"/>
      <c r="CLF40" s="93"/>
      <c r="CLG40" s="93"/>
      <c r="CLH40" s="93"/>
      <c r="CLI40" s="93"/>
      <c r="CLJ40" s="93"/>
      <c r="CLK40" s="93"/>
      <c r="CLL40" s="93"/>
      <c r="CLM40" s="93"/>
      <c r="CLN40" s="93"/>
      <c r="CLO40" s="93"/>
      <c r="CLP40" s="93"/>
      <c r="CLQ40" s="93"/>
      <c r="CLR40" s="93"/>
      <c r="CLS40" s="93"/>
      <c r="CLT40" s="93"/>
      <c r="CLU40" s="93"/>
      <c r="CLV40" s="93"/>
      <c r="CLW40" s="93"/>
      <c r="CLX40" s="93"/>
      <c r="CLY40" s="93"/>
      <c r="CLZ40" s="93"/>
      <c r="CMF40" s="93"/>
      <c r="CMI40" s="93"/>
      <c r="CML40" s="93"/>
      <c r="CMO40" s="93"/>
      <c r="CMR40" s="93"/>
      <c r="CMU40" s="93"/>
      <c r="CNA40" s="93"/>
      <c r="CNJ40" s="93"/>
      <c r="CNM40" s="93"/>
      <c r="CNP40" s="93"/>
      <c r="CNS40" s="93"/>
      <c r="COE40" s="93"/>
      <c r="COK40" s="93"/>
      <c r="CON40" s="93"/>
      <c r="COQ40" s="93"/>
      <c r="COT40" s="93"/>
      <c r="COZ40" s="93"/>
      <c r="CPC40" s="93"/>
      <c r="CPF40" s="93"/>
      <c r="CPI40" s="93"/>
      <c r="CPK40" s="93"/>
      <c r="CPL40" s="93"/>
      <c r="CPQ40" s="93"/>
      <c r="CPT40" s="93"/>
      <c r="CPW40" s="93"/>
      <c r="CPZ40" s="93"/>
      <c r="CQC40" s="93"/>
      <c r="CQF40" s="93"/>
      <c r="CQI40" s="93"/>
      <c r="CQO40" s="93"/>
      <c r="CQR40" s="93"/>
      <c r="CQU40" s="93"/>
      <c r="CQW40" s="93"/>
      <c r="CQX40" s="93"/>
      <c r="CRF40" s="93"/>
      <c r="CRI40" s="93"/>
      <c r="CRL40" s="93"/>
      <c r="CRW40" s="93"/>
      <c r="CRX40" s="93"/>
      <c r="CSC40" s="93"/>
      <c r="CSG40" s="93"/>
      <c r="CSH40" s="93"/>
      <c r="CSP40" s="93"/>
      <c r="CSQ40" s="93"/>
      <c r="CTQ40" s="93"/>
      <c r="CTR40" s="93"/>
      <c r="CTS40" s="93"/>
      <c r="CTT40" s="93"/>
      <c r="CTU40" s="93"/>
      <c r="CTV40" s="93"/>
      <c r="CTW40" s="93"/>
      <c r="CTX40" s="93"/>
      <c r="CTY40" s="93"/>
      <c r="CTZ40" s="93"/>
      <c r="CUA40" s="93"/>
      <c r="CUB40" s="93"/>
      <c r="CUC40" s="93"/>
      <c r="CUD40" s="93"/>
      <c r="CUE40" s="93"/>
      <c r="CUF40" s="93"/>
      <c r="CUG40" s="93"/>
      <c r="CUH40" s="93"/>
      <c r="CUI40" s="93"/>
      <c r="CUJ40" s="93"/>
      <c r="CUK40" s="93"/>
      <c r="CUL40" s="93"/>
      <c r="CUM40" s="93"/>
      <c r="CUN40" s="93"/>
      <c r="CUO40" s="93"/>
      <c r="CUP40" s="93"/>
      <c r="CUQ40" s="93"/>
      <c r="CUR40" s="93"/>
      <c r="CUS40" s="93"/>
      <c r="CUT40" s="93"/>
      <c r="CUU40" s="93"/>
      <c r="CUV40" s="93"/>
      <c r="CUW40" s="93"/>
      <c r="CUX40" s="93"/>
      <c r="CUY40" s="93"/>
      <c r="CUZ40" s="93"/>
      <c r="CVA40" s="93"/>
      <c r="CVB40" s="93"/>
      <c r="CVC40" s="93"/>
      <c r="CVD40" s="93"/>
      <c r="CVE40" s="93"/>
      <c r="CVF40" s="93"/>
      <c r="CVG40" s="93"/>
      <c r="CVH40" s="93"/>
      <c r="CVI40" s="93"/>
      <c r="CVJ40" s="93"/>
      <c r="CVK40" s="93"/>
      <c r="CVL40" s="93"/>
      <c r="CVM40" s="93"/>
      <c r="CVN40" s="93"/>
      <c r="CVO40" s="93"/>
      <c r="CVP40" s="93"/>
      <c r="CVQ40" s="93"/>
      <c r="CVR40" s="93"/>
      <c r="CVS40" s="93"/>
      <c r="CVT40" s="93"/>
      <c r="CVU40" s="93"/>
      <c r="CVV40" s="93"/>
      <c r="CWB40" s="93"/>
      <c r="CWE40" s="93"/>
      <c r="CWH40" s="93"/>
      <c r="CWK40" s="93"/>
      <c r="CWN40" s="93"/>
      <c r="CWQ40" s="93"/>
      <c r="CWW40" s="93"/>
      <c r="CXF40" s="93"/>
      <c r="CXI40" s="93"/>
      <c r="CXL40" s="93"/>
      <c r="CXO40" s="93"/>
      <c r="CYA40" s="93"/>
      <c r="CYG40" s="93"/>
      <c r="CYJ40" s="93"/>
      <c r="CYM40" s="93"/>
      <c r="CYP40" s="93"/>
      <c r="CYV40" s="93"/>
      <c r="CYY40" s="93"/>
      <c r="CZB40" s="93"/>
      <c r="CZE40" s="93"/>
      <c r="CZG40" s="93"/>
      <c r="CZH40" s="93"/>
      <c r="CZM40" s="93"/>
      <c r="CZP40" s="93"/>
      <c r="CZS40" s="93"/>
      <c r="CZV40" s="93"/>
      <c r="CZY40" s="93"/>
      <c r="DAB40" s="93"/>
      <c r="DAE40" s="93"/>
      <c r="DAK40" s="93"/>
      <c r="DAN40" s="93"/>
      <c r="DAQ40" s="93"/>
      <c r="DAS40" s="93"/>
      <c r="DAT40" s="93"/>
      <c r="DBB40" s="93"/>
      <c r="DBE40" s="93"/>
      <c r="DBH40" s="93"/>
      <c r="DBS40" s="93"/>
      <c r="DBT40" s="93"/>
      <c r="DBY40" s="93"/>
      <c r="DCC40" s="93"/>
      <c r="DCD40" s="93"/>
      <c r="DCL40" s="93"/>
      <c r="DCM40" s="93"/>
      <c r="DDM40" s="93"/>
      <c r="DDN40" s="93"/>
      <c r="DDO40" s="93"/>
      <c r="DDP40" s="93"/>
      <c r="DDQ40" s="93"/>
      <c r="DDR40" s="93"/>
      <c r="DDS40" s="93"/>
      <c r="DDT40" s="93"/>
      <c r="DDU40" s="93"/>
      <c r="DDV40" s="93"/>
      <c r="DDW40" s="93"/>
      <c r="DDX40" s="93"/>
      <c r="DDY40" s="93"/>
      <c r="DDZ40" s="93"/>
      <c r="DEA40" s="93"/>
      <c r="DEB40" s="93"/>
      <c r="DEC40" s="93"/>
      <c r="DED40" s="93"/>
      <c r="DEE40" s="93"/>
      <c r="DEF40" s="93"/>
      <c r="DEG40" s="93"/>
      <c r="DEH40" s="93"/>
      <c r="DEI40" s="93"/>
      <c r="DEJ40" s="93"/>
      <c r="DEK40" s="93"/>
      <c r="DEL40" s="93"/>
      <c r="DEM40" s="93"/>
      <c r="DEN40" s="93"/>
      <c r="DEO40" s="93"/>
      <c r="DEP40" s="93"/>
      <c r="DEQ40" s="93"/>
      <c r="DER40" s="93"/>
      <c r="DES40" s="93"/>
      <c r="DET40" s="93"/>
      <c r="DEU40" s="93"/>
      <c r="DEV40" s="93"/>
      <c r="DEW40" s="93"/>
      <c r="DEX40" s="93"/>
      <c r="DEY40" s="93"/>
      <c r="DEZ40" s="93"/>
      <c r="DFA40" s="93"/>
      <c r="DFB40" s="93"/>
      <c r="DFC40" s="93"/>
      <c r="DFD40" s="93"/>
      <c r="DFE40" s="93"/>
      <c r="DFF40" s="93"/>
      <c r="DFG40" s="93"/>
      <c r="DFH40" s="93"/>
      <c r="DFI40" s="93"/>
      <c r="DFJ40" s="93"/>
      <c r="DFK40" s="93"/>
      <c r="DFL40" s="93"/>
      <c r="DFM40" s="93"/>
      <c r="DFN40" s="93"/>
      <c r="DFO40" s="93"/>
      <c r="DFP40" s="93"/>
      <c r="DFQ40" s="93"/>
      <c r="DFR40" s="93"/>
      <c r="DFX40" s="93"/>
      <c r="DGA40" s="93"/>
      <c r="DGD40" s="93"/>
      <c r="DGG40" s="93"/>
      <c r="DGJ40" s="93"/>
      <c r="DGM40" s="93"/>
      <c r="DGS40" s="93"/>
      <c r="DHB40" s="93"/>
      <c r="DHE40" s="93"/>
      <c r="DHH40" s="93"/>
      <c r="DHK40" s="93"/>
      <c r="DHW40" s="93"/>
      <c r="DIC40" s="93"/>
      <c r="DIF40" s="93"/>
      <c r="DII40" s="93"/>
      <c r="DIL40" s="93"/>
      <c r="DIR40" s="93"/>
      <c r="DIU40" s="93"/>
      <c r="DIX40" s="93"/>
      <c r="DJA40" s="93"/>
      <c r="DJC40" s="93"/>
      <c r="DJD40" s="93"/>
      <c r="DJI40" s="93"/>
      <c r="DJL40" s="93"/>
      <c r="DJO40" s="93"/>
      <c r="DJR40" s="93"/>
      <c r="DJU40" s="93"/>
      <c r="DJX40" s="93"/>
      <c r="DKA40" s="93"/>
      <c r="DKG40" s="93"/>
      <c r="DKJ40" s="93"/>
      <c r="DKM40" s="93"/>
      <c r="DKO40" s="93"/>
      <c r="DKP40" s="93"/>
      <c r="DKX40" s="93"/>
      <c r="DLA40" s="93"/>
      <c r="DLD40" s="93"/>
      <c r="DLO40" s="93"/>
      <c r="DLP40" s="93"/>
      <c r="DLU40" s="93"/>
      <c r="DLY40" s="93"/>
      <c r="DLZ40" s="93"/>
      <c r="DMH40" s="93"/>
      <c r="DMI40" s="93"/>
      <c r="DNI40" s="93"/>
      <c r="DNJ40" s="93"/>
      <c r="DNK40" s="93"/>
      <c r="DNL40" s="93"/>
      <c r="DNM40" s="93"/>
      <c r="DNN40" s="93"/>
      <c r="DNO40" s="93"/>
      <c r="DNP40" s="93"/>
      <c r="DNQ40" s="93"/>
      <c r="DNR40" s="93"/>
      <c r="DNS40" s="93"/>
      <c r="DNT40" s="93"/>
      <c r="DNU40" s="93"/>
      <c r="DNV40" s="93"/>
      <c r="DNW40" s="93"/>
      <c r="DNX40" s="93"/>
      <c r="DNY40" s="93"/>
      <c r="DNZ40" s="93"/>
      <c r="DOA40" s="93"/>
      <c r="DOB40" s="93"/>
      <c r="DOC40" s="93"/>
      <c r="DOD40" s="93"/>
      <c r="DOE40" s="93"/>
      <c r="DOF40" s="93"/>
      <c r="DOG40" s="93"/>
      <c r="DOH40" s="93"/>
      <c r="DOI40" s="93"/>
      <c r="DOJ40" s="93"/>
      <c r="DOK40" s="93"/>
      <c r="DOL40" s="93"/>
      <c r="DOM40" s="93"/>
      <c r="DON40" s="93"/>
      <c r="DOO40" s="93"/>
      <c r="DOP40" s="93"/>
      <c r="DOQ40" s="93"/>
      <c r="DOR40" s="93"/>
      <c r="DOS40" s="93"/>
      <c r="DOT40" s="93"/>
      <c r="DOU40" s="93"/>
      <c r="DOV40" s="93"/>
      <c r="DOW40" s="93"/>
      <c r="DOX40" s="93"/>
      <c r="DOY40" s="93"/>
      <c r="DOZ40" s="93"/>
      <c r="DPA40" s="93"/>
      <c r="DPB40" s="93"/>
      <c r="DPC40" s="93"/>
      <c r="DPD40" s="93"/>
      <c r="DPE40" s="93"/>
      <c r="DPF40" s="93"/>
      <c r="DPG40" s="93"/>
      <c r="DPH40" s="93"/>
      <c r="DPI40" s="93"/>
      <c r="DPJ40" s="93"/>
      <c r="DPK40" s="93"/>
      <c r="DPL40" s="93"/>
      <c r="DPM40" s="93"/>
      <c r="DPN40" s="93"/>
      <c r="DPT40" s="93"/>
      <c r="DPW40" s="93"/>
      <c r="DPZ40" s="93"/>
      <c r="DQC40" s="93"/>
      <c r="DQF40" s="93"/>
      <c r="DQI40" s="93"/>
      <c r="DQO40" s="93"/>
      <c r="DQX40" s="93"/>
      <c r="DRA40" s="93"/>
      <c r="DRD40" s="93"/>
      <c r="DRG40" s="93"/>
      <c r="DRS40" s="93"/>
      <c r="DRY40" s="93"/>
      <c r="DSB40" s="93"/>
      <c r="DSE40" s="93"/>
      <c r="DSH40" s="93"/>
      <c r="DSN40" s="93"/>
      <c r="DSQ40" s="93"/>
      <c r="DST40" s="93"/>
      <c r="DSW40" s="93"/>
      <c r="DSY40" s="93"/>
      <c r="DSZ40" s="93"/>
      <c r="DTE40" s="93"/>
      <c r="DTH40" s="93"/>
      <c r="DTK40" s="93"/>
      <c r="DTN40" s="93"/>
      <c r="DTQ40" s="93"/>
      <c r="DTT40" s="93"/>
      <c r="DTW40" s="93"/>
      <c r="DUC40" s="93"/>
      <c r="DUF40" s="93"/>
      <c r="DUI40" s="93"/>
      <c r="DUK40" s="93"/>
      <c r="DUL40" s="93"/>
      <c r="DUT40" s="93"/>
      <c r="DUW40" s="93"/>
      <c r="DUZ40" s="93"/>
      <c r="DVK40" s="93"/>
      <c r="DVL40" s="93"/>
      <c r="DVQ40" s="93"/>
      <c r="DVU40" s="93"/>
      <c r="DVV40" s="93"/>
      <c r="DWD40" s="93"/>
      <c r="DWE40" s="93"/>
      <c r="DXE40" s="93"/>
      <c r="DXF40" s="93"/>
      <c r="DXG40" s="93"/>
      <c r="DXH40" s="93"/>
      <c r="DXI40" s="93"/>
      <c r="DXJ40" s="93"/>
      <c r="DXK40" s="93"/>
      <c r="DXL40" s="93"/>
      <c r="DXM40" s="93"/>
      <c r="DXN40" s="93"/>
      <c r="DXO40" s="93"/>
      <c r="DXP40" s="93"/>
      <c r="DXQ40" s="93"/>
      <c r="DXR40" s="93"/>
      <c r="DXS40" s="93"/>
      <c r="DXT40" s="93"/>
      <c r="DXU40" s="93"/>
      <c r="DXV40" s="93"/>
      <c r="DXW40" s="93"/>
      <c r="DXX40" s="93"/>
      <c r="DXY40" s="93"/>
      <c r="DXZ40" s="93"/>
      <c r="DYA40" s="93"/>
      <c r="DYB40" s="93"/>
      <c r="DYC40" s="93"/>
      <c r="DYD40" s="93"/>
      <c r="DYE40" s="93"/>
      <c r="DYF40" s="93"/>
      <c r="DYG40" s="93"/>
      <c r="DYH40" s="93"/>
      <c r="DYI40" s="93"/>
      <c r="DYJ40" s="93"/>
      <c r="DYK40" s="93"/>
      <c r="DYL40" s="93"/>
      <c r="DYM40" s="93"/>
      <c r="DYN40" s="93"/>
      <c r="DYO40" s="93"/>
      <c r="DYP40" s="93"/>
      <c r="DYQ40" s="93"/>
      <c r="DYR40" s="93"/>
      <c r="DYS40" s="93"/>
      <c r="DYT40" s="93"/>
      <c r="DYU40" s="93"/>
      <c r="DYV40" s="93"/>
      <c r="DYW40" s="93"/>
      <c r="DYX40" s="93"/>
      <c r="DYY40" s="93"/>
      <c r="DYZ40" s="93"/>
      <c r="DZA40" s="93"/>
      <c r="DZB40" s="93"/>
      <c r="DZC40" s="93"/>
      <c r="DZD40" s="93"/>
      <c r="DZE40" s="93"/>
      <c r="DZF40" s="93"/>
      <c r="DZG40" s="93"/>
      <c r="DZH40" s="93"/>
      <c r="DZI40" s="93"/>
      <c r="DZJ40" s="93"/>
      <c r="DZP40" s="93"/>
      <c r="DZS40" s="93"/>
      <c r="DZV40" s="93"/>
      <c r="DZY40" s="93"/>
      <c r="EAB40" s="93"/>
      <c r="EAE40" s="93"/>
      <c r="EAK40" s="93"/>
      <c r="EAT40" s="93"/>
      <c r="EAW40" s="93"/>
      <c r="EAZ40" s="93"/>
      <c r="EBC40" s="93"/>
      <c r="EBO40" s="93"/>
      <c r="EBU40" s="93"/>
      <c r="EBX40" s="93"/>
      <c r="ECA40" s="93"/>
      <c r="ECD40" s="93"/>
      <c r="ECJ40" s="93"/>
      <c r="ECM40" s="93"/>
      <c r="ECP40" s="93"/>
      <c r="ECS40" s="93"/>
      <c r="ECU40" s="93"/>
      <c r="ECV40" s="93"/>
      <c r="EDA40" s="93"/>
      <c r="EDD40" s="93"/>
      <c r="EDG40" s="93"/>
      <c r="EDJ40" s="93"/>
      <c r="EDM40" s="93"/>
      <c r="EDP40" s="93"/>
      <c r="EDS40" s="93"/>
      <c r="EDY40" s="93"/>
      <c r="EEB40" s="93"/>
      <c r="EEE40" s="93"/>
      <c r="EEG40" s="93"/>
      <c r="EEH40" s="93"/>
      <c r="EEP40" s="93"/>
      <c r="EES40" s="93"/>
      <c r="EEV40" s="93"/>
      <c r="EFG40" s="93"/>
      <c r="EFH40" s="93"/>
      <c r="EFM40" s="93"/>
      <c r="EFQ40" s="93"/>
      <c r="EFR40" s="93"/>
      <c r="EFZ40" s="93"/>
      <c r="EGA40" s="93"/>
      <c r="EHA40" s="93"/>
      <c r="EHB40" s="93"/>
      <c r="EHC40" s="93"/>
      <c r="EHD40" s="93"/>
      <c r="EHE40" s="93"/>
      <c r="EHF40" s="93"/>
      <c r="EHG40" s="93"/>
      <c r="EHH40" s="93"/>
      <c r="EHI40" s="93"/>
      <c r="EHJ40" s="93"/>
      <c r="EHK40" s="93"/>
      <c r="EHL40" s="93"/>
      <c r="EHM40" s="93"/>
      <c r="EHN40" s="93"/>
      <c r="EHO40" s="93"/>
      <c r="EHP40" s="93"/>
      <c r="EHQ40" s="93"/>
      <c r="EHR40" s="93"/>
      <c r="EHS40" s="93"/>
      <c r="EHT40" s="93"/>
      <c r="EHU40" s="93"/>
      <c r="EHV40" s="93"/>
      <c r="EHW40" s="93"/>
      <c r="EHX40" s="93"/>
      <c r="EHY40" s="93"/>
      <c r="EHZ40" s="93"/>
      <c r="EIA40" s="93"/>
      <c r="EIB40" s="93"/>
      <c r="EIC40" s="93"/>
      <c r="EID40" s="93"/>
      <c r="EIE40" s="93"/>
      <c r="EIF40" s="93"/>
      <c r="EIG40" s="93"/>
      <c r="EIH40" s="93"/>
      <c r="EII40" s="93"/>
      <c r="EIJ40" s="93"/>
      <c r="EIK40" s="93"/>
      <c r="EIL40" s="93"/>
      <c r="EIM40" s="93"/>
      <c r="EIN40" s="93"/>
      <c r="EIO40" s="93"/>
      <c r="EIP40" s="93"/>
      <c r="EIQ40" s="93"/>
      <c r="EIR40" s="93"/>
      <c r="EIS40" s="93"/>
      <c r="EIT40" s="93"/>
      <c r="EIU40" s="93"/>
      <c r="EIV40" s="93"/>
      <c r="EIW40" s="93"/>
      <c r="EIX40" s="93"/>
      <c r="EIY40" s="93"/>
      <c r="EIZ40" s="93"/>
      <c r="EJA40" s="93"/>
      <c r="EJB40" s="93"/>
      <c r="EJC40" s="93"/>
      <c r="EJD40" s="93"/>
      <c r="EJE40" s="93"/>
      <c r="EJF40" s="93"/>
      <c r="EJL40" s="93"/>
      <c r="EJO40" s="93"/>
      <c r="EJR40" s="93"/>
      <c r="EJU40" s="93"/>
      <c r="EJX40" s="93"/>
      <c r="EKA40" s="93"/>
      <c r="EKG40" s="93"/>
      <c r="EKP40" s="93"/>
      <c r="EKS40" s="93"/>
      <c r="EKV40" s="93"/>
      <c r="EKY40" s="93"/>
      <c r="ELK40" s="93"/>
      <c r="ELQ40" s="93"/>
      <c r="ELT40" s="93"/>
      <c r="ELW40" s="93"/>
      <c r="ELZ40" s="93"/>
      <c r="EMF40" s="93"/>
      <c r="EMI40" s="93"/>
      <c r="EML40" s="93"/>
      <c r="EMO40" s="93"/>
      <c r="EMQ40" s="93"/>
      <c r="EMR40" s="93"/>
      <c r="EMW40" s="93"/>
      <c r="EMZ40" s="93"/>
      <c r="ENC40" s="93"/>
      <c r="ENF40" s="93"/>
      <c r="ENI40" s="93"/>
      <c r="ENL40" s="93"/>
      <c r="ENO40" s="93"/>
      <c r="ENU40" s="93"/>
      <c r="ENX40" s="93"/>
      <c r="EOA40" s="93"/>
      <c r="EOC40" s="93"/>
      <c r="EOD40" s="93"/>
      <c r="EOL40" s="93"/>
      <c r="EOO40" s="93"/>
      <c r="EOR40" s="93"/>
      <c r="EPC40" s="93"/>
      <c r="EPD40" s="93"/>
      <c r="EPI40" s="93"/>
      <c r="EPM40" s="93"/>
      <c r="EPN40" s="93"/>
      <c r="EPV40" s="93"/>
      <c r="EPW40" s="93"/>
      <c r="EQW40" s="93"/>
      <c r="EQX40" s="93"/>
      <c r="EQY40" s="93"/>
      <c r="EQZ40" s="93"/>
      <c r="ERA40" s="93"/>
      <c r="ERB40" s="93"/>
      <c r="ERC40" s="93"/>
      <c r="ERD40" s="93"/>
      <c r="ERE40" s="93"/>
      <c r="ERF40" s="93"/>
      <c r="ERG40" s="93"/>
      <c r="ERH40" s="93"/>
      <c r="ERI40" s="93"/>
      <c r="ERJ40" s="93"/>
      <c r="ERK40" s="93"/>
      <c r="ERL40" s="93"/>
      <c r="ERM40" s="93"/>
      <c r="ERN40" s="93"/>
      <c r="ERO40" s="93"/>
      <c r="ERP40" s="93"/>
      <c r="ERQ40" s="93"/>
      <c r="ERR40" s="93"/>
      <c r="ERS40" s="93"/>
      <c r="ERT40" s="93"/>
      <c r="ERU40" s="93"/>
      <c r="ERV40" s="93"/>
      <c r="ERW40" s="93"/>
      <c r="ERX40" s="93"/>
      <c r="ERY40" s="93"/>
      <c r="ERZ40" s="93"/>
      <c r="ESA40" s="93"/>
      <c r="ESB40" s="93"/>
      <c r="ESC40" s="93"/>
      <c r="ESD40" s="93"/>
      <c r="ESE40" s="93"/>
      <c r="ESF40" s="93"/>
      <c r="ESG40" s="93"/>
      <c r="ESH40" s="93"/>
      <c r="ESI40" s="93"/>
      <c r="ESJ40" s="93"/>
      <c r="ESK40" s="93"/>
      <c r="ESL40" s="93"/>
      <c r="ESM40" s="93"/>
      <c r="ESN40" s="93"/>
      <c r="ESO40" s="93"/>
      <c r="ESP40" s="93"/>
      <c r="ESQ40" s="93"/>
      <c r="ESR40" s="93"/>
      <c r="ESS40" s="93"/>
      <c r="EST40" s="93"/>
      <c r="ESU40" s="93"/>
      <c r="ESV40" s="93"/>
      <c r="ESW40" s="93"/>
      <c r="ESX40" s="93"/>
      <c r="ESY40" s="93"/>
      <c r="ESZ40" s="93"/>
      <c r="ETA40" s="93"/>
      <c r="ETB40" s="93"/>
      <c r="ETH40" s="93"/>
      <c r="ETK40" s="93"/>
      <c r="ETN40" s="93"/>
      <c r="ETQ40" s="93"/>
      <c r="ETT40" s="93"/>
      <c r="ETW40" s="93"/>
      <c r="EUC40" s="93"/>
      <c r="EUL40" s="93"/>
      <c r="EUO40" s="93"/>
      <c r="EUR40" s="93"/>
      <c r="EUU40" s="93"/>
      <c r="EVG40" s="93"/>
      <c r="EVM40" s="93"/>
      <c r="EVP40" s="93"/>
      <c r="EVS40" s="93"/>
      <c r="EVV40" s="93"/>
      <c r="EWB40" s="93"/>
      <c r="EWE40" s="93"/>
      <c r="EWH40" s="93"/>
      <c r="EWK40" s="93"/>
      <c r="EWM40" s="93"/>
      <c r="EWN40" s="93"/>
      <c r="EWS40" s="93"/>
      <c r="EWV40" s="93"/>
      <c r="EWY40" s="93"/>
      <c r="EXB40" s="93"/>
      <c r="EXE40" s="93"/>
      <c r="EXH40" s="93"/>
      <c r="EXK40" s="93"/>
      <c r="EXQ40" s="93"/>
      <c r="EXT40" s="93"/>
      <c r="EXW40" s="93"/>
      <c r="EXY40" s="93"/>
      <c r="EXZ40" s="93"/>
      <c r="EYH40" s="93"/>
      <c r="EYK40" s="93"/>
      <c r="EYN40" s="93"/>
      <c r="EYY40" s="93"/>
      <c r="EYZ40" s="93"/>
      <c r="EZE40" s="93"/>
      <c r="EZI40" s="93"/>
      <c r="EZJ40" s="93"/>
      <c r="EZR40" s="93"/>
      <c r="EZS40" s="93"/>
      <c r="FAS40" s="93"/>
      <c r="FAT40" s="93"/>
      <c r="FAU40" s="93"/>
      <c r="FAV40" s="93"/>
      <c r="FAW40" s="93"/>
      <c r="FAX40" s="93"/>
      <c r="FAY40" s="93"/>
      <c r="FAZ40" s="93"/>
      <c r="FBA40" s="93"/>
      <c r="FBB40" s="93"/>
      <c r="FBC40" s="93"/>
      <c r="FBD40" s="93"/>
      <c r="FBE40" s="93"/>
      <c r="FBF40" s="93"/>
      <c r="FBG40" s="93"/>
      <c r="FBH40" s="93"/>
      <c r="FBI40" s="93"/>
      <c r="FBJ40" s="93"/>
      <c r="FBK40" s="93"/>
      <c r="FBL40" s="93"/>
      <c r="FBM40" s="93"/>
      <c r="FBN40" s="93"/>
      <c r="FBO40" s="93"/>
      <c r="FBP40" s="93"/>
      <c r="FBQ40" s="93"/>
      <c r="FBR40" s="93"/>
      <c r="FBS40" s="93"/>
      <c r="FBT40" s="93"/>
      <c r="FBU40" s="93"/>
      <c r="FBV40" s="93"/>
      <c r="FBW40" s="93"/>
      <c r="FBX40" s="93"/>
      <c r="FBY40" s="93"/>
      <c r="FBZ40" s="93"/>
      <c r="FCA40" s="93"/>
      <c r="FCB40" s="93"/>
      <c r="FCC40" s="93"/>
      <c r="FCD40" s="93"/>
      <c r="FCE40" s="93"/>
      <c r="FCF40" s="93"/>
      <c r="FCG40" s="93"/>
      <c r="FCH40" s="93"/>
      <c r="FCI40" s="93"/>
      <c r="FCJ40" s="93"/>
      <c r="FCK40" s="93"/>
      <c r="FCL40" s="93"/>
      <c r="FCM40" s="93"/>
      <c r="FCN40" s="93"/>
      <c r="FCO40" s="93"/>
      <c r="FCP40" s="93"/>
      <c r="FCQ40" s="93"/>
      <c r="FCR40" s="93"/>
      <c r="FCS40" s="93"/>
      <c r="FCT40" s="93"/>
      <c r="FCU40" s="93"/>
      <c r="FCV40" s="93"/>
      <c r="FCW40" s="93"/>
      <c r="FCX40" s="93"/>
      <c r="FDD40" s="93"/>
      <c r="FDG40" s="93"/>
      <c r="FDJ40" s="93"/>
      <c r="FDM40" s="93"/>
      <c r="FDP40" s="93"/>
      <c r="FDS40" s="93"/>
      <c r="FDY40" s="93"/>
      <c r="FEH40" s="93"/>
      <c r="FEK40" s="93"/>
      <c r="FEN40" s="93"/>
      <c r="FEQ40" s="93"/>
      <c r="FFC40" s="93"/>
      <c r="FFI40" s="93"/>
      <c r="FFL40" s="93"/>
      <c r="FFO40" s="93"/>
      <c r="FFR40" s="93"/>
      <c r="FFX40" s="93"/>
      <c r="FGA40" s="93"/>
      <c r="FGD40" s="93"/>
      <c r="FGG40" s="93"/>
      <c r="FGI40" s="93"/>
      <c r="FGJ40" s="93"/>
      <c r="FGO40" s="93"/>
      <c r="FGR40" s="93"/>
      <c r="FGU40" s="93"/>
      <c r="FGX40" s="93"/>
      <c r="FHA40" s="93"/>
      <c r="FHD40" s="93"/>
      <c r="FHG40" s="93"/>
      <c r="FHM40" s="93"/>
      <c r="FHP40" s="93"/>
      <c r="FHS40" s="93"/>
      <c r="FHU40" s="93"/>
      <c r="FHV40" s="93"/>
      <c r="FID40" s="93"/>
      <c r="FIG40" s="93"/>
      <c r="FIJ40" s="93"/>
      <c r="FIU40" s="93"/>
      <c r="FIV40" s="93"/>
      <c r="FJA40" s="93"/>
      <c r="FJE40" s="93"/>
      <c r="FJF40" s="93"/>
      <c r="FJN40" s="93"/>
      <c r="FJO40" s="93"/>
      <c r="FKO40" s="93"/>
      <c r="FKP40" s="93"/>
      <c r="FKQ40" s="93"/>
      <c r="FKR40" s="93"/>
      <c r="FKS40" s="93"/>
      <c r="FKT40" s="93"/>
      <c r="FKU40" s="93"/>
      <c r="FKV40" s="93"/>
      <c r="FKW40" s="93"/>
      <c r="FKX40" s="93"/>
      <c r="FKY40" s="93"/>
      <c r="FKZ40" s="93"/>
      <c r="FLA40" s="93"/>
      <c r="FLB40" s="93"/>
      <c r="FLC40" s="93"/>
      <c r="FLD40" s="93"/>
      <c r="FLE40" s="93"/>
      <c r="FLF40" s="93"/>
      <c r="FLG40" s="93"/>
      <c r="FLH40" s="93"/>
      <c r="FLI40" s="93"/>
      <c r="FLJ40" s="93"/>
      <c r="FLK40" s="93"/>
      <c r="FLL40" s="93"/>
      <c r="FLM40" s="93"/>
      <c r="FLN40" s="93"/>
      <c r="FLO40" s="93"/>
      <c r="FLP40" s="93"/>
      <c r="FLQ40" s="93"/>
      <c r="FLR40" s="93"/>
      <c r="FLS40" s="93"/>
      <c r="FLT40" s="93"/>
      <c r="FLU40" s="93"/>
      <c r="FLV40" s="93"/>
      <c r="FLW40" s="93"/>
      <c r="FLX40" s="93"/>
      <c r="FLY40" s="93"/>
      <c r="FLZ40" s="93"/>
      <c r="FMA40" s="93"/>
      <c r="FMB40" s="93"/>
      <c r="FMC40" s="93"/>
      <c r="FMD40" s="93"/>
      <c r="FME40" s="93"/>
      <c r="FMF40" s="93"/>
      <c r="FMG40" s="93"/>
      <c r="FMH40" s="93"/>
      <c r="FMI40" s="93"/>
      <c r="FMJ40" s="93"/>
      <c r="FMK40" s="93"/>
      <c r="FML40" s="93"/>
      <c r="FMM40" s="93"/>
      <c r="FMN40" s="93"/>
      <c r="FMO40" s="93"/>
      <c r="FMP40" s="93"/>
      <c r="FMQ40" s="93"/>
      <c r="FMR40" s="93"/>
      <c r="FMS40" s="93"/>
      <c r="FMT40" s="93"/>
      <c r="FMZ40" s="93"/>
      <c r="FNC40" s="93"/>
      <c r="FNF40" s="93"/>
      <c r="FNI40" s="93"/>
      <c r="FNL40" s="93"/>
      <c r="FNO40" s="93"/>
      <c r="FNU40" s="93"/>
      <c r="FOD40" s="93"/>
      <c r="FOG40" s="93"/>
      <c r="FOJ40" s="93"/>
      <c r="FOM40" s="93"/>
      <c r="FOY40" s="93"/>
      <c r="FPE40" s="93"/>
      <c r="FPH40" s="93"/>
      <c r="FPK40" s="93"/>
      <c r="FPN40" s="93"/>
      <c r="FPT40" s="93"/>
      <c r="FPW40" s="93"/>
      <c r="FPZ40" s="93"/>
      <c r="FQC40" s="93"/>
      <c r="FQE40" s="93"/>
      <c r="FQF40" s="93"/>
      <c r="FQK40" s="93"/>
      <c r="FQN40" s="93"/>
      <c r="FQQ40" s="93"/>
      <c r="FQT40" s="93"/>
      <c r="FQW40" s="93"/>
      <c r="FQZ40" s="93"/>
      <c r="FRC40" s="93"/>
      <c r="FRI40" s="93"/>
      <c r="FRL40" s="93"/>
      <c r="FRO40" s="93"/>
      <c r="FRQ40" s="93"/>
      <c r="FRR40" s="93"/>
      <c r="FRZ40" s="93"/>
      <c r="FSC40" s="93"/>
      <c r="FSF40" s="93"/>
      <c r="FSQ40" s="93"/>
      <c r="FSR40" s="93"/>
      <c r="FSW40" s="93"/>
      <c r="FTA40" s="93"/>
      <c r="FTB40" s="93"/>
      <c r="FTJ40" s="93"/>
      <c r="FTK40" s="93"/>
      <c r="FUK40" s="93"/>
      <c r="FUL40" s="93"/>
      <c r="FUM40" s="93"/>
      <c r="FUN40" s="93"/>
      <c r="FUO40" s="93"/>
      <c r="FUP40" s="93"/>
      <c r="FUQ40" s="93"/>
      <c r="FUR40" s="93"/>
      <c r="FUS40" s="93"/>
      <c r="FUT40" s="93"/>
      <c r="FUU40" s="93"/>
      <c r="FUV40" s="93"/>
      <c r="FUW40" s="93"/>
      <c r="FUX40" s="93"/>
      <c r="FUY40" s="93"/>
      <c r="FUZ40" s="93"/>
      <c r="FVA40" s="93"/>
      <c r="FVB40" s="93"/>
      <c r="FVC40" s="93"/>
      <c r="FVD40" s="93"/>
      <c r="FVE40" s="93"/>
      <c r="FVF40" s="93"/>
      <c r="FVG40" s="93"/>
      <c r="FVH40" s="93"/>
      <c r="FVI40" s="93"/>
      <c r="FVJ40" s="93"/>
      <c r="FVK40" s="93"/>
      <c r="FVL40" s="93"/>
      <c r="FVM40" s="93"/>
      <c r="FVN40" s="93"/>
      <c r="FVO40" s="93"/>
      <c r="FVP40" s="93"/>
      <c r="FVQ40" s="93"/>
      <c r="FVR40" s="93"/>
      <c r="FVS40" s="93"/>
      <c r="FVT40" s="93"/>
      <c r="FVU40" s="93"/>
      <c r="FVV40" s="93"/>
      <c r="FVW40" s="93"/>
      <c r="FVX40" s="93"/>
      <c r="FVY40" s="93"/>
      <c r="FVZ40" s="93"/>
      <c r="FWA40" s="93"/>
      <c r="FWB40" s="93"/>
      <c r="FWC40" s="93"/>
      <c r="FWD40" s="93"/>
      <c r="FWE40" s="93"/>
      <c r="FWF40" s="93"/>
      <c r="FWG40" s="93"/>
      <c r="FWH40" s="93"/>
      <c r="FWI40" s="93"/>
      <c r="FWJ40" s="93"/>
      <c r="FWK40" s="93"/>
      <c r="FWL40" s="93"/>
      <c r="FWM40" s="93"/>
      <c r="FWN40" s="93"/>
      <c r="FWO40" s="93"/>
      <c r="FWP40" s="93"/>
      <c r="FWV40" s="93"/>
      <c r="FWY40" s="93"/>
      <c r="FXB40" s="93"/>
      <c r="FXE40" s="93"/>
      <c r="FXH40" s="93"/>
      <c r="FXK40" s="93"/>
      <c r="FXQ40" s="93"/>
      <c r="FXZ40" s="93"/>
      <c r="FYC40" s="93"/>
      <c r="FYF40" s="93"/>
      <c r="FYI40" s="93"/>
      <c r="FYU40" s="93"/>
      <c r="FZA40" s="93"/>
      <c r="FZD40" s="93"/>
      <c r="FZG40" s="93"/>
      <c r="FZJ40" s="93"/>
      <c r="FZP40" s="93"/>
      <c r="FZS40" s="93"/>
      <c r="FZV40" s="93"/>
      <c r="FZY40" s="93"/>
      <c r="GAA40" s="93"/>
      <c r="GAB40" s="93"/>
      <c r="GAG40" s="93"/>
      <c r="GAJ40" s="93"/>
      <c r="GAM40" s="93"/>
      <c r="GAP40" s="93"/>
      <c r="GAS40" s="93"/>
      <c r="GAV40" s="93"/>
      <c r="GAY40" s="93"/>
      <c r="GBE40" s="93"/>
      <c r="GBH40" s="93"/>
      <c r="GBK40" s="93"/>
      <c r="GBM40" s="93"/>
      <c r="GBN40" s="93"/>
      <c r="GBV40" s="93"/>
      <c r="GBY40" s="93"/>
      <c r="GCB40" s="93"/>
      <c r="GCM40" s="93"/>
      <c r="GCN40" s="93"/>
      <c r="GCS40" s="93"/>
      <c r="GCW40" s="93"/>
      <c r="GCX40" s="93"/>
      <c r="GDF40" s="93"/>
      <c r="GDG40" s="93"/>
      <c r="GEG40" s="93"/>
      <c r="GEH40" s="93"/>
      <c r="GEI40" s="93"/>
      <c r="GEJ40" s="93"/>
      <c r="GEK40" s="93"/>
      <c r="GEL40" s="93"/>
      <c r="GEM40" s="93"/>
      <c r="GEN40" s="93"/>
      <c r="GEO40" s="93"/>
      <c r="GEP40" s="93"/>
      <c r="GEQ40" s="93"/>
      <c r="GER40" s="93"/>
      <c r="GES40" s="93"/>
      <c r="GET40" s="93"/>
      <c r="GEU40" s="93"/>
      <c r="GEV40" s="93"/>
      <c r="GEW40" s="93"/>
      <c r="GEX40" s="93"/>
      <c r="GEY40" s="93"/>
      <c r="GEZ40" s="93"/>
      <c r="GFA40" s="93"/>
      <c r="GFB40" s="93"/>
      <c r="GFC40" s="93"/>
      <c r="GFD40" s="93"/>
      <c r="GFE40" s="93"/>
      <c r="GFF40" s="93"/>
      <c r="GFG40" s="93"/>
      <c r="GFH40" s="93"/>
      <c r="GFI40" s="93"/>
      <c r="GFJ40" s="93"/>
      <c r="GFK40" s="93"/>
      <c r="GFL40" s="93"/>
      <c r="GFM40" s="93"/>
      <c r="GFN40" s="93"/>
      <c r="GFO40" s="93"/>
      <c r="GFP40" s="93"/>
      <c r="GFQ40" s="93"/>
      <c r="GFR40" s="93"/>
      <c r="GFS40" s="93"/>
      <c r="GFT40" s="93"/>
      <c r="GFU40" s="93"/>
      <c r="GFV40" s="93"/>
      <c r="GFW40" s="93"/>
      <c r="GFX40" s="93"/>
      <c r="GFY40" s="93"/>
      <c r="GFZ40" s="93"/>
      <c r="GGA40" s="93"/>
      <c r="GGB40" s="93"/>
      <c r="GGC40" s="93"/>
      <c r="GGD40" s="93"/>
      <c r="GGE40" s="93"/>
      <c r="GGF40" s="93"/>
      <c r="GGG40" s="93"/>
      <c r="GGH40" s="93"/>
      <c r="GGI40" s="93"/>
      <c r="GGJ40" s="93"/>
      <c r="GGK40" s="93"/>
      <c r="GGL40" s="93"/>
      <c r="GGR40" s="93"/>
      <c r="GGU40" s="93"/>
      <c r="GGX40" s="93"/>
      <c r="GHA40" s="93"/>
      <c r="GHD40" s="93"/>
      <c r="GHG40" s="93"/>
      <c r="GHM40" s="93"/>
      <c r="GHV40" s="93"/>
      <c r="GHY40" s="93"/>
      <c r="GIB40" s="93"/>
      <c r="GIE40" s="93"/>
      <c r="GIQ40" s="93"/>
      <c r="GIW40" s="93"/>
      <c r="GIZ40" s="93"/>
      <c r="GJC40" s="93"/>
      <c r="GJF40" s="93"/>
      <c r="GJL40" s="93"/>
      <c r="GJO40" s="93"/>
      <c r="GJR40" s="93"/>
      <c r="GJU40" s="93"/>
      <c r="GJW40" s="93"/>
      <c r="GJX40" s="93"/>
      <c r="GKC40" s="93"/>
      <c r="GKF40" s="93"/>
      <c r="GKI40" s="93"/>
      <c r="GKL40" s="93"/>
      <c r="GKO40" s="93"/>
      <c r="GKR40" s="93"/>
      <c r="GKU40" s="93"/>
      <c r="GLA40" s="93"/>
      <c r="GLD40" s="93"/>
      <c r="GLG40" s="93"/>
      <c r="GLI40" s="93"/>
      <c r="GLJ40" s="93"/>
      <c r="GLR40" s="93"/>
      <c r="GLU40" s="93"/>
      <c r="GLX40" s="93"/>
      <c r="GMI40" s="93"/>
      <c r="GMJ40" s="93"/>
      <c r="GMO40" s="93"/>
      <c r="GMS40" s="93"/>
      <c r="GMT40" s="93"/>
      <c r="GNB40" s="93"/>
      <c r="GNC40" s="93"/>
      <c r="GOC40" s="93"/>
      <c r="GOD40" s="93"/>
      <c r="GOE40" s="93"/>
      <c r="GOF40" s="93"/>
      <c r="GOG40" s="93"/>
      <c r="GOH40" s="93"/>
      <c r="GOI40" s="93"/>
      <c r="GOJ40" s="93"/>
      <c r="GOK40" s="93"/>
      <c r="GOL40" s="93"/>
      <c r="GOM40" s="93"/>
      <c r="GON40" s="93"/>
      <c r="GOO40" s="93"/>
      <c r="GOP40" s="93"/>
      <c r="GOQ40" s="93"/>
      <c r="GOR40" s="93"/>
      <c r="GOS40" s="93"/>
      <c r="GOT40" s="93"/>
      <c r="GOU40" s="93"/>
      <c r="GOV40" s="93"/>
      <c r="GOW40" s="93"/>
      <c r="GOX40" s="93"/>
      <c r="GOY40" s="93"/>
      <c r="GOZ40" s="93"/>
      <c r="GPA40" s="93"/>
      <c r="GPB40" s="93"/>
      <c r="GPC40" s="93"/>
      <c r="GPD40" s="93"/>
      <c r="GPE40" s="93"/>
      <c r="GPF40" s="93"/>
      <c r="GPG40" s="93"/>
      <c r="GPH40" s="93"/>
      <c r="GPI40" s="93"/>
      <c r="GPJ40" s="93"/>
      <c r="GPK40" s="93"/>
      <c r="GPL40" s="93"/>
      <c r="GPM40" s="93"/>
      <c r="GPN40" s="93"/>
      <c r="GPO40" s="93"/>
      <c r="GPP40" s="93"/>
      <c r="GPQ40" s="93"/>
      <c r="GPR40" s="93"/>
      <c r="GPS40" s="93"/>
      <c r="GPT40" s="93"/>
      <c r="GPU40" s="93"/>
      <c r="GPV40" s="93"/>
      <c r="GPW40" s="93"/>
      <c r="GPX40" s="93"/>
      <c r="GPY40" s="93"/>
      <c r="GPZ40" s="93"/>
      <c r="GQA40" s="93"/>
      <c r="GQB40" s="93"/>
      <c r="GQC40" s="93"/>
      <c r="GQD40" s="93"/>
      <c r="GQE40" s="93"/>
      <c r="GQF40" s="93"/>
      <c r="GQG40" s="93"/>
      <c r="GQH40" s="93"/>
      <c r="GQN40" s="93"/>
      <c r="GQQ40" s="93"/>
      <c r="GQT40" s="93"/>
      <c r="GQW40" s="93"/>
      <c r="GQZ40" s="93"/>
      <c r="GRC40" s="93"/>
      <c r="GRI40" s="93"/>
      <c r="GRR40" s="93"/>
      <c r="GRU40" s="93"/>
      <c r="GRX40" s="93"/>
      <c r="GSA40" s="93"/>
      <c r="GSM40" s="93"/>
      <c r="GSS40" s="93"/>
      <c r="GSV40" s="93"/>
      <c r="GSY40" s="93"/>
      <c r="GTB40" s="93"/>
      <c r="GTH40" s="93"/>
      <c r="GTK40" s="93"/>
      <c r="GTN40" s="93"/>
      <c r="GTQ40" s="93"/>
      <c r="GTS40" s="93"/>
      <c r="GTT40" s="93"/>
      <c r="GTY40" s="93"/>
      <c r="GUB40" s="93"/>
      <c r="GUE40" s="93"/>
      <c r="GUH40" s="93"/>
      <c r="GUK40" s="93"/>
      <c r="GUN40" s="93"/>
      <c r="GUQ40" s="93"/>
      <c r="GUW40" s="93"/>
      <c r="GUZ40" s="93"/>
      <c r="GVC40" s="93"/>
      <c r="GVE40" s="93"/>
      <c r="GVF40" s="93"/>
      <c r="GVN40" s="93"/>
      <c r="GVQ40" s="93"/>
      <c r="GVT40" s="93"/>
      <c r="GWE40" s="93"/>
      <c r="GWF40" s="93"/>
      <c r="GWK40" s="93"/>
      <c r="GWO40" s="93"/>
      <c r="GWP40" s="93"/>
      <c r="GWX40" s="93"/>
      <c r="GWY40" s="93"/>
      <c r="GXY40" s="93"/>
      <c r="GXZ40" s="93"/>
      <c r="GYA40" s="93"/>
      <c r="GYB40" s="93"/>
      <c r="GYC40" s="93"/>
      <c r="GYD40" s="93"/>
      <c r="GYE40" s="93"/>
      <c r="GYF40" s="93"/>
      <c r="GYG40" s="93"/>
      <c r="GYH40" s="93"/>
      <c r="GYI40" s="93"/>
      <c r="GYJ40" s="93"/>
      <c r="GYK40" s="93"/>
      <c r="GYL40" s="93"/>
      <c r="GYM40" s="93"/>
      <c r="GYN40" s="93"/>
      <c r="GYO40" s="93"/>
      <c r="GYP40" s="93"/>
      <c r="GYQ40" s="93"/>
      <c r="GYR40" s="93"/>
      <c r="GYS40" s="93"/>
      <c r="GYT40" s="93"/>
      <c r="GYU40" s="93"/>
      <c r="GYV40" s="93"/>
      <c r="GYW40" s="93"/>
      <c r="GYX40" s="93"/>
      <c r="GYY40" s="93"/>
      <c r="GYZ40" s="93"/>
      <c r="GZA40" s="93"/>
      <c r="GZB40" s="93"/>
      <c r="GZC40" s="93"/>
      <c r="GZD40" s="93"/>
      <c r="GZE40" s="93"/>
      <c r="GZF40" s="93"/>
      <c r="GZG40" s="93"/>
      <c r="GZH40" s="93"/>
      <c r="GZI40" s="93"/>
      <c r="GZJ40" s="93"/>
      <c r="GZK40" s="93"/>
      <c r="GZL40" s="93"/>
      <c r="GZM40" s="93"/>
      <c r="GZN40" s="93"/>
      <c r="GZO40" s="93"/>
      <c r="GZP40" s="93"/>
      <c r="GZQ40" s="93"/>
      <c r="GZR40" s="93"/>
      <c r="GZS40" s="93"/>
      <c r="GZT40" s="93"/>
      <c r="GZU40" s="93"/>
      <c r="GZV40" s="93"/>
      <c r="GZW40" s="93"/>
      <c r="GZX40" s="93"/>
      <c r="GZY40" s="93"/>
      <c r="GZZ40" s="93"/>
      <c r="HAA40" s="93"/>
      <c r="HAB40" s="93"/>
      <c r="HAC40" s="93"/>
      <c r="HAD40" s="93"/>
      <c r="HAJ40" s="93"/>
      <c r="HAM40" s="93"/>
      <c r="HAP40" s="93"/>
      <c r="HAS40" s="93"/>
      <c r="HAV40" s="93"/>
      <c r="HAY40" s="93"/>
      <c r="HBE40" s="93"/>
      <c r="HBN40" s="93"/>
      <c r="HBQ40" s="93"/>
      <c r="HBT40" s="93"/>
      <c r="HBW40" s="93"/>
      <c r="HCI40" s="93"/>
      <c r="HCO40" s="93"/>
      <c r="HCR40" s="93"/>
      <c r="HCU40" s="93"/>
      <c r="HCX40" s="93"/>
      <c r="HDD40" s="93"/>
      <c r="HDG40" s="93"/>
      <c r="HDJ40" s="93"/>
      <c r="HDM40" s="93"/>
      <c r="HDO40" s="93"/>
      <c r="HDP40" s="93"/>
      <c r="HDU40" s="93"/>
      <c r="HDX40" s="93"/>
      <c r="HEA40" s="93"/>
      <c r="HED40" s="93"/>
      <c r="HEG40" s="93"/>
      <c r="HEJ40" s="93"/>
      <c r="HEM40" s="93"/>
      <c r="HES40" s="93"/>
      <c r="HEV40" s="93"/>
      <c r="HEY40" s="93"/>
      <c r="HFA40" s="93"/>
      <c r="HFB40" s="93"/>
      <c r="HFJ40" s="93"/>
      <c r="HFM40" s="93"/>
      <c r="HFP40" s="93"/>
      <c r="HGA40" s="93"/>
      <c r="HGB40" s="93"/>
      <c r="HGG40" s="93"/>
      <c r="HGK40" s="93"/>
      <c r="HGL40" s="93"/>
      <c r="HGT40" s="93"/>
      <c r="HGU40" s="93"/>
      <c r="HHU40" s="93"/>
      <c r="HHV40" s="93"/>
      <c r="HHW40" s="93"/>
      <c r="HHX40" s="93"/>
      <c r="HHY40" s="93"/>
      <c r="HHZ40" s="93"/>
      <c r="HIA40" s="93"/>
      <c r="HIB40" s="93"/>
      <c r="HIC40" s="93"/>
      <c r="HID40" s="93"/>
      <c r="HIE40" s="93"/>
      <c r="HIF40" s="93"/>
      <c r="HIG40" s="93"/>
      <c r="HIH40" s="93"/>
      <c r="HII40" s="93"/>
      <c r="HIJ40" s="93"/>
      <c r="HIK40" s="93"/>
      <c r="HIL40" s="93"/>
      <c r="HIM40" s="93"/>
      <c r="HIN40" s="93"/>
      <c r="HIO40" s="93"/>
      <c r="HIP40" s="93"/>
      <c r="HIQ40" s="93"/>
      <c r="HIR40" s="93"/>
      <c r="HIS40" s="93"/>
      <c r="HIT40" s="93"/>
      <c r="HIU40" s="93"/>
      <c r="HIV40" s="93"/>
      <c r="HIW40" s="93"/>
      <c r="HIX40" s="93"/>
      <c r="HIY40" s="93"/>
      <c r="HIZ40" s="93"/>
      <c r="HJA40" s="93"/>
      <c r="HJB40" s="93"/>
      <c r="HJC40" s="93"/>
      <c r="HJD40" s="93"/>
      <c r="HJE40" s="93"/>
      <c r="HJF40" s="93"/>
      <c r="HJG40" s="93"/>
      <c r="HJH40" s="93"/>
      <c r="HJI40" s="93"/>
      <c r="HJJ40" s="93"/>
      <c r="HJK40" s="93"/>
      <c r="HJL40" s="93"/>
      <c r="HJM40" s="93"/>
      <c r="HJN40" s="93"/>
      <c r="HJO40" s="93"/>
      <c r="HJP40" s="93"/>
      <c r="HJQ40" s="93"/>
      <c r="HJR40" s="93"/>
      <c r="HJS40" s="93"/>
      <c r="HJT40" s="93"/>
      <c r="HJU40" s="93"/>
      <c r="HJV40" s="93"/>
      <c r="HJW40" s="93"/>
      <c r="HJX40" s="93"/>
      <c r="HJY40" s="93"/>
      <c r="HJZ40" s="93"/>
      <c r="HKF40" s="93"/>
      <c r="HKI40" s="93"/>
      <c r="HKL40" s="93"/>
      <c r="HKO40" s="93"/>
      <c r="HKR40" s="93"/>
      <c r="HKU40" s="93"/>
      <c r="HLA40" s="93"/>
      <c r="HLJ40" s="93"/>
      <c r="HLM40" s="93"/>
      <c r="HLP40" s="93"/>
      <c r="HLS40" s="93"/>
      <c r="HME40" s="93"/>
      <c r="HMK40" s="93"/>
      <c r="HMN40" s="93"/>
      <c r="HMQ40" s="93"/>
      <c r="HMT40" s="93"/>
      <c r="HMZ40" s="93"/>
      <c r="HNC40" s="93"/>
      <c r="HNF40" s="93"/>
      <c r="HNI40" s="93"/>
      <c r="HNK40" s="93"/>
      <c r="HNL40" s="93"/>
      <c r="HNQ40" s="93"/>
      <c r="HNT40" s="93"/>
      <c r="HNW40" s="93"/>
      <c r="HNZ40" s="93"/>
      <c r="HOC40" s="93"/>
      <c r="HOF40" s="93"/>
      <c r="HOI40" s="93"/>
      <c r="HOO40" s="93"/>
      <c r="HOR40" s="93"/>
      <c r="HOU40" s="93"/>
      <c r="HOW40" s="93"/>
      <c r="HOX40" s="93"/>
      <c r="HPF40" s="93"/>
      <c r="HPI40" s="93"/>
      <c r="HPL40" s="93"/>
      <c r="HPW40" s="93"/>
      <c r="HPX40" s="93"/>
      <c r="HQC40" s="93"/>
      <c r="HQG40" s="93"/>
      <c r="HQH40" s="93"/>
      <c r="HQP40" s="93"/>
      <c r="HQQ40" s="93"/>
      <c r="HRQ40" s="93"/>
      <c r="HRR40" s="93"/>
      <c r="HRS40" s="93"/>
      <c r="HRT40" s="93"/>
      <c r="HRU40" s="93"/>
      <c r="HRV40" s="93"/>
      <c r="HRW40" s="93"/>
      <c r="HRX40" s="93"/>
      <c r="HRY40" s="93"/>
      <c r="HRZ40" s="93"/>
      <c r="HSA40" s="93"/>
      <c r="HSB40" s="93"/>
      <c r="HSC40" s="93"/>
      <c r="HSD40" s="93"/>
      <c r="HSE40" s="93"/>
      <c r="HSF40" s="93"/>
      <c r="HSG40" s="93"/>
      <c r="HSH40" s="93"/>
      <c r="HSI40" s="93"/>
      <c r="HSJ40" s="93"/>
      <c r="HSK40" s="93"/>
      <c r="HSL40" s="93"/>
      <c r="HSM40" s="93"/>
      <c r="HSN40" s="93"/>
      <c r="HSO40" s="93"/>
      <c r="HSP40" s="93"/>
      <c r="HSQ40" s="93"/>
      <c r="HSR40" s="93"/>
      <c r="HSS40" s="93"/>
      <c r="HST40" s="93"/>
      <c r="HSU40" s="93"/>
      <c r="HSV40" s="93"/>
      <c r="HSW40" s="93"/>
      <c r="HSX40" s="93"/>
      <c r="HSY40" s="93"/>
      <c r="HSZ40" s="93"/>
      <c r="HTA40" s="93"/>
      <c r="HTB40" s="93"/>
      <c r="HTC40" s="93"/>
      <c r="HTD40" s="93"/>
      <c r="HTE40" s="93"/>
      <c r="HTF40" s="93"/>
      <c r="HTG40" s="93"/>
      <c r="HTH40" s="93"/>
      <c r="HTI40" s="93"/>
      <c r="HTJ40" s="93"/>
      <c r="HTK40" s="93"/>
      <c r="HTL40" s="93"/>
      <c r="HTM40" s="93"/>
      <c r="HTN40" s="93"/>
      <c r="HTO40" s="93"/>
      <c r="HTP40" s="93"/>
      <c r="HTQ40" s="93"/>
      <c r="HTR40" s="93"/>
      <c r="HTS40" s="93"/>
      <c r="HTT40" s="93"/>
      <c r="HTU40" s="93"/>
      <c r="HTV40" s="93"/>
      <c r="HUB40" s="93"/>
      <c r="HUE40" s="93"/>
      <c r="HUH40" s="93"/>
      <c r="HUK40" s="93"/>
      <c r="HUN40" s="93"/>
      <c r="HUQ40" s="93"/>
      <c r="HUW40" s="93"/>
      <c r="HVF40" s="93"/>
      <c r="HVI40" s="93"/>
      <c r="HVL40" s="93"/>
      <c r="HVO40" s="93"/>
      <c r="HWA40" s="93"/>
      <c r="HWG40" s="93"/>
      <c r="HWJ40" s="93"/>
      <c r="HWM40" s="93"/>
      <c r="HWP40" s="93"/>
      <c r="HWV40" s="93"/>
      <c r="HWY40" s="93"/>
      <c r="HXB40" s="93"/>
      <c r="HXE40" s="93"/>
      <c r="HXG40" s="93"/>
      <c r="HXH40" s="93"/>
      <c r="HXM40" s="93"/>
      <c r="HXP40" s="93"/>
      <c r="HXS40" s="93"/>
      <c r="HXV40" s="93"/>
      <c r="HXY40" s="93"/>
      <c r="HYB40" s="93"/>
      <c r="HYE40" s="93"/>
      <c r="HYK40" s="93"/>
      <c r="HYN40" s="93"/>
      <c r="HYQ40" s="93"/>
      <c r="HYS40" s="93"/>
      <c r="HYT40" s="93"/>
      <c r="HZB40" s="93"/>
      <c r="HZE40" s="93"/>
      <c r="HZH40" s="93"/>
      <c r="HZS40" s="93"/>
      <c r="HZT40" s="93"/>
      <c r="HZY40" s="93"/>
      <c r="IAC40" s="93"/>
      <c r="IAD40" s="93"/>
      <c r="IAL40" s="93"/>
      <c r="IAM40" s="93"/>
      <c r="IBM40" s="93"/>
      <c r="IBN40" s="93"/>
      <c r="IBO40" s="93"/>
      <c r="IBP40" s="93"/>
      <c r="IBQ40" s="93"/>
      <c r="IBR40" s="93"/>
      <c r="IBS40" s="93"/>
      <c r="IBT40" s="93"/>
      <c r="IBU40" s="93"/>
      <c r="IBV40" s="93"/>
      <c r="IBW40" s="93"/>
      <c r="IBX40" s="93"/>
      <c r="IBY40" s="93"/>
      <c r="IBZ40" s="93"/>
      <c r="ICA40" s="93"/>
      <c r="ICB40" s="93"/>
      <c r="ICC40" s="93"/>
      <c r="ICD40" s="93"/>
      <c r="ICE40" s="93"/>
      <c r="ICF40" s="93"/>
      <c r="ICG40" s="93"/>
      <c r="ICH40" s="93"/>
      <c r="ICI40" s="93"/>
      <c r="ICJ40" s="93"/>
      <c r="ICK40" s="93"/>
      <c r="ICL40" s="93"/>
      <c r="ICM40" s="93"/>
      <c r="ICN40" s="93"/>
      <c r="ICO40" s="93"/>
      <c r="ICP40" s="93"/>
      <c r="ICQ40" s="93"/>
      <c r="ICR40" s="93"/>
      <c r="ICS40" s="93"/>
      <c r="ICT40" s="93"/>
      <c r="ICU40" s="93"/>
      <c r="ICV40" s="93"/>
      <c r="ICW40" s="93"/>
      <c r="ICX40" s="93"/>
      <c r="ICY40" s="93"/>
      <c r="ICZ40" s="93"/>
      <c r="IDA40" s="93"/>
      <c r="IDB40" s="93"/>
      <c r="IDC40" s="93"/>
      <c r="IDD40" s="93"/>
      <c r="IDE40" s="93"/>
      <c r="IDF40" s="93"/>
      <c r="IDG40" s="93"/>
      <c r="IDH40" s="93"/>
      <c r="IDI40" s="93"/>
      <c r="IDJ40" s="93"/>
      <c r="IDK40" s="93"/>
      <c r="IDL40" s="93"/>
      <c r="IDM40" s="93"/>
      <c r="IDN40" s="93"/>
      <c r="IDO40" s="93"/>
      <c r="IDP40" s="93"/>
      <c r="IDQ40" s="93"/>
      <c r="IDR40" s="93"/>
      <c r="IDX40" s="93"/>
      <c r="IEA40" s="93"/>
      <c r="IED40" s="93"/>
      <c r="IEG40" s="93"/>
      <c r="IEJ40" s="93"/>
      <c r="IEM40" s="93"/>
      <c r="IES40" s="93"/>
      <c r="IFB40" s="93"/>
      <c r="IFE40" s="93"/>
      <c r="IFH40" s="93"/>
      <c r="IFK40" s="93"/>
      <c r="IFW40" s="93"/>
      <c r="IGC40" s="93"/>
      <c r="IGF40" s="93"/>
      <c r="IGI40" s="93"/>
      <c r="IGL40" s="93"/>
      <c r="IGR40" s="93"/>
      <c r="IGU40" s="93"/>
      <c r="IGX40" s="93"/>
      <c r="IHA40" s="93"/>
      <c r="IHC40" s="93"/>
      <c r="IHD40" s="93"/>
      <c r="IHI40" s="93"/>
      <c r="IHL40" s="93"/>
      <c r="IHO40" s="93"/>
      <c r="IHR40" s="93"/>
      <c r="IHU40" s="93"/>
      <c r="IHX40" s="93"/>
      <c r="IIA40" s="93"/>
      <c r="IIG40" s="93"/>
      <c r="IIJ40" s="93"/>
      <c r="IIM40" s="93"/>
      <c r="IIO40" s="93"/>
      <c r="IIP40" s="93"/>
      <c r="IIX40" s="93"/>
      <c r="IJA40" s="93"/>
      <c r="IJD40" s="93"/>
      <c r="IJO40" s="93"/>
      <c r="IJP40" s="93"/>
      <c r="IJU40" s="93"/>
      <c r="IJY40" s="93"/>
      <c r="IJZ40" s="93"/>
      <c r="IKH40" s="93"/>
      <c r="IKI40" s="93"/>
      <c r="ILI40" s="93"/>
      <c r="ILJ40" s="93"/>
      <c r="ILK40" s="93"/>
      <c r="ILL40" s="93"/>
      <c r="ILM40" s="93"/>
      <c r="ILN40" s="93"/>
      <c r="ILO40" s="93"/>
      <c r="ILP40" s="93"/>
      <c r="ILQ40" s="93"/>
      <c r="ILR40" s="93"/>
      <c r="ILS40" s="93"/>
      <c r="ILT40" s="93"/>
      <c r="ILU40" s="93"/>
      <c r="ILV40" s="93"/>
      <c r="ILW40" s="93"/>
      <c r="ILX40" s="93"/>
      <c r="ILY40" s="93"/>
      <c r="ILZ40" s="93"/>
      <c r="IMA40" s="93"/>
      <c r="IMB40" s="93"/>
      <c r="IMC40" s="93"/>
      <c r="IMD40" s="93"/>
      <c r="IME40" s="93"/>
      <c r="IMF40" s="93"/>
      <c r="IMG40" s="93"/>
      <c r="IMH40" s="93"/>
      <c r="IMI40" s="93"/>
      <c r="IMJ40" s="93"/>
      <c r="IMK40" s="93"/>
      <c r="IML40" s="93"/>
      <c r="IMM40" s="93"/>
      <c r="IMN40" s="93"/>
      <c r="IMO40" s="93"/>
      <c r="IMP40" s="93"/>
      <c r="IMQ40" s="93"/>
      <c r="IMR40" s="93"/>
      <c r="IMS40" s="93"/>
      <c r="IMT40" s="93"/>
      <c r="IMU40" s="93"/>
      <c r="IMV40" s="93"/>
      <c r="IMW40" s="93"/>
      <c r="IMX40" s="93"/>
      <c r="IMY40" s="93"/>
      <c r="IMZ40" s="93"/>
      <c r="INA40" s="93"/>
      <c r="INB40" s="93"/>
      <c r="INC40" s="93"/>
      <c r="IND40" s="93"/>
      <c r="INE40" s="93"/>
      <c r="INF40" s="93"/>
      <c r="ING40" s="93"/>
      <c r="INH40" s="93"/>
      <c r="INI40" s="93"/>
      <c r="INJ40" s="93"/>
      <c r="INK40" s="93"/>
      <c r="INL40" s="93"/>
      <c r="INM40" s="93"/>
      <c r="INN40" s="93"/>
      <c r="INT40" s="93"/>
      <c r="INW40" s="93"/>
      <c r="INZ40" s="93"/>
      <c r="IOC40" s="93"/>
      <c r="IOF40" s="93"/>
      <c r="IOI40" s="93"/>
      <c r="IOO40" s="93"/>
      <c r="IOX40" s="93"/>
      <c r="IPA40" s="93"/>
      <c r="IPD40" s="93"/>
      <c r="IPG40" s="93"/>
      <c r="IPS40" s="93"/>
      <c r="IPY40" s="93"/>
      <c r="IQB40" s="93"/>
      <c r="IQE40" s="93"/>
      <c r="IQH40" s="93"/>
      <c r="IQN40" s="93"/>
      <c r="IQQ40" s="93"/>
      <c r="IQT40" s="93"/>
      <c r="IQW40" s="93"/>
      <c r="IQY40" s="93"/>
      <c r="IQZ40" s="93"/>
      <c r="IRE40" s="93"/>
      <c r="IRH40" s="93"/>
      <c r="IRK40" s="93"/>
      <c r="IRN40" s="93"/>
      <c r="IRQ40" s="93"/>
      <c r="IRT40" s="93"/>
      <c r="IRW40" s="93"/>
      <c r="ISC40" s="93"/>
      <c r="ISF40" s="93"/>
      <c r="ISI40" s="93"/>
      <c r="ISK40" s="93"/>
      <c r="ISL40" s="93"/>
      <c r="IST40" s="93"/>
      <c r="ISW40" s="93"/>
      <c r="ISZ40" s="93"/>
      <c r="ITK40" s="93"/>
      <c r="ITL40" s="93"/>
      <c r="ITQ40" s="93"/>
      <c r="ITU40" s="93"/>
      <c r="ITV40" s="93"/>
      <c r="IUD40" s="93"/>
      <c r="IUE40" s="93"/>
      <c r="IVE40" s="93"/>
      <c r="IVF40" s="93"/>
      <c r="IVG40" s="93"/>
      <c r="IVH40" s="93"/>
      <c r="IVI40" s="93"/>
      <c r="IVJ40" s="93"/>
      <c r="IVK40" s="93"/>
      <c r="IVL40" s="93"/>
      <c r="IVM40" s="93"/>
      <c r="IVN40" s="93"/>
      <c r="IVO40" s="93"/>
      <c r="IVP40" s="93"/>
      <c r="IVQ40" s="93"/>
      <c r="IVR40" s="93"/>
      <c r="IVS40" s="93"/>
      <c r="IVT40" s="93"/>
      <c r="IVU40" s="93"/>
      <c r="IVV40" s="93"/>
      <c r="IVW40" s="93"/>
      <c r="IVX40" s="93"/>
      <c r="IVY40" s="93"/>
      <c r="IVZ40" s="93"/>
      <c r="IWA40" s="93"/>
      <c r="IWB40" s="93"/>
      <c r="IWC40" s="93"/>
      <c r="IWD40" s="93"/>
      <c r="IWE40" s="93"/>
      <c r="IWF40" s="93"/>
      <c r="IWG40" s="93"/>
      <c r="IWH40" s="93"/>
      <c r="IWI40" s="93"/>
      <c r="IWJ40" s="93"/>
      <c r="IWK40" s="93"/>
      <c r="IWL40" s="93"/>
      <c r="IWM40" s="93"/>
      <c r="IWN40" s="93"/>
      <c r="IWO40" s="93"/>
      <c r="IWP40" s="93"/>
      <c r="IWQ40" s="93"/>
      <c r="IWR40" s="93"/>
      <c r="IWS40" s="93"/>
      <c r="IWT40" s="93"/>
      <c r="IWU40" s="93"/>
      <c r="IWV40" s="93"/>
      <c r="IWW40" s="93"/>
      <c r="IWX40" s="93"/>
      <c r="IWY40" s="93"/>
      <c r="IWZ40" s="93"/>
      <c r="IXA40" s="93"/>
      <c r="IXB40" s="93"/>
      <c r="IXC40" s="93"/>
      <c r="IXD40" s="93"/>
      <c r="IXE40" s="93"/>
      <c r="IXF40" s="93"/>
      <c r="IXG40" s="93"/>
      <c r="IXH40" s="93"/>
      <c r="IXI40" s="93"/>
      <c r="IXJ40" s="93"/>
      <c r="IXP40" s="93"/>
      <c r="IXS40" s="93"/>
      <c r="IXV40" s="93"/>
      <c r="IXY40" s="93"/>
      <c r="IYB40" s="93"/>
      <c r="IYE40" s="93"/>
      <c r="IYK40" s="93"/>
      <c r="IYT40" s="93"/>
      <c r="IYW40" s="93"/>
      <c r="IYZ40" s="93"/>
      <c r="IZC40" s="93"/>
      <c r="IZO40" s="93"/>
      <c r="IZU40" s="93"/>
      <c r="IZX40" s="93"/>
      <c r="JAA40" s="93"/>
      <c r="JAD40" s="93"/>
      <c r="JAJ40" s="93"/>
      <c r="JAM40" s="93"/>
      <c r="JAP40" s="93"/>
      <c r="JAS40" s="93"/>
      <c r="JAU40" s="93"/>
      <c r="JAV40" s="93"/>
      <c r="JBA40" s="93"/>
      <c r="JBD40" s="93"/>
      <c r="JBG40" s="93"/>
      <c r="JBJ40" s="93"/>
      <c r="JBM40" s="93"/>
      <c r="JBP40" s="93"/>
      <c r="JBS40" s="93"/>
      <c r="JBY40" s="93"/>
      <c r="JCB40" s="93"/>
      <c r="JCE40" s="93"/>
      <c r="JCG40" s="93"/>
      <c r="JCH40" s="93"/>
      <c r="JCP40" s="93"/>
      <c r="JCS40" s="93"/>
      <c r="JCV40" s="93"/>
      <c r="JDG40" s="93"/>
      <c r="JDH40" s="93"/>
      <c r="JDM40" s="93"/>
      <c r="JDQ40" s="93"/>
      <c r="JDR40" s="93"/>
      <c r="JDZ40" s="93"/>
      <c r="JEA40" s="93"/>
      <c r="JFA40" s="93"/>
      <c r="JFB40" s="93"/>
      <c r="JFC40" s="93"/>
      <c r="JFD40" s="93"/>
      <c r="JFE40" s="93"/>
      <c r="JFF40" s="93"/>
      <c r="JFG40" s="93"/>
      <c r="JFH40" s="93"/>
      <c r="JFI40" s="93"/>
      <c r="JFJ40" s="93"/>
      <c r="JFK40" s="93"/>
      <c r="JFL40" s="93"/>
      <c r="JFM40" s="93"/>
      <c r="JFN40" s="93"/>
      <c r="JFO40" s="93"/>
      <c r="JFP40" s="93"/>
      <c r="JFQ40" s="93"/>
      <c r="JFR40" s="93"/>
      <c r="JFS40" s="93"/>
      <c r="JFT40" s="93"/>
      <c r="JFU40" s="93"/>
      <c r="JFV40" s="93"/>
      <c r="JFW40" s="93"/>
      <c r="JFX40" s="93"/>
      <c r="JFY40" s="93"/>
      <c r="JFZ40" s="93"/>
      <c r="JGA40" s="93"/>
      <c r="JGB40" s="93"/>
      <c r="JGC40" s="93"/>
      <c r="JGD40" s="93"/>
      <c r="JGE40" s="93"/>
      <c r="JGF40" s="93"/>
      <c r="JGG40" s="93"/>
      <c r="JGH40" s="93"/>
      <c r="JGI40" s="93"/>
      <c r="JGJ40" s="93"/>
      <c r="JGK40" s="93"/>
      <c r="JGL40" s="93"/>
      <c r="JGM40" s="93"/>
      <c r="JGN40" s="93"/>
      <c r="JGO40" s="93"/>
      <c r="JGP40" s="93"/>
      <c r="JGQ40" s="93"/>
      <c r="JGR40" s="93"/>
      <c r="JGS40" s="93"/>
      <c r="JGT40" s="93"/>
      <c r="JGU40" s="93"/>
      <c r="JGV40" s="93"/>
      <c r="JGW40" s="93"/>
      <c r="JGX40" s="93"/>
      <c r="JGY40" s="93"/>
      <c r="JGZ40" s="93"/>
      <c r="JHA40" s="93"/>
      <c r="JHB40" s="93"/>
      <c r="JHC40" s="93"/>
      <c r="JHD40" s="93"/>
      <c r="JHE40" s="93"/>
      <c r="JHF40" s="93"/>
      <c r="JHL40" s="93"/>
      <c r="JHO40" s="93"/>
      <c r="JHR40" s="93"/>
      <c r="JHU40" s="93"/>
      <c r="JHX40" s="93"/>
      <c r="JIA40" s="93"/>
      <c r="JIG40" s="93"/>
      <c r="JIP40" s="93"/>
      <c r="JIS40" s="93"/>
      <c r="JIV40" s="93"/>
      <c r="JIY40" s="93"/>
      <c r="JJK40" s="93"/>
      <c r="JJQ40" s="93"/>
      <c r="JJT40" s="93"/>
      <c r="JJW40" s="93"/>
      <c r="JJZ40" s="93"/>
      <c r="JKF40" s="93"/>
      <c r="JKI40" s="93"/>
      <c r="JKL40" s="93"/>
      <c r="JKO40" s="93"/>
      <c r="JKQ40" s="93"/>
      <c r="JKR40" s="93"/>
      <c r="JKW40" s="93"/>
      <c r="JKZ40" s="93"/>
      <c r="JLC40" s="93"/>
      <c r="JLF40" s="93"/>
      <c r="JLI40" s="93"/>
      <c r="JLL40" s="93"/>
      <c r="JLO40" s="93"/>
      <c r="JLU40" s="93"/>
      <c r="JLX40" s="93"/>
      <c r="JMA40" s="93"/>
      <c r="JMC40" s="93"/>
      <c r="JMD40" s="93"/>
      <c r="JML40" s="93"/>
      <c r="JMO40" s="93"/>
      <c r="JMR40" s="93"/>
      <c r="JNC40" s="93"/>
      <c r="JND40" s="93"/>
      <c r="JNI40" s="93"/>
      <c r="JNM40" s="93"/>
      <c r="JNN40" s="93"/>
      <c r="JNV40" s="93"/>
      <c r="JNW40" s="93"/>
      <c r="JOW40" s="93"/>
      <c r="JOX40" s="93"/>
      <c r="JOY40" s="93"/>
      <c r="JOZ40" s="93"/>
      <c r="JPA40" s="93"/>
      <c r="JPB40" s="93"/>
      <c r="JPC40" s="93"/>
      <c r="JPD40" s="93"/>
      <c r="JPE40" s="93"/>
      <c r="JPF40" s="93"/>
      <c r="JPG40" s="93"/>
      <c r="JPH40" s="93"/>
      <c r="JPI40" s="93"/>
      <c r="JPJ40" s="93"/>
      <c r="JPK40" s="93"/>
      <c r="JPL40" s="93"/>
      <c r="JPM40" s="93"/>
      <c r="JPN40" s="93"/>
      <c r="JPO40" s="93"/>
      <c r="JPP40" s="93"/>
      <c r="JPQ40" s="93"/>
      <c r="JPR40" s="93"/>
      <c r="JPS40" s="93"/>
      <c r="JPT40" s="93"/>
      <c r="JPU40" s="93"/>
      <c r="JPV40" s="93"/>
      <c r="JPW40" s="93"/>
      <c r="JPX40" s="93"/>
      <c r="JPY40" s="93"/>
      <c r="JPZ40" s="93"/>
      <c r="JQA40" s="93"/>
      <c r="JQB40" s="93"/>
      <c r="JQC40" s="93"/>
      <c r="JQD40" s="93"/>
      <c r="JQE40" s="93"/>
      <c r="JQF40" s="93"/>
      <c r="JQG40" s="93"/>
      <c r="JQH40" s="93"/>
      <c r="JQI40" s="93"/>
      <c r="JQJ40" s="93"/>
      <c r="JQK40" s="93"/>
      <c r="JQL40" s="93"/>
      <c r="JQM40" s="93"/>
      <c r="JQN40" s="93"/>
      <c r="JQO40" s="93"/>
      <c r="JQP40" s="93"/>
      <c r="JQQ40" s="93"/>
      <c r="JQR40" s="93"/>
      <c r="JQS40" s="93"/>
      <c r="JQT40" s="93"/>
      <c r="JQU40" s="93"/>
      <c r="JQV40" s="93"/>
      <c r="JQW40" s="93"/>
      <c r="JQX40" s="93"/>
      <c r="JQY40" s="93"/>
      <c r="JQZ40" s="93"/>
      <c r="JRA40" s="93"/>
      <c r="JRB40" s="93"/>
      <c r="JRH40" s="93"/>
      <c r="JRK40" s="93"/>
      <c r="JRN40" s="93"/>
      <c r="JRQ40" s="93"/>
      <c r="JRT40" s="93"/>
      <c r="JRW40" s="93"/>
      <c r="JSC40" s="93"/>
      <c r="JSL40" s="93"/>
      <c r="JSO40" s="93"/>
      <c r="JSR40" s="93"/>
      <c r="JSU40" s="93"/>
      <c r="JTG40" s="93"/>
      <c r="JTM40" s="93"/>
      <c r="JTP40" s="93"/>
      <c r="JTS40" s="93"/>
      <c r="JTV40" s="93"/>
      <c r="JUB40" s="93"/>
      <c r="JUE40" s="93"/>
      <c r="JUH40" s="93"/>
      <c r="JUK40" s="93"/>
      <c r="JUM40" s="93"/>
      <c r="JUN40" s="93"/>
      <c r="JUS40" s="93"/>
      <c r="JUV40" s="93"/>
      <c r="JUY40" s="93"/>
      <c r="JVB40" s="93"/>
      <c r="JVE40" s="93"/>
      <c r="JVH40" s="93"/>
      <c r="JVK40" s="93"/>
      <c r="JVQ40" s="93"/>
      <c r="JVT40" s="93"/>
      <c r="JVW40" s="93"/>
      <c r="JVY40" s="93"/>
      <c r="JVZ40" s="93"/>
      <c r="JWH40" s="93"/>
      <c r="JWK40" s="93"/>
      <c r="JWN40" s="93"/>
      <c r="JWY40" s="93"/>
      <c r="JWZ40" s="93"/>
      <c r="JXE40" s="93"/>
      <c r="JXI40" s="93"/>
      <c r="JXJ40" s="93"/>
      <c r="JXR40" s="93"/>
      <c r="JXS40" s="93"/>
      <c r="JYS40" s="93"/>
      <c r="JYT40" s="93"/>
      <c r="JYU40" s="93"/>
      <c r="JYV40" s="93"/>
      <c r="JYW40" s="93"/>
      <c r="JYX40" s="93"/>
      <c r="JYY40" s="93"/>
      <c r="JYZ40" s="93"/>
      <c r="JZA40" s="93"/>
      <c r="JZB40" s="93"/>
      <c r="JZC40" s="93"/>
      <c r="JZD40" s="93"/>
      <c r="JZE40" s="93"/>
      <c r="JZF40" s="93"/>
      <c r="JZG40" s="93"/>
      <c r="JZH40" s="93"/>
      <c r="JZI40" s="93"/>
      <c r="JZJ40" s="93"/>
      <c r="JZK40" s="93"/>
      <c r="JZL40" s="93"/>
      <c r="JZM40" s="93"/>
      <c r="JZN40" s="93"/>
      <c r="JZO40" s="93"/>
      <c r="JZP40" s="93"/>
      <c r="JZQ40" s="93"/>
      <c r="JZR40" s="93"/>
      <c r="JZS40" s="93"/>
      <c r="JZT40" s="93"/>
      <c r="JZU40" s="93"/>
      <c r="JZV40" s="93"/>
      <c r="JZW40" s="93"/>
      <c r="JZX40" s="93"/>
      <c r="JZY40" s="93"/>
      <c r="JZZ40" s="93"/>
      <c r="KAA40" s="93"/>
      <c r="KAB40" s="93"/>
      <c r="KAC40" s="93"/>
      <c r="KAD40" s="93"/>
      <c r="KAE40" s="93"/>
      <c r="KAF40" s="93"/>
      <c r="KAG40" s="93"/>
      <c r="KAH40" s="93"/>
      <c r="KAI40" s="93"/>
      <c r="KAJ40" s="93"/>
      <c r="KAK40" s="93"/>
      <c r="KAL40" s="93"/>
      <c r="KAM40" s="93"/>
      <c r="KAN40" s="93"/>
      <c r="KAO40" s="93"/>
      <c r="KAP40" s="93"/>
      <c r="KAQ40" s="93"/>
      <c r="KAR40" s="93"/>
      <c r="KAS40" s="93"/>
      <c r="KAT40" s="93"/>
      <c r="KAU40" s="93"/>
      <c r="KAV40" s="93"/>
      <c r="KAW40" s="93"/>
      <c r="KAX40" s="93"/>
      <c r="KBD40" s="93"/>
      <c r="KBG40" s="93"/>
      <c r="KBJ40" s="93"/>
      <c r="KBM40" s="93"/>
      <c r="KBP40" s="93"/>
      <c r="KBS40" s="93"/>
      <c r="KBY40" s="93"/>
      <c r="KCH40" s="93"/>
      <c r="KCK40" s="93"/>
      <c r="KCN40" s="93"/>
      <c r="KCQ40" s="93"/>
      <c r="KDC40" s="93"/>
      <c r="KDI40" s="93"/>
      <c r="KDL40" s="93"/>
      <c r="KDO40" s="93"/>
      <c r="KDR40" s="93"/>
      <c r="KDX40" s="93"/>
      <c r="KEA40" s="93"/>
      <c r="KED40" s="93"/>
      <c r="KEG40" s="93"/>
      <c r="KEI40" s="93"/>
      <c r="KEJ40" s="93"/>
      <c r="KEO40" s="93"/>
      <c r="KER40" s="93"/>
      <c r="KEU40" s="93"/>
      <c r="KEX40" s="93"/>
      <c r="KFA40" s="93"/>
      <c r="KFD40" s="93"/>
      <c r="KFG40" s="93"/>
      <c r="KFM40" s="93"/>
      <c r="KFP40" s="93"/>
      <c r="KFS40" s="93"/>
      <c r="KFU40" s="93"/>
      <c r="KFV40" s="93"/>
      <c r="KGD40" s="93"/>
      <c r="KGG40" s="93"/>
      <c r="KGJ40" s="93"/>
      <c r="KGU40" s="93"/>
      <c r="KGV40" s="93"/>
      <c r="KHA40" s="93"/>
      <c r="KHE40" s="93"/>
      <c r="KHF40" s="93"/>
      <c r="KHN40" s="93"/>
      <c r="KHO40" s="93"/>
      <c r="KIO40" s="93"/>
      <c r="KIP40" s="93"/>
      <c r="KIQ40" s="93"/>
      <c r="KIR40" s="93"/>
      <c r="KIS40" s="93"/>
      <c r="KIT40" s="93"/>
      <c r="KIU40" s="93"/>
      <c r="KIV40" s="93"/>
      <c r="KIW40" s="93"/>
      <c r="KIX40" s="93"/>
      <c r="KIY40" s="93"/>
      <c r="KIZ40" s="93"/>
      <c r="KJA40" s="93"/>
      <c r="KJB40" s="93"/>
      <c r="KJC40" s="93"/>
      <c r="KJD40" s="93"/>
      <c r="KJE40" s="93"/>
      <c r="KJF40" s="93"/>
      <c r="KJG40" s="93"/>
      <c r="KJH40" s="93"/>
      <c r="KJI40" s="93"/>
      <c r="KJJ40" s="93"/>
      <c r="KJK40" s="93"/>
      <c r="KJL40" s="93"/>
      <c r="KJM40" s="93"/>
      <c r="KJN40" s="93"/>
      <c r="KJO40" s="93"/>
      <c r="KJP40" s="93"/>
      <c r="KJQ40" s="93"/>
      <c r="KJR40" s="93"/>
      <c r="KJS40" s="93"/>
      <c r="KJT40" s="93"/>
      <c r="KJU40" s="93"/>
      <c r="KJV40" s="93"/>
      <c r="KJW40" s="93"/>
      <c r="KJX40" s="93"/>
      <c r="KJY40" s="93"/>
      <c r="KJZ40" s="93"/>
      <c r="KKA40" s="93"/>
      <c r="KKB40" s="93"/>
      <c r="KKC40" s="93"/>
      <c r="KKD40" s="93"/>
      <c r="KKE40" s="93"/>
      <c r="KKF40" s="93"/>
      <c r="KKG40" s="93"/>
      <c r="KKH40" s="93"/>
      <c r="KKI40" s="93"/>
      <c r="KKJ40" s="93"/>
      <c r="KKK40" s="93"/>
      <c r="KKL40" s="93"/>
      <c r="KKM40" s="93"/>
      <c r="KKN40" s="93"/>
      <c r="KKO40" s="93"/>
      <c r="KKP40" s="93"/>
      <c r="KKQ40" s="93"/>
      <c r="KKR40" s="93"/>
      <c r="KKS40" s="93"/>
      <c r="KKT40" s="93"/>
      <c r="KKZ40" s="93"/>
      <c r="KLC40" s="93"/>
      <c r="KLF40" s="93"/>
      <c r="KLI40" s="93"/>
      <c r="KLL40" s="93"/>
      <c r="KLO40" s="93"/>
      <c r="KLU40" s="93"/>
      <c r="KMD40" s="93"/>
      <c r="KMG40" s="93"/>
      <c r="KMJ40" s="93"/>
      <c r="KMM40" s="93"/>
      <c r="KMY40" s="93"/>
      <c r="KNE40" s="93"/>
      <c r="KNH40" s="93"/>
      <c r="KNK40" s="93"/>
      <c r="KNN40" s="93"/>
      <c r="KNT40" s="93"/>
      <c r="KNW40" s="93"/>
      <c r="KNZ40" s="93"/>
      <c r="KOC40" s="93"/>
      <c r="KOE40" s="93"/>
      <c r="KOF40" s="93"/>
      <c r="KOK40" s="93"/>
      <c r="KON40" s="93"/>
      <c r="KOQ40" s="93"/>
      <c r="KOT40" s="93"/>
      <c r="KOW40" s="93"/>
      <c r="KOZ40" s="93"/>
      <c r="KPC40" s="93"/>
      <c r="KPI40" s="93"/>
      <c r="KPL40" s="93"/>
      <c r="KPO40" s="93"/>
      <c r="KPQ40" s="93"/>
      <c r="KPR40" s="93"/>
      <c r="KPZ40" s="93"/>
      <c r="KQC40" s="93"/>
      <c r="KQF40" s="93"/>
      <c r="KQQ40" s="93"/>
      <c r="KQR40" s="93"/>
      <c r="KQW40" s="93"/>
      <c r="KRA40" s="93"/>
      <c r="KRB40" s="93"/>
      <c r="KRJ40" s="93"/>
      <c r="KRK40" s="93"/>
      <c r="KSK40" s="93"/>
      <c r="KSL40" s="93"/>
      <c r="KSM40" s="93"/>
      <c r="KSN40" s="93"/>
      <c r="KSO40" s="93"/>
      <c r="KSP40" s="93"/>
      <c r="KSQ40" s="93"/>
      <c r="KSR40" s="93"/>
      <c r="KSS40" s="93"/>
      <c r="KST40" s="93"/>
      <c r="KSU40" s="93"/>
      <c r="KSV40" s="93"/>
      <c r="KSW40" s="93"/>
      <c r="KSX40" s="93"/>
      <c r="KSY40" s="93"/>
      <c r="KSZ40" s="93"/>
      <c r="KTA40" s="93"/>
      <c r="KTB40" s="93"/>
      <c r="KTC40" s="93"/>
      <c r="KTD40" s="93"/>
      <c r="KTE40" s="93"/>
      <c r="KTF40" s="93"/>
      <c r="KTG40" s="93"/>
      <c r="KTH40" s="93"/>
      <c r="KTI40" s="93"/>
      <c r="KTJ40" s="93"/>
      <c r="KTK40" s="93"/>
      <c r="KTL40" s="93"/>
      <c r="KTM40" s="93"/>
      <c r="KTN40" s="93"/>
      <c r="KTO40" s="93"/>
      <c r="KTP40" s="93"/>
      <c r="KTQ40" s="93"/>
      <c r="KTR40" s="93"/>
      <c r="KTS40" s="93"/>
      <c r="KTT40" s="93"/>
      <c r="KTU40" s="93"/>
      <c r="KTV40" s="93"/>
      <c r="KTW40" s="93"/>
      <c r="KTX40" s="93"/>
      <c r="KTY40" s="93"/>
      <c r="KTZ40" s="93"/>
      <c r="KUA40" s="93"/>
      <c r="KUB40" s="93"/>
      <c r="KUC40" s="93"/>
      <c r="KUD40" s="93"/>
      <c r="KUE40" s="93"/>
      <c r="KUF40" s="93"/>
      <c r="KUG40" s="93"/>
      <c r="KUH40" s="93"/>
      <c r="KUI40" s="93"/>
      <c r="KUJ40" s="93"/>
      <c r="KUK40" s="93"/>
      <c r="KUL40" s="93"/>
      <c r="KUM40" s="93"/>
      <c r="KUN40" s="93"/>
      <c r="KUO40" s="93"/>
      <c r="KUP40" s="93"/>
      <c r="KUV40" s="93"/>
      <c r="KUY40" s="93"/>
      <c r="KVB40" s="93"/>
      <c r="KVE40" s="93"/>
      <c r="KVH40" s="93"/>
      <c r="KVK40" s="93"/>
      <c r="KVQ40" s="93"/>
      <c r="KVZ40" s="93"/>
      <c r="KWC40" s="93"/>
      <c r="KWF40" s="93"/>
      <c r="KWI40" s="93"/>
      <c r="KWU40" s="93"/>
      <c r="KXA40" s="93"/>
      <c r="KXD40" s="93"/>
      <c r="KXG40" s="93"/>
      <c r="KXJ40" s="93"/>
      <c r="KXP40" s="93"/>
      <c r="KXS40" s="93"/>
      <c r="KXV40" s="93"/>
      <c r="KXY40" s="93"/>
      <c r="KYA40" s="93"/>
      <c r="KYB40" s="93"/>
      <c r="KYG40" s="93"/>
      <c r="KYJ40" s="93"/>
      <c r="KYM40" s="93"/>
      <c r="KYP40" s="93"/>
      <c r="KYS40" s="93"/>
      <c r="KYV40" s="93"/>
      <c r="KYY40" s="93"/>
      <c r="KZE40" s="93"/>
      <c r="KZH40" s="93"/>
      <c r="KZK40" s="93"/>
      <c r="KZM40" s="93"/>
      <c r="KZN40" s="93"/>
      <c r="KZV40" s="93"/>
      <c r="KZY40" s="93"/>
      <c r="LAB40" s="93"/>
      <c r="LAM40" s="93"/>
      <c r="LAN40" s="93"/>
      <c r="LAS40" s="93"/>
      <c r="LAW40" s="93"/>
      <c r="LAX40" s="93"/>
      <c r="LBF40" s="93"/>
      <c r="LBG40" s="93"/>
      <c r="LCG40" s="93"/>
      <c r="LCH40" s="93"/>
      <c r="LCI40" s="93"/>
      <c r="LCJ40" s="93"/>
      <c r="LCK40" s="93"/>
      <c r="LCL40" s="93"/>
      <c r="LCM40" s="93"/>
      <c r="LCN40" s="93"/>
      <c r="LCO40" s="93"/>
      <c r="LCP40" s="93"/>
      <c r="LCQ40" s="93"/>
      <c r="LCR40" s="93"/>
      <c r="LCS40" s="93"/>
      <c r="LCT40" s="93"/>
      <c r="LCU40" s="93"/>
      <c r="LCV40" s="93"/>
      <c r="LCW40" s="93"/>
      <c r="LCX40" s="93"/>
      <c r="LCY40" s="93"/>
      <c r="LCZ40" s="93"/>
      <c r="LDA40" s="93"/>
      <c r="LDB40" s="93"/>
      <c r="LDC40" s="93"/>
      <c r="LDD40" s="93"/>
      <c r="LDE40" s="93"/>
      <c r="LDF40" s="93"/>
      <c r="LDG40" s="93"/>
      <c r="LDH40" s="93"/>
      <c r="LDI40" s="93"/>
      <c r="LDJ40" s="93"/>
      <c r="LDK40" s="93"/>
      <c r="LDL40" s="93"/>
      <c r="LDM40" s="93"/>
      <c r="LDN40" s="93"/>
      <c r="LDO40" s="93"/>
      <c r="LDP40" s="93"/>
      <c r="LDQ40" s="93"/>
      <c r="LDR40" s="93"/>
      <c r="LDS40" s="93"/>
      <c r="LDT40" s="93"/>
      <c r="LDU40" s="93"/>
      <c r="LDV40" s="93"/>
      <c r="LDW40" s="93"/>
      <c r="LDX40" s="93"/>
      <c r="LDY40" s="93"/>
      <c r="LDZ40" s="93"/>
      <c r="LEA40" s="93"/>
      <c r="LEB40" s="93"/>
      <c r="LEC40" s="93"/>
      <c r="LED40" s="93"/>
      <c r="LEE40" s="93"/>
      <c r="LEF40" s="93"/>
      <c r="LEG40" s="93"/>
      <c r="LEH40" s="93"/>
      <c r="LEI40" s="93"/>
      <c r="LEJ40" s="93"/>
      <c r="LEK40" s="93"/>
      <c r="LEL40" s="93"/>
      <c r="LER40" s="93"/>
      <c r="LEU40" s="93"/>
      <c r="LEX40" s="93"/>
      <c r="LFA40" s="93"/>
      <c r="LFD40" s="93"/>
      <c r="LFG40" s="93"/>
      <c r="LFM40" s="93"/>
      <c r="LFV40" s="93"/>
      <c r="LFY40" s="93"/>
      <c r="LGB40" s="93"/>
      <c r="LGE40" s="93"/>
      <c r="LGQ40" s="93"/>
      <c r="LGW40" s="93"/>
      <c r="LGZ40" s="93"/>
      <c r="LHC40" s="93"/>
      <c r="LHF40" s="93"/>
      <c r="LHL40" s="93"/>
      <c r="LHO40" s="93"/>
      <c r="LHR40" s="93"/>
      <c r="LHU40" s="93"/>
      <c r="LHW40" s="93"/>
      <c r="LHX40" s="93"/>
      <c r="LIC40" s="93"/>
      <c r="LIF40" s="93"/>
      <c r="LII40" s="93"/>
      <c r="LIL40" s="93"/>
      <c r="LIO40" s="93"/>
      <c r="LIR40" s="93"/>
      <c r="LIU40" s="93"/>
      <c r="LJA40" s="93"/>
      <c r="LJD40" s="93"/>
      <c r="LJG40" s="93"/>
      <c r="LJI40" s="93"/>
      <c r="LJJ40" s="93"/>
      <c r="LJR40" s="93"/>
      <c r="LJU40" s="93"/>
      <c r="LJX40" s="93"/>
      <c r="LKI40" s="93"/>
      <c r="LKJ40" s="93"/>
      <c r="LKO40" s="93"/>
      <c r="LKS40" s="93"/>
      <c r="LKT40" s="93"/>
      <c r="LLB40" s="93"/>
      <c r="LLC40" s="93"/>
      <c r="LMC40" s="93"/>
      <c r="LMD40" s="93"/>
      <c r="LME40" s="93"/>
      <c r="LMF40" s="93"/>
      <c r="LMG40" s="93"/>
      <c r="LMH40" s="93"/>
      <c r="LMI40" s="93"/>
      <c r="LMJ40" s="93"/>
      <c r="LMK40" s="93"/>
      <c r="LML40" s="93"/>
      <c r="LMM40" s="93"/>
      <c r="LMN40" s="93"/>
      <c r="LMO40" s="93"/>
      <c r="LMP40" s="93"/>
      <c r="LMQ40" s="93"/>
      <c r="LMR40" s="93"/>
      <c r="LMS40" s="93"/>
      <c r="LMT40" s="93"/>
      <c r="LMU40" s="93"/>
      <c r="LMV40" s="93"/>
      <c r="LMW40" s="93"/>
      <c r="LMX40" s="93"/>
      <c r="LMY40" s="93"/>
      <c r="LMZ40" s="93"/>
      <c r="LNA40" s="93"/>
      <c r="LNB40" s="93"/>
      <c r="LNC40" s="93"/>
      <c r="LND40" s="93"/>
      <c r="LNE40" s="93"/>
      <c r="LNF40" s="93"/>
      <c r="LNG40" s="93"/>
      <c r="LNH40" s="93"/>
      <c r="LNI40" s="93"/>
      <c r="LNJ40" s="93"/>
      <c r="LNK40" s="93"/>
      <c r="LNL40" s="93"/>
      <c r="LNM40" s="93"/>
      <c r="LNN40" s="93"/>
      <c r="LNO40" s="93"/>
      <c r="LNP40" s="93"/>
      <c r="LNQ40" s="93"/>
      <c r="LNR40" s="93"/>
      <c r="LNS40" s="93"/>
      <c r="LNT40" s="93"/>
      <c r="LNU40" s="93"/>
      <c r="LNV40" s="93"/>
      <c r="LNW40" s="93"/>
      <c r="LNX40" s="93"/>
      <c r="LNY40" s="93"/>
      <c r="LNZ40" s="93"/>
      <c r="LOA40" s="93"/>
      <c r="LOB40" s="93"/>
      <c r="LOC40" s="93"/>
      <c r="LOD40" s="93"/>
      <c r="LOE40" s="93"/>
      <c r="LOF40" s="93"/>
      <c r="LOG40" s="93"/>
      <c r="LOH40" s="93"/>
      <c r="LON40" s="93"/>
      <c r="LOQ40" s="93"/>
      <c r="LOT40" s="93"/>
      <c r="LOW40" s="93"/>
      <c r="LOZ40" s="93"/>
      <c r="LPC40" s="93"/>
      <c r="LPI40" s="93"/>
      <c r="LPR40" s="93"/>
      <c r="LPU40" s="93"/>
      <c r="LPX40" s="93"/>
      <c r="LQA40" s="93"/>
      <c r="LQM40" s="93"/>
      <c r="LQS40" s="93"/>
      <c r="LQV40" s="93"/>
      <c r="LQY40" s="93"/>
      <c r="LRB40" s="93"/>
      <c r="LRH40" s="93"/>
      <c r="LRK40" s="93"/>
      <c r="LRN40" s="93"/>
      <c r="LRQ40" s="93"/>
      <c r="LRS40" s="93"/>
      <c r="LRT40" s="93"/>
      <c r="LRY40" s="93"/>
      <c r="LSB40" s="93"/>
      <c r="LSE40" s="93"/>
      <c r="LSH40" s="93"/>
      <c r="LSK40" s="93"/>
      <c r="LSN40" s="93"/>
      <c r="LSQ40" s="93"/>
      <c r="LSW40" s="93"/>
      <c r="LSZ40" s="93"/>
      <c r="LTC40" s="93"/>
      <c r="LTE40" s="93"/>
      <c r="LTF40" s="93"/>
      <c r="LTN40" s="93"/>
      <c r="LTQ40" s="93"/>
      <c r="LTT40" s="93"/>
      <c r="LUE40" s="93"/>
      <c r="LUF40" s="93"/>
      <c r="LUK40" s="93"/>
      <c r="LUO40" s="93"/>
      <c r="LUP40" s="93"/>
      <c r="LUX40" s="93"/>
      <c r="LUY40" s="93"/>
      <c r="LVY40" s="93"/>
      <c r="LVZ40" s="93"/>
      <c r="LWA40" s="93"/>
      <c r="LWB40" s="93"/>
      <c r="LWC40" s="93"/>
      <c r="LWD40" s="93"/>
      <c r="LWE40" s="93"/>
      <c r="LWF40" s="93"/>
      <c r="LWG40" s="93"/>
      <c r="LWH40" s="93"/>
      <c r="LWI40" s="93"/>
      <c r="LWJ40" s="93"/>
      <c r="LWK40" s="93"/>
      <c r="LWL40" s="93"/>
      <c r="LWM40" s="93"/>
      <c r="LWN40" s="93"/>
      <c r="LWO40" s="93"/>
      <c r="LWP40" s="93"/>
      <c r="LWQ40" s="93"/>
      <c r="LWR40" s="93"/>
      <c r="LWS40" s="93"/>
      <c r="LWT40" s="93"/>
      <c r="LWU40" s="93"/>
      <c r="LWV40" s="93"/>
      <c r="LWW40" s="93"/>
      <c r="LWX40" s="93"/>
      <c r="LWY40" s="93"/>
      <c r="LWZ40" s="93"/>
      <c r="LXA40" s="93"/>
      <c r="LXB40" s="93"/>
      <c r="LXC40" s="93"/>
      <c r="LXD40" s="93"/>
      <c r="LXE40" s="93"/>
      <c r="LXF40" s="93"/>
      <c r="LXG40" s="93"/>
      <c r="LXH40" s="93"/>
      <c r="LXI40" s="93"/>
      <c r="LXJ40" s="93"/>
      <c r="LXK40" s="93"/>
      <c r="LXL40" s="93"/>
      <c r="LXM40" s="93"/>
      <c r="LXN40" s="93"/>
      <c r="LXO40" s="93"/>
      <c r="LXP40" s="93"/>
      <c r="LXQ40" s="93"/>
      <c r="LXR40" s="93"/>
      <c r="LXS40" s="93"/>
      <c r="LXT40" s="93"/>
      <c r="LXU40" s="93"/>
      <c r="LXV40" s="93"/>
      <c r="LXW40" s="93"/>
      <c r="LXX40" s="93"/>
      <c r="LXY40" s="93"/>
      <c r="LXZ40" s="93"/>
      <c r="LYA40" s="93"/>
      <c r="LYB40" s="93"/>
      <c r="LYC40" s="93"/>
      <c r="LYD40" s="93"/>
      <c r="LYJ40" s="93"/>
      <c r="LYM40" s="93"/>
      <c r="LYP40" s="93"/>
      <c r="LYS40" s="93"/>
      <c r="LYV40" s="93"/>
      <c r="LYY40" s="93"/>
      <c r="LZE40" s="93"/>
      <c r="LZN40" s="93"/>
      <c r="LZQ40" s="93"/>
      <c r="LZT40" s="93"/>
      <c r="LZW40" s="93"/>
      <c r="MAI40" s="93"/>
      <c r="MAO40" s="93"/>
      <c r="MAR40" s="93"/>
      <c r="MAU40" s="93"/>
      <c r="MAX40" s="93"/>
      <c r="MBD40" s="93"/>
      <c r="MBG40" s="93"/>
      <c r="MBJ40" s="93"/>
      <c r="MBM40" s="93"/>
      <c r="MBO40" s="93"/>
      <c r="MBP40" s="93"/>
      <c r="MBU40" s="93"/>
      <c r="MBX40" s="93"/>
      <c r="MCA40" s="93"/>
      <c r="MCD40" s="93"/>
      <c r="MCG40" s="93"/>
      <c r="MCJ40" s="93"/>
      <c r="MCM40" s="93"/>
      <c r="MCS40" s="93"/>
      <c r="MCV40" s="93"/>
      <c r="MCY40" s="93"/>
      <c r="MDA40" s="93"/>
      <c r="MDB40" s="93"/>
      <c r="MDJ40" s="93"/>
      <c r="MDM40" s="93"/>
      <c r="MDP40" s="93"/>
      <c r="MEA40" s="93"/>
      <c r="MEB40" s="93"/>
      <c r="MEG40" s="93"/>
      <c r="MEK40" s="93"/>
      <c r="MEL40" s="93"/>
      <c r="MET40" s="93"/>
      <c r="MEU40" s="93"/>
      <c r="MFU40" s="93"/>
      <c r="MFV40" s="93"/>
      <c r="MFW40" s="93"/>
      <c r="MFX40" s="93"/>
      <c r="MFY40" s="93"/>
      <c r="MFZ40" s="93"/>
      <c r="MGA40" s="93"/>
      <c r="MGB40" s="93"/>
      <c r="MGC40" s="93"/>
      <c r="MGD40" s="93"/>
      <c r="MGE40" s="93"/>
      <c r="MGF40" s="93"/>
      <c r="MGG40" s="93"/>
      <c r="MGH40" s="93"/>
      <c r="MGI40" s="93"/>
      <c r="MGJ40" s="93"/>
      <c r="MGK40" s="93"/>
      <c r="MGL40" s="93"/>
      <c r="MGM40" s="93"/>
      <c r="MGN40" s="93"/>
      <c r="MGO40" s="93"/>
      <c r="MGP40" s="93"/>
      <c r="MGQ40" s="93"/>
      <c r="MGR40" s="93"/>
      <c r="MGS40" s="93"/>
      <c r="MGT40" s="93"/>
      <c r="MGU40" s="93"/>
      <c r="MGV40" s="93"/>
      <c r="MGW40" s="93"/>
      <c r="MGX40" s="93"/>
      <c r="MGY40" s="93"/>
      <c r="MGZ40" s="93"/>
      <c r="MHA40" s="93"/>
      <c r="MHB40" s="93"/>
      <c r="MHC40" s="93"/>
      <c r="MHD40" s="93"/>
      <c r="MHE40" s="93"/>
      <c r="MHF40" s="93"/>
      <c r="MHG40" s="93"/>
      <c r="MHH40" s="93"/>
      <c r="MHI40" s="93"/>
      <c r="MHJ40" s="93"/>
      <c r="MHK40" s="93"/>
      <c r="MHL40" s="93"/>
      <c r="MHM40" s="93"/>
      <c r="MHN40" s="93"/>
      <c r="MHO40" s="93"/>
      <c r="MHP40" s="93"/>
      <c r="MHQ40" s="93"/>
      <c r="MHR40" s="93"/>
      <c r="MHS40" s="93"/>
      <c r="MHT40" s="93"/>
      <c r="MHU40" s="93"/>
      <c r="MHV40" s="93"/>
      <c r="MHW40" s="93"/>
      <c r="MHX40" s="93"/>
      <c r="MHY40" s="93"/>
      <c r="MHZ40" s="93"/>
      <c r="MIF40" s="93"/>
      <c r="MII40" s="93"/>
      <c r="MIL40" s="93"/>
      <c r="MIO40" s="93"/>
      <c r="MIR40" s="93"/>
      <c r="MIU40" s="93"/>
      <c r="MJA40" s="93"/>
      <c r="MJJ40" s="93"/>
      <c r="MJM40" s="93"/>
      <c r="MJP40" s="93"/>
      <c r="MJS40" s="93"/>
      <c r="MKE40" s="93"/>
      <c r="MKK40" s="93"/>
      <c r="MKN40" s="93"/>
      <c r="MKQ40" s="93"/>
      <c r="MKT40" s="93"/>
      <c r="MKZ40" s="93"/>
      <c r="MLC40" s="93"/>
      <c r="MLF40" s="93"/>
      <c r="MLI40" s="93"/>
      <c r="MLK40" s="93"/>
      <c r="MLL40" s="93"/>
      <c r="MLQ40" s="93"/>
      <c r="MLT40" s="93"/>
      <c r="MLW40" s="93"/>
      <c r="MLZ40" s="93"/>
      <c r="MMC40" s="93"/>
      <c r="MMF40" s="93"/>
      <c r="MMI40" s="93"/>
      <c r="MMO40" s="93"/>
      <c r="MMR40" s="93"/>
      <c r="MMU40" s="93"/>
      <c r="MMW40" s="93"/>
      <c r="MMX40" s="93"/>
      <c r="MNF40" s="93"/>
      <c r="MNI40" s="93"/>
      <c r="MNL40" s="93"/>
      <c r="MNW40" s="93"/>
      <c r="MNX40" s="93"/>
      <c r="MOC40" s="93"/>
      <c r="MOG40" s="93"/>
      <c r="MOH40" s="93"/>
      <c r="MOP40" s="93"/>
      <c r="MOQ40" s="93"/>
      <c r="MPQ40" s="93"/>
      <c r="MPR40" s="93"/>
      <c r="MPS40" s="93"/>
      <c r="MPT40" s="93"/>
      <c r="MPU40" s="93"/>
      <c r="MPV40" s="93"/>
      <c r="MPW40" s="93"/>
      <c r="MPX40" s="93"/>
      <c r="MPY40" s="93"/>
      <c r="MPZ40" s="93"/>
      <c r="MQA40" s="93"/>
      <c r="MQB40" s="93"/>
      <c r="MQC40" s="93"/>
      <c r="MQD40" s="93"/>
      <c r="MQE40" s="93"/>
      <c r="MQF40" s="93"/>
      <c r="MQG40" s="93"/>
      <c r="MQH40" s="93"/>
      <c r="MQI40" s="93"/>
      <c r="MQJ40" s="93"/>
      <c r="MQK40" s="93"/>
      <c r="MQL40" s="93"/>
      <c r="MQM40" s="93"/>
      <c r="MQN40" s="93"/>
      <c r="MQO40" s="93"/>
      <c r="MQP40" s="93"/>
      <c r="MQQ40" s="93"/>
      <c r="MQR40" s="93"/>
      <c r="MQS40" s="93"/>
      <c r="MQT40" s="93"/>
      <c r="MQU40" s="93"/>
      <c r="MQV40" s="93"/>
      <c r="MQW40" s="93"/>
      <c r="MQX40" s="93"/>
      <c r="MQY40" s="93"/>
      <c r="MQZ40" s="93"/>
      <c r="MRA40" s="93"/>
      <c r="MRB40" s="93"/>
      <c r="MRC40" s="93"/>
      <c r="MRD40" s="93"/>
      <c r="MRE40" s="93"/>
      <c r="MRF40" s="93"/>
      <c r="MRG40" s="93"/>
      <c r="MRH40" s="93"/>
      <c r="MRI40" s="93"/>
      <c r="MRJ40" s="93"/>
      <c r="MRK40" s="93"/>
      <c r="MRL40" s="93"/>
      <c r="MRM40" s="93"/>
      <c r="MRN40" s="93"/>
      <c r="MRO40" s="93"/>
      <c r="MRP40" s="93"/>
      <c r="MRQ40" s="93"/>
      <c r="MRR40" s="93"/>
      <c r="MRS40" s="93"/>
      <c r="MRT40" s="93"/>
      <c r="MRU40" s="93"/>
      <c r="MRV40" s="93"/>
      <c r="MSB40" s="93"/>
      <c r="MSE40" s="93"/>
      <c r="MSH40" s="93"/>
      <c r="MSK40" s="93"/>
      <c r="MSN40" s="93"/>
      <c r="MSQ40" s="93"/>
      <c r="MSW40" s="93"/>
      <c r="MTF40" s="93"/>
      <c r="MTI40" s="93"/>
      <c r="MTL40" s="93"/>
      <c r="MTO40" s="93"/>
      <c r="MUA40" s="93"/>
      <c r="MUG40" s="93"/>
      <c r="MUJ40" s="93"/>
      <c r="MUM40" s="93"/>
      <c r="MUP40" s="93"/>
      <c r="MUV40" s="93"/>
      <c r="MUY40" s="93"/>
      <c r="MVB40" s="93"/>
      <c r="MVE40" s="93"/>
      <c r="MVG40" s="93"/>
      <c r="MVH40" s="93"/>
      <c r="MVM40" s="93"/>
      <c r="MVP40" s="93"/>
      <c r="MVS40" s="93"/>
      <c r="MVV40" s="93"/>
      <c r="MVY40" s="93"/>
      <c r="MWB40" s="93"/>
      <c r="MWE40" s="93"/>
      <c r="MWK40" s="93"/>
      <c r="MWN40" s="93"/>
      <c r="MWQ40" s="93"/>
      <c r="MWS40" s="93"/>
      <c r="MWT40" s="93"/>
      <c r="MXB40" s="93"/>
      <c r="MXE40" s="93"/>
      <c r="MXH40" s="93"/>
      <c r="MXS40" s="93"/>
      <c r="MXT40" s="93"/>
      <c r="MXY40" s="93"/>
      <c r="MYC40" s="93"/>
      <c r="MYD40" s="93"/>
      <c r="MYL40" s="93"/>
      <c r="MYM40" s="93"/>
      <c r="MZM40" s="93"/>
      <c r="MZN40" s="93"/>
      <c r="MZO40" s="93"/>
      <c r="MZP40" s="93"/>
      <c r="MZQ40" s="93"/>
      <c r="MZR40" s="93"/>
      <c r="MZS40" s="93"/>
      <c r="MZT40" s="93"/>
      <c r="MZU40" s="93"/>
      <c r="MZV40" s="93"/>
      <c r="MZW40" s="93"/>
      <c r="MZX40" s="93"/>
      <c r="MZY40" s="93"/>
      <c r="MZZ40" s="93"/>
      <c r="NAA40" s="93"/>
      <c r="NAB40" s="93"/>
      <c r="NAC40" s="93"/>
      <c r="NAD40" s="93"/>
      <c r="NAE40" s="93"/>
      <c r="NAF40" s="93"/>
      <c r="NAG40" s="93"/>
      <c r="NAH40" s="93"/>
      <c r="NAI40" s="93"/>
      <c r="NAJ40" s="93"/>
      <c r="NAK40" s="93"/>
      <c r="NAL40" s="93"/>
      <c r="NAM40" s="93"/>
      <c r="NAN40" s="93"/>
      <c r="NAO40" s="93"/>
      <c r="NAP40" s="93"/>
      <c r="NAQ40" s="93"/>
      <c r="NAR40" s="93"/>
      <c r="NAS40" s="93"/>
      <c r="NAT40" s="93"/>
      <c r="NAU40" s="93"/>
      <c r="NAV40" s="93"/>
      <c r="NAW40" s="93"/>
      <c r="NAX40" s="93"/>
      <c r="NAY40" s="93"/>
      <c r="NAZ40" s="93"/>
      <c r="NBA40" s="93"/>
      <c r="NBB40" s="93"/>
      <c r="NBC40" s="93"/>
      <c r="NBD40" s="93"/>
      <c r="NBE40" s="93"/>
      <c r="NBF40" s="93"/>
      <c r="NBG40" s="93"/>
      <c r="NBH40" s="93"/>
      <c r="NBI40" s="93"/>
      <c r="NBJ40" s="93"/>
      <c r="NBK40" s="93"/>
      <c r="NBL40" s="93"/>
      <c r="NBM40" s="93"/>
      <c r="NBN40" s="93"/>
      <c r="NBO40" s="93"/>
      <c r="NBP40" s="93"/>
      <c r="NBQ40" s="93"/>
      <c r="NBR40" s="93"/>
      <c r="NBX40" s="93"/>
      <c r="NCA40" s="93"/>
      <c r="NCD40" s="93"/>
      <c r="NCG40" s="93"/>
      <c r="NCJ40" s="93"/>
      <c r="NCM40" s="93"/>
      <c r="NCS40" s="93"/>
      <c r="NDB40" s="93"/>
      <c r="NDE40" s="93"/>
      <c r="NDH40" s="93"/>
      <c r="NDK40" s="93"/>
      <c r="NDW40" s="93"/>
      <c r="NEC40" s="93"/>
      <c r="NEF40" s="93"/>
      <c r="NEI40" s="93"/>
      <c r="NEL40" s="93"/>
      <c r="NER40" s="93"/>
      <c r="NEU40" s="93"/>
      <c r="NEX40" s="93"/>
      <c r="NFA40" s="93"/>
      <c r="NFC40" s="93"/>
      <c r="NFD40" s="93"/>
      <c r="NFI40" s="93"/>
      <c r="NFL40" s="93"/>
      <c r="NFO40" s="93"/>
      <c r="NFR40" s="93"/>
      <c r="NFU40" s="93"/>
      <c r="NFX40" s="93"/>
      <c r="NGA40" s="93"/>
      <c r="NGG40" s="93"/>
      <c r="NGJ40" s="93"/>
      <c r="NGM40" s="93"/>
      <c r="NGO40" s="93"/>
      <c r="NGP40" s="93"/>
      <c r="NGX40" s="93"/>
      <c r="NHA40" s="93"/>
      <c r="NHD40" s="93"/>
      <c r="NHO40" s="93"/>
      <c r="NHP40" s="93"/>
      <c r="NHU40" s="93"/>
      <c r="NHY40" s="93"/>
      <c r="NHZ40" s="93"/>
      <c r="NIH40" s="93"/>
      <c r="NII40" s="93"/>
      <c r="NJI40" s="93"/>
      <c r="NJJ40" s="93"/>
      <c r="NJK40" s="93"/>
      <c r="NJL40" s="93"/>
      <c r="NJM40" s="93"/>
      <c r="NJN40" s="93"/>
      <c r="NJO40" s="93"/>
      <c r="NJP40" s="93"/>
      <c r="NJQ40" s="93"/>
      <c r="NJR40" s="93"/>
      <c r="NJS40" s="93"/>
      <c r="NJT40" s="93"/>
      <c r="NJU40" s="93"/>
      <c r="NJV40" s="93"/>
      <c r="NJW40" s="93"/>
      <c r="NJX40" s="93"/>
      <c r="NJY40" s="93"/>
      <c r="NJZ40" s="93"/>
      <c r="NKA40" s="93"/>
      <c r="NKB40" s="93"/>
      <c r="NKC40" s="93"/>
      <c r="NKD40" s="93"/>
      <c r="NKE40" s="93"/>
      <c r="NKF40" s="93"/>
      <c r="NKG40" s="93"/>
      <c r="NKH40" s="93"/>
      <c r="NKI40" s="93"/>
      <c r="NKJ40" s="93"/>
      <c r="NKK40" s="93"/>
      <c r="NKL40" s="93"/>
      <c r="NKM40" s="93"/>
      <c r="NKN40" s="93"/>
      <c r="NKO40" s="93"/>
      <c r="NKP40" s="93"/>
      <c r="NKQ40" s="93"/>
      <c r="NKR40" s="93"/>
      <c r="NKS40" s="93"/>
      <c r="NKT40" s="93"/>
      <c r="NKU40" s="93"/>
      <c r="NKV40" s="93"/>
      <c r="NKW40" s="93"/>
      <c r="NKX40" s="93"/>
      <c r="NKY40" s="93"/>
      <c r="NKZ40" s="93"/>
      <c r="NLA40" s="93"/>
      <c r="NLB40" s="93"/>
      <c r="NLC40" s="93"/>
      <c r="NLD40" s="93"/>
      <c r="NLE40" s="93"/>
      <c r="NLF40" s="93"/>
      <c r="NLG40" s="93"/>
      <c r="NLH40" s="93"/>
      <c r="NLI40" s="93"/>
      <c r="NLJ40" s="93"/>
      <c r="NLK40" s="93"/>
      <c r="NLL40" s="93"/>
      <c r="NLM40" s="93"/>
      <c r="NLN40" s="93"/>
      <c r="NLT40" s="93"/>
      <c r="NLW40" s="93"/>
      <c r="NLZ40" s="93"/>
      <c r="NMC40" s="93"/>
      <c r="NMF40" s="93"/>
      <c r="NMI40" s="93"/>
      <c r="NMO40" s="93"/>
      <c r="NMX40" s="93"/>
      <c r="NNA40" s="93"/>
      <c r="NND40" s="93"/>
      <c r="NNG40" s="93"/>
      <c r="NNS40" s="93"/>
      <c r="NNY40" s="93"/>
      <c r="NOB40" s="93"/>
      <c r="NOE40" s="93"/>
      <c r="NOH40" s="93"/>
      <c r="NON40" s="93"/>
      <c r="NOQ40" s="93"/>
      <c r="NOT40" s="93"/>
      <c r="NOW40" s="93"/>
      <c r="NOY40" s="93"/>
      <c r="NOZ40" s="93"/>
      <c r="NPE40" s="93"/>
      <c r="NPH40" s="93"/>
      <c r="NPK40" s="93"/>
      <c r="NPN40" s="93"/>
      <c r="NPQ40" s="93"/>
      <c r="NPT40" s="93"/>
      <c r="NPW40" s="93"/>
      <c r="NQC40" s="93"/>
      <c r="NQF40" s="93"/>
      <c r="NQI40" s="93"/>
      <c r="NQK40" s="93"/>
      <c r="NQL40" s="93"/>
      <c r="NQT40" s="93"/>
      <c r="NQW40" s="93"/>
      <c r="NQZ40" s="93"/>
      <c r="NRK40" s="93"/>
      <c r="NRL40" s="93"/>
      <c r="NRQ40" s="93"/>
      <c r="NRU40" s="93"/>
      <c r="NRV40" s="93"/>
      <c r="NSD40" s="93"/>
      <c r="NSE40" s="93"/>
      <c r="NTE40" s="93"/>
      <c r="NTF40" s="93"/>
      <c r="NTG40" s="93"/>
      <c r="NTH40" s="93"/>
      <c r="NTI40" s="93"/>
      <c r="NTJ40" s="93"/>
      <c r="NTK40" s="93"/>
      <c r="NTL40" s="93"/>
      <c r="NTM40" s="93"/>
      <c r="NTN40" s="93"/>
      <c r="NTO40" s="93"/>
      <c r="NTP40" s="93"/>
      <c r="NTQ40" s="93"/>
      <c r="NTR40" s="93"/>
      <c r="NTS40" s="93"/>
      <c r="NTT40" s="93"/>
      <c r="NTU40" s="93"/>
      <c r="NTV40" s="93"/>
      <c r="NTW40" s="93"/>
      <c r="NTX40" s="93"/>
      <c r="NTY40" s="93"/>
      <c r="NTZ40" s="93"/>
      <c r="NUA40" s="93"/>
      <c r="NUB40" s="93"/>
      <c r="NUC40" s="93"/>
      <c r="NUD40" s="93"/>
      <c r="NUE40" s="93"/>
      <c r="NUF40" s="93"/>
      <c r="NUG40" s="93"/>
      <c r="NUH40" s="93"/>
      <c r="NUI40" s="93"/>
      <c r="NUJ40" s="93"/>
      <c r="NUK40" s="93"/>
      <c r="NUL40" s="93"/>
      <c r="NUM40" s="93"/>
      <c r="NUN40" s="93"/>
      <c r="NUO40" s="93"/>
      <c r="NUP40" s="93"/>
      <c r="NUQ40" s="93"/>
      <c r="NUR40" s="93"/>
      <c r="NUS40" s="93"/>
      <c r="NUT40" s="93"/>
      <c r="NUU40" s="93"/>
      <c r="NUV40" s="93"/>
      <c r="NUW40" s="93"/>
      <c r="NUX40" s="93"/>
      <c r="NUY40" s="93"/>
      <c r="NUZ40" s="93"/>
      <c r="NVA40" s="93"/>
      <c r="NVB40" s="93"/>
      <c r="NVC40" s="93"/>
      <c r="NVD40" s="93"/>
      <c r="NVE40" s="93"/>
      <c r="NVF40" s="93"/>
      <c r="NVG40" s="93"/>
      <c r="NVH40" s="93"/>
      <c r="NVI40" s="93"/>
      <c r="NVJ40" s="93"/>
      <c r="NVP40" s="93"/>
      <c r="NVS40" s="93"/>
      <c r="NVV40" s="93"/>
      <c r="NVY40" s="93"/>
      <c r="NWB40" s="93"/>
      <c r="NWE40" s="93"/>
      <c r="NWK40" s="93"/>
      <c r="NWT40" s="93"/>
      <c r="NWW40" s="93"/>
      <c r="NWZ40" s="93"/>
      <c r="NXC40" s="93"/>
      <c r="NXO40" s="93"/>
      <c r="NXU40" s="93"/>
      <c r="NXX40" s="93"/>
      <c r="NYA40" s="93"/>
      <c r="NYD40" s="93"/>
      <c r="NYJ40" s="93"/>
      <c r="NYM40" s="93"/>
      <c r="NYP40" s="93"/>
      <c r="NYS40" s="93"/>
      <c r="NYU40" s="93"/>
      <c r="NYV40" s="93"/>
      <c r="NZA40" s="93"/>
      <c r="NZD40" s="93"/>
      <c r="NZG40" s="93"/>
      <c r="NZJ40" s="93"/>
      <c r="NZM40" s="93"/>
      <c r="NZP40" s="93"/>
      <c r="NZS40" s="93"/>
      <c r="NZY40" s="93"/>
      <c r="OAB40" s="93"/>
      <c r="OAE40" s="93"/>
      <c r="OAG40" s="93"/>
      <c r="OAH40" s="93"/>
      <c r="OAP40" s="93"/>
      <c r="OAS40" s="93"/>
      <c r="OAV40" s="93"/>
      <c r="OBG40" s="93"/>
      <c r="OBH40" s="93"/>
      <c r="OBM40" s="93"/>
      <c r="OBQ40" s="93"/>
      <c r="OBR40" s="93"/>
      <c r="OBZ40" s="93"/>
      <c r="OCA40" s="93"/>
      <c r="ODA40" s="93"/>
      <c r="ODB40" s="93"/>
      <c r="ODC40" s="93"/>
      <c r="ODD40" s="93"/>
      <c r="ODE40" s="93"/>
      <c r="ODF40" s="93"/>
      <c r="ODG40" s="93"/>
      <c r="ODH40" s="93"/>
      <c r="ODI40" s="93"/>
      <c r="ODJ40" s="93"/>
      <c r="ODK40" s="93"/>
      <c r="ODL40" s="93"/>
      <c r="ODM40" s="93"/>
      <c r="ODN40" s="93"/>
      <c r="ODO40" s="93"/>
      <c r="ODP40" s="93"/>
      <c r="ODQ40" s="93"/>
      <c r="ODR40" s="93"/>
      <c r="ODS40" s="93"/>
      <c r="ODT40" s="93"/>
      <c r="ODU40" s="93"/>
      <c r="ODV40" s="93"/>
      <c r="ODW40" s="93"/>
      <c r="ODX40" s="93"/>
      <c r="ODY40" s="93"/>
      <c r="ODZ40" s="93"/>
      <c r="OEA40" s="93"/>
      <c r="OEB40" s="93"/>
      <c r="OEC40" s="93"/>
      <c r="OED40" s="93"/>
      <c r="OEE40" s="93"/>
      <c r="OEF40" s="93"/>
      <c r="OEG40" s="93"/>
      <c r="OEH40" s="93"/>
      <c r="OEI40" s="93"/>
      <c r="OEJ40" s="93"/>
      <c r="OEK40" s="93"/>
      <c r="OEL40" s="93"/>
      <c r="OEM40" s="93"/>
      <c r="OEN40" s="93"/>
      <c r="OEO40" s="93"/>
      <c r="OEP40" s="93"/>
      <c r="OEQ40" s="93"/>
      <c r="OER40" s="93"/>
      <c r="OES40" s="93"/>
      <c r="OET40" s="93"/>
      <c r="OEU40" s="93"/>
      <c r="OEV40" s="93"/>
      <c r="OEW40" s="93"/>
      <c r="OEX40" s="93"/>
      <c r="OEY40" s="93"/>
      <c r="OEZ40" s="93"/>
      <c r="OFA40" s="93"/>
      <c r="OFB40" s="93"/>
      <c r="OFC40" s="93"/>
      <c r="OFD40" s="93"/>
      <c r="OFE40" s="93"/>
      <c r="OFF40" s="93"/>
      <c r="OFL40" s="93"/>
      <c r="OFO40" s="93"/>
      <c r="OFR40" s="93"/>
      <c r="OFU40" s="93"/>
      <c r="OFX40" s="93"/>
      <c r="OGA40" s="93"/>
      <c r="OGG40" s="93"/>
      <c r="OGP40" s="93"/>
      <c r="OGS40" s="93"/>
      <c r="OGV40" s="93"/>
      <c r="OGY40" s="93"/>
      <c r="OHK40" s="93"/>
      <c r="OHQ40" s="93"/>
      <c r="OHT40" s="93"/>
      <c r="OHW40" s="93"/>
      <c r="OHZ40" s="93"/>
      <c r="OIF40" s="93"/>
      <c r="OII40" s="93"/>
      <c r="OIL40" s="93"/>
      <c r="OIO40" s="93"/>
      <c r="OIQ40" s="93"/>
      <c r="OIR40" s="93"/>
      <c r="OIW40" s="93"/>
      <c r="OIZ40" s="93"/>
      <c r="OJC40" s="93"/>
      <c r="OJF40" s="93"/>
      <c r="OJI40" s="93"/>
      <c r="OJL40" s="93"/>
      <c r="OJO40" s="93"/>
      <c r="OJU40" s="93"/>
      <c r="OJX40" s="93"/>
      <c r="OKA40" s="93"/>
      <c r="OKC40" s="93"/>
      <c r="OKD40" s="93"/>
      <c r="OKL40" s="93"/>
      <c r="OKO40" s="93"/>
      <c r="OKR40" s="93"/>
      <c r="OLC40" s="93"/>
      <c r="OLD40" s="93"/>
      <c r="OLI40" s="93"/>
      <c r="OLM40" s="93"/>
      <c r="OLN40" s="93"/>
      <c r="OLV40" s="93"/>
      <c r="OLW40" s="93"/>
      <c r="OMW40" s="93"/>
      <c r="OMX40" s="93"/>
      <c r="OMY40" s="93"/>
      <c r="OMZ40" s="93"/>
      <c r="ONA40" s="93"/>
      <c r="ONB40" s="93"/>
      <c r="ONC40" s="93"/>
      <c r="OND40" s="93"/>
      <c r="ONE40" s="93"/>
      <c r="ONF40" s="93"/>
      <c r="ONG40" s="93"/>
      <c r="ONH40" s="93"/>
      <c r="ONI40" s="93"/>
      <c r="ONJ40" s="93"/>
      <c r="ONK40" s="93"/>
      <c r="ONL40" s="93"/>
      <c r="ONM40" s="93"/>
      <c r="ONN40" s="93"/>
      <c r="ONO40" s="93"/>
      <c r="ONP40" s="93"/>
      <c r="ONQ40" s="93"/>
      <c r="ONR40" s="93"/>
      <c r="ONS40" s="93"/>
      <c r="ONT40" s="93"/>
      <c r="ONU40" s="93"/>
      <c r="ONV40" s="93"/>
      <c r="ONW40" s="93"/>
      <c r="ONX40" s="93"/>
      <c r="ONY40" s="93"/>
      <c r="ONZ40" s="93"/>
      <c r="OOA40" s="93"/>
      <c r="OOB40" s="93"/>
      <c r="OOC40" s="93"/>
      <c r="OOD40" s="93"/>
      <c r="OOE40" s="93"/>
      <c r="OOF40" s="93"/>
      <c r="OOG40" s="93"/>
      <c r="OOH40" s="93"/>
      <c r="OOI40" s="93"/>
      <c r="OOJ40" s="93"/>
      <c r="OOK40" s="93"/>
      <c r="OOL40" s="93"/>
      <c r="OOM40" s="93"/>
      <c r="OON40" s="93"/>
      <c r="OOO40" s="93"/>
      <c r="OOP40" s="93"/>
      <c r="OOQ40" s="93"/>
      <c r="OOR40" s="93"/>
      <c r="OOS40" s="93"/>
      <c r="OOT40" s="93"/>
      <c r="OOU40" s="93"/>
      <c r="OOV40" s="93"/>
      <c r="OOW40" s="93"/>
      <c r="OOX40" s="93"/>
      <c r="OOY40" s="93"/>
      <c r="OOZ40" s="93"/>
      <c r="OPA40" s="93"/>
      <c r="OPB40" s="93"/>
      <c r="OPH40" s="93"/>
      <c r="OPK40" s="93"/>
      <c r="OPN40" s="93"/>
      <c r="OPQ40" s="93"/>
      <c r="OPT40" s="93"/>
      <c r="OPW40" s="93"/>
      <c r="OQC40" s="93"/>
      <c r="OQL40" s="93"/>
      <c r="OQO40" s="93"/>
      <c r="OQR40" s="93"/>
      <c r="OQU40" s="93"/>
      <c r="ORG40" s="93"/>
      <c r="ORM40" s="93"/>
      <c r="ORP40" s="93"/>
      <c r="ORS40" s="93"/>
      <c r="ORV40" s="93"/>
      <c r="OSB40" s="93"/>
      <c r="OSE40" s="93"/>
      <c r="OSH40" s="93"/>
      <c r="OSK40" s="93"/>
      <c r="OSM40" s="93"/>
      <c r="OSN40" s="93"/>
      <c r="OSS40" s="93"/>
      <c r="OSV40" s="93"/>
      <c r="OSY40" s="93"/>
      <c r="OTB40" s="93"/>
      <c r="OTE40" s="93"/>
      <c r="OTH40" s="93"/>
      <c r="OTK40" s="93"/>
      <c r="OTQ40" s="93"/>
      <c r="OTT40" s="93"/>
      <c r="OTW40" s="93"/>
      <c r="OTY40" s="93"/>
      <c r="OTZ40" s="93"/>
      <c r="OUH40" s="93"/>
      <c r="OUK40" s="93"/>
      <c r="OUN40" s="93"/>
      <c r="OUY40" s="93"/>
      <c r="OUZ40" s="93"/>
      <c r="OVE40" s="93"/>
      <c r="OVI40" s="93"/>
      <c r="OVJ40" s="93"/>
      <c r="OVR40" s="93"/>
      <c r="OVS40" s="93"/>
      <c r="OWS40" s="93"/>
      <c r="OWT40" s="93"/>
      <c r="OWU40" s="93"/>
      <c r="OWV40" s="93"/>
      <c r="OWW40" s="93"/>
      <c r="OWX40" s="93"/>
      <c r="OWY40" s="93"/>
      <c r="OWZ40" s="93"/>
      <c r="OXA40" s="93"/>
      <c r="OXB40" s="93"/>
      <c r="OXC40" s="93"/>
      <c r="OXD40" s="93"/>
      <c r="OXE40" s="93"/>
      <c r="OXF40" s="93"/>
      <c r="OXG40" s="93"/>
      <c r="OXH40" s="93"/>
      <c r="OXI40" s="93"/>
      <c r="OXJ40" s="93"/>
      <c r="OXK40" s="93"/>
      <c r="OXL40" s="93"/>
      <c r="OXM40" s="93"/>
      <c r="OXN40" s="93"/>
      <c r="OXO40" s="93"/>
      <c r="OXP40" s="93"/>
      <c r="OXQ40" s="93"/>
      <c r="OXR40" s="93"/>
      <c r="OXS40" s="93"/>
      <c r="OXT40" s="93"/>
      <c r="OXU40" s="93"/>
      <c r="OXV40" s="93"/>
      <c r="OXW40" s="93"/>
      <c r="OXX40" s="93"/>
      <c r="OXY40" s="93"/>
      <c r="OXZ40" s="93"/>
      <c r="OYA40" s="93"/>
      <c r="OYB40" s="93"/>
      <c r="OYC40" s="93"/>
      <c r="OYD40" s="93"/>
      <c r="OYE40" s="93"/>
      <c r="OYF40" s="93"/>
      <c r="OYG40" s="93"/>
      <c r="OYH40" s="93"/>
      <c r="OYI40" s="93"/>
      <c r="OYJ40" s="93"/>
      <c r="OYK40" s="93"/>
      <c r="OYL40" s="93"/>
      <c r="OYM40" s="93"/>
      <c r="OYN40" s="93"/>
      <c r="OYO40" s="93"/>
      <c r="OYP40" s="93"/>
      <c r="OYQ40" s="93"/>
      <c r="OYR40" s="93"/>
      <c r="OYS40" s="93"/>
      <c r="OYT40" s="93"/>
      <c r="OYU40" s="93"/>
      <c r="OYV40" s="93"/>
      <c r="OYW40" s="93"/>
      <c r="OYX40" s="93"/>
      <c r="OZD40" s="93"/>
      <c r="OZG40" s="93"/>
      <c r="OZJ40" s="93"/>
      <c r="OZM40" s="93"/>
      <c r="OZP40" s="93"/>
      <c r="OZS40" s="93"/>
      <c r="OZY40" s="93"/>
      <c r="PAH40" s="93"/>
      <c r="PAK40" s="93"/>
      <c r="PAN40" s="93"/>
      <c r="PAQ40" s="93"/>
      <c r="PBC40" s="93"/>
      <c r="PBI40" s="93"/>
      <c r="PBL40" s="93"/>
      <c r="PBO40" s="93"/>
      <c r="PBR40" s="93"/>
      <c r="PBX40" s="93"/>
      <c r="PCA40" s="93"/>
      <c r="PCD40" s="93"/>
      <c r="PCG40" s="93"/>
      <c r="PCI40" s="93"/>
      <c r="PCJ40" s="93"/>
      <c r="PCO40" s="93"/>
      <c r="PCR40" s="93"/>
      <c r="PCU40" s="93"/>
      <c r="PCX40" s="93"/>
      <c r="PDA40" s="93"/>
      <c r="PDD40" s="93"/>
      <c r="PDG40" s="93"/>
      <c r="PDM40" s="93"/>
      <c r="PDP40" s="93"/>
      <c r="PDS40" s="93"/>
      <c r="PDU40" s="93"/>
      <c r="PDV40" s="93"/>
      <c r="PED40" s="93"/>
      <c r="PEG40" s="93"/>
      <c r="PEJ40" s="93"/>
      <c r="PEU40" s="93"/>
      <c r="PEV40" s="93"/>
      <c r="PFA40" s="93"/>
      <c r="PFE40" s="93"/>
      <c r="PFF40" s="93"/>
      <c r="PFN40" s="93"/>
      <c r="PFO40" s="93"/>
      <c r="PGO40" s="93"/>
      <c r="PGP40" s="93"/>
      <c r="PGQ40" s="93"/>
      <c r="PGR40" s="93"/>
      <c r="PGS40" s="93"/>
      <c r="PGT40" s="93"/>
      <c r="PGU40" s="93"/>
      <c r="PGV40" s="93"/>
      <c r="PGW40" s="93"/>
      <c r="PGX40" s="93"/>
      <c r="PGY40" s="93"/>
      <c r="PGZ40" s="93"/>
      <c r="PHA40" s="93"/>
      <c r="PHB40" s="93"/>
      <c r="PHC40" s="93"/>
      <c r="PHD40" s="93"/>
      <c r="PHE40" s="93"/>
      <c r="PHF40" s="93"/>
      <c r="PHG40" s="93"/>
      <c r="PHH40" s="93"/>
      <c r="PHI40" s="93"/>
      <c r="PHJ40" s="93"/>
      <c r="PHK40" s="93"/>
      <c r="PHL40" s="93"/>
      <c r="PHM40" s="93"/>
      <c r="PHN40" s="93"/>
      <c r="PHO40" s="93"/>
      <c r="PHP40" s="93"/>
      <c r="PHQ40" s="93"/>
      <c r="PHR40" s="93"/>
      <c r="PHS40" s="93"/>
      <c r="PHT40" s="93"/>
      <c r="PHU40" s="93"/>
      <c r="PHV40" s="93"/>
      <c r="PHW40" s="93"/>
      <c r="PHX40" s="93"/>
      <c r="PHY40" s="93"/>
      <c r="PHZ40" s="93"/>
      <c r="PIA40" s="93"/>
      <c r="PIB40" s="93"/>
      <c r="PIC40" s="93"/>
      <c r="PID40" s="93"/>
      <c r="PIE40" s="93"/>
      <c r="PIF40" s="93"/>
      <c r="PIG40" s="93"/>
      <c r="PIH40" s="93"/>
      <c r="PII40" s="93"/>
      <c r="PIJ40" s="93"/>
      <c r="PIK40" s="93"/>
      <c r="PIL40" s="93"/>
      <c r="PIM40" s="93"/>
      <c r="PIN40" s="93"/>
      <c r="PIO40" s="93"/>
      <c r="PIP40" s="93"/>
      <c r="PIQ40" s="93"/>
      <c r="PIR40" s="93"/>
      <c r="PIS40" s="93"/>
      <c r="PIT40" s="93"/>
      <c r="PIZ40" s="93"/>
      <c r="PJC40" s="93"/>
      <c r="PJF40" s="93"/>
      <c r="PJI40" s="93"/>
      <c r="PJL40" s="93"/>
      <c r="PJO40" s="93"/>
      <c r="PJU40" s="93"/>
      <c r="PKD40" s="93"/>
      <c r="PKG40" s="93"/>
      <c r="PKJ40" s="93"/>
      <c r="PKM40" s="93"/>
      <c r="PKY40" s="93"/>
      <c r="PLE40" s="93"/>
      <c r="PLH40" s="93"/>
      <c r="PLK40" s="93"/>
      <c r="PLN40" s="93"/>
      <c r="PLT40" s="93"/>
      <c r="PLW40" s="93"/>
      <c r="PLZ40" s="93"/>
      <c r="PMC40" s="93"/>
      <c r="PME40" s="93"/>
      <c r="PMF40" s="93"/>
      <c r="PMK40" s="93"/>
      <c r="PMN40" s="93"/>
      <c r="PMQ40" s="93"/>
      <c r="PMT40" s="93"/>
      <c r="PMW40" s="93"/>
      <c r="PMZ40" s="93"/>
      <c r="PNC40" s="93"/>
      <c r="PNI40" s="93"/>
      <c r="PNL40" s="93"/>
      <c r="PNO40" s="93"/>
      <c r="PNQ40" s="93"/>
      <c r="PNR40" s="93"/>
      <c r="PNZ40" s="93"/>
      <c r="POC40" s="93"/>
      <c r="POF40" s="93"/>
      <c r="POQ40" s="93"/>
      <c r="POR40" s="93"/>
      <c r="POW40" s="93"/>
      <c r="PPA40" s="93"/>
      <c r="PPB40" s="93"/>
      <c r="PPJ40" s="93"/>
      <c r="PPK40" s="93"/>
      <c r="PQK40" s="93"/>
      <c r="PQL40" s="93"/>
      <c r="PQM40" s="93"/>
      <c r="PQN40" s="93"/>
      <c r="PQO40" s="93"/>
      <c r="PQP40" s="93"/>
      <c r="PQQ40" s="93"/>
      <c r="PQR40" s="93"/>
      <c r="PQS40" s="93"/>
      <c r="PQT40" s="93"/>
      <c r="PQU40" s="93"/>
      <c r="PQV40" s="93"/>
      <c r="PQW40" s="93"/>
      <c r="PQX40" s="93"/>
      <c r="PQY40" s="93"/>
      <c r="PQZ40" s="93"/>
      <c r="PRA40" s="93"/>
      <c r="PRB40" s="93"/>
      <c r="PRC40" s="93"/>
      <c r="PRD40" s="93"/>
      <c r="PRE40" s="93"/>
      <c r="PRF40" s="93"/>
      <c r="PRG40" s="93"/>
      <c r="PRH40" s="93"/>
      <c r="PRI40" s="93"/>
      <c r="PRJ40" s="93"/>
      <c r="PRK40" s="93"/>
      <c r="PRL40" s="93"/>
      <c r="PRM40" s="93"/>
      <c r="PRN40" s="93"/>
      <c r="PRO40" s="93"/>
      <c r="PRP40" s="93"/>
      <c r="PRQ40" s="93"/>
      <c r="PRR40" s="93"/>
      <c r="PRS40" s="93"/>
      <c r="PRT40" s="93"/>
      <c r="PRU40" s="93"/>
      <c r="PRV40" s="93"/>
      <c r="PRW40" s="93"/>
      <c r="PRX40" s="93"/>
      <c r="PRY40" s="93"/>
      <c r="PRZ40" s="93"/>
      <c r="PSA40" s="93"/>
      <c r="PSB40" s="93"/>
      <c r="PSC40" s="93"/>
      <c r="PSD40" s="93"/>
      <c r="PSE40" s="93"/>
      <c r="PSF40" s="93"/>
      <c r="PSG40" s="93"/>
      <c r="PSH40" s="93"/>
      <c r="PSI40" s="93"/>
      <c r="PSJ40" s="93"/>
      <c r="PSK40" s="93"/>
      <c r="PSL40" s="93"/>
      <c r="PSM40" s="93"/>
      <c r="PSN40" s="93"/>
      <c r="PSO40" s="93"/>
      <c r="PSP40" s="93"/>
      <c r="PSV40" s="93"/>
      <c r="PSY40" s="93"/>
      <c r="PTB40" s="93"/>
      <c r="PTE40" s="93"/>
      <c r="PTH40" s="93"/>
      <c r="PTK40" s="93"/>
      <c r="PTQ40" s="93"/>
      <c r="PTZ40" s="93"/>
      <c r="PUC40" s="93"/>
      <c r="PUF40" s="93"/>
      <c r="PUI40" s="93"/>
      <c r="PUU40" s="93"/>
      <c r="PVA40" s="93"/>
      <c r="PVD40" s="93"/>
      <c r="PVG40" s="93"/>
      <c r="PVJ40" s="93"/>
      <c r="PVP40" s="93"/>
      <c r="PVS40" s="93"/>
      <c r="PVV40" s="93"/>
      <c r="PVY40" s="93"/>
      <c r="PWA40" s="93"/>
      <c r="PWB40" s="93"/>
      <c r="PWG40" s="93"/>
      <c r="PWJ40" s="93"/>
      <c r="PWM40" s="93"/>
      <c r="PWP40" s="93"/>
      <c r="PWS40" s="93"/>
      <c r="PWV40" s="93"/>
      <c r="PWY40" s="93"/>
      <c r="PXE40" s="93"/>
      <c r="PXH40" s="93"/>
      <c r="PXK40" s="93"/>
      <c r="PXM40" s="93"/>
      <c r="PXN40" s="93"/>
      <c r="PXV40" s="93"/>
      <c r="PXY40" s="93"/>
      <c r="PYB40" s="93"/>
      <c r="PYM40" s="93"/>
      <c r="PYN40" s="93"/>
      <c r="PYS40" s="93"/>
      <c r="PYW40" s="93"/>
      <c r="PYX40" s="93"/>
      <c r="PZF40" s="93"/>
      <c r="PZG40" s="93"/>
      <c r="QAG40" s="93"/>
      <c r="QAH40" s="93"/>
      <c r="QAI40" s="93"/>
      <c r="QAJ40" s="93"/>
      <c r="QAK40" s="93"/>
      <c r="QAL40" s="93"/>
      <c r="QAM40" s="93"/>
      <c r="QAN40" s="93"/>
      <c r="QAO40" s="93"/>
      <c r="QAP40" s="93"/>
      <c r="QAQ40" s="93"/>
      <c r="QAR40" s="93"/>
      <c r="QAS40" s="93"/>
      <c r="QAT40" s="93"/>
      <c r="QAU40" s="93"/>
      <c r="QAV40" s="93"/>
      <c r="QAW40" s="93"/>
      <c r="QAX40" s="93"/>
      <c r="QAY40" s="93"/>
      <c r="QAZ40" s="93"/>
      <c r="QBA40" s="93"/>
      <c r="QBB40" s="93"/>
      <c r="QBC40" s="93"/>
      <c r="QBD40" s="93"/>
      <c r="QBE40" s="93"/>
      <c r="QBF40" s="93"/>
      <c r="QBG40" s="93"/>
      <c r="QBH40" s="93"/>
      <c r="QBI40" s="93"/>
      <c r="QBJ40" s="93"/>
      <c r="QBK40" s="93"/>
      <c r="QBL40" s="93"/>
      <c r="QBM40" s="93"/>
      <c r="QBN40" s="93"/>
      <c r="QBO40" s="93"/>
      <c r="QBP40" s="93"/>
      <c r="QBQ40" s="93"/>
      <c r="QBR40" s="93"/>
      <c r="QBS40" s="93"/>
      <c r="QBT40" s="93"/>
      <c r="QBU40" s="93"/>
      <c r="QBV40" s="93"/>
      <c r="QBW40" s="93"/>
      <c r="QBX40" s="93"/>
      <c r="QBY40" s="93"/>
      <c r="QBZ40" s="93"/>
      <c r="QCA40" s="93"/>
      <c r="QCB40" s="93"/>
      <c r="QCC40" s="93"/>
      <c r="QCD40" s="93"/>
      <c r="QCE40" s="93"/>
      <c r="QCF40" s="93"/>
      <c r="QCG40" s="93"/>
      <c r="QCH40" s="93"/>
      <c r="QCI40" s="93"/>
      <c r="QCJ40" s="93"/>
      <c r="QCK40" s="93"/>
      <c r="QCL40" s="93"/>
      <c r="QCR40" s="93"/>
      <c r="QCU40" s="93"/>
      <c r="QCX40" s="93"/>
      <c r="QDA40" s="93"/>
      <c r="QDD40" s="93"/>
      <c r="QDG40" s="93"/>
      <c r="QDM40" s="93"/>
      <c r="QDV40" s="93"/>
      <c r="QDY40" s="93"/>
      <c r="QEB40" s="93"/>
      <c r="QEE40" s="93"/>
      <c r="QEQ40" s="93"/>
      <c r="QEW40" s="93"/>
      <c r="QEZ40" s="93"/>
      <c r="QFC40" s="93"/>
      <c r="QFF40" s="93"/>
      <c r="QFL40" s="93"/>
      <c r="QFO40" s="93"/>
      <c r="QFR40" s="93"/>
      <c r="QFU40" s="93"/>
      <c r="QFW40" s="93"/>
      <c r="QFX40" s="93"/>
      <c r="QGC40" s="93"/>
      <c r="QGF40" s="93"/>
      <c r="QGI40" s="93"/>
      <c r="QGL40" s="93"/>
      <c r="QGO40" s="93"/>
      <c r="QGR40" s="93"/>
      <c r="QGU40" s="93"/>
      <c r="QHA40" s="93"/>
      <c r="QHD40" s="93"/>
      <c r="QHG40" s="93"/>
      <c r="QHI40" s="93"/>
      <c r="QHJ40" s="93"/>
      <c r="QHR40" s="93"/>
      <c r="QHU40" s="93"/>
      <c r="QHX40" s="93"/>
      <c r="QII40" s="93"/>
      <c r="QIJ40" s="93"/>
      <c r="QIO40" s="93"/>
      <c r="QIS40" s="93"/>
      <c r="QIT40" s="93"/>
      <c r="QJB40" s="93"/>
      <c r="QJC40" s="93"/>
      <c r="QKC40" s="93"/>
      <c r="QKD40" s="93"/>
      <c r="QKE40" s="93"/>
      <c r="QKF40" s="93"/>
      <c r="QKG40" s="93"/>
      <c r="QKH40" s="93"/>
      <c r="QKI40" s="93"/>
      <c r="QKJ40" s="93"/>
      <c r="QKK40" s="93"/>
      <c r="QKL40" s="93"/>
      <c r="QKM40" s="93"/>
      <c r="QKN40" s="93"/>
      <c r="QKO40" s="93"/>
      <c r="QKP40" s="93"/>
      <c r="QKQ40" s="93"/>
      <c r="QKR40" s="93"/>
      <c r="QKS40" s="93"/>
      <c r="QKT40" s="93"/>
      <c r="QKU40" s="93"/>
      <c r="QKV40" s="93"/>
      <c r="QKW40" s="93"/>
      <c r="QKX40" s="93"/>
      <c r="QKY40" s="93"/>
      <c r="QKZ40" s="93"/>
      <c r="QLA40" s="93"/>
      <c r="QLB40" s="93"/>
      <c r="QLC40" s="93"/>
      <c r="QLD40" s="93"/>
      <c r="QLE40" s="93"/>
      <c r="QLF40" s="93"/>
      <c r="QLG40" s="93"/>
      <c r="QLH40" s="93"/>
      <c r="QLI40" s="93"/>
      <c r="QLJ40" s="93"/>
      <c r="QLK40" s="93"/>
      <c r="QLL40" s="93"/>
      <c r="QLM40" s="93"/>
      <c r="QLN40" s="93"/>
      <c r="QLO40" s="93"/>
      <c r="QLP40" s="93"/>
      <c r="QLQ40" s="93"/>
      <c r="QLR40" s="93"/>
      <c r="QLS40" s="93"/>
      <c r="QLT40" s="93"/>
      <c r="QLU40" s="93"/>
      <c r="QLV40" s="93"/>
      <c r="QLW40" s="93"/>
      <c r="QLX40" s="93"/>
      <c r="QLY40" s="93"/>
      <c r="QLZ40" s="93"/>
      <c r="QMA40" s="93"/>
      <c r="QMB40" s="93"/>
      <c r="QMC40" s="93"/>
      <c r="QMD40" s="93"/>
      <c r="QME40" s="93"/>
      <c r="QMF40" s="93"/>
      <c r="QMG40" s="93"/>
      <c r="QMH40" s="93"/>
      <c r="QMN40" s="93"/>
      <c r="QMQ40" s="93"/>
      <c r="QMT40" s="93"/>
      <c r="QMW40" s="93"/>
      <c r="QMZ40" s="93"/>
      <c r="QNC40" s="93"/>
      <c r="QNI40" s="93"/>
      <c r="QNR40" s="93"/>
      <c r="QNU40" s="93"/>
      <c r="QNX40" s="93"/>
      <c r="QOA40" s="93"/>
      <c r="QOM40" s="93"/>
      <c r="QOS40" s="93"/>
      <c r="QOV40" s="93"/>
      <c r="QOY40" s="93"/>
      <c r="QPB40" s="93"/>
      <c r="QPH40" s="93"/>
      <c r="QPK40" s="93"/>
      <c r="QPN40" s="93"/>
      <c r="QPQ40" s="93"/>
      <c r="QPS40" s="93"/>
      <c r="QPT40" s="93"/>
      <c r="QPY40" s="93"/>
      <c r="QQB40" s="93"/>
      <c r="QQE40" s="93"/>
      <c r="QQH40" s="93"/>
      <c r="QQK40" s="93"/>
      <c r="QQN40" s="93"/>
      <c r="QQQ40" s="93"/>
      <c r="QQW40" s="93"/>
      <c r="QQZ40" s="93"/>
      <c r="QRC40" s="93"/>
      <c r="QRE40" s="93"/>
      <c r="QRF40" s="93"/>
      <c r="QRN40" s="93"/>
      <c r="QRQ40" s="93"/>
      <c r="QRT40" s="93"/>
      <c r="QSE40" s="93"/>
      <c r="QSF40" s="93"/>
      <c r="QSK40" s="93"/>
      <c r="QSO40" s="93"/>
      <c r="QSP40" s="93"/>
      <c r="QSX40" s="93"/>
      <c r="QSY40" s="93"/>
      <c r="QTY40" s="93"/>
      <c r="QTZ40" s="93"/>
      <c r="QUA40" s="93"/>
      <c r="QUB40" s="93"/>
      <c r="QUC40" s="93"/>
      <c r="QUD40" s="93"/>
      <c r="QUE40" s="93"/>
      <c r="QUF40" s="93"/>
      <c r="QUG40" s="93"/>
      <c r="QUH40" s="93"/>
      <c r="QUI40" s="93"/>
      <c r="QUJ40" s="93"/>
      <c r="QUK40" s="93"/>
      <c r="QUL40" s="93"/>
      <c r="QUM40" s="93"/>
      <c r="QUN40" s="93"/>
      <c r="QUO40" s="93"/>
      <c r="QUP40" s="93"/>
      <c r="QUQ40" s="93"/>
      <c r="QUR40" s="93"/>
      <c r="QUS40" s="93"/>
      <c r="QUT40" s="93"/>
      <c r="QUU40" s="93"/>
      <c r="QUV40" s="93"/>
      <c r="QUW40" s="93"/>
      <c r="QUX40" s="93"/>
      <c r="QUY40" s="93"/>
      <c r="QUZ40" s="93"/>
      <c r="QVA40" s="93"/>
      <c r="QVB40" s="93"/>
      <c r="QVC40" s="93"/>
      <c r="QVD40" s="93"/>
      <c r="QVE40" s="93"/>
      <c r="QVF40" s="93"/>
      <c r="QVG40" s="93"/>
      <c r="QVH40" s="93"/>
      <c r="QVI40" s="93"/>
      <c r="QVJ40" s="93"/>
      <c r="QVK40" s="93"/>
      <c r="QVL40" s="93"/>
      <c r="QVM40" s="93"/>
      <c r="QVN40" s="93"/>
      <c r="QVO40" s="93"/>
      <c r="QVP40" s="93"/>
      <c r="QVQ40" s="93"/>
      <c r="QVR40" s="93"/>
      <c r="QVS40" s="93"/>
      <c r="QVT40" s="93"/>
      <c r="QVU40" s="93"/>
      <c r="QVV40" s="93"/>
      <c r="QVW40" s="93"/>
      <c r="QVX40" s="93"/>
      <c r="QVY40" s="93"/>
      <c r="QVZ40" s="93"/>
      <c r="QWA40" s="93"/>
      <c r="QWB40" s="93"/>
      <c r="QWC40" s="93"/>
      <c r="QWD40" s="93"/>
      <c r="QWJ40" s="93"/>
      <c r="QWM40" s="93"/>
      <c r="QWP40" s="93"/>
      <c r="QWS40" s="93"/>
      <c r="QWV40" s="93"/>
      <c r="QWY40" s="93"/>
      <c r="QXE40" s="93"/>
      <c r="QXN40" s="93"/>
      <c r="QXQ40" s="93"/>
      <c r="QXT40" s="93"/>
      <c r="QXW40" s="93"/>
      <c r="QYI40" s="93"/>
      <c r="QYO40" s="93"/>
      <c r="QYR40" s="93"/>
      <c r="QYU40" s="93"/>
      <c r="QYX40" s="93"/>
      <c r="QZD40" s="93"/>
      <c r="QZG40" s="93"/>
      <c r="QZJ40" s="93"/>
      <c r="QZM40" s="93"/>
      <c r="QZO40" s="93"/>
      <c r="QZP40" s="93"/>
      <c r="QZU40" s="93"/>
      <c r="QZX40" s="93"/>
      <c r="RAA40" s="93"/>
      <c r="RAD40" s="93"/>
      <c r="RAG40" s="93"/>
      <c r="RAJ40" s="93"/>
      <c r="RAM40" s="93"/>
      <c r="RAS40" s="93"/>
      <c r="RAV40" s="93"/>
      <c r="RAY40" s="93"/>
      <c r="RBA40" s="93"/>
      <c r="RBB40" s="93"/>
      <c r="RBJ40" s="93"/>
      <c r="RBM40" s="93"/>
      <c r="RBP40" s="93"/>
      <c r="RCA40" s="93"/>
      <c r="RCB40" s="93"/>
      <c r="RCG40" s="93"/>
      <c r="RCK40" s="93"/>
      <c r="RCL40" s="93"/>
      <c r="RCT40" s="93"/>
      <c r="RCU40" s="93"/>
      <c r="RDU40" s="93"/>
      <c r="RDV40" s="93"/>
      <c r="RDW40" s="93"/>
      <c r="RDX40" s="93"/>
      <c r="RDY40" s="93"/>
      <c r="RDZ40" s="93"/>
      <c r="REA40" s="93"/>
      <c r="REB40" s="93"/>
      <c r="REC40" s="93"/>
      <c r="RED40" s="93"/>
      <c r="REE40" s="93"/>
      <c r="REF40" s="93"/>
      <c r="REG40" s="93"/>
      <c r="REH40" s="93"/>
      <c r="REI40" s="93"/>
      <c r="REJ40" s="93"/>
      <c r="REK40" s="93"/>
      <c r="REL40" s="93"/>
      <c r="REM40" s="93"/>
      <c r="REN40" s="93"/>
      <c r="REO40" s="93"/>
      <c r="REP40" s="93"/>
      <c r="REQ40" s="93"/>
      <c r="RER40" s="93"/>
      <c r="RES40" s="93"/>
      <c r="RET40" s="93"/>
      <c r="REU40" s="93"/>
      <c r="REV40" s="93"/>
      <c r="REW40" s="93"/>
      <c r="REX40" s="93"/>
      <c r="REY40" s="93"/>
      <c r="REZ40" s="93"/>
      <c r="RFA40" s="93"/>
      <c r="RFB40" s="93"/>
      <c r="RFC40" s="93"/>
      <c r="RFD40" s="93"/>
      <c r="RFE40" s="93"/>
      <c r="RFF40" s="93"/>
      <c r="RFG40" s="93"/>
      <c r="RFH40" s="93"/>
      <c r="RFI40" s="93"/>
      <c r="RFJ40" s="93"/>
      <c r="RFK40" s="93"/>
      <c r="RFL40" s="93"/>
      <c r="RFM40" s="93"/>
      <c r="RFN40" s="93"/>
      <c r="RFO40" s="93"/>
      <c r="RFP40" s="93"/>
      <c r="RFQ40" s="93"/>
      <c r="RFR40" s="93"/>
      <c r="RFS40" s="93"/>
      <c r="RFT40" s="93"/>
      <c r="RFU40" s="93"/>
      <c r="RFV40" s="93"/>
      <c r="RFW40" s="93"/>
      <c r="RFX40" s="93"/>
      <c r="RFY40" s="93"/>
      <c r="RFZ40" s="93"/>
      <c r="RGF40" s="93"/>
      <c r="RGI40" s="93"/>
      <c r="RGL40" s="93"/>
      <c r="RGO40" s="93"/>
      <c r="RGR40" s="93"/>
      <c r="RGU40" s="93"/>
      <c r="RHA40" s="93"/>
      <c r="RHJ40" s="93"/>
      <c r="RHM40" s="93"/>
      <c r="RHP40" s="93"/>
      <c r="RHS40" s="93"/>
      <c r="RIE40" s="93"/>
      <c r="RIK40" s="93"/>
      <c r="RIN40" s="93"/>
      <c r="RIQ40" s="93"/>
      <c r="RIT40" s="93"/>
      <c r="RIZ40" s="93"/>
      <c r="RJC40" s="93"/>
      <c r="RJF40" s="93"/>
      <c r="RJI40" s="93"/>
      <c r="RJK40" s="93"/>
      <c r="RJL40" s="93"/>
      <c r="RJQ40" s="93"/>
      <c r="RJT40" s="93"/>
      <c r="RJW40" s="93"/>
      <c r="RJZ40" s="93"/>
      <c r="RKC40" s="93"/>
      <c r="RKF40" s="93"/>
      <c r="RKI40" s="93"/>
      <c r="RKO40" s="93"/>
      <c r="RKR40" s="93"/>
      <c r="RKU40" s="93"/>
      <c r="RKW40" s="93"/>
      <c r="RKX40" s="93"/>
      <c r="RLF40" s="93"/>
      <c r="RLI40" s="93"/>
      <c r="RLL40" s="93"/>
      <c r="RLW40" s="93"/>
      <c r="RLX40" s="93"/>
      <c r="RMC40" s="93"/>
      <c r="RMG40" s="93"/>
      <c r="RMH40" s="93"/>
      <c r="RMP40" s="93"/>
      <c r="RMQ40" s="93"/>
      <c r="RNQ40" s="93"/>
      <c r="RNR40" s="93"/>
      <c r="RNS40" s="93"/>
      <c r="RNT40" s="93"/>
      <c r="RNU40" s="93"/>
      <c r="RNV40" s="93"/>
      <c r="RNW40" s="93"/>
      <c r="RNX40" s="93"/>
      <c r="RNY40" s="93"/>
      <c r="RNZ40" s="93"/>
      <c r="ROA40" s="93"/>
      <c r="ROB40" s="93"/>
      <c r="ROC40" s="93"/>
      <c r="ROD40" s="93"/>
      <c r="ROE40" s="93"/>
      <c r="ROF40" s="93"/>
      <c r="ROG40" s="93"/>
      <c r="ROH40" s="93"/>
      <c r="ROI40" s="93"/>
      <c r="ROJ40" s="93"/>
      <c r="ROK40" s="93"/>
      <c r="ROL40" s="93"/>
      <c r="ROM40" s="93"/>
      <c r="RON40" s="93"/>
      <c r="ROO40" s="93"/>
      <c r="ROP40" s="93"/>
      <c r="ROQ40" s="93"/>
      <c r="ROR40" s="93"/>
      <c r="ROS40" s="93"/>
      <c r="ROT40" s="93"/>
      <c r="ROU40" s="93"/>
      <c r="ROV40" s="93"/>
      <c r="ROW40" s="93"/>
      <c r="ROX40" s="93"/>
      <c r="ROY40" s="93"/>
      <c r="ROZ40" s="93"/>
      <c r="RPA40" s="93"/>
      <c r="RPB40" s="93"/>
      <c r="RPC40" s="93"/>
      <c r="RPD40" s="93"/>
      <c r="RPE40" s="93"/>
      <c r="RPF40" s="93"/>
      <c r="RPG40" s="93"/>
      <c r="RPH40" s="93"/>
      <c r="RPI40" s="93"/>
      <c r="RPJ40" s="93"/>
      <c r="RPK40" s="93"/>
      <c r="RPL40" s="93"/>
      <c r="RPM40" s="93"/>
      <c r="RPN40" s="93"/>
      <c r="RPO40" s="93"/>
      <c r="RPP40" s="93"/>
      <c r="RPQ40" s="93"/>
      <c r="RPR40" s="93"/>
      <c r="RPS40" s="93"/>
      <c r="RPT40" s="93"/>
      <c r="RPU40" s="93"/>
      <c r="RPV40" s="93"/>
      <c r="RQB40" s="93"/>
      <c r="RQE40" s="93"/>
      <c r="RQH40" s="93"/>
      <c r="RQK40" s="93"/>
      <c r="RQN40" s="93"/>
      <c r="RQQ40" s="93"/>
      <c r="RQW40" s="93"/>
      <c r="RRF40" s="93"/>
      <c r="RRI40" s="93"/>
      <c r="RRL40" s="93"/>
      <c r="RRO40" s="93"/>
      <c r="RSA40" s="93"/>
      <c r="RSG40" s="93"/>
      <c r="RSJ40" s="93"/>
      <c r="RSM40" s="93"/>
      <c r="RSP40" s="93"/>
      <c r="RSV40" s="93"/>
      <c r="RSY40" s="93"/>
      <c r="RTB40" s="93"/>
      <c r="RTE40" s="93"/>
      <c r="RTG40" s="93"/>
      <c r="RTH40" s="93"/>
      <c r="RTM40" s="93"/>
      <c r="RTP40" s="93"/>
      <c r="RTS40" s="93"/>
      <c r="RTV40" s="93"/>
      <c r="RTY40" s="93"/>
      <c r="RUB40" s="93"/>
      <c r="RUE40" s="93"/>
      <c r="RUK40" s="93"/>
      <c r="RUN40" s="93"/>
      <c r="RUQ40" s="93"/>
      <c r="RUS40" s="93"/>
      <c r="RUT40" s="93"/>
      <c r="RVB40" s="93"/>
      <c r="RVE40" s="93"/>
      <c r="RVH40" s="93"/>
      <c r="RVS40" s="93"/>
      <c r="RVT40" s="93"/>
      <c r="RVY40" s="93"/>
      <c r="RWC40" s="93"/>
      <c r="RWD40" s="93"/>
      <c r="RWL40" s="93"/>
      <c r="RWM40" s="93"/>
      <c r="RXM40" s="93"/>
      <c r="RXN40" s="93"/>
      <c r="RXO40" s="93"/>
      <c r="RXP40" s="93"/>
      <c r="RXQ40" s="93"/>
      <c r="RXR40" s="93"/>
      <c r="RXS40" s="93"/>
      <c r="RXT40" s="93"/>
      <c r="RXU40" s="93"/>
      <c r="RXV40" s="93"/>
      <c r="RXW40" s="93"/>
      <c r="RXX40" s="93"/>
      <c r="RXY40" s="93"/>
      <c r="RXZ40" s="93"/>
      <c r="RYA40" s="93"/>
      <c r="RYB40" s="93"/>
      <c r="RYC40" s="93"/>
      <c r="RYD40" s="93"/>
      <c r="RYE40" s="93"/>
      <c r="RYF40" s="93"/>
      <c r="RYG40" s="93"/>
      <c r="RYH40" s="93"/>
      <c r="RYI40" s="93"/>
      <c r="RYJ40" s="93"/>
      <c r="RYK40" s="93"/>
      <c r="RYL40" s="93"/>
      <c r="RYM40" s="93"/>
      <c r="RYN40" s="93"/>
      <c r="RYO40" s="93"/>
      <c r="RYP40" s="93"/>
      <c r="RYQ40" s="93"/>
      <c r="RYR40" s="93"/>
      <c r="RYS40" s="93"/>
      <c r="RYT40" s="93"/>
      <c r="RYU40" s="93"/>
      <c r="RYV40" s="93"/>
      <c r="RYW40" s="93"/>
      <c r="RYX40" s="93"/>
      <c r="RYY40" s="93"/>
      <c r="RYZ40" s="93"/>
      <c r="RZA40" s="93"/>
      <c r="RZB40" s="93"/>
      <c r="RZC40" s="93"/>
      <c r="RZD40" s="93"/>
      <c r="RZE40" s="93"/>
      <c r="RZF40" s="93"/>
      <c r="RZG40" s="93"/>
      <c r="RZH40" s="93"/>
      <c r="RZI40" s="93"/>
      <c r="RZJ40" s="93"/>
      <c r="RZK40" s="93"/>
      <c r="RZL40" s="93"/>
      <c r="RZM40" s="93"/>
      <c r="RZN40" s="93"/>
      <c r="RZO40" s="93"/>
      <c r="RZP40" s="93"/>
      <c r="RZQ40" s="93"/>
      <c r="RZR40" s="93"/>
      <c r="RZX40" s="93"/>
      <c r="SAA40" s="93"/>
      <c r="SAD40" s="93"/>
      <c r="SAG40" s="93"/>
      <c r="SAJ40" s="93"/>
      <c r="SAM40" s="93"/>
      <c r="SAS40" s="93"/>
      <c r="SBB40" s="93"/>
      <c r="SBE40" s="93"/>
      <c r="SBH40" s="93"/>
      <c r="SBK40" s="93"/>
      <c r="SBW40" s="93"/>
      <c r="SCC40" s="93"/>
      <c r="SCF40" s="93"/>
      <c r="SCI40" s="93"/>
      <c r="SCL40" s="93"/>
      <c r="SCR40" s="93"/>
      <c r="SCU40" s="93"/>
      <c r="SCX40" s="93"/>
      <c r="SDA40" s="93"/>
      <c r="SDC40" s="93"/>
      <c r="SDD40" s="93"/>
      <c r="SDI40" s="93"/>
      <c r="SDL40" s="93"/>
      <c r="SDO40" s="93"/>
      <c r="SDR40" s="93"/>
      <c r="SDU40" s="93"/>
      <c r="SDX40" s="93"/>
      <c r="SEA40" s="93"/>
      <c r="SEG40" s="93"/>
      <c r="SEJ40" s="93"/>
      <c r="SEM40" s="93"/>
      <c r="SEO40" s="93"/>
      <c r="SEP40" s="93"/>
      <c r="SEX40" s="93"/>
      <c r="SFA40" s="93"/>
      <c r="SFD40" s="93"/>
      <c r="SFO40" s="93"/>
      <c r="SFP40" s="93"/>
      <c r="SFU40" s="93"/>
      <c r="SFY40" s="93"/>
      <c r="SFZ40" s="93"/>
      <c r="SGH40" s="93"/>
      <c r="SGI40" s="93"/>
      <c r="SHI40" s="93"/>
      <c r="SHJ40" s="93"/>
      <c r="SHK40" s="93"/>
      <c r="SHL40" s="93"/>
      <c r="SHM40" s="93"/>
      <c r="SHN40" s="93"/>
      <c r="SHO40" s="93"/>
      <c r="SHP40" s="93"/>
      <c r="SHQ40" s="93"/>
      <c r="SHR40" s="93"/>
      <c r="SHS40" s="93"/>
      <c r="SHT40" s="93"/>
      <c r="SHU40" s="93"/>
      <c r="SHV40" s="93"/>
      <c r="SHW40" s="93"/>
      <c r="SHX40" s="93"/>
      <c r="SHY40" s="93"/>
      <c r="SHZ40" s="93"/>
      <c r="SIA40" s="93"/>
      <c r="SIB40" s="93"/>
      <c r="SIC40" s="93"/>
      <c r="SID40" s="93"/>
      <c r="SIE40" s="93"/>
      <c r="SIF40" s="93"/>
      <c r="SIG40" s="93"/>
      <c r="SIH40" s="93"/>
      <c r="SII40" s="93"/>
      <c r="SIJ40" s="93"/>
      <c r="SIK40" s="93"/>
      <c r="SIL40" s="93"/>
      <c r="SIM40" s="93"/>
      <c r="SIN40" s="93"/>
      <c r="SIO40" s="93"/>
      <c r="SIP40" s="93"/>
      <c r="SIQ40" s="93"/>
      <c r="SIR40" s="93"/>
      <c r="SIS40" s="93"/>
      <c r="SIT40" s="93"/>
      <c r="SIU40" s="93"/>
      <c r="SIV40" s="93"/>
      <c r="SIW40" s="93"/>
      <c r="SIX40" s="93"/>
      <c r="SIY40" s="93"/>
      <c r="SIZ40" s="93"/>
      <c r="SJA40" s="93"/>
      <c r="SJB40" s="93"/>
      <c r="SJC40" s="93"/>
      <c r="SJD40" s="93"/>
      <c r="SJE40" s="93"/>
      <c r="SJF40" s="93"/>
      <c r="SJG40" s="93"/>
      <c r="SJH40" s="93"/>
      <c r="SJI40" s="93"/>
      <c r="SJJ40" s="93"/>
      <c r="SJK40" s="93"/>
      <c r="SJL40" s="93"/>
      <c r="SJM40" s="93"/>
      <c r="SJN40" s="93"/>
      <c r="SJT40" s="93"/>
      <c r="SJW40" s="93"/>
      <c r="SJZ40" s="93"/>
      <c r="SKC40" s="93"/>
      <c r="SKF40" s="93"/>
      <c r="SKI40" s="93"/>
      <c r="SKO40" s="93"/>
      <c r="SKX40" s="93"/>
      <c r="SLA40" s="93"/>
      <c r="SLD40" s="93"/>
      <c r="SLG40" s="93"/>
      <c r="SLS40" s="93"/>
      <c r="SLY40" s="93"/>
      <c r="SMB40" s="93"/>
      <c r="SME40" s="93"/>
      <c r="SMH40" s="93"/>
      <c r="SMN40" s="93"/>
      <c r="SMQ40" s="93"/>
      <c r="SMT40" s="93"/>
      <c r="SMW40" s="93"/>
      <c r="SMY40" s="93"/>
      <c r="SMZ40" s="93"/>
      <c r="SNE40" s="93"/>
      <c r="SNH40" s="93"/>
      <c r="SNK40" s="93"/>
      <c r="SNN40" s="93"/>
      <c r="SNQ40" s="93"/>
      <c r="SNT40" s="93"/>
      <c r="SNW40" s="93"/>
      <c r="SOC40" s="93"/>
      <c r="SOF40" s="93"/>
      <c r="SOI40" s="93"/>
      <c r="SOK40" s="93"/>
      <c r="SOL40" s="93"/>
      <c r="SOT40" s="93"/>
      <c r="SOW40" s="93"/>
      <c r="SOZ40" s="93"/>
      <c r="SPK40" s="93"/>
      <c r="SPL40" s="93"/>
      <c r="SPQ40" s="93"/>
      <c r="SPU40" s="93"/>
      <c r="SPV40" s="93"/>
      <c r="SQD40" s="93"/>
      <c r="SQE40" s="93"/>
      <c r="SRE40" s="93"/>
      <c r="SRF40" s="93"/>
      <c r="SRG40" s="93"/>
      <c r="SRH40" s="93"/>
      <c r="SRI40" s="93"/>
      <c r="SRJ40" s="93"/>
      <c r="SRK40" s="93"/>
      <c r="SRL40" s="93"/>
      <c r="SRM40" s="93"/>
      <c r="SRN40" s="93"/>
      <c r="SRO40" s="93"/>
      <c r="SRP40" s="93"/>
      <c r="SRQ40" s="93"/>
      <c r="SRR40" s="93"/>
      <c r="SRS40" s="93"/>
      <c r="SRT40" s="93"/>
      <c r="SRU40" s="93"/>
      <c r="SRV40" s="93"/>
      <c r="SRW40" s="93"/>
      <c r="SRX40" s="93"/>
      <c r="SRY40" s="93"/>
      <c r="SRZ40" s="93"/>
      <c r="SSA40" s="93"/>
      <c r="SSB40" s="93"/>
      <c r="SSC40" s="93"/>
      <c r="SSD40" s="93"/>
      <c r="SSE40" s="93"/>
      <c r="SSF40" s="93"/>
      <c r="SSG40" s="93"/>
      <c r="SSH40" s="93"/>
      <c r="SSI40" s="93"/>
      <c r="SSJ40" s="93"/>
      <c r="SSK40" s="93"/>
      <c r="SSL40" s="93"/>
      <c r="SSM40" s="93"/>
      <c r="SSN40" s="93"/>
      <c r="SSO40" s="93"/>
      <c r="SSP40" s="93"/>
      <c r="SSQ40" s="93"/>
      <c r="SSR40" s="93"/>
      <c r="SSS40" s="93"/>
      <c r="SST40" s="93"/>
      <c r="SSU40" s="93"/>
      <c r="SSV40" s="93"/>
      <c r="SSW40" s="93"/>
      <c r="SSX40" s="93"/>
      <c r="SSY40" s="93"/>
      <c r="SSZ40" s="93"/>
      <c r="STA40" s="93"/>
      <c r="STB40" s="93"/>
      <c r="STC40" s="93"/>
      <c r="STD40" s="93"/>
      <c r="STE40" s="93"/>
      <c r="STF40" s="93"/>
      <c r="STG40" s="93"/>
      <c r="STH40" s="93"/>
      <c r="STI40" s="93"/>
      <c r="STJ40" s="93"/>
      <c r="STP40" s="93"/>
      <c r="STS40" s="93"/>
      <c r="STV40" s="93"/>
      <c r="STY40" s="93"/>
      <c r="SUB40" s="93"/>
      <c r="SUE40" s="93"/>
      <c r="SUK40" s="93"/>
      <c r="SUT40" s="93"/>
      <c r="SUW40" s="93"/>
      <c r="SUZ40" s="93"/>
      <c r="SVC40" s="93"/>
      <c r="SVO40" s="93"/>
      <c r="SVU40" s="93"/>
      <c r="SVX40" s="93"/>
      <c r="SWA40" s="93"/>
      <c r="SWD40" s="93"/>
      <c r="SWJ40" s="93"/>
      <c r="SWM40" s="93"/>
      <c r="SWP40" s="93"/>
      <c r="SWS40" s="93"/>
      <c r="SWU40" s="93"/>
      <c r="SWV40" s="93"/>
      <c r="SXA40" s="93"/>
      <c r="SXD40" s="93"/>
      <c r="SXG40" s="93"/>
      <c r="SXJ40" s="93"/>
      <c r="SXM40" s="93"/>
      <c r="SXP40" s="93"/>
      <c r="SXS40" s="93"/>
      <c r="SXY40" s="93"/>
      <c r="SYB40" s="93"/>
      <c r="SYE40" s="93"/>
      <c r="SYG40" s="93"/>
      <c r="SYH40" s="93"/>
      <c r="SYP40" s="93"/>
      <c r="SYS40" s="93"/>
      <c r="SYV40" s="93"/>
      <c r="SZG40" s="93"/>
      <c r="SZH40" s="93"/>
      <c r="SZM40" s="93"/>
      <c r="SZQ40" s="93"/>
      <c r="SZR40" s="93"/>
      <c r="SZZ40" s="93"/>
      <c r="TAA40" s="93"/>
      <c r="TBA40" s="93"/>
      <c r="TBB40" s="93"/>
      <c r="TBC40" s="93"/>
      <c r="TBD40" s="93"/>
      <c r="TBE40" s="93"/>
      <c r="TBF40" s="93"/>
      <c r="TBG40" s="93"/>
      <c r="TBH40" s="93"/>
      <c r="TBI40" s="93"/>
      <c r="TBJ40" s="93"/>
      <c r="TBK40" s="93"/>
      <c r="TBL40" s="93"/>
      <c r="TBM40" s="93"/>
      <c r="TBN40" s="93"/>
      <c r="TBO40" s="93"/>
      <c r="TBP40" s="93"/>
      <c r="TBQ40" s="93"/>
      <c r="TBR40" s="93"/>
      <c r="TBS40" s="93"/>
      <c r="TBT40" s="93"/>
      <c r="TBU40" s="93"/>
      <c r="TBV40" s="93"/>
      <c r="TBW40" s="93"/>
      <c r="TBX40" s="93"/>
      <c r="TBY40" s="93"/>
      <c r="TBZ40" s="93"/>
      <c r="TCA40" s="93"/>
      <c r="TCB40" s="93"/>
      <c r="TCC40" s="93"/>
      <c r="TCD40" s="93"/>
      <c r="TCE40" s="93"/>
      <c r="TCF40" s="93"/>
      <c r="TCG40" s="93"/>
      <c r="TCH40" s="93"/>
      <c r="TCI40" s="93"/>
      <c r="TCJ40" s="93"/>
      <c r="TCK40" s="93"/>
      <c r="TCL40" s="93"/>
      <c r="TCM40" s="93"/>
      <c r="TCN40" s="93"/>
      <c r="TCO40" s="93"/>
      <c r="TCP40" s="93"/>
      <c r="TCQ40" s="93"/>
      <c r="TCR40" s="93"/>
      <c r="TCS40" s="93"/>
      <c r="TCT40" s="93"/>
      <c r="TCU40" s="93"/>
      <c r="TCV40" s="93"/>
      <c r="TCW40" s="93"/>
      <c r="TCX40" s="93"/>
      <c r="TCY40" s="93"/>
      <c r="TCZ40" s="93"/>
      <c r="TDA40" s="93"/>
      <c r="TDB40" s="93"/>
      <c r="TDC40" s="93"/>
      <c r="TDD40" s="93"/>
      <c r="TDE40" s="93"/>
      <c r="TDF40" s="93"/>
      <c r="TDL40" s="93"/>
      <c r="TDO40" s="93"/>
      <c r="TDR40" s="93"/>
      <c r="TDU40" s="93"/>
      <c r="TDX40" s="93"/>
      <c r="TEA40" s="93"/>
      <c r="TEG40" s="93"/>
      <c r="TEP40" s="93"/>
      <c r="TES40" s="93"/>
      <c r="TEV40" s="93"/>
      <c r="TEY40" s="93"/>
      <c r="TFK40" s="93"/>
      <c r="TFQ40" s="93"/>
      <c r="TFT40" s="93"/>
      <c r="TFW40" s="93"/>
      <c r="TFZ40" s="93"/>
      <c r="TGF40" s="93"/>
      <c r="TGI40" s="93"/>
      <c r="TGL40" s="93"/>
      <c r="TGO40" s="93"/>
      <c r="TGQ40" s="93"/>
      <c r="TGR40" s="93"/>
      <c r="TGW40" s="93"/>
      <c r="TGZ40" s="93"/>
      <c r="THC40" s="93"/>
      <c r="THF40" s="93"/>
      <c r="THI40" s="93"/>
      <c r="THL40" s="93"/>
      <c r="THO40" s="93"/>
      <c r="THU40" s="93"/>
      <c r="THX40" s="93"/>
      <c r="TIA40" s="93"/>
      <c r="TIC40" s="93"/>
      <c r="TID40" s="93"/>
      <c r="TIL40" s="93"/>
      <c r="TIO40" s="93"/>
      <c r="TIR40" s="93"/>
      <c r="TJC40" s="93"/>
      <c r="TJD40" s="93"/>
      <c r="TJI40" s="93"/>
      <c r="TJM40" s="93"/>
      <c r="TJN40" s="93"/>
      <c r="TJV40" s="93"/>
      <c r="TJW40" s="93"/>
      <c r="TKW40" s="93"/>
      <c r="TKX40" s="93"/>
      <c r="TKY40" s="93"/>
      <c r="TKZ40" s="93"/>
      <c r="TLA40" s="93"/>
      <c r="TLB40" s="93"/>
      <c r="TLC40" s="93"/>
      <c r="TLD40" s="93"/>
      <c r="TLE40" s="93"/>
      <c r="TLF40" s="93"/>
      <c r="TLG40" s="93"/>
      <c r="TLH40" s="93"/>
      <c r="TLI40" s="93"/>
      <c r="TLJ40" s="93"/>
      <c r="TLK40" s="93"/>
      <c r="TLL40" s="93"/>
      <c r="TLM40" s="93"/>
      <c r="TLN40" s="93"/>
      <c r="TLO40" s="93"/>
      <c r="TLP40" s="93"/>
      <c r="TLQ40" s="93"/>
      <c r="TLR40" s="93"/>
      <c r="TLS40" s="93"/>
      <c r="TLT40" s="93"/>
      <c r="TLU40" s="93"/>
      <c r="TLV40" s="93"/>
      <c r="TLW40" s="93"/>
      <c r="TLX40" s="93"/>
      <c r="TLY40" s="93"/>
      <c r="TLZ40" s="93"/>
      <c r="TMA40" s="93"/>
      <c r="TMB40" s="93"/>
      <c r="TMC40" s="93"/>
      <c r="TMD40" s="93"/>
      <c r="TME40" s="93"/>
      <c r="TMF40" s="93"/>
      <c r="TMG40" s="93"/>
      <c r="TMH40" s="93"/>
      <c r="TMI40" s="93"/>
      <c r="TMJ40" s="93"/>
      <c r="TMK40" s="93"/>
      <c r="TML40" s="93"/>
      <c r="TMM40" s="93"/>
      <c r="TMN40" s="93"/>
      <c r="TMO40" s="93"/>
      <c r="TMP40" s="93"/>
      <c r="TMQ40" s="93"/>
      <c r="TMR40" s="93"/>
      <c r="TMS40" s="93"/>
      <c r="TMT40" s="93"/>
      <c r="TMU40" s="93"/>
      <c r="TMV40" s="93"/>
      <c r="TMW40" s="93"/>
      <c r="TMX40" s="93"/>
      <c r="TMY40" s="93"/>
      <c r="TMZ40" s="93"/>
      <c r="TNA40" s="93"/>
      <c r="TNB40" s="93"/>
      <c r="TNH40" s="93"/>
      <c r="TNK40" s="93"/>
      <c r="TNN40" s="93"/>
      <c r="TNQ40" s="93"/>
      <c r="TNT40" s="93"/>
      <c r="TNW40" s="93"/>
      <c r="TOC40" s="93"/>
      <c r="TOL40" s="93"/>
      <c r="TOO40" s="93"/>
      <c r="TOR40" s="93"/>
      <c r="TOU40" s="93"/>
      <c r="TPG40" s="93"/>
      <c r="TPM40" s="93"/>
      <c r="TPP40" s="93"/>
      <c r="TPS40" s="93"/>
      <c r="TPV40" s="93"/>
      <c r="TQB40" s="93"/>
      <c r="TQE40" s="93"/>
      <c r="TQH40" s="93"/>
      <c r="TQK40" s="93"/>
      <c r="TQM40" s="93"/>
      <c r="TQN40" s="93"/>
      <c r="TQS40" s="93"/>
      <c r="TQV40" s="93"/>
      <c r="TQY40" s="93"/>
      <c r="TRB40" s="93"/>
      <c r="TRE40" s="93"/>
      <c r="TRH40" s="93"/>
      <c r="TRK40" s="93"/>
      <c r="TRQ40" s="93"/>
      <c r="TRT40" s="93"/>
      <c r="TRW40" s="93"/>
      <c r="TRY40" s="93"/>
      <c r="TRZ40" s="93"/>
      <c r="TSH40" s="93"/>
      <c r="TSK40" s="93"/>
      <c r="TSN40" s="93"/>
      <c r="TSY40" s="93"/>
      <c r="TSZ40" s="93"/>
      <c r="TTE40" s="93"/>
      <c r="TTI40" s="93"/>
      <c r="TTJ40" s="93"/>
      <c r="TTR40" s="93"/>
      <c r="TTS40" s="93"/>
      <c r="TUS40" s="93"/>
      <c r="TUT40" s="93"/>
      <c r="TUU40" s="93"/>
      <c r="TUV40" s="93"/>
      <c r="TUW40" s="93"/>
      <c r="TUX40" s="93"/>
      <c r="TUY40" s="93"/>
      <c r="TUZ40" s="93"/>
      <c r="TVA40" s="93"/>
      <c r="TVB40" s="93"/>
      <c r="TVC40" s="93"/>
      <c r="TVD40" s="93"/>
      <c r="TVE40" s="93"/>
      <c r="TVF40" s="93"/>
      <c r="TVG40" s="93"/>
      <c r="TVH40" s="93"/>
      <c r="TVI40" s="93"/>
      <c r="TVJ40" s="93"/>
      <c r="TVK40" s="93"/>
      <c r="TVL40" s="93"/>
      <c r="TVM40" s="93"/>
      <c r="TVN40" s="93"/>
      <c r="TVO40" s="93"/>
      <c r="TVP40" s="93"/>
      <c r="TVQ40" s="93"/>
      <c r="TVR40" s="93"/>
      <c r="TVS40" s="93"/>
      <c r="TVT40" s="93"/>
      <c r="TVU40" s="93"/>
      <c r="TVV40" s="93"/>
      <c r="TVW40" s="93"/>
      <c r="TVX40" s="93"/>
      <c r="TVY40" s="93"/>
      <c r="TVZ40" s="93"/>
      <c r="TWA40" s="93"/>
      <c r="TWB40" s="93"/>
      <c r="TWC40" s="93"/>
      <c r="TWD40" s="93"/>
      <c r="TWE40" s="93"/>
      <c r="TWF40" s="93"/>
      <c r="TWG40" s="93"/>
      <c r="TWH40" s="93"/>
      <c r="TWI40" s="93"/>
      <c r="TWJ40" s="93"/>
      <c r="TWK40" s="93"/>
      <c r="TWL40" s="93"/>
      <c r="TWM40" s="93"/>
      <c r="TWN40" s="93"/>
      <c r="TWO40" s="93"/>
      <c r="TWP40" s="93"/>
      <c r="TWQ40" s="93"/>
      <c r="TWR40" s="93"/>
      <c r="TWS40" s="93"/>
      <c r="TWT40" s="93"/>
      <c r="TWU40" s="93"/>
      <c r="TWV40" s="93"/>
      <c r="TWW40" s="93"/>
      <c r="TWX40" s="93"/>
      <c r="TXD40" s="93"/>
      <c r="TXG40" s="93"/>
      <c r="TXJ40" s="93"/>
      <c r="TXM40" s="93"/>
      <c r="TXP40" s="93"/>
      <c r="TXS40" s="93"/>
      <c r="TXY40" s="93"/>
      <c r="TYH40" s="93"/>
      <c r="TYK40" s="93"/>
      <c r="TYN40" s="93"/>
      <c r="TYQ40" s="93"/>
      <c r="TZC40" s="93"/>
      <c r="TZI40" s="93"/>
      <c r="TZL40" s="93"/>
      <c r="TZO40" s="93"/>
      <c r="TZR40" s="93"/>
      <c r="TZX40" s="93"/>
      <c r="UAA40" s="93"/>
      <c r="UAD40" s="93"/>
      <c r="UAG40" s="93"/>
      <c r="UAI40" s="93"/>
      <c r="UAJ40" s="93"/>
      <c r="UAO40" s="93"/>
      <c r="UAR40" s="93"/>
      <c r="UAU40" s="93"/>
      <c r="UAX40" s="93"/>
      <c r="UBA40" s="93"/>
      <c r="UBD40" s="93"/>
      <c r="UBG40" s="93"/>
      <c r="UBM40" s="93"/>
      <c r="UBP40" s="93"/>
      <c r="UBS40" s="93"/>
      <c r="UBU40" s="93"/>
      <c r="UBV40" s="93"/>
      <c r="UCD40" s="93"/>
      <c r="UCG40" s="93"/>
      <c r="UCJ40" s="93"/>
      <c r="UCU40" s="93"/>
      <c r="UCV40" s="93"/>
      <c r="UDA40" s="93"/>
      <c r="UDE40" s="93"/>
      <c r="UDF40" s="93"/>
      <c r="UDN40" s="93"/>
      <c r="UDO40" s="93"/>
      <c r="UEO40" s="93"/>
      <c r="UEP40" s="93"/>
      <c r="UEQ40" s="93"/>
      <c r="UER40" s="93"/>
      <c r="UES40" s="93"/>
      <c r="UET40" s="93"/>
      <c r="UEU40" s="93"/>
      <c r="UEV40" s="93"/>
      <c r="UEW40" s="93"/>
      <c r="UEX40" s="93"/>
      <c r="UEY40" s="93"/>
      <c r="UEZ40" s="93"/>
      <c r="UFA40" s="93"/>
      <c r="UFB40" s="93"/>
      <c r="UFC40" s="93"/>
      <c r="UFD40" s="93"/>
      <c r="UFE40" s="93"/>
      <c r="UFF40" s="93"/>
      <c r="UFG40" s="93"/>
      <c r="UFH40" s="93"/>
      <c r="UFI40" s="93"/>
      <c r="UFJ40" s="93"/>
      <c r="UFK40" s="93"/>
      <c r="UFL40" s="93"/>
      <c r="UFM40" s="93"/>
      <c r="UFN40" s="93"/>
      <c r="UFO40" s="93"/>
      <c r="UFP40" s="93"/>
      <c r="UFQ40" s="93"/>
      <c r="UFR40" s="93"/>
      <c r="UFS40" s="93"/>
      <c r="UFT40" s="93"/>
      <c r="UFU40" s="93"/>
      <c r="UFV40" s="93"/>
      <c r="UFW40" s="93"/>
      <c r="UFX40" s="93"/>
      <c r="UFY40" s="93"/>
      <c r="UFZ40" s="93"/>
      <c r="UGA40" s="93"/>
      <c r="UGB40" s="93"/>
      <c r="UGC40" s="93"/>
      <c r="UGD40" s="93"/>
      <c r="UGE40" s="93"/>
      <c r="UGF40" s="93"/>
      <c r="UGG40" s="93"/>
      <c r="UGH40" s="93"/>
      <c r="UGI40" s="93"/>
      <c r="UGJ40" s="93"/>
      <c r="UGK40" s="93"/>
      <c r="UGL40" s="93"/>
      <c r="UGM40" s="93"/>
      <c r="UGN40" s="93"/>
      <c r="UGO40" s="93"/>
      <c r="UGP40" s="93"/>
      <c r="UGQ40" s="93"/>
      <c r="UGR40" s="93"/>
      <c r="UGS40" s="93"/>
      <c r="UGT40" s="93"/>
      <c r="UGZ40" s="93"/>
      <c r="UHC40" s="93"/>
      <c r="UHF40" s="93"/>
      <c r="UHI40" s="93"/>
      <c r="UHL40" s="93"/>
      <c r="UHO40" s="93"/>
      <c r="UHU40" s="93"/>
      <c r="UID40" s="93"/>
      <c r="UIG40" s="93"/>
      <c r="UIJ40" s="93"/>
      <c r="UIM40" s="93"/>
      <c r="UIY40" s="93"/>
      <c r="UJE40" s="93"/>
      <c r="UJH40" s="93"/>
      <c r="UJK40" s="93"/>
      <c r="UJN40" s="93"/>
      <c r="UJT40" s="93"/>
      <c r="UJW40" s="93"/>
      <c r="UJZ40" s="93"/>
      <c r="UKC40" s="93"/>
      <c r="UKE40" s="93"/>
      <c r="UKF40" s="93"/>
      <c r="UKK40" s="93"/>
      <c r="UKN40" s="93"/>
      <c r="UKQ40" s="93"/>
      <c r="UKT40" s="93"/>
      <c r="UKW40" s="93"/>
      <c r="UKZ40" s="93"/>
      <c r="ULC40" s="93"/>
      <c r="ULI40" s="93"/>
      <c r="ULL40" s="93"/>
      <c r="ULO40" s="93"/>
      <c r="ULQ40" s="93"/>
      <c r="ULR40" s="93"/>
      <c r="ULZ40" s="93"/>
      <c r="UMC40" s="93"/>
      <c r="UMF40" s="93"/>
      <c r="UMQ40" s="93"/>
      <c r="UMR40" s="93"/>
      <c r="UMW40" s="93"/>
      <c r="UNA40" s="93"/>
      <c r="UNB40" s="93"/>
      <c r="UNJ40" s="93"/>
      <c r="UNK40" s="93"/>
      <c r="UOK40" s="93"/>
      <c r="UOL40" s="93"/>
      <c r="UOM40" s="93"/>
      <c r="UON40" s="93"/>
      <c r="UOO40" s="93"/>
      <c r="UOP40" s="93"/>
      <c r="UOQ40" s="93"/>
      <c r="UOR40" s="93"/>
      <c r="UOS40" s="93"/>
      <c r="UOT40" s="93"/>
      <c r="UOU40" s="93"/>
      <c r="UOV40" s="93"/>
      <c r="UOW40" s="93"/>
      <c r="UOX40" s="93"/>
      <c r="UOY40" s="93"/>
      <c r="UOZ40" s="93"/>
      <c r="UPA40" s="93"/>
      <c r="UPB40" s="93"/>
      <c r="UPC40" s="93"/>
      <c r="UPD40" s="93"/>
      <c r="UPE40" s="93"/>
      <c r="UPF40" s="93"/>
      <c r="UPG40" s="93"/>
      <c r="UPH40" s="93"/>
      <c r="UPI40" s="93"/>
      <c r="UPJ40" s="93"/>
      <c r="UPK40" s="93"/>
      <c r="UPL40" s="93"/>
      <c r="UPM40" s="93"/>
      <c r="UPN40" s="93"/>
      <c r="UPO40" s="93"/>
      <c r="UPP40" s="93"/>
      <c r="UPQ40" s="93"/>
      <c r="UPR40" s="93"/>
      <c r="UPS40" s="93"/>
      <c r="UPT40" s="93"/>
      <c r="UPU40" s="93"/>
      <c r="UPV40" s="93"/>
      <c r="UPW40" s="93"/>
      <c r="UPX40" s="93"/>
      <c r="UPY40" s="93"/>
      <c r="UPZ40" s="93"/>
      <c r="UQA40" s="93"/>
      <c r="UQB40" s="93"/>
      <c r="UQC40" s="93"/>
      <c r="UQD40" s="93"/>
      <c r="UQE40" s="93"/>
      <c r="UQF40" s="93"/>
      <c r="UQG40" s="93"/>
      <c r="UQH40" s="93"/>
      <c r="UQI40" s="93"/>
      <c r="UQJ40" s="93"/>
      <c r="UQK40" s="93"/>
      <c r="UQL40" s="93"/>
      <c r="UQM40" s="93"/>
      <c r="UQN40" s="93"/>
      <c r="UQO40" s="93"/>
      <c r="UQP40" s="93"/>
      <c r="UQV40" s="93"/>
      <c r="UQY40" s="93"/>
      <c r="URB40" s="93"/>
      <c r="URE40" s="93"/>
      <c r="URH40" s="93"/>
      <c r="URK40" s="93"/>
      <c r="URQ40" s="93"/>
      <c r="URZ40" s="93"/>
      <c r="USC40" s="93"/>
      <c r="USF40" s="93"/>
      <c r="USI40" s="93"/>
      <c r="USU40" s="93"/>
      <c r="UTA40" s="93"/>
      <c r="UTD40" s="93"/>
      <c r="UTG40" s="93"/>
      <c r="UTJ40" s="93"/>
      <c r="UTP40" s="93"/>
      <c r="UTS40" s="93"/>
      <c r="UTV40" s="93"/>
      <c r="UTY40" s="93"/>
      <c r="UUA40" s="93"/>
      <c r="UUB40" s="93"/>
      <c r="UUG40" s="93"/>
      <c r="UUJ40" s="93"/>
      <c r="UUM40" s="93"/>
      <c r="UUP40" s="93"/>
      <c r="UUS40" s="93"/>
      <c r="UUV40" s="93"/>
      <c r="UUY40" s="93"/>
      <c r="UVE40" s="93"/>
      <c r="UVH40" s="93"/>
      <c r="UVK40" s="93"/>
      <c r="UVM40" s="93"/>
      <c r="UVN40" s="93"/>
      <c r="UVV40" s="93"/>
      <c r="UVY40" s="93"/>
      <c r="UWB40" s="93"/>
      <c r="UWM40" s="93"/>
      <c r="UWN40" s="93"/>
      <c r="UWS40" s="93"/>
      <c r="UWW40" s="93"/>
      <c r="UWX40" s="93"/>
      <c r="UXF40" s="93"/>
      <c r="UXG40" s="93"/>
      <c r="UYG40" s="93"/>
      <c r="UYH40" s="93"/>
      <c r="UYI40" s="93"/>
      <c r="UYJ40" s="93"/>
      <c r="UYK40" s="93"/>
      <c r="UYL40" s="93"/>
      <c r="UYM40" s="93"/>
      <c r="UYN40" s="93"/>
      <c r="UYO40" s="93"/>
      <c r="UYP40" s="93"/>
      <c r="UYQ40" s="93"/>
      <c r="UYR40" s="93"/>
      <c r="UYS40" s="93"/>
      <c r="UYT40" s="93"/>
      <c r="UYU40" s="93"/>
      <c r="UYV40" s="93"/>
      <c r="UYW40" s="93"/>
      <c r="UYX40" s="93"/>
      <c r="UYY40" s="93"/>
      <c r="UYZ40" s="93"/>
      <c r="UZA40" s="93"/>
      <c r="UZB40" s="93"/>
      <c r="UZC40" s="93"/>
      <c r="UZD40" s="93"/>
      <c r="UZE40" s="93"/>
      <c r="UZF40" s="93"/>
      <c r="UZG40" s="93"/>
      <c r="UZH40" s="93"/>
      <c r="UZI40" s="93"/>
      <c r="UZJ40" s="93"/>
      <c r="UZK40" s="93"/>
      <c r="UZL40" s="93"/>
      <c r="UZM40" s="93"/>
      <c r="UZN40" s="93"/>
      <c r="UZO40" s="93"/>
      <c r="UZP40" s="93"/>
      <c r="UZQ40" s="93"/>
      <c r="UZR40" s="93"/>
      <c r="UZS40" s="93"/>
      <c r="UZT40" s="93"/>
      <c r="UZU40" s="93"/>
      <c r="UZV40" s="93"/>
      <c r="UZW40" s="93"/>
      <c r="UZX40" s="93"/>
      <c r="UZY40" s="93"/>
      <c r="UZZ40" s="93"/>
      <c r="VAA40" s="93"/>
      <c r="VAB40" s="93"/>
      <c r="VAC40" s="93"/>
      <c r="VAD40" s="93"/>
      <c r="VAE40" s="93"/>
      <c r="VAF40" s="93"/>
      <c r="VAG40" s="93"/>
      <c r="VAH40" s="93"/>
      <c r="VAI40" s="93"/>
      <c r="VAJ40" s="93"/>
      <c r="VAK40" s="93"/>
      <c r="VAL40" s="93"/>
      <c r="VAR40" s="93"/>
      <c r="VAU40" s="93"/>
      <c r="VAX40" s="93"/>
      <c r="VBA40" s="93"/>
      <c r="VBD40" s="93"/>
      <c r="VBG40" s="93"/>
      <c r="VBM40" s="93"/>
      <c r="VBV40" s="93"/>
      <c r="VBY40" s="93"/>
      <c r="VCB40" s="93"/>
      <c r="VCE40" s="93"/>
      <c r="VCQ40" s="93"/>
      <c r="VCW40" s="93"/>
      <c r="VCZ40" s="93"/>
      <c r="VDC40" s="93"/>
      <c r="VDF40" s="93"/>
      <c r="VDL40" s="93"/>
      <c r="VDO40" s="93"/>
      <c r="VDR40" s="93"/>
      <c r="VDU40" s="93"/>
      <c r="VDW40" s="93"/>
      <c r="VDX40" s="93"/>
      <c r="VEC40" s="93"/>
      <c r="VEF40" s="93"/>
      <c r="VEI40" s="93"/>
      <c r="VEL40" s="93"/>
      <c r="VEO40" s="93"/>
      <c r="VER40" s="93"/>
      <c r="VEU40" s="93"/>
      <c r="VFA40" s="93"/>
      <c r="VFD40" s="93"/>
      <c r="VFG40" s="93"/>
      <c r="VFI40" s="93"/>
      <c r="VFJ40" s="93"/>
      <c r="VFR40" s="93"/>
      <c r="VFU40" s="93"/>
      <c r="VFX40" s="93"/>
      <c r="VGI40" s="93"/>
      <c r="VGJ40" s="93"/>
      <c r="VGO40" s="93"/>
      <c r="VGS40" s="93"/>
      <c r="VGT40" s="93"/>
      <c r="VHB40" s="93"/>
      <c r="VHC40" s="93"/>
      <c r="VIC40" s="93"/>
      <c r="VID40" s="93"/>
      <c r="VIE40" s="93"/>
      <c r="VIF40" s="93"/>
      <c r="VIG40" s="93"/>
      <c r="VIH40" s="93"/>
      <c r="VII40" s="93"/>
      <c r="VIJ40" s="93"/>
      <c r="VIK40" s="93"/>
      <c r="VIL40" s="93"/>
      <c r="VIM40" s="93"/>
      <c r="VIN40" s="93"/>
      <c r="VIO40" s="93"/>
      <c r="VIP40" s="93"/>
      <c r="VIQ40" s="93"/>
      <c r="VIR40" s="93"/>
      <c r="VIS40" s="93"/>
      <c r="VIT40" s="93"/>
      <c r="VIU40" s="93"/>
      <c r="VIV40" s="93"/>
      <c r="VIW40" s="93"/>
      <c r="VIX40" s="93"/>
      <c r="VIY40" s="93"/>
      <c r="VIZ40" s="93"/>
      <c r="VJA40" s="93"/>
      <c r="VJB40" s="93"/>
      <c r="VJC40" s="93"/>
      <c r="VJD40" s="93"/>
      <c r="VJE40" s="93"/>
      <c r="VJF40" s="93"/>
      <c r="VJG40" s="93"/>
      <c r="VJH40" s="93"/>
      <c r="VJI40" s="93"/>
      <c r="VJJ40" s="93"/>
      <c r="VJK40" s="93"/>
      <c r="VJL40" s="93"/>
      <c r="VJM40" s="93"/>
      <c r="VJN40" s="93"/>
      <c r="VJO40" s="93"/>
      <c r="VJP40" s="93"/>
      <c r="VJQ40" s="93"/>
      <c r="VJR40" s="93"/>
      <c r="VJS40" s="93"/>
      <c r="VJT40" s="93"/>
      <c r="VJU40" s="93"/>
      <c r="VJV40" s="93"/>
      <c r="VJW40" s="93"/>
      <c r="VJX40" s="93"/>
      <c r="VJY40" s="93"/>
      <c r="VJZ40" s="93"/>
      <c r="VKA40" s="93"/>
      <c r="VKB40" s="93"/>
      <c r="VKC40" s="93"/>
      <c r="VKD40" s="93"/>
      <c r="VKE40" s="93"/>
      <c r="VKF40" s="93"/>
      <c r="VKG40" s="93"/>
      <c r="VKH40" s="93"/>
      <c r="VKN40" s="93"/>
      <c r="VKQ40" s="93"/>
      <c r="VKT40" s="93"/>
      <c r="VKW40" s="93"/>
      <c r="VKZ40" s="93"/>
      <c r="VLC40" s="93"/>
      <c r="VLI40" s="93"/>
      <c r="VLR40" s="93"/>
      <c r="VLU40" s="93"/>
      <c r="VLX40" s="93"/>
      <c r="VMA40" s="93"/>
      <c r="VMM40" s="93"/>
      <c r="VMS40" s="93"/>
      <c r="VMV40" s="93"/>
      <c r="VMY40" s="93"/>
      <c r="VNB40" s="93"/>
      <c r="VNH40" s="93"/>
      <c r="VNK40" s="93"/>
      <c r="VNN40" s="93"/>
      <c r="VNQ40" s="93"/>
      <c r="VNS40" s="93"/>
      <c r="VNT40" s="93"/>
      <c r="VNY40" s="93"/>
      <c r="VOB40" s="93"/>
      <c r="VOE40" s="93"/>
      <c r="VOH40" s="93"/>
      <c r="VOK40" s="93"/>
      <c r="VON40" s="93"/>
      <c r="VOQ40" s="93"/>
      <c r="VOW40" s="93"/>
      <c r="VOZ40" s="93"/>
      <c r="VPC40" s="93"/>
      <c r="VPE40" s="93"/>
      <c r="VPF40" s="93"/>
      <c r="VPN40" s="93"/>
      <c r="VPQ40" s="93"/>
      <c r="VPT40" s="93"/>
      <c r="VQE40" s="93"/>
      <c r="VQF40" s="93"/>
      <c r="VQK40" s="93"/>
      <c r="VQO40" s="93"/>
      <c r="VQP40" s="93"/>
      <c r="VQX40" s="93"/>
      <c r="VQY40" s="93"/>
      <c r="VRY40" s="93"/>
      <c r="VRZ40" s="93"/>
      <c r="VSA40" s="93"/>
      <c r="VSB40" s="93"/>
      <c r="VSC40" s="93"/>
      <c r="VSD40" s="93"/>
      <c r="VSE40" s="93"/>
      <c r="VSF40" s="93"/>
      <c r="VSG40" s="93"/>
      <c r="VSH40" s="93"/>
      <c r="VSI40" s="93"/>
      <c r="VSJ40" s="93"/>
      <c r="VSK40" s="93"/>
      <c r="VSL40" s="93"/>
      <c r="VSM40" s="93"/>
      <c r="VSN40" s="93"/>
      <c r="VSO40" s="93"/>
      <c r="VSP40" s="93"/>
      <c r="VSQ40" s="93"/>
      <c r="VSR40" s="93"/>
      <c r="VSS40" s="93"/>
      <c r="VST40" s="93"/>
      <c r="VSU40" s="93"/>
      <c r="VSV40" s="93"/>
      <c r="VSW40" s="93"/>
      <c r="VSX40" s="93"/>
      <c r="VSY40" s="93"/>
      <c r="VSZ40" s="93"/>
      <c r="VTA40" s="93"/>
      <c r="VTB40" s="93"/>
      <c r="VTC40" s="93"/>
      <c r="VTD40" s="93"/>
      <c r="VTE40" s="93"/>
      <c r="VTF40" s="93"/>
      <c r="VTG40" s="93"/>
      <c r="VTH40" s="93"/>
      <c r="VTI40" s="93"/>
      <c r="VTJ40" s="93"/>
      <c r="VTK40" s="93"/>
      <c r="VTL40" s="93"/>
      <c r="VTM40" s="93"/>
      <c r="VTN40" s="93"/>
      <c r="VTO40" s="93"/>
      <c r="VTP40" s="93"/>
      <c r="VTQ40" s="93"/>
      <c r="VTR40" s="93"/>
      <c r="VTS40" s="93"/>
      <c r="VTT40" s="93"/>
      <c r="VTU40" s="93"/>
      <c r="VTV40" s="93"/>
      <c r="VTW40" s="93"/>
      <c r="VTX40" s="93"/>
      <c r="VTY40" s="93"/>
      <c r="VTZ40" s="93"/>
      <c r="VUA40" s="93"/>
      <c r="VUB40" s="93"/>
      <c r="VUC40" s="93"/>
      <c r="VUD40" s="93"/>
      <c r="VUJ40" s="93"/>
      <c r="VUM40" s="93"/>
      <c r="VUP40" s="93"/>
      <c r="VUS40" s="93"/>
      <c r="VUV40" s="93"/>
      <c r="VUY40" s="93"/>
      <c r="VVE40" s="93"/>
      <c r="VVN40" s="93"/>
      <c r="VVQ40" s="93"/>
      <c r="VVT40" s="93"/>
      <c r="VVW40" s="93"/>
      <c r="VWI40" s="93"/>
      <c r="VWO40" s="93"/>
      <c r="VWR40" s="93"/>
      <c r="VWU40" s="93"/>
      <c r="VWX40" s="93"/>
      <c r="VXD40" s="93"/>
      <c r="VXG40" s="93"/>
      <c r="VXJ40" s="93"/>
      <c r="VXM40" s="93"/>
      <c r="VXO40" s="93"/>
      <c r="VXP40" s="93"/>
      <c r="VXU40" s="93"/>
      <c r="VXX40" s="93"/>
      <c r="VYA40" s="93"/>
      <c r="VYD40" s="93"/>
      <c r="VYG40" s="93"/>
      <c r="VYJ40" s="93"/>
      <c r="VYM40" s="93"/>
      <c r="VYS40" s="93"/>
      <c r="VYV40" s="93"/>
      <c r="VYY40" s="93"/>
      <c r="VZA40" s="93"/>
      <c r="VZB40" s="93"/>
      <c r="VZJ40" s="93"/>
      <c r="VZM40" s="93"/>
      <c r="VZP40" s="93"/>
      <c r="WAA40" s="93"/>
      <c r="WAB40" s="93"/>
      <c r="WAG40" s="93"/>
      <c r="WAK40" s="93"/>
      <c r="WAL40" s="93"/>
      <c r="WAT40" s="93"/>
      <c r="WAU40" s="93"/>
      <c r="WBU40" s="93"/>
      <c r="WBV40" s="93"/>
      <c r="WBW40" s="93"/>
      <c r="WBX40" s="93"/>
      <c r="WBY40" s="93"/>
      <c r="WBZ40" s="93"/>
      <c r="WCA40" s="93"/>
      <c r="WCB40" s="93"/>
      <c r="WCC40" s="93"/>
      <c r="WCD40" s="93"/>
      <c r="WCE40" s="93"/>
      <c r="WCF40" s="93"/>
      <c r="WCG40" s="93"/>
      <c r="WCH40" s="93"/>
      <c r="WCI40" s="93"/>
      <c r="WCJ40" s="93"/>
      <c r="WCK40" s="93"/>
      <c r="WCL40" s="93"/>
      <c r="WCM40" s="93"/>
      <c r="WCN40" s="93"/>
      <c r="WCO40" s="93"/>
      <c r="WCP40" s="93"/>
      <c r="WCQ40" s="93"/>
      <c r="WCR40" s="93"/>
      <c r="WCS40" s="93"/>
      <c r="WCT40" s="93"/>
      <c r="WCU40" s="93"/>
      <c r="WCV40" s="93"/>
      <c r="WCW40" s="93"/>
      <c r="WCX40" s="93"/>
      <c r="WCY40" s="93"/>
      <c r="WCZ40" s="93"/>
      <c r="WDA40" s="93"/>
      <c r="WDB40" s="93"/>
      <c r="WDC40" s="93"/>
      <c r="WDD40" s="93"/>
      <c r="WDE40" s="93"/>
      <c r="WDF40" s="93"/>
      <c r="WDG40" s="93"/>
      <c r="WDH40" s="93"/>
      <c r="WDI40" s="93"/>
      <c r="WDJ40" s="93"/>
      <c r="WDK40" s="93"/>
      <c r="WDL40" s="93"/>
      <c r="WDM40" s="93"/>
      <c r="WDN40" s="93"/>
      <c r="WDO40" s="93"/>
      <c r="WDP40" s="93"/>
      <c r="WDQ40" s="93"/>
      <c r="WDR40" s="93"/>
      <c r="WDS40" s="93"/>
      <c r="WDT40" s="93"/>
      <c r="WDU40" s="93"/>
      <c r="WDV40" s="93"/>
      <c r="WDW40" s="93"/>
      <c r="WDX40" s="93"/>
      <c r="WDY40" s="93"/>
      <c r="WDZ40" s="93"/>
      <c r="WEF40" s="93"/>
      <c r="WEI40" s="93"/>
      <c r="WEL40" s="93"/>
      <c r="WEO40" s="93"/>
      <c r="WER40" s="93"/>
      <c r="WEU40" s="93"/>
      <c r="WFA40" s="93"/>
      <c r="WFJ40" s="93"/>
      <c r="WFM40" s="93"/>
      <c r="WFP40" s="93"/>
      <c r="WFS40" s="93"/>
      <c r="WGE40" s="93"/>
      <c r="WGK40" s="93"/>
      <c r="WGN40" s="93"/>
      <c r="WGQ40" s="93"/>
      <c r="WGT40" s="93"/>
      <c r="WGZ40" s="93"/>
      <c r="WHC40" s="93"/>
      <c r="WHF40" s="93"/>
      <c r="WHI40" s="93"/>
      <c r="WHK40" s="93"/>
      <c r="WHL40" s="93"/>
      <c r="WHQ40" s="93"/>
      <c r="WHT40" s="93"/>
      <c r="WHW40" s="93"/>
      <c r="WHZ40" s="93"/>
      <c r="WIC40" s="93"/>
      <c r="WIF40" s="93"/>
      <c r="WII40" s="93"/>
      <c r="WIO40" s="93"/>
      <c r="WIR40" s="93"/>
      <c r="WIU40" s="93"/>
      <c r="WIW40" s="93"/>
      <c r="WIX40" s="93"/>
      <c r="WJF40" s="93"/>
      <c r="WJI40" s="93"/>
      <c r="WJL40" s="93"/>
      <c r="WJW40" s="93"/>
      <c r="WJX40" s="93"/>
      <c r="WKC40" s="93"/>
      <c r="WKG40" s="93"/>
      <c r="WKH40" s="93"/>
      <c r="WKP40" s="93"/>
      <c r="WKQ40" s="93"/>
      <c r="WLQ40" s="93"/>
      <c r="WLR40" s="93"/>
      <c r="WLS40" s="93"/>
      <c r="WLT40" s="93"/>
      <c r="WLU40" s="93"/>
      <c r="WLV40" s="93"/>
      <c r="WLW40" s="93"/>
      <c r="WLX40" s="93"/>
      <c r="WLY40" s="93"/>
      <c r="WLZ40" s="93"/>
      <c r="WMA40" s="93"/>
      <c r="WMB40" s="93"/>
      <c r="WMC40" s="93"/>
      <c r="WMD40" s="93"/>
      <c r="WME40" s="93"/>
      <c r="WMF40" s="93"/>
      <c r="WMG40" s="93"/>
      <c r="WMH40" s="93"/>
      <c r="WMI40" s="93"/>
      <c r="WMJ40" s="93"/>
      <c r="WMK40" s="93"/>
      <c r="WML40" s="93"/>
      <c r="WMM40" s="93"/>
      <c r="WMN40" s="93"/>
      <c r="WMO40" s="93"/>
      <c r="WMP40" s="93"/>
      <c r="WMQ40" s="93"/>
      <c r="WMR40" s="93"/>
      <c r="WMS40" s="93"/>
      <c r="WMT40" s="93"/>
      <c r="WMU40" s="93"/>
      <c r="WMV40" s="93"/>
      <c r="WMW40" s="93"/>
      <c r="WMX40" s="93"/>
      <c r="WMY40" s="93"/>
      <c r="WMZ40" s="93"/>
      <c r="WNA40" s="93"/>
      <c r="WNB40" s="93"/>
      <c r="WNC40" s="93"/>
      <c r="WND40" s="93"/>
      <c r="WNE40" s="93"/>
      <c r="WNF40" s="93"/>
      <c r="WNG40" s="93"/>
      <c r="WNH40" s="93"/>
      <c r="WNI40" s="93"/>
      <c r="WNJ40" s="93"/>
      <c r="WNK40" s="93"/>
      <c r="WNL40" s="93"/>
      <c r="WNM40" s="93"/>
      <c r="WNN40" s="93"/>
      <c r="WNO40" s="93"/>
      <c r="WNP40" s="93"/>
      <c r="WNQ40" s="93"/>
      <c r="WNR40" s="93"/>
      <c r="WNS40" s="93"/>
      <c r="WNT40" s="93"/>
      <c r="WNU40" s="93"/>
      <c r="WNV40" s="93"/>
      <c r="WOB40" s="93"/>
      <c r="WOE40" s="93"/>
      <c r="WOH40" s="93"/>
      <c r="WOK40" s="93"/>
      <c r="WON40" s="93"/>
      <c r="WOQ40" s="93"/>
      <c r="WOW40" s="93"/>
      <c r="WPF40" s="93"/>
      <c r="WPI40" s="93"/>
      <c r="WPL40" s="93"/>
      <c r="WPO40" s="93"/>
      <c r="WQA40" s="93"/>
      <c r="WQG40" s="93"/>
      <c r="WQJ40" s="93"/>
      <c r="WQM40" s="93"/>
      <c r="WQP40" s="93"/>
      <c r="WQV40" s="93"/>
      <c r="WQY40" s="93"/>
      <c r="WRB40" s="93"/>
      <c r="WRE40" s="93"/>
      <c r="WRG40" s="93"/>
      <c r="WRH40" s="93"/>
      <c r="WRM40" s="93"/>
      <c r="WRP40" s="93"/>
      <c r="WRS40" s="93"/>
      <c r="WRV40" s="93"/>
      <c r="WRY40" s="93"/>
      <c r="WSB40" s="93"/>
      <c r="WSE40" s="93"/>
      <c r="WSK40" s="93"/>
      <c r="WSN40" s="93"/>
      <c r="WSQ40" s="93"/>
      <c r="WSS40" s="93"/>
      <c r="WST40" s="93"/>
      <c r="WTB40" s="93"/>
      <c r="WTE40" s="93"/>
      <c r="WTH40" s="93"/>
      <c r="WTS40" s="93"/>
      <c r="WTT40" s="93"/>
      <c r="WTY40" s="93"/>
      <c r="WUC40" s="93"/>
      <c r="WUD40" s="93"/>
      <c r="WUL40" s="93"/>
      <c r="WUM40" s="93"/>
      <c r="WVM40" s="93"/>
      <c r="WVN40" s="93"/>
      <c r="WVO40" s="93"/>
      <c r="WVP40" s="93"/>
      <c r="WVQ40" s="93"/>
      <c r="WVR40" s="93"/>
      <c r="WVS40" s="93"/>
      <c r="WVT40" s="93"/>
      <c r="WVU40" s="93"/>
      <c r="WVV40" s="93"/>
      <c r="WVW40" s="93"/>
      <c r="WVX40" s="93"/>
      <c r="WVY40" s="93"/>
      <c r="WVZ40" s="93"/>
      <c r="WWA40" s="93"/>
      <c r="WWB40" s="93"/>
      <c r="WWC40" s="93"/>
      <c r="WWD40" s="93"/>
      <c r="WWE40" s="93"/>
      <c r="WWF40" s="93"/>
      <c r="WWG40" s="93"/>
      <c r="WWH40" s="93"/>
      <c r="WWI40" s="93"/>
      <c r="WWJ40" s="93"/>
      <c r="WWK40" s="93"/>
      <c r="WWL40" s="93"/>
      <c r="WWM40" s="93"/>
      <c r="WWN40" s="93"/>
      <c r="WWO40" s="93"/>
      <c r="WWP40" s="93"/>
      <c r="WWQ40" s="93"/>
      <c r="WWR40" s="93"/>
      <c r="WWS40" s="93"/>
      <c r="WWT40" s="93"/>
      <c r="WWU40" s="93"/>
      <c r="WWV40" s="93"/>
      <c r="WWW40" s="93"/>
      <c r="WWX40" s="93"/>
      <c r="WWY40" s="93"/>
      <c r="WWZ40" s="93"/>
      <c r="WXA40" s="93"/>
      <c r="WXB40" s="93"/>
      <c r="WXC40" s="93"/>
      <c r="WXD40" s="93"/>
      <c r="WXE40" s="93"/>
      <c r="WXF40" s="93"/>
      <c r="WXG40" s="93"/>
      <c r="WXH40" s="93"/>
      <c r="WXI40" s="93"/>
      <c r="WXJ40" s="93"/>
      <c r="WXK40" s="93"/>
      <c r="WXL40" s="93"/>
      <c r="WXM40" s="93"/>
      <c r="WXN40" s="93"/>
      <c r="WXO40" s="93"/>
      <c r="WXP40" s="93"/>
      <c r="WXQ40" s="93"/>
      <c r="WXR40" s="93"/>
      <c r="WXS40" s="93"/>
      <c r="WXT40" s="93"/>
      <c r="WXU40" s="93"/>
      <c r="WXV40" s="93"/>
      <c r="WXW40" s="93"/>
      <c r="WXX40" s="93"/>
      <c r="WXY40" s="93"/>
      <c r="WXZ40" s="93"/>
      <c r="WYA40" s="93"/>
      <c r="WYB40" s="93"/>
      <c r="WYC40" s="93"/>
      <c r="WYD40" s="93"/>
      <c r="WYE40" s="93"/>
      <c r="WYF40" s="93"/>
      <c r="WYG40" s="93"/>
      <c r="WYH40" s="93"/>
      <c r="WYI40" s="93"/>
      <c r="WYJ40" s="93"/>
      <c r="WYK40" s="93"/>
      <c r="WYL40" s="93"/>
      <c r="WYM40" s="93"/>
      <c r="WYN40" s="93"/>
      <c r="WYO40" s="93"/>
      <c r="WYP40" s="93"/>
      <c r="WYQ40" s="93"/>
      <c r="WYR40" s="93"/>
      <c r="WYS40" s="93"/>
      <c r="WYT40" s="93"/>
      <c r="WYU40" s="93"/>
      <c r="WYV40" s="93"/>
      <c r="WYW40" s="93"/>
      <c r="WYX40" s="93"/>
      <c r="WYY40" s="93"/>
      <c r="WYZ40" s="93"/>
      <c r="WZA40" s="93"/>
      <c r="WZB40" s="93"/>
      <c r="WZC40" s="93"/>
      <c r="WZD40" s="93"/>
      <c r="WZE40" s="93"/>
      <c r="WZF40" s="93"/>
      <c r="WZG40" s="93"/>
      <c r="WZH40" s="93"/>
      <c r="WZI40" s="93"/>
      <c r="WZJ40" s="93"/>
      <c r="WZK40" s="93"/>
      <c r="WZL40" s="93"/>
      <c r="WZM40" s="93"/>
      <c r="WZN40" s="93"/>
      <c r="WZO40" s="93"/>
      <c r="WZP40" s="93"/>
      <c r="WZQ40" s="93"/>
      <c r="WZR40" s="93"/>
      <c r="WZS40" s="93"/>
      <c r="WZT40" s="93"/>
      <c r="WZU40" s="93"/>
      <c r="WZV40" s="93"/>
      <c r="WZW40" s="93"/>
      <c r="WZX40" s="93"/>
      <c r="WZY40" s="93"/>
      <c r="WZZ40" s="93"/>
      <c r="XAA40" s="93"/>
      <c r="XAB40" s="93"/>
      <c r="XAC40" s="93"/>
      <c r="XAD40" s="93"/>
      <c r="XAE40" s="93"/>
      <c r="XAF40" s="93"/>
      <c r="XAG40" s="93"/>
      <c r="XAH40" s="93"/>
      <c r="XAI40" s="93"/>
      <c r="XAJ40" s="93"/>
      <c r="XAK40" s="93"/>
      <c r="XAL40" s="93"/>
      <c r="XAM40" s="93"/>
      <c r="XAN40" s="93"/>
      <c r="XAO40" s="93"/>
      <c r="XAP40" s="93"/>
      <c r="XAQ40" s="93"/>
      <c r="XAR40" s="93"/>
      <c r="XAS40" s="93"/>
      <c r="XAT40" s="93"/>
      <c r="XAU40" s="93"/>
      <c r="XAV40" s="93"/>
      <c r="XAW40" s="93"/>
      <c r="XAX40" s="93"/>
      <c r="XAY40" s="93"/>
      <c r="XAZ40" s="93"/>
      <c r="XBA40" s="93"/>
      <c r="XBB40" s="93"/>
      <c r="XBC40" s="93"/>
      <c r="XBD40" s="93"/>
      <c r="XBE40" s="93"/>
      <c r="XBF40" s="93"/>
      <c r="XBG40" s="93"/>
      <c r="XBH40" s="93"/>
      <c r="XBI40" s="93"/>
      <c r="XBJ40" s="93"/>
      <c r="XBK40" s="93"/>
      <c r="XBL40" s="93"/>
      <c r="XBM40" s="93"/>
      <c r="XBN40" s="93"/>
      <c r="XBO40" s="93"/>
      <c r="XBP40" s="93"/>
      <c r="XBQ40" s="93"/>
      <c r="XBR40" s="93"/>
      <c r="XBS40" s="93"/>
      <c r="XBT40" s="93"/>
      <c r="XBU40" s="93"/>
      <c r="XBV40" s="93"/>
      <c r="XBW40" s="93"/>
      <c r="XBX40" s="93"/>
      <c r="XBY40" s="93"/>
      <c r="XBZ40" s="93"/>
      <c r="XCA40" s="93"/>
      <c r="XCB40" s="93"/>
      <c r="XCC40" s="93"/>
      <c r="XCD40" s="93"/>
      <c r="XCE40" s="93"/>
      <c r="XCF40" s="93"/>
      <c r="XCG40" s="93"/>
      <c r="XCH40" s="93"/>
      <c r="XCI40" s="93"/>
      <c r="XCJ40" s="93"/>
      <c r="XCK40" s="93"/>
      <c r="XCL40" s="93"/>
      <c r="XCM40" s="93"/>
      <c r="XCN40" s="93"/>
      <c r="XCO40" s="93"/>
      <c r="XCP40" s="93"/>
      <c r="XCQ40" s="93"/>
      <c r="XCR40" s="93"/>
      <c r="XCS40" s="93"/>
      <c r="XCT40" s="93"/>
      <c r="XCU40" s="93"/>
      <c r="XCV40" s="93"/>
      <c r="XCW40" s="93"/>
      <c r="XCX40" s="93"/>
      <c r="XCY40" s="93"/>
      <c r="XCZ40" s="93"/>
      <c r="XDA40" s="93"/>
      <c r="XDB40" s="93"/>
      <c r="XDC40" s="93"/>
      <c r="XDD40" s="93"/>
      <c r="XDE40" s="93"/>
      <c r="XDF40" s="93"/>
      <c r="XDG40" s="93"/>
      <c r="XDH40" s="93"/>
      <c r="XDI40" s="93"/>
      <c r="XDJ40" s="93"/>
      <c r="XDK40" s="93"/>
      <c r="XDL40" s="93"/>
      <c r="XDM40" s="93"/>
      <c r="XDN40" s="93"/>
      <c r="XDO40" s="93"/>
      <c r="XDP40" s="93"/>
      <c r="XDQ40" s="93"/>
      <c r="XDR40" s="93"/>
      <c r="XDS40" s="93"/>
      <c r="XDT40" s="93"/>
      <c r="XDU40" s="93"/>
      <c r="XDV40" s="93"/>
      <c r="XDW40" s="93"/>
      <c r="XDX40" s="93"/>
      <c r="XDY40" s="93"/>
      <c r="XDZ40" s="93"/>
      <c r="XEA40" s="93"/>
      <c r="XEB40" s="93"/>
      <c r="XEC40" s="93"/>
      <c r="XED40" s="93"/>
      <c r="XEE40" s="93"/>
      <c r="XEF40" s="93"/>
      <c r="XEG40" s="93"/>
      <c r="XEH40" s="93"/>
      <c r="XEI40" s="93"/>
      <c r="XEJ40" s="93"/>
      <c r="XEK40" s="93"/>
      <c r="XEL40" s="93"/>
      <c r="XEM40" s="93"/>
      <c r="XEN40" s="93"/>
      <c r="XEO40" s="93"/>
      <c r="XEP40" s="93"/>
      <c r="XEQ40" s="93"/>
      <c r="XER40" s="93"/>
      <c r="XES40" s="93"/>
      <c r="XET40" s="93"/>
      <c r="XEU40" s="93"/>
      <c r="XEV40" s="93"/>
      <c r="XEW40" s="93"/>
      <c r="XEX40" s="93"/>
      <c r="XEY40" s="93"/>
      <c r="XEZ40" s="93"/>
      <c r="XFA40" s="93"/>
      <c r="XFB40" s="93"/>
      <c r="XFC40" s="93"/>
      <c r="XFD40" s="93"/>
    </row>
    <row r="41" spans="1:1003 1029:2027 2053:3051 3077:4075 4101:5099 5125:6123 6149:7147 7173:8171 8197:9195 9221:10219 10245:11243 11269:12267 12293:13291 13317:14315 14341:15339 15365:16384" s="62" customFormat="1" ht="21.75" hidden="1" customHeight="1">
      <c r="A41" s="16" t="s">
        <v>38</v>
      </c>
      <c r="B41" s="54" t="s">
        <v>321</v>
      </c>
      <c r="C41" s="54">
        <v>0</v>
      </c>
      <c r="D41" s="54">
        <v>0</v>
      </c>
      <c r="E41" s="54">
        <v>0</v>
      </c>
      <c r="F41" s="54">
        <v>0</v>
      </c>
      <c r="G41" s="56">
        <v>0</v>
      </c>
      <c r="H41" s="56"/>
      <c r="I41" s="56">
        <v>0</v>
      </c>
      <c r="J41" s="9"/>
      <c r="K41" s="10"/>
      <c r="L41" s="11">
        <v>0</v>
      </c>
    </row>
    <row r="42" spans="1:1003 1029:2027 2053:3051 3077:4075 4101:5099 5125:6123 6149:7147 7173:8171 8197:9195 9221:10219 10245:11243 11269:12267 12293:13291 13317:14315 14341:15339 15365:16384" s="62" customFormat="1" ht="26.25" customHeight="1">
      <c r="A42" s="23" t="s">
        <v>180</v>
      </c>
      <c r="B42" s="54" t="s">
        <v>321</v>
      </c>
      <c r="C42" s="54">
        <v>0</v>
      </c>
      <c r="D42" s="54">
        <v>0</v>
      </c>
      <c r="E42" s="54">
        <v>0</v>
      </c>
      <c r="F42" s="54">
        <v>0</v>
      </c>
      <c r="G42" s="56">
        <v>0</v>
      </c>
      <c r="H42" s="56"/>
      <c r="I42" s="56">
        <v>-77</v>
      </c>
      <c r="J42" s="98">
        <v>5</v>
      </c>
      <c r="K42" s="101">
        <v>40000</v>
      </c>
      <c r="L42" s="100">
        <f>+K42*J42</f>
        <v>200000</v>
      </c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P42" s="93"/>
      <c r="BS42" s="93"/>
      <c r="BV42" s="93"/>
      <c r="BY42" s="93"/>
      <c r="CB42" s="93"/>
      <c r="CE42" s="93"/>
      <c r="CK42" s="93"/>
      <c r="CT42" s="93"/>
      <c r="CW42" s="93"/>
      <c r="CZ42" s="93"/>
      <c r="DC42" s="93"/>
      <c r="DO42" s="93"/>
      <c r="DU42" s="93"/>
      <c r="DX42" s="93"/>
      <c r="EA42" s="93"/>
      <c r="ED42" s="93"/>
      <c r="EJ42" s="93"/>
      <c r="EM42" s="93"/>
      <c r="EP42" s="93"/>
      <c r="ES42" s="93"/>
      <c r="EU42" s="93"/>
      <c r="EV42" s="93"/>
      <c r="FA42" s="93"/>
      <c r="FD42" s="93"/>
      <c r="FG42" s="93"/>
      <c r="FJ42" s="93"/>
      <c r="FM42" s="93"/>
      <c r="FP42" s="93"/>
      <c r="FS42" s="93"/>
      <c r="FY42" s="93"/>
      <c r="GB42" s="93"/>
      <c r="GE42" s="93"/>
      <c r="GG42" s="93"/>
      <c r="GH42" s="93"/>
      <c r="GP42" s="93"/>
      <c r="GS42" s="93"/>
      <c r="GV42" s="93"/>
      <c r="HG42" s="93"/>
      <c r="HH42" s="93"/>
      <c r="HM42" s="93"/>
      <c r="HQ42" s="93"/>
      <c r="HR42" s="93"/>
      <c r="HZ42" s="93"/>
      <c r="IA42" s="93"/>
      <c r="JA42" s="93"/>
      <c r="JB42" s="93"/>
      <c r="JC42" s="93"/>
      <c r="JD42" s="93"/>
      <c r="JE42" s="93"/>
      <c r="JF42" s="93"/>
      <c r="JG42" s="93"/>
      <c r="JH42" s="93"/>
      <c r="JI42" s="93"/>
      <c r="JJ42" s="93"/>
      <c r="JK42" s="93"/>
      <c r="JL42" s="93"/>
      <c r="JM42" s="93"/>
      <c r="JN42" s="93"/>
      <c r="JO42" s="93"/>
      <c r="JP42" s="93"/>
      <c r="JQ42" s="93"/>
      <c r="JR42" s="93"/>
      <c r="JS42" s="93"/>
      <c r="JT42" s="93"/>
      <c r="JU42" s="93"/>
      <c r="JV42" s="93"/>
      <c r="JW42" s="93"/>
      <c r="JX42" s="93"/>
      <c r="JY42" s="93"/>
      <c r="JZ42" s="93"/>
      <c r="KA42" s="93"/>
      <c r="KB42" s="93"/>
      <c r="KC42" s="93"/>
      <c r="KD42" s="93"/>
      <c r="KE42" s="93"/>
      <c r="KF42" s="93"/>
      <c r="KG42" s="93"/>
      <c r="KH42" s="93"/>
      <c r="KI42" s="93"/>
      <c r="KJ42" s="93"/>
      <c r="KK42" s="93"/>
      <c r="KL42" s="93"/>
      <c r="KM42" s="93"/>
      <c r="KN42" s="93"/>
      <c r="KO42" s="93"/>
      <c r="KP42" s="93"/>
      <c r="KQ42" s="93"/>
      <c r="KR42" s="93"/>
      <c r="KS42" s="93"/>
      <c r="KT42" s="93"/>
      <c r="KU42" s="93"/>
      <c r="KV42" s="93"/>
      <c r="KW42" s="93"/>
      <c r="KX42" s="93"/>
      <c r="KY42" s="93"/>
      <c r="KZ42" s="93"/>
      <c r="LA42" s="93"/>
      <c r="LB42" s="93"/>
      <c r="LC42" s="93"/>
      <c r="LD42" s="93"/>
      <c r="LE42" s="93"/>
      <c r="LF42" s="93"/>
      <c r="LL42" s="93"/>
      <c r="LO42" s="93"/>
      <c r="LR42" s="93"/>
      <c r="LU42" s="93"/>
      <c r="LX42" s="93"/>
      <c r="MA42" s="93"/>
      <c r="MG42" s="93"/>
      <c r="MP42" s="93"/>
      <c r="MS42" s="93"/>
      <c r="MV42" s="93"/>
      <c r="MY42" s="93"/>
      <c r="NK42" s="93"/>
      <c r="NQ42" s="93"/>
      <c r="NT42" s="93"/>
      <c r="NW42" s="93"/>
      <c r="NZ42" s="93"/>
      <c r="OF42" s="93"/>
      <c r="OI42" s="93"/>
      <c r="OL42" s="93"/>
      <c r="OO42" s="93"/>
      <c r="OQ42" s="93"/>
      <c r="OR42" s="93"/>
      <c r="OW42" s="93"/>
      <c r="OZ42" s="93"/>
      <c r="PC42" s="93"/>
      <c r="PF42" s="93"/>
      <c r="PI42" s="93"/>
      <c r="PL42" s="93"/>
      <c r="PO42" s="93"/>
      <c r="PU42" s="93"/>
      <c r="PX42" s="93"/>
      <c r="QA42" s="93"/>
      <c r="QC42" s="93"/>
      <c r="QD42" s="93"/>
      <c r="QL42" s="93"/>
      <c r="QO42" s="93"/>
      <c r="QR42" s="93"/>
      <c r="RC42" s="93"/>
      <c r="RD42" s="93"/>
      <c r="RI42" s="93"/>
      <c r="RM42" s="93"/>
      <c r="RN42" s="93"/>
      <c r="RV42" s="93"/>
      <c r="RW42" s="93"/>
      <c r="SW42" s="93"/>
      <c r="SX42" s="93"/>
      <c r="SY42" s="93"/>
      <c r="SZ42" s="93"/>
      <c r="TA42" s="93"/>
      <c r="TB42" s="93"/>
      <c r="TC42" s="93"/>
      <c r="TD42" s="93"/>
      <c r="TE42" s="93"/>
      <c r="TF42" s="93"/>
      <c r="TG42" s="93"/>
      <c r="TH42" s="93"/>
      <c r="TI42" s="93"/>
      <c r="TJ42" s="93"/>
      <c r="TK42" s="93"/>
      <c r="TL42" s="93"/>
      <c r="TM42" s="93"/>
      <c r="TN42" s="93"/>
      <c r="TO42" s="93"/>
      <c r="TP42" s="93"/>
      <c r="TQ42" s="93"/>
      <c r="TR42" s="93"/>
      <c r="TS42" s="93"/>
      <c r="TT42" s="93"/>
      <c r="TU42" s="93"/>
      <c r="TV42" s="93"/>
      <c r="TW42" s="93"/>
      <c r="TX42" s="93"/>
      <c r="TY42" s="93"/>
      <c r="TZ42" s="93"/>
      <c r="UA42" s="93"/>
      <c r="UB42" s="93"/>
      <c r="UC42" s="93"/>
      <c r="UD42" s="93"/>
      <c r="UE42" s="93"/>
      <c r="UF42" s="93"/>
      <c r="UG42" s="93"/>
      <c r="UH42" s="93"/>
      <c r="UI42" s="93"/>
      <c r="UJ42" s="93"/>
      <c r="UK42" s="93"/>
      <c r="UL42" s="93"/>
      <c r="UM42" s="93"/>
      <c r="UN42" s="93"/>
      <c r="UO42" s="93"/>
      <c r="UP42" s="93"/>
      <c r="UQ42" s="93"/>
      <c r="UR42" s="93"/>
      <c r="US42" s="93"/>
      <c r="UT42" s="93"/>
      <c r="UU42" s="93"/>
      <c r="UV42" s="93"/>
      <c r="UW42" s="93"/>
      <c r="UX42" s="93"/>
      <c r="UY42" s="93"/>
      <c r="UZ42" s="93"/>
      <c r="VA42" s="93"/>
      <c r="VB42" s="93"/>
      <c r="VH42" s="93"/>
      <c r="VK42" s="93"/>
      <c r="VN42" s="93"/>
      <c r="VQ42" s="93"/>
      <c r="VT42" s="93"/>
      <c r="VW42" s="93"/>
      <c r="WC42" s="93"/>
      <c r="WL42" s="93"/>
      <c r="WO42" s="93"/>
      <c r="WR42" s="93"/>
      <c r="WU42" s="93"/>
      <c r="XG42" s="93"/>
      <c r="XM42" s="93"/>
      <c r="XP42" s="93"/>
      <c r="XS42" s="93"/>
      <c r="XV42" s="93"/>
      <c r="YB42" s="93"/>
      <c r="YE42" s="93"/>
      <c r="YH42" s="93"/>
      <c r="YK42" s="93"/>
      <c r="YM42" s="93"/>
      <c r="YN42" s="93"/>
      <c r="YS42" s="93"/>
      <c r="YV42" s="93"/>
      <c r="YY42" s="93"/>
      <c r="ZB42" s="93"/>
      <c r="ZE42" s="93"/>
      <c r="ZH42" s="93"/>
      <c r="ZK42" s="93"/>
      <c r="ZQ42" s="93"/>
      <c r="ZT42" s="93"/>
      <c r="ZW42" s="93"/>
      <c r="ZY42" s="93"/>
      <c r="ZZ42" s="93"/>
      <c r="AAH42" s="93"/>
      <c r="AAK42" s="93"/>
      <c r="AAN42" s="93"/>
      <c r="AAY42" s="93"/>
      <c r="AAZ42" s="93"/>
      <c r="ABE42" s="93"/>
      <c r="ABI42" s="93"/>
      <c r="ABJ42" s="93"/>
      <c r="ABR42" s="93"/>
      <c r="ABS42" s="93"/>
      <c r="ACS42" s="93"/>
      <c r="ACT42" s="93"/>
      <c r="ACU42" s="93"/>
      <c r="ACV42" s="93"/>
      <c r="ACW42" s="93"/>
      <c r="ACX42" s="93"/>
      <c r="ACY42" s="93"/>
      <c r="ACZ42" s="93"/>
      <c r="ADA42" s="93"/>
      <c r="ADB42" s="93"/>
      <c r="ADC42" s="93"/>
      <c r="ADD42" s="93"/>
      <c r="ADE42" s="93"/>
      <c r="ADF42" s="93"/>
      <c r="ADG42" s="93"/>
      <c r="ADH42" s="93"/>
      <c r="ADI42" s="93"/>
      <c r="ADJ42" s="93"/>
      <c r="ADK42" s="93"/>
      <c r="ADL42" s="93"/>
      <c r="ADM42" s="93"/>
      <c r="ADN42" s="93"/>
      <c r="ADO42" s="93"/>
      <c r="ADP42" s="93"/>
      <c r="ADQ42" s="93"/>
      <c r="ADR42" s="93"/>
      <c r="ADS42" s="93"/>
      <c r="ADT42" s="93"/>
      <c r="ADU42" s="93"/>
      <c r="ADV42" s="93"/>
      <c r="ADW42" s="93"/>
      <c r="ADX42" s="93"/>
      <c r="ADY42" s="93"/>
      <c r="ADZ42" s="93"/>
      <c r="AEA42" s="93"/>
      <c r="AEB42" s="93"/>
      <c r="AEC42" s="93"/>
      <c r="AED42" s="93"/>
      <c r="AEE42" s="93"/>
      <c r="AEF42" s="93"/>
      <c r="AEG42" s="93"/>
      <c r="AEH42" s="93"/>
      <c r="AEI42" s="93"/>
      <c r="AEJ42" s="93"/>
      <c r="AEK42" s="93"/>
      <c r="AEL42" s="93"/>
      <c r="AEM42" s="93"/>
      <c r="AEN42" s="93"/>
      <c r="AEO42" s="93"/>
      <c r="AEP42" s="93"/>
      <c r="AEQ42" s="93"/>
      <c r="AER42" s="93"/>
      <c r="AES42" s="93"/>
      <c r="AET42" s="93"/>
      <c r="AEU42" s="93"/>
      <c r="AEV42" s="93"/>
      <c r="AEW42" s="93"/>
      <c r="AEX42" s="93"/>
      <c r="AFD42" s="93"/>
      <c r="AFG42" s="93"/>
      <c r="AFJ42" s="93"/>
      <c r="AFM42" s="93"/>
      <c r="AFP42" s="93"/>
      <c r="AFS42" s="93"/>
      <c r="AFY42" s="93"/>
      <c r="AGH42" s="93"/>
      <c r="AGK42" s="93"/>
      <c r="AGN42" s="93"/>
      <c r="AGQ42" s="93"/>
      <c r="AHC42" s="93"/>
      <c r="AHI42" s="93"/>
      <c r="AHL42" s="93"/>
      <c r="AHO42" s="93"/>
      <c r="AHR42" s="93"/>
      <c r="AHX42" s="93"/>
      <c r="AIA42" s="93"/>
      <c r="AID42" s="93"/>
      <c r="AIG42" s="93"/>
      <c r="AII42" s="93"/>
      <c r="AIJ42" s="93"/>
      <c r="AIO42" s="93"/>
      <c r="AIR42" s="93"/>
      <c r="AIU42" s="93"/>
      <c r="AIX42" s="93"/>
      <c r="AJA42" s="93"/>
      <c r="AJD42" s="93"/>
      <c r="AJG42" s="93"/>
      <c r="AJM42" s="93"/>
      <c r="AJP42" s="93"/>
      <c r="AJS42" s="93"/>
      <c r="AJU42" s="93"/>
      <c r="AJV42" s="93"/>
      <c r="AKD42" s="93"/>
      <c r="AKG42" s="93"/>
      <c r="AKJ42" s="93"/>
      <c r="AKU42" s="93"/>
      <c r="AKV42" s="93"/>
      <c r="ALA42" s="93"/>
      <c r="ALE42" s="93"/>
      <c r="ALF42" s="93"/>
      <c r="ALN42" s="93"/>
      <c r="ALO42" s="93"/>
      <c r="AMO42" s="93"/>
      <c r="AMP42" s="93"/>
      <c r="AMQ42" s="93"/>
      <c r="AMR42" s="93"/>
      <c r="AMS42" s="93"/>
      <c r="AMT42" s="93"/>
      <c r="AMU42" s="93"/>
      <c r="AMV42" s="93"/>
      <c r="AMW42" s="93"/>
      <c r="AMX42" s="93"/>
      <c r="AMY42" s="93"/>
      <c r="AMZ42" s="93"/>
      <c r="ANA42" s="93"/>
      <c r="ANB42" s="93"/>
      <c r="ANC42" s="93"/>
      <c r="AND42" s="93"/>
      <c r="ANE42" s="93"/>
      <c r="ANF42" s="93"/>
      <c r="ANG42" s="93"/>
      <c r="ANH42" s="93"/>
      <c r="ANI42" s="93"/>
      <c r="ANJ42" s="93"/>
      <c r="ANK42" s="93"/>
      <c r="ANL42" s="93"/>
      <c r="ANM42" s="93"/>
      <c r="ANN42" s="93"/>
      <c r="ANO42" s="93"/>
      <c r="ANP42" s="93"/>
      <c r="ANQ42" s="93"/>
      <c r="ANR42" s="93"/>
      <c r="ANS42" s="93"/>
      <c r="ANT42" s="93"/>
      <c r="ANU42" s="93"/>
      <c r="ANV42" s="93"/>
      <c r="ANW42" s="93"/>
      <c r="ANX42" s="93"/>
      <c r="ANY42" s="93"/>
      <c r="ANZ42" s="93"/>
      <c r="AOA42" s="93"/>
      <c r="AOB42" s="93"/>
      <c r="AOC42" s="93"/>
      <c r="AOD42" s="93"/>
      <c r="AOE42" s="93"/>
      <c r="AOF42" s="93"/>
      <c r="AOG42" s="93"/>
      <c r="AOH42" s="93"/>
      <c r="AOI42" s="93"/>
      <c r="AOJ42" s="93"/>
      <c r="AOK42" s="93"/>
      <c r="AOL42" s="93"/>
      <c r="AOM42" s="93"/>
      <c r="AON42" s="93"/>
      <c r="AOO42" s="93"/>
      <c r="AOP42" s="93"/>
      <c r="AOQ42" s="93"/>
      <c r="AOR42" s="93"/>
      <c r="AOS42" s="93"/>
      <c r="AOT42" s="93"/>
      <c r="AOZ42" s="93"/>
      <c r="APC42" s="93"/>
      <c r="APF42" s="93"/>
      <c r="API42" s="93"/>
      <c r="APL42" s="93"/>
      <c r="APO42" s="93"/>
      <c r="APU42" s="93"/>
      <c r="AQD42" s="93"/>
      <c r="AQG42" s="93"/>
      <c r="AQJ42" s="93"/>
      <c r="AQM42" s="93"/>
      <c r="AQY42" s="93"/>
      <c r="ARE42" s="93"/>
      <c r="ARH42" s="93"/>
      <c r="ARK42" s="93"/>
      <c r="ARN42" s="93"/>
      <c r="ART42" s="93"/>
      <c r="ARW42" s="93"/>
      <c r="ARZ42" s="93"/>
      <c r="ASC42" s="93"/>
      <c r="ASE42" s="93"/>
      <c r="ASF42" s="93"/>
      <c r="ASK42" s="93"/>
      <c r="ASN42" s="93"/>
      <c r="ASQ42" s="93"/>
      <c r="AST42" s="93"/>
      <c r="ASW42" s="93"/>
      <c r="ASZ42" s="93"/>
      <c r="ATC42" s="93"/>
      <c r="ATI42" s="93"/>
      <c r="ATL42" s="93"/>
      <c r="ATO42" s="93"/>
      <c r="ATQ42" s="93"/>
      <c r="ATR42" s="93"/>
      <c r="ATZ42" s="93"/>
      <c r="AUC42" s="93"/>
      <c r="AUF42" s="93"/>
      <c r="AUQ42" s="93"/>
      <c r="AUR42" s="93"/>
      <c r="AUW42" s="93"/>
      <c r="AVA42" s="93"/>
      <c r="AVB42" s="93"/>
      <c r="AVJ42" s="93"/>
      <c r="AVK42" s="93"/>
      <c r="AWK42" s="93"/>
      <c r="AWL42" s="93"/>
      <c r="AWM42" s="93"/>
      <c r="AWN42" s="93"/>
      <c r="AWO42" s="93"/>
      <c r="AWP42" s="93"/>
      <c r="AWQ42" s="93"/>
      <c r="AWR42" s="93"/>
      <c r="AWS42" s="93"/>
      <c r="AWT42" s="93"/>
      <c r="AWU42" s="93"/>
      <c r="AWV42" s="93"/>
      <c r="AWW42" s="93"/>
      <c r="AWX42" s="93"/>
      <c r="AWY42" s="93"/>
      <c r="AWZ42" s="93"/>
      <c r="AXA42" s="93"/>
      <c r="AXB42" s="93"/>
      <c r="AXC42" s="93"/>
      <c r="AXD42" s="93"/>
      <c r="AXE42" s="93"/>
      <c r="AXF42" s="93"/>
      <c r="AXG42" s="93"/>
      <c r="AXH42" s="93"/>
      <c r="AXI42" s="93"/>
      <c r="AXJ42" s="93"/>
      <c r="AXK42" s="93"/>
      <c r="AXL42" s="93"/>
      <c r="AXM42" s="93"/>
      <c r="AXN42" s="93"/>
      <c r="AXO42" s="93"/>
      <c r="AXP42" s="93"/>
      <c r="AXQ42" s="93"/>
      <c r="AXR42" s="93"/>
      <c r="AXS42" s="93"/>
      <c r="AXT42" s="93"/>
      <c r="AXU42" s="93"/>
      <c r="AXV42" s="93"/>
      <c r="AXW42" s="93"/>
      <c r="AXX42" s="93"/>
      <c r="AXY42" s="93"/>
      <c r="AXZ42" s="93"/>
      <c r="AYA42" s="93"/>
      <c r="AYB42" s="93"/>
      <c r="AYC42" s="93"/>
      <c r="AYD42" s="93"/>
      <c r="AYE42" s="93"/>
      <c r="AYF42" s="93"/>
      <c r="AYG42" s="93"/>
      <c r="AYH42" s="93"/>
      <c r="AYI42" s="93"/>
      <c r="AYJ42" s="93"/>
      <c r="AYK42" s="93"/>
      <c r="AYL42" s="93"/>
      <c r="AYM42" s="93"/>
      <c r="AYN42" s="93"/>
      <c r="AYO42" s="93"/>
      <c r="AYP42" s="93"/>
      <c r="AYV42" s="93"/>
      <c r="AYY42" s="93"/>
      <c r="AZB42" s="93"/>
      <c r="AZE42" s="93"/>
      <c r="AZH42" s="93"/>
      <c r="AZK42" s="93"/>
      <c r="AZQ42" s="93"/>
      <c r="AZZ42" s="93"/>
      <c r="BAC42" s="93"/>
      <c r="BAF42" s="93"/>
      <c r="BAI42" s="93"/>
      <c r="BAU42" s="93"/>
      <c r="BBA42" s="93"/>
      <c r="BBD42" s="93"/>
      <c r="BBG42" s="93"/>
      <c r="BBJ42" s="93"/>
      <c r="BBP42" s="93"/>
      <c r="BBS42" s="93"/>
      <c r="BBV42" s="93"/>
      <c r="BBY42" s="93"/>
      <c r="BCA42" s="93"/>
      <c r="BCB42" s="93"/>
      <c r="BCG42" s="93"/>
      <c r="BCJ42" s="93"/>
      <c r="BCM42" s="93"/>
      <c r="BCP42" s="93"/>
      <c r="BCS42" s="93"/>
      <c r="BCV42" s="93"/>
      <c r="BCY42" s="93"/>
      <c r="BDE42" s="93"/>
      <c r="BDH42" s="93"/>
      <c r="BDK42" s="93"/>
      <c r="BDM42" s="93"/>
      <c r="BDN42" s="93"/>
      <c r="BDV42" s="93"/>
      <c r="BDY42" s="93"/>
      <c r="BEB42" s="93"/>
      <c r="BEM42" s="93"/>
      <c r="BEN42" s="93"/>
      <c r="BES42" s="93"/>
      <c r="BEW42" s="93"/>
      <c r="BEX42" s="93"/>
      <c r="BFF42" s="93"/>
      <c r="BFG42" s="93"/>
      <c r="BGG42" s="93"/>
      <c r="BGH42" s="93"/>
      <c r="BGI42" s="93"/>
      <c r="BGJ42" s="93"/>
      <c r="BGK42" s="93"/>
      <c r="BGL42" s="93"/>
      <c r="BGM42" s="93"/>
      <c r="BGN42" s="93"/>
      <c r="BGO42" s="93"/>
      <c r="BGP42" s="93"/>
      <c r="BGQ42" s="93"/>
      <c r="BGR42" s="93"/>
      <c r="BGS42" s="93"/>
      <c r="BGT42" s="93"/>
      <c r="BGU42" s="93"/>
      <c r="BGV42" s="93"/>
      <c r="BGW42" s="93"/>
      <c r="BGX42" s="93"/>
      <c r="BGY42" s="93"/>
      <c r="BGZ42" s="93"/>
      <c r="BHA42" s="93"/>
      <c r="BHB42" s="93"/>
      <c r="BHC42" s="93"/>
      <c r="BHD42" s="93"/>
      <c r="BHE42" s="93"/>
      <c r="BHF42" s="93"/>
      <c r="BHG42" s="93"/>
      <c r="BHH42" s="93"/>
      <c r="BHI42" s="93"/>
      <c r="BHJ42" s="93"/>
      <c r="BHK42" s="93"/>
      <c r="BHL42" s="93"/>
      <c r="BHM42" s="93"/>
      <c r="BHN42" s="93"/>
      <c r="BHO42" s="93"/>
      <c r="BHP42" s="93"/>
      <c r="BHQ42" s="93"/>
      <c r="BHR42" s="93"/>
      <c r="BHS42" s="93"/>
      <c r="BHT42" s="93"/>
      <c r="BHU42" s="93"/>
      <c r="BHV42" s="93"/>
      <c r="BHW42" s="93"/>
      <c r="BHX42" s="93"/>
      <c r="BHY42" s="93"/>
      <c r="BHZ42" s="93"/>
      <c r="BIA42" s="93"/>
      <c r="BIB42" s="93"/>
      <c r="BIC42" s="93"/>
      <c r="BID42" s="93"/>
      <c r="BIE42" s="93"/>
      <c r="BIF42" s="93"/>
      <c r="BIG42" s="93"/>
      <c r="BIH42" s="93"/>
      <c r="BII42" s="93"/>
      <c r="BIJ42" s="93"/>
      <c r="BIK42" s="93"/>
      <c r="BIL42" s="93"/>
      <c r="BIR42" s="93"/>
      <c r="BIU42" s="93"/>
      <c r="BIX42" s="93"/>
      <c r="BJA42" s="93"/>
      <c r="BJD42" s="93"/>
      <c r="BJG42" s="93"/>
      <c r="BJM42" s="93"/>
      <c r="BJV42" s="93"/>
      <c r="BJY42" s="93"/>
      <c r="BKB42" s="93"/>
      <c r="BKE42" s="93"/>
      <c r="BKQ42" s="93"/>
      <c r="BKW42" s="93"/>
      <c r="BKZ42" s="93"/>
      <c r="BLC42" s="93"/>
      <c r="BLF42" s="93"/>
      <c r="BLL42" s="93"/>
      <c r="BLO42" s="93"/>
      <c r="BLR42" s="93"/>
      <c r="BLU42" s="93"/>
      <c r="BLW42" s="93"/>
      <c r="BLX42" s="93"/>
      <c r="BMC42" s="93"/>
      <c r="BMF42" s="93"/>
      <c r="BMI42" s="93"/>
      <c r="BML42" s="93"/>
      <c r="BMO42" s="93"/>
      <c r="BMR42" s="93"/>
      <c r="BMU42" s="93"/>
      <c r="BNA42" s="93"/>
      <c r="BND42" s="93"/>
      <c r="BNG42" s="93"/>
      <c r="BNI42" s="93"/>
      <c r="BNJ42" s="93"/>
      <c r="BNR42" s="93"/>
      <c r="BNU42" s="93"/>
      <c r="BNX42" s="93"/>
      <c r="BOI42" s="93"/>
      <c r="BOJ42" s="93"/>
      <c r="BOO42" s="93"/>
      <c r="BOS42" s="93"/>
      <c r="BOT42" s="93"/>
      <c r="BPB42" s="93"/>
      <c r="BPC42" s="93"/>
      <c r="BQC42" s="93"/>
      <c r="BQD42" s="93"/>
      <c r="BQE42" s="93"/>
      <c r="BQF42" s="93"/>
      <c r="BQG42" s="93"/>
      <c r="BQH42" s="93"/>
      <c r="BQI42" s="93"/>
      <c r="BQJ42" s="93"/>
      <c r="BQK42" s="93"/>
      <c r="BQL42" s="93"/>
      <c r="BQM42" s="93"/>
      <c r="BQN42" s="93"/>
      <c r="BQO42" s="93"/>
      <c r="BQP42" s="93"/>
      <c r="BQQ42" s="93"/>
      <c r="BQR42" s="93"/>
      <c r="BQS42" s="93"/>
      <c r="BQT42" s="93"/>
      <c r="BQU42" s="93"/>
      <c r="BQV42" s="93"/>
      <c r="BQW42" s="93"/>
      <c r="BQX42" s="93"/>
      <c r="BQY42" s="93"/>
      <c r="BQZ42" s="93"/>
      <c r="BRA42" s="93"/>
      <c r="BRB42" s="93"/>
      <c r="BRC42" s="93"/>
      <c r="BRD42" s="93"/>
      <c r="BRE42" s="93"/>
      <c r="BRF42" s="93"/>
      <c r="BRG42" s="93"/>
      <c r="BRH42" s="93"/>
      <c r="BRI42" s="93"/>
      <c r="BRJ42" s="93"/>
      <c r="BRK42" s="93"/>
      <c r="BRL42" s="93"/>
      <c r="BRM42" s="93"/>
      <c r="BRN42" s="93"/>
      <c r="BRO42" s="93"/>
      <c r="BRP42" s="93"/>
      <c r="BRQ42" s="93"/>
      <c r="BRR42" s="93"/>
      <c r="BRS42" s="93"/>
      <c r="BRT42" s="93"/>
      <c r="BRU42" s="93"/>
      <c r="BRV42" s="93"/>
      <c r="BRW42" s="93"/>
      <c r="BRX42" s="93"/>
      <c r="BRY42" s="93"/>
      <c r="BRZ42" s="93"/>
      <c r="BSA42" s="93"/>
      <c r="BSB42" s="93"/>
      <c r="BSC42" s="93"/>
      <c r="BSD42" s="93"/>
      <c r="BSE42" s="93"/>
      <c r="BSF42" s="93"/>
      <c r="BSG42" s="93"/>
      <c r="BSH42" s="93"/>
      <c r="BSN42" s="93"/>
      <c r="BSQ42" s="93"/>
      <c r="BST42" s="93"/>
      <c r="BSW42" s="93"/>
      <c r="BSZ42" s="93"/>
      <c r="BTC42" s="93"/>
      <c r="BTI42" s="93"/>
      <c r="BTR42" s="93"/>
      <c r="BTU42" s="93"/>
      <c r="BTX42" s="93"/>
      <c r="BUA42" s="93"/>
      <c r="BUM42" s="93"/>
      <c r="BUS42" s="93"/>
      <c r="BUV42" s="93"/>
      <c r="BUY42" s="93"/>
      <c r="BVB42" s="93"/>
      <c r="BVH42" s="93"/>
      <c r="BVK42" s="93"/>
      <c r="BVN42" s="93"/>
      <c r="BVQ42" s="93"/>
      <c r="BVS42" s="93"/>
      <c r="BVT42" s="93"/>
      <c r="BVY42" s="93"/>
      <c r="BWB42" s="93"/>
      <c r="BWE42" s="93"/>
      <c r="BWH42" s="93"/>
      <c r="BWK42" s="93"/>
      <c r="BWN42" s="93"/>
      <c r="BWQ42" s="93"/>
      <c r="BWW42" s="93"/>
      <c r="BWZ42" s="93"/>
      <c r="BXC42" s="93"/>
      <c r="BXE42" s="93"/>
      <c r="BXF42" s="93"/>
      <c r="BXN42" s="93"/>
      <c r="BXQ42" s="93"/>
      <c r="BXT42" s="93"/>
      <c r="BYE42" s="93"/>
      <c r="BYF42" s="93"/>
      <c r="BYK42" s="93"/>
      <c r="BYO42" s="93"/>
      <c r="BYP42" s="93"/>
      <c r="BYX42" s="93"/>
      <c r="BYY42" s="93"/>
      <c r="BZY42" s="93"/>
      <c r="BZZ42" s="93"/>
      <c r="CAA42" s="93"/>
      <c r="CAB42" s="93"/>
      <c r="CAC42" s="93"/>
      <c r="CAD42" s="93"/>
      <c r="CAE42" s="93"/>
      <c r="CAF42" s="93"/>
      <c r="CAG42" s="93"/>
      <c r="CAH42" s="93"/>
      <c r="CAI42" s="93"/>
      <c r="CAJ42" s="93"/>
      <c r="CAK42" s="93"/>
      <c r="CAL42" s="93"/>
      <c r="CAM42" s="93"/>
      <c r="CAN42" s="93"/>
      <c r="CAO42" s="93"/>
      <c r="CAP42" s="93"/>
      <c r="CAQ42" s="93"/>
      <c r="CAR42" s="93"/>
      <c r="CAS42" s="93"/>
      <c r="CAT42" s="93"/>
      <c r="CAU42" s="93"/>
      <c r="CAV42" s="93"/>
      <c r="CAW42" s="93"/>
      <c r="CAX42" s="93"/>
      <c r="CAY42" s="93"/>
      <c r="CAZ42" s="93"/>
      <c r="CBA42" s="93"/>
      <c r="CBB42" s="93"/>
      <c r="CBC42" s="93"/>
      <c r="CBD42" s="93"/>
      <c r="CBE42" s="93"/>
      <c r="CBF42" s="93"/>
      <c r="CBG42" s="93"/>
      <c r="CBH42" s="93"/>
      <c r="CBI42" s="93"/>
      <c r="CBJ42" s="93"/>
      <c r="CBK42" s="93"/>
      <c r="CBL42" s="93"/>
      <c r="CBM42" s="93"/>
      <c r="CBN42" s="93"/>
      <c r="CBO42" s="93"/>
      <c r="CBP42" s="93"/>
      <c r="CBQ42" s="93"/>
      <c r="CBR42" s="93"/>
      <c r="CBS42" s="93"/>
      <c r="CBT42" s="93"/>
      <c r="CBU42" s="93"/>
      <c r="CBV42" s="93"/>
      <c r="CBW42" s="93"/>
      <c r="CBX42" s="93"/>
      <c r="CBY42" s="93"/>
      <c r="CBZ42" s="93"/>
      <c r="CCA42" s="93"/>
      <c r="CCB42" s="93"/>
      <c r="CCC42" s="93"/>
      <c r="CCD42" s="93"/>
      <c r="CCJ42" s="93"/>
      <c r="CCM42" s="93"/>
      <c r="CCP42" s="93"/>
      <c r="CCS42" s="93"/>
      <c r="CCV42" s="93"/>
      <c r="CCY42" s="93"/>
      <c r="CDE42" s="93"/>
      <c r="CDN42" s="93"/>
      <c r="CDQ42" s="93"/>
      <c r="CDT42" s="93"/>
      <c r="CDW42" s="93"/>
      <c r="CEI42" s="93"/>
      <c r="CEO42" s="93"/>
      <c r="CER42" s="93"/>
      <c r="CEU42" s="93"/>
      <c r="CEX42" s="93"/>
      <c r="CFD42" s="93"/>
      <c r="CFG42" s="93"/>
      <c r="CFJ42" s="93"/>
      <c r="CFM42" s="93"/>
      <c r="CFO42" s="93"/>
      <c r="CFP42" s="93"/>
      <c r="CFU42" s="93"/>
      <c r="CFX42" s="93"/>
      <c r="CGA42" s="93"/>
      <c r="CGD42" s="93"/>
      <c r="CGG42" s="93"/>
      <c r="CGJ42" s="93"/>
      <c r="CGM42" s="93"/>
      <c r="CGS42" s="93"/>
      <c r="CGV42" s="93"/>
      <c r="CGY42" s="93"/>
      <c r="CHA42" s="93"/>
      <c r="CHB42" s="93"/>
      <c r="CHJ42" s="93"/>
      <c r="CHM42" s="93"/>
      <c r="CHP42" s="93"/>
      <c r="CIA42" s="93"/>
      <c r="CIB42" s="93"/>
      <c r="CIG42" s="93"/>
      <c r="CIK42" s="93"/>
      <c r="CIL42" s="93"/>
      <c r="CIT42" s="93"/>
      <c r="CIU42" s="93"/>
      <c r="CJU42" s="93"/>
      <c r="CJV42" s="93"/>
      <c r="CJW42" s="93"/>
      <c r="CJX42" s="93"/>
      <c r="CJY42" s="93"/>
      <c r="CJZ42" s="93"/>
      <c r="CKA42" s="93"/>
      <c r="CKB42" s="93"/>
      <c r="CKC42" s="93"/>
      <c r="CKD42" s="93"/>
      <c r="CKE42" s="93"/>
      <c r="CKF42" s="93"/>
      <c r="CKG42" s="93"/>
      <c r="CKH42" s="93"/>
      <c r="CKI42" s="93"/>
      <c r="CKJ42" s="93"/>
      <c r="CKK42" s="93"/>
      <c r="CKL42" s="93"/>
      <c r="CKM42" s="93"/>
      <c r="CKN42" s="93"/>
      <c r="CKO42" s="93"/>
      <c r="CKP42" s="93"/>
      <c r="CKQ42" s="93"/>
      <c r="CKR42" s="93"/>
      <c r="CKS42" s="93"/>
      <c r="CKT42" s="93"/>
      <c r="CKU42" s="93"/>
      <c r="CKV42" s="93"/>
      <c r="CKW42" s="93"/>
      <c r="CKX42" s="93"/>
      <c r="CKY42" s="93"/>
      <c r="CKZ42" s="93"/>
      <c r="CLA42" s="93"/>
      <c r="CLB42" s="93"/>
      <c r="CLC42" s="93"/>
      <c r="CLD42" s="93"/>
      <c r="CLE42" s="93"/>
      <c r="CLF42" s="93"/>
      <c r="CLG42" s="93"/>
      <c r="CLH42" s="93"/>
      <c r="CLI42" s="93"/>
      <c r="CLJ42" s="93"/>
      <c r="CLK42" s="93"/>
      <c r="CLL42" s="93"/>
      <c r="CLM42" s="93"/>
      <c r="CLN42" s="93"/>
      <c r="CLO42" s="93"/>
      <c r="CLP42" s="93"/>
      <c r="CLQ42" s="93"/>
      <c r="CLR42" s="93"/>
      <c r="CLS42" s="93"/>
      <c r="CLT42" s="93"/>
      <c r="CLU42" s="93"/>
      <c r="CLV42" s="93"/>
      <c r="CLW42" s="93"/>
      <c r="CLX42" s="93"/>
      <c r="CLY42" s="93"/>
      <c r="CLZ42" s="93"/>
      <c r="CMF42" s="93"/>
      <c r="CMI42" s="93"/>
      <c r="CML42" s="93"/>
      <c r="CMO42" s="93"/>
      <c r="CMR42" s="93"/>
      <c r="CMU42" s="93"/>
      <c r="CNA42" s="93"/>
      <c r="CNJ42" s="93"/>
      <c r="CNM42" s="93"/>
      <c r="CNP42" s="93"/>
      <c r="CNS42" s="93"/>
      <c r="COE42" s="93"/>
      <c r="COK42" s="93"/>
      <c r="CON42" s="93"/>
      <c r="COQ42" s="93"/>
      <c r="COT42" s="93"/>
      <c r="COZ42" s="93"/>
      <c r="CPC42" s="93"/>
      <c r="CPF42" s="93"/>
      <c r="CPI42" s="93"/>
      <c r="CPK42" s="93"/>
      <c r="CPL42" s="93"/>
      <c r="CPQ42" s="93"/>
      <c r="CPT42" s="93"/>
      <c r="CPW42" s="93"/>
      <c r="CPZ42" s="93"/>
      <c r="CQC42" s="93"/>
      <c r="CQF42" s="93"/>
      <c r="CQI42" s="93"/>
      <c r="CQO42" s="93"/>
      <c r="CQR42" s="93"/>
      <c r="CQU42" s="93"/>
      <c r="CQW42" s="93"/>
      <c r="CQX42" s="93"/>
      <c r="CRF42" s="93"/>
      <c r="CRI42" s="93"/>
      <c r="CRL42" s="93"/>
      <c r="CRW42" s="93"/>
      <c r="CRX42" s="93"/>
      <c r="CSC42" s="93"/>
      <c r="CSG42" s="93"/>
      <c r="CSH42" s="93"/>
      <c r="CSP42" s="93"/>
      <c r="CSQ42" s="93"/>
      <c r="CTQ42" s="93"/>
      <c r="CTR42" s="93"/>
      <c r="CTS42" s="93"/>
      <c r="CTT42" s="93"/>
      <c r="CTU42" s="93"/>
      <c r="CTV42" s="93"/>
      <c r="CTW42" s="93"/>
      <c r="CTX42" s="93"/>
      <c r="CTY42" s="93"/>
      <c r="CTZ42" s="93"/>
      <c r="CUA42" s="93"/>
      <c r="CUB42" s="93"/>
      <c r="CUC42" s="93"/>
      <c r="CUD42" s="93"/>
      <c r="CUE42" s="93"/>
      <c r="CUF42" s="93"/>
      <c r="CUG42" s="93"/>
      <c r="CUH42" s="93"/>
      <c r="CUI42" s="93"/>
      <c r="CUJ42" s="93"/>
      <c r="CUK42" s="93"/>
      <c r="CUL42" s="93"/>
      <c r="CUM42" s="93"/>
      <c r="CUN42" s="93"/>
      <c r="CUO42" s="93"/>
      <c r="CUP42" s="93"/>
      <c r="CUQ42" s="93"/>
      <c r="CUR42" s="93"/>
      <c r="CUS42" s="93"/>
      <c r="CUT42" s="93"/>
      <c r="CUU42" s="93"/>
      <c r="CUV42" s="93"/>
      <c r="CUW42" s="93"/>
      <c r="CUX42" s="93"/>
      <c r="CUY42" s="93"/>
      <c r="CUZ42" s="93"/>
      <c r="CVA42" s="93"/>
      <c r="CVB42" s="93"/>
      <c r="CVC42" s="93"/>
      <c r="CVD42" s="93"/>
      <c r="CVE42" s="93"/>
      <c r="CVF42" s="93"/>
      <c r="CVG42" s="93"/>
      <c r="CVH42" s="93"/>
      <c r="CVI42" s="93"/>
      <c r="CVJ42" s="93"/>
      <c r="CVK42" s="93"/>
      <c r="CVL42" s="93"/>
      <c r="CVM42" s="93"/>
      <c r="CVN42" s="93"/>
      <c r="CVO42" s="93"/>
      <c r="CVP42" s="93"/>
      <c r="CVQ42" s="93"/>
      <c r="CVR42" s="93"/>
      <c r="CVS42" s="93"/>
      <c r="CVT42" s="93"/>
      <c r="CVU42" s="93"/>
      <c r="CVV42" s="93"/>
      <c r="CWB42" s="93"/>
      <c r="CWE42" s="93"/>
      <c r="CWH42" s="93"/>
      <c r="CWK42" s="93"/>
      <c r="CWN42" s="93"/>
      <c r="CWQ42" s="93"/>
      <c r="CWW42" s="93"/>
      <c r="CXF42" s="93"/>
      <c r="CXI42" s="93"/>
      <c r="CXL42" s="93"/>
      <c r="CXO42" s="93"/>
      <c r="CYA42" s="93"/>
      <c r="CYG42" s="93"/>
      <c r="CYJ42" s="93"/>
      <c r="CYM42" s="93"/>
      <c r="CYP42" s="93"/>
      <c r="CYV42" s="93"/>
      <c r="CYY42" s="93"/>
      <c r="CZB42" s="93"/>
      <c r="CZE42" s="93"/>
      <c r="CZG42" s="93"/>
      <c r="CZH42" s="93"/>
      <c r="CZM42" s="93"/>
      <c r="CZP42" s="93"/>
      <c r="CZS42" s="93"/>
      <c r="CZV42" s="93"/>
      <c r="CZY42" s="93"/>
      <c r="DAB42" s="93"/>
      <c r="DAE42" s="93"/>
      <c r="DAK42" s="93"/>
      <c r="DAN42" s="93"/>
      <c r="DAQ42" s="93"/>
      <c r="DAS42" s="93"/>
      <c r="DAT42" s="93"/>
      <c r="DBB42" s="93"/>
      <c r="DBE42" s="93"/>
      <c r="DBH42" s="93"/>
      <c r="DBS42" s="93"/>
      <c r="DBT42" s="93"/>
      <c r="DBY42" s="93"/>
      <c r="DCC42" s="93"/>
      <c r="DCD42" s="93"/>
      <c r="DCL42" s="93"/>
      <c r="DCM42" s="93"/>
      <c r="DDM42" s="93"/>
      <c r="DDN42" s="93"/>
      <c r="DDO42" s="93"/>
      <c r="DDP42" s="93"/>
      <c r="DDQ42" s="93"/>
      <c r="DDR42" s="93"/>
      <c r="DDS42" s="93"/>
      <c r="DDT42" s="93"/>
      <c r="DDU42" s="93"/>
      <c r="DDV42" s="93"/>
      <c r="DDW42" s="93"/>
      <c r="DDX42" s="93"/>
      <c r="DDY42" s="93"/>
      <c r="DDZ42" s="93"/>
      <c r="DEA42" s="93"/>
      <c r="DEB42" s="93"/>
      <c r="DEC42" s="93"/>
      <c r="DED42" s="93"/>
      <c r="DEE42" s="93"/>
      <c r="DEF42" s="93"/>
      <c r="DEG42" s="93"/>
      <c r="DEH42" s="93"/>
      <c r="DEI42" s="93"/>
      <c r="DEJ42" s="93"/>
      <c r="DEK42" s="93"/>
      <c r="DEL42" s="93"/>
      <c r="DEM42" s="93"/>
      <c r="DEN42" s="93"/>
      <c r="DEO42" s="93"/>
      <c r="DEP42" s="93"/>
      <c r="DEQ42" s="93"/>
      <c r="DER42" s="93"/>
      <c r="DES42" s="93"/>
      <c r="DET42" s="93"/>
      <c r="DEU42" s="93"/>
      <c r="DEV42" s="93"/>
      <c r="DEW42" s="93"/>
      <c r="DEX42" s="93"/>
      <c r="DEY42" s="93"/>
      <c r="DEZ42" s="93"/>
      <c r="DFA42" s="93"/>
      <c r="DFB42" s="93"/>
      <c r="DFC42" s="93"/>
      <c r="DFD42" s="93"/>
      <c r="DFE42" s="93"/>
      <c r="DFF42" s="93"/>
      <c r="DFG42" s="93"/>
      <c r="DFH42" s="93"/>
      <c r="DFI42" s="93"/>
      <c r="DFJ42" s="93"/>
      <c r="DFK42" s="93"/>
      <c r="DFL42" s="93"/>
      <c r="DFM42" s="93"/>
      <c r="DFN42" s="93"/>
      <c r="DFO42" s="93"/>
      <c r="DFP42" s="93"/>
      <c r="DFQ42" s="93"/>
      <c r="DFR42" s="93"/>
      <c r="DFX42" s="93"/>
      <c r="DGA42" s="93"/>
      <c r="DGD42" s="93"/>
      <c r="DGG42" s="93"/>
      <c r="DGJ42" s="93"/>
      <c r="DGM42" s="93"/>
      <c r="DGS42" s="93"/>
      <c r="DHB42" s="93"/>
      <c r="DHE42" s="93"/>
      <c r="DHH42" s="93"/>
      <c r="DHK42" s="93"/>
      <c r="DHW42" s="93"/>
      <c r="DIC42" s="93"/>
      <c r="DIF42" s="93"/>
      <c r="DII42" s="93"/>
      <c r="DIL42" s="93"/>
      <c r="DIR42" s="93"/>
      <c r="DIU42" s="93"/>
      <c r="DIX42" s="93"/>
      <c r="DJA42" s="93"/>
      <c r="DJC42" s="93"/>
      <c r="DJD42" s="93"/>
      <c r="DJI42" s="93"/>
      <c r="DJL42" s="93"/>
      <c r="DJO42" s="93"/>
      <c r="DJR42" s="93"/>
      <c r="DJU42" s="93"/>
      <c r="DJX42" s="93"/>
      <c r="DKA42" s="93"/>
      <c r="DKG42" s="93"/>
      <c r="DKJ42" s="93"/>
      <c r="DKM42" s="93"/>
      <c r="DKO42" s="93"/>
      <c r="DKP42" s="93"/>
      <c r="DKX42" s="93"/>
      <c r="DLA42" s="93"/>
      <c r="DLD42" s="93"/>
      <c r="DLO42" s="93"/>
      <c r="DLP42" s="93"/>
      <c r="DLU42" s="93"/>
      <c r="DLY42" s="93"/>
      <c r="DLZ42" s="93"/>
      <c r="DMH42" s="93"/>
      <c r="DMI42" s="93"/>
      <c r="DNI42" s="93"/>
      <c r="DNJ42" s="93"/>
      <c r="DNK42" s="93"/>
      <c r="DNL42" s="93"/>
      <c r="DNM42" s="93"/>
      <c r="DNN42" s="93"/>
      <c r="DNO42" s="93"/>
      <c r="DNP42" s="93"/>
      <c r="DNQ42" s="93"/>
      <c r="DNR42" s="93"/>
      <c r="DNS42" s="93"/>
      <c r="DNT42" s="93"/>
      <c r="DNU42" s="93"/>
      <c r="DNV42" s="93"/>
      <c r="DNW42" s="93"/>
      <c r="DNX42" s="93"/>
      <c r="DNY42" s="93"/>
      <c r="DNZ42" s="93"/>
      <c r="DOA42" s="93"/>
      <c r="DOB42" s="93"/>
      <c r="DOC42" s="93"/>
      <c r="DOD42" s="93"/>
      <c r="DOE42" s="93"/>
      <c r="DOF42" s="93"/>
      <c r="DOG42" s="93"/>
      <c r="DOH42" s="93"/>
      <c r="DOI42" s="93"/>
      <c r="DOJ42" s="93"/>
      <c r="DOK42" s="93"/>
      <c r="DOL42" s="93"/>
      <c r="DOM42" s="93"/>
      <c r="DON42" s="93"/>
      <c r="DOO42" s="93"/>
      <c r="DOP42" s="93"/>
      <c r="DOQ42" s="93"/>
      <c r="DOR42" s="93"/>
      <c r="DOS42" s="93"/>
      <c r="DOT42" s="93"/>
      <c r="DOU42" s="93"/>
      <c r="DOV42" s="93"/>
      <c r="DOW42" s="93"/>
      <c r="DOX42" s="93"/>
      <c r="DOY42" s="93"/>
      <c r="DOZ42" s="93"/>
      <c r="DPA42" s="93"/>
      <c r="DPB42" s="93"/>
      <c r="DPC42" s="93"/>
      <c r="DPD42" s="93"/>
      <c r="DPE42" s="93"/>
      <c r="DPF42" s="93"/>
      <c r="DPG42" s="93"/>
      <c r="DPH42" s="93"/>
      <c r="DPI42" s="93"/>
      <c r="DPJ42" s="93"/>
      <c r="DPK42" s="93"/>
      <c r="DPL42" s="93"/>
      <c r="DPM42" s="93"/>
      <c r="DPN42" s="93"/>
      <c r="DPT42" s="93"/>
      <c r="DPW42" s="93"/>
      <c r="DPZ42" s="93"/>
      <c r="DQC42" s="93"/>
      <c r="DQF42" s="93"/>
      <c r="DQI42" s="93"/>
      <c r="DQO42" s="93"/>
      <c r="DQX42" s="93"/>
      <c r="DRA42" s="93"/>
      <c r="DRD42" s="93"/>
      <c r="DRG42" s="93"/>
      <c r="DRS42" s="93"/>
      <c r="DRY42" s="93"/>
      <c r="DSB42" s="93"/>
      <c r="DSE42" s="93"/>
      <c r="DSH42" s="93"/>
      <c r="DSN42" s="93"/>
      <c r="DSQ42" s="93"/>
      <c r="DST42" s="93"/>
      <c r="DSW42" s="93"/>
      <c r="DSY42" s="93"/>
      <c r="DSZ42" s="93"/>
      <c r="DTE42" s="93"/>
      <c r="DTH42" s="93"/>
      <c r="DTK42" s="93"/>
      <c r="DTN42" s="93"/>
      <c r="DTQ42" s="93"/>
      <c r="DTT42" s="93"/>
      <c r="DTW42" s="93"/>
      <c r="DUC42" s="93"/>
      <c r="DUF42" s="93"/>
      <c r="DUI42" s="93"/>
      <c r="DUK42" s="93"/>
      <c r="DUL42" s="93"/>
      <c r="DUT42" s="93"/>
      <c r="DUW42" s="93"/>
      <c r="DUZ42" s="93"/>
      <c r="DVK42" s="93"/>
      <c r="DVL42" s="93"/>
      <c r="DVQ42" s="93"/>
      <c r="DVU42" s="93"/>
      <c r="DVV42" s="93"/>
      <c r="DWD42" s="93"/>
      <c r="DWE42" s="93"/>
      <c r="DXE42" s="93"/>
      <c r="DXF42" s="93"/>
      <c r="DXG42" s="93"/>
      <c r="DXH42" s="93"/>
      <c r="DXI42" s="93"/>
      <c r="DXJ42" s="93"/>
      <c r="DXK42" s="93"/>
      <c r="DXL42" s="93"/>
      <c r="DXM42" s="93"/>
      <c r="DXN42" s="93"/>
      <c r="DXO42" s="93"/>
      <c r="DXP42" s="93"/>
      <c r="DXQ42" s="93"/>
      <c r="DXR42" s="93"/>
      <c r="DXS42" s="93"/>
      <c r="DXT42" s="93"/>
      <c r="DXU42" s="93"/>
      <c r="DXV42" s="93"/>
      <c r="DXW42" s="93"/>
      <c r="DXX42" s="93"/>
      <c r="DXY42" s="93"/>
      <c r="DXZ42" s="93"/>
      <c r="DYA42" s="93"/>
      <c r="DYB42" s="93"/>
      <c r="DYC42" s="93"/>
      <c r="DYD42" s="93"/>
      <c r="DYE42" s="93"/>
      <c r="DYF42" s="93"/>
      <c r="DYG42" s="93"/>
      <c r="DYH42" s="93"/>
      <c r="DYI42" s="93"/>
      <c r="DYJ42" s="93"/>
      <c r="DYK42" s="93"/>
      <c r="DYL42" s="93"/>
      <c r="DYM42" s="93"/>
      <c r="DYN42" s="93"/>
      <c r="DYO42" s="93"/>
      <c r="DYP42" s="93"/>
      <c r="DYQ42" s="93"/>
      <c r="DYR42" s="93"/>
      <c r="DYS42" s="93"/>
      <c r="DYT42" s="93"/>
      <c r="DYU42" s="93"/>
      <c r="DYV42" s="93"/>
      <c r="DYW42" s="93"/>
      <c r="DYX42" s="93"/>
      <c r="DYY42" s="93"/>
      <c r="DYZ42" s="93"/>
      <c r="DZA42" s="93"/>
      <c r="DZB42" s="93"/>
      <c r="DZC42" s="93"/>
      <c r="DZD42" s="93"/>
      <c r="DZE42" s="93"/>
      <c r="DZF42" s="93"/>
      <c r="DZG42" s="93"/>
      <c r="DZH42" s="93"/>
      <c r="DZI42" s="93"/>
      <c r="DZJ42" s="93"/>
      <c r="DZP42" s="93"/>
      <c r="DZS42" s="93"/>
      <c r="DZV42" s="93"/>
      <c r="DZY42" s="93"/>
      <c r="EAB42" s="93"/>
      <c r="EAE42" s="93"/>
      <c r="EAK42" s="93"/>
      <c r="EAT42" s="93"/>
      <c r="EAW42" s="93"/>
      <c r="EAZ42" s="93"/>
      <c r="EBC42" s="93"/>
      <c r="EBO42" s="93"/>
      <c r="EBU42" s="93"/>
      <c r="EBX42" s="93"/>
      <c r="ECA42" s="93"/>
      <c r="ECD42" s="93"/>
      <c r="ECJ42" s="93"/>
      <c r="ECM42" s="93"/>
      <c r="ECP42" s="93"/>
      <c r="ECS42" s="93"/>
      <c r="ECU42" s="93"/>
      <c r="ECV42" s="93"/>
      <c r="EDA42" s="93"/>
      <c r="EDD42" s="93"/>
      <c r="EDG42" s="93"/>
      <c r="EDJ42" s="93"/>
      <c r="EDM42" s="93"/>
      <c r="EDP42" s="93"/>
      <c r="EDS42" s="93"/>
      <c r="EDY42" s="93"/>
      <c r="EEB42" s="93"/>
      <c r="EEE42" s="93"/>
      <c r="EEG42" s="93"/>
      <c r="EEH42" s="93"/>
      <c r="EEP42" s="93"/>
      <c r="EES42" s="93"/>
      <c r="EEV42" s="93"/>
      <c r="EFG42" s="93"/>
      <c r="EFH42" s="93"/>
      <c r="EFM42" s="93"/>
      <c r="EFQ42" s="93"/>
      <c r="EFR42" s="93"/>
      <c r="EFZ42" s="93"/>
      <c r="EGA42" s="93"/>
      <c r="EHA42" s="93"/>
      <c r="EHB42" s="93"/>
      <c r="EHC42" s="93"/>
      <c r="EHD42" s="93"/>
      <c r="EHE42" s="93"/>
      <c r="EHF42" s="93"/>
      <c r="EHG42" s="93"/>
      <c r="EHH42" s="93"/>
      <c r="EHI42" s="93"/>
      <c r="EHJ42" s="93"/>
      <c r="EHK42" s="93"/>
      <c r="EHL42" s="93"/>
      <c r="EHM42" s="93"/>
      <c r="EHN42" s="93"/>
      <c r="EHO42" s="93"/>
      <c r="EHP42" s="93"/>
      <c r="EHQ42" s="93"/>
      <c r="EHR42" s="93"/>
      <c r="EHS42" s="93"/>
      <c r="EHT42" s="93"/>
      <c r="EHU42" s="93"/>
      <c r="EHV42" s="93"/>
      <c r="EHW42" s="93"/>
      <c r="EHX42" s="93"/>
      <c r="EHY42" s="93"/>
      <c r="EHZ42" s="93"/>
      <c r="EIA42" s="93"/>
      <c r="EIB42" s="93"/>
      <c r="EIC42" s="93"/>
      <c r="EID42" s="93"/>
      <c r="EIE42" s="93"/>
      <c r="EIF42" s="93"/>
      <c r="EIG42" s="93"/>
      <c r="EIH42" s="93"/>
      <c r="EII42" s="93"/>
      <c r="EIJ42" s="93"/>
      <c r="EIK42" s="93"/>
      <c r="EIL42" s="93"/>
      <c r="EIM42" s="93"/>
      <c r="EIN42" s="93"/>
      <c r="EIO42" s="93"/>
      <c r="EIP42" s="93"/>
      <c r="EIQ42" s="93"/>
      <c r="EIR42" s="93"/>
      <c r="EIS42" s="93"/>
      <c r="EIT42" s="93"/>
      <c r="EIU42" s="93"/>
      <c r="EIV42" s="93"/>
      <c r="EIW42" s="93"/>
      <c r="EIX42" s="93"/>
      <c r="EIY42" s="93"/>
      <c r="EIZ42" s="93"/>
      <c r="EJA42" s="93"/>
      <c r="EJB42" s="93"/>
      <c r="EJC42" s="93"/>
      <c r="EJD42" s="93"/>
      <c r="EJE42" s="93"/>
      <c r="EJF42" s="93"/>
      <c r="EJL42" s="93"/>
      <c r="EJO42" s="93"/>
      <c r="EJR42" s="93"/>
      <c r="EJU42" s="93"/>
      <c r="EJX42" s="93"/>
      <c r="EKA42" s="93"/>
      <c r="EKG42" s="93"/>
      <c r="EKP42" s="93"/>
      <c r="EKS42" s="93"/>
      <c r="EKV42" s="93"/>
      <c r="EKY42" s="93"/>
      <c r="ELK42" s="93"/>
      <c r="ELQ42" s="93"/>
      <c r="ELT42" s="93"/>
      <c r="ELW42" s="93"/>
      <c r="ELZ42" s="93"/>
      <c r="EMF42" s="93"/>
      <c r="EMI42" s="93"/>
      <c r="EML42" s="93"/>
      <c r="EMO42" s="93"/>
      <c r="EMQ42" s="93"/>
      <c r="EMR42" s="93"/>
      <c r="EMW42" s="93"/>
      <c r="EMZ42" s="93"/>
      <c r="ENC42" s="93"/>
      <c r="ENF42" s="93"/>
      <c r="ENI42" s="93"/>
      <c r="ENL42" s="93"/>
      <c r="ENO42" s="93"/>
      <c r="ENU42" s="93"/>
      <c r="ENX42" s="93"/>
      <c r="EOA42" s="93"/>
      <c r="EOC42" s="93"/>
      <c r="EOD42" s="93"/>
      <c r="EOL42" s="93"/>
      <c r="EOO42" s="93"/>
      <c r="EOR42" s="93"/>
      <c r="EPC42" s="93"/>
      <c r="EPD42" s="93"/>
      <c r="EPI42" s="93"/>
      <c r="EPM42" s="93"/>
      <c r="EPN42" s="93"/>
      <c r="EPV42" s="93"/>
      <c r="EPW42" s="93"/>
      <c r="EQW42" s="93"/>
      <c r="EQX42" s="93"/>
      <c r="EQY42" s="93"/>
      <c r="EQZ42" s="93"/>
      <c r="ERA42" s="93"/>
      <c r="ERB42" s="93"/>
      <c r="ERC42" s="93"/>
      <c r="ERD42" s="93"/>
      <c r="ERE42" s="93"/>
      <c r="ERF42" s="93"/>
      <c r="ERG42" s="93"/>
      <c r="ERH42" s="93"/>
      <c r="ERI42" s="93"/>
      <c r="ERJ42" s="93"/>
      <c r="ERK42" s="93"/>
      <c r="ERL42" s="93"/>
      <c r="ERM42" s="93"/>
      <c r="ERN42" s="93"/>
      <c r="ERO42" s="93"/>
      <c r="ERP42" s="93"/>
      <c r="ERQ42" s="93"/>
      <c r="ERR42" s="93"/>
      <c r="ERS42" s="93"/>
      <c r="ERT42" s="93"/>
      <c r="ERU42" s="93"/>
      <c r="ERV42" s="93"/>
      <c r="ERW42" s="93"/>
      <c r="ERX42" s="93"/>
      <c r="ERY42" s="93"/>
      <c r="ERZ42" s="93"/>
      <c r="ESA42" s="93"/>
      <c r="ESB42" s="93"/>
      <c r="ESC42" s="93"/>
      <c r="ESD42" s="93"/>
      <c r="ESE42" s="93"/>
      <c r="ESF42" s="93"/>
      <c r="ESG42" s="93"/>
      <c r="ESH42" s="93"/>
      <c r="ESI42" s="93"/>
      <c r="ESJ42" s="93"/>
      <c r="ESK42" s="93"/>
      <c r="ESL42" s="93"/>
      <c r="ESM42" s="93"/>
      <c r="ESN42" s="93"/>
      <c r="ESO42" s="93"/>
      <c r="ESP42" s="93"/>
      <c r="ESQ42" s="93"/>
      <c r="ESR42" s="93"/>
      <c r="ESS42" s="93"/>
      <c r="EST42" s="93"/>
      <c r="ESU42" s="93"/>
      <c r="ESV42" s="93"/>
      <c r="ESW42" s="93"/>
      <c r="ESX42" s="93"/>
      <c r="ESY42" s="93"/>
      <c r="ESZ42" s="93"/>
      <c r="ETA42" s="93"/>
      <c r="ETB42" s="93"/>
      <c r="ETH42" s="93"/>
      <c r="ETK42" s="93"/>
      <c r="ETN42" s="93"/>
      <c r="ETQ42" s="93"/>
      <c r="ETT42" s="93"/>
      <c r="ETW42" s="93"/>
      <c r="EUC42" s="93"/>
      <c r="EUL42" s="93"/>
      <c r="EUO42" s="93"/>
      <c r="EUR42" s="93"/>
      <c r="EUU42" s="93"/>
      <c r="EVG42" s="93"/>
      <c r="EVM42" s="93"/>
      <c r="EVP42" s="93"/>
      <c r="EVS42" s="93"/>
      <c r="EVV42" s="93"/>
      <c r="EWB42" s="93"/>
      <c r="EWE42" s="93"/>
      <c r="EWH42" s="93"/>
      <c r="EWK42" s="93"/>
      <c r="EWM42" s="93"/>
      <c r="EWN42" s="93"/>
      <c r="EWS42" s="93"/>
      <c r="EWV42" s="93"/>
      <c r="EWY42" s="93"/>
      <c r="EXB42" s="93"/>
      <c r="EXE42" s="93"/>
      <c r="EXH42" s="93"/>
      <c r="EXK42" s="93"/>
      <c r="EXQ42" s="93"/>
      <c r="EXT42" s="93"/>
      <c r="EXW42" s="93"/>
      <c r="EXY42" s="93"/>
      <c r="EXZ42" s="93"/>
      <c r="EYH42" s="93"/>
      <c r="EYK42" s="93"/>
      <c r="EYN42" s="93"/>
      <c r="EYY42" s="93"/>
      <c r="EYZ42" s="93"/>
      <c r="EZE42" s="93"/>
      <c r="EZI42" s="93"/>
      <c r="EZJ42" s="93"/>
      <c r="EZR42" s="93"/>
      <c r="EZS42" s="93"/>
      <c r="FAS42" s="93"/>
      <c r="FAT42" s="93"/>
      <c r="FAU42" s="93"/>
      <c r="FAV42" s="93"/>
      <c r="FAW42" s="93"/>
      <c r="FAX42" s="93"/>
      <c r="FAY42" s="93"/>
      <c r="FAZ42" s="93"/>
      <c r="FBA42" s="93"/>
      <c r="FBB42" s="93"/>
      <c r="FBC42" s="93"/>
      <c r="FBD42" s="93"/>
      <c r="FBE42" s="93"/>
      <c r="FBF42" s="93"/>
      <c r="FBG42" s="93"/>
      <c r="FBH42" s="93"/>
      <c r="FBI42" s="93"/>
      <c r="FBJ42" s="93"/>
      <c r="FBK42" s="93"/>
      <c r="FBL42" s="93"/>
      <c r="FBM42" s="93"/>
      <c r="FBN42" s="93"/>
      <c r="FBO42" s="93"/>
      <c r="FBP42" s="93"/>
      <c r="FBQ42" s="93"/>
      <c r="FBR42" s="93"/>
      <c r="FBS42" s="93"/>
      <c r="FBT42" s="93"/>
      <c r="FBU42" s="93"/>
      <c r="FBV42" s="93"/>
      <c r="FBW42" s="93"/>
      <c r="FBX42" s="93"/>
      <c r="FBY42" s="93"/>
      <c r="FBZ42" s="93"/>
      <c r="FCA42" s="93"/>
      <c r="FCB42" s="93"/>
      <c r="FCC42" s="93"/>
      <c r="FCD42" s="93"/>
      <c r="FCE42" s="93"/>
      <c r="FCF42" s="93"/>
      <c r="FCG42" s="93"/>
      <c r="FCH42" s="93"/>
      <c r="FCI42" s="93"/>
      <c r="FCJ42" s="93"/>
      <c r="FCK42" s="93"/>
      <c r="FCL42" s="93"/>
      <c r="FCM42" s="93"/>
      <c r="FCN42" s="93"/>
      <c r="FCO42" s="93"/>
      <c r="FCP42" s="93"/>
      <c r="FCQ42" s="93"/>
      <c r="FCR42" s="93"/>
      <c r="FCS42" s="93"/>
      <c r="FCT42" s="93"/>
      <c r="FCU42" s="93"/>
      <c r="FCV42" s="93"/>
      <c r="FCW42" s="93"/>
      <c r="FCX42" s="93"/>
      <c r="FDD42" s="93"/>
      <c r="FDG42" s="93"/>
      <c r="FDJ42" s="93"/>
      <c r="FDM42" s="93"/>
      <c r="FDP42" s="93"/>
      <c r="FDS42" s="93"/>
      <c r="FDY42" s="93"/>
      <c r="FEH42" s="93"/>
      <c r="FEK42" s="93"/>
      <c r="FEN42" s="93"/>
      <c r="FEQ42" s="93"/>
      <c r="FFC42" s="93"/>
      <c r="FFI42" s="93"/>
      <c r="FFL42" s="93"/>
      <c r="FFO42" s="93"/>
      <c r="FFR42" s="93"/>
      <c r="FFX42" s="93"/>
      <c r="FGA42" s="93"/>
      <c r="FGD42" s="93"/>
      <c r="FGG42" s="93"/>
      <c r="FGI42" s="93"/>
      <c r="FGJ42" s="93"/>
      <c r="FGO42" s="93"/>
      <c r="FGR42" s="93"/>
      <c r="FGU42" s="93"/>
      <c r="FGX42" s="93"/>
      <c r="FHA42" s="93"/>
      <c r="FHD42" s="93"/>
      <c r="FHG42" s="93"/>
      <c r="FHM42" s="93"/>
      <c r="FHP42" s="93"/>
      <c r="FHS42" s="93"/>
      <c r="FHU42" s="93"/>
      <c r="FHV42" s="93"/>
      <c r="FID42" s="93"/>
      <c r="FIG42" s="93"/>
      <c r="FIJ42" s="93"/>
      <c r="FIU42" s="93"/>
      <c r="FIV42" s="93"/>
      <c r="FJA42" s="93"/>
      <c r="FJE42" s="93"/>
      <c r="FJF42" s="93"/>
      <c r="FJN42" s="93"/>
      <c r="FJO42" s="93"/>
      <c r="FKO42" s="93"/>
      <c r="FKP42" s="93"/>
      <c r="FKQ42" s="93"/>
      <c r="FKR42" s="93"/>
      <c r="FKS42" s="93"/>
      <c r="FKT42" s="93"/>
      <c r="FKU42" s="93"/>
      <c r="FKV42" s="93"/>
      <c r="FKW42" s="93"/>
      <c r="FKX42" s="93"/>
      <c r="FKY42" s="93"/>
      <c r="FKZ42" s="93"/>
      <c r="FLA42" s="93"/>
      <c r="FLB42" s="93"/>
      <c r="FLC42" s="93"/>
      <c r="FLD42" s="93"/>
      <c r="FLE42" s="93"/>
      <c r="FLF42" s="93"/>
      <c r="FLG42" s="93"/>
      <c r="FLH42" s="93"/>
      <c r="FLI42" s="93"/>
      <c r="FLJ42" s="93"/>
      <c r="FLK42" s="93"/>
      <c r="FLL42" s="93"/>
      <c r="FLM42" s="93"/>
      <c r="FLN42" s="93"/>
      <c r="FLO42" s="93"/>
      <c r="FLP42" s="93"/>
      <c r="FLQ42" s="93"/>
      <c r="FLR42" s="93"/>
      <c r="FLS42" s="93"/>
      <c r="FLT42" s="93"/>
      <c r="FLU42" s="93"/>
      <c r="FLV42" s="93"/>
      <c r="FLW42" s="93"/>
      <c r="FLX42" s="93"/>
      <c r="FLY42" s="93"/>
      <c r="FLZ42" s="93"/>
      <c r="FMA42" s="93"/>
      <c r="FMB42" s="93"/>
      <c r="FMC42" s="93"/>
      <c r="FMD42" s="93"/>
      <c r="FME42" s="93"/>
      <c r="FMF42" s="93"/>
      <c r="FMG42" s="93"/>
      <c r="FMH42" s="93"/>
      <c r="FMI42" s="93"/>
      <c r="FMJ42" s="93"/>
      <c r="FMK42" s="93"/>
      <c r="FML42" s="93"/>
      <c r="FMM42" s="93"/>
      <c r="FMN42" s="93"/>
      <c r="FMO42" s="93"/>
      <c r="FMP42" s="93"/>
      <c r="FMQ42" s="93"/>
      <c r="FMR42" s="93"/>
      <c r="FMS42" s="93"/>
      <c r="FMT42" s="93"/>
      <c r="FMZ42" s="93"/>
      <c r="FNC42" s="93"/>
      <c r="FNF42" s="93"/>
      <c r="FNI42" s="93"/>
      <c r="FNL42" s="93"/>
      <c r="FNO42" s="93"/>
      <c r="FNU42" s="93"/>
      <c r="FOD42" s="93"/>
      <c r="FOG42" s="93"/>
      <c r="FOJ42" s="93"/>
      <c r="FOM42" s="93"/>
      <c r="FOY42" s="93"/>
      <c r="FPE42" s="93"/>
      <c r="FPH42" s="93"/>
      <c r="FPK42" s="93"/>
      <c r="FPN42" s="93"/>
      <c r="FPT42" s="93"/>
      <c r="FPW42" s="93"/>
      <c r="FPZ42" s="93"/>
      <c r="FQC42" s="93"/>
      <c r="FQE42" s="93"/>
      <c r="FQF42" s="93"/>
      <c r="FQK42" s="93"/>
      <c r="FQN42" s="93"/>
      <c r="FQQ42" s="93"/>
      <c r="FQT42" s="93"/>
      <c r="FQW42" s="93"/>
      <c r="FQZ42" s="93"/>
      <c r="FRC42" s="93"/>
      <c r="FRI42" s="93"/>
      <c r="FRL42" s="93"/>
      <c r="FRO42" s="93"/>
      <c r="FRQ42" s="93"/>
      <c r="FRR42" s="93"/>
      <c r="FRZ42" s="93"/>
      <c r="FSC42" s="93"/>
      <c r="FSF42" s="93"/>
      <c r="FSQ42" s="93"/>
      <c r="FSR42" s="93"/>
      <c r="FSW42" s="93"/>
      <c r="FTA42" s="93"/>
      <c r="FTB42" s="93"/>
      <c r="FTJ42" s="93"/>
      <c r="FTK42" s="93"/>
      <c r="FUK42" s="93"/>
      <c r="FUL42" s="93"/>
      <c r="FUM42" s="93"/>
      <c r="FUN42" s="93"/>
      <c r="FUO42" s="93"/>
      <c r="FUP42" s="93"/>
      <c r="FUQ42" s="93"/>
      <c r="FUR42" s="93"/>
      <c r="FUS42" s="93"/>
      <c r="FUT42" s="93"/>
      <c r="FUU42" s="93"/>
      <c r="FUV42" s="93"/>
      <c r="FUW42" s="93"/>
      <c r="FUX42" s="93"/>
      <c r="FUY42" s="93"/>
      <c r="FUZ42" s="93"/>
      <c r="FVA42" s="93"/>
      <c r="FVB42" s="93"/>
      <c r="FVC42" s="93"/>
      <c r="FVD42" s="93"/>
      <c r="FVE42" s="93"/>
      <c r="FVF42" s="93"/>
      <c r="FVG42" s="93"/>
      <c r="FVH42" s="93"/>
      <c r="FVI42" s="93"/>
      <c r="FVJ42" s="93"/>
      <c r="FVK42" s="93"/>
      <c r="FVL42" s="93"/>
      <c r="FVM42" s="93"/>
      <c r="FVN42" s="93"/>
      <c r="FVO42" s="93"/>
      <c r="FVP42" s="93"/>
      <c r="FVQ42" s="93"/>
      <c r="FVR42" s="93"/>
      <c r="FVS42" s="93"/>
      <c r="FVT42" s="93"/>
      <c r="FVU42" s="93"/>
      <c r="FVV42" s="93"/>
      <c r="FVW42" s="93"/>
      <c r="FVX42" s="93"/>
      <c r="FVY42" s="93"/>
      <c r="FVZ42" s="93"/>
      <c r="FWA42" s="93"/>
      <c r="FWB42" s="93"/>
      <c r="FWC42" s="93"/>
      <c r="FWD42" s="93"/>
      <c r="FWE42" s="93"/>
      <c r="FWF42" s="93"/>
      <c r="FWG42" s="93"/>
      <c r="FWH42" s="93"/>
      <c r="FWI42" s="93"/>
      <c r="FWJ42" s="93"/>
      <c r="FWK42" s="93"/>
      <c r="FWL42" s="93"/>
      <c r="FWM42" s="93"/>
      <c r="FWN42" s="93"/>
      <c r="FWO42" s="93"/>
      <c r="FWP42" s="93"/>
      <c r="FWV42" s="93"/>
      <c r="FWY42" s="93"/>
      <c r="FXB42" s="93"/>
      <c r="FXE42" s="93"/>
      <c r="FXH42" s="93"/>
      <c r="FXK42" s="93"/>
      <c r="FXQ42" s="93"/>
      <c r="FXZ42" s="93"/>
      <c r="FYC42" s="93"/>
      <c r="FYF42" s="93"/>
      <c r="FYI42" s="93"/>
      <c r="FYU42" s="93"/>
      <c r="FZA42" s="93"/>
      <c r="FZD42" s="93"/>
      <c r="FZG42" s="93"/>
      <c r="FZJ42" s="93"/>
      <c r="FZP42" s="93"/>
      <c r="FZS42" s="93"/>
      <c r="FZV42" s="93"/>
      <c r="FZY42" s="93"/>
      <c r="GAA42" s="93"/>
      <c r="GAB42" s="93"/>
      <c r="GAG42" s="93"/>
      <c r="GAJ42" s="93"/>
      <c r="GAM42" s="93"/>
      <c r="GAP42" s="93"/>
      <c r="GAS42" s="93"/>
      <c r="GAV42" s="93"/>
      <c r="GAY42" s="93"/>
      <c r="GBE42" s="93"/>
      <c r="GBH42" s="93"/>
      <c r="GBK42" s="93"/>
      <c r="GBM42" s="93"/>
      <c r="GBN42" s="93"/>
      <c r="GBV42" s="93"/>
      <c r="GBY42" s="93"/>
      <c r="GCB42" s="93"/>
      <c r="GCM42" s="93"/>
      <c r="GCN42" s="93"/>
      <c r="GCS42" s="93"/>
      <c r="GCW42" s="93"/>
      <c r="GCX42" s="93"/>
      <c r="GDF42" s="93"/>
      <c r="GDG42" s="93"/>
      <c r="GEG42" s="93"/>
      <c r="GEH42" s="93"/>
      <c r="GEI42" s="93"/>
      <c r="GEJ42" s="93"/>
      <c r="GEK42" s="93"/>
      <c r="GEL42" s="93"/>
      <c r="GEM42" s="93"/>
      <c r="GEN42" s="93"/>
      <c r="GEO42" s="93"/>
      <c r="GEP42" s="93"/>
      <c r="GEQ42" s="93"/>
      <c r="GER42" s="93"/>
      <c r="GES42" s="93"/>
      <c r="GET42" s="93"/>
      <c r="GEU42" s="93"/>
      <c r="GEV42" s="93"/>
      <c r="GEW42" s="93"/>
      <c r="GEX42" s="93"/>
      <c r="GEY42" s="93"/>
      <c r="GEZ42" s="93"/>
      <c r="GFA42" s="93"/>
      <c r="GFB42" s="93"/>
      <c r="GFC42" s="93"/>
      <c r="GFD42" s="93"/>
      <c r="GFE42" s="93"/>
      <c r="GFF42" s="93"/>
      <c r="GFG42" s="93"/>
      <c r="GFH42" s="93"/>
      <c r="GFI42" s="93"/>
      <c r="GFJ42" s="93"/>
      <c r="GFK42" s="93"/>
      <c r="GFL42" s="93"/>
      <c r="GFM42" s="93"/>
      <c r="GFN42" s="93"/>
      <c r="GFO42" s="93"/>
      <c r="GFP42" s="93"/>
      <c r="GFQ42" s="93"/>
      <c r="GFR42" s="93"/>
      <c r="GFS42" s="93"/>
      <c r="GFT42" s="93"/>
      <c r="GFU42" s="93"/>
      <c r="GFV42" s="93"/>
      <c r="GFW42" s="93"/>
      <c r="GFX42" s="93"/>
      <c r="GFY42" s="93"/>
      <c r="GFZ42" s="93"/>
      <c r="GGA42" s="93"/>
      <c r="GGB42" s="93"/>
      <c r="GGC42" s="93"/>
      <c r="GGD42" s="93"/>
      <c r="GGE42" s="93"/>
      <c r="GGF42" s="93"/>
      <c r="GGG42" s="93"/>
      <c r="GGH42" s="93"/>
      <c r="GGI42" s="93"/>
      <c r="GGJ42" s="93"/>
      <c r="GGK42" s="93"/>
      <c r="GGL42" s="93"/>
      <c r="GGR42" s="93"/>
      <c r="GGU42" s="93"/>
      <c r="GGX42" s="93"/>
      <c r="GHA42" s="93"/>
      <c r="GHD42" s="93"/>
      <c r="GHG42" s="93"/>
      <c r="GHM42" s="93"/>
      <c r="GHV42" s="93"/>
      <c r="GHY42" s="93"/>
      <c r="GIB42" s="93"/>
      <c r="GIE42" s="93"/>
      <c r="GIQ42" s="93"/>
      <c r="GIW42" s="93"/>
      <c r="GIZ42" s="93"/>
      <c r="GJC42" s="93"/>
      <c r="GJF42" s="93"/>
      <c r="GJL42" s="93"/>
      <c r="GJO42" s="93"/>
      <c r="GJR42" s="93"/>
      <c r="GJU42" s="93"/>
      <c r="GJW42" s="93"/>
      <c r="GJX42" s="93"/>
      <c r="GKC42" s="93"/>
      <c r="GKF42" s="93"/>
      <c r="GKI42" s="93"/>
      <c r="GKL42" s="93"/>
      <c r="GKO42" s="93"/>
      <c r="GKR42" s="93"/>
      <c r="GKU42" s="93"/>
      <c r="GLA42" s="93"/>
      <c r="GLD42" s="93"/>
      <c r="GLG42" s="93"/>
      <c r="GLI42" s="93"/>
      <c r="GLJ42" s="93"/>
      <c r="GLR42" s="93"/>
      <c r="GLU42" s="93"/>
      <c r="GLX42" s="93"/>
      <c r="GMI42" s="93"/>
      <c r="GMJ42" s="93"/>
      <c r="GMO42" s="93"/>
      <c r="GMS42" s="93"/>
      <c r="GMT42" s="93"/>
      <c r="GNB42" s="93"/>
      <c r="GNC42" s="93"/>
      <c r="GOC42" s="93"/>
      <c r="GOD42" s="93"/>
      <c r="GOE42" s="93"/>
      <c r="GOF42" s="93"/>
      <c r="GOG42" s="93"/>
      <c r="GOH42" s="93"/>
      <c r="GOI42" s="93"/>
      <c r="GOJ42" s="93"/>
      <c r="GOK42" s="93"/>
      <c r="GOL42" s="93"/>
      <c r="GOM42" s="93"/>
      <c r="GON42" s="93"/>
      <c r="GOO42" s="93"/>
      <c r="GOP42" s="93"/>
      <c r="GOQ42" s="93"/>
      <c r="GOR42" s="93"/>
      <c r="GOS42" s="93"/>
      <c r="GOT42" s="93"/>
      <c r="GOU42" s="93"/>
      <c r="GOV42" s="93"/>
      <c r="GOW42" s="93"/>
      <c r="GOX42" s="93"/>
      <c r="GOY42" s="93"/>
      <c r="GOZ42" s="93"/>
      <c r="GPA42" s="93"/>
      <c r="GPB42" s="93"/>
      <c r="GPC42" s="93"/>
      <c r="GPD42" s="93"/>
      <c r="GPE42" s="93"/>
      <c r="GPF42" s="93"/>
      <c r="GPG42" s="93"/>
      <c r="GPH42" s="93"/>
      <c r="GPI42" s="93"/>
      <c r="GPJ42" s="93"/>
      <c r="GPK42" s="93"/>
      <c r="GPL42" s="93"/>
      <c r="GPM42" s="93"/>
      <c r="GPN42" s="93"/>
      <c r="GPO42" s="93"/>
      <c r="GPP42" s="93"/>
      <c r="GPQ42" s="93"/>
      <c r="GPR42" s="93"/>
      <c r="GPS42" s="93"/>
      <c r="GPT42" s="93"/>
      <c r="GPU42" s="93"/>
      <c r="GPV42" s="93"/>
      <c r="GPW42" s="93"/>
      <c r="GPX42" s="93"/>
      <c r="GPY42" s="93"/>
      <c r="GPZ42" s="93"/>
      <c r="GQA42" s="93"/>
      <c r="GQB42" s="93"/>
      <c r="GQC42" s="93"/>
      <c r="GQD42" s="93"/>
      <c r="GQE42" s="93"/>
      <c r="GQF42" s="93"/>
      <c r="GQG42" s="93"/>
      <c r="GQH42" s="93"/>
      <c r="GQN42" s="93"/>
      <c r="GQQ42" s="93"/>
      <c r="GQT42" s="93"/>
      <c r="GQW42" s="93"/>
      <c r="GQZ42" s="93"/>
      <c r="GRC42" s="93"/>
      <c r="GRI42" s="93"/>
      <c r="GRR42" s="93"/>
      <c r="GRU42" s="93"/>
      <c r="GRX42" s="93"/>
      <c r="GSA42" s="93"/>
      <c r="GSM42" s="93"/>
      <c r="GSS42" s="93"/>
      <c r="GSV42" s="93"/>
      <c r="GSY42" s="93"/>
      <c r="GTB42" s="93"/>
      <c r="GTH42" s="93"/>
      <c r="GTK42" s="93"/>
      <c r="GTN42" s="93"/>
      <c r="GTQ42" s="93"/>
      <c r="GTS42" s="93"/>
      <c r="GTT42" s="93"/>
      <c r="GTY42" s="93"/>
      <c r="GUB42" s="93"/>
      <c r="GUE42" s="93"/>
      <c r="GUH42" s="93"/>
      <c r="GUK42" s="93"/>
      <c r="GUN42" s="93"/>
      <c r="GUQ42" s="93"/>
      <c r="GUW42" s="93"/>
      <c r="GUZ42" s="93"/>
      <c r="GVC42" s="93"/>
      <c r="GVE42" s="93"/>
      <c r="GVF42" s="93"/>
      <c r="GVN42" s="93"/>
      <c r="GVQ42" s="93"/>
      <c r="GVT42" s="93"/>
      <c r="GWE42" s="93"/>
      <c r="GWF42" s="93"/>
      <c r="GWK42" s="93"/>
      <c r="GWO42" s="93"/>
      <c r="GWP42" s="93"/>
      <c r="GWX42" s="93"/>
      <c r="GWY42" s="93"/>
      <c r="GXY42" s="93"/>
      <c r="GXZ42" s="93"/>
      <c r="GYA42" s="93"/>
      <c r="GYB42" s="93"/>
      <c r="GYC42" s="93"/>
      <c r="GYD42" s="93"/>
      <c r="GYE42" s="93"/>
      <c r="GYF42" s="93"/>
      <c r="GYG42" s="93"/>
      <c r="GYH42" s="93"/>
      <c r="GYI42" s="93"/>
      <c r="GYJ42" s="93"/>
      <c r="GYK42" s="93"/>
      <c r="GYL42" s="93"/>
      <c r="GYM42" s="93"/>
      <c r="GYN42" s="93"/>
      <c r="GYO42" s="93"/>
      <c r="GYP42" s="93"/>
      <c r="GYQ42" s="93"/>
      <c r="GYR42" s="93"/>
      <c r="GYS42" s="93"/>
      <c r="GYT42" s="93"/>
      <c r="GYU42" s="93"/>
      <c r="GYV42" s="93"/>
      <c r="GYW42" s="93"/>
      <c r="GYX42" s="93"/>
      <c r="GYY42" s="93"/>
      <c r="GYZ42" s="93"/>
      <c r="GZA42" s="93"/>
      <c r="GZB42" s="93"/>
      <c r="GZC42" s="93"/>
      <c r="GZD42" s="93"/>
      <c r="GZE42" s="93"/>
      <c r="GZF42" s="93"/>
      <c r="GZG42" s="93"/>
      <c r="GZH42" s="93"/>
      <c r="GZI42" s="93"/>
      <c r="GZJ42" s="93"/>
      <c r="GZK42" s="93"/>
      <c r="GZL42" s="93"/>
      <c r="GZM42" s="93"/>
      <c r="GZN42" s="93"/>
      <c r="GZO42" s="93"/>
      <c r="GZP42" s="93"/>
      <c r="GZQ42" s="93"/>
      <c r="GZR42" s="93"/>
      <c r="GZS42" s="93"/>
      <c r="GZT42" s="93"/>
      <c r="GZU42" s="93"/>
      <c r="GZV42" s="93"/>
      <c r="GZW42" s="93"/>
      <c r="GZX42" s="93"/>
      <c r="GZY42" s="93"/>
      <c r="GZZ42" s="93"/>
      <c r="HAA42" s="93"/>
      <c r="HAB42" s="93"/>
      <c r="HAC42" s="93"/>
      <c r="HAD42" s="93"/>
      <c r="HAJ42" s="93"/>
      <c r="HAM42" s="93"/>
      <c r="HAP42" s="93"/>
      <c r="HAS42" s="93"/>
      <c r="HAV42" s="93"/>
      <c r="HAY42" s="93"/>
      <c r="HBE42" s="93"/>
      <c r="HBN42" s="93"/>
      <c r="HBQ42" s="93"/>
      <c r="HBT42" s="93"/>
      <c r="HBW42" s="93"/>
      <c r="HCI42" s="93"/>
      <c r="HCO42" s="93"/>
      <c r="HCR42" s="93"/>
      <c r="HCU42" s="93"/>
      <c r="HCX42" s="93"/>
      <c r="HDD42" s="93"/>
      <c r="HDG42" s="93"/>
      <c r="HDJ42" s="93"/>
      <c r="HDM42" s="93"/>
      <c r="HDO42" s="93"/>
      <c r="HDP42" s="93"/>
      <c r="HDU42" s="93"/>
      <c r="HDX42" s="93"/>
      <c r="HEA42" s="93"/>
      <c r="HED42" s="93"/>
      <c r="HEG42" s="93"/>
      <c r="HEJ42" s="93"/>
      <c r="HEM42" s="93"/>
      <c r="HES42" s="93"/>
      <c r="HEV42" s="93"/>
      <c r="HEY42" s="93"/>
      <c r="HFA42" s="93"/>
      <c r="HFB42" s="93"/>
      <c r="HFJ42" s="93"/>
      <c r="HFM42" s="93"/>
      <c r="HFP42" s="93"/>
      <c r="HGA42" s="93"/>
      <c r="HGB42" s="93"/>
      <c r="HGG42" s="93"/>
      <c r="HGK42" s="93"/>
      <c r="HGL42" s="93"/>
      <c r="HGT42" s="93"/>
      <c r="HGU42" s="93"/>
      <c r="HHU42" s="93"/>
      <c r="HHV42" s="93"/>
      <c r="HHW42" s="93"/>
      <c r="HHX42" s="93"/>
      <c r="HHY42" s="93"/>
      <c r="HHZ42" s="93"/>
      <c r="HIA42" s="93"/>
      <c r="HIB42" s="93"/>
      <c r="HIC42" s="93"/>
      <c r="HID42" s="93"/>
      <c r="HIE42" s="93"/>
      <c r="HIF42" s="93"/>
      <c r="HIG42" s="93"/>
      <c r="HIH42" s="93"/>
      <c r="HII42" s="93"/>
      <c r="HIJ42" s="93"/>
      <c r="HIK42" s="93"/>
      <c r="HIL42" s="93"/>
      <c r="HIM42" s="93"/>
      <c r="HIN42" s="93"/>
      <c r="HIO42" s="93"/>
      <c r="HIP42" s="93"/>
      <c r="HIQ42" s="93"/>
      <c r="HIR42" s="93"/>
      <c r="HIS42" s="93"/>
      <c r="HIT42" s="93"/>
      <c r="HIU42" s="93"/>
      <c r="HIV42" s="93"/>
      <c r="HIW42" s="93"/>
      <c r="HIX42" s="93"/>
      <c r="HIY42" s="93"/>
      <c r="HIZ42" s="93"/>
      <c r="HJA42" s="93"/>
      <c r="HJB42" s="93"/>
      <c r="HJC42" s="93"/>
      <c r="HJD42" s="93"/>
      <c r="HJE42" s="93"/>
      <c r="HJF42" s="93"/>
      <c r="HJG42" s="93"/>
      <c r="HJH42" s="93"/>
      <c r="HJI42" s="93"/>
      <c r="HJJ42" s="93"/>
      <c r="HJK42" s="93"/>
      <c r="HJL42" s="93"/>
      <c r="HJM42" s="93"/>
      <c r="HJN42" s="93"/>
      <c r="HJO42" s="93"/>
      <c r="HJP42" s="93"/>
      <c r="HJQ42" s="93"/>
      <c r="HJR42" s="93"/>
      <c r="HJS42" s="93"/>
      <c r="HJT42" s="93"/>
      <c r="HJU42" s="93"/>
      <c r="HJV42" s="93"/>
      <c r="HJW42" s="93"/>
      <c r="HJX42" s="93"/>
      <c r="HJY42" s="93"/>
      <c r="HJZ42" s="93"/>
      <c r="HKF42" s="93"/>
      <c r="HKI42" s="93"/>
      <c r="HKL42" s="93"/>
      <c r="HKO42" s="93"/>
      <c r="HKR42" s="93"/>
      <c r="HKU42" s="93"/>
      <c r="HLA42" s="93"/>
      <c r="HLJ42" s="93"/>
      <c r="HLM42" s="93"/>
      <c r="HLP42" s="93"/>
      <c r="HLS42" s="93"/>
      <c r="HME42" s="93"/>
      <c r="HMK42" s="93"/>
      <c r="HMN42" s="93"/>
      <c r="HMQ42" s="93"/>
      <c r="HMT42" s="93"/>
      <c r="HMZ42" s="93"/>
      <c r="HNC42" s="93"/>
      <c r="HNF42" s="93"/>
      <c r="HNI42" s="93"/>
      <c r="HNK42" s="93"/>
      <c r="HNL42" s="93"/>
      <c r="HNQ42" s="93"/>
      <c r="HNT42" s="93"/>
      <c r="HNW42" s="93"/>
      <c r="HNZ42" s="93"/>
      <c r="HOC42" s="93"/>
      <c r="HOF42" s="93"/>
      <c r="HOI42" s="93"/>
      <c r="HOO42" s="93"/>
      <c r="HOR42" s="93"/>
      <c r="HOU42" s="93"/>
      <c r="HOW42" s="93"/>
      <c r="HOX42" s="93"/>
      <c r="HPF42" s="93"/>
      <c r="HPI42" s="93"/>
      <c r="HPL42" s="93"/>
      <c r="HPW42" s="93"/>
      <c r="HPX42" s="93"/>
      <c r="HQC42" s="93"/>
      <c r="HQG42" s="93"/>
      <c r="HQH42" s="93"/>
      <c r="HQP42" s="93"/>
      <c r="HQQ42" s="93"/>
      <c r="HRQ42" s="93"/>
      <c r="HRR42" s="93"/>
      <c r="HRS42" s="93"/>
      <c r="HRT42" s="93"/>
      <c r="HRU42" s="93"/>
      <c r="HRV42" s="93"/>
      <c r="HRW42" s="93"/>
      <c r="HRX42" s="93"/>
      <c r="HRY42" s="93"/>
      <c r="HRZ42" s="93"/>
      <c r="HSA42" s="93"/>
      <c r="HSB42" s="93"/>
      <c r="HSC42" s="93"/>
      <c r="HSD42" s="93"/>
      <c r="HSE42" s="93"/>
      <c r="HSF42" s="93"/>
      <c r="HSG42" s="93"/>
      <c r="HSH42" s="93"/>
      <c r="HSI42" s="93"/>
      <c r="HSJ42" s="93"/>
      <c r="HSK42" s="93"/>
      <c r="HSL42" s="93"/>
      <c r="HSM42" s="93"/>
      <c r="HSN42" s="93"/>
      <c r="HSO42" s="93"/>
      <c r="HSP42" s="93"/>
      <c r="HSQ42" s="93"/>
      <c r="HSR42" s="93"/>
      <c r="HSS42" s="93"/>
      <c r="HST42" s="93"/>
      <c r="HSU42" s="93"/>
      <c r="HSV42" s="93"/>
      <c r="HSW42" s="93"/>
      <c r="HSX42" s="93"/>
      <c r="HSY42" s="93"/>
      <c r="HSZ42" s="93"/>
      <c r="HTA42" s="93"/>
      <c r="HTB42" s="93"/>
      <c r="HTC42" s="93"/>
      <c r="HTD42" s="93"/>
      <c r="HTE42" s="93"/>
      <c r="HTF42" s="93"/>
      <c r="HTG42" s="93"/>
      <c r="HTH42" s="93"/>
      <c r="HTI42" s="93"/>
      <c r="HTJ42" s="93"/>
      <c r="HTK42" s="93"/>
      <c r="HTL42" s="93"/>
      <c r="HTM42" s="93"/>
      <c r="HTN42" s="93"/>
      <c r="HTO42" s="93"/>
      <c r="HTP42" s="93"/>
      <c r="HTQ42" s="93"/>
      <c r="HTR42" s="93"/>
      <c r="HTS42" s="93"/>
      <c r="HTT42" s="93"/>
      <c r="HTU42" s="93"/>
      <c r="HTV42" s="93"/>
      <c r="HUB42" s="93"/>
      <c r="HUE42" s="93"/>
      <c r="HUH42" s="93"/>
      <c r="HUK42" s="93"/>
      <c r="HUN42" s="93"/>
      <c r="HUQ42" s="93"/>
      <c r="HUW42" s="93"/>
      <c r="HVF42" s="93"/>
      <c r="HVI42" s="93"/>
      <c r="HVL42" s="93"/>
      <c r="HVO42" s="93"/>
      <c r="HWA42" s="93"/>
      <c r="HWG42" s="93"/>
      <c r="HWJ42" s="93"/>
      <c r="HWM42" s="93"/>
      <c r="HWP42" s="93"/>
      <c r="HWV42" s="93"/>
      <c r="HWY42" s="93"/>
      <c r="HXB42" s="93"/>
      <c r="HXE42" s="93"/>
      <c r="HXG42" s="93"/>
      <c r="HXH42" s="93"/>
      <c r="HXM42" s="93"/>
      <c r="HXP42" s="93"/>
      <c r="HXS42" s="93"/>
      <c r="HXV42" s="93"/>
      <c r="HXY42" s="93"/>
      <c r="HYB42" s="93"/>
      <c r="HYE42" s="93"/>
      <c r="HYK42" s="93"/>
      <c r="HYN42" s="93"/>
      <c r="HYQ42" s="93"/>
      <c r="HYS42" s="93"/>
      <c r="HYT42" s="93"/>
      <c r="HZB42" s="93"/>
      <c r="HZE42" s="93"/>
      <c r="HZH42" s="93"/>
      <c r="HZS42" s="93"/>
      <c r="HZT42" s="93"/>
      <c r="HZY42" s="93"/>
      <c r="IAC42" s="93"/>
      <c r="IAD42" s="93"/>
      <c r="IAL42" s="93"/>
      <c r="IAM42" s="93"/>
      <c r="IBM42" s="93"/>
      <c r="IBN42" s="93"/>
      <c r="IBO42" s="93"/>
      <c r="IBP42" s="93"/>
      <c r="IBQ42" s="93"/>
      <c r="IBR42" s="93"/>
      <c r="IBS42" s="93"/>
      <c r="IBT42" s="93"/>
      <c r="IBU42" s="93"/>
      <c r="IBV42" s="93"/>
      <c r="IBW42" s="93"/>
      <c r="IBX42" s="93"/>
      <c r="IBY42" s="93"/>
      <c r="IBZ42" s="93"/>
      <c r="ICA42" s="93"/>
      <c r="ICB42" s="93"/>
      <c r="ICC42" s="93"/>
      <c r="ICD42" s="93"/>
      <c r="ICE42" s="93"/>
      <c r="ICF42" s="93"/>
      <c r="ICG42" s="93"/>
      <c r="ICH42" s="93"/>
      <c r="ICI42" s="93"/>
      <c r="ICJ42" s="93"/>
      <c r="ICK42" s="93"/>
      <c r="ICL42" s="93"/>
      <c r="ICM42" s="93"/>
      <c r="ICN42" s="93"/>
      <c r="ICO42" s="93"/>
      <c r="ICP42" s="93"/>
      <c r="ICQ42" s="93"/>
      <c r="ICR42" s="93"/>
      <c r="ICS42" s="93"/>
      <c r="ICT42" s="93"/>
      <c r="ICU42" s="93"/>
      <c r="ICV42" s="93"/>
      <c r="ICW42" s="93"/>
      <c r="ICX42" s="93"/>
      <c r="ICY42" s="93"/>
      <c r="ICZ42" s="93"/>
      <c r="IDA42" s="93"/>
      <c r="IDB42" s="93"/>
      <c r="IDC42" s="93"/>
      <c r="IDD42" s="93"/>
      <c r="IDE42" s="93"/>
      <c r="IDF42" s="93"/>
      <c r="IDG42" s="93"/>
      <c r="IDH42" s="93"/>
      <c r="IDI42" s="93"/>
      <c r="IDJ42" s="93"/>
      <c r="IDK42" s="93"/>
      <c r="IDL42" s="93"/>
      <c r="IDM42" s="93"/>
      <c r="IDN42" s="93"/>
      <c r="IDO42" s="93"/>
      <c r="IDP42" s="93"/>
      <c r="IDQ42" s="93"/>
      <c r="IDR42" s="93"/>
      <c r="IDX42" s="93"/>
      <c r="IEA42" s="93"/>
      <c r="IED42" s="93"/>
      <c r="IEG42" s="93"/>
      <c r="IEJ42" s="93"/>
      <c r="IEM42" s="93"/>
      <c r="IES42" s="93"/>
      <c r="IFB42" s="93"/>
      <c r="IFE42" s="93"/>
      <c r="IFH42" s="93"/>
      <c r="IFK42" s="93"/>
      <c r="IFW42" s="93"/>
      <c r="IGC42" s="93"/>
      <c r="IGF42" s="93"/>
      <c r="IGI42" s="93"/>
      <c r="IGL42" s="93"/>
      <c r="IGR42" s="93"/>
      <c r="IGU42" s="93"/>
      <c r="IGX42" s="93"/>
      <c r="IHA42" s="93"/>
      <c r="IHC42" s="93"/>
      <c r="IHD42" s="93"/>
      <c r="IHI42" s="93"/>
      <c r="IHL42" s="93"/>
      <c r="IHO42" s="93"/>
      <c r="IHR42" s="93"/>
      <c r="IHU42" s="93"/>
      <c r="IHX42" s="93"/>
      <c r="IIA42" s="93"/>
      <c r="IIG42" s="93"/>
      <c r="IIJ42" s="93"/>
      <c r="IIM42" s="93"/>
      <c r="IIO42" s="93"/>
      <c r="IIP42" s="93"/>
      <c r="IIX42" s="93"/>
      <c r="IJA42" s="93"/>
      <c r="IJD42" s="93"/>
      <c r="IJO42" s="93"/>
      <c r="IJP42" s="93"/>
      <c r="IJU42" s="93"/>
      <c r="IJY42" s="93"/>
      <c r="IJZ42" s="93"/>
      <c r="IKH42" s="93"/>
      <c r="IKI42" s="93"/>
      <c r="ILI42" s="93"/>
      <c r="ILJ42" s="93"/>
      <c r="ILK42" s="93"/>
      <c r="ILL42" s="93"/>
      <c r="ILM42" s="93"/>
      <c r="ILN42" s="93"/>
      <c r="ILO42" s="93"/>
      <c r="ILP42" s="93"/>
      <c r="ILQ42" s="93"/>
      <c r="ILR42" s="93"/>
      <c r="ILS42" s="93"/>
      <c r="ILT42" s="93"/>
      <c r="ILU42" s="93"/>
      <c r="ILV42" s="93"/>
      <c r="ILW42" s="93"/>
      <c r="ILX42" s="93"/>
      <c r="ILY42" s="93"/>
      <c r="ILZ42" s="93"/>
      <c r="IMA42" s="93"/>
      <c r="IMB42" s="93"/>
      <c r="IMC42" s="93"/>
      <c r="IMD42" s="93"/>
      <c r="IME42" s="93"/>
      <c r="IMF42" s="93"/>
      <c r="IMG42" s="93"/>
      <c r="IMH42" s="93"/>
      <c r="IMI42" s="93"/>
      <c r="IMJ42" s="93"/>
      <c r="IMK42" s="93"/>
      <c r="IML42" s="93"/>
      <c r="IMM42" s="93"/>
      <c r="IMN42" s="93"/>
      <c r="IMO42" s="93"/>
      <c r="IMP42" s="93"/>
      <c r="IMQ42" s="93"/>
      <c r="IMR42" s="93"/>
      <c r="IMS42" s="93"/>
      <c r="IMT42" s="93"/>
      <c r="IMU42" s="93"/>
      <c r="IMV42" s="93"/>
      <c r="IMW42" s="93"/>
      <c r="IMX42" s="93"/>
      <c r="IMY42" s="93"/>
      <c r="IMZ42" s="93"/>
      <c r="INA42" s="93"/>
      <c r="INB42" s="93"/>
      <c r="INC42" s="93"/>
      <c r="IND42" s="93"/>
      <c r="INE42" s="93"/>
      <c r="INF42" s="93"/>
      <c r="ING42" s="93"/>
      <c r="INH42" s="93"/>
      <c r="INI42" s="93"/>
      <c r="INJ42" s="93"/>
      <c r="INK42" s="93"/>
      <c r="INL42" s="93"/>
      <c r="INM42" s="93"/>
      <c r="INN42" s="93"/>
      <c r="INT42" s="93"/>
      <c r="INW42" s="93"/>
      <c r="INZ42" s="93"/>
      <c r="IOC42" s="93"/>
      <c r="IOF42" s="93"/>
      <c r="IOI42" s="93"/>
      <c r="IOO42" s="93"/>
      <c r="IOX42" s="93"/>
      <c r="IPA42" s="93"/>
      <c r="IPD42" s="93"/>
      <c r="IPG42" s="93"/>
      <c r="IPS42" s="93"/>
      <c r="IPY42" s="93"/>
      <c r="IQB42" s="93"/>
      <c r="IQE42" s="93"/>
      <c r="IQH42" s="93"/>
      <c r="IQN42" s="93"/>
      <c r="IQQ42" s="93"/>
      <c r="IQT42" s="93"/>
      <c r="IQW42" s="93"/>
      <c r="IQY42" s="93"/>
      <c r="IQZ42" s="93"/>
      <c r="IRE42" s="93"/>
      <c r="IRH42" s="93"/>
      <c r="IRK42" s="93"/>
      <c r="IRN42" s="93"/>
      <c r="IRQ42" s="93"/>
      <c r="IRT42" s="93"/>
      <c r="IRW42" s="93"/>
      <c r="ISC42" s="93"/>
      <c r="ISF42" s="93"/>
      <c r="ISI42" s="93"/>
      <c r="ISK42" s="93"/>
      <c r="ISL42" s="93"/>
      <c r="IST42" s="93"/>
      <c r="ISW42" s="93"/>
      <c r="ISZ42" s="93"/>
      <c r="ITK42" s="93"/>
      <c r="ITL42" s="93"/>
      <c r="ITQ42" s="93"/>
      <c r="ITU42" s="93"/>
      <c r="ITV42" s="93"/>
      <c r="IUD42" s="93"/>
      <c r="IUE42" s="93"/>
      <c r="IVE42" s="93"/>
      <c r="IVF42" s="93"/>
      <c r="IVG42" s="93"/>
      <c r="IVH42" s="93"/>
      <c r="IVI42" s="93"/>
      <c r="IVJ42" s="93"/>
      <c r="IVK42" s="93"/>
      <c r="IVL42" s="93"/>
      <c r="IVM42" s="93"/>
      <c r="IVN42" s="93"/>
      <c r="IVO42" s="93"/>
      <c r="IVP42" s="93"/>
      <c r="IVQ42" s="93"/>
      <c r="IVR42" s="93"/>
      <c r="IVS42" s="93"/>
      <c r="IVT42" s="93"/>
      <c r="IVU42" s="93"/>
      <c r="IVV42" s="93"/>
      <c r="IVW42" s="93"/>
      <c r="IVX42" s="93"/>
      <c r="IVY42" s="93"/>
      <c r="IVZ42" s="93"/>
      <c r="IWA42" s="93"/>
      <c r="IWB42" s="93"/>
      <c r="IWC42" s="93"/>
      <c r="IWD42" s="93"/>
      <c r="IWE42" s="93"/>
      <c r="IWF42" s="93"/>
      <c r="IWG42" s="93"/>
      <c r="IWH42" s="93"/>
      <c r="IWI42" s="93"/>
      <c r="IWJ42" s="93"/>
      <c r="IWK42" s="93"/>
      <c r="IWL42" s="93"/>
      <c r="IWM42" s="93"/>
      <c r="IWN42" s="93"/>
      <c r="IWO42" s="93"/>
      <c r="IWP42" s="93"/>
      <c r="IWQ42" s="93"/>
      <c r="IWR42" s="93"/>
      <c r="IWS42" s="93"/>
      <c r="IWT42" s="93"/>
      <c r="IWU42" s="93"/>
      <c r="IWV42" s="93"/>
      <c r="IWW42" s="93"/>
      <c r="IWX42" s="93"/>
      <c r="IWY42" s="93"/>
      <c r="IWZ42" s="93"/>
      <c r="IXA42" s="93"/>
      <c r="IXB42" s="93"/>
      <c r="IXC42" s="93"/>
      <c r="IXD42" s="93"/>
      <c r="IXE42" s="93"/>
      <c r="IXF42" s="93"/>
      <c r="IXG42" s="93"/>
      <c r="IXH42" s="93"/>
      <c r="IXI42" s="93"/>
      <c r="IXJ42" s="93"/>
      <c r="IXP42" s="93"/>
      <c r="IXS42" s="93"/>
      <c r="IXV42" s="93"/>
      <c r="IXY42" s="93"/>
      <c r="IYB42" s="93"/>
      <c r="IYE42" s="93"/>
      <c r="IYK42" s="93"/>
      <c r="IYT42" s="93"/>
      <c r="IYW42" s="93"/>
      <c r="IYZ42" s="93"/>
      <c r="IZC42" s="93"/>
      <c r="IZO42" s="93"/>
      <c r="IZU42" s="93"/>
      <c r="IZX42" s="93"/>
      <c r="JAA42" s="93"/>
      <c r="JAD42" s="93"/>
      <c r="JAJ42" s="93"/>
      <c r="JAM42" s="93"/>
      <c r="JAP42" s="93"/>
      <c r="JAS42" s="93"/>
      <c r="JAU42" s="93"/>
      <c r="JAV42" s="93"/>
      <c r="JBA42" s="93"/>
      <c r="JBD42" s="93"/>
      <c r="JBG42" s="93"/>
      <c r="JBJ42" s="93"/>
      <c r="JBM42" s="93"/>
      <c r="JBP42" s="93"/>
      <c r="JBS42" s="93"/>
      <c r="JBY42" s="93"/>
      <c r="JCB42" s="93"/>
      <c r="JCE42" s="93"/>
      <c r="JCG42" s="93"/>
      <c r="JCH42" s="93"/>
      <c r="JCP42" s="93"/>
      <c r="JCS42" s="93"/>
      <c r="JCV42" s="93"/>
      <c r="JDG42" s="93"/>
      <c r="JDH42" s="93"/>
      <c r="JDM42" s="93"/>
      <c r="JDQ42" s="93"/>
      <c r="JDR42" s="93"/>
      <c r="JDZ42" s="93"/>
      <c r="JEA42" s="93"/>
      <c r="JFA42" s="93"/>
      <c r="JFB42" s="93"/>
      <c r="JFC42" s="93"/>
      <c r="JFD42" s="93"/>
      <c r="JFE42" s="93"/>
      <c r="JFF42" s="93"/>
      <c r="JFG42" s="93"/>
      <c r="JFH42" s="93"/>
      <c r="JFI42" s="93"/>
      <c r="JFJ42" s="93"/>
      <c r="JFK42" s="93"/>
      <c r="JFL42" s="93"/>
      <c r="JFM42" s="93"/>
      <c r="JFN42" s="93"/>
      <c r="JFO42" s="93"/>
      <c r="JFP42" s="93"/>
      <c r="JFQ42" s="93"/>
      <c r="JFR42" s="93"/>
      <c r="JFS42" s="93"/>
      <c r="JFT42" s="93"/>
      <c r="JFU42" s="93"/>
      <c r="JFV42" s="93"/>
      <c r="JFW42" s="93"/>
      <c r="JFX42" s="93"/>
      <c r="JFY42" s="93"/>
      <c r="JFZ42" s="93"/>
      <c r="JGA42" s="93"/>
      <c r="JGB42" s="93"/>
      <c r="JGC42" s="93"/>
      <c r="JGD42" s="93"/>
      <c r="JGE42" s="93"/>
      <c r="JGF42" s="93"/>
      <c r="JGG42" s="93"/>
      <c r="JGH42" s="93"/>
      <c r="JGI42" s="93"/>
      <c r="JGJ42" s="93"/>
      <c r="JGK42" s="93"/>
      <c r="JGL42" s="93"/>
      <c r="JGM42" s="93"/>
      <c r="JGN42" s="93"/>
      <c r="JGO42" s="93"/>
      <c r="JGP42" s="93"/>
      <c r="JGQ42" s="93"/>
      <c r="JGR42" s="93"/>
      <c r="JGS42" s="93"/>
      <c r="JGT42" s="93"/>
      <c r="JGU42" s="93"/>
      <c r="JGV42" s="93"/>
      <c r="JGW42" s="93"/>
      <c r="JGX42" s="93"/>
      <c r="JGY42" s="93"/>
      <c r="JGZ42" s="93"/>
      <c r="JHA42" s="93"/>
      <c r="JHB42" s="93"/>
      <c r="JHC42" s="93"/>
      <c r="JHD42" s="93"/>
      <c r="JHE42" s="93"/>
      <c r="JHF42" s="93"/>
      <c r="JHL42" s="93"/>
      <c r="JHO42" s="93"/>
      <c r="JHR42" s="93"/>
      <c r="JHU42" s="93"/>
      <c r="JHX42" s="93"/>
      <c r="JIA42" s="93"/>
      <c r="JIG42" s="93"/>
      <c r="JIP42" s="93"/>
      <c r="JIS42" s="93"/>
      <c r="JIV42" s="93"/>
      <c r="JIY42" s="93"/>
      <c r="JJK42" s="93"/>
      <c r="JJQ42" s="93"/>
      <c r="JJT42" s="93"/>
      <c r="JJW42" s="93"/>
      <c r="JJZ42" s="93"/>
      <c r="JKF42" s="93"/>
      <c r="JKI42" s="93"/>
      <c r="JKL42" s="93"/>
      <c r="JKO42" s="93"/>
      <c r="JKQ42" s="93"/>
      <c r="JKR42" s="93"/>
      <c r="JKW42" s="93"/>
      <c r="JKZ42" s="93"/>
      <c r="JLC42" s="93"/>
      <c r="JLF42" s="93"/>
      <c r="JLI42" s="93"/>
      <c r="JLL42" s="93"/>
      <c r="JLO42" s="93"/>
      <c r="JLU42" s="93"/>
      <c r="JLX42" s="93"/>
      <c r="JMA42" s="93"/>
      <c r="JMC42" s="93"/>
      <c r="JMD42" s="93"/>
      <c r="JML42" s="93"/>
      <c r="JMO42" s="93"/>
      <c r="JMR42" s="93"/>
      <c r="JNC42" s="93"/>
      <c r="JND42" s="93"/>
      <c r="JNI42" s="93"/>
      <c r="JNM42" s="93"/>
      <c r="JNN42" s="93"/>
      <c r="JNV42" s="93"/>
      <c r="JNW42" s="93"/>
      <c r="JOW42" s="93"/>
      <c r="JOX42" s="93"/>
      <c r="JOY42" s="93"/>
      <c r="JOZ42" s="93"/>
      <c r="JPA42" s="93"/>
      <c r="JPB42" s="93"/>
      <c r="JPC42" s="93"/>
      <c r="JPD42" s="93"/>
      <c r="JPE42" s="93"/>
      <c r="JPF42" s="93"/>
      <c r="JPG42" s="93"/>
      <c r="JPH42" s="93"/>
      <c r="JPI42" s="93"/>
      <c r="JPJ42" s="93"/>
      <c r="JPK42" s="93"/>
      <c r="JPL42" s="93"/>
      <c r="JPM42" s="93"/>
      <c r="JPN42" s="93"/>
      <c r="JPO42" s="93"/>
      <c r="JPP42" s="93"/>
      <c r="JPQ42" s="93"/>
      <c r="JPR42" s="93"/>
      <c r="JPS42" s="93"/>
      <c r="JPT42" s="93"/>
      <c r="JPU42" s="93"/>
      <c r="JPV42" s="93"/>
      <c r="JPW42" s="93"/>
      <c r="JPX42" s="93"/>
      <c r="JPY42" s="93"/>
      <c r="JPZ42" s="93"/>
      <c r="JQA42" s="93"/>
      <c r="JQB42" s="93"/>
      <c r="JQC42" s="93"/>
      <c r="JQD42" s="93"/>
      <c r="JQE42" s="93"/>
      <c r="JQF42" s="93"/>
      <c r="JQG42" s="93"/>
      <c r="JQH42" s="93"/>
      <c r="JQI42" s="93"/>
      <c r="JQJ42" s="93"/>
      <c r="JQK42" s="93"/>
      <c r="JQL42" s="93"/>
      <c r="JQM42" s="93"/>
      <c r="JQN42" s="93"/>
      <c r="JQO42" s="93"/>
      <c r="JQP42" s="93"/>
      <c r="JQQ42" s="93"/>
      <c r="JQR42" s="93"/>
      <c r="JQS42" s="93"/>
      <c r="JQT42" s="93"/>
      <c r="JQU42" s="93"/>
      <c r="JQV42" s="93"/>
      <c r="JQW42" s="93"/>
      <c r="JQX42" s="93"/>
      <c r="JQY42" s="93"/>
      <c r="JQZ42" s="93"/>
      <c r="JRA42" s="93"/>
      <c r="JRB42" s="93"/>
      <c r="JRH42" s="93"/>
      <c r="JRK42" s="93"/>
      <c r="JRN42" s="93"/>
      <c r="JRQ42" s="93"/>
      <c r="JRT42" s="93"/>
      <c r="JRW42" s="93"/>
      <c r="JSC42" s="93"/>
      <c r="JSL42" s="93"/>
      <c r="JSO42" s="93"/>
      <c r="JSR42" s="93"/>
      <c r="JSU42" s="93"/>
      <c r="JTG42" s="93"/>
      <c r="JTM42" s="93"/>
      <c r="JTP42" s="93"/>
      <c r="JTS42" s="93"/>
      <c r="JTV42" s="93"/>
      <c r="JUB42" s="93"/>
      <c r="JUE42" s="93"/>
      <c r="JUH42" s="93"/>
      <c r="JUK42" s="93"/>
      <c r="JUM42" s="93"/>
      <c r="JUN42" s="93"/>
      <c r="JUS42" s="93"/>
      <c r="JUV42" s="93"/>
      <c r="JUY42" s="93"/>
      <c r="JVB42" s="93"/>
      <c r="JVE42" s="93"/>
      <c r="JVH42" s="93"/>
      <c r="JVK42" s="93"/>
      <c r="JVQ42" s="93"/>
      <c r="JVT42" s="93"/>
      <c r="JVW42" s="93"/>
      <c r="JVY42" s="93"/>
      <c r="JVZ42" s="93"/>
      <c r="JWH42" s="93"/>
      <c r="JWK42" s="93"/>
      <c r="JWN42" s="93"/>
      <c r="JWY42" s="93"/>
      <c r="JWZ42" s="93"/>
      <c r="JXE42" s="93"/>
      <c r="JXI42" s="93"/>
      <c r="JXJ42" s="93"/>
      <c r="JXR42" s="93"/>
      <c r="JXS42" s="93"/>
      <c r="JYS42" s="93"/>
      <c r="JYT42" s="93"/>
      <c r="JYU42" s="93"/>
      <c r="JYV42" s="93"/>
      <c r="JYW42" s="93"/>
      <c r="JYX42" s="93"/>
      <c r="JYY42" s="93"/>
      <c r="JYZ42" s="93"/>
      <c r="JZA42" s="93"/>
      <c r="JZB42" s="93"/>
      <c r="JZC42" s="93"/>
      <c r="JZD42" s="93"/>
      <c r="JZE42" s="93"/>
      <c r="JZF42" s="93"/>
      <c r="JZG42" s="93"/>
      <c r="JZH42" s="93"/>
      <c r="JZI42" s="93"/>
      <c r="JZJ42" s="93"/>
      <c r="JZK42" s="93"/>
      <c r="JZL42" s="93"/>
      <c r="JZM42" s="93"/>
      <c r="JZN42" s="93"/>
      <c r="JZO42" s="93"/>
      <c r="JZP42" s="93"/>
      <c r="JZQ42" s="93"/>
      <c r="JZR42" s="93"/>
      <c r="JZS42" s="93"/>
      <c r="JZT42" s="93"/>
      <c r="JZU42" s="93"/>
      <c r="JZV42" s="93"/>
      <c r="JZW42" s="93"/>
      <c r="JZX42" s="93"/>
      <c r="JZY42" s="93"/>
      <c r="JZZ42" s="93"/>
      <c r="KAA42" s="93"/>
      <c r="KAB42" s="93"/>
      <c r="KAC42" s="93"/>
      <c r="KAD42" s="93"/>
      <c r="KAE42" s="93"/>
      <c r="KAF42" s="93"/>
      <c r="KAG42" s="93"/>
      <c r="KAH42" s="93"/>
      <c r="KAI42" s="93"/>
      <c r="KAJ42" s="93"/>
      <c r="KAK42" s="93"/>
      <c r="KAL42" s="93"/>
      <c r="KAM42" s="93"/>
      <c r="KAN42" s="93"/>
      <c r="KAO42" s="93"/>
      <c r="KAP42" s="93"/>
      <c r="KAQ42" s="93"/>
      <c r="KAR42" s="93"/>
      <c r="KAS42" s="93"/>
      <c r="KAT42" s="93"/>
      <c r="KAU42" s="93"/>
      <c r="KAV42" s="93"/>
      <c r="KAW42" s="93"/>
      <c r="KAX42" s="93"/>
      <c r="KBD42" s="93"/>
      <c r="KBG42" s="93"/>
      <c r="KBJ42" s="93"/>
      <c r="KBM42" s="93"/>
      <c r="KBP42" s="93"/>
      <c r="KBS42" s="93"/>
      <c r="KBY42" s="93"/>
      <c r="KCH42" s="93"/>
      <c r="KCK42" s="93"/>
      <c r="KCN42" s="93"/>
      <c r="KCQ42" s="93"/>
      <c r="KDC42" s="93"/>
      <c r="KDI42" s="93"/>
      <c r="KDL42" s="93"/>
      <c r="KDO42" s="93"/>
      <c r="KDR42" s="93"/>
      <c r="KDX42" s="93"/>
      <c r="KEA42" s="93"/>
      <c r="KED42" s="93"/>
      <c r="KEG42" s="93"/>
      <c r="KEI42" s="93"/>
      <c r="KEJ42" s="93"/>
      <c r="KEO42" s="93"/>
      <c r="KER42" s="93"/>
      <c r="KEU42" s="93"/>
      <c r="KEX42" s="93"/>
      <c r="KFA42" s="93"/>
      <c r="KFD42" s="93"/>
      <c r="KFG42" s="93"/>
      <c r="KFM42" s="93"/>
      <c r="KFP42" s="93"/>
      <c r="KFS42" s="93"/>
      <c r="KFU42" s="93"/>
      <c r="KFV42" s="93"/>
      <c r="KGD42" s="93"/>
      <c r="KGG42" s="93"/>
      <c r="KGJ42" s="93"/>
      <c r="KGU42" s="93"/>
      <c r="KGV42" s="93"/>
      <c r="KHA42" s="93"/>
      <c r="KHE42" s="93"/>
      <c r="KHF42" s="93"/>
      <c r="KHN42" s="93"/>
      <c r="KHO42" s="93"/>
      <c r="KIO42" s="93"/>
      <c r="KIP42" s="93"/>
      <c r="KIQ42" s="93"/>
      <c r="KIR42" s="93"/>
      <c r="KIS42" s="93"/>
      <c r="KIT42" s="93"/>
      <c r="KIU42" s="93"/>
      <c r="KIV42" s="93"/>
      <c r="KIW42" s="93"/>
      <c r="KIX42" s="93"/>
      <c r="KIY42" s="93"/>
      <c r="KIZ42" s="93"/>
      <c r="KJA42" s="93"/>
      <c r="KJB42" s="93"/>
      <c r="KJC42" s="93"/>
      <c r="KJD42" s="93"/>
      <c r="KJE42" s="93"/>
      <c r="KJF42" s="93"/>
      <c r="KJG42" s="93"/>
      <c r="KJH42" s="93"/>
      <c r="KJI42" s="93"/>
      <c r="KJJ42" s="93"/>
      <c r="KJK42" s="93"/>
      <c r="KJL42" s="93"/>
      <c r="KJM42" s="93"/>
      <c r="KJN42" s="93"/>
      <c r="KJO42" s="93"/>
      <c r="KJP42" s="93"/>
      <c r="KJQ42" s="93"/>
      <c r="KJR42" s="93"/>
      <c r="KJS42" s="93"/>
      <c r="KJT42" s="93"/>
      <c r="KJU42" s="93"/>
      <c r="KJV42" s="93"/>
      <c r="KJW42" s="93"/>
      <c r="KJX42" s="93"/>
      <c r="KJY42" s="93"/>
      <c r="KJZ42" s="93"/>
      <c r="KKA42" s="93"/>
      <c r="KKB42" s="93"/>
      <c r="KKC42" s="93"/>
      <c r="KKD42" s="93"/>
      <c r="KKE42" s="93"/>
      <c r="KKF42" s="93"/>
      <c r="KKG42" s="93"/>
      <c r="KKH42" s="93"/>
      <c r="KKI42" s="93"/>
      <c r="KKJ42" s="93"/>
      <c r="KKK42" s="93"/>
      <c r="KKL42" s="93"/>
      <c r="KKM42" s="93"/>
      <c r="KKN42" s="93"/>
      <c r="KKO42" s="93"/>
      <c r="KKP42" s="93"/>
      <c r="KKQ42" s="93"/>
      <c r="KKR42" s="93"/>
      <c r="KKS42" s="93"/>
      <c r="KKT42" s="93"/>
      <c r="KKZ42" s="93"/>
      <c r="KLC42" s="93"/>
      <c r="KLF42" s="93"/>
      <c r="KLI42" s="93"/>
      <c r="KLL42" s="93"/>
      <c r="KLO42" s="93"/>
      <c r="KLU42" s="93"/>
      <c r="KMD42" s="93"/>
      <c r="KMG42" s="93"/>
      <c r="KMJ42" s="93"/>
      <c r="KMM42" s="93"/>
      <c r="KMY42" s="93"/>
      <c r="KNE42" s="93"/>
      <c r="KNH42" s="93"/>
      <c r="KNK42" s="93"/>
      <c r="KNN42" s="93"/>
      <c r="KNT42" s="93"/>
      <c r="KNW42" s="93"/>
      <c r="KNZ42" s="93"/>
      <c r="KOC42" s="93"/>
      <c r="KOE42" s="93"/>
      <c r="KOF42" s="93"/>
      <c r="KOK42" s="93"/>
      <c r="KON42" s="93"/>
      <c r="KOQ42" s="93"/>
      <c r="KOT42" s="93"/>
      <c r="KOW42" s="93"/>
      <c r="KOZ42" s="93"/>
      <c r="KPC42" s="93"/>
      <c r="KPI42" s="93"/>
      <c r="KPL42" s="93"/>
      <c r="KPO42" s="93"/>
      <c r="KPQ42" s="93"/>
      <c r="KPR42" s="93"/>
      <c r="KPZ42" s="93"/>
      <c r="KQC42" s="93"/>
      <c r="KQF42" s="93"/>
      <c r="KQQ42" s="93"/>
      <c r="KQR42" s="93"/>
      <c r="KQW42" s="93"/>
      <c r="KRA42" s="93"/>
      <c r="KRB42" s="93"/>
      <c r="KRJ42" s="93"/>
      <c r="KRK42" s="93"/>
      <c r="KSK42" s="93"/>
      <c r="KSL42" s="93"/>
      <c r="KSM42" s="93"/>
      <c r="KSN42" s="93"/>
      <c r="KSO42" s="93"/>
      <c r="KSP42" s="93"/>
      <c r="KSQ42" s="93"/>
      <c r="KSR42" s="93"/>
      <c r="KSS42" s="93"/>
      <c r="KST42" s="93"/>
      <c r="KSU42" s="93"/>
      <c r="KSV42" s="93"/>
      <c r="KSW42" s="93"/>
      <c r="KSX42" s="93"/>
      <c r="KSY42" s="93"/>
      <c r="KSZ42" s="93"/>
      <c r="KTA42" s="93"/>
      <c r="KTB42" s="93"/>
      <c r="KTC42" s="93"/>
      <c r="KTD42" s="93"/>
      <c r="KTE42" s="93"/>
      <c r="KTF42" s="93"/>
      <c r="KTG42" s="93"/>
      <c r="KTH42" s="93"/>
      <c r="KTI42" s="93"/>
      <c r="KTJ42" s="93"/>
      <c r="KTK42" s="93"/>
      <c r="KTL42" s="93"/>
      <c r="KTM42" s="93"/>
      <c r="KTN42" s="93"/>
      <c r="KTO42" s="93"/>
      <c r="KTP42" s="93"/>
      <c r="KTQ42" s="93"/>
      <c r="KTR42" s="93"/>
      <c r="KTS42" s="93"/>
      <c r="KTT42" s="93"/>
      <c r="KTU42" s="93"/>
      <c r="KTV42" s="93"/>
      <c r="KTW42" s="93"/>
      <c r="KTX42" s="93"/>
      <c r="KTY42" s="93"/>
      <c r="KTZ42" s="93"/>
      <c r="KUA42" s="93"/>
      <c r="KUB42" s="93"/>
      <c r="KUC42" s="93"/>
      <c r="KUD42" s="93"/>
      <c r="KUE42" s="93"/>
      <c r="KUF42" s="93"/>
      <c r="KUG42" s="93"/>
      <c r="KUH42" s="93"/>
      <c r="KUI42" s="93"/>
      <c r="KUJ42" s="93"/>
      <c r="KUK42" s="93"/>
      <c r="KUL42" s="93"/>
      <c r="KUM42" s="93"/>
      <c r="KUN42" s="93"/>
      <c r="KUO42" s="93"/>
      <c r="KUP42" s="93"/>
      <c r="KUV42" s="93"/>
      <c r="KUY42" s="93"/>
      <c r="KVB42" s="93"/>
      <c r="KVE42" s="93"/>
      <c r="KVH42" s="93"/>
      <c r="KVK42" s="93"/>
      <c r="KVQ42" s="93"/>
      <c r="KVZ42" s="93"/>
      <c r="KWC42" s="93"/>
      <c r="KWF42" s="93"/>
      <c r="KWI42" s="93"/>
      <c r="KWU42" s="93"/>
      <c r="KXA42" s="93"/>
      <c r="KXD42" s="93"/>
      <c r="KXG42" s="93"/>
      <c r="KXJ42" s="93"/>
      <c r="KXP42" s="93"/>
      <c r="KXS42" s="93"/>
      <c r="KXV42" s="93"/>
      <c r="KXY42" s="93"/>
      <c r="KYA42" s="93"/>
      <c r="KYB42" s="93"/>
      <c r="KYG42" s="93"/>
      <c r="KYJ42" s="93"/>
      <c r="KYM42" s="93"/>
      <c r="KYP42" s="93"/>
      <c r="KYS42" s="93"/>
      <c r="KYV42" s="93"/>
      <c r="KYY42" s="93"/>
      <c r="KZE42" s="93"/>
      <c r="KZH42" s="93"/>
      <c r="KZK42" s="93"/>
      <c r="KZM42" s="93"/>
      <c r="KZN42" s="93"/>
      <c r="KZV42" s="93"/>
      <c r="KZY42" s="93"/>
      <c r="LAB42" s="93"/>
      <c r="LAM42" s="93"/>
      <c r="LAN42" s="93"/>
      <c r="LAS42" s="93"/>
      <c r="LAW42" s="93"/>
      <c r="LAX42" s="93"/>
      <c r="LBF42" s="93"/>
      <c r="LBG42" s="93"/>
      <c r="LCG42" s="93"/>
      <c r="LCH42" s="93"/>
      <c r="LCI42" s="93"/>
      <c r="LCJ42" s="93"/>
      <c r="LCK42" s="93"/>
      <c r="LCL42" s="93"/>
      <c r="LCM42" s="93"/>
      <c r="LCN42" s="93"/>
      <c r="LCO42" s="93"/>
      <c r="LCP42" s="93"/>
      <c r="LCQ42" s="93"/>
      <c r="LCR42" s="93"/>
      <c r="LCS42" s="93"/>
      <c r="LCT42" s="93"/>
      <c r="LCU42" s="93"/>
      <c r="LCV42" s="93"/>
      <c r="LCW42" s="93"/>
      <c r="LCX42" s="93"/>
      <c r="LCY42" s="93"/>
      <c r="LCZ42" s="93"/>
      <c r="LDA42" s="93"/>
      <c r="LDB42" s="93"/>
      <c r="LDC42" s="93"/>
      <c r="LDD42" s="93"/>
      <c r="LDE42" s="93"/>
      <c r="LDF42" s="93"/>
      <c r="LDG42" s="93"/>
      <c r="LDH42" s="93"/>
      <c r="LDI42" s="93"/>
      <c r="LDJ42" s="93"/>
      <c r="LDK42" s="93"/>
      <c r="LDL42" s="93"/>
      <c r="LDM42" s="93"/>
      <c r="LDN42" s="93"/>
      <c r="LDO42" s="93"/>
      <c r="LDP42" s="93"/>
      <c r="LDQ42" s="93"/>
      <c r="LDR42" s="93"/>
      <c r="LDS42" s="93"/>
      <c r="LDT42" s="93"/>
      <c r="LDU42" s="93"/>
      <c r="LDV42" s="93"/>
      <c r="LDW42" s="93"/>
      <c r="LDX42" s="93"/>
      <c r="LDY42" s="93"/>
      <c r="LDZ42" s="93"/>
      <c r="LEA42" s="93"/>
      <c r="LEB42" s="93"/>
      <c r="LEC42" s="93"/>
      <c r="LED42" s="93"/>
      <c r="LEE42" s="93"/>
      <c r="LEF42" s="93"/>
      <c r="LEG42" s="93"/>
      <c r="LEH42" s="93"/>
      <c r="LEI42" s="93"/>
      <c r="LEJ42" s="93"/>
      <c r="LEK42" s="93"/>
      <c r="LEL42" s="93"/>
      <c r="LER42" s="93"/>
      <c r="LEU42" s="93"/>
      <c r="LEX42" s="93"/>
      <c r="LFA42" s="93"/>
      <c r="LFD42" s="93"/>
      <c r="LFG42" s="93"/>
      <c r="LFM42" s="93"/>
      <c r="LFV42" s="93"/>
      <c r="LFY42" s="93"/>
      <c r="LGB42" s="93"/>
      <c r="LGE42" s="93"/>
      <c r="LGQ42" s="93"/>
      <c r="LGW42" s="93"/>
      <c r="LGZ42" s="93"/>
      <c r="LHC42" s="93"/>
      <c r="LHF42" s="93"/>
      <c r="LHL42" s="93"/>
      <c r="LHO42" s="93"/>
      <c r="LHR42" s="93"/>
      <c r="LHU42" s="93"/>
      <c r="LHW42" s="93"/>
      <c r="LHX42" s="93"/>
      <c r="LIC42" s="93"/>
      <c r="LIF42" s="93"/>
      <c r="LII42" s="93"/>
      <c r="LIL42" s="93"/>
      <c r="LIO42" s="93"/>
      <c r="LIR42" s="93"/>
      <c r="LIU42" s="93"/>
      <c r="LJA42" s="93"/>
      <c r="LJD42" s="93"/>
      <c r="LJG42" s="93"/>
      <c r="LJI42" s="93"/>
      <c r="LJJ42" s="93"/>
      <c r="LJR42" s="93"/>
      <c r="LJU42" s="93"/>
      <c r="LJX42" s="93"/>
      <c r="LKI42" s="93"/>
      <c r="LKJ42" s="93"/>
      <c r="LKO42" s="93"/>
      <c r="LKS42" s="93"/>
      <c r="LKT42" s="93"/>
      <c r="LLB42" s="93"/>
      <c r="LLC42" s="93"/>
      <c r="LMC42" s="93"/>
      <c r="LMD42" s="93"/>
      <c r="LME42" s="93"/>
      <c r="LMF42" s="93"/>
      <c r="LMG42" s="93"/>
      <c r="LMH42" s="93"/>
      <c r="LMI42" s="93"/>
      <c r="LMJ42" s="93"/>
      <c r="LMK42" s="93"/>
      <c r="LML42" s="93"/>
      <c r="LMM42" s="93"/>
      <c r="LMN42" s="93"/>
      <c r="LMO42" s="93"/>
      <c r="LMP42" s="93"/>
      <c r="LMQ42" s="93"/>
      <c r="LMR42" s="93"/>
      <c r="LMS42" s="93"/>
      <c r="LMT42" s="93"/>
      <c r="LMU42" s="93"/>
      <c r="LMV42" s="93"/>
      <c r="LMW42" s="93"/>
      <c r="LMX42" s="93"/>
      <c r="LMY42" s="93"/>
      <c r="LMZ42" s="93"/>
      <c r="LNA42" s="93"/>
      <c r="LNB42" s="93"/>
      <c r="LNC42" s="93"/>
      <c r="LND42" s="93"/>
      <c r="LNE42" s="93"/>
      <c r="LNF42" s="93"/>
      <c r="LNG42" s="93"/>
      <c r="LNH42" s="93"/>
      <c r="LNI42" s="93"/>
      <c r="LNJ42" s="93"/>
      <c r="LNK42" s="93"/>
      <c r="LNL42" s="93"/>
      <c r="LNM42" s="93"/>
      <c r="LNN42" s="93"/>
      <c r="LNO42" s="93"/>
      <c r="LNP42" s="93"/>
      <c r="LNQ42" s="93"/>
      <c r="LNR42" s="93"/>
      <c r="LNS42" s="93"/>
      <c r="LNT42" s="93"/>
      <c r="LNU42" s="93"/>
      <c r="LNV42" s="93"/>
      <c r="LNW42" s="93"/>
      <c r="LNX42" s="93"/>
      <c r="LNY42" s="93"/>
      <c r="LNZ42" s="93"/>
      <c r="LOA42" s="93"/>
      <c r="LOB42" s="93"/>
      <c r="LOC42" s="93"/>
      <c r="LOD42" s="93"/>
      <c r="LOE42" s="93"/>
      <c r="LOF42" s="93"/>
      <c r="LOG42" s="93"/>
      <c r="LOH42" s="93"/>
      <c r="LON42" s="93"/>
      <c r="LOQ42" s="93"/>
      <c r="LOT42" s="93"/>
      <c r="LOW42" s="93"/>
      <c r="LOZ42" s="93"/>
      <c r="LPC42" s="93"/>
      <c r="LPI42" s="93"/>
      <c r="LPR42" s="93"/>
      <c r="LPU42" s="93"/>
      <c r="LPX42" s="93"/>
      <c r="LQA42" s="93"/>
      <c r="LQM42" s="93"/>
      <c r="LQS42" s="93"/>
      <c r="LQV42" s="93"/>
      <c r="LQY42" s="93"/>
      <c r="LRB42" s="93"/>
      <c r="LRH42" s="93"/>
      <c r="LRK42" s="93"/>
      <c r="LRN42" s="93"/>
      <c r="LRQ42" s="93"/>
      <c r="LRS42" s="93"/>
      <c r="LRT42" s="93"/>
      <c r="LRY42" s="93"/>
      <c r="LSB42" s="93"/>
      <c r="LSE42" s="93"/>
      <c r="LSH42" s="93"/>
      <c r="LSK42" s="93"/>
      <c r="LSN42" s="93"/>
      <c r="LSQ42" s="93"/>
      <c r="LSW42" s="93"/>
      <c r="LSZ42" s="93"/>
      <c r="LTC42" s="93"/>
      <c r="LTE42" s="93"/>
      <c r="LTF42" s="93"/>
      <c r="LTN42" s="93"/>
      <c r="LTQ42" s="93"/>
      <c r="LTT42" s="93"/>
      <c r="LUE42" s="93"/>
      <c r="LUF42" s="93"/>
      <c r="LUK42" s="93"/>
      <c r="LUO42" s="93"/>
      <c r="LUP42" s="93"/>
      <c r="LUX42" s="93"/>
      <c r="LUY42" s="93"/>
      <c r="LVY42" s="93"/>
      <c r="LVZ42" s="93"/>
      <c r="LWA42" s="93"/>
      <c r="LWB42" s="93"/>
      <c r="LWC42" s="93"/>
      <c r="LWD42" s="93"/>
      <c r="LWE42" s="93"/>
      <c r="LWF42" s="93"/>
      <c r="LWG42" s="93"/>
      <c r="LWH42" s="93"/>
      <c r="LWI42" s="93"/>
      <c r="LWJ42" s="93"/>
      <c r="LWK42" s="93"/>
      <c r="LWL42" s="93"/>
      <c r="LWM42" s="93"/>
      <c r="LWN42" s="93"/>
      <c r="LWO42" s="93"/>
      <c r="LWP42" s="93"/>
      <c r="LWQ42" s="93"/>
      <c r="LWR42" s="93"/>
      <c r="LWS42" s="93"/>
      <c r="LWT42" s="93"/>
      <c r="LWU42" s="93"/>
      <c r="LWV42" s="93"/>
      <c r="LWW42" s="93"/>
      <c r="LWX42" s="93"/>
      <c r="LWY42" s="93"/>
      <c r="LWZ42" s="93"/>
      <c r="LXA42" s="93"/>
      <c r="LXB42" s="93"/>
      <c r="LXC42" s="93"/>
      <c r="LXD42" s="93"/>
      <c r="LXE42" s="93"/>
      <c r="LXF42" s="93"/>
      <c r="LXG42" s="93"/>
      <c r="LXH42" s="93"/>
      <c r="LXI42" s="93"/>
      <c r="LXJ42" s="93"/>
      <c r="LXK42" s="93"/>
      <c r="LXL42" s="93"/>
      <c r="LXM42" s="93"/>
      <c r="LXN42" s="93"/>
      <c r="LXO42" s="93"/>
      <c r="LXP42" s="93"/>
      <c r="LXQ42" s="93"/>
      <c r="LXR42" s="93"/>
      <c r="LXS42" s="93"/>
      <c r="LXT42" s="93"/>
      <c r="LXU42" s="93"/>
      <c r="LXV42" s="93"/>
      <c r="LXW42" s="93"/>
      <c r="LXX42" s="93"/>
      <c r="LXY42" s="93"/>
      <c r="LXZ42" s="93"/>
      <c r="LYA42" s="93"/>
      <c r="LYB42" s="93"/>
      <c r="LYC42" s="93"/>
      <c r="LYD42" s="93"/>
      <c r="LYJ42" s="93"/>
      <c r="LYM42" s="93"/>
      <c r="LYP42" s="93"/>
      <c r="LYS42" s="93"/>
      <c r="LYV42" s="93"/>
      <c r="LYY42" s="93"/>
      <c r="LZE42" s="93"/>
      <c r="LZN42" s="93"/>
      <c r="LZQ42" s="93"/>
      <c r="LZT42" s="93"/>
      <c r="LZW42" s="93"/>
      <c r="MAI42" s="93"/>
      <c r="MAO42" s="93"/>
      <c r="MAR42" s="93"/>
      <c r="MAU42" s="93"/>
      <c r="MAX42" s="93"/>
      <c r="MBD42" s="93"/>
      <c r="MBG42" s="93"/>
      <c r="MBJ42" s="93"/>
      <c r="MBM42" s="93"/>
      <c r="MBO42" s="93"/>
      <c r="MBP42" s="93"/>
      <c r="MBU42" s="93"/>
      <c r="MBX42" s="93"/>
      <c r="MCA42" s="93"/>
      <c r="MCD42" s="93"/>
      <c r="MCG42" s="93"/>
      <c r="MCJ42" s="93"/>
      <c r="MCM42" s="93"/>
      <c r="MCS42" s="93"/>
      <c r="MCV42" s="93"/>
      <c r="MCY42" s="93"/>
      <c r="MDA42" s="93"/>
      <c r="MDB42" s="93"/>
      <c r="MDJ42" s="93"/>
      <c r="MDM42" s="93"/>
      <c r="MDP42" s="93"/>
      <c r="MEA42" s="93"/>
      <c r="MEB42" s="93"/>
      <c r="MEG42" s="93"/>
      <c r="MEK42" s="93"/>
      <c r="MEL42" s="93"/>
      <c r="MET42" s="93"/>
      <c r="MEU42" s="93"/>
      <c r="MFU42" s="93"/>
      <c r="MFV42" s="93"/>
      <c r="MFW42" s="93"/>
      <c r="MFX42" s="93"/>
      <c r="MFY42" s="93"/>
      <c r="MFZ42" s="93"/>
      <c r="MGA42" s="93"/>
      <c r="MGB42" s="93"/>
      <c r="MGC42" s="93"/>
      <c r="MGD42" s="93"/>
      <c r="MGE42" s="93"/>
      <c r="MGF42" s="93"/>
      <c r="MGG42" s="93"/>
      <c r="MGH42" s="93"/>
      <c r="MGI42" s="93"/>
      <c r="MGJ42" s="93"/>
      <c r="MGK42" s="93"/>
      <c r="MGL42" s="93"/>
      <c r="MGM42" s="93"/>
      <c r="MGN42" s="93"/>
      <c r="MGO42" s="93"/>
      <c r="MGP42" s="93"/>
      <c r="MGQ42" s="93"/>
      <c r="MGR42" s="93"/>
      <c r="MGS42" s="93"/>
      <c r="MGT42" s="93"/>
      <c r="MGU42" s="93"/>
      <c r="MGV42" s="93"/>
      <c r="MGW42" s="93"/>
      <c r="MGX42" s="93"/>
      <c r="MGY42" s="93"/>
      <c r="MGZ42" s="93"/>
      <c r="MHA42" s="93"/>
      <c r="MHB42" s="93"/>
      <c r="MHC42" s="93"/>
      <c r="MHD42" s="93"/>
      <c r="MHE42" s="93"/>
      <c r="MHF42" s="93"/>
      <c r="MHG42" s="93"/>
      <c r="MHH42" s="93"/>
      <c r="MHI42" s="93"/>
      <c r="MHJ42" s="93"/>
      <c r="MHK42" s="93"/>
      <c r="MHL42" s="93"/>
      <c r="MHM42" s="93"/>
      <c r="MHN42" s="93"/>
      <c r="MHO42" s="93"/>
      <c r="MHP42" s="93"/>
      <c r="MHQ42" s="93"/>
      <c r="MHR42" s="93"/>
      <c r="MHS42" s="93"/>
      <c r="MHT42" s="93"/>
      <c r="MHU42" s="93"/>
      <c r="MHV42" s="93"/>
      <c r="MHW42" s="93"/>
      <c r="MHX42" s="93"/>
      <c r="MHY42" s="93"/>
      <c r="MHZ42" s="93"/>
      <c r="MIF42" s="93"/>
      <c r="MII42" s="93"/>
      <c r="MIL42" s="93"/>
      <c r="MIO42" s="93"/>
      <c r="MIR42" s="93"/>
      <c r="MIU42" s="93"/>
      <c r="MJA42" s="93"/>
      <c r="MJJ42" s="93"/>
      <c r="MJM42" s="93"/>
      <c r="MJP42" s="93"/>
      <c r="MJS42" s="93"/>
      <c r="MKE42" s="93"/>
      <c r="MKK42" s="93"/>
      <c r="MKN42" s="93"/>
      <c r="MKQ42" s="93"/>
      <c r="MKT42" s="93"/>
      <c r="MKZ42" s="93"/>
      <c r="MLC42" s="93"/>
      <c r="MLF42" s="93"/>
      <c r="MLI42" s="93"/>
      <c r="MLK42" s="93"/>
      <c r="MLL42" s="93"/>
      <c r="MLQ42" s="93"/>
      <c r="MLT42" s="93"/>
      <c r="MLW42" s="93"/>
      <c r="MLZ42" s="93"/>
      <c r="MMC42" s="93"/>
      <c r="MMF42" s="93"/>
      <c r="MMI42" s="93"/>
      <c r="MMO42" s="93"/>
      <c r="MMR42" s="93"/>
      <c r="MMU42" s="93"/>
      <c r="MMW42" s="93"/>
      <c r="MMX42" s="93"/>
      <c r="MNF42" s="93"/>
      <c r="MNI42" s="93"/>
      <c r="MNL42" s="93"/>
      <c r="MNW42" s="93"/>
      <c r="MNX42" s="93"/>
      <c r="MOC42" s="93"/>
      <c r="MOG42" s="93"/>
      <c r="MOH42" s="93"/>
      <c r="MOP42" s="93"/>
      <c r="MOQ42" s="93"/>
      <c r="MPQ42" s="93"/>
      <c r="MPR42" s="93"/>
      <c r="MPS42" s="93"/>
      <c r="MPT42" s="93"/>
      <c r="MPU42" s="93"/>
      <c r="MPV42" s="93"/>
      <c r="MPW42" s="93"/>
      <c r="MPX42" s="93"/>
      <c r="MPY42" s="93"/>
      <c r="MPZ42" s="93"/>
      <c r="MQA42" s="93"/>
      <c r="MQB42" s="93"/>
      <c r="MQC42" s="93"/>
      <c r="MQD42" s="93"/>
      <c r="MQE42" s="93"/>
      <c r="MQF42" s="93"/>
      <c r="MQG42" s="93"/>
      <c r="MQH42" s="93"/>
      <c r="MQI42" s="93"/>
      <c r="MQJ42" s="93"/>
      <c r="MQK42" s="93"/>
      <c r="MQL42" s="93"/>
      <c r="MQM42" s="93"/>
      <c r="MQN42" s="93"/>
      <c r="MQO42" s="93"/>
      <c r="MQP42" s="93"/>
      <c r="MQQ42" s="93"/>
      <c r="MQR42" s="93"/>
      <c r="MQS42" s="93"/>
      <c r="MQT42" s="93"/>
      <c r="MQU42" s="93"/>
      <c r="MQV42" s="93"/>
      <c r="MQW42" s="93"/>
      <c r="MQX42" s="93"/>
      <c r="MQY42" s="93"/>
      <c r="MQZ42" s="93"/>
      <c r="MRA42" s="93"/>
      <c r="MRB42" s="93"/>
      <c r="MRC42" s="93"/>
      <c r="MRD42" s="93"/>
      <c r="MRE42" s="93"/>
      <c r="MRF42" s="93"/>
      <c r="MRG42" s="93"/>
      <c r="MRH42" s="93"/>
      <c r="MRI42" s="93"/>
      <c r="MRJ42" s="93"/>
      <c r="MRK42" s="93"/>
      <c r="MRL42" s="93"/>
      <c r="MRM42" s="93"/>
      <c r="MRN42" s="93"/>
      <c r="MRO42" s="93"/>
      <c r="MRP42" s="93"/>
      <c r="MRQ42" s="93"/>
      <c r="MRR42" s="93"/>
      <c r="MRS42" s="93"/>
      <c r="MRT42" s="93"/>
      <c r="MRU42" s="93"/>
      <c r="MRV42" s="93"/>
      <c r="MSB42" s="93"/>
      <c r="MSE42" s="93"/>
      <c r="MSH42" s="93"/>
      <c r="MSK42" s="93"/>
      <c r="MSN42" s="93"/>
      <c r="MSQ42" s="93"/>
      <c r="MSW42" s="93"/>
      <c r="MTF42" s="93"/>
      <c r="MTI42" s="93"/>
      <c r="MTL42" s="93"/>
      <c r="MTO42" s="93"/>
      <c r="MUA42" s="93"/>
      <c r="MUG42" s="93"/>
      <c r="MUJ42" s="93"/>
      <c r="MUM42" s="93"/>
      <c r="MUP42" s="93"/>
      <c r="MUV42" s="93"/>
      <c r="MUY42" s="93"/>
      <c r="MVB42" s="93"/>
      <c r="MVE42" s="93"/>
      <c r="MVG42" s="93"/>
      <c r="MVH42" s="93"/>
      <c r="MVM42" s="93"/>
      <c r="MVP42" s="93"/>
      <c r="MVS42" s="93"/>
      <c r="MVV42" s="93"/>
      <c r="MVY42" s="93"/>
      <c r="MWB42" s="93"/>
      <c r="MWE42" s="93"/>
      <c r="MWK42" s="93"/>
      <c r="MWN42" s="93"/>
      <c r="MWQ42" s="93"/>
      <c r="MWS42" s="93"/>
      <c r="MWT42" s="93"/>
      <c r="MXB42" s="93"/>
      <c r="MXE42" s="93"/>
      <c r="MXH42" s="93"/>
      <c r="MXS42" s="93"/>
      <c r="MXT42" s="93"/>
      <c r="MXY42" s="93"/>
      <c r="MYC42" s="93"/>
      <c r="MYD42" s="93"/>
      <c r="MYL42" s="93"/>
      <c r="MYM42" s="93"/>
      <c r="MZM42" s="93"/>
      <c r="MZN42" s="93"/>
      <c r="MZO42" s="93"/>
      <c r="MZP42" s="93"/>
      <c r="MZQ42" s="93"/>
      <c r="MZR42" s="93"/>
      <c r="MZS42" s="93"/>
      <c r="MZT42" s="93"/>
      <c r="MZU42" s="93"/>
      <c r="MZV42" s="93"/>
      <c r="MZW42" s="93"/>
      <c r="MZX42" s="93"/>
      <c r="MZY42" s="93"/>
      <c r="MZZ42" s="93"/>
      <c r="NAA42" s="93"/>
      <c r="NAB42" s="93"/>
      <c r="NAC42" s="93"/>
      <c r="NAD42" s="93"/>
      <c r="NAE42" s="93"/>
      <c r="NAF42" s="93"/>
      <c r="NAG42" s="93"/>
      <c r="NAH42" s="93"/>
      <c r="NAI42" s="93"/>
      <c r="NAJ42" s="93"/>
      <c r="NAK42" s="93"/>
      <c r="NAL42" s="93"/>
      <c r="NAM42" s="93"/>
      <c r="NAN42" s="93"/>
      <c r="NAO42" s="93"/>
      <c r="NAP42" s="93"/>
      <c r="NAQ42" s="93"/>
      <c r="NAR42" s="93"/>
      <c r="NAS42" s="93"/>
      <c r="NAT42" s="93"/>
      <c r="NAU42" s="93"/>
      <c r="NAV42" s="93"/>
      <c r="NAW42" s="93"/>
      <c r="NAX42" s="93"/>
      <c r="NAY42" s="93"/>
      <c r="NAZ42" s="93"/>
      <c r="NBA42" s="93"/>
      <c r="NBB42" s="93"/>
      <c r="NBC42" s="93"/>
      <c r="NBD42" s="93"/>
      <c r="NBE42" s="93"/>
      <c r="NBF42" s="93"/>
      <c r="NBG42" s="93"/>
      <c r="NBH42" s="93"/>
      <c r="NBI42" s="93"/>
      <c r="NBJ42" s="93"/>
      <c r="NBK42" s="93"/>
      <c r="NBL42" s="93"/>
      <c r="NBM42" s="93"/>
      <c r="NBN42" s="93"/>
      <c r="NBO42" s="93"/>
      <c r="NBP42" s="93"/>
      <c r="NBQ42" s="93"/>
      <c r="NBR42" s="93"/>
      <c r="NBX42" s="93"/>
      <c r="NCA42" s="93"/>
      <c r="NCD42" s="93"/>
      <c r="NCG42" s="93"/>
      <c r="NCJ42" s="93"/>
      <c r="NCM42" s="93"/>
      <c r="NCS42" s="93"/>
      <c r="NDB42" s="93"/>
      <c r="NDE42" s="93"/>
      <c r="NDH42" s="93"/>
      <c r="NDK42" s="93"/>
      <c r="NDW42" s="93"/>
      <c r="NEC42" s="93"/>
      <c r="NEF42" s="93"/>
      <c r="NEI42" s="93"/>
      <c r="NEL42" s="93"/>
      <c r="NER42" s="93"/>
      <c r="NEU42" s="93"/>
      <c r="NEX42" s="93"/>
      <c r="NFA42" s="93"/>
      <c r="NFC42" s="93"/>
      <c r="NFD42" s="93"/>
      <c r="NFI42" s="93"/>
      <c r="NFL42" s="93"/>
      <c r="NFO42" s="93"/>
      <c r="NFR42" s="93"/>
      <c r="NFU42" s="93"/>
      <c r="NFX42" s="93"/>
      <c r="NGA42" s="93"/>
      <c r="NGG42" s="93"/>
      <c r="NGJ42" s="93"/>
      <c r="NGM42" s="93"/>
      <c r="NGO42" s="93"/>
      <c r="NGP42" s="93"/>
      <c r="NGX42" s="93"/>
      <c r="NHA42" s="93"/>
      <c r="NHD42" s="93"/>
      <c r="NHO42" s="93"/>
      <c r="NHP42" s="93"/>
      <c r="NHU42" s="93"/>
      <c r="NHY42" s="93"/>
      <c r="NHZ42" s="93"/>
      <c r="NIH42" s="93"/>
      <c r="NII42" s="93"/>
      <c r="NJI42" s="93"/>
      <c r="NJJ42" s="93"/>
      <c r="NJK42" s="93"/>
      <c r="NJL42" s="93"/>
      <c r="NJM42" s="93"/>
      <c r="NJN42" s="93"/>
      <c r="NJO42" s="93"/>
      <c r="NJP42" s="93"/>
      <c r="NJQ42" s="93"/>
      <c r="NJR42" s="93"/>
      <c r="NJS42" s="93"/>
      <c r="NJT42" s="93"/>
      <c r="NJU42" s="93"/>
      <c r="NJV42" s="93"/>
      <c r="NJW42" s="93"/>
      <c r="NJX42" s="93"/>
      <c r="NJY42" s="93"/>
      <c r="NJZ42" s="93"/>
      <c r="NKA42" s="93"/>
      <c r="NKB42" s="93"/>
      <c r="NKC42" s="93"/>
      <c r="NKD42" s="93"/>
      <c r="NKE42" s="93"/>
      <c r="NKF42" s="93"/>
      <c r="NKG42" s="93"/>
      <c r="NKH42" s="93"/>
      <c r="NKI42" s="93"/>
      <c r="NKJ42" s="93"/>
      <c r="NKK42" s="93"/>
      <c r="NKL42" s="93"/>
      <c r="NKM42" s="93"/>
      <c r="NKN42" s="93"/>
      <c r="NKO42" s="93"/>
      <c r="NKP42" s="93"/>
      <c r="NKQ42" s="93"/>
      <c r="NKR42" s="93"/>
      <c r="NKS42" s="93"/>
      <c r="NKT42" s="93"/>
      <c r="NKU42" s="93"/>
      <c r="NKV42" s="93"/>
      <c r="NKW42" s="93"/>
      <c r="NKX42" s="93"/>
      <c r="NKY42" s="93"/>
      <c r="NKZ42" s="93"/>
      <c r="NLA42" s="93"/>
      <c r="NLB42" s="93"/>
      <c r="NLC42" s="93"/>
      <c r="NLD42" s="93"/>
      <c r="NLE42" s="93"/>
      <c r="NLF42" s="93"/>
      <c r="NLG42" s="93"/>
      <c r="NLH42" s="93"/>
      <c r="NLI42" s="93"/>
      <c r="NLJ42" s="93"/>
      <c r="NLK42" s="93"/>
      <c r="NLL42" s="93"/>
      <c r="NLM42" s="93"/>
      <c r="NLN42" s="93"/>
      <c r="NLT42" s="93"/>
      <c r="NLW42" s="93"/>
      <c r="NLZ42" s="93"/>
      <c r="NMC42" s="93"/>
      <c r="NMF42" s="93"/>
      <c r="NMI42" s="93"/>
      <c r="NMO42" s="93"/>
      <c r="NMX42" s="93"/>
      <c r="NNA42" s="93"/>
      <c r="NND42" s="93"/>
      <c r="NNG42" s="93"/>
      <c r="NNS42" s="93"/>
      <c r="NNY42" s="93"/>
      <c r="NOB42" s="93"/>
      <c r="NOE42" s="93"/>
      <c r="NOH42" s="93"/>
      <c r="NON42" s="93"/>
      <c r="NOQ42" s="93"/>
      <c r="NOT42" s="93"/>
      <c r="NOW42" s="93"/>
      <c r="NOY42" s="93"/>
      <c r="NOZ42" s="93"/>
      <c r="NPE42" s="93"/>
      <c r="NPH42" s="93"/>
      <c r="NPK42" s="93"/>
      <c r="NPN42" s="93"/>
      <c r="NPQ42" s="93"/>
      <c r="NPT42" s="93"/>
      <c r="NPW42" s="93"/>
      <c r="NQC42" s="93"/>
      <c r="NQF42" s="93"/>
      <c r="NQI42" s="93"/>
      <c r="NQK42" s="93"/>
      <c r="NQL42" s="93"/>
      <c r="NQT42" s="93"/>
      <c r="NQW42" s="93"/>
      <c r="NQZ42" s="93"/>
      <c r="NRK42" s="93"/>
      <c r="NRL42" s="93"/>
      <c r="NRQ42" s="93"/>
      <c r="NRU42" s="93"/>
      <c r="NRV42" s="93"/>
      <c r="NSD42" s="93"/>
      <c r="NSE42" s="93"/>
      <c r="NTE42" s="93"/>
      <c r="NTF42" s="93"/>
      <c r="NTG42" s="93"/>
      <c r="NTH42" s="93"/>
      <c r="NTI42" s="93"/>
      <c r="NTJ42" s="93"/>
      <c r="NTK42" s="93"/>
      <c r="NTL42" s="93"/>
      <c r="NTM42" s="93"/>
      <c r="NTN42" s="93"/>
      <c r="NTO42" s="93"/>
      <c r="NTP42" s="93"/>
      <c r="NTQ42" s="93"/>
      <c r="NTR42" s="93"/>
      <c r="NTS42" s="93"/>
      <c r="NTT42" s="93"/>
      <c r="NTU42" s="93"/>
      <c r="NTV42" s="93"/>
      <c r="NTW42" s="93"/>
      <c r="NTX42" s="93"/>
      <c r="NTY42" s="93"/>
      <c r="NTZ42" s="93"/>
      <c r="NUA42" s="93"/>
      <c r="NUB42" s="93"/>
      <c r="NUC42" s="93"/>
      <c r="NUD42" s="93"/>
      <c r="NUE42" s="93"/>
      <c r="NUF42" s="93"/>
      <c r="NUG42" s="93"/>
      <c r="NUH42" s="93"/>
      <c r="NUI42" s="93"/>
      <c r="NUJ42" s="93"/>
      <c r="NUK42" s="93"/>
      <c r="NUL42" s="93"/>
      <c r="NUM42" s="93"/>
      <c r="NUN42" s="93"/>
      <c r="NUO42" s="93"/>
      <c r="NUP42" s="93"/>
      <c r="NUQ42" s="93"/>
      <c r="NUR42" s="93"/>
      <c r="NUS42" s="93"/>
      <c r="NUT42" s="93"/>
      <c r="NUU42" s="93"/>
      <c r="NUV42" s="93"/>
      <c r="NUW42" s="93"/>
      <c r="NUX42" s="93"/>
      <c r="NUY42" s="93"/>
      <c r="NUZ42" s="93"/>
      <c r="NVA42" s="93"/>
      <c r="NVB42" s="93"/>
      <c r="NVC42" s="93"/>
      <c r="NVD42" s="93"/>
      <c r="NVE42" s="93"/>
      <c r="NVF42" s="93"/>
      <c r="NVG42" s="93"/>
      <c r="NVH42" s="93"/>
      <c r="NVI42" s="93"/>
      <c r="NVJ42" s="93"/>
      <c r="NVP42" s="93"/>
      <c r="NVS42" s="93"/>
      <c r="NVV42" s="93"/>
      <c r="NVY42" s="93"/>
      <c r="NWB42" s="93"/>
      <c r="NWE42" s="93"/>
      <c r="NWK42" s="93"/>
      <c r="NWT42" s="93"/>
      <c r="NWW42" s="93"/>
      <c r="NWZ42" s="93"/>
      <c r="NXC42" s="93"/>
      <c r="NXO42" s="93"/>
      <c r="NXU42" s="93"/>
      <c r="NXX42" s="93"/>
      <c r="NYA42" s="93"/>
      <c r="NYD42" s="93"/>
      <c r="NYJ42" s="93"/>
      <c r="NYM42" s="93"/>
      <c r="NYP42" s="93"/>
      <c r="NYS42" s="93"/>
      <c r="NYU42" s="93"/>
      <c r="NYV42" s="93"/>
      <c r="NZA42" s="93"/>
      <c r="NZD42" s="93"/>
      <c r="NZG42" s="93"/>
      <c r="NZJ42" s="93"/>
      <c r="NZM42" s="93"/>
      <c r="NZP42" s="93"/>
      <c r="NZS42" s="93"/>
      <c r="NZY42" s="93"/>
      <c r="OAB42" s="93"/>
      <c r="OAE42" s="93"/>
      <c r="OAG42" s="93"/>
      <c r="OAH42" s="93"/>
      <c r="OAP42" s="93"/>
      <c r="OAS42" s="93"/>
      <c r="OAV42" s="93"/>
      <c r="OBG42" s="93"/>
      <c r="OBH42" s="93"/>
      <c r="OBM42" s="93"/>
      <c r="OBQ42" s="93"/>
      <c r="OBR42" s="93"/>
      <c r="OBZ42" s="93"/>
      <c r="OCA42" s="93"/>
      <c r="ODA42" s="93"/>
      <c r="ODB42" s="93"/>
      <c r="ODC42" s="93"/>
      <c r="ODD42" s="93"/>
      <c r="ODE42" s="93"/>
      <c r="ODF42" s="93"/>
      <c r="ODG42" s="93"/>
      <c r="ODH42" s="93"/>
      <c r="ODI42" s="93"/>
      <c r="ODJ42" s="93"/>
      <c r="ODK42" s="93"/>
      <c r="ODL42" s="93"/>
      <c r="ODM42" s="93"/>
      <c r="ODN42" s="93"/>
      <c r="ODO42" s="93"/>
      <c r="ODP42" s="93"/>
      <c r="ODQ42" s="93"/>
      <c r="ODR42" s="93"/>
      <c r="ODS42" s="93"/>
      <c r="ODT42" s="93"/>
      <c r="ODU42" s="93"/>
      <c r="ODV42" s="93"/>
      <c r="ODW42" s="93"/>
      <c r="ODX42" s="93"/>
      <c r="ODY42" s="93"/>
      <c r="ODZ42" s="93"/>
      <c r="OEA42" s="93"/>
      <c r="OEB42" s="93"/>
      <c r="OEC42" s="93"/>
      <c r="OED42" s="93"/>
      <c r="OEE42" s="93"/>
      <c r="OEF42" s="93"/>
      <c r="OEG42" s="93"/>
      <c r="OEH42" s="93"/>
      <c r="OEI42" s="93"/>
      <c r="OEJ42" s="93"/>
      <c r="OEK42" s="93"/>
      <c r="OEL42" s="93"/>
      <c r="OEM42" s="93"/>
      <c r="OEN42" s="93"/>
      <c r="OEO42" s="93"/>
      <c r="OEP42" s="93"/>
      <c r="OEQ42" s="93"/>
      <c r="OER42" s="93"/>
      <c r="OES42" s="93"/>
      <c r="OET42" s="93"/>
      <c r="OEU42" s="93"/>
      <c r="OEV42" s="93"/>
      <c r="OEW42" s="93"/>
      <c r="OEX42" s="93"/>
      <c r="OEY42" s="93"/>
      <c r="OEZ42" s="93"/>
      <c r="OFA42" s="93"/>
      <c r="OFB42" s="93"/>
      <c r="OFC42" s="93"/>
      <c r="OFD42" s="93"/>
      <c r="OFE42" s="93"/>
      <c r="OFF42" s="93"/>
      <c r="OFL42" s="93"/>
      <c r="OFO42" s="93"/>
      <c r="OFR42" s="93"/>
      <c r="OFU42" s="93"/>
      <c r="OFX42" s="93"/>
      <c r="OGA42" s="93"/>
      <c r="OGG42" s="93"/>
      <c r="OGP42" s="93"/>
      <c r="OGS42" s="93"/>
      <c r="OGV42" s="93"/>
      <c r="OGY42" s="93"/>
      <c r="OHK42" s="93"/>
      <c r="OHQ42" s="93"/>
      <c r="OHT42" s="93"/>
      <c r="OHW42" s="93"/>
      <c r="OHZ42" s="93"/>
      <c r="OIF42" s="93"/>
      <c r="OII42" s="93"/>
      <c r="OIL42" s="93"/>
      <c r="OIO42" s="93"/>
      <c r="OIQ42" s="93"/>
      <c r="OIR42" s="93"/>
      <c r="OIW42" s="93"/>
      <c r="OIZ42" s="93"/>
      <c r="OJC42" s="93"/>
      <c r="OJF42" s="93"/>
      <c r="OJI42" s="93"/>
      <c r="OJL42" s="93"/>
      <c r="OJO42" s="93"/>
      <c r="OJU42" s="93"/>
      <c r="OJX42" s="93"/>
      <c r="OKA42" s="93"/>
      <c r="OKC42" s="93"/>
      <c r="OKD42" s="93"/>
      <c r="OKL42" s="93"/>
      <c r="OKO42" s="93"/>
      <c r="OKR42" s="93"/>
      <c r="OLC42" s="93"/>
      <c r="OLD42" s="93"/>
      <c r="OLI42" s="93"/>
      <c r="OLM42" s="93"/>
      <c r="OLN42" s="93"/>
      <c r="OLV42" s="93"/>
      <c r="OLW42" s="93"/>
      <c r="OMW42" s="93"/>
      <c r="OMX42" s="93"/>
      <c r="OMY42" s="93"/>
      <c r="OMZ42" s="93"/>
      <c r="ONA42" s="93"/>
      <c r="ONB42" s="93"/>
      <c r="ONC42" s="93"/>
      <c r="OND42" s="93"/>
      <c r="ONE42" s="93"/>
      <c r="ONF42" s="93"/>
      <c r="ONG42" s="93"/>
      <c r="ONH42" s="93"/>
      <c r="ONI42" s="93"/>
      <c r="ONJ42" s="93"/>
      <c r="ONK42" s="93"/>
      <c r="ONL42" s="93"/>
      <c r="ONM42" s="93"/>
      <c r="ONN42" s="93"/>
      <c r="ONO42" s="93"/>
      <c r="ONP42" s="93"/>
      <c r="ONQ42" s="93"/>
      <c r="ONR42" s="93"/>
      <c r="ONS42" s="93"/>
      <c r="ONT42" s="93"/>
      <c r="ONU42" s="93"/>
      <c r="ONV42" s="93"/>
      <c r="ONW42" s="93"/>
      <c r="ONX42" s="93"/>
      <c r="ONY42" s="93"/>
      <c r="ONZ42" s="93"/>
      <c r="OOA42" s="93"/>
      <c r="OOB42" s="93"/>
      <c r="OOC42" s="93"/>
      <c r="OOD42" s="93"/>
      <c r="OOE42" s="93"/>
      <c r="OOF42" s="93"/>
      <c r="OOG42" s="93"/>
      <c r="OOH42" s="93"/>
      <c r="OOI42" s="93"/>
      <c r="OOJ42" s="93"/>
      <c r="OOK42" s="93"/>
      <c r="OOL42" s="93"/>
      <c r="OOM42" s="93"/>
      <c r="OON42" s="93"/>
      <c r="OOO42" s="93"/>
      <c r="OOP42" s="93"/>
      <c r="OOQ42" s="93"/>
      <c r="OOR42" s="93"/>
      <c r="OOS42" s="93"/>
      <c r="OOT42" s="93"/>
      <c r="OOU42" s="93"/>
      <c r="OOV42" s="93"/>
      <c r="OOW42" s="93"/>
      <c r="OOX42" s="93"/>
      <c r="OOY42" s="93"/>
      <c r="OOZ42" s="93"/>
      <c r="OPA42" s="93"/>
      <c r="OPB42" s="93"/>
      <c r="OPH42" s="93"/>
      <c r="OPK42" s="93"/>
      <c r="OPN42" s="93"/>
      <c r="OPQ42" s="93"/>
      <c r="OPT42" s="93"/>
      <c r="OPW42" s="93"/>
      <c r="OQC42" s="93"/>
      <c r="OQL42" s="93"/>
      <c r="OQO42" s="93"/>
      <c r="OQR42" s="93"/>
      <c r="OQU42" s="93"/>
      <c r="ORG42" s="93"/>
      <c r="ORM42" s="93"/>
      <c r="ORP42" s="93"/>
      <c r="ORS42" s="93"/>
      <c r="ORV42" s="93"/>
      <c r="OSB42" s="93"/>
      <c r="OSE42" s="93"/>
      <c r="OSH42" s="93"/>
      <c r="OSK42" s="93"/>
      <c r="OSM42" s="93"/>
      <c r="OSN42" s="93"/>
      <c r="OSS42" s="93"/>
      <c r="OSV42" s="93"/>
      <c r="OSY42" s="93"/>
      <c r="OTB42" s="93"/>
      <c r="OTE42" s="93"/>
      <c r="OTH42" s="93"/>
      <c r="OTK42" s="93"/>
      <c r="OTQ42" s="93"/>
      <c r="OTT42" s="93"/>
      <c r="OTW42" s="93"/>
      <c r="OTY42" s="93"/>
      <c r="OTZ42" s="93"/>
      <c r="OUH42" s="93"/>
      <c r="OUK42" s="93"/>
      <c r="OUN42" s="93"/>
      <c r="OUY42" s="93"/>
      <c r="OUZ42" s="93"/>
      <c r="OVE42" s="93"/>
      <c r="OVI42" s="93"/>
      <c r="OVJ42" s="93"/>
      <c r="OVR42" s="93"/>
      <c r="OVS42" s="93"/>
      <c r="OWS42" s="93"/>
      <c r="OWT42" s="93"/>
      <c r="OWU42" s="93"/>
      <c r="OWV42" s="93"/>
      <c r="OWW42" s="93"/>
      <c r="OWX42" s="93"/>
      <c r="OWY42" s="93"/>
      <c r="OWZ42" s="93"/>
      <c r="OXA42" s="93"/>
      <c r="OXB42" s="93"/>
      <c r="OXC42" s="93"/>
      <c r="OXD42" s="93"/>
      <c r="OXE42" s="93"/>
      <c r="OXF42" s="93"/>
      <c r="OXG42" s="93"/>
      <c r="OXH42" s="93"/>
      <c r="OXI42" s="93"/>
      <c r="OXJ42" s="93"/>
      <c r="OXK42" s="93"/>
      <c r="OXL42" s="93"/>
      <c r="OXM42" s="93"/>
      <c r="OXN42" s="93"/>
      <c r="OXO42" s="93"/>
      <c r="OXP42" s="93"/>
      <c r="OXQ42" s="93"/>
      <c r="OXR42" s="93"/>
      <c r="OXS42" s="93"/>
      <c r="OXT42" s="93"/>
      <c r="OXU42" s="93"/>
      <c r="OXV42" s="93"/>
      <c r="OXW42" s="93"/>
      <c r="OXX42" s="93"/>
      <c r="OXY42" s="93"/>
      <c r="OXZ42" s="93"/>
      <c r="OYA42" s="93"/>
      <c r="OYB42" s="93"/>
      <c r="OYC42" s="93"/>
      <c r="OYD42" s="93"/>
      <c r="OYE42" s="93"/>
      <c r="OYF42" s="93"/>
      <c r="OYG42" s="93"/>
      <c r="OYH42" s="93"/>
      <c r="OYI42" s="93"/>
      <c r="OYJ42" s="93"/>
      <c r="OYK42" s="93"/>
      <c r="OYL42" s="93"/>
      <c r="OYM42" s="93"/>
      <c r="OYN42" s="93"/>
      <c r="OYO42" s="93"/>
      <c r="OYP42" s="93"/>
      <c r="OYQ42" s="93"/>
      <c r="OYR42" s="93"/>
      <c r="OYS42" s="93"/>
      <c r="OYT42" s="93"/>
      <c r="OYU42" s="93"/>
      <c r="OYV42" s="93"/>
      <c r="OYW42" s="93"/>
      <c r="OYX42" s="93"/>
      <c r="OZD42" s="93"/>
      <c r="OZG42" s="93"/>
      <c r="OZJ42" s="93"/>
      <c r="OZM42" s="93"/>
      <c r="OZP42" s="93"/>
      <c r="OZS42" s="93"/>
      <c r="OZY42" s="93"/>
      <c r="PAH42" s="93"/>
      <c r="PAK42" s="93"/>
      <c r="PAN42" s="93"/>
      <c r="PAQ42" s="93"/>
      <c r="PBC42" s="93"/>
      <c r="PBI42" s="93"/>
      <c r="PBL42" s="93"/>
      <c r="PBO42" s="93"/>
      <c r="PBR42" s="93"/>
      <c r="PBX42" s="93"/>
      <c r="PCA42" s="93"/>
      <c r="PCD42" s="93"/>
      <c r="PCG42" s="93"/>
      <c r="PCI42" s="93"/>
      <c r="PCJ42" s="93"/>
      <c r="PCO42" s="93"/>
      <c r="PCR42" s="93"/>
      <c r="PCU42" s="93"/>
      <c r="PCX42" s="93"/>
      <c r="PDA42" s="93"/>
      <c r="PDD42" s="93"/>
      <c r="PDG42" s="93"/>
      <c r="PDM42" s="93"/>
      <c r="PDP42" s="93"/>
      <c r="PDS42" s="93"/>
      <c r="PDU42" s="93"/>
      <c r="PDV42" s="93"/>
      <c r="PED42" s="93"/>
      <c r="PEG42" s="93"/>
      <c r="PEJ42" s="93"/>
      <c r="PEU42" s="93"/>
      <c r="PEV42" s="93"/>
      <c r="PFA42" s="93"/>
      <c r="PFE42" s="93"/>
      <c r="PFF42" s="93"/>
      <c r="PFN42" s="93"/>
      <c r="PFO42" s="93"/>
      <c r="PGO42" s="93"/>
      <c r="PGP42" s="93"/>
      <c r="PGQ42" s="93"/>
      <c r="PGR42" s="93"/>
      <c r="PGS42" s="93"/>
      <c r="PGT42" s="93"/>
      <c r="PGU42" s="93"/>
      <c r="PGV42" s="93"/>
      <c r="PGW42" s="93"/>
      <c r="PGX42" s="93"/>
      <c r="PGY42" s="93"/>
      <c r="PGZ42" s="93"/>
      <c r="PHA42" s="93"/>
      <c r="PHB42" s="93"/>
      <c r="PHC42" s="93"/>
      <c r="PHD42" s="93"/>
      <c r="PHE42" s="93"/>
      <c r="PHF42" s="93"/>
      <c r="PHG42" s="93"/>
      <c r="PHH42" s="93"/>
      <c r="PHI42" s="93"/>
      <c r="PHJ42" s="93"/>
      <c r="PHK42" s="93"/>
      <c r="PHL42" s="93"/>
      <c r="PHM42" s="93"/>
      <c r="PHN42" s="93"/>
      <c r="PHO42" s="93"/>
      <c r="PHP42" s="93"/>
      <c r="PHQ42" s="93"/>
      <c r="PHR42" s="93"/>
      <c r="PHS42" s="93"/>
      <c r="PHT42" s="93"/>
      <c r="PHU42" s="93"/>
      <c r="PHV42" s="93"/>
      <c r="PHW42" s="93"/>
      <c r="PHX42" s="93"/>
      <c r="PHY42" s="93"/>
      <c r="PHZ42" s="93"/>
      <c r="PIA42" s="93"/>
      <c r="PIB42" s="93"/>
      <c r="PIC42" s="93"/>
      <c r="PID42" s="93"/>
      <c r="PIE42" s="93"/>
      <c r="PIF42" s="93"/>
      <c r="PIG42" s="93"/>
      <c r="PIH42" s="93"/>
      <c r="PII42" s="93"/>
      <c r="PIJ42" s="93"/>
      <c r="PIK42" s="93"/>
      <c r="PIL42" s="93"/>
      <c r="PIM42" s="93"/>
      <c r="PIN42" s="93"/>
      <c r="PIO42" s="93"/>
      <c r="PIP42" s="93"/>
      <c r="PIQ42" s="93"/>
      <c r="PIR42" s="93"/>
      <c r="PIS42" s="93"/>
      <c r="PIT42" s="93"/>
      <c r="PIZ42" s="93"/>
      <c r="PJC42" s="93"/>
      <c r="PJF42" s="93"/>
      <c r="PJI42" s="93"/>
      <c r="PJL42" s="93"/>
      <c r="PJO42" s="93"/>
      <c r="PJU42" s="93"/>
      <c r="PKD42" s="93"/>
      <c r="PKG42" s="93"/>
      <c r="PKJ42" s="93"/>
      <c r="PKM42" s="93"/>
      <c r="PKY42" s="93"/>
      <c r="PLE42" s="93"/>
      <c r="PLH42" s="93"/>
      <c r="PLK42" s="93"/>
      <c r="PLN42" s="93"/>
      <c r="PLT42" s="93"/>
      <c r="PLW42" s="93"/>
      <c r="PLZ42" s="93"/>
      <c r="PMC42" s="93"/>
      <c r="PME42" s="93"/>
      <c r="PMF42" s="93"/>
      <c r="PMK42" s="93"/>
      <c r="PMN42" s="93"/>
      <c r="PMQ42" s="93"/>
      <c r="PMT42" s="93"/>
      <c r="PMW42" s="93"/>
      <c r="PMZ42" s="93"/>
      <c r="PNC42" s="93"/>
      <c r="PNI42" s="93"/>
      <c r="PNL42" s="93"/>
      <c r="PNO42" s="93"/>
      <c r="PNQ42" s="93"/>
      <c r="PNR42" s="93"/>
      <c r="PNZ42" s="93"/>
      <c r="POC42" s="93"/>
      <c r="POF42" s="93"/>
      <c r="POQ42" s="93"/>
      <c r="POR42" s="93"/>
      <c r="POW42" s="93"/>
      <c r="PPA42" s="93"/>
      <c r="PPB42" s="93"/>
      <c r="PPJ42" s="93"/>
      <c r="PPK42" s="93"/>
      <c r="PQK42" s="93"/>
      <c r="PQL42" s="93"/>
      <c r="PQM42" s="93"/>
      <c r="PQN42" s="93"/>
      <c r="PQO42" s="93"/>
      <c r="PQP42" s="93"/>
      <c r="PQQ42" s="93"/>
      <c r="PQR42" s="93"/>
      <c r="PQS42" s="93"/>
      <c r="PQT42" s="93"/>
      <c r="PQU42" s="93"/>
      <c r="PQV42" s="93"/>
      <c r="PQW42" s="93"/>
      <c r="PQX42" s="93"/>
      <c r="PQY42" s="93"/>
      <c r="PQZ42" s="93"/>
      <c r="PRA42" s="93"/>
      <c r="PRB42" s="93"/>
      <c r="PRC42" s="93"/>
      <c r="PRD42" s="93"/>
      <c r="PRE42" s="93"/>
      <c r="PRF42" s="93"/>
      <c r="PRG42" s="93"/>
      <c r="PRH42" s="93"/>
      <c r="PRI42" s="93"/>
      <c r="PRJ42" s="93"/>
      <c r="PRK42" s="93"/>
      <c r="PRL42" s="93"/>
      <c r="PRM42" s="93"/>
      <c r="PRN42" s="93"/>
      <c r="PRO42" s="93"/>
      <c r="PRP42" s="93"/>
      <c r="PRQ42" s="93"/>
      <c r="PRR42" s="93"/>
      <c r="PRS42" s="93"/>
      <c r="PRT42" s="93"/>
      <c r="PRU42" s="93"/>
      <c r="PRV42" s="93"/>
      <c r="PRW42" s="93"/>
      <c r="PRX42" s="93"/>
      <c r="PRY42" s="93"/>
      <c r="PRZ42" s="93"/>
      <c r="PSA42" s="93"/>
      <c r="PSB42" s="93"/>
      <c r="PSC42" s="93"/>
      <c r="PSD42" s="93"/>
      <c r="PSE42" s="93"/>
      <c r="PSF42" s="93"/>
      <c r="PSG42" s="93"/>
      <c r="PSH42" s="93"/>
      <c r="PSI42" s="93"/>
      <c r="PSJ42" s="93"/>
      <c r="PSK42" s="93"/>
      <c r="PSL42" s="93"/>
      <c r="PSM42" s="93"/>
      <c r="PSN42" s="93"/>
      <c r="PSO42" s="93"/>
      <c r="PSP42" s="93"/>
      <c r="PSV42" s="93"/>
      <c r="PSY42" s="93"/>
      <c r="PTB42" s="93"/>
      <c r="PTE42" s="93"/>
      <c r="PTH42" s="93"/>
      <c r="PTK42" s="93"/>
      <c r="PTQ42" s="93"/>
      <c r="PTZ42" s="93"/>
      <c r="PUC42" s="93"/>
      <c r="PUF42" s="93"/>
      <c r="PUI42" s="93"/>
      <c r="PUU42" s="93"/>
      <c r="PVA42" s="93"/>
      <c r="PVD42" s="93"/>
      <c r="PVG42" s="93"/>
      <c r="PVJ42" s="93"/>
      <c r="PVP42" s="93"/>
      <c r="PVS42" s="93"/>
      <c r="PVV42" s="93"/>
      <c r="PVY42" s="93"/>
      <c r="PWA42" s="93"/>
      <c r="PWB42" s="93"/>
      <c r="PWG42" s="93"/>
      <c r="PWJ42" s="93"/>
      <c r="PWM42" s="93"/>
      <c r="PWP42" s="93"/>
      <c r="PWS42" s="93"/>
      <c r="PWV42" s="93"/>
      <c r="PWY42" s="93"/>
      <c r="PXE42" s="93"/>
      <c r="PXH42" s="93"/>
      <c r="PXK42" s="93"/>
      <c r="PXM42" s="93"/>
      <c r="PXN42" s="93"/>
      <c r="PXV42" s="93"/>
      <c r="PXY42" s="93"/>
      <c r="PYB42" s="93"/>
      <c r="PYM42" s="93"/>
      <c r="PYN42" s="93"/>
      <c r="PYS42" s="93"/>
      <c r="PYW42" s="93"/>
      <c r="PYX42" s="93"/>
      <c r="PZF42" s="93"/>
      <c r="PZG42" s="93"/>
      <c r="QAG42" s="93"/>
      <c r="QAH42" s="93"/>
      <c r="QAI42" s="93"/>
      <c r="QAJ42" s="93"/>
      <c r="QAK42" s="93"/>
      <c r="QAL42" s="93"/>
      <c r="QAM42" s="93"/>
      <c r="QAN42" s="93"/>
      <c r="QAO42" s="93"/>
      <c r="QAP42" s="93"/>
      <c r="QAQ42" s="93"/>
      <c r="QAR42" s="93"/>
      <c r="QAS42" s="93"/>
      <c r="QAT42" s="93"/>
      <c r="QAU42" s="93"/>
      <c r="QAV42" s="93"/>
      <c r="QAW42" s="93"/>
      <c r="QAX42" s="93"/>
      <c r="QAY42" s="93"/>
      <c r="QAZ42" s="93"/>
      <c r="QBA42" s="93"/>
      <c r="QBB42" s="93"/>
      <c r="QBC42" s="93"/>
      <c r="QBD42" s="93"/>
      <c r="QBE42" s="93"/>
      <c r="QBF42" s="93"/>
      <c r="QBG42" s="93"/>
      <c r="QBH42" s="93"/>
      <c r="QBI42" s="93"/>
      <c r="QBJ42" s="93"/>
      <c r="QBK42" s="93"/>
      <c r="QBL42" s="93"/>
      <c r="QBM42" s="93"/>
      <c r="QBN42" s="93"/>
      <c r="QBO42" s="93"/>
      <c r="QBP42" s="93"/>
      <c r="QBQ42" s="93"/>
      <c r="QBR42" s="93"/>
      <c r="QBS42" s="93"/>
      <c r="QBT42" s="93"/>
      <c r="QBU42" s="93"/>
      <c r="QBV42" s="93"/>
      <c r="QBW42" s="93"/>
      <c r="QBX42" s="93"/>
      <c r="QBY42" s="93"/>
      <c r="QBZ42" s="93"/>
      <c r="QCA42" s="93"/>
      <c r="QCB42" s="93"/>
      <c r="QCC42" s="93"/>
      <c r="QCD42" s="93"/>
      <c r="QCE42" s="93"/>
      <c r="QCF42" s="93"/>
      <c r="QCG42" s="93"/>
      <c r="QCH42" s="93"/>
      <c r="QCI42" s="93"/>
      <c r="QCJ42" s="93"/>
      <c r="QCK42" s="93"/>
      <c r="QCL42" s="93"/>
      <c r="QCR42" s="93"/>
      <c r="QCU42" s="93"/>
      <c r="QCX42" s="93"/>
      <c r="QDA42" s="93"/>
      <c r="QDD42" s="93"/>
      <c r="QDG42" s="93"/>
      <c r="QDM42" s="93"/>
      <c r="QDV42" s="93"/>
      <c r="QDY42" s="93"/>
      <c r="QEB42" s="93"/>
      <c r="QEE42" s="93"/>
      <c r="QEQ42" s="93"/>
      <c r="QEW42" s="93"/>
      <c r="QEZ42" s="93"/>
      <c r="QFC42" s="93"/>
      <c r="QFF42" s="93"/>
      <c r="QFL42" s="93"/>
      <c r="QFO42" s="93"/>
      <c r="QFR42" s="93"/>
      <c r="QFU42" s="93"/>
      <c r="QFW42" s="93"/>
      <c r="QFX42" s="93"/>
      <c r="QGC42" s="93"/>
      <c r="QGF42" s="93"/>
      <c r="QGI42" s="93"/>
      <c r="QGL42" s="93"/>
      <c r="QGO42" s="93"/>
      <c r="QGR42" s="93"/>
      <c r="QGU42" s="93"/>
      <c r="QHA42" s="93"/>
      <c r="QHD42" s="93"/>
      <c r="QHG42" s="93"/>
      <c r="QHI42" s="93"/>
      <c r="QHJ42" s="93"/>
      <c r="QHR42" s="93"/>
      <c r="QHU42" s="93"/>
      <c r="QHX42" s="93"/>
      <c r="QII42" s="93"/>
      <c r="QIJ42" s="93"/>
      <c r="QIO42" s="93"/>
      <c r="QIS42" s="93"/>
      <c r="QIT42" s="93"/>
      <c r="QJB42" s="93"/>
      <c r="QJC42" s="93"/>
      <c r="QKC42" s="93"/>
      <c r="QKD42" s="93"/>
      <c r="QKE42" s="93"/>
      <c r="QKF42" s="93"/>
      <c r="QKG42" s="93"/>
      <c r="QKH42" s="93"/>
      <c r="QKI42" s="93"/>
      <c r="QKJ42" s="93"/>
      <c r="QKK42" s="93"/>
      <c r="QKL42" s="93"/>
      <c r="QKM42" s="93"/>
      <c r="QKN42" s="93"/>
      <c r="QKO42" s="93"/>
      <c r="QKP42" s="93"/>
      <c r="QKQ42" s="93"/>
      <c r="QKR42" s="93"/>
      <c r="QKS42" s="93"/>
      <c r="QKT42" s="93"/>
      <c r="QKU42" s="93"/>
      <c r="QKV42" s="93"/>
      <c r="QKW42" s="93"/>
      <c r="QKX42" s="93"/>
      <c r="QKY42" s="93"/>
      <c r="QKZ42" s="93"/>
      <c r="QLA42" s="93"/>
      <c r="QLB42" s="93"/>
      <c r="QLC42" s="93"/>
      <c r="QLD42" s="93"/>
      <c r="QLE42" s="93"/>
      <c r="QLF42" s="93"/>
      <c r="QLG42" s="93"/>
      <c r="QLH42" s="93"/>
      <c r="QLI42" s="93"/>
      <c r="QLJ42" s="93"/>
      <c r="QLK42" s="93"/>
      <c r="QLL42" s="93"/>
      <c r="QLM42" s="93"/>
      <c r="QLN42" s="93"/>
      <c r="QLO42" s="93"/>
      <c r="QLP42" s="93"/>
      <c r="QLQ42" s="93"/>
      <c r="QLR42" s="93"/>
      <c r="QLS42" s="93"/>
      <c r="QLT42" s="93"/>
      <c r="QLU42" s="93"/>
      <c r="QLV42" s="93"/>
      <c r="QLW42" s="93"/>
      <c r="QLX42" s="93"/>
      <c r="QLY42" s="93"/>
      <c r="QLZ42" s="93"/>
      <c r="QMA42" s="93"/>
      <c r="QMB42" s="93"/>
      <c r="QMC42" s="93"/>
      <c r="QMD42" s="93"/>
      <c r="QME42" s="93"/>
      <c r="QMF42" s="93"/>
      <c r="QMG42" s="93"/>
      <c r="QMH42" s="93"/>
      <c r="QMN42" s="93"/>
      <c r="QMQ42" s="93"/>
      <c r="QMT42" s="93"/>
      <c r="QMW42" s="93"/>
      <c r="QMZ42" s="93"/>
      <c r="QNC42" s="93"/>
      <c r="QNI42" s="93"/>
      <c r="QNR42" s="93"/>
      <c r="QNU42" s="93"/>
      <c r="QNX42" s="93"/>
      <c r="QOA42" s="93"/>
      <c r="QOM42" s="93"/>
      <c r="QOS42" s="93"/>
      <c r="QOV42" s="93"/>
      <c r="QOY42" s="93"/>
      <c r="QPB42" s="93"/>
      <c r="QPH42" s="93"/>
      <c r="QPK42" s="93"/>
      <c r="QPN42" s="93"/>
      <c r="QPQ42" s="93"/>
      <c r="QPS42" s="93"/>
      <c r="QPT42" s="93"/>
      <c r="QPY42" s="93"/>
      <c r="QQB42" s="93"/>
      <c r="QQE42" s="93"/>
      <c r="QQH42" s="93"/>
      <c r="QQK42" s="93"/>
      <c r="QQN42" s="93"/>
      <c r="QQQ42" s="93"/>
      <c r="QQW42" s="93"/>
      <c r="QQZ42" s="93"/>
      <c r="QRC42" s="93"/>
      <c r="QRE42" s="93"/>
      <c r="QRF42" s="93"/>
      <c r="QRN42" s="93"/>
      <c r="QRQ42" s="93"/>
      <c r="QRT42" s="93"/>
      <c r="QSE42" s="93"/>
      <c r="QSF42" s="93"/>
      <c r="QSK42" s="93"/>
      <c r="QSO42" s="93"/>
      <c r="QSP42" s="93"/>
      <c r="QSX42" s="93"/>
      <c r="QSY42" s="93"/>
      <c r="QTY42" s="93"/>
      <c r="QTZ42" s="93"/>
      <c r="QUA42" s="93"/>
      <c r="QUB42" s="93"/>
      <c r="QUC42" s="93"/>
      <c r="QUD42" s="93"/>
      <c r="QUE42" s="93"/>
      <c r="QUF42" s="93"/>
      <c r="QUG42" s="93"/>
      <c r="QUH42" s="93"/>
      <c r="QUI42" s="93"/>
      <c r="QUJ42" s="93"/>
      <c r="QUK42" s="93"/>
      <c r="QUL42" s="93"/>
      <c r="QUM42" s="93"/>
      <c r="QUN42" s="93"/>
      <c r="QUO42" s="93"/>
      <c r="QUP42" s="93"/>
      <c r="QUQ42" s="93"/>
      <c r="QUR42" s="93"/>
      <c r="QUS42" s="93"/>
      <c r="QUT42" s="93"/>
      <c r="QUU42" s="93"/>
      <c r="QUV42" s="93"/>
      <c r="QUW42" s="93"/>
      <c r="QUX42" s="93"/>
      <c r="QUY42" s="93"/>
      <c r="QUZ42" s="93"/>
      <c r="QVA42" s="93"/>
      <c r="QVB42" s="93"/>
      <c r="QVC42" s="93"/>
      <c r="QVD42" s="93"/>
      <c r="QVE42" s="93"/>
      <c r="QVF42" s="93"/>
      <c r="QVG42" s="93"/>
      <c r="QVH42" s="93"/>
      <c r="QVI42" s="93"/>
      <c r="QVJ42" s="93"/>
      <c r="QVK42" s="93"/>
      <c r="QVL42" s="93"/>
      <c r="QVM42" s="93"/>
      <c r="QVN42" s="93"/>
      <c r="QVO42" s="93"/>
      <c r="QVP42" s="93"/>
      <c r="QVQ42" s="93"/>
      <c r="QVR42" s="93"/>
      <c r="QVS42" s="93"/>
      <c r="QVT42" s="93"/>
      <c r="QVU42" s="93"/>
      <c r="QVV42" s="93"/>
      <c r="QVW42" s="93"/>
      <c r="QVX42" s="93"/>
      <c r="QVY42" s="93"/>
      <c r="QVZ42" s="93"/>
      <c r="QWA42" s="93"/>
      <c r="QWB42" s="93"/>
      <c r="QWC42" s="93"/>
      <c r="QWD42" s="93"/>
      <c r="QWJ42" s="93"/>
      <c r="QWM42" s="93"/>
      <c r="QWP42" s="93"/>
      <c r="QWS42" s="93"/>
      <c r="QWV42" s="93"/>
      <c r="QWY42" s="93"/>
      <c r="QXE42" s="93"/>
      <c r="QXN42" s="93"/>
      <c r="QXQ42" s="93"/>
      <c r="QXT42" s="93"/>
      <c r="QXW42" s="93"/>
      <c r="QYI42" s="93"/>
      <c r="QYO42" s="93"/>
      <c r="QYR42" s="93"/>
      <c r="QYU42" s="93"/>
      <c r="QYX42" s="93"/>
      <c r="QZD42" s="93"/>
      <c r="QZG42" s="93"/>
      <c r="QZJ42" s="93"/>
      <c r="QZM42" s="93"/>
      <c r="QZO42" s="93"/>
      <c r="QZP42" s="93"/>
      <c r="QZU42" s="93"/>
      <c r="QZX42" s="93"/>
      <c r="RAA42" s="93"/>
      <c r="RAD42" s="93"/>
      <c r="RAG42" s="93"/>
      <c r="RAJ42" s="93"/>
      <c r="RAM42" s="93"/>
      <c r="RAS42" s="93"/>
      <c r="RAV42" s="93"/>
      <c r="RAY42" s="93"/>
      <c r="RBA42" s="93"/>
      <c r="RBB42" s="93"/>
      <c r="RBJ42" s="93"/>
      <c r="RBM42" s="93"/>
      <c r="RBP42" s="93"/>
      <c r="RCA42" s="93"/>
      <c r="RCB42" s="93"/>
      <c r="RCG42" s="93"/>
      <c r="RCK42" s="93"/>
      <c r="RCL42" s="93"/>
      <c r="RCT42" s="93"/>
      <c r="RCU42" s="93"/>
      <c r="RDU42" s="93"/>
      <c r="RDV42" s="93"/>
      <c r="RDW42" s="93"/>
      <c r="RDX42" s="93"/>
      <c r="RDY42" s="93"/>
      <c r="RDZ42" s="93"/>
      <c r="REA42" s="93"/>
      <c r="REB42" s="93"/>
      <c r="REC42" s="93"/>
      <c r="RED42" s="93"/>
      <c r="REE42" s="93"/>
      <c r="REF42" s="93"/>
      <c r="REG42" s="93"/>
      <c r="REH42" s="93"/>
      <c r="REI42" s="93"/>
      <c r="REJ42" s="93"/>
      <c r="REK42" s="93"/>
      <c r="REL42" s="93"/>
      <c r="REM42" s="93"/>
      <c r="REN42" s="93"/>
      <c r="REO42" s="93"/>
      <c r="REP42" s="93"/>
      <c r="REQ42" s="93"/>
      <c r="RER42" s="93"/>
      <c r="RES42" s="93"/>
      <c r="RET42" s="93"/>
      <c r="REU42" s="93"/>
      <c r="REV42" s="93"/>
      <c r="REW42" s="93"/>
      <c r="REX42" s="93"/>
      <c r="REY42" s="93"/>
      <c r="REZ42" s="93"/>
      <c r="RFA42" s="93"/>
      <c r="RFB42" s="93"/>
      <c r="RFC42" s="93"/>
      <c r="RFD42" s="93"/>
      <c r="RFE42" s="93"/>
      <c r="RFF42" s="93"/>
      <c r="RFG42" s="93"/>
      <c r="RFH42" s="93"/>
      <c r="RFI42" s="93"/>
      <c r="RFJ42" s="93"/>
      <c r="RFK42" s="93"/>
      <c r="RFL42" s="93"/>
      <c r="RFM42" s="93"/>
      <c r="RFN42" s="93"/>
      <c r="RFO42" s="93"/>
      <c r="RFP42" s="93"/>
      <c r="RFQ42" s="93"/>
      <c r="RFR42" s="93"/>
      <c r="RFS42" s="93"/>
      <c r="RFT42" s="93"/>
      <c r="RFU42" s="93"/>
      <c r="RFV42" s="93"/>
      <c r="RFW42" s="93"/>
      <c r="RFX42" s="93"/>
      <c r="RFY42" s="93"/>
      <c r="RFZ42" s="93"/>
      <c r="RGF42" s="93"/>
      <c r="RGI42" s="93"/>
      <c r="RGL42" s="93"/>
      <c r="RGO42" s="93"/>
      <c r="RGR42" s="93"/>
      <c r="RGU42" s="93"/>
      <c r="RHA42" s="93"/>
      <c r="RHJ42" s="93"/>
      <c r="RHM42" s="93"/>
      <c r="RHP42" s="93"/>
      <c r="RHS42" s="93"/>
      <c r="RIE42" s="93"/>
      <c r="RIK42" s="93"/>
      <c r="RIN42" s="93"/>
      <c r="RIQ42" s="93"/>
      <c r="RIT42" s="93"/>
      <c r="RIZ42" s="93"/>
      <c r="RJC42" s="93"/>
      <c r="RJF42" s="93"/>
      <c r="RJI42" s="93"/>
      <c r="RJK42" s="93"/>
      <c r="RJL42" s="93"/>
      <c r="RJQ42" s="93"/>
      <c r="RJT42" s="93"/>
      <c r="RJW42" s="93"/>
      <c r="RJZ42" s="93"/>
      <c r="RKC42" s="93"/>
      <c r="RKF42" s="93"/>
      <c r="RKI42" s="93"/>
      <c r="RKO42" s="93"/>
      <c r="RKR42" s="93"/>
      <c r="RKU42" s="93"/>
      <c r="RKW42" s="93"/>
      <c r="RKX42" s="93"/>
      <c r="RLF42" s="93"/>
      <c r="RLI42" s="93"/>
      <c r="RLL42" s="93"/>
      <c r="RLW42" s="93"/>
      <c r="RLX42" s="93"/>
      <c r="RMC42" s="93"/>
      <c r="RMG42" s="93"/>
      <c r="RMH42" s="93"/>
      <c r="RMP42" s="93"/>
      <c r="RMQ42" s="93"/>
      <c r="RNQ42" s="93"/>
      <c r="RNR42" s="93"/>
      <c r="RNS42" s="93"/>
      <c r="RNT42" s="93"/>
      <c r="RNU42" s="93"/>
      <c r="RNV42" s="93"/>
      <c r="RNW42" s="93"/>
      <c r="RNX42" s="93"/>
      <c r="RNY42" s="93"/>
      <c r="RNZ42" s="93"/>
      <c r="ROA42" s="93"/>
      <c r="ROB42" s="93"/>
      <c r="ROC42" s="93"/>
      <c r="ROD42" s="93"/>
      <c r="ROE42" s="93"/>
      <c r="ROF42" s="93"/>
      <c r="ROG42" s="93"/>
      <c r="ROH42" s="93"/>
      <c r="ROI42" s="93"/>
      <c r="ROJ42" s="93"/>
      <c r="ROK42" s="93"/>
      <c r="ROL42" s="93"/>
      <c r="ROM42" s="93"/>
      <c r="RON42" s="93"/>
      <c r="ROO42" s="93"/>
      <c r="ROP42" s="93"/>
      <c r="ROQ42" s="93"/>
      <c r="ROR42" s="93"/>
      <c r="ROS42" s="93"/>
      <c r="ROT42" s="93"/>
      <c r="ROU42" s="93"/>
      <c r="ROV42" s="93"/>
      <c r="ROW42" s="93"/>
      <c r="ROX42" s="93"/>
      <c r="ROY42" s="93"/>
      <c r="ROZ42" s="93"/>
      <c r="RPA42" s="93"/>
      <c r="RPB42" s="93"/>
      <c r="RPC42" s="93"/>
      <c r="RPD42" s="93"/>
      <c r="RPE42" s="93"/>
      <c r="RPF42" s="93"/>
      <c r="RPG42" s="93"/>
      <c r="RPH42" s="93"/>
      <c r="RPI42" s="93"/>
      <c r="RPJ42" s="93"/>
      <c r="RPK42" s="93"/>
      <c r="RPL42" s="93"/>
      <c r="RPM42" s="93"/>
      <c r="RPN42" s="93"/>
      <c r="RPO42" s="93"/>
      <c r="RPP42" s="93"/>
      <c r="RPQ42" s="93"/>
      <c r="RPR42" s="93"/>
      <c r="RPS42" s="93"/>
      <c r="RPT42" s="93"/>
      <c r="RPU42" s="93"/>
      <c r="RPV42" s="93"/>
      <c r="RQB42" s="93"/>
      <c r="RQE42" s="93"/>
      <c r="RQH42" s="93"/>
      <c r="RQK42" s="93"/>
      <c r="RQN42" s="93"/>
      <c r="RQQ42" s="93"/>
      <c r="RQW42" s="93"/>
      <c r="RRF42" s="93"/>
      <c r="RRI42" s="93"/>
      <c r="RRL42" s="93"/>
      <c r="RRO42" s="93"/>
      <c r="RSA42" s="93"/>
      <c r="RSG42" s="93"/>
      <c r="RSJ42" s="93"/>
      <c r="RSM42" s="93"/>
      <c r="RSP42" s="93"/>
      <c r="RSV42" s="93"/>
      <c r="RSY42" s="93"/>
      <c r="RTB42" s="93"/>
      <c r="RTE42" s="93"/>
      <c r="RTG42" s="93"/>
      <c r="RTH42" s="93"/>
      <c r="RTM42" s="93"/>
      <c r="RTP42" s="93"/>
      <c r="RTS42" s="93"/>
      <c r="RTV42" s="93"/>
      <c r="RTY42" s="93"/>
      <c r="RUB42" s="93"/>
      <c r="RUE42" s="93"/>
      <c r="RUK42" s="93"/>
      <c r="RUN42" s="93"/>
      <c r="RUQ42" s="93"/>
      <c r="RUS42" s="93"/>
      <c r="RUT42" s="93"/>
      <c r="RVB42" s="93"/>
      <c r="RVE42" s="93"/>
      <c r="RVH42" s="93"/>
      <c r="RVS42" s="93"/>
      <c r="RVT42" s="93"/>
      <c r="RVY42" s="93"/>
      <c r="RWC42" s="93"/>
      <c r="RWD42" s="93"/>
      <c r="RWL42" s="93"/>
      <c r="RWM42" s="93"/>
      <c r="RXM42" s="93"/>
      <c r="RXN42" s="93"/>
      <c r="RXO42" s="93"/>
      <c r="RXP42" s="93"/>
      <c r="RXQ42" s="93"/>
      <c r="RXR42" s="93"/>
      <c r="RXS42" s="93"/>
      <c r="RXT42" s="93"/>
      <c r="RXU42" s="93"/>
      <c r="RXV42" s="93"/>
      <c r="RXW42" s="93"/>
      <c r="RXX42" s="93"/>
      <c r="RXY42" s="93"/>
      <c r="RXZ42" s="93"/>
      <c r="RYA42" s="93"/>
      <c r="RYB42" s="93"/>
      <c r="RYC42" s="93"/>
      <c r="RYD42" s="93"/>
      <c r="RYE42" s="93"/>
      <c r="RYF42" s="93"/>
      <c r="RYG42" s="93"/>
      <c r="RYH42" s="93"/>
      <c r="RYI42" s="93"/>
      <c r="RYJ42" s="93"/>
      <c r="RYK42" s="93"/>
      <c r="RYL42" s="93"/>
      <c r="RYM42" s="93"/>
      <c r="RYN42" s="93"/>
      <c r="RYO42" s="93"/>
      <c r="RYP42" s="93"/>
      <c r="RYQ42" s="93"/>
      <c r="RYR42" s="93"/>
      <c r="RYS42" s="93"/>
      <c r="RYT42" s="93"/>
      <c r="RYU42" s="93"/>
      <c r="RYV42" s="93"/>
      <c r="RYW42" s="93"/>
      <c r="RYX42" s="93"/>
      <c r="RYY42" s="93"/>
      <c r="RYZ42" s="93"/>
      <c r="RZA42" s="93"/>
      <c r="RZB42" s="93"/>
      <c r="RZC42" s="93"/>
      <c r="RZD42" s="93"/>
      <c r="RZE42" s="93"/>
      <c r="RZF42" s="93"/>
      <c r="RZG42" s="93"/>
      <c r="RZH42" s="93"/>
      <c r="RZI42" s="93"/>
      <c r="RZJ42" s="93"/>
      <c r="RZK42" s="93"/>
      <c r="RZL42" s="93"/>
      <c r="RZM42" s="93"/>
      <c r="RZN42" s="93"/>
      <c r="RZO42" s="93"/>
      <c r="RZP42" s="93"/>
      <c r="RZQ42" s="93"/>
      <c r="RZR42" s="93"/>
      <c r="RZX42" s="93"/>
      <c r="SAA42" s="93"/>
      <c r="SAD42" s="93"/>
      <c r="SAG42" s="93"/>
      <c r="SAJ42" s="93"/>
      <c r="SAM42" s="93"/>
      <c r="SAS42" s="93"/>
      <c r="SBB42" s="93"/>
      <c r="SBE42" s="93"/>
      <c r="SBH42" s="93"/>
      <c r="SBK42" s="93"/>
      <c r="SBW42" s="93"/>
      <c r="SCC42" s="93"/>
      <c r="SCF42" s="93"/>
      <c r="SCI42" s="93"/>
      <c r="SCL42" s="93"/>
      <c r="SCR42" s="93"/>
      <c r="SCU42" s="93"/>
      <c r="SCX42" s="93"/>
      <c r="SDA42" s="93"/>
      <c r="SDC42" s="93"/>
      <c r="SDD42" s="93"/>
      <c r="SDI42" s="93"/>
      <c r="SDL42" s="93"/>
      <c r="SDO42" s="93"/>
      <c r="SDR42" s="93"/>
      <c r="SDU42" s="93"/>
      <c r="SDX42" s="93"/>
      <c r="SEA42" s="93"/>
      <c r="SEG42" s="93"/>
      <c r="SEJ42" s="93"/>
      <c r="SEM42" s="93"/>
      <c r="SEO42" s="93"/>
      <c r="SEP42" s="93"/>
      <c r="SEX42" s="93"/>
      <c r="SFA42" s="93"/>
      <c r="SFD42" s="93"/>
      <c r="SFO42" s="93"/>
      <c r="SFP42" s="93"/>
      <c r="SFU42" s="93"/>
      <c r="SFY42" s="93"/>
      <c r="SFZ42" s="93"/>
      <c r="SGH42" s="93"/>
      <c r="SGI42" s="93"/>
      <c r="SHI42" s="93"/>
      <c r="SHJ42" s="93"/>
      <c r="SHK42" s="93"/>
      <c r="SHL42" s="93"/>
      <c r="SHM42" s="93"/>
      <c r="SHN42" s="93"/>
      <c r="SHO42" s="93"/>
      <c r="SHP42" s="93"/>
      <c r="SHQ42" s="93"/>
      <c r="SHR42" s="93"/>
      <c r="SHS42" s="93"/>
      <c r="SHT42" s="93"/>
      <c r="SHU42" s="93"/>
      <c r="SHV42" s="93"/>
      <c r="SHW42" s="93"/>
      <c r="SHX42" s="93"/>
      <c r="SHY42" s="93"/>
      <c r="SHZ42" s="93"/>
      <c r="SIA42" s="93"/>
      <c r="SIB42" s="93"/>
      <c r="SIC42" s="93"/>
      <c r="SID42" s="93"/>
      <c r="SIE42" s="93"/>
      <c r="SIF42" s="93"/>
      <c r="SIG42" s="93"/>
      <c r="SIH42" s="93"/>
      <c r="SII42" s="93"/>
      <c r="SIJ42" s="93"/>
      <c r="SIK42" s="93"/>
      <c r="SIL42" s="93"/>
      <c r="SIM42" s="93"/>
      <c r="SIN42" s="93"/>
      <c r="SIO42" s="93"/>
      <c r="SIP42" s="93"/>
      <c r="SIQ42" s="93"/>
      <c r="SIR42" s="93"/>
      <c r="SIS42" s="93"/>
      <c r="SIT42" s="93"/>
      <c r="SIU42" s="93"/>
      <c r="SIV42" s="93"/>
      <c r="SIW42" s="93"/>
      <c r="SIX42" s="93"/>
      <c r="SIY42" s="93"/>
      <c r="SIZ42" s="93"/>
      <c r="SJA42" s="93"/>
      <c r="SJB42" s="93"/>
      <c r="SJC42" s="93"/>
      <c r="SJD42" s="93"/>
      <c r="SJE42" s="93"/>
      <c r="SJF42" s="93"/>
      <c r="SJG42" s="93"/>
      <c r="SJH42" s="93"/>
      <c r="SJI42" s="93"/>
      <c r="SJJ42" s="93"/>
      <c r="SJK42" s="93"/>
      <c r="SJL42" s="93"/>
      <c r="SJM42" s="93"/>
      <c r="SJN42" s="93"/>
      <c r="SJT42" s="93"/>
      <c r="SJW42" s="93"/>
      <c r="SJZ42" s="93"/>
      <c r="SKC42" s="93"/>
      <c r="SKF42" s="93"/>
      <c r="SKI42" s="93"/>
      <c r="SKO42" s="93"/>
      <c r="SKX42" s="93"/>
      <c r="SLA42" s="93"/>
      <c r="SLD42" s="93"/>
      <c r="SLG42" s="93"/>
      <c r="SLS42" s="93"/>
      <c r="SLY42" s="93"/>
      <c r="SMB42" s="93"/>
      <c r="SME42" s="93"/>
      <c r="SMH42" s="93"/>
      <c r="SMN42" s="93"/>
      <c r="SMQ42" s="93"/>
      <c r="SMT42" s="93"/>
      <c r="SMW42" s="93"/>
      <c r="SMY42" s="93"/>
      <c r="SMZ42" s="93"/>
      <c r="SNE42" s="93"/>
      <c r="SNH42" s="93"/>
      <c r="SNK42" s="93"/>
      <c r="SNN42" s="93"/>
      <c r="SNQ42" s="93"/>
      <c r="SNT42" s="93"/>
      <c r="SNW42" s="93"/>
      <c r="SOC42" s="93"/>
      <c r="SOF42" s="93"/>
      <c r="SOI42" s="93"/>
      <c r="SOK42" s="93"/>
      <c r="SOL42" s="93"/>
      <c r="SOT42" s="93"/>
      <c r="SOW42" s="93"/>
      <c r="SOZ42" s="93"/>
      <c r="SPK42" s="93"/>
      <c r="SPL42" s="93"/>
      <c r="SPQ42" s="93"/>
      <c r="SPU42" s="93"/>
      <c r="SPV42" s="93"/>
      <c r="SQD42" s="93"/>
      <c r="SQE42" s="93"/>
      <c r="SRE42" s="93"/>
      <c r="SRF42" s="93"/>
      <c r="SRG42" s="93"/>
      <c r="SRH42" s="93"/>
      <c r="SRI42" s="93"/>
      <c r="SRJ42" s="93"/>
      <c r="SRK42" s="93"/>
      <c r="SRL42" s="93"/>
      <c r="SRM42" s="93"/>
      <c r="SRN42" s="93"/>
      <c r="SRO42" s="93"/>
      <c r="SRP42" s="93"/>
      <c r="SRQ42" s="93"/>
      <c r="SRR42" s="93"/>
      <c r="SRS42" s="93"/>
      <c r="SRT42" s="93"/>
      <c r="SRU42" s="93"/>
      <c r="SRV42" s="93"/>
      <c r="SRW42" s="93"/>
      <c r="SRX42" s="93"/>
      <c r="SRY42" s="93"/>
      <c r="SRZ42" s="93"/>
      <c r="SSA42" s="93"/>
      <c r="SSB42" s="93"/>
      <c r="SSC42" s="93"/>
      <c r="SSD42" s="93"/>
      <c r="SSE42" s="93"/>
      <c r="SSF42" s="93"/>
      <c r="SSG42" s="93"/>
      <c r="SSH42" s="93"/>
      <c r="SSI42" s="93"/>
      <c r="SSJ42" s="93"/>
      <c r="SSK42" s="93"/>
      <c r="SSL42" s="93"/>
      <c r="SSM42" s="93"/>
      <c r="SSN42" s="93"/>
      <c r="SSO42" s="93"/>
      <c r="SSP42" s="93"/>
      <c r="SSQ42" s="93"/>
      <c r="SSR42" s="93"/>
      <c r="SSS42" s="93"/>
      <c r="SST42" s="93"/>
      <c r="SSU42" s="93"/>
      <c r="SSV42" s="93"/>
      <c r="SSW42" s="93"/>
      <c r="SSX42" s="93"/>
      <c r="SSY42" s="93"/>
      <c r="SSZ42" s="93"/>
      <c r="STA42" s="93"/>
      <c r="STB42" s="93"/>
      <c r="STC42" s="93"/>
      <c r="STD42" s="93"/>
      <c r="STE42" s="93"/>
      <c r="STF42" s="93"/>
      <c r="STG42" s="93"/>
      <c r="STH42" s="93"/>
      <c r="STI42" s="93"/>
      <c r="STJ42" s="93"/>
      <c r="STP42" s="93"/>
      <c r="STS42" s="93"/>
      <c r="STV42" s="93"/>
      <c r="STY42" s="93"/>
      <c r="SUB42" s="93"/>
      <c r="SUE42" s="93"/>
      <c r="SUK42" s="93"/>
      <c r="SUT42" s="93"/>
      <c r="SUW42" s="93"/>
      <c r="SUZ42" s="93"/>
      <c r="SVC42" s="93"/>
      <c r="SVO42" s="93"/>
      <c r="SVU42" s="93"/>
      <c r="SVX42" s="93"/>
      <c r="SWA42" s="93"/>
      <c r="SWD42" s="93"/>
      <c r="SWJ42" s="93"/>
      <c r="SWM42" s="93"/>
      <c r="SWP42" s="93"/>
      <c r="SWS42" s="93"/>
      <c r="SWU42" s="93"/>
      <c r="SWV42" s="93"/>
      <c r="SXA42" s="93"/>
      <c r="SXD42" s="93"/>
      <c r="SXG42" s="93"/>
      <c r="SXJ42" s="93"/>
      <c r="SXM42" s="93"/>
      <c r="SXP42" s="93"/>
      <c r="SXS42" s="93"/>
      <c r="SXY42" s="93"/>
      <c r="SYB42" s="93"/>
      <c r="SYE42" s="93"/>
      <c r="SYG42" s="93"/>
      <c r="SYH42" s="93"/>
      <c r="SYP42" s="93"/>
      <c r="SYS42" s="93"/>
      <c r="SYV42" s="93"/>
      <c r="SZG42" s="93"/>
      <c r="SZH42" s="93"/>
      <c r="SZM42" s="93"/>
      <c r="SZQ42" s="93"/>
      <c r="SZR42" s="93"/>
      <c r="SZZ42" s="93"/>
      <c r="TAA42" s="93"/>
      <c r="TBA42" s="93"/>
      <c r="TBB42" s="93"/>
      <c r="TBC42" s="93"/>
      <c r="TBD42" s="93"/>
      <c r="TBE42" s="93"/>
      <c r="TBF42" s="93"/>
      <c r="TBG42" s="93"/>
      <c r="TBH42" s="93"/>
      <c r="TBI42" s="93"/>
      <c r="TBJ42" s="93"/>
      <c r="TBK42" s="93"/>
      <c r="TBL42" s="93"/>
      <c r="TBM42" s="93"/>
      <c r="TBN42" s="93"/>
      <c r="TBO42" s="93"/>
      <c r="TBP42" s="93"/>
      <c r="TBQ42" s="93"/>
      <c r="TBR42" s="93"/>
      <c r="TBS42" s="93"/>
      <c r="TBT42" s="93"/>
      <c r="TBU42" s="93"/>
      <c r="TBV42" s="93"/>
      <c r="TBW42" s="93"/>
      <c r="TBX42" s="93"/>
      <c r="TBY42" s="93"/>
      <c r="TBZ42" s="93"/>
      <c r="TCA42" s="93"/>
      <c r="TCB42" s="93"/>
      <c r="TCC42" s="93"/>
      <c r="TCD42" s="93"/>
      <c r="TCE42" s="93"/>
      <c r="TCF42" s="93"/>
      <c r="TCG42" s="93"/>
      <c r="TCH42" s="93"/>
      <c r="TCI42" s="93"/>
      <c r="TCJ42" s="93"/>
      <c r="TCK42" s="93"/>
      <c r="TCL42" s="93"/>
      <c r="TCM42" s="93"/>
      <c r="TCN42" s="93"/>
      <c r="TCO42" s="93"/>
      <c r="TCP42" s="93"/>
      <c r="TCQ42" s="93"/>
      <c r="TCR42" s="93"/>
      <c r="TCS42" s="93"/>
      <c r="TCT42" s="93"/>
      <c r="TCU42" s="93"/>
      <c r="TCV42" s="93"/>
      <c r="TCW42" s="93"/>
      <c r="TCX42" s="93"/>
      <c r="TCY42" s="93"/>
      <c r="TCZ42" s="93"/>
      <c r="TDA42" s="93"/>
      <c r="TDB42" s="93"/>
      <c r="TDC42" s="93"/>
      <c r="TDD42" s="93"/>
      <c r="TDE42" s="93"/>
      <c r="TDF42" s="93"/>
      <c r="TDL42" s="93"/>
      <c r="TDO42" s="93"/>
      <c r="TDR42" s="93"/>
      <c r="TDU42" s="93"/>
      <c r="TDX42" s="93"/>
      <c r="TEA42" s="93"/>
      <c r="TEG42" s="93"/>
      <c r="TEP42" s="93"/>
      <c r="TES42" s="93"/>
      <c r="TEV42" s="93"/>
      <c r="TEY42" s="93"/>
      <c r="TFK42" s="93"/>
      <c r="TFQ42" s="93"/>
      <c r="TFT42" s="93"/>
      <c r="TFW42" s="93"/>
      <c r="TFZ42" s="93"/>
      <c r="TGF42" s="93"/>
      <c r="TGI42" s="93"/>
      <c r="TGL42" s="93"/>
      <c r="TGO42" s="93"/>
      <c r="TGQ42" s="93"/>
      <c r="TGR42" s="93"/>
      <c r="TGW42" s="93"/>
      <c r="TGZ42" s="93"/>
      <c r="THC42" s="93"/>
      <c r="THF42" s="93"/>
      <c r="THI42" s="93"/>
      <c r="THL42" s="93"/>
      <c r="THO42" s="93"/>
      <c r="THU42" s="93"/>
      <c r="THX42" s="93"/>
      <c r="TIA42" s="93"/>
      <c r="TIC42" s="93"/>
      <c r="TID42" s="93"/>
      <c r="TIL42" s="93"/>
      <c r="TIO42" s="93"/>
      <c r="TIR42" s="93"/>
      <c r="TJC42" s="93"/>
      <c r="TJD42" s="93"/>
      <c r="TJI42" s="93"/>
      <c r="TJM42" s="93"/>
      <c r="TJN42" s="93"/>
      <c r="TJV42" s="93"/>
      <c r="TJW42" s="93"/>
      <c r="TKW42" s="93"/>
      <c r="TKX42" s="93"/>
      <c r="TKY42" s="93"/>
      <c r="TKZ42" s="93"/>
      <c r="TLA42" s="93"/>
      <c r="TLB42" s="93"/>
      <c r="TLC42" s="93"/>
      <c r="TLD42" s="93"/>
      <c r="TLE42" s="93"/>
      <c r="TLF42" s="93"/>
      <c r="TLG42" s="93"/>
      <c r="TLH42" s="93"/>
      <c r="TLI42" s="93"/>
      <c r="TLJ42" s="93"/>
      <c r="TLK42" s="93"/>
      <c r="TLL42" s="93"/>
      <c r="TLM42" s="93"/>
      <c r="TLN42" s="93"/>
      <c r="TLO42" s="93"/>
      <c r="TLP42" s="93"/>
      <c r="TLQ42" s="93"/>
      <c r="TLR42" s="93"/>
      <c r="TLS42" s="93"/>
      <c r="TLT42" s="93"/>
      <c r="TLU42" s="93"/>
      <c r="TLV42" s="93"/>
      <c r="TLW42" s="93"/>
      <c r="TLX42" s="93"/>
      <c r="TLY42" s="93"/>
      <c r="TLZ42" s="93"/>
      <c r="TMA42" s="93"/>
      <c r="TMB42" s="93"/>
      <c r="TMC42" s="93"/>
      <c r="TMD42" s="93"/>
      <c r="TME42" s="93"/>
      <c r="TMF42" s="93"/>
      <c r="TMG42" s="93"/>
      <c r="TMH42" s="93"/>
      <c r="TMI42" s="93"/>
      <c r="TMJ42" s="93"/>
      <c r="TMK42" s="93"/>
      <c r="TML42" s="93"/>
      <c r="TMM42" s="93"/>
      <c r="TMN42" s="93"/>
      <c r="TMO42" s="93"/>
      <c r="TMP42" s="93"/>
      <c r="TMQ42" s="93"/>
      <c r="TMR42" s="93"/>
      <c r="TMS42" s="93"/>
      <c r="TMT42" s="93"/>
      <c r="TMU42" s="93"/>
      <c r="TMV42" s="93"/>
      <c r="TMW42" s="93"/>
      <c r="TMX42" s="93"/>
      <c r="TMY42" s="93"/>
      <c r="TMZ42" s="93"/>
      <c r="TNA42" s="93"/>
      <c r="TNB42" s="93"/>
      <c r="TNH42" s="93"/>
      <c r="TNK42" s="93"/>
      <c r="TNN42" s="93"/>
      <c r="TNQ42" s="93"/>
      <c r="TNT42" s="93"/>
      <c r="TNW42" s="93"/>
      <c r="TOC42" s="93"/>
      <c r="TOL42" s="93"/>
      <c r="TOO42" s="93"/>
      <c r="TOR42" s="93"/>
      <c r="TOU42" s="93"/>
      <c r="TPG42" s="93"/>
      <c r="TPM42" s="93"/>
      <c r="TPP42" s="93"/>
      <c r="TPS42" s="93"/>
      <c r="TPV42" s="93"/>
      <c r="TQB42" s="93"/>
      <c r="TQE42" s="93"/>
      <c r="TQH42" s="93"/>
      <c r="TQK42" s="93"/>
      <c r="TQM42" s="93"/>
      <c r="TQN42" s="93"/>
      <c r="TQS42" s="93"/>
      <c r="TQV42" s="93"/>
      <c r="TQY42" s="93"/>
      <c r="TRB42" s="93"/>
      <c r="TRE42" s="93"/>
      <c r="TRH42" s="93"/>
      <c r="TRK42" s="93"/>
      <c r="TRQ42" s="93"/>
      <c r="TRT42" s="93"/>
      <c r="TRW42" s="93"/>
      <c r="TRY42" s="93"/>
      <c r="TRZ42" s="93"/>
      <c r="TSH42" s="93"/>
      <c r="TSK42" s="93"/>
      <c r="TSN42" s="93"/>
      <c r="TSY42" s="93"/>
      <c r="TSZ42" s="93"/>
      <c r="TTE42" s="93"/>
      <c r="TTI42" s="93"/>
      <c r="TTJ42" s="93"/>
      <c r="TTR42" s="93"/>
      <c r="TTS42" s="93"/>
      <c r="TUS42" s="93"/>
      <c r="TUT42" s="93"/>
      <c r="TUU42" s="93"/>
      <c r="TUV42" s="93"/>
      <c r="TUW42" s="93"/>
      <c r="TUX42" s="93"/>
      <c r="TUY42" s="93"/>
      <c r="TUZ42" s="93"/>
      <c r="TVA42" s="93"/>
      <c r="TVB42" s="93"/>
      <c r="TVC42" s="93"/>
      <c r="TVD42" s="93"/>
      <c r="TVE42" s="93"/>
      <c r="TVF42" s="93"/>
      <c r="TVG42" s="93"/>
      <c r="TVH42" s="93"/>
      <c r="TVI42" s="93"/>
      <c r="TVJ42" s="93"/>
      <c r="TVK42" s="93"/>
      <c r="TVL42" s="93"/>
      <c r="TVM42" s="93"/>
      <c r="TVN42" s="93"/>
      <c r="TVO42" s="93"/>
      <c r="TVP42" s="93"/>
      <c r="TVQ42" s="93"/>
      <c r="TVR42" s="93"/>
      <c r="TVS42" s="93"/>
      <c r="TVT42" s="93"/>
      <c r="TVU42" s="93"/>
      <c r="TVV42" s="93"/>
      <c r="TVW42" s="93"/>
      <c r="TVX42" s="93"/>
      <c r="TVY42" s="93"/>
      <c r="TVZ42" s="93"/>
      <c r="TWA42" s="93"/>
      <c r="TWB42" s="93"/>
      <c r="TWC42" s="93"/>
      <c r="TWD42" s="93"/>
      <c r="TWE42" s="93"/>
      <c r="TWF42" s="93"/>
      <c r="TWG42" s="93"/>
      <c r="TWH42" s="93"/>
      <c r="TWI42" s="93"/>
      <c r="TWJ42" s="93"/>
      <c r="TWK42" s="93"/>
      <c r="TWL42" s="93"/>
      <c r="TWM42" s="93"/>
      <c r="TWN42" s="93"/>
      <c r="TWO42" s="93"/>
      <c r="TWP42" s="93"/>
      <c r="TWQ42" s="93"/>
      <c r="TWR42" s="93"/>
      <c r="TWS42" s="93"/>
      <c r="TWT42" s="93"/>
      <c r="TWU42" s="93"/>
      <c r="TWV42" s="93"/>
      <c r="TWW42" s="93"/>
      <c r="TWX42" s="93"/>
      <c r="TXD42" s="93"/>
      <c r="TXG42" s="93"/>
      <c r="TXJ42" s="93"/>
      <c r="TXM42" s="93"/>
      <c r="TXP42" s="93"/>
      <c r="TXS42" s="93"/>
      <c r="TXY42" s="93"/>
      <c r="TYH42" s="93"/>
      <c r="TYK42" s="93"/>
      <c r="TYN42" s="93"/>
      <c r="TYQ42" s="93"/>
      <c r="TZC42" s="93"/>
      <c r="TZI42" s="93"/>
      <c r="TZL42" s="93"/>
      <c r="TZO42" s="93"/>
      <c r="TZR42" s="93"/>
      <c r="TZX42" s="93"/>
      <c r="UAA42" s="93"/>
      <c r="UAD42" s="93"/>
      <c r="UAG42" s="93"/>
      <c r="UAI42" s="93"/>
      <c r="UAJ42" s="93"/>
      <c r="UAO42" s="93"/>
      <c r="UAR42" s="93"/>
      <c r="UAU42" s="93"/>
      <c r="UAX42" s="93"/>
      <c r="UBA42" s="93"/>
      <c r="UBD42" s="93"/>
      <c r="UBG42" s="93"/>
      <c r="UBM42" s="93"/>
      <c r="UBP42" s="93"/>
      <c r="UBS42" s="93"/>
      <c r="UBU42" s="93"/>
      <c r="UBV42" s="93"/>
      <c r="UCD42" s="93"/>
      <c r="UCG42" s="93"/>
      <c r="UCJ42" s="93"/>
      <c r="UCU42" s="93"/>
      <c r="UCV42" s="93"/>
      <c r="UDA42" s="93"/>
      <c r="UDE42" s="93"/>
      <c r="UDF42" s="93"/>
      <c r="UDN42" s="93"/>
      <c r="UDO42" s="93"/>
      <c r="UEO42" s="93"/>
      <c r="UEP42" s="93"/>
      <c r="UEQ42" s="93"/>
      <c r="UER42" s="93"/>
      <c r="UES42" s="93"/>
      <c r="UET42" s="93"/>
      <c r="UEU42" s="93"/>
      <c r="UEV42" s="93"/>
      <c r="UEW42" s="93"/>
      <c r="UEX42" s="93"/>
      <c r="UEY42" s="93"/>
      <c r="UEZ42" s="93"/>
      <c r="UFA42" s="93"/>
      <c r="UFB42" s="93"/>
      <c r="UFC42" s="93"/>
      <c r="UFD42" s="93"/>
      <c r="UFE42" s="93"/>
      <c r="UFF42" s="93"/>
      <c r="UFG42" s="93"/>
      <c r="UFH42" s="93"/>
      <c r="UFI42" s="93"/>
      <c r="UFJ42" s="93"/>
      <c r="UFK42" s="93"/>
      <c r="UFL42" s="93"/>
      <c r="UFM42" s="93"/>
      <c r="UFN42" s="93"/>
      <c r="UFO42" s="93"/>
      <c r="UFP42" s="93"/>
      <c r="UFQ42" s="93"/>
      <c r="UFR42" s="93"/>
      <c r="UFS42" s="93"/>
      <c r="UFT42" s="93"/>
      <c r="UFU42" s="93"/>
      <c r="UFV42" s="93"/>
      <c r="UFW42" s="93"/>
      <c r="UFX42" s="93"/>
      <c r="UFY42" s="93"/>
      <c r="UFZ42" s="93"/>
      <c r="UGA42" s="93"/>
      <c r="UGB42" s="93"/>
      <c r="UGC42" s="93"/>
      <c r="UGD42" s="93"/>
      <c r="UGE42" s="93"/>
      <c r="UGF42" s="93"/>
      <c r="UGG42" s="93"/>
      <c r="UGH42" s="93"/>
      <c r="UGI42" s="93"/>
      <c r="UGJ42" s="93"/>
      <c r="UGK42" s="93"/>
      <c r="UGL42" s="93"/>
      <c r="UGM42" s="93"/>
      <c r="UGN42" s="93"/>
      <c r="UGO42" s="93"/>
      <c r="UGP42" s="93"/>
      <c r="UGQ42" s="93"/>
      <c r="UGR42" s="93"/>
      <c r="UGS42" s="93"/>
      <c r="UGT42" s="93"/>
      <c r="UGZ42" s="93"/>
      <c r="UHC42" s="93"/>
      <c r="UHF42" s="93"/>
      <c r="UHI42" s="93"/>
      <c r="UHL42" s="93"/>
      <c r="UHO42" s="93"/>
      <c r="UHU42" s="93"/>
      <c r="UID42" s="93"/>
      <c r="UIG42" s="93"/>
      <c r="UIJ42" s="93"/>
      <c r="UIM42" s="93"/>
      <c r="UIY42" s="93"/>
      <c r="UJE42" s="93"/>
      <c r="UJH42" s="93"/>
      <c r="UJK42" s="93"/>
      <c r="UJN42" s="93"/>
      <c r="UJT42" s="93"/>
      <c r="UJW42" s="93"/>
      <c r="UJZ42" s="93"/>
      <c r="UKC42" s="93"/>
      <c r="UKE42" s="93"/>
      <c r="UKF42" s="93"/>
      <c r="UKK42" s="93"/>
      <c r="UKN42" s="93"/>
      <c r="UKQ42" s="93"/>
      <c r="UKT42" s="93"/>
      <c r="UKW42" s="93"/>
      <c r="UKZ42" s="93"/>
      <c r="ULC42" s="93"/>
      <c r="ULI42" s="93"/>
      <c r="ULL42" s="93"/>
      <c r="ULO42" s="93"/>
      <c r="ULQ42" s="93"/>
      <c r="ULR42" s="93"/>
      <c r="ULZ42" s="93"/>
      <c r="UMC42" s="93"/>
      <c r="UMF42" s="93"/>
      <c r="UMQ42" s="93"/>
      <c r="UMR42" s="93"/>
      <c r="UMW42" s="93"/>
      <c r="UNA42" s="93"/>
      <c r="UNB42" s="93"/>
      <c r="UNJ42" s="93"/>
      <c r="UNK42" s="93"/>
      <c r="UOK42" s="93"/>
      <c r="UOL42" s="93"/>
      <c r="UOM42" s="93"/>
      <c r="UON42" s="93"/>
      <c r="UOO42" s="93"/>
      <c r="UOP42" s="93"/>
      <c r="UOQ42" s="93"/>
      <c r="UOR42" s="93"/>
      <c r="UOS42" s="93"/>
      <c r="UOT42" s="93"/>
      <c r="UOU42" s="93"/>
      <c r="UOV42" s="93"/>
      <c r="UOW42" s="93"/>
      <c r="UOX42" s="93"/>
      <c r="UOY42" s="93"/>
      <c r="UOZ42" s="93"/>
      <c r="UPA42" s="93"/>
      <c r="UPB42" s="93"/>
      <c r="UPC42" s="93"/>
      <c r="UPD42" s="93"/>
      <c r="UPE42" s="93"/>
      <c r="UPF42" s="93"/>
      <c r="UPG42" s="93"/>
      <c r="UPH42" s="93"/>
      <c r="UPI42" s="93"/>
      <c r="UPJ42" s="93"/>
      <c r="UPK42" s="93"/>
      <c r="UPL42" s="93"/>
      <c r="UPM42" s="93"/>
      <c r="UPN42" s="93"/>
      <c r="UPO42" s="93"/>
      <c r="UPP42" s="93"/>
      <c r="UPQ42" s="93"/>
      <c r="UPR42" s="93"/>
      <c r="UPS42" s="93"/>
      <c r="UPT42" s="93"/>
      <c r="UPU42" s="93"/>
      <c r="UPV42" s="93"/>
      <c r="UPW42" s="93"/>
      <c r="UPX42" s="93"/>
      <c r="UPY42" s="93"/>
      <c r="UPZ42" s="93"/>
      <c r="UQA42" s="93"/>
      <c r="UQB42" s="93"/>
      <c r="UQC42" s="93"/>
      <c r="UQD42" s="93"/>
      <c r="UQE42" s="93"/>
      <c r="UQF42" s="93"/>
      <c r="UQG42" s="93"/>
      <c r="UQH42" s="93"/>
      <c r="UQI42" s="93"/>
      <c r="UQJ42" s="93"/>
      <c r="UQK42" s="93"/>
      <c r="UQL42" s="93"/>
      <c r="UQM42" s="93"/>
      <c r="UQN42" s="93"/>
      <c r="UQO42" s="93"/>
      <c r="UQP42" s="93"/>
      <c r="UQV42" s="93"/>
      <c r="UQY42" s="93"/>
      <c r="URB42" s="93"/>
      <c r="URE42" s="93"/>
      <c r="URH42" s="93"/>
      <c r="URK42" s="93"/>
      <c r="URQ42" s="93"/>
      <c r="URZ42" s="93"/>
      <c r="USC42" s="93"/>
      <c r="USF42" s="93"/>
      <c r="USI42" s="93"/>
      <c r="USU42" s="93"/>
      <c r="UTA42" s="93"/>
      <c r="UTD42" s="93"/>
      <c r="UTG42" s="93"/>
      <c r="UTJ42" s="93"/>
      <c r="UTP42" s="93"/>
      <c r="UTS42" s="93"/>
      <c r="UTV42" s="93"/>
      <c r="UTY42" s="93"/>
      <c r="UUA42" s="93"/>
      <c r="UUB42" s="93"/>
      <c r="UUG42" s="93"/>
      <c r="UUJ42" s="93"/>
      <c r="UUM42" s="93"/>
      <c r="UUP42" s="93"/>
      <c r="UUS42" s="93"/>
      <c r="UUV42" s="93"/>
      <c r="UUY42" s="93"/>
      <c r="UVE42" s="93"/>
      <c r="UVH42" s="93"/>
      <c r="UVK42" s="93"/>
      <c r="UVM42" s="93"/>
      <c r="UVN42" s="93"/>
      <c r="UVV42" s="93"/>
      <c r="UVY42" s="93"/>
      <c r="UWB42" s="93"/>
      <c r="UWM42" s="93"/>
      <c r="UWN42" s="93"/>
      <c r="UWS42" s="93"/>
      <c r="UWW42" s="93"/>
      <c r="UWX42" s="93"/>
      <c r="UXF42" s="93"/>
      <c r="UXG42" s="93"/>
      <c r="UYG42" s="93"/>
      <c r="UYH42" s="93"/>
      <c r="UYI42" s="93"/>
      <c r="UYJ42" s="93"/>
      <c r="UYK42" s="93"/>
      <c r="UYL42" s="93"/>
      <c r="UYM42" s="93"/>
      <c r="UYN42" s="93"/>
      <c r="UYO42" s="93"/>
      <c r="UYP42" s="93"/>
      <c r="UYQ42" s="93"/>
      <c r="UYR42" s="93"/>
      <c r="UYS42" s="93"/>
      <c r="UYT42" s="93"/>
      <c r="UYU42" s="93"/>
      <c r="UYV42" s="93"/>
      <c r="UYW42" s="93"/>
      <c r="UYX42" s="93"/>
      <c r="UYY42" s="93"/>
      <c r="UYZ42" s="93"/>
      <c r="UZA42" s="93"/>
      <c r="UZB42" s="93"/>
      <c r="UZC42" s="93"/>
      <c r="UZD42" s="93"/>
      <c r="UZE42" s="93"/>
      <c r="UZF42" s="93"/>
      <c r="UZG42" s="93"/>
      <c r="UZH42" s="93"/>
      <c r="UZI42" s="93"/>
      <c r="UZJ42" s="93"/>
      <c r="UZK42" s="93"/>
      <c r="UZL42" s="93"/>
      <c r="UZM42" s="93"/>
      <c r="UZN42" s="93"/>
      <c r="UZO42" s="93"/>
      <c r="UZP42" s="93"/>
      <c r="UZQ42" s="93"/>
      <c r="UZR42" s="93"/>
      <c r="UZS42" s="93"/>
      <c r="UZT42" s="93"/>
      <c r="UZU42" s="93"/>
      <c r="UZV42" s="93"/>
      <c r="UZW42" s="93"/>
      <c r="UZX42" s="93"/>
      <c r="UZY42" s="93"/>
      <c r="UZZ42" s="93"/>
      <c r="VAA42" s="93"/>
      <c r="VAB42" s="93"/>
      <c r="VAC42" s="93"/>
      <c r="VAD42" s="93"/>
      <c r="VAE42" s="93"/>
      <c r="VAF42" s="93"/>
      <c r="VAG42" s="93"/>
      <c r="VAH42" s="93"/>
      <c r="VAI42" s="93"/>
      <c r="VAJ42" s="93"/>
      <c r="VAK42" s="93"/>
      <c r="VAL42" s="93"/>
      <c r="VAR42" s="93"/>
      <c r="VAU42" s="93"/>
      <c r="VAX42" s="93"/>
      <c r="VBA42" s="93"/>
      <c r="VBD42" s="93"/>
      <c r="VBG42" s="93"/>
      <c r="VBM42" s="93"/>
      <c r="VBV42" s="93"/>
      <c r="VBY42" s="93"/>
      <c r="VCB42" s="93"/>
      <c r="VCE42" s="93"/>
      <c r="VCQ42" s="93"/>
      <c r="VCW42" s="93"/>
      <c r="VCZ42" s="93"/>
      <c r="VDC42" s="93"/>
      <c r="VDF42" s="93"/>
      <c r="VDL42" s="93"/>
      <c r="VDO42" s="93"/>
      <c r="VDR42" s="93"/>
      <c r="VDU42" s="93"/>
      <c r="VDW42" s="93"/>
      <c r="VDX42" s="93"/>
      <c r="VEC42" s="93"/>
      <c r="VEF42" s="93"/>
      <c r="VEI42" s="93"/>
      <c r="VEL42" s="93"/>
      <c r="VEO42" s="93"/>
      <c r="VER42" s="93"/>
      <c r="VEU42" s="93"/>
      <c r="VFA42" s="93"/>
      <c r="VFD42" s="93"/>
      <c r="VFG42" s="93"/>
      <c r="VFI42" s="93"/>
      <c r="VFJ42" s="93"/>
      <c r="VFR42" s="93"/>
      <c r="VFU42" s="93"/>
      <c r="VFX42" s="93"/>
      <c r="VGI42" s="93"/>
      <c r="VGJ42" s="93"/>
      <c r="VGO42" s="93"/>
      <c r="VGS42" s="93"/>
      <c r="VGT42" s="93"/>
      <c r="VHB42" s="93"/>
      <c r="VHC42" s="93"/>
      <c r="VIC42" s="93"/>
      <c r="VID42" s="93"/>
      <c r="VIE42" s="93"/>
      <c r="VIF42" s="93"/>
      <c r="VIG42" s="93"/>
      <c r="VIH42" s="93"/>
      <c r="VII42" s="93"/>
      <c r="VIJ42" s="93"/>
      <c r="VIK42" s="93"/>
      <c r="VIL42" s="93"/>
      <c r="VIM42" s="93"/>
      <c r="VIN42" s="93"/>
      <c r="VIO42" s="93"/>
      <c r="VIP42" s="93"/>
      <c r="VIQ42" s="93"/>
      <c r="VIR42" s="93"/>
      <c r="VIS42" s="93"/>
      <c r="VIT42" s="93"/>
      <c r="VIU42" s="93"/>
      <c r="VIV42" s="93"/>
      <c r="VIW42" s="93"/>
      <c r="VIX42" s="93"/>
      <c r="VIY42" s="93"/>
      <c r="VIZ42" s="93"/>
      <c r="VJA42" s="93"/>
      <c r="VJB42" s="93"/>
      <c r="VJC42" s="93"/>
      <c r="VJD42" s="93"/>
      <c r="VJE42" s="93"/>
      <c r="VJF42" s="93"/>
      <c r="VJG42" s="93"/>
      <c r="VJH42" s="93"/>
      <c r="VJI42" s="93"/>
      <c r="VJJ42" s="93"/>
      <c r="VJK42" s="93"/>
      <c r="VJL42" s="93"/>
      <c r="VJM42" s="93"/>
      <c r="VJN42" s="93"/>
      <c r="VJO42" s="93"/>
      <c r="VJP42" s="93"/>
      <c r="VJQ42" s="93"/>
      <c r="VJR42" s="93"/>
      <c r="VJS42" s="93"/>
      <c r="VJT42" s="93"/>
      <c r="VJU42" s="93"/>
      <c r="VJV42" s="93"/>
      <c r="VJW42" s="93"/>
      <c r="VJX42" s="93"/>
      <c r="VJY42" s="93"/>
      <c r="VJZ42" s="93"/>
      <c r="VKA42" s="93"/>
      <c r="VKB42" s="93"/>
      <c r="VKC42" s="93"/>
      <c r="VKD42" s="93"/>
      <c r="VKE42" s="93"/>
      <c r="VKF42" s="93"/>
      <c r="VKG42" s="93"/>
      <c r="VKH42" s="93"/>
      <c r="VKN42" s="93"/>
      <c r="VKQ42" s="93"/>
      <c r="VKT42" s="93"/>
      <c r="VKW42" s="93"/>
      <c r="VKZ42" s="93"/>
      <c r="VLC42" s="93"/>
      <c r="VLI42" s="93"/>
      <c r="VLR42" s="93"/>
      <c r="VLU42" s="93"/>
      <c r="VLX42" s="93"/>
      <c r="VMA42" s="93"/>
      <c r="VMM42" s="93"/>
      <c r="VMS42" s="93"/>
      <c r="VMV42" s="93"/>
      <c r="VMY42" s="93"/>
      <c r="VNB42" s="93"/>
      <c r="VNH42" s="93"/>
      <c r="VNK42" s="93"/>
      <c r="VNN42" s="93"/>
      <c r="VNQ42" s="93"/>
      <c r="VNS42" s="93"/>
      <c r="VNT42" s="93"/>
      <c r="VNY42" s="93"/>
      <c r="VOB42" s="93"/>
      <c r="VOE42" s="93"/>
      <c r="VOH42" s="93"/>
      <c r="VOK42" s="93"/>
      <c r="VON42" s="93"/>
      <c r="VOQ42" s="93"/>
      <c r="VOW42" s="93"/>
      <c r="VOZ42" s="93"/>
      <c r="VPC42" s="93"/>
      <c r="VPE42" s="93"/>
      <c r="VPF42" s="93"/>
      <c r="VPN42" s="93"/>
      <c r="VPQ42" s="93"/>
      <c r="VPT42" s="93"/>
      <c r="VQE42" s="93"/>
      <c r="VQF42" s="93"/>
      <c r="VQK42" s="93"/>
      <c r="VQO42" s="93"/>
      <c r="VQP42" s="93"/>
      <c r="VQX42" s="93"/>
      <c r="VQY42" s="93"/>
      <c r="VRY42" s="93"/>
      <c r="VRZ42" s="93"/>
      <c r="VSA42" s="93"/>
      <c r="VSB42" s="93"/>
      <c r="VSC42" s="93"/>
      <c r="VSD42" s="93"/>
      <c r="VSE42" s="93"/>
      <c r="VSF42" s="93"/>
      <c r="VSG42" s="93"/>
      <c r="VSH42" s="93"/>
      <c r="VSI42" s="93"/>
      <c r="VSJ42" s="93"/>
      <c r="VSK42" s="93"/>
      <c r="VSL42" s="93"/>
      <c r="VSM42" s="93"/>
      <c r="VSN42" s="93"/>
      <c r="VSO42" s="93"/>
      <c r="VSP42" s="93"/>
      <c r="VSQ42" s="93"/>
      <c r="VSR42" s="93"/>
      <c r="VSS42" s="93"/>
      <c r="VST42" s="93"/>
      <c r="VSU42" s="93"/>
      <c r="VSV42" s="93"/>
      <c r="VSW42" s="93"/>
      <c r="VSX42" s="93"/>
      <c r="VSY42" s="93"/>
      <c r="VSZ42" s="93"/>
      <c r="VTA42" s="93"/>
      <c r="VTB42" s="93"/>
      <c r="VTC42" s="93"/>
      <c r="VTD42" s="93"/>
      <c r="VTE42" s="93"/>
      <c r="VTF42" s="93"/>
      <c r="VTG42" s="93"/>
      <c r="VTH42" s="93"/>
      <c r="VTI42" s="93"/>
      <c r="VTJ42" s="93"/>
      <c r="VTK42" s="93"/>
      <c r="VTL42" s="93"/>
      <c r="VTM42" s="93"/>
      <c r="VTN42" s="93"/>
      <c r="VTO42" s="93"/>
      <c r="VTP42" s="93"/>
      <c r="VTQ42" s="93"/>
      <c r="VTR42" s="93"/>
      <c r="VTS42" s="93"/>
      <c r="VTT42" s="93"/>
      <c r="VTU42" s="93"/>
      <c r="VTV42" s="93"/>
      <c r="VTW42" s="93"/>
      <c r="VTX42" s="93"/>
      <c r="VTY42" s="93"/>
      <c r="VTZ42" s="93"/>
      <c r="VUA42" s="93"/>
      <c r="VUB42" s="93"/>
      <c r="VUC42" s="93"/>
      <c r="VUD42" s="93"/>
      <c r="VUJ42" s="93"/>
      <c r="VUM42" s="93"/>
      <c r="VUP42" s="93"/>
      <c r="VUS42" s="93"/>
      <c r="VUV42" s="93"/>
      <c r="VUY42" s="93"/>
      <c r="VVE42" s="93"/>
      <c r="VVN42" s="93"/>
      <c r="VVQ42" s="93"/>
      <c r="VVT42" s="93"/>
      <c r="VVW42" s="93"/>
      <c r="VWI42" s="93"/>
      <c r="VWO42" s="93"/>
      <c r="VWR42" s="93"/>
      <c r="VWU42" s="93"/>
      <c r="VWX42" s="93"/>
      <c r="VXD42" s="93"/>
      <c r="VXG42" s="93"/>
      <c r="VXJ42" s="93"/>
      <c r="VXM42" s="93"/>
      <c r="VXO42" s="93"/>
      <c r="VXP42" s="93"/>
      <c r="VXU42" s="93"/>
      <c r="VXX42" s="93"/>
      <c r="VYA42" s="93"/>
      <c r="VYD42" s="93"/>
      <c r="VYG42" s="93"/>
      <c r="VYJ42" s="93"/>
      <c r="VYM42" s="93"/>
      <c r="VYS42" s="93"/>
      <c r="VYV42" s="93"/>
      <c r="VYY42" s="93"/>
      <c r="VZA42" s="93"/>
      <c r="VZB42" s="93"/>
      <c r="VZJ42" s="93"/>
      <c r="VZM42" s="93"/>
      <c r="VZP42" s="93"/>
      <c r="WAA42" s="93"/>
      <c r="WAB42" s="93"/>
      <c r="WAG42" s="93"/>
      <c r="WAK42" s="93"/>
      <c r="WAL42" s="93"/>
      <c r="WAT42" s="93"/>
      <c r="WAU42" s="93"/>
      <c r="WBU42" s="93"/>
      <c r="WBV42" s="93"/>
      <c r="WBW42" s="93"/>
      <c r="WBX42" s="93"/>
      <c r="WBY42" s="93"/>
      <c r="WBZ42" s="93"/>
      <c r="WCA42" s="93"/>
      <c r="WCB42" s="93"/>
      <c r="WCC42" s="93"/>
      <c r="WCD42" s="93"/>
      <c r="WCE42" s="93"/>
      <c r="WCF42" s="93"/>
      <c r="WCG42" s="93"/>
      <c r="WCH42" s="93"/>
      <c r="WCI42" s="93"/>
      <c r="WCJ42" s="93"/>
      <c r="WCK42" s="93"/>
      <c r="WCL42" s="93"/>
      <c r="WCM42" s="93"/>
      <c r="WCN42" s="93"/>
      <c r="WCO42" s="93"/>
      <c r="WCP42" s="93"/>
      <c r="WCQ42" s="93"/>
      <c r="WCR42" s="93"/>
      <c r="WCS42" s="93"/>
      <c r="WCT42" s="93"/>
      <c r="WCU42" s="93"/>
      <c r="WCV42" s="93"/>
      <c r="WCW42" s="93"/>
      <c r="WCX42" s="93"/>
      <c r="WCY42" s="93"/>
      <c r="WCZ42" s="93"/>
      <c r="WDA42" s="93"/>
      <c r="WDB42" s="93"/>
      <c r="WDC42" s="93"/>
      <c r="WDD42" s="93"/>
      <c r="WDE42" s="93"/>
      <c r="WDF42" s="93"/>
      <c r="WDG42" s="93"/>
      <c r="WDH42" s="93"/>
      <c r="WDI42" s="93"/>
      <c r="WDJ42" s="93"/>
      <c r="WDK42" s="93"/>
      <c r="WDL42" s="93"/>
      <c r="WDM42" s="93"/>
      <c r="WDN42" s="93"/>
      <c r="WDO42" s="93"/>
      <c r="WDP42" s="93"/>
      <c r="WDQ42" s="93"/>
      <c r="WDR42" s="93"/>
      <c r="WDS42" s="93"/>
      <c r="WDT42" s="93"/>
      <c r="WDU42" s="93"/>
      <c r="WDV42" s="93"/>
      <c r="WDW42" s="93"/>
      <c r="WDX42" s="93"/>
      <c r="WDY42" s="93"/>
      <c r="WDZ42" s="93"/>
      <c r="WEF42" s="93"/>
      <c r="WEI42" s="93"/>
      <c r="WEL42" s="93"/>
      <c r="WEO42" s="93"/>
      <c r="WER42" s="93"/>
      <c r="WEU42" s="93"/>
      <c r="WFA42" s="93"/>
      <c r="WFJ42" s="93"/>
      <c r="WFM42" s="93"/>
      <c r="WFP42" s="93"/>
      <c r="WFS42" s="93"/>
      <c r="WGE42" s="93"/>
      <c r="WGK42" s="93"/>
      <c r="WGN42" s="93"/>
      <c r="WGQ42" s="93"/>
      <c r="WGT42" s="93"/>
      <c r="WGZ42" s="93"/>
      <c r="WHC42" s="93"/>
      <c r="WHF42" s="93"/>
      <c r="WHI42" s="93"/>
      <c r="WHK42" s="93"/>
      <c r="WHL42" s="93"/>
      <c r="WHQ42" s="93"/>
      <c r="WHT42" s="93"/>
      <c r="WHW42" s="93"/>
      <c r="WHZ42" s="93"/>
      <c r="WIC42" s="93"/>
      <c r="WIF42" s="93"/>
      <c r="WII42" s="93"/>
      <c r="WIO42" s="93"/>
      <c r="WIR42" s="93"/>
      <c r="WIU42" s="93"/>
      <c r="WIW42" s="93"/>
      <c r="WIX42" s="93"/>
      <c r="WJF42" s="93"/>
      <c r="WJI42" s="93"/>
      <c r="WJL42" s="93"/>
      <c r="WJW42" s="93"/>
      <c r="WJX42" s="93"/>
      <c r="WKC42" s="93"/>
      <c r="WKG42" s="93"/>
      <c r="WKH42" s="93"/>
      <c r="WKP42" s="93"/>
      <c r="WKQ42" s="93"/>
      <c r="WLQ42" s="93"/>
      <c r="WLR42" s="93"/>
      <c r="WLS42" s="93"/>
      <c r="WLT42" s="93"/>
      <c r="WLU42" s="93"/>
      <c r="WLV42" s="93"/>
      <c r="WLW42" s="93"/>
      <c r="WLX42" s="93"/>
      <c r="WLY42" s="93"/>
      <c r="WLZ42" s="93"/>
      <c r="WMA42" s="93"/>
      <c r="WMB42" s="93"/>
      <c r="WMC42" s="93"/>
      <c r="WMD42" s="93"/>
      <c r="WME42" s="93"/>
      <c r="WMF42" s="93"/>
      <c r="WMG42" s="93"/>
      <c r="WMH42" s="93"/>
      <c r="WMI42" s="93"/>
      <c r="WMJ42" s="93"/>
      <c r="WMK42" s="93"/>
      <c r="WML42" s="93"/>
      <c r="WMM42" s="93"/>
      <c r="WMN42" s="93"/>
      <c r="WMO42" s="93"/>
      <c r="WMP42" s="93"/>
      <c r="WMQ42" s="93"/>
      <c r="WMR42" s="93"/>
      <c r="WMS42" s="93"/>
      <c r="WMT42" s="93"/>
      <c r="WMU42" s="93"/>
      <c r="WMV42" s="93"/>
      <c r="WMW42" s="93"/>
      <c r="WMX42" s="93"/>
      <c r="WMY42" s="93"/>
      <c r="WMZ42" s="93"/>
      <c r="WNA42" s="93"/>
      <c r="WNB42" s="93"/>
      <c r="WNC42" s="93"/>
      <c r="WND42" s="93"/>
      <c r="WNE42" s="93"/>
      <c r="WNF42" s="93"/>
      <c r="WNG42" s="93"/>
      <c r="WNH42" s="93"/>
      <c r="WNI42" s="93"/>
      <c r="WNJ42" s="93"/>
      <c r="WNK42" s="93"/>
      <c r="WNL42" s="93"/>
      <c r="WNM42" s="93"/>
      <c r="WNN42" s="93"/>
      <c r="WNO42" s="93"/>
      <c r="WNP42" s="93"/>
      <c r="WNQ42" s="93"/>
      <c r="WNR42" s="93"/>
      <c r="WNS42" s="93"/>
      <c r="WNT42" s="93"/>
      <c r="WNU42" s="93"/>
      <c r="WNV42" s="93"/>
      <c r="WOB42" s="93"/>
      <c r="WOE42" s="93"/>
      <c r="WOH42" s="93"/>
      <c r="WOK42" s="93"/>
      <c r="WON42" s="93"/>
      <c r="WOQ42" s="93"/>
      <c r="WOW42" s="93"/>
      <c r="WPF42" s="93"/>
      <c r="WPI42" s="93"/>
      <c r="WPL42" s="93"/>
      <c r="WPO42" s="93"/>
      <c r="WQA42" s="93"/>
      <c r="WQG42" s="93"/>
      <c r="WQJ42" s="93"/>
      <c r="WQM42" s="93"/>
      <c r="WQP42" s="93"/>
      <c r="WQV42" s="93"/>
      <c r="WQY42" s="93"/>
      <c r="WRB42" s="93"/>
      <c r="WRE42" s="93"/>
      <c r="WRG42" s="93"/>
      <c r="WRH42" s="93"/>
      <c r="WRM42" s="93"/>
      <c r="WRP42" s="93"/>
      <c r="WRS42" s="93"/>
      <c r="WRV42" s="93"/>
      <c r="WRY42" s="93"/>
      <c r="WSB42" s="93"/>
      <c r="WSE42" s="93"/>
      <c r="WSK42" s="93"/>
      <c r="WSN42" s="93"/>
      <c r="WSQ42" s="93"/>
      <c r="WSS42" s="93"/>
      <c r="WST42" s="93"/>
      <c r="WTB42" s="93"/>
      <c r="WTE42" s="93"/>
      <c r="WTH42" s="93"/>
      <c r="WTS42" s="93"/>
      <c r="WTT42" s="93"/>
      <c r="WTY42" s="93"/>
      <c r="WUC42" s="93"/>
      <c r="WUD42" s="93"/>
      <c r="WUL42" s="93"/>
      <c r="WUM42" s="93"/>
      <c r="WVM42" s="93"/>
      <c r="WVN42" s="93"/>
      <c r="WVO42" s="93"/>
      <c r="WVP42" s="93"/>
      <c r="WVQ42" s="93"/>
      <c r="WVR42" s="93"/>
      <c r="WVS42" s="93"/>
      <c r="WVT42" s="93"/>
      <c r="WVU42" s="93"/>
      <c r="WVV42" s="93"/>
      <c r="WVW42" s="93"/>
      <c r="WVX42" s="93"/>
      <c r="WVY42" s="93"/>
      <c r="WVZ42" s="93"/>
      <c r="WWA42" s="93"/>
      <c r="WWB42" s="93"/>
      <c r="WWC42" s="93"/>
      <c r="WWD42" s="93"/>
      <c r="WWE42" s="93"/>
      <c r="WWF42" s="93"/>
      <c r="WWG42" s="93"/>
      <c r="WWH42" s="93"/>
      <c r="WWI42" s="93"/>
      <c r="WWJ42" s="93"/>
      <c r="WWK42" s="93"/>
      <c r="WWL42" s="93"/>
      <c r="WWM42" s="93"/>
      <c r="WWN42" s="93"/>
      <c r="WWO42" s="93"/>
      <c r="WWP42" s="93"/>
      <c r="WWQ42" s="93"/>
      <c r="WWR42" s="93"/>
      <c r="WWS42" s="93"/>
      <c r="WWT42" s="93"/>
      <c r="WWU42" s="93"/>
      <c r="WWV42" s="93"/>
      <c r="WWW42" s="93"/>
      <c r="WWX42" s="93"/>
      <c r="WWY42" s="93"/>
      <c r="WWZ42" s="93"/>
      <c r="WXA42" s="93"/>
      <c r="WXB42" s="93"/>
      <c r="WXC42" s="93"/>
      <c r="WXD42" s="93"/>
      <c r="WXE42" s="93"/>
      <c r="WXF42" s="93"/>
      <c r="WXG42" s="93"/>
      <c r="WXH42" s="93"/>
      <c r="WXI42" s="93"/>
      <c r="WXJ42" s="93"/>
      <c r="WXK42" s="93"/>
      <c r="WXL42" s="93"/>
      <c r="WXM42" s="93"/>
      <c r="WXN42" s="93"/>
      <c r="WXO42" s="93"/>
      <c r="WXP42" s="93"/>
      <c r="WXQ42" s="93"/>
      <c r="WXR42" s="93"/>
      <c r="WXS42" s="93"/>
      <c r="WXT42" s="93"/>
      <c r="WXU42" s="93"/>
      <c r="WXV42" s="93"/>
      <c r="WXW42" s="93"/>
      <c r="WXX42" s="93"/>
      <c r="WXY42" s="93"/>
      <c r="WXZ42" s="93"/>
      <c r="WYA42" s="93"/>
      <c r="WYB42" s="93"/>
      <c r="WYC42" s="93"/>
      <c r="WYD42" s="93"/>
      <c r="WYE42" s="93"/>
      <c r="WYF42" s="93"/>
      <c r="WYG42" s="93"/>
      <c r="WYH42" s="93"/>
      <c r="WYI42" s="93"/>
      <c r="WYJ42" s="93"/>
      <c r="WYK42" s="93"/>
      <c r="WYL42" s="93"/>
      <c r="WYM42" s="93"/>
      <c r="WYN42" s="93"/>
      <c r="WYO42" s="93"/>
      <c r="WYP42" s="93"/>
      <c r="WYQ42" s="93"/>
      <c r="WYR42" s="93"/>
      <c r="WYS42" s="93"/>
      <c r="WYT42" s="93"/>
      <c r="WYU42" s="93"/>
      <c r="WYV42" s="93"/>
      <c r="WYW42" s="93"/>
      <c r="WYX42" s="93"/>
      <c r="WYY42" s="93"/>
      <c r="WYZ42" s="93"/>
      <c r="WZA42" s="93"/>
      <c r="WZB42" s="93"/>
      <c r="WZC42" s="93"/>
      <c r="WZD42" s="93"/>
      <c r="WZE42" s="93"/>
      <c r="WZF42" s="93"/>
      <c r="WZG42" s="93"/>
      <c r="WZH42" s="93"/>
      <c r="WZI42" s="93"/>
      <c r="WZJ42" s="93"/>
      <c r="WZK42" s="93"/>
      <c r="WZL42" s="93"/>
      <c r="WZM42" s="93"/>
      <c r="WZN42" s="93"/>
      <c r="WZO42" s="93"/>
      <c r="WZP42" s="93"/>
      <c r="WZQ42" s="93"/>
      <c r="WZR42" s="93"/>
      <c r="WZS42" s="93"/>
      <c r="WZT42" s="93"/>
      <c r="WZU42" s="93"/>
      <c r="WZV42" s="93"/>
      <c r="WZW42" s="93"/>
      <c r="WZX42" s="93"/>
      <c r="WZY42" s="93"/>
      <c r="WZZ42" s="93"/>
      <c r="XAA42" s="93"/>
      <c r="XAB42" s="93"/>
      <c r="XAC42" s="93"/>
      <c r="XAD42" s="93"/>
      <c r="XAE42" s="93"/>
      <c r="XAF42" s="93"/>
      <c r="XAG42" s="93"/>
      <c r="XAH42" s="93"/>
      <c r="XAI42" s="93"/>
      <c r="XAJ42" s="93"/>
      <c r="XAK42" s="93"/>
      <c r="XAL42" s="93"/>
      <c r="XAM42" s="93"/>
      <c r="XAN42" s="93"/>
      <c r="XAO42" s="93"/>
      <c r="XAP42" s="93"/>
      <c r="XAQ42" s="93"/>
      <c r="XAR42" s="93"/>
      <c r="XAS42" s="93"/>
      <c r="XAT42" s="93"/>
      <c r="XAU42" s="93"/>
      <c r="XAV42" s="93"/>
      <c r="XAW42" s="93"/>
      <c r="XAX42" s="93"/>
      <c r="XAY42" s="93"/>
      <c r="XAZ42" s="93"/>
      <c r="XBA42" s="93"/>
      <c r="XBB42" s="93"/>
      <c r="XBC42" s="93"/>
      <c r="XBD42" s="93"/>
      <c r="XBE42" s="93"/>
      <c r="XBF42" s="93"/>
      <c r="XBG42" s="93"/>
      <c r="XBH42" s="93"/>
      <c r="XBI42" s="93"/>
      <c r="XBJ42" s="93"/>
      <c r="XBK42" s="93"/>
      <c r="XBL42" s="93"/>
      <c r="XBM42" s="93"/>
      <c r="XBN42" s="93"/>
      <c r="XBO42" s="93"/>
      <c r="XBP42" s="93"/>
      <c r="XBQ42" s="93"/>
      <c r="XBR42" s="93"/>
      <c r="XBS42" s="93"/>
      <c r="XBT42" s="93"/>
      <c r="XBU42" s="93"/>
      <c r="XBV42" s="93"/>
      <c r="XBW42" s="93"/>
      <c r="XBX42" s="93"/>
      <c r="XBY42" s="93"/>
      <c r="XBZ42" s="93"/>
      <c r="XCA42" s="93"/>
      <c r="XCB42" s="93"/>
      <c r="XCC42" s="93"/>
      <c r="XCD42" s="93"/>
      <c r="XCE42" s="93"/>
      <c r="XCF42" s="93"/>
      <c r="XCG42" s="93"/>
      <c r="XCH42" s="93"/>
      <c r="XCI42" s="93"/>
      <c r="XCJ42" s="93"/>
      <c r="XCK42" s="93"/>
      <c r="XCL42" s="93"/>
      <c r="XCM42" s="93"/>
      <c r="XCN42" s="93"/>
      <c r="XCO42" s="93"/>
      <c r="XCP42" s="93"/>
      <c r="XCQ42" s="93"/>
      <c r="XCR42" s="93"/>
      <c r="XCS42" s="93"/>
      <c r="XCT42" s="93"/>
      <c r="XCU42" s="93"/>
      <c r="XCV42" s="93"/>
      <c r="XCW42" s="93"/>
      <c r="XCX42" s="93"/>
      <c r="XCY42" s="93"/>
      <c r="XCZ42" s="93"/>
      <c r="XDA42" s="93"/>
      <c r="XDB42" s="93"/>
      <c r="XDC42" s="93"/>
      <c r="XDD42" s="93"/>
      <c r="XDE42" s="93"/>
      <c r="XDF42" s="93"/>
      <c r="XDG42" s="93"/>
      <c r="XDH42" s="93"/>
      <c r="XDI42" s="93"/>
      <c r="XDJ42" s="93"/>
      <c r="XDK42" s="93"/>
      <c r="XDL42" s="93"/>
      <c r="XDM42" s="93"/>
      <c r="XDN42" s="93"/>
      <c r="XDO42" s="93"/>
      <c r="XDP42" s="93"/>
      <c r="XDQ42" s="93"/>
      <c r="XDR42" s="93"/>
      <c r="XDS42" s="93"/>
      <c r="XDT42" s="93"/>
      <c r="XDU42" s="93"/>
      <c r="XDV42" s="93"/>
      <c r="XDW42" s="93"/>
      <c r="XDX42" s="93"/>
      <c r="XDY42" s="93"/>
      <c r="XDZ42" s="93"/>
      <c r="XEA42" s="93"/>
      <c r="XEB42" s="93"/>
      <c r="XEC42" s="93"/>
      <c r="XED42" s="93"/>
      <c r="XEE42" s="93"/>
      <c r="XEF42" s="93"/>
      <c r="XEG42" s="93"/>
      <c r="XEH42" s="93"/>
      <c r="XEI42" s="93"/>
      <c r="XEJ42" s="93"/>
      <c r="XEK42" s="93"/>
      <c r="XEL42" s="93"/>
      <c r="XEM42" s="93"/>
      <c r="XEN42" s="93"/>
      <c r="XEO42" s="93"/>
      <c r="XEP42" s="93"/>
      <c r="XEQ42" s="93"/>
      <c r="XER42" s="93"/>
      <c r="XES42" s="93"/>
      <c r="XET42" s="93"/>
      <c r="XEU42" s="93"/>
      <c r="XEV42" s="93"/>
      <c r="XEW42" s="93"/>
      <c r="XEX42" s="93"/>
      <c r="XEY42" s="93"/>
      <c r="XEZ42" s="93"/>
      <c r="XFA42" s="93"/>
      <c r="XFB42" s="93"/>
      <c r="XFC42" s="93"/>
      <c r="XFD42" s="93"/>
    </row>
    <row r="43" spans="1:1003 1029:2027 2053:3051 3077:4075 4101:5099 5125:6123 6149:7147 7173:8171 8197:9195 9221:10219 10245:11243 11269:12267 12293:13291 13317:14315 14341:15339 15365:16384" s="62" customFormat="1" ht="26.25" hidden="1" customHeight="1">
      <c r="A43" s="8" t="s">
        <v>181</v>
      </c>
      <c r="B43" s="54"/>
      <c r="C43" s="54"/>
      <c r="D43" s="54">
        <v>0</v>
      </c>
      <c r="E43" s="54">
        <v>0</v>
      </c>
      <c r="F43" s="54">
        <v>0</v>
      </c>
      <c r="G43" s="56">
        <v>0</v>
      </c>
      <c r="H43" s="56"/>
      <c r="I43" s="56"/>
      <c r="J43" s="9"/>
      <c r="K43" s="12"/>
      <c r="L43" s="11">
        <v>0</v>
      </c>
    </row>
    <row r="44" spans="1:1003 1029:2027 2053:3051 3077:4075 4101:5099 5125:6123 6149:7147 7173:8171 8197:9195 9221:10219 10245:11243 11269:12267 12293:13291 13317:14315 14341:15339 15365:16384" s="62" customFormat="1" ht="20.25" hidden="1" customHeight="1">
      <c r="A44" s="8" t="s">
        <v>41</v>
      </c>
      <c r="B44" s="54" t="s">
        <v>321</v>
      </c>
      <c r="C44" s="54">
        <v>0</v>
      </c>
      <c r="D44" s="54">
        <v>0</v>
      </c>
      <c r="E44" s="54">
        <v>0</v>
      </c>
      <c r="F44" s="54">
        <v>0</v>
      </c>
      <c r="G44" s="56">
        <v>0</v>
      </c>
      <c r="H44" s="56"/>
      <c r="I44" s="56">
        <v>0</v>
      </c>
      <c r="J44" s="9"/>
      <c r="K44" s="12"/>
      <c r="L44" s="11">
        <v>0</v>
      </c>
    </row>
    <row r="45" spans="1:1003 1029:2027 2053:3051 3077:4075 4101:5099 5125:6123 6149:7147 7173:8171 8197:9195 9221:10219 10245:11243 11269:12267 12293:13291 13317:14315 14341:15339 15365:16384" s="62" customFormat="1" ht="20.25" hidden="1" customHeight="1">
      <c r="A45" s="8" t="s">
        <v>43</v>
      </c>
      <c r="B45" s="54" t="s">
        <v>321</v>
      </c>
      <c r="C45" s="54">
        <v>0</v>
      </c>
      <c r="D45" s="54">
        <v>0</v>
      </c>
      <c r="E45" s="54">
        <v>0</v>
      </c>
      <c r="F45" s="54">
        <v>0</v>
      </c>
      <c r="G45" s="56">
        <v>0</v>
      </c>
      <c r="H45" s="56"/>
      <c r="I45" s="56">
        <v>0</v>
      </c>
      <c r="J45" s="9"/>
      <c r="K45" s="10"/>
      <c r="L45" s="11">
        <v>0</v>
      </c>
    </row>
    <row r="46" spans="1:1003 1029:2027 2053:3051 3077:4075 4101:5099 5125:6123 6149:7147 7173:8171 8197:9195 9221:10219 10245:11243 11269:12267 12293:13291 13317:14315 14341:15339 15365:16384" s="62" customFormat="1" ht="26.25" hidden="1" customHeight="1">
      <c r="A46" s="8" t="s">
        <v>44</v>
      </c>
      <c r="B46" s="54" t="s">
        <v>321</v>
      </c>
      <c r="C46" s="54">
        <v>0</v>
      </c>
      <c r="D46" s="54">
        <v>0</v>
      </c>
      <c r="E46" s="54">
        <v>0</v>
      </c>
      <c r="F46" s="54">
        <v>0</v>
      </c>
      <c r="G46" s="56">
        <v>0</v>
      </c>
      <c r="H46" s="56"/>
      <c r="I46" s="56">
        <v>-864</v>
      </c>
      <c r="J46" s="9"/>
      <c r="K46" s="10"/>
      <c r="L46" s="11">
        <v>0</v>
      </c>
    </row>
    <row r="47" spans="1:1003 1029:2027 2053:3051 3077:4075 4101:5099 5125:6123 6149:7147 7173:8171 8197:9195 9221:10219 10245:11243 11269:12267 12293:13291 13317:14315 14341:15339 15365:16384" s="62" customFormat="1" ht="21.75" hidden="1" customHeight="1">
      <c r="A47" s="8" t="s">
        <v>201</v>
      </c>
      <c r="B47" s="54" t="s">
        <v>321</v>
      </c>
      <c r="C47" s="54">
        <v>0</v>
      </c>
      <c r="D47" s="54">
        <v>0</v>
      </c>
      <c r="E47" s="54">
        <v>0</v>
      </c>
      <c r="F47" s="54">
        <v>0</v>
      </c>
      <c r="G47" s="56">
        <v>0</v>
      </c>
      <c r="H47" s="56"/>
      <c r="I47" s="56">
        <v>0</v>
      </c>
      <c r="J47" s="9"/>
      <c r="K47" s="12"/>
      <c r="L47" s="11">
        <v>0</v>
      </c>
    </row>
    <row r="48" spans="1:1003 1029:2027 2053:3051 3077:4075 4101:5099 5125:6123 6149:7147 7173:8171 8197:9195 9221:10219 10245:11243 11269:12267 12293:13291 13317:14315 14341:15339 15365:16384" s="62" customFormat="1" ht="26.25" hidden="1" customHeight="1">
      <c r="A48" s="8" t="s">
        <v>45</v>
      </c>
      <c r="B48" s="54" t="s">
        <v>321</v>
      </c>
      <c r="C48" s="54">
        <v>0</v>
      </c>
      <c r="D48" s="54">
        <v>0</v>
      </c>
      <c r="E48" s="54">
        <v>0</v>
      </c>
      <c r="F48" s="54">
        <v>0</v>
      </c>
      <c r="G48" s="56">
        <v>0</v>
      </c>
      <c r="H48" s="56"/>
      <c r="I48" s="56">
        <v>-20</v>
      </c>
      <c r="J48" s="9"/>
      <c r="K48" s="10"/>
      <c r="L48" s="11">
        <v>0</v>
      </c>
    </row>
    <row r="49" spans="1:12" s="62" customFormat="1" ht="20.25" hidden="1" customHeight="1">
      <c r="A49" s="8" t="s">
        <v>46</v>
      </c>
      <c r="B49" s="54"/>
      <c r="C49" s="54"/>
      <c r="D49" s="54">
        <v>0</v>
      </c>
      <c r="E49" s="54">
        <v>0</v>
      </c>
      <c r="F49" s="54">
        <v>0</v>
      </c>
      <c r="G49" s="56">
        <v>0</v>
      </c>
      <c r="H49" s="56"/>
      <c r="I49" s="56"/>
      <c r="J49" s="9"/>
      <c r="K49" s="10"/>
      <c r="L49" s="11"/>
    </row>
    <row r="50" spans="1:12" s="62" customFormat="1" ht="20.25" hidden="1" customHeight="1">
      <c r="A50" s="8" t="s">
        <v>47</v>
      </c>
      <c r="B50" s="54"/>
      <c r="C50" s="54"/>
      <c r="D50" s="54">
        <v>0</v>
      </c>
      <c r="E50" s="54">
        <v>0</v>
      </c>
      <c r="F50" s="54">
        <v>0</v>
      </c>
      <c r="G50" s="56">
        <v>0</v>
      </c>
      <c r="H50" s="56"/>
      <c r="I50" s="56"/>
      <c r="J50" s="9"/>
      <c r="K50" s="10"/>
      <c r="L50" s="11"/>
    </row>
    <row r="51" spans="1:12" s="62" customFormat="1" ht="26.25" hidden="1" customHeight="1">
      <c r="A51" s="8" t="s">
        <v>48</v>
      </c>
      <c r="B51" s="54"/>
      <c r="C51" s="54"/>
      <c r="D51" s="54">
        <v>0</v>
      </c>
      <c r="E51" s="54">
        <v>0</v>
      </c>
      <c r="F51" s="54">
        <v>2</v>
      </c>
      <c r="G51" s="56">
        <v>0</v>
      </c>
      <c r="H51" s="56"/>
      <c r="I51" s="56"/>
      <c r="J51" s="9"/>
      <c r="K51" s="10"/>
      <c r="L51" s="11"/>
    </row>
    <row r="52" spans="1:12" s="62" customFormat="1" ht="26.25" hidden="1" customHeight="1">
      <c r="A52" s="8" t="s">
        <v>142</v>
      </c>
      <c r="B52" s="54" t="s">
        <v>321</v>
      </c>
      <c r="C52" s="54">
        <v>0</v>
      </c>
      <c r="D52" s="54">
        <v>0</v>
      </c>
      <c r="E52" s="54">
        <v>0</v>
      </c>
      <c r="F52" s="54">
        <v>0</v>
      </c>
      <c r="G52" s="56">
        <v>0</v>
      </c>
      <c r="H52" s="56"/>
      <c r="I52" s="56">
        <v>-2</v>
      </c>
      <c r="J52" s="9"/>
      <c r="K52" s="10"/>
      <c r="L52" s="11">
        <v>0</v>
      </c>
    </row>
    <row r="53" spans="1:12" s="62" customFormat="1" ht="21.75" hidden="1" customHeight="1">
      <c r="A53" s="8" t="s">
        <v>51</v>
      </c>
      <c r="B53" s="54"/>
      <c r="C53" s="54"/>
      <c r="D53" s="54">
        <v>0</v>
      </c>
      <c r="E53" s="54">
        <v>0</v>
      </c>
      <c r="F53" s="54">
        <v>0</v>
      </c>
      <c r="G53" s="56">
        <v>0</v>
      </c>
      <c r="H53" s="56"/>
      <c r="I53" s="56">
        <v>0</v>
      </c>
      <c r="J53" s="9"/>
      <c r="K53" s="13"/>
      <c r="L53" s="11"/>
    </row>
    <row r="54" spans="1:12" s="62" customFormat="1" ht="20.25" hidden="1" customHeight="1">
      <c r="A54" s="14" t="s">
        <v>52</v>
      </c>
      <c r="B54" s="54" t="s">
        <v>321</v>
      </c>
      <c r="C54" s="54">
        <v>0</v>
      </c>
      <c r="D54" s="54">
        <v>0</v>
      </c>
      <c r="E54" s="54">
        <v>0</v>
      </c>
      <c r="F54" s="54">
        <v>0</v>
      </c>
      <c r="G54" s="56">
        <v>0</v>
      </c>
      <c r="H54" s="56"/>
      <c r="I54" s="56">
        <v>0</v>
      </c>
      <c r="J54" s="9"/>
      <c r="K54" s="10"/>
      <c r="L54" s="11">
        <v>0</v>
      </c>
    </row>
    <row r="55" spans="1:12" s="62" customFormat="1" ht="20.25" hidden="1" customHeight="1">
      <c r="A55" s="8" t="s">
        <v>53</v>
      </c>
      <c r="B55" s="54" t="s">
        <v>321</v>
      </c>
      <c r="C55" s="54">
        <v>0</v>
      </c>
      <c r="D55" s="54">
        <v>0</v>
      </c>
      <c r="E55" s="54">
        <v>0</v>
      </c>
      <c r="F55" s="54">
        <v>0</v>
      </c>
      <c r="G55" s="56">
        <v>0</v>
      </c>
      <c r="H55" s="56"/>
      <c r="I55" s="56">
        <v>0</v>
      </c>
      <c r="J55" s="9"/>
      <c r="K55" s="12">
        <v>15000</v>
      </c>
      <c r="L55" s="11">
        <v>0</v>
      </c>
    </row>
    <row r="56" spans="1:12" s="62" customFormat="1" ht="21.75" hidden="1" customHeight="1">
      <c r="A56" s="8" t="s">
        <v>54</v>
      </c>
      <c r="B56" s="54" t="s">
        <v>321</v>
      </c>
      <c r="C56" s="54">
        <v>0</v>
      </c>
      <c r="D56" s="54">
        <v>0</v>
      </c>
      <c r="E56" s="54">
        <v>0</v>
      </c>
      <c r="F56" s="54">
        <v>0</v>
      </c>
      <c r="G56" s="56">
        <v>0</v>
      </c>
      <c r="H56" s="56"/>
      <c r="I56" s="56">
        <v>0</v>
      </c>
      <c r="J56" s="17"/>
      <c r="K56" s="10"/>
      <c r="L56" s="11">
        <v>0</v>
      </c>
    </row>
    <row r="57" spans="1:12" s="62" customFormat="1" ht="20.25" hidden="1" customHeight="1">
      <c r="A57" s="14" t="s">
        <v>59</v>
      </c>
      <c r="B57" s="54" t="s">
        <v>321</v>
      </c>
      <c r="C57" s="54">
        <v>0</v>
      </c>
      <c r="D57" s="54">
        <v>0</v>
      </c>
      <c r="E57" s="54">
        <v>0</v>
      </c>
      <c r="F57" s="54">
        <v>0</v>
      </c>
      <c r="G57" s="56">
        <v>0</v>
      </c>
      <c r="H57" s="56"/>
      <c r="I57" s="56">
        <v>0</v>
      </c>
      <c r="J57" s="9"/>
      <c r="K57" s="10"/>
      <c r="L57" s="11">
        <v>0</v>
      </c>
    </row>
    <row r="58" spans="1:12" s="62" customFormat="1" ht="26.25" hidden="1" customHeight="1">
      <c r="A58" s="8" t="s">
        <v>60</v>
      </c>
      <c r="B58" s="54" t="s">
        <v>321</v>
      </c>
      <c r="C58" s="54">
        <v>0</v>
      </c>
      <c r="D58" s="54">
        <v>0</v>
      </c>
      <c r="E58" s="54">
        <v>0</v>
      </c>
      <c r="F58" s="54">
        <v>0</v>
      </c>
      <c r="G58" s="56">
        <v>0</v>
      </c>
      <c r="H58" s="56"/>
      <c r="I58" s="56">
        <v>-162</v>
      </c>
      <c r="J58" s="9"/>
      <c r="K58" s="10"/>
      <c r="L58" s="11">
        <v>0</v>
      </c>
    </row>
    <row r="59" spans="1:12" s="62" customFormat="1" ht="26.25" hidden="1" customHeight="1">
      <c r="A59" s="14" t="s">
        <v>61</v>
      </c>
      <c r="B59" s="54" t="s">
        <v>321</v>
      </c>
      <c r="C59" s="54">
        <v>0</v>
      </c>
      <c r="D59" s="54">
        <v>0</v>
      </c>
      <c r="E59" s="54">
        <v>0</v>
      </c>
      <c r="F59" s="54">
        <v>0</v>
      </c>
      <c r="G59" s="56">
        <v>0</v>
      </c>
      <c r="H59" s="56"/>
      <c r="I59" s="56">
        <v>-70</v>
      </c>
      <c r="J59" s="9"/>
      <c r="K59" s="15">
        <v>38000</v>
      </c>
      <c r="L59" s="11">
        <v>0</v>
      </c>
    </row>
    <row r="60" spans="1:12" s="62" customFormat="1" ht="26.25" hidden="1" customHeight="1">
      <c r="A60" s="14" t="s">
        <v>62</v>
      </c>
      <c r="B60" s="54"/>
      <c r="C60" s="54"/>
      <c r="D60" s="54">
        <v>0</v>
      </c>
      <c r="E60" s="54">
        <v>0</v>
      </c>
      <c r="F60" s="54">
        <v>0</v>
      </c>
      <c r="G60" s="56">
        <v>0</v>
      </c>
      <c r="H60" s="56"/>
      <c r="I60" s="56"/>
      <c r="J60" s="9"/>
      <c r="K60" s="15"/>
      <c r="L60" s="11">
        <v>0</v>
      </c>
    </row>
    <row r="61" spans="1:12" s="62" customFormat="1" ht="26.25" hidden="1" customHeight="1">
      <c r="A61" s="14" t="s">
        <v>63</v>
      </c>
      <c r="B61" s="54" t="s">
        <v>321</v>
      </c>
      <c r="C61" s="54">
        <v>0</v>
      </c>
      <c r="D61" s="54">
        <v>0</v>
      </c>
      <c r="E61" s="54">
        <v>0</v>
      </c>
      <c r="F61" s="54">
        <v>2</v>
      </c>
      <c r="G61" s="56">
        <v>0</v>
      </c>
      <c r="H61" s="56"/>
      <c r="I61" s="56">
        <v>-7</v>
      </c>
      <c r="J61" s="9"/>
      <c r="K61" s="10"/>
      <c r="L61" s="11">
        <v>0</v>
      </c>
    </row>
    <row r="62" spans="1:12" s="62" customFormat="1" ht="26.25" hidden="1" customHeight="1">
      <c r="A62" s="8" t="s">
        <v>64</v>
      </c>
      <c r="B62" s="54"/>
      <c r="C62" s="54"/>
      <c r="D62" s="54">
        <v>0</v>
      </c>
      <c r="E62" s="54">
        <v>0</v>
      </c>
      <c r="F62" s="54">
        <v>5</v>
      </c>
      <c r="G62" s="56">
        <v>0</v>
      </c>
      <c r="H62" s="56"/>
      <c r="I62" s="56"/>
      <c r="J62" s="9"/>
      <c r="K62" s="12"/>
      <c r="L62" s="11"/>
    </row>
    <row r="63" spans="1:12" s="62" customFormat="1" ht="20.25" hidden="1" customHeight="1">
      <c r="A63" s="8" t="s">
        <v>65</v>
      </c>
      <c r="B63" s="54" t="s">
        <v>321</v>
      </c>
      <c r="C63" s="54">
        <v>0</v>
      </c>
      <c r="D63" s="54">
        <v>0</v>
      </c>
      <c r="E63" s="54">
        <v>0</v>
      </c>
      <c r="F63" s="54">
        <v>0</v>
      </c>
      <c r="G63" s="56">
        <v>0</v>
      </c>
      <c r="H63" s="56"/>
      <c r="I63" s="56">
        <v>0</v>
      </c>
      <c r="J63" s="9"/>
      <c r="K63" s="12">
        <v>25000</v>
      </c>
      <c r="L63" s="11">
        <v>0</v>
      </c>
    </row>
    <row r="64" spans="1:12" s="62" customFormat="1" ht="20.25" hidden="1" customHeight="1">
      <c r="A64" s="8" t="s">
        <v>66</v>
      </c>
      <c r="B64" s="54"/>
      <c r="C64" s="54"/>
      <c r="D64" s="54">
        <v>0</v>
      </c>
      <c r="E64" s="54">
        <v>0</v>
      </c>
      <c r="F64" s="54">
        <v>0</v>
      </c>
      <c r="G64" s="56">
        <v>0</v>
      </c>
      <c r="H64" s="56"/>
      <c r="I64" s="56">
        <v>0</v>
      </c>
      <c r="J64" s="9"/>
      <c r="K64" s="13"/>
      <c r="L64" s="11"/>
    </row>
    <row r="65" spans="1:1003 1029:2027 2053:3051 3077:4075 4101:5099 5125:6123 6149:7147 7173:8171 8197:9195 9221:10219 10245:11243 11269:12267 12293:13291 13317:14315 14341:15339 15365:16384" s="62" customFormat="1" ht="20.25" hidden="1" customHeight="1">
      <c r="A65" s="8" t="s">
        <v>67</v>
      </c>
      <c r="B65" s="54"/>
      <c r="C65" s="54"/>
      <c r="D65" s="54">
        <v>0</v>
      </c>
      <c r="E65" s="54">
        <v>0</v>
      </c>
      <c r="F65" s="54">
        <v>0</v>
      </c>
      <c r="G65" s="56">
        <v>0</v>
      </c>
      <c r="H65" s="56"/>
      <c r="I65" s="56"/>
      <c r="J65" s="9"/>
      <c r="K65" s="15"/>
      <c r="L65" s="11"/>
    </row>
    <row r="66" spans="1:1003 1029:2027 2053:3051 3077:4075 4101:5099 5125:6123 6149:7147 7173:8171 8197:9195 9221:10219 10245:11243 11269:12267 12293:13291 13317:14315 14341:15339 15365:16384" s="62" customFormat="1" ht="20.25" hidden="1" customHeight="1">
      <c r="A66" s="8" t="s">
        <v>68</v>
      </c>
      <c r="B66" s="54" t="s">
        <v>321</v>
      </c>
      <c r="C66" s="54">
        <v>0</v>
      </c>
      <c r="D66" s="54">
        <v>0</v>
      </c>
      <c r="E66" s="54">
        <v>0</v>
      </c>
      <c r="F66" s="54">
        <v>0</v>
      </c>
      <c r="G66" s="56">
        <v>0</v>
      </c>
      <c r="H66" s="56"/>
      <c r="I66" s="56">
        <v>0</v>
      </c>
      <c r="J66" s="9"/>
      <c r="K66" s="10"/>
      <c r="L66" s="11">
        <v>0</v>
      </c>
    </row>
    <row r="67" spans="1:1003 1029:2027 2053:3051 3077:4075 4101:5099 5125:6123 6149:7147 7173:8171 8197:9195 9221:10219 10245:11243 11269:12267 12293:13291 13317:14315 14341:15339 15365:16384" s="62" customFormat="1" ht="26.25" hidden="1" customHeight="1">
      <c r="A67" s="8" t="s">
        <v>69</v>
      </c>
      <c r="B67" s="54" t="s">
        <v>321</v>
      </c>
      <c r="C67" s="54">
        <v>0</v>
      </c>
      <c r="D67" s="54">
        <v>0</v>
      </c>
      <c r="E67" s="54">
        <v>0</v>
      </c>
      <c r="F67" s="54">
        <v>0</v>
      </c>
      <c r="G67" s="56">
        <v>0</v>
      </c>
      <c r="H67" s="56"/>
      <c r="I67" s="56">
        <v>-838</v>
      </c>
      <c r="J67" s="9"/>
      <c r="K67" s="12"/>
      <c r="L67" s="11">
        <v>0</v>
      </c>
    </row>
    <row r="68" spans="1:1003 1029:2027 2053:3051 3077:4075 4101:5099 5125:6123 6149:7147 7173:8171 8197:9195 9221:10219 10245:11243 11269:12267 12293:13291 13317:14315 14341:15339 15365:16384" s="62" customFormat="1" ht="21.75" hidden="1" customHeight="1">
      <c r="A68" s="8" t="s">
        <v>204</v>
      </c>
      <c r="B68" s="54" t="s">
        <v>321</v>
      </c>
      <c r="C68" s="54">
        <v>0</v>
      </c>
      <c r="D68" s="54">
        <v>0</v>
      </c>
      <c r="E68" s="54">
        <v>0</v>
      </c>
      <c r="F68" s="54">
        <v>0</v>
      </c>
      <c r="G68" s="56">
        <v>0</v>
      </c>
      <c r="H68" s="56"/>
      <c r="I68" s="56">
        <v>0</v>
      </c>
      <c r="J68" s="9"/>
      <c r="K68" s="12">
        <v>10000</v>
      </c>
      <c r="L68" s="11">
        <v>0</v>
      </c>
    </row>
    <row r="69" spans="1:1003 1029:2027 2053:3051 3077:4075 4101:5099 5125:6123 6149:7147 7173:8171 8197:9195 9221:10219 10245:11243 11269:12267 12293:13291 13317:14315 14341:15339 15365:16384" s="62" customFormat="1" ht="20.25" hidden="1" customHeight="1">
      <c r="A69" s="8" t="s">
        <v>70</v>
      </c>
      <c r="B69" s="54"/>
      <c r="C69" s="54"/>
      <c r="D69" s="54">
        <v>0</v>
      </c>
      <c r="E69" s="54">
        <v>0</v>
      </c>
      <c r="F69" s="54">
        <v>0</v>
      </c>
      <c r="G69" s="56">
        <v>0</v>
      </c>
      <c r="H69" s="56"/>
      <c r="I69" s="56">
        <v>0</v>
      </c>
      <c r="J69" s="9"/>
      <c r="K69" s="13"/>
      <c r="L69" s="11"/>
    </row>
    <row r="70" spans="1:1003 1029:2027 2053:3051 3077:4075 4101:5099 5125:6123 6149:7147 7173:8171 8197:9195 9221:10219 10245:11243 11269:12267 12293:13291 13317:14315 14341:15339 15365:16384" s="62" customFormat="1" ht="20.25" hidden="1" customHeight="1">
      <c r="A70" s="8" t="s">
        <v>71</v>
      </c>
      <c r="B70" s="54" t="s">
        <v>321</v>
      </c>
      <c r="C70" s="54">
        <v>0</v>
      </c>
      <c r="D70" s="54">
        <v>0</v>
      </c>
      <c r="E70" s="54">
        <v>0</v>
      </c>
      <c r="F70" s="54">
        <v>0</v>
      </c>
      <c r="G70" s="56">
        <v>0</v>
      </c>
      <c r="H70" s="56"/>
      <c r="I70" s="56">
        <v>0</v>
      </c>
      <c r="J70" s="9"/>
      <c r="K70" s="10"/>
      <c r="L70" s="11">
        <v>0</v>
      </c>
    </row>
    <row r="71" spans="1:1003 1029:2027 2053:3051 3077:4075 4101:5099 5125:6123 6149:7147 7173:8171 8197:9195 9221:10219 10245:11243 11269:12267 12293:13291 13317:14315 14341:15339 15365:16384" s="62" customFormat="1" ht="26.25" customHeight="1">
      <c r="A71" s="23" t="s">
        <v>72</v>
      </c>
      <c r="B71" s="54"/>
      <c r="C71" s="54"/>
      <c r="D71" s="54">
        <v>0</v>
      </c>
      <c r="E71" s="54">
        <v>0</v>
      </c>
      <c r="F71" s="54">
        <v>0</v>
      </c>
      <c r="G71" s="56">
        <v>0</v>
      </c>
      <c r="H71" s="56"/>
      <c r="I71" s="56">
        <v>-0.1</v>
      </c>
      <c r="J71" s="98">
        <v>0.5</v>
      </c>
      <c r="K71" s="102">
        <v>250000</v>
      </c>
      <c r="L71" s="100">
        <f>+K71*J71</f>
        <v>125000</v>
      </c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P71" s="93"/>
      <c r="BS71" s="93"/>
      <c r="BV71" s="93"/>
      <c r="BY71" s="93"/>
      <c r="CB71" s="93"/>
      <c r="CE71" s="93"/>
      <c r="CK71" s="93"/>
      <c r="CT71" s="93"/>
      <c r="CW71" s="93"/>
      <c r="CZ71" s="93"/>
      <c r="DC71" s="93"/>
      <c r="DO71" s="93"/>
      <c r="DU71" s="93"/>
      <c r="DX71" s="93"/>
      <c r="EA71" s="93"/>
      <c r="ED71" s="93"/>
      <c r="EJ71" s="93"/>
      <c r="EM71" s="93"/>
      <c r="EP71" s="93"/>
      <c r="ES71" s="93"/>
      <c r="EU71" s="93"/>
      <c r="EV71" s="93"/>
      <c r="FA71" s="93"/>
      <c r="FD71" s="93"/>
      <c r="FG71" s="93"/>
      <c r="FJ71" s="93"/>
      <c r="FM71" s="93"/>
      <c r="FP71" s="93"/>
      <c r="FS71" s="93"/>
      <c r="FY71" s="93"/>
      <c r="GB71" s="93"/>
      <c r="GE71" s="93"/>
      <c r="GG71" s="93"/>
      <c r="GH71" s="93"/>
      <c r="GP71" s="93"/>
      <c r="GS71" s="93"/>
      <c r="GV71" s="93"/>
      <c r="HG71" s="93"/>
      <c r="HH71" s="93"/>
      <c r="HM71" s="93"/>
      <c r="HQ71" s="93"/>
      <c r="HR71" s="93"/>
      <c r="HZ71" s="93"/>
      <c r="IA71" s="93"/>
      <c r="JA71" s="93"/>
      <c r="JB71" s="93"/>
      <c r="JC71" s="93"/>
      <c r="JD71" s="93"/>
      <c r="JE71" s="93"/>
      <c r="JF71" s="93"/>
      <c r="JG71" s="93"/>
      <c r="JH71" s="93"/>
      <c r="JI71" s="93"/>
      <c r="JJ71" s="93"/>
      <c r="JK71" s="93"/>
      <c r="JL71" s="93"/>
      <c r="JM71" s="93"/>
      <c r="JN71" s="93"/>
      <c r="JO71" s="93"/>
      <c r="JP71" s="93"/>
      <c r="JQ71" s="93"/>
      <c r="JR71" s="93"/>
      <c r="JS71" s="93"/>
      <c r="JT71" s="93"/>
      <c r="JU71" s="93"/>
      <c r="JV71" s="93"/>
      <c r="JW71" s="93"/>
      <c r="JX71" s="93"/>
      <c r="JY71" s="93"/>
      <c r="JZ71" s="93"/>
      <c r="KA71" s="93"/>
      <c r="KB71" s="93"/>
      <c r="KC71" s="93"/>
      <c r="KD71" s="93"/>
      <c r="KE71" s="93"/>
      <c r="KF71" s="93"/>
      <c r="KG71" s="93"/>
      <c r="KH71" s="93"/>
      <c r="KI71" s="93"/>
      <c r="KJ71" s="93"/>
      <c r="KK71" s="93"/>
      <c r="KL71" s="93"/>
      <c r="KM71" s="93"/>
      <c r="KN71" s="93"/>
      <c r="KO71" s="93"/>
      <c r="KP71" s="93"/>
      <c r="KQ71" s="93"/>
      <c r="KR71" s="93"/>
      <c r="KS71" s="93"/>
      <c r="KT71" s="93"/>
      <c r="KU71" s="93"/>
      <c r="KV71" s="93"/>
      <c r="KW71" s="93"/>
      <c r="KX71" s="93"/>
      <c r="KY71" s="93"/>
      <c r="KZ71" s="93"/>
      <c r="LA71" s="93"/>
      <c r="LB71" s="93"/>
      <c r="LC71" s="93"/>
      <c r="LD71" s="93"/>
      <c r="LE71" s="93"/>
      <c r="LF71" s="93"/>
      <c r="LL71" s="93"/>
      <c r="LO71" s="93"/>
      <c r="LR71" s="93"/>
      <c r="LU71" s="93"/>
      <c r="LX71" s="93"/>
      <c r="MA71" s="93"/>
      <c r="MG71" s="93"/>
      <c r="MP71" s="93"/>
      <c r="MS71" s="93"/>
      <c r="MV71" s="93"/>
      <c r="MY71" s="93"/>
      <c r="NK71" s="93"/>
      <c r="NQ71" s="93"/>
      <c r="NT71" s="93"/>
      <c r="NW71" s="93"/>
      <c r="NZ71" s="93"/>
      <c r="OF71" s="93"/>
      <c r="OI71" s="93"/>
      <c r="OL71" s="93"/>
      <c r="OO71" s="93"/>
      <c r="OQ71" s="93"/>
      <c r="OR71" s="93"/>
      <c r="OW71" s="93"/>
      <c r="OZ71" s="93"/>
      <c r="PC71" s="93"/>
      <c r="PF71" s="93"/>
      <c r="PI71" s="93"/>
      <c r="PL71" s="93"/>
      <c r="PO71" s="93"/>
      <c r="PU71" s="93"/>
      <c r="PX71" s="93"/>
      <c r="QA71" s="93"/>
      <c r="QC71" s="93"/>
      <c r="QD71" s="93"/>
      <c r="QL71" s="93"/>
      <c r="QO71" s="93"/>
      <c r="QR71" s="93"/>
      <c r="RC71" s="93"/>
      <c r="RD71" s="93"/>
      <c r="RI71" s="93"/>
      <c r="RM71" s="93"/>
      <c r="RN71" s="93"/>
      <c r="RV71" s="93"/>
      <c r="RW71" s="93"/>
      <c r="SW71" s="93"/>
      <c r="SX71" s="93"/>
      <c r="SY71" s="93"/>
      <c r="SZ71" s="93"/>
      <c r="TA71" s="93"/>
      <c r="TB71" s="93"/>
      <c r="TC71" s="93"/>
      <c r="TD71" s="93"/>
      <c r="TE71" s="93"/>
      <c r="TF71" s="93"/>
      <c r="TG71" s="93"/>
      <c r="TH71" s="93"/>
      <c r="TI71" s="93"/>
      <c r="TJ71" s="93"/>
      <c r="TK71" s="93"/>
      <c r="TL71" s="93"/>
      <c r="TM71" s="93"/>
      <c r="TN71" s="93"/>
      <c r="TO71" s="93"/>
      <c r="TP71" s="93"/>
      <c r="TQ71" s="93"/>
      <c r="TR71" s="93"/>
      <c r="TS71" s="93"/>
      <c r="TT71" s="93"/>
      <c r="TU71" s="93"/>
      <c r="TV71" s="93"/>
      <c r="TW71" s="93"/>
      <c r="TX71" s="93"/>
      <c r="TY71" s="93"/>
      <c r="TZ71" s="93"/>
      <c r="UA71" s="93"/>
      <c r="UB71" s="93"/>
      <c r="UC71" s="93"/>
      <c r="UD71" s="93"/>
      <c r="UE71" s="93"/>
      <c r="UF71" s="93"/>
      <c r="UG71" s="93"/>
      <c r="UH71" s="93"/>
      <c r="UI71" s="93"/>
      <c r="UJ71" s="93"/>
      <c r="UK71" s="93"/>
      <c r="UL71" s="93"/>
      <c r="UM71" s="93"/>
      <c r="UN71" s="93"/>
      <c r="UO71" s="93"/>
      <c r="UP71" s="93"/>
      <c r="UQ71" s="93"/>
      <c r="UR71" s="93"/>
      <c r="US71" s="93"/>
      <c r="UT71" s="93"/>
      <c r="UU71" s="93"/>
      <c r="UV71" s="93"/>
      <c r="UW71" s="93"/>
      <c r="UX71" s="93"/>
      <c r="UY71" s="93"/>
      <c r="UZ71" s="93"/>
      <c r="VA71" s="93"/>
      <c r="VB71" s="93"/>
      <c r="VH71" s="93"/>
      <c r="VK71" s="93"/>
      <c r="VN71" s="93"/>
      <c r="VQ71" s="93"/>
      <c r="VT71" s="93"/>
      <c r="VW71" s="93"/>
      <c r="WC71" s="93"/>
      <c r="WL71" s="93"/>
      <c r="WO71" s="93"/>
      <c r="WR71" s="93"/>
      <c r="WU71" s="93"/>
      <c r="XG71" s="93"/>
      <c r="XM71" s="93"/>
      <c r="XP71" s="93"/>
      <c r="XS71" s="93"/>
      <c r="XV71" s="93"/>
      <c r="YB71" s="93"/>
      <c r="YE71" s="93"/>
      <c r="YH71" s="93"/>
      <c r="YK71" s="93"/>
      <c r="YM71" s="93"/>
      <c r="YN71" s="93"/>
      <c r="YS71" s="93"/>
      <c r="YV71" s="93"/>
      <c r="YY71" s="93"/>
      <c r="ZB71" s="93"/>
      <c r="ZE71" s="93"/>
      <c r="ZH71" s="93"/>
      <c r="ZK71" s="93"/>
      <c r="ZQ71" s="93"/>
      <c r="ZT71" s="93"/>
      <c r="ZW71" s="93"/>
      <c r="ZY71" s="93"/>
      <c r="ZZ71" s="93"/>
      <c r="AAH71" s="93"/>
      <c r="AAK71" s="93"/>
      <c r="AAN71" s="93"/>
      <c r="AAY71" s="93"/>
      <c r="AAZ71" s="93"/>
      <c r="ABE71" s="93"/>
      <c r="ABI71" s="93"/>
      <c r="ABJ71" s="93"/>
      <c r="ABR71" s="93"/>
      <c r="ABS71" s="93"/>
      <c r="ACS71" s="93"/>
      <c r="ACT71" s="93"/>
      <c r="ACU71" s="93"/>
      <c r="ACV71" s="93"/>
      <c r="ACW71" s="93"/>
      <c r="ACX71" s="93"/>
      <c r="ACY71" s="93"/>
      <c r="ACZ71" s="93"/>
      <c r="ADA71" s="93"/>
      <c r="ADB71" s="93"/>
      <c r="ADC71" s="93"/>
      <c r="ADD71" s="93"/>
      <c r="ADE71" s="93"/>
      <c r="ADF71" s="93"/>
      <c r="ADG71" s="93"/>
      <c r="ADH71" s="93"/>
      <c r="ADI71" s="93"/>
      <c r="ADJ71" s="93"/>
      <c r="ADK71" s="93"/>
      <c r="ADL71" s="93"/>
      <c r="ADM71" s="93"/>
      <c r="ADN71" s="93"/>
      <c r="ADO71" s="93"/>
      <c r="ADP71" s="93"/>
      <c r="ADQ71" s="93"/>
      <c r="ADR71" s="93"/>
      <c r="ADS71" s="93"/>
      <c r="ADT71" s="93"/>
      <c r="ADU71" s="93"/>
      <c r="ADV71" s="93"/>
      <c r="ADW71" s="93"/>
      <c r="ADX71" s="93"/>
      <c r="ADY71" s="93"/>
      <c r="ADZ71" s="93"/>
      <c r="AEA71" s="93"/>
      <c r="AEB71" s="93"/>
      <c r="AEC71" s="93"/>
      <c r="AED71" s="93"/>
      <c r="AEE71" s="93"/>
      <c r="AEF71" s="93"/>
      <c r="AEG71" s="93"/>
      <c r="AEH71" s="93"/>
      <c r="AEI71" s="93"/>
      <c r="AEJ71" s="93"/>
      <c r="AEK71" s="93"/>
      <c r="AEL71" s="93"/>
      <c r="AEM71" s="93"/>
      <c r="AEN71" s="93"/>
      <c r="AEO71" s="93"/>
      <c r="AEP71" s="93"/>
      <c r="AEQ71" s="93"/>
      <c r="AER71" s="93"/>
      <c r="AES71" s="93"/>
      <c r="AET71" s="93"/>
      <c r="AEU71" s="93"/>
      <c r="AEV71" s="93"/>
      <c r="AEW71" s="93"/>
      <c r="AEX71" s="93"/>
      <c r="AFD71" s="93"/>
      <c r="AFG71" s="93"/>
      <c r="AFJ71" s="93"/>
      <c r="AFM71" s="93"/>
      <c r="AFP71" s="93"/>
      <c r="AFS71" s="93"/>
      <c r="AFY71" s="93"/>
      <c r="AGH71" s="93"/>
      <c r="AGK71" s="93"/>
      <c r="AGN71" s="93"/>
      <c r="AGQ71" s="93"/>
      <c r="AHC71" s="93"/>
      <c r="AHI71" s="93"/>
      <c r="AHL71" s="93"/>
      <c r="AHO71" s="93"/>
      <c r="AHR71" s="93"/>
      <c r="AHX71" s="93"/>
      <c r="AIA71" s="93"/>
      <c r="AID71" s="93"/>
      <c r="AIG71" s="93"/>
      <c r="AII71" s="93"/>
      <c r="AIJ71" s="93"/>
      <c r="AIO71" s="93"/>
      <c r="AIR71" s="93"/>
      <c r="AIU71" s="93"/>
      <c r="AIX71" s="93"/>
      <c r="AJA71" s="93"/>
      <c r="AJD71" s="93"/>
      <c r="AJG71" s="93"/>
      <c r="AJM71" s="93"/>
      <c r="AJP71" s="93"/>
      <c r="AJS71" s="93"/>
      <c r="AJU71" s="93"/>
      <c r="AJV71" s="93"/>
      <c r="AKD71" s="93"/>
      <c r="AKG71" s="93"/>
      <c r="AKJ71" s="93"/>
      <c r="AKU71" s="93"/>
      <c r="AKV71" s="93"/>
      <c r="ALA71" s="93"/>
      <c r="ALE71" s="93"/>
      <c r="ALF71" s="93"/>
      <c r="ALN71" s="93"/>
      <c r="ALO71" s="93"/>
      <c r="AMO71" s="93"/>
      <c r="AMP71" s="93"/>
      <c r="AMQ71" s="93"/>
      <c r="AMR71" s="93"/>
      <c r="AMS71" s="93"/>
      <c r="AMT71" s="93"/>
      <c r="AMU71" s="93"/>
      <c r="AMV71" s="93"/>
      <c r="AMW71" s="93"/>
      <c r="AMX71" s="93"/>
      <c r="AMY71" s="93"/>
      <c r="AMZ71" s="93"/>
      <c r="ANA71" s="93"/>
      <c r="ANB71" s="93"/>
      <c r="ANC71" s="93"/>
      <c r="AND71" s="93"/>
      <c r="ANE71" s="93"/>
      <c r="ANF71" s="93"/>
      <c r="ANG71" s="93"/>
      <c r="ANH71" s="93"/>
      <c r="ANI71" s="93"/>
      <c r="ANJ71" s="93"/>
      <c r="ANK71" s="93"/>
      <c r="ANL71" s="93"/>
      <c r="ANM71" s="93"/>
      <c r="ANN71" s="93"/>
      <c r="ANO71" s="93"/>
      <c r="ANP71" s="93"/>
      <c r="ANQ71" s="93"/>
      <c r="ANR71" s="93"/>
      <c r="ANS71" s="93"/>
      <c r="ANT71" s="93"/>
      <c r="ANU71" s="93"/>
      <c r="ANV71" s="93"/>
      <c r="ANW71" s="93"/>
      <c r="ANX71" s="93"/>
      <c r="ANY71" s="93"/>
      <c r="ANZ71" s="93"/>
      <c r="AOA71" s="93"/>
      <c r="AOB71" s="93"/>
      <c r="AOC71" s="93"/>
      <c r="AOD71" s="93"/>
      <c r="AOE71" s="93"/>
      <c r="AOF71" s="93"/>
      <c r="AOG71" s="93"/>
      <c r="AOH71" s="93"/>
      <c r="AOI71" s="93"/>
      <c r="AOJ71" s="93"/>
      <c r="AOK71" s="93"/>
      <c r="AOL71" s="93"/>
      <c r="AOM71" s="93"/>
      <c r="AON71" s="93"/>
      <c r="AOO71" s="93"/>
      <c r="AOP71" s="93"/>
      <c r="AOQ71" s="93"/>
      <c r="AOR71" s="93"/>
      <c r="AOS71" s="93"/>
      <c r="AOT71" s="93"/>
      <c r="AOZ71" s="93"/>
      <c r="APC71" s="93"/>
      <c r="APF71" s="93"/>
      <c r="API71" s="93"/>
      <c r="APL71" s="93"/>
      <c r="APO71" s="93"/>
      <c r="APU71" s="93"/>
      <c r="AQD71" s="93"/>
      <c r="AQG71" s="93"/>
      <c r="AQJ71" s="93"/>
      <c r="AQM71" s="93"/>
      <c r="AQY71" s="93"/>
      <c r="ARE71" s="93"/>
      <c r="ARH71" s="93"/>
      <c r="ARK71" s="93"/>
      <c r="ARN71" s="93"/>
      <c r="ART71" s="93"/>
      <c r="ARW71" s="93"/>
      <c r="ARZ71" s="93"/>
      <c r="ASC71" s="93"/>
      <c r="ASE71" s="93"/>
      <c r="ASF71" s="93"/>
      <c r="ASK71" s="93"/>
      <c r="ASN71" s="93"/>
      <c r="ASQ71" s="93"/>
      <c r="AST71" s="93"/>
      <c r="ASW71" s="93"/>
      <c r="ASZ71" s="93"/>
      <c r="ATC71" s="93"/>
      <c r="ATI71" s="93"/>
      <c r="ATL71" s="93"/>
      <c r="ATO71" s="93"/>
      <c r="ATQ71" s="93"/>
      <c r="ATR71" s="93"/>
      <c r="ATZ71" s="93"/>
      <c r="AUC71" s="93"/>
      <c r="AUF71" s="93"/>
      <c r="AUQ71" s="93"/>
      <c r="AUR71" s="93"/>
      <c r="AUW71" s="93"/>
      <c r="AVA71" s="93"/>
      <c r="AVB71" s="93"/>
      <c r="AVJ71" s="93"/>
      <c r="AVK71" s="93"/>
      <c r="AWK71" s="93"/>
      <c r="AWL71" s="93"/>
      <c r="AWM71" s="93"/>
      <c r="AWN71" s="93"/>
      <c r="AWO71" s="93"/>
      <c r="AWP71" s="93"/>
      <c r="AWQ71" s="93"/>
      <c r="AWR71" s="93"/>
      <c r="AWS71" s="93"/>
      <c r="AWT71" s="93"/>
      <c r="AWU71" s="93"/>
      <c r="AWV71" s="93"/>
      <c r="AWW71" s="93"/>
      <c r="AWX71" s="93"/>
      <c r="AWY71" s="93"/>
      <c r="AWZ71" s="93"/>
      <c r="AXA71" s="93"/>
      <c r="AXB71" s="93"/>
      <c r="AXC71" s="93"/>
      <c r="AXD71" s="93"/>
      <c r="AXE71" s="93"/>
      <c r="AXF71" s="93"/>
      <c r="AXG71" s="93"/>
      <c r="AXH71" s="93"/>
      <c r="AXI71" s="93"/>
      <c r="AXJ71" s="93"/>
      <c r="AXK71" s="93"/>
      <c r="AXL71" s="93"/>
      <c r="AXM71" s="93"/>
      <c r="AXN71" s="93"/>
      <c r="AXO71" s="93"/>
      <c r="AXP71" s="93"/>
      <c r="AXQ71" s="93"/>
      <c r="AXR71" s="93"/>
      <c r="AXS71" s="93"/>
      <c r="AXT71" s="93"/>
      <c r="AXU71" s="93"/>
      <c r="AXV71" s="93"/>
      <c r="AXW71" s="93"/>
      <c r="AXX71" s="93"/>
      <c r="AXY71" s="93"/>
      <c r="AXZ71" s="93"/>
      <c r="AYA71" s="93"/>
      <c r="AYB71" s="93"/>
      <c r="AYC71" s="93"/>
      <c r="AYD71" s="93"/>
      <c r="AYE71" s="93"/>
      <c r="AYF71" s="93"/>
      <c r="AYG71" s="93"/>
      <c r="AYH71" s="93"/>
      <c r="AYI71" s="93"/>
      <c r="AYJ71" s="93"/>
      <c r="AYK71" s="93"/>
      <c r="AYL71" s="93"/>
      <c r="AYM71" s="93"/>
      <c r="AYN71" s="93"/>
      <c r="AYO71" s="93"/>
      <c r="AYP71" s="93"/>
      <c r="AYV71" s="93"/>
      <c r="AYY71" s="93"/>
      <c r="AZB71" s="93"/>
      <c r="AZE71" s="93"/>
      <c r="AZH71" s="93"/>
      <c r="AZK71" s="93"/>
      <c r="AZQ71" s="93"/>
      <c r="AZZ71" s="93"/>
      <c r="BAC71" s="93"/>
      <c r="BAF71" s="93"/>
      <c r="BAI71" s="93"/>
      <c r="BAU71" s="93"/>
      <c r="BBA71" s="93"/>
      <c r="BBD71" s="93"/>
      <c r="BBG71" s="93"/>
      <c r="BBJ71" s="93"/>
      <c r="BBP71" s="93"/>
      <c r="BBS71" s="93"/>
      <c r="BBV71" s="93"/>
      <c r="BBY71" s="93"/>
      <c r="BCA71" s="93"/>
      <c r="BCB71" s="93"/>
      <c r="BCG71" s="93"/>
      <c r="BCJ71" s="93"/>
      <c r="BCM71" s="93"/>
      <c r="BCP71" s="93"/>
      <c r="BCS71" s="93"/>
      <c r="BCV71" s="93"/>
      <c r="BCY71" s="93"/>
      <c r="BDE71" s="93"/>
      <c r="BDH71" s="93"/>
      <c r="BDK71" s="93"/>
      <c r="BDM71" s="93"/>
      <c r="BDN71" s="93"/>
      <c r="BDV71" s="93"/>
      <c r="BDY71" s="93"/>
      <c r="BEB71" s="93"/>
      <c r="BEM71" s="93"/>
      <c r="BEN71" s="93"/>
      <c r="BES71" s="93"/>
      <c r="BEW71" s="93"/>
      <c r="BEX71" s="93"/>
      <c r="BFF71" s="93"/>
      <c r="BFG71" s="93"/>
      <c r="BGG71" s="93"/>
      <c r="BGH71" s="93"/>
      <c r="BGI71" s="93"/>
      <c r="BGJ71" s="93"/>
      <c r="BGK71" s="93"/>
      <c r="BGL71" s="93"/>
      <c r="BGM71" s="93"/>
      <c r="BGN71" s="93"/>
      <c r="BGO71" s="93"/>
      <c r="BGP71" s="93"/>
      <c r="BGQ71" s="93"/>
      <c r="BGR71" s="93"/>
      <c r="BGS71" s="93"/>
      <c r="BGT71" s="93"/>
      <c r="BGU71" s="93"/>
      <c r="BGV71" s="93"/>
      <c r="BGW71" s="93"/>
      <c r="BGX71" s="93"/>
      <c r="BGY71" s="93"/>
      <c r="BGZ71" s="93"/>
      <c r="BHA71" s="93"/>
      <c r="BHB71" s="93"/>
      <c r="BHC71" s="93"/>
      <c r="BHD71" s="93"/>
      <c r="BHE71" s="93"/>
      <c r="BHF71" s="93"/>
      <c r="BHG71" s="93"/>
      <c r="BHH71" s="93"/>
      <c r="BHI71" s="93"/>
      <c r="BHJ71" s="93"/>
      <c r="BHK71" s="93"/>
      <c r="BHL71" s="93"/>
      <c r="BHM71" s="93"/>
      <c r="BHN71" s="93"/>
      <c r="BHO71" s="93"/>
      <c r="BHP71" s="93"/>
      <c r="BHQ71" s="93"/>
      <c r="BHR71" s="93"/>
      <c r="BHS71" s="93"/>
      <c r="BHT71" s="93"/>
      <c r="BHU71" s="93"/>
      <c r="BHV71" s="93"/>
      <c r="BHW71" s="93"/>
      <c r="BHX71" s="93"/>
      <c r="BHY71" s="93"/>
      <c r="BHZ71" s="93"/>
      <c r="BIA71" s="93"/>
      <c r="BIB71" s="93"/>
      <c r="BIC71" s="93"/>
      <c r="BID71" s="93"/>
      <c r="BIE71" s="93"/>
      <c r="BIF71" s="93"/>
      <c r="BIG71" s="93"/>
      <c r="BIH71" s="93"/>
      <c r="BII71" s="93"/>
      <c r="BIJ71" s="93"/>
      <c r="BIK71" s="93"/>
      <c r="BIL71" s="93"/>
      <c r="BIR71" s="93"/>
      <c r="BIU71" s="93"/>
      <c r="BIX71" s="93"/>
      <c r="BJA71" s="93"/>
      <c r="BJD71" s="93"/>
      <c r="BJG71" s="93"/>
      <c r="BJM71" s="93"/>
      <c r="BJV71" s="93"/>
      <c r="BJY71" s="93"/>
      <c r="BKB71" s="93"/>
      <c r="BKE71" s="93"/>
      <c r="BKQ71" s="93"/>
      <c r="BKW71" s="93"/>
      <c r="BKZ71" s="93"/>
      <c r="BLC71" s="93"/>
      <c r="BLF71" s="93"/>
      <c r="BLL71" s="93"/>
      <c r="BLO71" s="93"/>
      <c r="BLR71" s="93"/>
      <c r="BLU71" s="93"/>
      <c r="BLW71" s="93"/>
      <c r="BLX71" s="93"/>
      <c r="BMC71" s="93"/>
      <c r="BMF71" s="93"/>
      <c r="BMI71" s="93"/>
      <c r="BML71" s="93"/>
      <c r="BMO71" s="93"/>
      <c r="BMR71" s="93"/>
      <c r="BMU71" s="93"/>
      <c r="BNA71" s="93"/>
      <c r="BND71" s="93"/>
      <c r="BNG71" s="93"/>
      <c r="BNI71" s="93"/>
      <c r="BNJ71" s="93"/>
      <c r="BNR71" s="93"/>
      <c r="BNU71" s="93"/>
      <c r="BNX71" s="93"/>
      <c r="BOI71" s="93"/>
      <c r="BOJ71" s="93"/>
      <c r="BOO71" s="93"/>
      <c r="BOS71" s="93"/>
      <c r="BOT71" s="93"/>
      <c r="BPB71" s="93"/>
      <c r="BPC71" s="93"/>
      <c r="BQC71" s="93"/>
      <c r="BQD71" s="93"/>
      <c r="BQE71" s="93"/>
      <c r="BQF71" s="93"/>
      <c r="BQG71" s="93"/>
      <c r="BQH71" s="93"/>
      <c r="BQI71" s="93"/>
      <c r="BQJ71" s="93"/>
      <c r="BQK71" s="93"/>
      <c r="BQL71" s="93"/>
      <c r="BQM71" s="93"/>
      <c r="BQN71" s="93"/>
      <c r="BQO71" s="93"/>
      <c r="BQP71" s="93"/>
      <c r="BQQ71" s="93"/>
      <c r="BQR71" s="93"/>
      <c r="BQS71" s="93"/>
      <c r="BQT71" s="93"/>
      <c r="BQU71" s="93"/>
      <c r="BQV71" s="93"/>
      <c r="BQW71" s="93"/>
      <c r="BQX71" s="93"/>
      <c r="BQY71" s="93"/>
      <c r="BQZ71" s="93"/>
      <c r="BRA71" s="93"/>
      <c r="BRB71" s="93"/>
      <c r="BRC71" s="93"/>
      <c r="BRD71" s="93"/>
      <c r="BRE71" s="93"/>
      <c r="BRF71" s="93"/>
      <c r="BRG71" s="93"/>
      <c r="BRH71" s="93"/>
      <c r="BRI71" s="93"/>
      <c r="BRJ71" s="93"/>
      <c r="BRK71" s="93"/>
      <c r="BRL71" s="93"/>
      <c r="BRM71" s="93"/>
      <c r="BRN71" s="93"/>
      <c r="BRO71" s="93"/>
      <c r="BRP71" s="93"/>
      <c r="BRQ71" s="93"/>
      <c r="BRR71" s="93"/>
      <c r="BRS71" s="93"/>
      <c r="BRT71" s="93"/>
      <c r="BRU71" s="93"/>
      <c r="BRV71" s="93"/>
      <c r="BRW71" s="93"/>
      <c r="BRX71" s="93"/>
      <c r="BRY71" s="93"/>
      <c r="BRZ71" s="93"/>
      <c r="BSA71" s="93"/>
      <c r="BSB71" s="93"/>
      <c r="BSC71" s="93"/>
      <c r="BSD71" s="93"/>
      <c r="BSE71" s="93"/>
      <c r="BSF71" s="93"/>
      <c r="BSG71" s="93"/>
      <c r="BSH71" s="93"/>
      <c r="BSN71" s="93"/>
      <c r="BSQ71" s="93"/>
      <c r="BST71" s="93"/>
      <c r="BSW71" s="93"/>
      <c r="BSZ71" s="93"/>
      <c r="BTC71" s="93"/>
      <c r="BTI71" s="93"/>
      <c r="BTR71" s="93"/>
      <c r="BTU71" s="93"/>
      <c r="BTX71" s="93"/>
      <c r="BUA71" s="93"/>
      <c r="BUM71" s="93"/>
      <c r="BUS71" s="93"/>
      <c r="BUV71" s="93"/>
      <c r="BUY71" s="93"/>
      <c r="BVB71" s="93"/>
      <c r="BVH71" s="93"/>
      <c r="BVK71" s="93"/>
      <c r="BVN71" s="93"/>
      <c r="BVQ71" s="93"/>
      <c r="BVS71" s="93"/>
      <c r="BVT71" s="93"/>
      <c r="BVY71" s="93"/>
      <c r="BWB71" s="93"/>
      <c r="BWE71" s="93"/>
      <c r="BWH71" s="93"/>
      <c r="BWK71" s="93"/>
      <c r="BWN71" s="93"/>
      <c r="BWQ71" s="93"/>
      <c r="BWW71" s="93"/>
      <c r="BWZ71" s="93"/>
      <c r="BXC71" s="93"/>
      <c r="BXE71" s="93"/>
      <c r="BXF71" s="93"/>
      <c r="BXN71" s="93"/>
      <c r="BXQ71" s="93"/>
      <c r="BXT71" s="93"/>
      <c r="BYE71" s="93"/>
      <c r="BYF71" s="93"/>
      <c r="BYK71" s="93"/>
      <c r="BYO71" s="93"/>
      <c r="BYP71" s="93"/>
      <c r="BYX71" s="93"/>
      <c r="BYY71" s="93"/>
      <c r="BZY71" s="93"/>
      <c r="BZZ71" s="93"/>
      <c r="CAA71" s="93"/>
      <c r="CAB71" s="93"/>
      <c r="CAC71" s="93"/>
      <c r="CAD71" s="93"/>
      <c r="CAE71" s="93"/>
      <c r="CAF71" s="93"/>
      <c r="CAG71" s="93"/>
      <c r="CAH71" s="93"/>
      <c r="CAI71" s="93"/>
      <c r="CAJ71" s="93"/>
      <c r="CAK71" s="93"/>
      <c r="CAL71" s="93"/>
      <c r="CAM71" s="93"/>
      <c r="CAN71" s="93"/>
      <c r="CAO71" s="93"/>
      <c r="CAP71" s="93"/>
      <c r="CAQ71" s="93"/>
      <c r="CAR71" s="93"/>
      <c r="CAS71" s="93"/>
      <c r="CAT71" s="93"/>
      <c r="CAU71" s="93"/>
      <c r="CAV71" s="93"/>
      <c r="CAW71" s="93"/>
      <c r="CAX71" s="93"/>
      <c r="CAY71" s="93"/>
      <c r="CAZ71" s="93"/>
      <c r="CBA71" s="93"/>
      <c r="CBB71" s="93"/>
      <c r="CBC71" s="93"/>
      <c r="CBD71" s="93"/>
      <c r="CBE71" s="93"/>
      <c r="CBF71" s="93"/>
      <c r="CBG71" s="93"/>
      <c r="CBH71" s="93"/>
      <c r="CBI71" s="93"/>
      <c r="CBJ71" s="93"/>
      <c r="CBK71" s="93"/>
      <c r="CBL71" s="93"/>
      <c r="CBM71" s="93"/>
      <c r="CBN71" s="93"/>
      <c r="CBO71" s="93"/>
      <c r="CBP71" s="93"/>
      <c r="CBQ71" s="93"/>
      <c r="CBR71" s="93"/>
      <c r="CBS71" s="93"/>
      <c r="CBT71" s="93"/>
      <c r="CBU71" s="93"/>
      <c r="CBV71" s="93"/>
      <c r="CBW71" s="93"/>
      <c r="CBX71" s="93"/>
      <c r="CBY71" s="93"/>
      <c r="CBZ71" s="93"/>
      <c r="CCA71" s="93"/>
      <c r="CCB71" s="93"/>
      <c r="CCC71" s="93"/>
      <c r="CCD71" s="93"/>
      <c r="CCJ71" s="93"/>
      <c r="CCM71" s="93"/>
      <c r="CCP71" s="93"/>
      <c r="CCS71" s="93"/>
      <c r="CCV71" s="93"/>
      <c r="CCY71" s="93"/>
      <c r="CDE71" s="93"/>
      <c r="CDN71" s="93"/>
      <c r="CDQ71" s="93"/>
      <c r="CDT71" s="93"/>
      <c r="CDW71" s="93"/>
      <c r="CEI71" s="93"/>
      <c r="CEO71" s="93"/>
      <c r="CER71" s="93"/>
      <c r="CEU71" s="93"/>
      <c r="CEX71" s="93"/>
      <c r="CFD71" s="93"/>
      <c r="CFG71" s="93"/>
      <c r="CFJ71" s="93"/>
      <c r="CFM71" s="93"/>
      <c r="CFO71" s="93"/>
      <c r="CFP71" s="93"/>
      <c r="CFU71" s="93"/>
      <c r="CFX71" s="93"/>
      <c r="CGA71" s="93"/>
      <c r="CGD71" s="93"/>
      <c r="CGG71" s="93"/>
      <c r="CGJ71" s="93"/>
      <c r="CGM71" s="93"/>
      <c r="CGS71" s="93"/>
      <c r="CGV71" s="93"/>
      <c r="CGY71" s="93"/>
      <c r="CHA71" s="93"/>
      <c r="CHB71" s="93"/>
      <c r="CHJ71" s="93"/>
      <c r="CHM71" s="93"/>
      <c r="CHP71" s="93"/>
      <c r="CIA71" s="93"/>
      <c r="CIB71" s="93"/>
      <c r="CIG71" s="93"/>
      <c r="CIK71" s="93"/>
      <c r="CIL71" s="93"/>
      <c r="CIT71" s="93"/>
      <c r="CIU71" s="93"/>
      <c r="CJU71" s="93"/>
      <c r="CJV71" s="93"/>
      <c r="CJW71" s="93"/>
      <c r="CJX71" s="93"/>
      <c r="CJY71" s="93"/>
      <c r="CJZ71" s="93"/>
      <c r="CKA71" s="93"/>
      <c r="CKB71" s="93"/>
      <c r="CKC71" s="93"/>
      <c r="CKD71" s="93"/>
      <c r="CKE71" s="93"/>
      <c r="CKF71" s="93"/>
      <c r="CKG71" s="93"/>
      <c r="CKH71" s="93"/>
      <c r="CKI71" s="93"/>
      <c r="CKJ71" s="93"/>
      <c r="CKK71" s="93"/>
      <c r="CKL71" s="93"/>
      <c r="CKM71" s="93"/>
      <c r="CKN71" s="93"/>
      <c r="CKO71" s="93"/>
      <c r="CKP71" s="93"/>
      <c r="CKQ71" s="93"/>
      <c r="CKR71" s="93"/>
      <c r="CKS71" s="93"/>
      <c r="CKT71" s="93"/>
      <c r="CKU71" s="93"/>
      <c r="CKV71" s="93"/>
      <c r="CKW71" s="93"/>
      <c r="CKX71" s="93"/>
      <c r="CKY71" s="93"/>
      <c r="CKZ71" s="93"/>
      <c r="CLA71" s="93"/>
      <c r="CLB71" s="93"/>
      <c r="CLC71" s="93"/>
      <c r="CLD71" s="93"/>
      <c r="CLE71" s="93"/>
      <c r="CLF71" s="93"/>
      <c r="CLG71" s="93"/>
      <c r="CLH71" s="93"/>
      <c r="CLI71" s="93"/>
      <c r="CLJ71" s="93"/>
      <c r="CLK71" s="93"/>
      <c r="CLL71" s="93"/>
      <c r="CLM71" s="93"/>
      <c r="CLN71" s="93"/>
      <c r="CLO71" s="93"/>
      <c r="CLP71" s="93"/>
      <c r="CLQ71" s="93"/>
      <c r="CLR71" s="93"/>
      <c r="CLS71" s="93"/>
      <c r="CLT71" s="93"/>
      <c r="CLU71" s="93"/>
      <c r="CLV71" s="93"/>
      <c r="CLW71" s="93"/>
      <c r="CLX71" s="93"/>
      <c r="CLY71" s="93"/>
      <c r="CLZ71" s="93"/>
      <c r="CMF71" s="93"/>
      <c r="CMI71" s="93"/>
      <c r="CML71" s="93"/>
      <c r="CMO71" s="93"/>
      <c r="CMR71" s="93"/>
      <c r="CMU71" s="93"/>
      <c r="CNA71" s="93"/>
      <c r="CNJ71" s="93"/>
      <c r="CNM71" s="93"/>
      <c r="CNP71" s="93"/>
      <c r="CNS71" s="93"/>
      <c r="COE71" s="93"/>
      <c r="COK71" s="93"/>
      <c r="CON71" s="93"/>
      <c r="COQ71" s="93"/>
      <c r="COT71" s="93"/>
      <c r="COZ71" s="93"/>
      <c r="CPC71" s="93"/>
      <c r="CPF71" s="93"/>
      <c r="CPI71" s="93"/>
      <c r="CPK71" s="93"/>
      <c r="CPL71" s="93"/>
      <c r="CPQ71" s="93"/>
      <c r="CPT71" s="93"/>
      <c r="CPW71" s="93"/>
      <c r="CPZ71" s="93"/>
      <c r="CQC71" s="93"/>
      <c r="CQF71" s="93"/>
      <c r="CQI71" s="93"/>
      <c r="CQO71" s="93"/>
      <c r="CQR71" s="93"/>
      <c r="CQU71" s="93"/>
      <c r="CQW71" s="93"/>
      <c r="CQX71" s="93"/>
      <c r="CRF71" s="93"/>
      <c r="CRI71" s="93"/>
      <c r="CRL71" s="93"/>
      <c r="CRW71" s="93"/>
      <c r="CRX71" s="93"/>
      <c r="CSC71" s="93"/>
      <c r="CSG71" s="93"/>
      <c r="CSH71" s="93"/>
      <c r="CSP71" s="93"/>
      <c r="CSQ71" s="93"/>
      <c r="CTQ71" s="93"/>
      <c r="CTR71" s="93"/>
      <c r="CTS71" s="93"/>
      <c r="CTT71" s="93"/>
      <c r="CTU71" s="93"/>
      <c r="CTV71" s="93"/>
      <c r="CTW71" s="93"/>
      <c r="CTX71" s="93"/>
      <c r="CTY71" s="93"/>
      <c r="CTZ71" s="93"/>
      <c r="CUA71" s="93"/>
      <c r="CUB71" s="93"/>
      <c r="CUC71" s="93"/>
      <c r="CUD71" s="93"/>
      <c r="CUE71" s="93"/>
      <c r="CUF71" s="93"/>
      <c r="CUG71" s="93"/>
      <c r="CUH71" s="93"/>
      <c r="CUI71" s="93"/>
      <c r="CUJ71" s="93"/>
      <c r="CUK71" s="93"/>
      <c r="CUL71" s="93"/>
      <c r="CUM71" s="93"/>
      <c r="CUN71" s="93"/>
      <c r="CUO71" s="93"/>
      <c r="CUP71" s="93"/>
      <c r="CUQ71" s="93"/>
      <c r="CUR71" s="93"/>
      <c r="CUS71" s="93"/>
      <c r="CUT71" s="93"/>
      <c r="CUU71" s="93"/>
      <c r="CUV71" s="93"/>
      <c r="CUW71" s="93"/>
      <c r="CUX71" s="93"/>
      <c r="CUY71" s="93"/>
      <c r="CUZ71" s="93"/>
      <c r="CVA71" s="93"/>
      <c r="CVB71" s="93"/>
      <c r="CVC71" s="93"/>
      <c r="CVD71" s="93"/>
      <c r="CVE71" s="93"/>
      <c r="CVF71" s="93"/>
      <c r="CVG71" s="93"/>
      <c r="CVH71" s="93"/>
      <c r="CVI71" s="93"/>
      <c r="CVJ71" s="93"/>
      <c r="CVK71" s="93"/>
      <c r="CVL71" s="93"/>
      <c r="CVM71" s="93"/>
      <c r="CVN71" s="93"/>
      <c r="CVO71" s="93"/>
      <c r="CVP71" s="93"/>
      <c r="CVQ71" s="93"/>
      <c r="CVR71" s="93"/>
      <c r="CVS71" s="93"/>
      <c r="CVT71" s="93"/>
      <c r="CVU71" s="93"/>
      <c r="CVV71" s="93"/>
      <c r="CWB71" s="93"/>
      <c r="CWE71" s="93"/>
      <c r="CWH71" s="93"/>
      <c r="CWK71" s="93"/>
      <c r="CWN71" s="93"/>
      <c r="CWQ71" s="93"/>
      <c r="CWW71" s="93"/>
      <c r="CXF71" s="93"/>
      <c r="CXI71" s="93"/>
      <c r="CXL71" s="93"/>
      <c r="CXO71" s="93"/>
      <c r="CYA71" s="93"/>
      <c r="CYG71" s="93"/>
      <c r="CYJ71" s="93"/>
      <c r="CYM71" s="93"/>
      <c r="CYP71" s="93"/>
      <c r="CYV71" s="93"/>
      <c r="CYY71" s="93"/>
      <c r="CZB71" s="93"/>
      <c r="CZE71" s="93"/>
      <c r="CZG71" s="93"/>
      <c r="CZH71" s="93"/>
      <c r="CZM71" s="93"/>
      <c r="CZP71" s="93"/>
      <c r="CZS71" s="93"/>
      <c r="CZV71" s="93"/>
      <c r="CZY71" s="93"/>
      <c r="DAB71" s="93"/>
      <c r="DAE71" s="93"/>
      <c r="DAK71" s="93"/>
      <c r="DAN71" s="93"/>
      <c r="DAQ71" s="93"/>
      <c r="DAS71" s="93"/>
      <c r="DAT71" s="93"/>
      <c r="DBB71" s="93"/>
      <c r="DBE71" s="93"/>
      <c r="DBH71" s="93"/>
      <c r="DBS71" s="93"/>
      <c r="DBT71" s="93"/>
      <c r="DBY71" s="93"/>
      <c r="DCC71" s="93"/>
      <c r="DCD71" s="93"/>
      <c r="DCL71" s="93"/>
      <c r="DCM71" s="93"/>
      <c r="DDM71" s="93"/>
      <c r="DDN71" s="93"/>
      <c r="DDO71" s="93"/>
      <c r="DDP71" s="93"/>
      <c r="DDQ71" s="93"/>
      <c r="DDR71" s="93"/>
      <c r="DDS71" s="93"/>
      <c r="DDT71" s="93"/>
      <c r="DDU71" s="93"/>
      <c r="DDV71" s="93"/>
      <c r="DDW71" s="93"/>
      <c r="DDX71" s="93"/>
      <c r="DDY71" s="93"/>
      <c r="DDZ71" s="93"/>
      <c r="DEA71" s="93"/>
      <c r="DEB71" s="93"/>
      <c r="DEC71" s="93"/>
      <c r="DED71" s="93"/>
      <c r="DEE71" s="93"/>
      <c r="DEF71" s="93"/>
      <c r="DEG71" s="93"/>
      <c r="DEH71" s="93"/>
      <c r="DEI71" s="93"/>
      <c r="DEJ71" s="93"/>
      <c r="DEK71" s="93"/>
      <c r="DEL71" s="93"/>
      <c r="DEM71" s="93"/>
      <c r="DEN71" s="93"/>
      <c r="DEO71" s="93"/>
      <c r="DEP71" s="93"/>
      <c r="DEQ71" s="93"/>
      <c r="DER71" s="93"/>
      <c r="DES71" s="93"/>
      <c r="DET71" s="93"/>
      <c r="DEU71" s="93"/>
      <c r="DEV71" s="93"/>
      <c r="DEW71" s="93"/>
      <c r="DEX71" s="93"/>
      <c r="DEY71" s="93"/>
      <c r="DEZ71" s="93"/>
      <c r="DFA71" s="93"/>
      <c r="DFB71" s="93"/>
      <c r="DFC71" s="93"/>
      <c r="DFD71" s="93"/>
      <c r="DFE71" s="93"/>
      <c r="DFF71" s="93"/>
      <c r="DFG71" s="93"/>
      <c r="DFH71" s="93"/>
      <c r="DFI71" s="93"/>
      <c r="DFJ71" s="93"/>
      <c r="DFK71" s="93"/>
      <c r="DFL71" s="93"/>
      <c r="DFM71" s="93"/>
      <c r="DFN71" s="93"/>
      <c r="DFO71" s="93"/>
      <c r="DFP71" s="93"/>
      <c r="DFQ71" s="93"/>
      <c r="DFR71" s="93"/>
      <c r="DFX71" s="93"/>
      <c r="DGA71" s="93"/>
      <c r="DGD71" s="93"/>
      <c r="DGG71" s="93"/>
      <c r="DGJ71" s="93"/>
      <c r="DGM71" s="93"/>
      <c r="DGS71" s="93"/>
      <c r="DHB71" s="93"/>
      <c r="DHE71" s="93"/>
      <c r="DHH71" s="93"/>
      <c r="DHK71" s="93"/>
      <c r="DHW71" s="93"/>
      <c r="DIC71" s="93"/>
      <c r="DIF71" s="93"/>
      <c r="DII71" s="93"/>
      <c r="DIL71" s="93"/>
      <c r="DIR71" s="93"/>
      <c r="DIU71" s="93"/>
      <c r="DIX71" s="93"/>
      <c r="DJA71" s="93"/>
      <c r="DJC71" s="93"/>
      <c r="DJD71" s="93"/>
      <c r="DJI71" s="93"/>
      <c r="DJL71" s="93"/>
      <c r="DJO71" s="93"/>
      <c r="DJR71" s="93"/>
      <c r="DJU71" s="93"/>
      <c r="DJX71" s="93"/>
      <c r="DKA71" s="93"/>
      <c r="DKG71" s="93"/>
      <c r="DKJ71" s="93"/>
      <c r="DKM71" s="93"/>
      <c r="DKO71" s="93"/>
      <c r="DKP71" s="93"/>
      <c r="DKX71" s="93"/>
      <c r="DLA71" s="93"/>
      <c r="DLD71" s="93"/>
      <c r="DLO71" s="93"/>
      <c r="DLP71" s="93"/>
      <c r="DLU71" s="93"/>
      <c r="DLY71" s="93"/>
      <c r="DLZ71" s="93"/>
      <c r="DMH71" s="93"/>
      <c r="DMI71" s="93"/>
      <c r="DNI71" s="93"/>
      <c r="DNJ71" s="93"/>
      <c r="DNK71" s="93"/>
      <c r="DNL71" s="93"/>
      <c r="DNM71" s="93"/>
      <c r="DNN71" s="93"/>
      <c r="DNO71" s="93"/>
      <c r="DNP71" s="93"/>
      <c r="DNQ71" s="93"/>
      <c r="DNR71" s="93"/>
      <c r="DNS71" s="93"/>
      <c r="DNT71" s="93"/>
      <c r="DNU71" s="93"/>
      <c r="DNV71" s="93"/>
      <c r="DNW71" s="93"/>
      <c r="DNX71" s="93"/>
      <c r="DNY71" s="93"/>
      <c r="DNZ71" s="93"/>
      <c r="DOA71" s="93"/>
      <c r="DOB71" s="93"/>
      <c r="DOC71" s="93"/>
      <c r="DOD71" s="93"/>
      <c r="DOE71" s="93"/>
      <c r="DOF71" s="93"/>
      <c r="DOG71" s="93"/>
      <c r="DOH71" s="93"/>
      <c r="DOI71" s="93"/>
      <c r="DOJ71" s="93"/>
      <c r="DOK71" s="93"/>
      <c r="DOL71" s="93"/>
      <c r="DOM71" s="93"/>
      <c r="DON71" s="93"/>
      <c r="DOO71" s="93"/>
      <c r="DOP71" s="93"/>
      <c r="DOQ71" s="93"/>
      <c r="DOR71" s="93"/>
      <c r="DOS71" s="93"/>
      <c r="DOT71" s="93"/>
      <c r="DOU71" s="93"/>
      <c r="DOV71" s="93"/>
      <c r="DOW71" s="93"/>
      <c r="DOX71" s="93"/>
      <c r="DOY71" s="93"/>
      <c r="DOZ71" s="93"/>
      <c r="DPA71" s="93"/>
      <c r="DPB71" s="93"/>
      <c r="DPC71" s="93"/>
      <c r="DPD71" s="93"/>
      <c r="DPE71" s="93"/>
      <c r="DPF71" s="93"/>
      <c r="DPG71" s="93"/>
      <c r="DPH71" s="93"/>
      <c r="DPI71" s="93"/>
      <c r="DPJ71" s="93"/>
      <c r="DPK71" s="93"/>
      <c r="DPL71" s="93"/>
      <c r="DPM71" s="93"/>
      <c r="DPN71" s="93"/>
      <c r="DPT71" s="93"/>
      <c r="DPW71" s="93"/>
      <c r="DPZ71" s="93"/>
      <c r="DQC71" s="93"/>
      <c r="DQF71" s="93"/>
      <c r="DQI71" s="93"/>
      <c r="DQO71" s="93"/>
      <c r="DQX71" s="93"/>
      <c r="DRA71" s="93"/>
      <c r="DRD71" s="93"/>
      <c r="DRG71" s="93"/>
      <c r="DRS71" s="93"/>
      <c r="DRY71" s="93"/>
      <c r="DSB71" s="93"/>
      <c r="DSE71" s="93"/>
      <c r="DSH71" s="93"/>
      <c r="DSN71" s="93"/>
      <c r="DSQ71" s="93"/>
      <c r="DST71" s="93"/>
      <c r="DSW71" s="93"/>
      <c r="DSY71" s="93"/>
      <c r="DSZ71" s="93"/>
      <c r="DTE71" s="93"/>
      <c r="DTH71" s="93"/>
      <c r="DTK71" s="93"/>
      <c r="DTN71" s="93"/>
      <c r="DTQ71" s="93"/>
      <c r="DTT71" s="93"/>
      <c r="DTW71" s="93"/>
      <c r="DUC71" s="93"/>
      <c r="DUF71" s="93"/>
      <c r="DUI71" s="93"/>
      <c r="DUK71" s="93"/>
      <c r="DUL71" s="93"/>
      <c r="DUT71" s="93"/>
      <c r="DUW71" s="93"/>
      <c r="DUZ71" s="93"/>
      <c r="DVK71" s="93"/>
      <c r="DVL71" s="93"/>
      <c r="DVQ71" s="93"/>
      <c r="DVU71" s="93"/>
      <c r="DVV71" s="93"/>
      <c r="DWD71" s="93"/>
      <c r="DWE71" s="93"/>
      <c r="DXE71" s="93"/>
      <c r="DXF71" s="93"/>
      <c r="DXG71" s="93"/>
      <c r="DXH71" s="93"/>
      <c r="DXI71" s="93"/>
      <c r="DXJ71" s="93"/>
      <c r="DXK71" s="93"/>
      <c r="DXL71" s="93"/>
      <c r="DXM71" s="93"/>
      <c r="DXN71" s="93"/>
      <c r="DXO71" s="93"/>
      <c r="DXP71" s="93"/>
      <c r="DXQ71" s="93"/>
      <c r="DXR71" s="93"/>
      <c r="DXS71" s="93"/>
      <c r="DXT71" s="93"/>
      <c r="DXU71" s="93"/>
      <c r="DXV71" s="93"/>
      <c r="DXW71" s="93"/>
      <c r="DXX71" s="93"/>
      <c r="DXY71" s="93"/>
      <c r="DXZ71" s="93"/>
      <c r="DYA71" s="93"/>
      <c r="DYB71" s="93"/>
      <c r="DYC71" s="93"/>
      <c r="DYD71" s="93"/>
      <c r="DYE71" s="93"/>
      <c r="DYF71" s="93"/>
      <c r="DYG71" s="93"/>
      <c r="DYH71" s="93"/>
      <c r="DYI71" s="93"/>
      <c r="DYJ71" s="93"/>
      <c r="DYK71" s="93"/>
      <c r="DYL71" s="93"/>
      <c r="DYM71" s="93"/>
      <c r="DYN71" s="93"/>
      <c r="DYO71" s="93"/>
      <c r="DYP71" s="93"/>
      <c r="DYQ71" s="93"/>
      <c r="DYR71" s="93"/>
      <c r="DYS71" s="93"/>
      <c r="DYT71" s="93"/>
      <c r="DYU71" s="93"/>
      <c r="DYV71" s="93"/>
      <c r="DYW71" s="93"/>
      <c r="DYX71" s="93"/>
      <c r="DYY71" s="93"/>
      <c r="DYZ71" s="93"/>
      <c r="DZA71" s="93"/>
      <c r="DZB71" s="93"/>
      <c r="DZC71" s="93"/>
      <c r="DZD71" s="93"/>
      <c r="DZE71" s="93"/>
      <c r="DZF71" s="93"/>
      <c r="DZG71" s="93"/>
      <c r="DZH71" s="93"/>
      <c r="DZI71" s="93"/>
      <c r="DZJ71" s="93"/>
      <c r="DZP71" s="93"/>
      <c r="DZS71" s="93"/>
      <c r="DZV71" s="93"/>
      <c r="DZY71" s="93"/>
      <c r="EAB71" s="93"/>
      <c r="EAE71" s="93"/>
      <c r="EAK71" s="93"/>
      <c r="EAT71" s="93"/>
      <c r="EAW71" s="93"/>
      <c r="EAZ71" s="93"/>
      <c r="EBC71" s="93"/>
      <c r="EBO71" s="93"/>
      <c r="EBU71" s="93"/>
      <c r="EBX71" s="93"/>
      <c r="ECA71" s="93"/>
      <c r="ECD71" s="93"/>
      <c r="ECJ71" s="93"/>
      <c r="ECM71" s="93"/>
      <c r="ECP71" s="93"/>
      <c r="ECS71" s="93"/>
      <c r="ECU71" s="93"/>
      <c r="ECV71" s="93"/>
      <c r="EDA71" s="93"/>
      <c r="EDD71" s="93"/>
      <c r="EDG71" s="93"/>
      <c r="EDJ71" s="93"/>
      <c r="EDM71" s="93"/>
      <c r="EDP71" s="93"/>
      <c r="EDS71" s="93"/>
      <c r="EDY71" s="93"/>
      <c r="EEB71" s="93"/>
      <c r="EEE71" s="93"/>
      <c r="EEG71" s="93"/>
      <c r="EEH71" s="93"/>
      <c r="EEP71" s="93"/>
      <c r="EES71" s="93"/>
      <c r="EEV71" s="93"/>
      <c r="EFG71" s="93"/>
      <c r="EFH71" s="93"/>
      <c r="EFM71" s="93"/>
      <c r="EFQ71" s="93"/>
      <c r="EFR71" s="93"/>
      <c r="EFZ71" s="93"/>
      <c r="EGA71" s="93"/>
      <c r="EHA71" s="93"/>
      <c r="EHB71" s="93"/>
      <c r="EHC71" s="93"/>
      <c r="EHD71" s="93"/>
      <c r="EHE71" s="93"/>
      <c r="EHF71" s="93"/>
      <c r="EHG71" s="93"/>
      <c r="EHH71" s="93"/>
      <c r="EHI71" s="93"/>
      <c r="EHJ71" s="93"/>
      <c r="EHK71" s="93"/>
      <c r="EHL71" s="93"/>
      <c r="EHM71" s="93"/>
      <c r="EHN71" s="93"/>
      <c r="EHO71" s="93"/>
      <c r="EHP71" s="93"/>
      <c r="EHQ71" s="93"/>
      <c r="EHR71" s="93"/>
      <c r="EHS71" s="93"/>
      <c r="EHT71" s="93"/>
      <c r="EHU71" s="93"/>
      <c r="EHV71" s="93"/>
      <c r="EHW71" s="93"/>
      <c r="EHX71" s="93"/>
      <c r="EHY71" s="93"/>
      <c r="EHZ71" s="93"/>
      <c r="EIA71" s="93"/>
      <c r="EIB71" s="93"/>
      <c r="EIC71" s="93"/>
      <c r="EID71" s="93"/>
      <c r="EIE71" s="93"/>
      <c r="EIF71" s="93"/>
      <c r="EIG71" s="93"/>
      <c r="EIH71" s="93"/>
      <c r="EII71" s="93"/>
      <c r="EIJ71" s="93"/>
      <c r="EIK71" s="93"/>
      <c r="EIL71" s="93"/>
      <c r="EIM71" s="93"/>
      <c r="EIN71" s="93"/>
      <c r="EIO71" s="93"/>
      <c r="EIP71" s="93"/>
      <c r="EIQ71" s="93"/>
      <c r="EIR71" s="93"/>
      <c r="EIS71" s="93"/>
      <c r="EIT71" s="93"/>
      <c r="EIU71" s="93"/>
      <c r="EIV71" s="93"/>
      <c r="EIW71" s="93"/>
      <c r="EIX71" s="93"/>
      <c r="EIY71" s="93"/>
      <c r="EIZ71" s="93"/>
      <c r="EJA71" s="93"/>
      <c r="EJB71" s="93"/>
      <c r="EJC71" s="93"/>
      <c r="EJD71" s="93"/>
      <c r="EJE71" s="93"/>
      <c r="EJF71" s="93"/>
      <c r="EJL71" s="93"/>
      <c r="EJO71" s="93"/>
      <c r="EJR71" s="93"/>
      <c r="EJU71" s="93"/>
      <c r="EJX71" s="93"/>
      <c r="EKA71" s="93"/>
      <c r="EKG71" s="93"/>
      <c r="EKP71" s="93"/>
      <c r="EKS71" s="93"/>
      <c r="EKV71" s="93"/>
      <c r="EKY71" s="93"/>
      <c r="ELK71" s="93"/>
      <c r="ELQ71" s="93"/>
      <c r="ELT71" s="93"/>
      <c r="ELW71" s="93"/>
      <c r="ELZ71" s="93"/>
      <c r="EMF71" s="93"/>
      <c r="EMI71" s="93"/>
      <c r="EML71" s="93"/>
      <c r="EMO71" s="93"/>
      <c r="EMQ71" s="93"/>
      <c r="EMR71" s="93"/>
      <c r="EMW71" s="93"/>
      <c r="EMZ71" s="93"/>
      <c r="ENC71" s="93"/>
      <c r="ENF71" s="93"/>
      <c r="ENI71" s="93"/>
      <c r="ENL71" s="93"/>
      <c r="ENO71" s="93"/>
      <c r="ENU71" s="93"/>
      <c r="ENX71" s="93"/>
      <c r="EOA71" s="93"/>
      <c r="EOC71" s="93"/>
      <c r="EOD71" s="93"/>
      <c r="EOL71" s="93"/>
      <c r="EOO71" s="93"/>
      <c r="EOR71" s="93"/>
      <c r="EPC71" s="93"/>
      <c r="EPD71" s="93"/>
      <c r="EPI71" s="93"/>
      <c r="EPM71" s="93"/>
      <c r="EPN71" s="93"/>
      <c r="EPV71" s="93"/>
      <c r="EPW71" s="93"/>
      <c r="EQW71" s="93"/>
      <c r="EQX71" s="93"/>
      <c r="EQY71" s="93"/>
      <c r="EQZ71" s="93"/>
      <c r="ERA71" s="93"/>
      <c r="ERB71" s="93"/>
      <c r="ERC71" s="93"/>
      <c r="ERD71" s="93"/>
      <c r="ERE71" s="93"/>
      <c r="ERF71" s="93"/>
      <c r="ERG71" s="93"/>
      <c r="ERH71" s="93"/>
      <c r="ERI71" s="93"/>
      <c r="ERJ71" s="93"/>
      <c r="ERK71" s="93"/>
      <c r="ERL71" s="93"/>
      <c r="ERM71" s="93"/>
      <c r="ERN71" s="93"/>
      <c r="ERO71" s="93"/>
      <c r="ERP71" s="93"/>
      <c r="ERQ71" s="93"/>
      <c r="ERR71" s="93"/>
      <c r="ERS71" s="93"/>
      <c r="ERT71" s="93"/>
      <c r="ERU71" s="93"/>
      <c r="ERV71" s="93"/>
      <c r="ERW71" s="93"/>
      <c r="ERX71" s="93"/>
      <c r="ERY71" s="93"/>
      <c r="ERZ71" s="93"/>
      <c r="ESA71" s="93"/>
      <c r="ESB71" s="93"/>
      <c r="ESC71" s="93"/>
      <c r="ESD71" s="93"/>
      <c r="ESE71" s="93"/>
      <c r="ESF71" s="93"/>
      <c r="ESG71" s="93"/>
      <c r="ESH71" s="93"/>
      <c r="ESI71" s="93"/>
      <c r="ESJ71" s="93"/>
      <c r="ESK71" s="93"/>
      <c r="ESL71" s="93"/>
      <c r="ESM71" s="93"/>
      <c r="ESN71" s="93"/>
      <c r="ESO71" s="93"/>
      <c r="ESP71" s="93"/>
      <c r="ESQ71" s="93"/>
      <c r="ESR71" s="93"/>
      <c r="ESS71" s="93"/>
      <c r="EST71" s="93"/>
      <c r="ESU71" s="93"/>
      <c r="ESV71" s="93"/>
      <c r="ESW71" s="93"/>
      <c r="ESX71" s="93"/>
      <c r="ESY71" s="93"/>
      <c r="ESZ71" s="93"/>
      <c r="ETA71" s="93"/>
      <c r="ETB71" s="93"/>
      <c r="ETH71" s="93"/>
      <c r="ETK71" s="93"/>
      <c r="ETN71" s="93"/>
      <c r="ETQ71" s="93"/>
      <c r="ETT71" s="93"/>
      <c r="ETW71" s="93"/>
      <c r="EUC71" s="93"/>
      <c r="EUL71" s="93"/>
      <c r="EUO71" s="93"/>
      <c r="EUR71" s="93"/>
      <c r="EUU71" s="93"/>
      <c r="EVG71" s="93"/>
      <c r="EVM71" s="93"/>
      <c r="EVP71" s="93"/>
      <c r="EVS71" s="93"/>
      <c r="EVV71" s="93"/>
      <c r="EWB71" s="93"/>
      <c r="EWE71" s="93"/>
      <c r="EWH71" s="93"/>
      <c r="EWK71" s="93"/>
      <c r="EWM71" s="93"/>
      <c r="EWN71" s="93"/>
      <c r="EWS71" s="93"/>
      <c r="EWV71" s="93"/>
      <c r="EWY71" s="93"/>
      <c r="EXB71" s="93"/>
      <c r="EXE71" s="93"/>
      <c r="EXH71" s="93"/>
      <c r="EXK71" s="93"/>
      <c r="EXQ71" s="93"/>
      <c r="EXT71" s="93"/>
      <c r="EXW71" s="93"/>
      <c r="EXY71" s="93"/>
      <c r="EXZ71" s="93"/>
      <c r="EYH71" s="93"/>
      <c r="EYK71" s="93"/>
      <c r="EYN71" s="93"/>
      <c r="EYY71" s="93"/>
      <c r="EYZ71" s="93"/>
      <c r="EZE71" s="93"/>
      <c r="EZI71" s="93"/>
      <c r="EZJ71" s="93"/>
      <c r="EZR71" s="93"/>
      <c r="EZS71" s="93"/>
      <c r="FAS71" s="93"/>
      <c r="FAT71" s="93"/>
      <c r="FAU71" s="93"/>
      <c r="FAV71" s="93"/>
      <c r="FAW71" s="93"/>
      <c r="FAX71" s="93"/>
      <c r="FAY71" s="93"/>
      <c r="FAZ71" s="93"/>
      <c r="FBA71" s="93"/>
      <c r="FBB71" s="93"/>
      <c r="FBC71" s="93"/>
      <c r="FBD71" s="93"/>
      <c r="FBE71" s="93"/>
      <c r="FBF71" s="93"/>
      <c r="FBG71" s="93"/>
      <c r="FBH71" s="93"/>
      <c r="FBI71" s="93"/>
      <c r="FBJ71" s="93"/>
      <c r="FBK71" s="93"/>
      <c r="FBL71" s="93"/>
      <c r="FBM71" s="93"/>
      <c r="FBN71" s="93"/>
      <c r="FBO71" s="93"/>
      <c r="FBP71" s="93"/>
      <c r="FBQ71" s="93"/>
      <c r="FBR71" s="93"/>
      <c r="FBS71" s="93"/>
      <c r="FBT71" s="93"/>
      <c r="FBU71" s="93"/>
      <c r="FBV71" s="93"/>
      <c r="FBW71" s="93"/>
      <c r="FBX71" s="93"/>
      <c r="FBY71" s="93"/>
      <c r="FBZ71" s="93"/>
      <c r="FCA71" s="93"/>
      <c r="FCB71" s="93"/>
      <c r="FCC71" s="93"/>
      <c r="FCD71" s="93"/>
      <c r="FCE71" s="93"/>
      <c r="FCF71" s="93"/>
      <c r="FCG71" s="93"/>
      <c r="FCH71" s="93"/>
      <c r="FCI71" s="93"/>
      <c r="FCJ71" s="93"/>
      <c r="FCK71" s="93"/>
      <c r="FCL71" s="93"/>
      <c r="FCM71" s="93"/>
      <c r="FCN71" s="93"/>
      <c r="FCO71" s="93"/>
      <c r="FCP71" s="93"/>
      <c r="FCQ71" s="93"/>
      <c r="FCR71" s="93"/>
      <c r="FCS71" s="93"/>
      <c r="FCT71" s="93"/>
      <c r="FCU71" s="93"/>
      <c r="FCV71" s="93"/>
      <c r="FCW71" s="93"/>
      <c r="FCX71" s="93"/>
      <c r="FDD71" s="93"/>
      <c r="FDG71" s="93"/>
      <c r="FDJ71" s="93"/>
      <c r="FDM71" s="93"/>
      <c r="FDP71" s="93"/>
      <c r="FDS71" s="93"/>
      <c r="FDY71" s="93"/>
      <c r="FEH71" s="93"/>
      <c r="FEK71" s="93"/>
      <c r="FEN71" s="93"/>
      <c r="FEQ71" s="93"/>
      <c r="FFC71" s="93"/>
      <c r="FFI71" s="93"/>
      <c r="FFL71" s="93"/>
      <c r="FFO71" s="93"/>
      <c r="FFR71" s="93"/>
      <c r="FFX71" s="93"/>
      <c r="FGA71" s="93"/>
      <c r="FGD71" s="93"/>
      <c r="FGG71" s="93"/>
      <c r="FGI71" s="93"/>
      <c r="FGJ71" s="93"/>
      <c r="FGO71" s="93"/>
      <c r="FGR71" s="93"/>
      <c r="FGU71" s="93"/>
      <c r="FGX71" s="93"/>
      <c r="FHA71" s="93"/>
      <c r="FHD71" s="93"/>
      <c r="FHG71" s="93"/>
      <c r="FHM71" s="93"/>
      <c r="FHP71" s="93"/>
      <c r="FHS71" s="93"/>
      <c r="FHU71" s="93"/>
      <c r="FHV71" s="93"/>
      <c r="FID71" s="93"/>
      <c r="FIG71" s="93"/>
      <c r="FIJ71" s="93"/>
      <c r="FIU71" s="93"/>
      <c r="FIV71" s="93"/>
      <c r="FJA71" s="93"/>
      <c r="FJE71" s="93"/>
      <c r="FJF71" s="93"/>
      <c r="FJN71" s="93"/>
      <c r="FJO71" s="93"/>
      <c r="FKO71" s="93"/>
      <c r="FKP71" s="93"/>
      <c r="FKQ71" s="93"/>
      <c r="FKR71" s="93"/>
      <c r="FKS71" s="93"/>
      <c r="FKT71" s="93"/>
      <c r="FKU71" s="93"/>
      <c r="FKV71" s="93"/>
      <c r="FKW71" s="93"/>
      <c r="FKX71" s="93"/>
      <c r="FKY71" s="93"/>
      <c r="FKZ71" s="93"/>
      <c r="FLA71" s="93"/>
      <c r="FLB71" s="93"/>
      <c r="FLC71" s="93"/>
      <c r="FLD71" s="93"/>
      <c r="FLE71" s="93"/>
      <c r="FLF71" s="93"/>
      <c r="FLG71" s="93"/>
      <c r="FLH71" s="93"/>
      <c r="FLI71" s="93"/>
      <c r="FLJ71" s="93"/>
      <c r="FLK71" s="93"/>
      <c r="FLL71" s="93"/>
      <c r="FLM71" s="93"/>
      <c r="FLN71" s="93"/>
      <c r="FLO71" s="93"/>
      <c r="FLP71" s="93"/>
      <c r="FLQ71" s="93"/>
      <c r="FLR71" s="93"/>
      <c r="FLS71" s="93"/>
      <c r="FLT71" s="93"/>
      <c r="FLU71" s="93"/>
      <c r="FLV71" s="93"/>
      <c r="FLW71" s="93"/>
      <c r="FLX71" s="93"/>
      <c r="FLY71" s="93"/>
      <c r="FLZ71" s="93"/>
      <c r="FMA71" s="93"/>
      <c r="FMB71" s="93"/>
      <c r="FMC71" s="93"/>
      <c r="FMD71" s="93"/>
      <c r="FME71" s="93"/>
      <c r="FMF71" s="93"/>
      <c r="FMG71" s="93"/>
      <c r="FMH71" s="93"/>
      <c r="FMI71" s="93"/>
      <c r="FMJ71" s="93"/>
      <c r="FMK71" s="93"/>
      <c r="FML71" s="93"/>
      <c r="FMM71" s="93"/>
      <c r="FMN71" s="93"/>
      <c r="FMO71" s="93"/>
      <c r="FMP71" s="93"/>
      <c r="FMQ71" s="93"/>
      <c r="FMR71" s="93"/>
      <c r="FMS71" s="93"/>
      <c r="FMT71" s="93"/>
      <c r="FMZ71" s="93"/>
      <c r="FNC71" s="93"/>
      <c r="FNF71" s="93"/>
      <c r="FNI71" s="93"/>
      <c r="FNL71" s="93"/>
      <c r="FNO71" s="93"/>
      <c r="FNU71" s="93"/>
      <c r="FOD71" s="93"/>
      <c r="FOG71" s="93"/>
      <c r="FOJ71" s="93"/>
      <c r="FOM71" s="93"/>
      <c r="FOY71" s="93"/>
      <c r="FPE71" s="93"/>
      <c r="FPH71" s="93"/>
      <c r="FPK71" s="93"/>
      <c r="FPN71" s="93"/>
      <c r="FPT71" s="93"/>
      <c r="FPW71" s="93"/>
      <c r="FPZ71" s="93"/>
      <c r="FQC71" s="93"/>
      <c r="FQE71" s="93"/>
      <c r="FQF71" s="93"/>
      <c r="FQK71" s="93"/>
      <c r="FQN71" s="93"/>
      <c r="FQQ71" s="93"/>
      <c r="FQT71" s="93"/>
      <c r="FQW71" s="93"/>
      <c r="FQZ71" s="93"/>
      <c r="FRC71" s="93"/>
      <c r="FRI71" s="93"/>
      <c r="FRL71" s="93"/>
      <c r="FRO71" s="93"/>
      <c r="FRQ71" s="93"/>
      <c r="FRR71" s="93"/>
      <c r="FRZ71" s="93"/>
      <c r="FSC71" s="93"/>
      <c r="FSF71" s="93"/>
      <c r="FSQ71" s="93"/>
      <c r="FSR71" s="93"/>
      <c r="FSW71" s="93"/>
      <c r="FTA71" s="93"/>
      <c r="FTB71" s="93"/>
      <c r="FTJ71" s="93"/>
      <c r="FTK71" s="93"/>
      <c r="FUK71" s="93"/>
      <c r="FUL71" s="93"/>
      <c r="FUM71" s="93"/>
      <c r="FUN71" s="93"/>
      <c r="FUO71" s="93"/>
      <c r="FUP71" s="93"/>
      <c r="FUQ71" s="93"/>
      <c r="FUR71" s="93"/>
      <c r="FUS71" s="93"/>
      <c r="FUT71" s="93"/>
      <c r="FUU71" s="93"/>
      <c r="FUV71" s="93"/>
      <c r="FUW71" s="93"/>
      <c r="FUX71" s="93"/>
      <c r="FUY71" s="93"/>
      <c r="FUZ71" s="93"/>
      <c r="FVA71" s="93"/>
      <c r="FVB71" s="93"/>
      <c r="FVC71" s="93"/>
      <c r="FVD71" s="93"/>
      <c r="FVE71" s="93"/>
      <c r="FVF71" s="93"/>
      <c r="FVG71" s="93"/>
      <c r="FVH71" s="93"/>
      <c r="FVI71" s="93"/>
      <c r="FVJ71" s="93"/>
      <c r="FVK71" s="93"/>
      <c r="FVL71" s="93"/>
      <c r="FVM71" s="93"/>
      <c r="FVN71" s="93"/>
      <c r="FVO71" s="93"/>
      <c r="FVP71" s="93"/>
      <c r="FVQ71" s="93"/>
      <c r="FVR71" s="93"/>
      <c r="FVS71" s="93"/>
      <c r="FVT71" s="93"/>
      <c r="FVU71" s="93"/>
      <c r="FVV71" s="93"/>
      <c r="FVW71" s="93"/>
      <c r="FVX71" s="93"/>
      <c r="FVY71" s="93"/>
      <c r="FVZ71" s="93"/>
      <c r="FWA71" s="93"/>
      <c r="FWB71" s="93"/>
      <c r="FWC71" s="93"/>
      <c r="FWD71" s="93"/>
      <c r="FWE71" s="93"/>
      <c r="FWF71" s="93"/>
      <c r="FWG71" s="93"/>
      <c r="FWH71" s="93"/>
      <c r="FWI71" s="93"/>
      <c r="FWJ71" s="93"/>
      <c r="FWK71" s="93"/>
      <c r="FWL71" s="93"/>
      <c r="FWM71" s="93"/>
      <c r="FWN71" s="93"/>
      <c r="FWO71" s="93"/>
      <c r="FWP71" s="93"/>
      <c r="FWV71" s="93"/>
      <c r="FWY71" s="93"/>
      <c r="FXB71" s="93"/>
      <c r="FXE71" s="93"/>
      <c r="FXH71" s="93"/>
      <c r="FXK71" s="93"/>
      <c r="FXQ71" s="93"/>
      <c r="FXZ71" s="93"/>
      <c r="FYC71" s="93"/>
      <c r="FYF71" s="93"/>
      <c r="FYI71" s="93"/>
      <c r="FYU71" s="93"/>
      <c r="FZA71" s="93"/>
      <c r="FZD71" s="93"/>
      <c r="FZG71" s="93"/>
      <c r="FZJ71" s="93"/>
      <c r="FZP71" s="93"/>
      <c r="FZS71" s="93"/>
      <c r="FZV71" s="93"/>
      <c r="FZY71" s="93"/>
      <c r="GAA71" s="93"/>
      <c r="GAB71" s="93"/>
      <c r="GAG71" s="93"/>
      <c r="GAJ71" s="93"/>
      <c r="GAM71" s="93"/>
      <c r="GAP71" s="93"/>
      <c r="GAS71" s="93"/>
      <c r="GAV71" s="93"/>
      <c r="GAY71" s="93"/>
      <c r="GBE71" s="93"/>
      <c r="GBH71" s="93"/>
      <c r="GBK71" s="93"/>
      <c r="GBM71" s="93"/>
      <c r="GBN71" s="93"/>
      <c r="GBV71" s="93"/>
      <c r="GBY71" s="93"/>
      <c r="GCB71" s="93"/>
      <c r="GCM71" s="93"/>
      <c r="GCN71" s="93"/>
      <c r="GCS71" s="93"/>
      <c r="GCW71" s="93"/>
      <c r="GCX71" s="93"/>
      <c r="GDF71" s="93"/>
      <c r="GDG71" s="93"/>
      <c r="GEG71" s="93"/>
      <c r="GEH71" s="93"/>
      <c r="GEI71" s="93"/>
      <c r="GEJ71" s="93"/>
      <c r="GEK71" s="93"/>
      <c r="GEL71" s="93"/>
      <c r="GEM71" s="93"/>
      <c r="GEN71" s="93"/>
      <c r="GEO71" s="93"/>
      <c r="GEP71" s="93"/>
      <c r="GEQ71" s="93"/>
      <c r="GER71" s="93"/>
      <c r="GES71" s="93"/>
      <c r="GET71" s="93"/>
      <c r="GEU71" s="93"/>
      <c r="GEV71" s="93"/>
      <c r="GEW71" s="93"/>
      <c r="GEX71" s="93"/>
      <c r="GEY71" s="93"/>
      <c r="GEZ71" s="93"/>
      <c r="GFA71" s="93"/>
      <c r="GFB71" s="93"/>
      <c r="GFC71" s="93"/>
      <c r="GFD71" s="93"/>
      <c r="GFE71" s="93"/>
      <c r="GFF71" s="93"/>
      <c r="GFG71" s="93"/>
      <c r="GFH71" s="93"/>
      <c r="GFI71" s="93"/>
      <c r="GFJ71" s="93"/>
      <c r="GFK71" s="93"/>
      <c r="GFL71" s="93"/>
      <c r="GFM71" s="93"/>
      <c r="GFN71" s="93"/>
      <c r="GFO71" s="93"/>
      <c r="GFP71" s="93"/>
      <c r="GFQ71" s="93"/>
      <c r="GFR71" s="93"/>
      <c r="GFS71" s="93"/>
      <c r="GFT71" s="93"/>
      <c r="GFU71" s="93"/>
      <c r="GFV71" s="93"/>
      <c r="GFW71" s="93"/>
      <c r="GFX71" s="93"/>
      <c r="GFY71" s="93"/>
      <c r="GFZ71" s="93"/>
      <c r="GGA71" s="93"/>
      <c r="GGB71" s="93"/>
      <c r="GGC71" s="93"/>
      <c r="GGD71" s="93"/>
      <c r="GGE71" s="93"/>
      <c r="GGF71" s="93"/>
      <c r="GGG71" s="93"/>
      <c r="GGH71" s="93"/>
      <c r="GGI71" s="93"/>
      <c r="GGJ71" s="93"/>
      <c r="GGK71" s="93"/>
      <c r="GGL71" s="93"/>
      <c r="GGR71" s="93"/>
      <c r="GGU71" s="93"/>
      <c r="GGX71" s="93"/>
      <c r="GHA71" s="93"/>
      <c r="GHD71" s="93"/>
      <c r="GHG71" s="93"/>
      <c r="GHM71" s="93"/>
      <c r="GHV71" s="93"/>
      <c r="GHY71" s="93"/>
      <c r="GIB71" s="93"/>
      <c r="GIE71" s="93"/>
      <c r="GIQ71" s="93"/>
      <c r="GIW71" s="93"/>
      <c r="GIZ71" s="93"/>
      <c r="GJC71" s="93"/>
      <c r="GJF71" s="93"/>
      <c r="GJL71" s="93"/>
      <c r="GJO71" s="93"/>
      <c r="GJR71" s="93"/>
      <c r="GJU71" s="93"/>
      <c r="GJW71" s="93"/>
      <c r="GJX71" s="93"/>
      <c r="GKC71" s="93"/>
      <c r="GKF71" s="93"/>
      <c r="GKI71" s="93"/>
      <c r="GKL71" s="93"/>
      <c r="GKO71" s="93"/>
      <c r="GKR71" s="93"/>
      <c r="GKU71" s="93"/>
      <c r="GLA71" s="93"/>
      <c r="GLD71" s="93"/>
      <c r="GLG71" s="93"/>
      <c r="GLI71" s="93"/>
      <c r="GLJ71" s="93"/>
      <c r="GLR71" s="93"/>
      <c r="GLU71" s="93"/>
      <c r="GLX71" s="93"/>
      <c r="GMI71" s="93"/>
      <c r="GMJ71" s="93"/>
      <c r="GMO71" s="93"/>
      <c r="GMS71" s="93"/>
      <c r="GMT71" s="93"/>
      <c r="GNB71" s="93"/>
      <c r="GNC71" s="93"/>
      <c r="GOC71" s="93"/>
      <c r="GOD71" s="93"/>
      <c r="GOE71" s="93"/>
      <c r="GOF71" s="93"/>
      <c r="GOG71" s="93"/>
      <c r="GOH71" s="93"/>
      <c r="GOI71" s="93"/>
      <c r="GOJ71" s="93"/>
      <c r="GOK71" s="93"/>
      <c r="GOL71" s="93"/>
      <c r="GOM71" s="93"/>
      <c r="GON71" s="93"/>
      <c r="GOO71" s="93"/>
      <c r="GOP71" s="93"/>
      <c r="GOQ71" s="93"/>
      <c r="GOR71" s="93"/>
      <c r="GOS71" s="93"/>
      <c r="GOT71" s="93"/>
      <c r="GOU71" s="93"/>
      <c r="GOV71" s="93"/>
      <c r="GOW71" s="93"/>
      <c r="GOX71" s="93"/>
      <c r="GOY71" s="93"/>
      <c r="GOZ71" s="93"/>
      <c r="GPA71" s="93"/>
      <c r="GPB71" s="93"/>
      <c r="GPC71" s="93"/>
      <c r="GPD71" s="93"/>
      <c r="GPE71" s="93"/>
      <c r="GPF71" s="93"/>
      <c r="GPG71" s="93"/>
      <c r="GPH71" s="93"/>
      <c r="GPI71" s="93"/>
      <c r="GPJ71" s="93"/>
      <c r="GPK71" s="93"/>
      <c r="GPL71" s="93"/>
      <c r="GPM71" s="93"/>
      <c r="GPN71" s="93"/>
      <c r="GPO71" s="93"/>
      <c r="GPP71" s="93"/>
      <c r="GPQ71" s="93"/>
      <c r="GPR71" s="93"/>
      <c r="GPS71" s="93"/>
      <c r="GPT71" s="93"/>
      <c r="GPU71" s="93"/>
      <c r="GPV71" s="93"/>
      <c r="GPW71" s="93"/>
      <c r="GPX71" s="93"/>
      <c r="GPY71" s="93"/>
      <c r="GPZ71" s="93"/>
      <c r="GQA71" s="93"/>
      <c r="GQB71" s="93"/>
      <c r="GQC71" s="93"/>
      <c r="GQD71" s="93"/>
      <c r="GQE71" s="93"/>
      <c r="GQF71" s="93"/>
      <c r="GQG71" s="93"/>
      <c r="GQH71" s="93"/>
      <c r="GQN71" s="93"/>
      <c r="GQQ71" s="93"/>
      <c r="GQT71" s="93"/>
      <c r="GQW71" s="93"/>
      <c r="GQZ71" s="93"/>
      <c r="GRC71" s="93"/>
      <c r="GRI71" s="93"/>
      <c r="GRR71" s="93"/>
      <c r="GRU71" s="93"/>
      <c r="GRX71" s="93"/>
      <c r="GSA71" s="93"/>
      <c r="GSM71" s="93"/>
      <c r="GSS71" s="93"/>
      <c r="GSV71" s="93"/>
      <c r="GSY71" s="93"/>
      <c r="GTB71" s="93"/>
      <c r="GTH71" s="93"/>
      <c r="GTK71" s="93"/>
      <c r="GTN71" s="93"/>
      <c r="GTQ71" s="93"/>
      <c r="GTS71" s="93"/>
      <c r="GTT71" s="93"/>
      <c r="GTY71" s="93"/>
      <c r="GUB71" s="93"/>
      <c r="GUE71" s="93"/>
      <c r="GUH71" s="93"/>
      <c r="GUK71" s="93"/>
      <c r="GUN71" s="93"/>
      <c r="GUQ71" s="93"/>
      <c r="GUW71" s="93"/>
      <c r="GUZ71" s="93"/>
      <c r="GVC71" s="93"/>
      <c r="GVE71" s="93"/>
      <c r="GVF71" s="93"/>
      <c r="GVN71" s="93"/>
      <c r="GVQ71" s="93"/>
      <c r="GVT71" s="93"/>
      <c r="GWE71" s="93"/>
      <c r="GWF71" s="93"/>
      <c r="GWK71" s="93"/>
      <c r="GWO71" s="93"/>
      <c r="GWP71" s="93"/>
      <c r="GWX71" s="93"/>
      <c r="GWY71" s="93"/>
      <c r="GXY71" s="93"/>
      <c r="GXZ71" s="93"/>
      <c r="GYA71" s="93"/>
      <c r="GYB71" s="93"/>
      <c r="GYC71" s="93"/>
      <c r="GYD71" s="93"/>
      <c r="GYE71" s="93"/>
      <c r="GYF71" s="93"/>
      <c r="GYG71" s="93"/>
      <c r="GYH71" s="93"/>
      <c r="GYI71" s="93"/>
      <c r="GYJ71" s="93"/>
      <c r="GYK71" s="93"/>
      <c r="GYL71" s="93"/>
      <c r="GYM71" s="93"/>
      <c r="GYN71" s="93"/>
      <c r="GYO71" s="93"/>
      <c r="GYP71" s="93"/>
      <c r="GYQ71" s="93"/>
      <c r="GYR71" s="93"/>
      <c r="GYS71" s="93"/>
      <c r="GYT71" s="93"/>
      <c r="GYU71" s="93"/>
      <c r="GYV71" s="93"/>
      <c r="GYW71" s="93"/>
      <c r="GYX71" s="93"/>
      <c r="GYY71" s="93"/>
      <c r="GYZ71" s="93"/>
      <c r="GZA71" s="93"/>
      <c r="GZB71" s="93"/>
      <c r="GZC71" s="93"/>
      <c r="GZD71" s="93"/>
      <c r="GZE71" s="93"/>
      <c r="GZF71" s="93"/>
      <c r="GZG71" s="93"/>
      <c r="GZH71" s="93"/>
      <c r="GZI71" s="93"/>
      <c r="GZJ71" s="93"/>
      <c r="GZK71" s="93"/>
      <c r="GZL71" s="93"/>
      <c r="GZM71" s="93"/>
      <c r="GZN71" s="93"/>
      <c r="GZO71" s="93"/>
      <c r="GZP71" s="93"/>
      <c r="GZQ71" s="93"/>
      <c r="GZR71" s="93"/>
      <c r="GZS71" s="93"/>
      <c r="GZT71" s="93"/>
      <c r="GZU71" s="93"/>
      <c r="GZV71" s="93"/>
      <c r="GZW71" s="93"/>
      <c r="GZX71" s="93"/>
      <c r="GZY71" s="93"/>
      <c r="GZZ71" s="93"/>
      <c r="HAA71" s="93"/>
      <c r="HAB71" s="93"/>
      <c r="HAC71" s="93"/>
      <c r="HAD71" s="93"/>
      <c r="HAJ71" s="93"/>
      <c r="HAM71" s="93"/>
      <c r="HAP71" s="93"/>
      <c r="HAS71" s="93"/>
      <c r="HAV71" s="93"/>
      <c r="HAY71" s="93"/>
      <c r="HBE71" s="93"/>
      <c r="HBN71" s="93"/>
      <c r="HBQ71" s="93"/>
      <c r="HBT71" s="93"/>
      <c r="HBW71" s="93"/>
      <c r="HCI71" s="93"/>
      <c r="HCO71" s="93"/>
      <c r="HCR71" s="93"/>
      <c r="HCU71" s="93"/>
      <c r="HCX71" s="93"/>
      <c r="HDD71" s="93"/>
      <c r="HDG71" s="93"/>
      <c r="HDJ71" s="93"/>
      <c r="HDM71" s="93"/>
      <c r="HDO71" s="93"/>
      <c r="HDP71" s="93"/>
      <c r="HDU71" s="93"/>
      <c r="HDX71" s="93"/>
      <c r="HEA71" s="93"/>
      <c r="HED71" s="93"/>
      <c r="HEG71" s="93"/>
      <c r="HEJ71" s="93"/>
      <c r="HEM71" s="93"/>
      <c r="HES71" s="93"/>
      <c r="HEV71" s="93"/>
      <c r="HEY71" s="93"/>
      <c r="HFA71" s="93"/>
      <c r="HFB71" s="93"/>
      <c r="HFJ71" s="93"/>
      <c r="HFM71" s="93"/>
      <c r="HFP71" s="93"/>
      <c r="HGA71" s="93"/>
      <c r="HGB71" s="93"/>
      <c r="HGG71" s="93"/>
      <c r="HGK71" s="93"/>
      <c r="HGL71" s="93"/>
      <c r="HGT71" s="93"/>
      <c r="HGU71" s="93"/>
      <c r="HHU71" s="93"/>
      <c r="HHV71" s="93"/>
      <c r="HHW71" s="93"/>
      <c r="HHX71" s="93"/>
      <c r="HHY71" s="93"/>
      <c r="HHZ71" s="93"/>
      <c r="HIA71" s="93"/>
      <c r="HIB71" s="93"/>
      <c r="HIC71" s="93"/>
      <c r="HID71" s="93"/>
      <c r="HIE71" s="93"/>
      <c r="HIF71" s="93"/>
      <c r="HIG71" s="93"/>
      <c r="HIH71" s="93"/>
      <c r="HII71" s="93"/>
      <c r="HIJ71" s="93"/>
      <c r="HIK71" s="93"/>
      <c r="HIL71" s="93"/>
      <c r="HIM71" s="93"/>
      <c r="HIN71" s="93"/>
      <c r="HIO71" s="93"/>
      <c r="HIP71" s="93"/>
      <c r="HIQ71" s="93"/>
      <c r="HIR71" s="93"/>
      <c r="HIS71" s="93"/>
      <c r="HIT71" s="93"/>
      <c r="HIU71" s="93"/>
      <c r="HIV71" s="93"/>
      <c r="HIW71" s="93"/>
      <c r="HIX71" s="93"/>
      <c r="HIY71" s="93"/>
      <c r="HIZ71" s="93"/>
      <c r="HJA71" s="93"/>
      <c r="HJB71" s="93"/>
      <c r="HJC71" s="93"/>
      <c r="HJD71" s="93"/>
      <c r="HJE71" s="93"/>
      <c r="HJF71" s="93"/>
      <c r="HJG71" s="93"/>
      <c r="HJH71" s="93"/>
      <c r="HJI71" s="93"/>
      <c r="HJJ71" s="93"/>
      <c r="HJK71" s="93"/>
      <c r="HJL71" s="93"/>
      <c r="HJM71" s="93"/>
      <c r="HJN71" s="93"/>
      <c r="HJO71" s="93"/>
      <c r="HJP71" s="93"/>
      <c r="HJQ71" s="93"/>
      <c r="HJR71" s="93"/>
      <c r="HJS71" s="93"/>
      <c r="HJT71" s="93"/>
      <c r="HJU71" s="93"/>
      <c r="HJV71" s="93"/>
      <c r="HJW71" s="93"/>
      <c r="HJX71" s="93"/>
      <c r="HJY71" s="93"/>
      <c r="HJZ71" s="93"/>
      <c r="HKF71" s="93"/>
      <c r="HKI71" s="93"/>
      <c r="HKL71" s="93"/>
      <c r="HKO71" s="93"/>
      <c r="HKR71" s="93"/>
      <c r="HKU71" s="93"/>
      <c r="HLA71" s="93"/>
      <c r="HLJ71" s="93"/>
      <c r="HLM71" s="93"/>
      <c r="HLP71" s="93"/>
      <c r="HLS71" s="93"/>
      <c r="HME71" s="93"/>
      <c r="HMK71" s="93"/>
      <c r="HMN71" s="93"/>
      <c r="HMQ71" s="93"/>
      <c r="HMT71" s="93"/>
      <c r="HMZ71" s="93"/>
      <c r="HNC71" s="93"/>
      <c r="HNF71" s="93"/>
      <c r="HNI71" s="93"/>
      <c r="HNK71" s="93"/>
      <c r="HNL71" s="93"/>
      <c r="HNQ71" s="93"/>
      <c r="HNT71" s="93"/>
      <c r="HNW71" s="93"/>
      <c r="HNZ71" s="93"/>
      <c r="HOC71" s="93"/>
      <c r="HOF71" s="93"/>
      <c r="HOI71" s="93"/>
      <c r="HOO71" s="93"/>
      <c r="HOR71" s="93"/>
      <c r="HOU71" s="93"/>
      <c r="HOW71" s="93"/>
      <c r="HOX71" s="93"/>
      <c r="HPF71" s="93"/>
      <c r="HPI71" s="93"/>
      <c r="HPL71" s="93"/>
      <c r="HPW71" s="93"/>
      <c r="HPX71" s="93"/>
      <c r="HQC71" s="93"/>
      <c r="HQG71" s="93"/>
      <c r="HQH71" s="93"/>
      <c r="HQP71" s="93"/>
      <c r="HQQ71" s="93"/>
      <c r="HRQ71" s="93"/>
      <c r="HRR71" s="93"/>
      <c r="HRS71" s="93"/>
      <c r="HRT71" s="93"/>
      <c r="HRU71" s="93"/>
      <c r="HRV71" s="93"/>
      <c r="HRW71" s="93"/>
      <c r="HRX71" s="93"/>
      <c r="HRY71" s="93"/>
      <c r="HRZ71" s="93"/>
      <c r="HSA71" s="93"/>
      <c r="HSB71" s="93"/>
      <c r="HSC71" s="93"/>
      <c r="HSD71" s="93"/>
      <c r="HSE71" s="93"/>
      <c r="HSF71" s="93"/>
      <c r="HSG71" s="93"/>
      <c r="HSH71" s="93"/>
      <c r="HSI71" s="93"/>
      <c r="HSJ71" s="93"/>
      <c r="HSK71" s="93"/>
      <c r="HSL71" s="93"/>
      <c r="HSM71" s="93"/>
      <c r="HSN71" s="93"/>
      <c r="HSO71" s="93"/>
      <c r="HSP71" s="93"/>
      <c r="HSQ71" s="93"/>
      <c r="HSR71" s="93"/>
      <c r="HSS71" s="93"/>
      <c r="HST71" s="93"/>
      <c r="HSU71" s="93"/>
      <c r="HSV71" s="93"/>
      <c r="HSW71" s="93"/>
      <c r="HSX71" s="93"/>
      <c r="HSY71" s="93"/>
      <c r="HSZ71" s="93"/>
      <c r="HTA71" s="93"/>
      <c r="HTB71" s="93"/>
      <c r="HTC71" s="93"/>
      <c r="HTD71" s="93"/>
      <c r="HTE71" s="93"/>
      <c r="HTF71" s="93"/>
      <c r="HTG71" s="93"/>
      <c r="HTH71" s="93"/>
      <c r="HTI71" s="93"/>
      <c r="HTJ71" s="93"/>
      <c r="HTK71" s="93"/>
      <c r="HTL71" s="93"/>
      <c r="HTM71" s="93"/>
      <c r="HTN71" s="93"/>
      <c r="HTO71" s="93"/>
      <c r="HTP71" s="93"/>
      <c r="HTQ71" s="93"/>
      <c r="HTR71" s="93"/>
      <c r="HTS71" s="93"/>
      <c r="HTT71" s="93"/>
      <c r="HTU71" s="93"/>
      <c r="HTV71" s="93"/>
      <c r="HUB71" s="93"/>
      <c r="HUE71" s="93"/>
      <c r="HUH71" s="93"/>
      <c r="HUK71" s="93"/>
      <c r="HUN71" s="93"/>
      <c r="HUQ71" s="93"/>
      <c r="HUW71" s="93"/>
      <c r="HVF71" s="93"/>
      <c r="HVI71" s="93"/>
      <c r="HVL71" s="93"/>
      <c r="HVO71" s="93"/>
      <c r="HWA71" s="93"/>
      <c r="HWG71" s="93"/>
      <c r="HWJ71" s="93"/>
      <c r="HWM71" s="93"/>
      <c r="HWP71" s="93"/>
      <c r="HWV71" s="93"/>
      <c r="HWY71" s="93"/>
      <c r="HXB71" s="93"/>
      <c r="HXE71" s="93"/>
      <c r="HXG71" s="93"/>
      <c r="HXH71" s="93"/>
      <c r="HXM71" s="93"/>
      <c r="HXP71" s="93"/>
      <c r="HXS71" s="93"/>
      <c r="HXV71" s="93"/>
      <c r="HXY71" s="93"/>
      <c r="HYB71" s="93"/>
      <c r="HYE71" s="93"/>
      <c r="HYK71" s="93"/>
      <c r="HYN71" s="93"/>
      <c r="HYQ71" s="93"/>
      <c r="HYS71" s="93"/>
      <c r="HYT71" s="93"/>
      <c r="HZB71" s="93"/>
      <c r="HZE71" s="93"/>
      <c r="HZH71" s="93"/>
      <c r="HZS71" s="93"/>
      <c r="HZT71" s="93"/>
      <c r="HZY71" s="93"/>
      <c r="IAC71" s="93"/>
      <c r="IAD71" s="93"/>
      <c r="IAL71" s="93"/>
      <c r="IAM71" s="93"/>
      <c r="IBM71" s="93"/>
      <c r="IBN71" s="93"/>
      <c r="IBO71" s="93"/>
      <c r="IBP71" s="93"/>
      <c r="IBQ71" s="93"/>
      <c r="IBR71" s="93"/>
      <c r="IBS71" s="93"/>
      <c r="IBT71" s="93"/>
      <c r="IBU71" s="93"/>
      <c r="IBV71" s="93"/>
      <c r="IBW71" s="93"/>
      <c r="IBX71" s="93"/>
      <c r="IBY71" s="93"/>
      <c r="IBZ71" s="93"/>
      <c r="ICA71" s="93"/>
      <c r="ICB71" s="93"/>
      <c r="ICC71" s="93"/>
      <c r="ICD71" s="93"/>
      <c r="ICE71" s="93"/>
      <c r="ICF71" s="93"/>
      <c r="ICG71" s="93"/>
      <c r="ICH71" s="93"/>
      <c r="ICI71" s="93"/>
      <c r="ICJ71" s="93"/>
      <c r="ICK71" s="93"/>
      <c r="ICL71" s="93"/>
      <c r="ICM71" s="93"/>
      <c r="ICN71" s="93"/>
      <c r="ICO71" s="93"/>
      <c r="ICP71" s="93"/>
      <c r="ICQ71" s="93"/>
      <c r="ICR71" s="93"/>
      <c r="ICS71" s="93"/>
      <c r="ICT71" s="93"/>
      <c r="ICU71" s="93"/>
      <c r="ICV71" s="93"/>
      <c r="ICW71" s="93"/>
      <c r="ICX71" s="93"/>
      <c r="ICY71" s="93"/>
      <c r="ICZ71" s="93"/>
      <c r="IDA71" s="93"/>
      <c r="IDB71" s="93"/>
      <c r="IDC71" s="93"/>
      <c r="IDD71" s="93"/>
      <c r="IDE71" s="93"/>
      <c r="IDF71" s="93"/>
      <c r="IDG71" s="93"/>
      <c r="IDH71" s="93"/>
      <c r="IDI71" s="93"/>
      <c r="IDJ71" s="93"/>
      <c r="IDK71" s="93"/>
      <c r="IDL71" s="93"/>
      <c r="IDM71" s="93"/>
      <c r="IDN71" s="93"/>
      <c r="IDO71" s="93"/>
      <c r="IDP71" s="93"/>
      <c r="IDQ71" s="93"/>
      <c r="IDR71" s="93"/>
      <c r="IDX71" s="93"/>
      <c r="IEA71" s="93"/>
      <c r="IED71" s="93"/>
      <c r="IEG71" s="93"/>
      <c r="IEJ71" s="93"/>
      <c r="IEM71" s="93"/>
      <c r="IES71" s="93"/>
      <c r="IFB71" s="93"/>
      <c r="IFE71" s="93"/>
      <c r="IFH71" s="93"/>
      <c r="IFK71" s="93"/>
      <c r="IFW71" s="93"/>
      <c r="IGC71" s="93"/>
      <c r="IGF71" s="93"/>
      <c r="IGI71" s="93"/>
      <c r="IGL71" s="93"/>
      <c r="IGR71" s="93"/>
      <c r="IGU71" s="93"/>
      <c r="IGX71" s="93"/>
      <c r="IHA71" s="93"/>
      <c r="IHC71" s="93"/>
      <c r="IHD71" s="93"/>
      <c r="IHI71" s="93"/>
      <c r="IHL71" s="93"/>
      <c r="IHO71" s="93"/>
      <c r="IHR71" s="93"/>
      <c r="IHU71" s="93"/>
      <c r="IHX71" s="93"/>
      <c r="IIA71" s="93"/>
      <c r="IIG71" s="93"/>
      <c r="IIJ71" s="93"/>
      <c r="IIM71" s="93"/>
      <c r="IIO71" s="93"/>
      <c r="IIP71" s="93"/>
      <c r="IIX71" s="93"/>
      <c r="IJA71" s="93"/>
      <c r="IJD71" s="93"/>
      <c r="IJO71" s="93"/>
      <c r="IJP71" s="93"/>
      <c r="IJU71" s="93"/>
      <c r="IJY71" s="93"/>
      <c r="IJZ71" s="93"/>
      <c r="IKH71" s="93"/>
      <c r="IKI71" s="93"/>
      <c r="ILI71" s="93"/>
      <c r="ILJ71" s="93"/>
      <c r="ILK71" s="93"/>
      <c r="ILL71" s="93"/>
      <c r="ILM71" s="93"/>
      <c r="ILN71" s="93"/>
      <c r="ILO71" s="93"/>
      <c r="ILP71" s="93"/>
      <c r="ILQ71" s="93"/>
      <c r="ILR71" s="93"/>
      <c r="ILS71" s="93"/>
      <c r="ILT71" s="93"/>
      <c r="ILU71" s="93"/>
      <c r="ILV71" s="93"/>
      <c r="ILW71" s="93"/>
      <c r="ILX71" s="93"/>
      <c r="ILY71" s="93"/>
      <c r="ILZ71" s="93"/>
      <c r="IMA71" s="93"/>
      <c r="IMB71" s="93"/>
      <c r="IMC71" s="93"/>
      <c r="IMD71" s="93"/>
      <c r="IME71" s="93"/>
      <c r="IMF71" s="93"/>
      <c r="IMG71" s="93"/>
      <c r="IMH71" s="93"/>
      <c r="IMI71" s="93"/>
      <c r="IMJ71" s="93"/>
      <c r="IMK71" s="93"/>
      <c r="IML71" s="93"/>
      <c r="IMM71" s="93"/>
      <c r="IMN71" s="93"/>
      <c r="IMO71" s="93"/>
      <c r="IMP71" s="93"/>
      <c r="IMQ71" s="93"/>
      <c r="IMR71" s="93"/>
      <c r="IMS71" s="93"/>
      <c r="IMT71" s="93"/>
      <c r="IMU71" s="93"/>
      <c r="IMV71" s="93"/>
      <c r="IMW71" s="93"/>
      <c r="IMX71" s="93"/>
      <c r="IMY71" s="93"/>
      <c r="IMZ71" s="93"/>
      <c r="INA71" s="93"/>
      <c r="INB71" s="93"/>
      <c r="INC71" s="93"/>
      <c r="IND71" s="93"/>
      <c r="INE71" s="93"/>
      <c r="INF71" s="93"/>
      <c r="ING71" s="93"/>
      <c r="INH71" s="93"/>
      <c r="INI71" s="93"/>
      <c r="INJ71" s="93"/>
      <c r="INK71" s="93"/>
      <c r="INL71" s="93"/>
      <c r="INM71" s="93"/>
      <c r="INN71" s="93"/>
      <c r="INT71" s="93"/>
      <c r="INW71" s="93"/>
      <c r="INZ71" s="93"/>
      <c r="IOC71" s="93"/>
      <c r="IOF71" s="93"/>
      <c r="IOI71" s="93"/>
      <c r="IOO71" s="93"/>
      <c r="IOX71" s="93"/>
      <c r="IPA71" s="93"/>
      <c r="IPD71" s="93"/>
      <c r="IPG71" s="93"/>
      <c r="IPS71" s="93"/>
      <c r="IPY71" s="93"/>
      <c r="IQB71" s="93"/>
      <c r="IQE71" s="93"/>
      <c r="IQH71" s="93"/>
      <c r="IQN71" s="93"/>
      <c r="IQQ71" s="93"/>
      <c r="IQT71" s="93"/>
      <c r="IQW71" s="93"/>
      <c r="IQY71" s="93"/>
      <c r="IQZ71" s="93"/>
      <c r="IRE71" s="93"/>
      <c r="IRH71" s="93"/>
      <c r="IRK71" s="93"/>
      <c r="IRN71" s="93"/>
      <c r="IRQ71" s="93"/>
      <c r="IRT71" s="93"/>
      <c r="IRW71" s="93"/>
      <c r="ISC71" s="93"/>
      <c r="ISF71" s="93"/>
      <c r="ISI71" s="93"/>
      <c r="ISK71" s="93"/>
      <c r="ISL71" s="93"/>
      <c r="IST71" s="93"/>
      <c r="ISW71" s="93"/>
      <c r="ISZ71" s="93"/>
      <c r="ITK71" s="93"/>
      <c r="ITL71" s="93"/>
      <c r="ITQ71" s="93"/>
      <c r="ITU71" s="93"/>
      <c r="ITV71" s="93"/>
      <c r="IUD71" s="93"/>
      <c r="IUE71" s="93"/>
      <c r="IVE71" s="93"/>
      <c r="IVF71" s="93"/>
      <c r="IVG71" s="93"/>
      <c r="IVH71" s="93"/>
      <c r="IVI71" s="93"/>
      <c r="IVJ71" s="93"/>
      <c r="IVK71" s="93"/>
      <c r="IVL71" s="93"/>
      <c r="IVM71" s="93"/>
      <c r="IVN71" s="93"/>
      <c r="IVO71" s="93"/>
      <c r="IVP71" s="93"/>
      <c r="IVQ71" s="93"/>
      <c r="IVR71" s="93"/>
      <c r="IVS71" s="93"/>
      <c r="IVT71" s="93"/>
      <c r="IVU71" s="93"/>
      <c r="IVV71" s="93"/>
      <c r="IVW71" s="93"/>
      <c r="IVX71" s="93"/>
      <c r="IVY71" s="93"/>
      <c r="IVZ71" s="93"/>
      <c r="IWA71" s="93"/>
      <c r="IWB71" s="93"/>
      <c r="IWC71" s="93"/>
      <c r="IWD71" s="93"/>
      <c r="IWE71" s="93"/>
      <c r="IWF71" s="93"/>
      <c r="IWG71" s="93"/>
      <c r="IWH71" s="93"/>
      <c r="IWI71" s="93"/>
      <c r="IWJ71" s="93"/>
      <c r="IWK71" s="93"/>
      <c r="IWL71" s="93"/>
      <c r="IWM71" s="93"/>
      <c r="IWN71" s="93"/>
      <c r="IWO71" s="93"/>
      <c r="IWP71" s="93"/>
      <c r="IWQ71" s="93"/>
      <c r="IWR71" s="93"/>
      <c r="IWS71" s="93"/>
      <c r="IWT71" s="93"/>
      <c r="IWU71" s="93"/>
      <c r="IWV71" s="93"/>
      <c r="IWW71" s="93"/>
      <c r="IWX71" s="93"/>
      <c r="IWY71" s="93"/>
      <c r="IWZ71" s="93"/>
      <c r="IXA71" s="93"/>
      <c r="IXB71" s="93"/>
      <c r="IXC71" s="93"/>
      <c r="IXD71" s="93"/>
      <c r="IXE71" s="93"/>
      <c r="IXF71" s="93"/>
      <c r="IXG71" s="93"/>
      <c r="IXH71" s="93"/>
      <c r="IXI71" s="93"/>
      <c r="IXJ71" s="93"/>
      <c r="IXP71" s="93"/>
      <c r="IXS71" s="93"/>
      <c r="IXV71" s="93"/>
      <c r="IXY71" s="93"/>
      <c r="IYB71" s="93"/>
      <c r="IYE71" s="93"/>
      <c r="IYK71" s="93"/>
      <c r="IYT71" s="93"/>
      <c r="IYW71" s="93"/>
      <c r="IYZ71" s="93"/>
      <c r="IZC71" s="93"/>
      <c r="IZO71" s="93"/>
      <c r="IZU71" s="93"/>
      <c r="IZX71" s="93"/>
      <c r="JAA71" s="93"/>
      <c r="JAD71" s="93"/>
      <c r="JAJ71" s="93"/>
      <c r="JAM71" s="93"/>
      <c r="JAP71" s="93"/>
      <c r="JAS71" s="93"/>
      <c r="JAU71" s="93"/>
      <c r="JAV71" s="93"/>
      <c r="JBA71" s="93"/>
      <c r="JBD71" s="93"/>
      <c r="JBG71" s="93"/>
      <c r="JBJ71" s="93"/>
      <c r="JBM71" s="93"/>
      <c r="JBP71" s="93"/>
      <c r="JBS71" s="93"/>
      <c r="JBY71" s="93"/>
      <c r="JCB71" s="93"/>
      <c r="JCE71" s="93"/>
      <c r="JCG71" s="93"/>
      <c r="JCH71" s="93"/>
      <c r="JCP71" s="93"/>
      <c r="JCS71" s="93"/>
      <c r="JCV71" s="93"/>
      <c r="JDG71" s="93"/>
      <c r="JDH71" s="93"/>
      <c r="JDM71" s="93"/>
      <c r="JDQ71" s="93"/>
      <c r="JDR71" s="93"/>
      <c r="JDZ71" s="93"/>
      <c r="JEA71" s="93"/>
      <c r="JFA71" s="93"/>
      <c r="JFB71" s="93"/>
      <c r="JFC71" s="93"/>
      <c r="JFD71" s="93"/>
      <c r="JFE71" s="93"/>
      <c r="JFF71" s="93"/>
      <c r="JFG71" s="93"/>
      <c r="JFH71" s="93"/>
      <c r="JFI71" s="93"/>
      <c r="JFJ71" s="93"/>
      <c r="JFK71" s="93"/>
      <c r="JFL71" s="93"/>
      <c r="JFM71" s="93"/>
      <c r="JFN71" s="93"/>
      <c r="JFO71" s="93"/>
      <c r="JFP71" s="93"/>
      <c r="JFQ71" s="93"/>
      <c r="JFR71" s="93"/>
      <c r="JFS71" s="93"/>
      <c r="JFT71" s="93"/>
      <c r="JFU71" s="93"/>
      <c r="JFV71" s="93"/>
      <c r="JFW71" s="93"/>
      <c r="JFX71" s="93"/>
      <c r="JFY71" s="93"/>
      <c r="JFZ71" s="93"/>
      <c r="JGA71" s="93"/>
      <c r="JGB71" s="93"/>
      <c r="JGC71" s="93"/>
      <c r="JGD71" s="93"/>
      <c r="JGE71" s="93"/>
      <c r="JGF71" s="93"/>
      <c r="JGG71" s="93"/>
      <c r="JGH71" s="93"/>
      <c r="JGI71" s="93"/>
      <c r="JGJ71" s="93"/>
      <c r="JGK71" s="93"/>
      <c r="JGL71" s="93"/>
      <c r="JGM71" s="93"/>
      <c r="JGN71" s="93"/>
      <c r="JGO71" s="93"/>
      <c r="JGP71" s="93"/>
      <c r="JGQ71" s="93"/>
      <c r="JGR71" s="93"/>
      <c r="JGS71" s="93"/>
      <c r="JGT71" s="93"/>
      <c r="JGU71" s="93"/>
      <c r="JGV71" s="93"/>
      <c r="JGW71" s="93"/>
      <c r="JGX71" s="93"/>
      <c r="JGY71" s="93"/>
      <c r="JGZ71" s="93"/>
      <c r="JHA71" s="93"/>
      <c r="JHB71" s="93"/>
      <c r="JHC71" s="93"/>
      <c r="JHD71" s="93"/>
      <c r="JHE71" s="93"/>
      <c r="JHF71" s="93"/>
      <c r="JHL71" s="93"/>
      <c r="JHO71" s="93"/>
      <c r="JHR71" s="93"/>
      <c r="JHU71" s="93"/>
      <c r="JHX71" s="93"/>
      <c r="JIA71" s="93"/>
      <c r="JIG71" s="93"/>
      <c r="JIP71" s="93"/>
      <c r="JIS71" s="93"/>
      <c r="JIV71" s="93"/>
      <c r="JIY71" s="93"/>
      <c r="JJK71" s="93"/>
      <c r="JJQ71" s="93"/>
      <c r="JJT71" s="93"/>
      <c r="JJW71" s="93"/>
      <c r="JJZ71" s="93"/>
      <c r="JKF71" s="93"/>
      <c r="JKI71" s="93"/>
      <c r="JKL71" s="93"/>
      <c r="JKO71" s="93"/>
      <c r="JKQ71" s="93"/>
      <c r="JKR71" s="93"/>
      <c r="JKW71" s="93"/>
      <c r="JKZ71" s="93"/>
      <c r="JLC71" s="93"/>
      <c r="JLF71" s="93"/>
      <c r="JLI71" s="93"/>
      <c r="JLL71" s="93"/>
      <c r="JLO71" s="93"/>
      <c r="JLU71" s="93"/>
      <c r="JLX71" s="93"/>
      <c r="JMA71" s="93"/>
      <c r="JMC71" s="93"/>
      <c r="JMD71" s="93"/>
      <c r="JML71" s="93"/>
      <c r="JMO71" s="93"/>
      <c r="JMR71" s="93"/>
      <c r="JNC71" s="93"/>
      <c r="JND71" s="93"/>
      <c r="JNI71" s="93"/>
      <c r="JNM71" s="93"/>
      <c r="JNN71" s="93"/>
      <c r="JNV71" s="93"/>
      <c r="JNW71" s="93"/>
      <c r="JOW71" s="93"/>
      <c r="JOX71" s="93"/>
      <c r="JOY71" s="93"/>
      <c r="JOZ71" s="93"/>
      <c r="JPA71" s="93"/>
      <c r="JPB71" s="93"/>
      <c r="JPC71" s="93"/>
      <c r="JPD71" s="93"/>
      <c r="JPE71" s="93"/>
      <c r="JPF71" s="93"/>
      <c r="JPG71" s="93"/>
      <c r="JPH71" s="93"/>
      <c r="JPI71" s="93"/>
      <c r="JPJ71" s="93"/>
      <c r="JPK71" s="93"/>
      <c r="JPL71" s="93"/>
      <c r="JPM71" s="93"/>
      <c r="JPN71" s="93"/>
      <c r="JPO71" s="93"/>
      <c r="JPP71" s="93"/>
      <c r="JPQ71" s="93"/>
      <c r="JPR71" s="93"/>
      <c r="JPS71" s="93"/>
      <c r="JPT71" s="93"/>
      <c r="JPU71" s="93"/>
      <c r="JPV71" s="93"/>
      <c r="JPW71" s="93"/>
      <c r="JPX71" s="93"/>
      <c r="JPY71" s="93"/>
      <c r="JPZ71" s="93"/>
      <c r="JQA71" s="93"/>
      <c r="JQB71" s="93"/>
      <c r="JQC71" s="93"/>
      <c r="JQD71" s="93"/>
      <c r="JQE71" s="93"/>
      <c r="JQF71" s="93"/>
      <c r="JQG71" s="93"/>
      <c r="JQH71" s="93"/>
      <c r="JQI71" s="93"/>
      <c r="JQJ71" s="93"/>
      <c r="JQK71" s="93"/>
      <c r="JQL71" s="93"/>
      <c r="JQM71" s="93"/>
      <c r="JQN71" s="93"/>
      <c r="JQO71" s="93"/>
      <c r="JQP71" s="93"/>
      <c r="JQQ71" s="93"/>
      <c r="JQR71" s="93"/>
      <c r="JQS71" s="93"/>
      <c r="JQT71" s="93"/>
      <c r="JQU71" s="93"/>
      <c r="JQV71" s="93"/>
      <c r="JQW71" s="93"/>
      <c r="JQX71" s="93"/>
      <c r="JQY71" s="93"/>
      <c r="JQZ71" s="93"/>
      <c r="JRA71" s="93"/>
      <c r="JRB71" s="93"/>
      <c r="JRH71" s="93"/>
      <c r="JRK71" s="93"/>
      <c r="JRN71" s="93"/>
      <c r="JRQ71" s="93"/>
      <c r="JRT71" s="93"/>
      <c r="JRW71" s="93"/>
      <c r="JSC71" s="93"/>
      <c r="JSL71" s="93"/>
      <c r="JSO71" s="93"/>
      <c r="JSR71" s="93"/>
      <c r="JSU71" s="93"/>
      <c r="JTG71" s="93"/>
      <c r="JTM71" s="93"/>
      <c r="JTP71" s="93"/>
      <c r="JTS71" s="93"/>
      <c r="JTV71" s="93"/>
      <c r="JUB71" s="93"/>
      <c r="JUE71" s="93"/>
      <c r="JUH71" s="93"/>
      <c r="JUK71" s="93"/>
      <c r="JUM71" s="93"/>
      <c r="JUN71" s="93"/>
      <c r="JUS71" s="93"/>
      <c r="JUV71" s="93"/>
      <c r="JUY71" s="93"/>
      <c r="JVB71" s="93"/>
      <c r="JVE71" s="93"/>
      <c r="JVH71" s="93"/>
      <c r="JVK71" s="93"/>
      <c r="JVQ71" s="93"/>
      <c r="JVT71" s="93"/>
      <c r="JVW71" s="93"/>
      <c r="JVY71" s="93"/>
      <c r="JVZ71" s="93"/>
      <c r="JWH71" s="93"/>
      <c r="JWK71" s="93"/>
      <c r="JWN71" s="93"/>
      <c r="JWY71" s="93"/>
      <c r="JWZ71" s="93"/>
      <c r="JXE71" s="93"/>
      <c r="JXI71" s="93"/>
      <c r="JXJ71" s="93"/>
      <c r="JXR71" s="93"/>
      <c r="JXS71" s="93"/>
      <c r="JYS71" s="93"/>
      <c r="JYT71" s="93"/>
      <c r="JYU71" s="93"/>
      <c r="JYV71" s="93"/>
      <c r="JYW71" s="93"/>
      <c r="JYX71" s="93"/>
      <c r="JYY71" s="93"/>
      <c r="JYZ71" s="93"/>
      <c r="JZA71" s="93"/>
      <c r="JZB71" s="93"/>
      <c r="JZC71" s="93"/>
      <c r="JZD71" s="93"/>
      <c r="JZE71" s="93"/>
      <c r="JZF71" s="93"/>
      <c r="JZG71" s="93"/>
      <c r="JZH71" s="93"/>
      <c r="JZI71" s="93"/>
      <c r="JZJ71" s="93"/>
      <c r="JZK71" s="93"/>
      <c r="JZL71" s="93"/>
      <c r="JZM71" s="93"/>
      <c r="JZN71" s="93"/>
      <c r="JZO71" s="93"/>
      <c r="JZP71" s="93"/>
      <c r="JZQ71" s="93"/>
      <c r="JZR71" s="93"/>
      <c r="JZS71" s="93"/>
      <c r="JZT71" s="93"/>
      <c r="JZU71" s="93"/>
      <c r="JZV71" s="93"/>
      <c r="JZW71" s="93"/>
      <c r="JZX71" s="93"/>
      <c r="JZY71" s="93"/>
      <c r="JZZ71" s="93"/>
      <c r="KAA71" s="93"/>
      <c r="KAB71" s="93"/>
      <c r="KAC71" s="93"/>
      <c r="KAD71" s="93"/>
      <c r="KAE71" s="93"/>
      <c r="KAF71" s="93"/>
      <c r="KAG71" s="93"/>
      <c r="KAH71" s="93"/>
      <c r="KAI71" s="93"/>
      <c r="KAJ71" s="93"/>
      <c r="KAK71" s="93"/>
      <c r="KAL71" s="93"/>
      <c r="KAM71" s="93"/>
      <c r="KAN71" s="93"/>
      <c r="KAO71" s="93"/>
      <c r="KAP71" s="93"/>
      <c r="KAQ71" s="93"/>
      <c r="KAR71" s="93"/>
      <c r="KAS71" s="93"/>
      <c r="KAT71" s="93"/>
      <c r="KAU71" s="93"/>
      <c r="KAV71" s="93"/>
      <c r="KAW71" s="93"/>
      <c r="KAX71" s="93"/>
      <c r="KBD71" s="93"/>
      <c r="KBG71" s="93"/>
      <c r="KBJ71" s="93"/>
      <c r="KBM71" s="93"/>
      <c r="KBP71" s="93"/>
      <c r="KBS71" s="93"/>
      <c r="KBY71" s="93"/>
      <c r="KCH71" s="93"/>
      <c r="KCK71" s="93"/>
      <c r="KCN71" s="93"/>
      <c r="KCQ71" s="93"/>
      <c r="KDC71" s="93"/>
      <c r="KDI71" s="93"/>
      <c r="KDL71" s="93"/>
      <c r="KDO71" s="93"/>
      <c r="KDR71" s="93"/>
      <c r="KDX71" s="93"/>
      <c r="KEA71" s="93"/>
      <c r="KED71" s="93"/>
      <c r="KEG71" s="93"/>
      <c r="KEI71" s="93"/>
      <c r="KEJ71" s="93"/>
      <c r="KEO71" s="93"/>
      <c r="KER71" s="93"/>
      <c r="KEU71" s="93"/>
      <c r="KEX71" s="93"/>
      <c r="KFA71" s="93"/>
      <c r="KFD71" s="93"/>
      <c r="KFG71" s="93"/>
      <c r="KFM71" s="93"/>
      <c r="KFP71" s="93"/>
      <c r="KFS71" s="93"/>
      <c r="KFU71" s="93"/>
      <c r="KFV71" s="93"/>
      <c r="KGD71" s="93"/>
      <c r="KGG71" s="93"/>
      <c r="KGJ71" s="93"/>
      <c r="KGU71" s="93"/>
      <c r="KGV71" s="93"/>
      <c r="KHA71" s="93"/>
      <c r="KHE71" s="93"/>
      <c r="KHF71" s="93"/>
      <c r="KHN71" s="93"/>
      <c r="KHO71" s="93"/>
      <c r="KIO71" s="93"/>
      <c r="KIP71" s="93"/>
      <c r="KIQ71" s="93"/>
      <c r="KIR71" s="93"/>
      <c r="KIS71" s="93"/>
      <c r="KIT71" s="93"/>
      <c r="KIU71" s="93"/>
      <c r="KIV71" s="93"/>
      <c r="KIW71" s="93"/>
      <c r="KIX71" s="93"/>
      <c r="KIY71" s="93"/>
      <c r="KIZ71" s="93"/>
      <c r="KJA71" s="93"/>
      <c r="KJB71" s="93"/>
      <c r="KJC71" s="93"/>
      <c r="KJD71" s="93"/>
      <c r="KJE71" s="93"/>
      <c r="KJF71" s="93"/>
      <c r="KJG71" s="93"/>
      <c r="KJH71" s="93"/>
      <c r="KJI71" s="93"/>
      <c r="KJJ71" s="93"/>
      <c r="KJK71" s="93"/>
      <c r="KJL71" s="93"/>
      <c r="KJM71" s="93"/>
      <c r="KJN71" s="93"/>
      <c r="KJO71" s="93"/>
      <c r="KJP71" s="93"/>
      <c r="KJQ71" s="93"/>
      <c r="KJR71" s="93"/>
      <c r="KJS71" s="93"/>
      <c r="KJT71" s="93"/>
      <c r="KJU71" s="93"/>
      <c r="KJV71" s="93"/>
      <c r="KJW71" s="93"/>
      <c r="KJX71" s="93"/>
      <c r="KJY71" s="93"/>
      <c r="KJZ71" s="93"/>
      <c r="KKA71" s="93"/>
      <c r="KKB71" s="93"/>
      <c r="KKC71" s="93"/>
      <c r="KKD71" s="93"/>
      <c r="KKE71" s="93"/>
      <c r="KKF71" s="93"/>
      <c r="KKG71" s="93"/>
      <c r="KKH71" s="93"/>
      <c r="KKI71" s="93"/>
      <c r="KKJ71" s="93"/>
      <c r="KKK71" s="93"/>
      <c r="KKL71" s="93"/>
      <c r="KKM71" s="93"/>
      <c r="KKN71" s="93"/>
      <c r="KKO71" s="93"/>
      <c r="KKP71" s="93"/>
      <c r="KKQ71" s="93"/>
      <c r="KKR71" s="93"/>
      <c r="KKS71" s="93"/>
      <c r="KKT71" s="93"/>
      <c r="KKZ71" s="93"/>
      <c r="KLC71" s="93"/>
      <c r="KLF71" s="93"/>
      <c r="KLI71" s="93"/>
      <c r="KLL71" s="93"/>
      <c r="KLO71" s="93"/>
      <c r="KLU71" s="93"/>
      <c r="KMD71" s="93"/>
      <c r="KMG71" s="93"/>
      <c r="KMJ71" s="93"/>
      <c r="KMM71" s="93"/>
      <c r="KMY71" s="93"/>
      <c r="KNE71" s="93"/>
      <c r="KNH71" s="93"/>
      <c r="KNK71" s="93"/>
      <c r="KNN71" s="93"/>
      <c r="KNT71" s="93"/>
      <c r="KNW71" s="93"/>
      <c r="KNZ71" s="93"/>
      <c r="KOC71" s="93"/>
      <c r="KOE71" s="93"/>
      <c r="KOF71" s="93"/>
      <c r="KOK71" s="93"/>
      <c r="KON71" s="93"/>
      <c r="KOQ71" s="93"/>
      <c r="KOT71" s="93"/>
      <c r="KOW71" s="93"/>
      <c r="KOZ71" s="93"/>
      <c r="KPC71" s="93"/>
      <c r="KPI71" s="93"/>
      <c r="KPL71" s="93"/>
      <c r="KPO71" s="93"/>
      <c r="KPQ71" s="93"/>
      <c r="KPR71" s="93"/>
      <c r="KPZ71" s="93"/>
      <c r="KQC71" s="93"/>
      <c r="KQF71" s="93"/>
      <c r="KQQ71" s="93"/>
      <c r="KQR71" s="93"/>
      <c r="KQW71" s="93"/>
      <c r="KRA71" s="93"/>
      <c r="KRB71" s="93"/>
      <c r="KRJ71" s="93"/>
      <c r="KRK71" s="93"/>
      <c r="KSK71" s="93"/>
      <c r="KSL71" s="93"/>
      <c r="KSM71" s="93"/>
      <c r="KSN71" s="93"/>
      <c r="KSO71" s="93"/>
      <c r="KSP71" s="93"/>
      <c r="KSQ71" s="93"/>
      <c r="KSR71" s="93"/>
      <c r="KSS71" s="93"/>
      <c r="KST71" s="93"/>
      <c r="KSU71" s="93"/>
      <c r="KSV71" s="93"/>
      <c r="KSW71" s="93"/>
      <c r="KSX71" s="93"/>
      <c r="KSY71" s="93"/>
      <c r="KSZ71" s="93"/>
      <c r="KTA71" s="93"/>
      <c r="KTB71" s="93"/>
      <c r="KTC71" s="93"/>
      <c r="KTD71" s="93"/>
      <c r="KTE71" s="93"/>
      <c r="KTF71" s="93"/>
      <c r="KTG71" s="93"/>
      <c r="KTH71" s="93"/>
      <c r="KTI71" s="93"/>
      <c r="KTJ71" s="93"/>
      <c r="KTK71" s="93"/>
      <c r="KTL71" s="93"/>
      <c r="KTM71" s="93"/>
      <c r="KTN71" s="93"/>
      <c r="KTO71" s="93"/>
      <c r="KTP71" s="93"/>
      <c r="KTQ71" s="93"/>
      <c r="KTR71" s="93"/>
      <c r="KTS71" s="93"/>
      <c r="KTT71" s="93"/>
      <c r="KTU71" s="93"/>
      <c r="KTV71" s="93"/>
      <c r="KTW71" s="93"/>
      <c r="KTX71" s="93"/>
      <c r="KTY71" s="93"/>
      <c r="KTZ71" s="93"/>
      <c r="KUA71" s="93"/>
      <c r="KUB71" s="93"/>
      <c r="KUC71" s="93"/>
      <c r="KUD71" s="93"/>
      <c r="KUE71" s="93"/>
      <c r="KUF71" s="93"/>
      <c r="KUG71" s="93"/>
      <c r="KUH71" s="93"/>
      <c r="KUI71" s="93"/>
      <c r="KUJ71" s="93"/>
      <c r="KUK71" s="93"/>
      <c r="KUL71" s="93"/>
      <c r="KUM71" s="93"/>
      <c r="KUN71" s="93"/>
      <c r="KUO71" s="93"/>
      <c r="KUP71" s="93"/>
      <c r="KUV71" s="93"/>
      <c r="KUY71" s="93"/>
      <c r="KVB71" s="93"/>
      <c r="KVE71" s="93"/>
      <c r="KVH71" s="93"/>
      <c r="KVK71" s="93"/>
      <c r="KVQ71" s="93"/>
      <c r="KVZ71" s="93"/>
      <c r="KWC71" s="93"/>
      <c r="KWF71" s="93"/>
      <c r="KWI71" s="93"/>
      <c r="KWU71" s="93"/>
      <c r="KXA71" s="93"/>
      <c r="KXD71" s="93"/>
      <c r="KXG71" s="93"/>
      <c r="KXJ71" s="93"/>
      <c r="KXP71" s="93"/>
      <c r="KXS71" s="93"/>
      <c r="KXV71" s="93"/>
      <c r="KXY71" s="93"/>
      <c r="KYA71" s="93"/>
      <c r="KYB71" s="93"/>
      <c r="KYG71" s="93"/>
      <c r="KYJ71" s="93"/>
      <c r="KYM71" s="93"/>
      <c r="KYP71" s="93"/>
      <c r="KYS71" s="93"/>
      <c r="KYV71" s="93"/>
      <c r="KYY71" s="93"/>
      <c r="KZE71" s="93"/>
      <c r="KZH71" s="93"/>
      <c r="KZK71" s="93"/>
      <c r="KZM71" s="93"/>
      <c r="KZN71" s="93"/>
      <c r="KZV71" s="93"/>
      <c r="KZY71" s="93"/>
      <c r="LAB71" s="93"/>
      <c r="LAM71" s="93"/>
      <c r="LAN71" s="93"/>
      <c r="LAS71" s="93"/>
      <c r="LAW71" s="93"/>
      <c r="LAX71" s="93"/>
      <c r="LBF71" s="93"/>
      <c r="LBG71" s="93"/>
      <c r="LCG71" s="93"/>
      <c r="LCH71" s="93"/>
      <c r="LCI71" s="93"/>
      <c r="LCJ71" s="93"/>
      <c r="LCK71" s="93"/>
      <c r="LCL71" s="93"/>
      <c r="LCM71" s="93"/>
      <c r="LCN71" s="93"/>
      <c r="LCO71" s="93"/>
      <c r="LCP71" s="93"/>
      <c r="LCQ71" s="93"/>
      <c r="LCR71" s="93"/>
      <c r="LCS71" s="93"/>
      <c r="LCT71" s="93"/>
      <c r="LCU71" s="93"/>
      <c r="LCV71" s="93"/>
      <c r="LCW71" s="93"/>
      <c r="LCX71" s="93"/>
      <c r="LCY71" s="93"/>
      <c r="LCZ71" s="93"/>
      <c r="LDA71" s="93"/>
      <c r="LDB71" s="93"/>
      <c r="LDC71" s="93"/>
      <c r="LDD71" s="93"/>
      <c r="LDE71" s="93"/>
      <c r="LDF71" s="93"/>
      <c r="LDG71" s="93"/>
      <c r="LDH71" s="93"/>
      <c r="LDI71" s="93"/>
      <c r="LDJ71" s="93"/>
      <c r="LDK71" s="93"/>
      <c r="LDL71" s="93"/>
      <c r="LDM71" s="93"/>
      <c r="LDN71" s="93"/>
      <c r="LDO71" s="93"/>
      <c r="LDP71" s="93"/>
      <c r="LDQ71" s="93"/>
      <c r="LDR71" s="93"/>
      <c r="LDS71" s="93"/>
      <c r="LDT71" s="93"/>
      <c r="LDU71" s="93"/>
      <c r="LDV71" s="93"/>
      <c r="LDW71" s="93"/>
      <c r="LDX71" s="93"/>
      <c r="LDY71" s="93"/>
      <c r="LDZ71" s="93"/>
      <c r="LEA71" s="93"/>
      <c r="LEB71" s="93"/>
      <c r="LEC71" s="93"/>
      <c r="LED71" s="93"/>
      <c r="LEE71" s="93"/>
      <c r="LEF71" s="93"/>
      <c r="LEG71" s="93"/>
      <c r="LEH71" s="93"/>
      <c r="LEI71" s="93"/>
      <c r="LEJ71" s="93"/>
      <c r="LEK71" s="93"/>
      <c r="LEL71" s="93"/>
      <c r="LER71" s="93"/>
      <c r="LEU71" s="93"/>
      <c r="LEX71" s="93"/>
      <c r="LFA71" s="93"/>
      <c r="LFD71" s="93"/>
      <c r="LFG71" s="93"/>
      <c r="LFM71" s="93"/>
      <c r="LFV71" s="93"/>
      <c r="LFY71" s="93"/>
      <c r="LGB71" s="93"/>
      <c r="LGE71" s="93"/>
      <c r="LGQ71" s="93"/>
      <c r="LGW71" s="93"/>
      <c r="LGZ71" s="93"/>
      <c r="LHC71" s="93"/>
      <c r="LHF71" s="93"/>
      <c r="LHL71" s="93"/>
      <c r="LHO71" s="93"/>
      <c r="LHR71" s="93"/>
      <c r="LHU71" s="93"/>
      <c r="LHW71" s="93"/>
      <c r="LHX71" s="93"/>
      <c r="LIC71" s="93"/>
      <c r="LIF71" s="93"/>
      <c r="LII71" s="93"/>
      <c r="LIL71" s="93"/>
      <c r="LIO71" s="93"/>
      <c r="LIR71" s="93"/>
      <c r="LIU71" s="93"/>
      <c r="LJA71" s="93"/>
      <c r="LJD71" s="93"/>
      <c r="LJG71" s="93"/>
      <c r="LJI71" s="93"/>
      <c r="LJJ71" s="93"/>
      <c r="LJR71" s="93"/>
      <c r="LJU71" s="93"/>
      <c r="LJX71" s="93"/>
      <c r="LKI71" s="93"/>
      <c r="LKJ71" s="93"/>
      <c r="LKO71" s="93"/>
      <c r="LKS71" s="93"/>
      <c r="LKT71" s="93"/>
      <c r="LLB71" s="93"/>
      <c r="LLC71" s="93"/>
      <c r="LMC71" s="93"/>
      <c r="LMD71" s="93"/>
      <c r="LME71" s="93"/>
      <c r="LMF71" s="93"/>
      <c r="LMG71" s="93"/>
      <c r="LMH71" s="93"/>
      <c r="LMI71" s="93"/>
      <c r="LMJ71" s="93"/>
      <c r="LMK71" s="93"/>
      <c r="LML71" s="93"/>
      <c r="LMM71" s="93"/>
      <c r="LMN71" s="93"/>
      <c r="LMO71" s="93"/>
      <c r="LMP71" s="93"/>
      <c r="LMQ71" s="93"/>
      <c r="LMR71" s="93"/>
      <c r="LMS71" s="93"/>
      <c r="LMT71" s="93"/>
      <c r="LMU71" s="93"/>
      <c r="LMV71" s="93"/>
      <c r="LMW71" s="93"/>
      <c r="LMX71" s="93"/>
      <c r="LMY71" s="93"/>
      <c r="LMZ71" s="93"/>
      <c r="LNA71" s="93"/>
      <c r="LNB71" s="93"/>
      <c r="LNC71" s="93"/>
      <c r="LND71" s="93"/>
      <c r="LNE71" s="93"/>
      <c r="LNF71" s="93"/>
      <c r="LNG71" s="93"/>
      <c r="LNH71" s="93"/>
      <c r="LNI71" s="93"/>
      <c r="LNJ71" s="93"/>
      <c r="LNK71" s="93"/>
      <c r="LNL71" s="93"/>
      <c r="LNM71" s="93"/>
      <c r="LNN71" s="93"/>
      <c r="LNO71" s="93"/>
      <c r="LNP71" s="93"/>
      <c r="LNQ71" s="93"/>
      <c r="LNR71" s="93"/>
      <c r="LNS71" s="93"/>
      <c r="LNT71" s="93"/>
      <c r="LNU71" s="93"/>
      <c r="LNV71" s="93"/>
      <c r="LNW71" s="93"/>
      <c r="LNX71" s="93"/>
      <c r="LNY71" s="93"/>
      <c r="LNZ71" s="93"/>
      <c r="LOA71" s="93"/>
      <c r="LOB71" s="93"/>
      <c r="LOC71" s="93"/>
      <c r="LOD71" s="93"/>
      <c r="LOE71" s="93"/>
      <c r="LOF71" s="93"/>
      <c r="LOG71" s="93"/>
      <c r="LOH71" s="93"/>
      <c r="LON71" s="93"/>
      <c r="LOQ71" s="93"/>
      <c r="LOT71" s="93"/>
      <c r="LOW71" s="93"/>
      <c r="LOZ71" s="93"/>
      <c r="LPC71" s="93"/>
      <c r="LPI71" s="93"/>
      <c r="LPR71" s="93"/>
      <c r="LPU71" s="93"/>
      <c r="LPX71" s="93"/>
      <c r="LQA71" s="93"/>
      <c r="LQM71" s="93"/>
      <c r="LQS71" s="93"/>
      <c r="LQV71" s="93"/>
      <c r="LQY71" s="93"/>
      <c r="LRB71" s="93"/>
      <c r="LRH71" s="93"/>
      <c r="LRK71" s="93"/>
      <c r="LRN71" s="93"/>
      <c r="LRQ71" s="93"/>
      <c r="LRS71" s="93"/>
      <c r="LRT71" s="93"/>
      <c r="LRY71" s="93"/>
      <c r="LSB71" s="93"/>
      <c r="LSE71" s="93"/>
      <c r="LSH71" s="93"/>
      <c r="LSK71" s="93"/>
      <c r="LSN71" s="93"/>
      <c r="LSQ71" s="93"/>
      <c r="LSW71" s="93"/>
      <c r="LSZ71" s="93"/>
      <c r="LTC71" s="93"/>
      <c r="LTE71" s="93"/>
      <c r="LTF71" s="93"/>
      <c r="LTN71" s="93"/>
      <c r="LTQ71" s="93"/>
      <c r="LTT71" s="93"/>
      <c r="LUE71" s="93"/>
      <c r="LUF71" s="93"/>
      <c r="LUK71" s="93"/>
      <c r="LUO71" s="93"/>
      <c r="LUP71" s="93"/>
      <c r="LUX71" s="93"/>
      <c r="LUY71" s="93"/>
      <c r="LVY71" s="93"/>
      <c r="LVZ71" s="93"/>
      <c r="LWA71" s="93"/>
      <c r="LWB71" s="93"/>
      <c r="LWC71" s="93"/>
      <c r="LWD71" s="93"/>
      <c r="LWE71" s="93"/>
      <c r="LWF71" s="93"/>
      <c r="LWG71" s="93"/>
      <c r="LWH71" s="93"/>
      <c r="LWI71" s="93"/>
      <c r="LWJ71" s="93"/>
      <c r="LWK71" s="93"/>
      <c r="LWL71" s="93"/>
      <c r="LWM71" s="93"/>
      <c r="LWN71" s="93"/>
      <c r="LWO71" s="93"/>
      <c r="LWP71" s="93"/>
      <c r="LWQ71" s="93"/>
      <c r="LWR71" s="93"/>
      <c r="LWS71" s="93"/>
      <c r="LWT71" s="93"/>
      <c r="LWU71" s="93"/>
      <c r="LWV71" s="93"/>
      <c r="LWW71" s="93"/>
      <c r="LWX71" s="93"/>
      <c r="LWY71" s="93"/>
      <c r="LWZ71" s="93"/>
      <c r="LXA71" s="93"/>
      <c r="LXB71" s="93"/>
      <c r="LXC71" s="93"/>
      <c r="LXD71" s="93"/>
      <c r="LXE71" s="93"/>
      <c r="LXF71" s="93"/>
      <c r="LXG71" s="93"/>
      <c r="LXH71" s="93"/>
      <c r="LXI71" s="93"/>
      <c r="LXJ71" s="93"/>
      <c r="LXK71" s="93"/>
      <c r="LXL71" s="93"/>
      <c r="LXM71" s="93"/>
      <c r="LXN71" s="93"/>
      <c r="LXO71" s="93"/>
      <c r="LXP71" s="93"/>
      <c r="LXQ71" s="93"/>
      <c r="LXR71" s="93"/>
      <c r="LXS71" s="93"/>
      <c r="LXT71" s="93"/>
      <c r="LXU71" s="93"/>
      <c r="LXV71" s="93"/>
      <c r="LXW71" s="93"/>
      <c r="LXX71" s="93"/>
      <c r="LXY71" s="93"/>
      <c r="LXZ71" s="93"/>
      <c r="LYA71" s="93"/>
      <c r="LYB71" s="93"/>
      <c r="LYC71" s="93"/>
      <c r="LYD71" s="93"/>
      <c r="LYJ71" s="93"/>
      <c r="LYM71" s="93"/>
      <c r="LYP71" s="93"/>
      <c r="LYS71" s="93"/>
      <c r="LYV71" s="93"/>
      <c r="LYY71" s="93"/>
      <c r="LZE71" s="93"/>
      <c r="LZN71" s="93"/>
      <c r="LZQ71" s="93"/>
      <c r="LZT71" s="93"/>
      <c r="LZW71" s="93"/>
      <c r="MAI71" s="93"/>
      <c r="MAO71" s="93"/>
      <c r="MAR71" s="93"/>
      <c r="MAU71" s="93"/>
      <c r="MAX71" s="93"/>
      <c r="MBD71" s="93"/>
      <c r="MBG71" s="93"/>
      <c r="MBJ71" s="93"/>
      <c r="MBM71" s="93"/>
      <c r="MBO71" s="93"/>
      <c r="MBP71" s="93"/>
      <c r="MBU71" s="93"/>
      <c r="MBX71" s="93"/>
      <c r="MCA71" s="93"/>
      <c r="MCD71" s="93"/>
      <c r="MCG71" s="93"/>
      <c r="MCJ71" s="93"/>
      <c r="MCM71" s="93"/>
      <c r="MCS71" s="93"/>
      <c r="MCV71" s="93"/>
      <c r="MCY71" s="93"/>
      <c r="MDA71" s="93"/>
      <c r="MDB71" s="93"/>
      <c r="MDJ71" s="93"/>
      <c r="MDM71" s="93"/>
      <c r="MDP71" s="93"/>
      <c r="MEA71" s="93"/>
      <c r="MEB71" s="93"/>
      <c r="MEG71" s="93"/>
      <c r="MEK71" s="93"/>
      <c r="MEL71" s="93"/>
      <c r="MET71" s="93"/>
      <c r="MEU71" s="93"/>
      <c r="MFU71" s="93"/>
      <c r="MFV71" s="93"/>
      <c r="MFW71" s="93"/>
      <c r="MFX71" s="93"/>
      <c r="MFY71" s="93"/>
      <c r="MFZ71" s="93"/>
      <c r="MGA71" s="93"/>
      <c r="MGB71" s="93"/>
      <c r="MGC71" s="93"/>
      <c r="MGD71" s="93"/>
      <c r="MGE71" s="93"/>
      <c r="MGF71" s="93"/>
      <c r="MGG71" s="93"/>
      <c r="MGH71" s="93"/>
      <c r="MGI71" s="93"/>
      <c r="MGJ71" s="93"/>
      <c r="MGK71" s="93"/>
      <c r="MGL71" s="93"/>
      <c r="MGM71" s="93"/>
      <c r="MGN71" s="93"/>
      <c r="MGO71" s="93"/>
      <c r="MGP71" s="93"/>
      <c r="MGQ71" s="93"/>
      <c r="MGR71" s="93"/>
      <c r="MGS71" s="93"/>
      <c r="MGT71" s="93"/>
      <c r="MGU71" s="93"/>
      <c r="MGV71" s="93"/>
      <c r="MGW71" s="93"/>
      <c r="MGX71" s="93"/>
      <c r="MGY71" s="93"/>
      <c r="MGZ71" s="93"/>
      <c r="MHA71" s="93"/>
      <c r="MHB71" s="93"/>
      <c r="MHC71" s="93"/>
      <c r="MHD71" s="93"/>
      <c r="MHE71" s="93"/>
      <c r="MHF71" s="93"/>
      <c r="MHG71" s="93"/>
      <c r="MHH71" s="93"/>
      <c r="MHI71" s="93"/>
      <c r="MHJ71" s="93"/>
      <c r="MHK71" s="93"/>
      <c r="MHL71" s="93"/>
      <c r="MHM71" s="93"/>
      <c r="MHN71" s="93"/>
      <c r="MHO71" s="93"/>
      <c r="MHP71" s="93"/>
      <c r="MHQ71" s="93"/>
      <c r="MHR71" s="93"/>
      <c r="MHS71" s="93"/>
      <c r="MHT71" s="93"/>
      <c r="MHU71" s="93"/>
      <c r="MHV71" s="93"/>
      <c r="MHW71" s="93"/>
      <c r="MHX71" s="93"/>
      <c r="MHY71" s="93"/>
      <c r="MHZ71" s="93"/>
      <c r="MIF71" s="93"/>
      <c r="MII71" s="93"/>
      <c r="MIL71" s="93"/>
      <c r="MIO71" s="93"/>
      <c r="MIR71" s="93"/>
      <c r="MIU71" s="93"/>
      <c r="MJA71" s="93"/>
      <c r="MJJ71" s="93"/>
      <c r="MJM71" s="93"/>
      <c r="MJP71" s="93"/>
      <c r="MJS71" s="93"/>
      <c r="MKE71" s="93"/>
      <c r="MKK71" s="93"/>
      <c r="MKN71" s="93"/>
      <c r="MKQ71" s="93"/>
      <c r="MKT71" s="93"/>
      <c r="MKZ71" s="93"/>
      <c r="MLC71" s="93"/>
      <c r="MLF71" s="93"/>
      <c r="MLI71" s="93"/>
      <c r="MLK71" s="93"/>
      <c r="MLL71" s="93"/>
      <c r="MLQ71" s="93"/>
      <c r="MLT71" s="93"/>
      <c r="MLW71" s="93"/>
      <c r="MLZ71" s="93"/>
      <c r="MMC71" s="93"/>
      <c r="MMF71" s="93"/>
      <c r="MMI71" s="93"/>
      <c r="MMO71" s="93"/>
      <c r="MMR71" s="93"/>
      <c r="MMU71" s="93"/>
      <c r="MMW71" s="93"/>
      <c r="MMX71" s="93"/>
      <c r="MNF71" s="93"/>
      <c r="MNI71" s="93"/>
      <c r="MNL71" s="93"/>
      <c r="MNW71" s="93"/>
      <c r="MNX71" s="93"/>
      <c r="MOC71" s="93"/>
      <c r="MOG71" s="93"/>
      <c r="MOH71" s="93"/>
      <c r="MOP71" s="93"/>
      <c r="MOQ71" s="93"/>
      <c r="MPQ71" s="93"/>
      <c r="MPR71" s="93"/>
      <c r="MPS71" s="93"/>
      <c r="MPT71" s="93"/>
      <c r="MPU71" s="93"/>
      <c r="MPV71" s="93"/>
      <c r="MPW71" s="93"/>
      <c r="MPX71" s="93"/>
      <c r="MPY71" s="93"/>
      <c r="MPZ71" s="93"/>
      <c r="MQA71" s="93"/>
      <c r="MQB71" s="93"/>
      <c r="MQC71" s="93"/>
      <c r="MQD71" s="93"/>
      <c r="MQE71" s="93"/>
      <c r="MQF71" s="93"/>
      <c r="MQG71" s="93"/>
      <c r="MQH71" s="93"/>
      <c r="MQI71" s="93"/>
      <c r="MQJ71" s="93"/>
      <c r="MQK71" s="93"/>
      <c r="MQL71" s="93"/>
      <c r="MQM71" s="93"/>
      <c r="MQN71" s="93"/>
      <c r="MQO71" s="93"/>
      <c r="MQP71" s="93"/>
      <c r="MQQ71" s="93"/>
      <c r="MQR71" s="93"/>
      <c r="MQS71" s="93"/>
      <c r="MQT71" s="93"/>
      <c r="MQU71" s="93"/>
      <c r="MQV71" s="93"/>
      <c r="MQW71" s="93"/>
      <c r="MQX71" s="93"/>
      <c r="MQY71" s="93"/>
      <c r="MQZ71" s="93"/>
      <c r="MRA71" s="93"/>
      <c r="MRB71" s="93"/>
      <c r="MRC71" s="93"/>
      <c r="MRD71" s="93"/>
      <c r="MRE71" s="93"/>
      <c r="MRF71" s="93"/>
      <c r="MRG71" s="93"/>
      <c r="MRH71" s="93"/>
      <c r="MRI71" s="93"/>
      <c r="MRJ71" s="93"/>
      <c r="MRK71" s="93"/>
      <c r="MRL71" s="93"/>
      <c r="MRM71" s="93"/>
      <c r="MRN71" s="93"/>
      <c r="MRO71" s="93"/>
      <c r="MRP71" s="93"/>
      <c r="MRQ71" s="93"/>
      <c r="MRR71" s="93"/>
      <c r="MRS71" s="93"/>
      <c r="MRT71" s="93"/>
      <c r="MRU71" s="93"/>
      <c r="MRV71" s="93"/>
      <c r="MSB71" s="93"/>
      <c r="MSE71" s="93"/>
      <c r="MSH71" s="93"/>
      <c r="MSK71" s="93"/>
      <c r="MSN71" s="93"/>
      <c r="MSQ71" s="93"/>
      <c r="MSW71" s="93"/>
      <c r="MTF71" s="93"/>
      <c r="MTI71" s="93"/>
      <c r="MTL71" s="93"/>
      <c r="MTO71" s="93"/>
      <c r="MUA71" s="93"/>
      <c r="MUG71" s="93"/>
      <c r="MUJ71" s="93"/>
      <c r="MUM71" s="93"/>
      <c r="MUP71" s="93"/>
      <c r="MUV71" s="93"/>
      <c r="MUY71" s="93"/>
      <c r="MVB71" s="93"/>
      <c r="MVE71" s="93"/>
      <c r="MVG71" s="93"/>
      <c r="MVH71" s="93"/>
      <c r="MVM71" s="93"/>
      <c r="MVP71" s="93"/>
      <c r="MVS71" s="93"/>
      <c r="MVV71" s="93"/>
      <c r="MVY71" s="93"/>
      <c r="MWB71" s="93"/>
      <c r="MWE71" s="93"/>
      <c r="MWK71" s="93"/>
      <c r="MWN71" s="93"/>
      <c r="MWQ71" s="93"/>
      <c r="MWS71" s="93"/>
      <c r="MWT71" s="93"/>
      <c r="MXB71" s="93"/>
      <c r="MXE71" s="93"/>
      <c r="MXH71" s="93"/>
      <c r="MXS71" s="93"/>
      <c r="MXT71" s="93"/>
      <c r="MXY71" s="93"/>
      <c r="MYC71" s="93"/>
      <c r="MYD71" s="93"/>
      <c r="MYL71" s="93"/>
      <c r="MYM71" s="93"/>
      <c r="MZM71" s="93"/>
      <c r="MZN71" s="93"/>
      <c r="MZO71" s="93"/>
      <c r="MZP71" s="93"/>
      <c r="MZQ71" s="93"/>
      <c r="MZR71" s="93"/>
      <c r="MZS71" s="93"/>
      <c r="MZT71" s="93"/>
      <c r="MZU71" s="93"/>
      <c r="MZV71" s="93"/>
      <c r="MZW71" s="93"/>
      <c r="MZX71" s="93"/>
      <c r="MZY71" s="93"/>
      <c r="MZZ71" s="93"/>
      <c r="NAA71" s="93"/>
      <c r="NAB71" s="93"/>
      <c r="NAC71" s="93"/>
      <c r="NAD71" s="93"/>
      <c r="NAE71" s="93"/>
      <c r="NAF71" s="93"/>
      <c r="NAG71" s="93"/>
      <c r="NAH71" s="93"/>
      <c r="NAI71" s="93"/>
      <c r="NAJ71" s="93"/>
      <c r="NAK71" s="93"/>
      <c r="NAL71" s="93"/>
      <c r="NAM71" s="93"/>
      <c r="NAN71" s="93"/>
      <c r="NAO71" s="93"/>
      <c r="NAP71" s="93"/>
      <c r="NAQ71" s="93"/>
      <c r="NAR71" s="93"/>
      <c r="NAS71" s="93"/>
      <c r="NAT71" s="93"/>
      <c r="NAU71" s="93"/>
      <c r="NAV71" s="93"/>
      <c r="NAW71" s="93"/>
      <c r="NAX71" s="93"/>
      <c r="NAY71" s="93"/>
      <c r="NAZ71" s="93"/>
      <c r="NBA71" s="93"/>
      <c r="NBB71" s="93"/>
      <c r="NBC71" s="93"/>
      <c r="NBD71" s="93"/>
      <c r="NBE71" s="93"/>
      <c r="NBF71" s="93"/>
      <c r="NBG71" s="93"/>
      <c r="NBH71" s="93"/>
      <c r="NBI71" s="93"/>
      <c r="NBJ71" s="93"/>
      <c r="NBK71" s="93"/>
      <c r="NBL71" s="93"/>
      <c r="NBM71" s="93"/>
      <c r="NBN71" s="93"/>
      <c r="NBO71" s="93"/>
      <c r="NBP71" s="93"/>
      <c r="NBQ71" s="93"/>
      <c r="NBR71" s="93"/>
      <c r="NBX71" s="93"/>
      <c r="NCA71" s="93"/>
      <c r="NCD71" s="93"/>
      <c r="NCG71" s="93"/>
      <c r="NCJ71" s="93"/>
      <c r="NCM71" s="93"/>
      <c r="NCS71" s="93"/>
      <c r="NDB71" s="93"/>
      <c r="NDE71" s="93"/>
      <c r="NDH71" s="93"/>
      <c r="NDK71" s="93"/>
      <c r="NDW71" s="93"/>
      <c r="NEC71" s="93"/>
      <c r="NEF71" s="93"/>
      <c r="NEI71" s="93"/>
      <c r="NEL71" s="93"/>
      <c r="NER71" s="93"/>
      <c r="NEU71" s="93"/>
      <c r="NEX71" s="93"/>
      <c r="NFA71" s="93"/>
      <c r="NFC71" s="93"/>
      <c r="NFD71" s="93"/>
      <c r="NFI71" s="93"/>
      <c r="NFL71" s="93"/>
      <c r="NFO71" s="93"/>
      <c r="NFR71" s="93"/>
      <c r="NFU71" s="93"/>
      <c r="NFX71" s="93"/>
      <c r="NGA71" s="93"/>
      <c r="NGG71" s="93"/>
      <c r="NGJ71" s="93"/>
      <c r="NGM71" s="93"/>
      <c r="NGO71" s="93"/>
      <c r="NGP71" s="93"/>
      <c r="NGX71" s="93"/>
      <c r="NHA71" s="93"/>
      <c r="NHD71" s="93"/>
      <c r="NHO71" s="93"/>
      <c r="NHP71" s="93"/>
      <c r="NHU71" s="93"/>
      <c r="NHY71" s="93"/>
      <c r="NHZ71" s="93"/>
      <c r="NIH71" s="93"/>
      <c r="NII71" s="93"/>
      <c r="NJI71" s="93"/>
      <c r="NJJ71" s="93"/>
      <c r="NJK71" s="93"/>
      <c r="NJL71" s="93"/>
      <c r="NJM71" s="93"/>
      <c r="NJN71" s="93"/>
      <c r="NJO71" s="93"/>
      <c r="NJP71" s="93"/>
      <c r="NJQ71" s="93"/>
      <c r="NJR71" s="93"/>
      <c r="NJS71" s="93"/>
      <c r="NJT71" s="93"/>
      <c r="NJU71" s="93"/>
      <c r="NJV71" s="93"/>
      <c r="NJW71" s="93"/>
      <c r="NJX71" s="93"/>
      <c r="NJY71" s="93"/>
      <c r="NJZ71" s="93"/>
      <c r="NKA71" s="93"/>
      <c r="NKB71" s="93"/>
      <c r="NKC71" s="93"/>
      <c r="NKD71" s="93"/>
      <c r="NKE71" s="93"/>
      <c r="NKF71" s="93"/>
      <c r="NKG71" s="93"/>
      <c r="NKH71" s="93"/>
      <c r="NKI71" s="93"/>
      <c r="NKJ71" s="93"/>
      <c r="NKK71" s="93"/>
      <c r="NKL71" s="93"/>
      <c r="NKM71" s="93"/>
      <c r="NKN71" s="93"/>
      <c r="NKO71" s="93"/>
      <c r="NKP71" s="93"/>
      <c r="NKQ71" s="93"/>
      <c r="NKR71" s="93"/>
      <c r="NKS71" s="93"/>
      <c r="NKT71" s="93"/>
      <c r="NKU71" s="93"/>
      <c r="NKV71" s="93"/>
      <c r="NKW71" s="93"/>
      <c r="NKX71" s="93"/>
      <c r="NKY71" s="93"/>
      <c r="NKZ71" s="93"/>
      <c r="NLA71" s="93"/>
      <c r="NLB71" s="93"/>
      <c r="NLC71" s="93"/>
      <c r="NLD71" s="93"/>
      <c r="NLE71" s="93"/>
      <c r="NLF71" s="93"/>
      <c r="NLG71" s="93"/>
      <c r="NLH71" s="93"/>
      <c r="NLI71" s="93"/>
      <c r="NLJ71" s="93"/>
      <c r="NLK71" s="93"/>
      <c r="NLL71" s="93"/>
      <c r="NLM71" s="93"/>
      <c r="NLN71" s="93"/>
      <c r="NLT71" s="93"/>
      <c r="NLW71" s="93"/>
      <c r="NLZ71" s="93"/>
      <c r="NMC71" s="93"/>
      <c r="NMF71" s="93"/>
      <c r="NMI71" s="93"/>
      <c r="NMO71" s="93"/>
      <c r="NMX71" s="93"/>
      <c r="NNA71" s="93"/>
      <c r="NND71" s="93"/>
      <c r="NNG71" s="93"/>
      <c r="NNS71" s="93"/>
      <c r="NNY71" s="93"/>
      <c r="NOB71" s="93"/>
      <c r="NOE71" s="93"/>
      <c r="NOH71" s="93"/>
      <c r="NON71" s="93"/>
      <c r="NOQ71" s="93"/>
      <c r="NOT71" s="93"/>
      <c r="NOW71" s="93"/>
      <c r="NOY71" s="93"/>
      <c r="NOZ71" s="93"/>
      <c r="NPE71" s="93"/>
      <c r="NPH71" s="93"/>
      <c r="NPK71" s="93"/>
      <c r="NPN71" s="93"/>
      <c r="NPQ71" s="93"/>
      <c r="NPT71" s="93"/>
      <c r="NPW71" s="93"/>
      <c r="NQC71" s="93"/>
      <c r="NQF71" s="93"/>
      <c r="NQI71" s="93"/>
      <c r="NQK71" s="93"/>
      <c r="NQL71" s="93"/>
      <c r="NQT71" s="93"/>
      <c r="NQW71" s="93"/>
      <c r="NQZ71" s="93"/>
      <c r="NRK71" s="93"/>
      <c r="NRL71" s="93"/>
      <c r="NRQ71" s="93"/>
      <c r="NRU71" s="93"/>
      <c r="NRV71" s="93"/>
      <c r="NSD71" s="93"/>
      <c r="NSE71" s="93"/>
      <c r="NTE71" s="93"/>
      <c r="NTF71" s="93"/>
      <c r="NTG71" s="93"/>
      <c r="NTH71" s="93"/>
      <c r="NTI71" s="93"/>
      <c r="NTJ71" s="93"/>
      <c r="NTK71" s="93"/>
      <c r="NTL71" s="93"/>
      <c r="NTM71" s="93"/>
      <c r="NTN71" s="93"/>
      <c r="NTO71" s="93"/>
      <c r="NTP71" s="93"/>
      <c r="NTQ71" s="93"/>
      <c r="NTR71" s="93"/>
      <c r="NTS71" s="93"/>
      <c r="NTT71" s="93"/>
      <c r="NTU71" s="93"/>
      <c r="NTV71" s="93"/>
      <c r="NTW71" s="93"/>
      <c r="NTX71" s="93"/>
      <c r="NTY71" s="93"/>
      <c r="NTZ71" s="93"/>
      <c r="NUA71" s="93"/>
      <c r="NUB71" s="93"/>
      <c r="NUC71" s="93"/>
      <c r="NUD71" s="93"/>
      <c r="NUE71" s="93"/>
      <c r="NUF71" s="93"/>
      <c r="NUG71" s="93"/>
      <c r="NUH71" s="93"/>
      <c r="NUI71" s="93"/>
      <c r="NUJ71" s="93"/>
      <c r="NUK71" s="93"/>
      <c r="NUL71" s="93"/>
      <c r="NUM71" s="93"/>
      <c r="NUN71" s="93"/>
      <c r="NUO71" s="93"/>
      <c r="NUP71" s="93"/>
      <c r="NUQ71" s="93"/>
      <c r="NUR71" s="93"/>
      <c r="NUS71" s="93"/>
      <c r="NUT71" s="93"/>
      <c r="NUU71" s="93"/>
      <c r="NUV71" s="93"/>
      <c r="NUW71" s="93"/>
      <c r="NUX71" s="93"/>
      <c r="NUY71" s="93"/>
      <c r="NUZ71" s="93"/>
      <c r="NVA71" s="93"/>
      <c r="NVB71" s="93"/>
      <c r="NVC71" s="93"/>
      <c r="NVD71" s="93"/>
      <c r="NVE71" s="93"/>
      <c r="NVF71" s="93"/>
      <c r="NVG71" s="93"/>
      <c r="NVH71" s="93"/>
      <c r="NVI71" s="93"/>
      <c r="NVJ71" s="93"/>
      <c r="NVP71" s="93"/>
      <c r="NVS71" s="93"/>
      <c r="NVV71" s="93"/>
      <c r="NVY71" s="93"/>
      <c r="NWB71" s="93"/>
      <c r="NWE71" s="93"/>
      <c r="NWK71" s="93"/>
      <c r="NWT71" s="93"/>
      <c r="NWW71" s="93"/>
      <c r="NWZ71" s="93"/>
      <c r="NXC71" s="93"/>
      <c r="NXO71" s="93"/>
      <c r="NXU71" s="93"/>
      <c r="NXX71" s="93"/>
      <c r="NYA71" s="93"/>
      <c r="NYD71" s="93"/>
      <c r="NYJ71" s="93"/>
      <c r="NYM71" s="93"/>
      <c r="NYP71" s="93"/>
      <c r="NYS71" s="93"/>
      <c r="NYU71" s="93"/>
      <c r="NYV71" s="93"/>
      <c r="NZA71" s="93"/>
      <c r="NZD71" s="93"/>
      <c r="NZG71" s="93"/>
      <c r="NZJ71" s="93"/>
      <c r="NZM71" s="93"/>
      <c r="NZP71" s="93"/>
      <c r="NZS71" s="93"/>
      <c r="NZY71" s="93"/>
      <c r="OAB71" s="93"/>
      <c r="OAE71" s="93"/>
      <c r="OAG71" s="93"/>
      <c r="OAH71" s="93"/>
      <c r="OAP71" s="93"/>
      <c r="OAS71" s="93"/>
      <c r="OAV71" s="93"/>
      <c r="OBG71" s="93"/>
      <c r="OBH71" s="93"/>
      <c r="OBM71" s="93"/>
      <c r="OBQ71" s="93"/>
      <c r="OBR71" s="93"/>
      <c r="OBZ71" s="93"/>
      <c r="OCA71" s="93"/>
      <c r="ODA71" s="93"/>
      <c r="ODB71" s="93"/>
      <c r="ODC71" s="93"/>
      <c r="ODD71" s="93"/>
      <c r="ODE71" s="93"/>
      <c r="ODF71" s="93"/>
      <c r="ODG71" s="93"/>
      <c r="ODH71" s="93"/>
      <c r="ODI71" s="93"/>
      <c r="ODJ71" s="93"/>
      <c r="ODK71" s="93"/>
      <c r="ODL71" s="93"/>
      <c r="ODM71" s="93"/>
      <c r="ODN71" s="93"/>
      <c r="ODO71" s="93"/>
      <c r="ODP71" s="93"/>
      <c r="ODQ71" s="93"/>
      <c r="ODR71" s="93"/>
      <c r="ODS71" s="93"/>
      <c r="ODT71" s="93"/>
      <c r="ODU71" s="93"/>
      <c r="ODV71" s="93"/>
      <c r="ODW71" s="93"/>
      <c r="ODX71" s="93"/>
      <c r="ODY71" s="93"/>
      <c r="ODZ71" s="93"/>
      <c r="OEA71" s="93"/>
      <c r="OEB71" s="93"/>
      <c r="OEC71" s="93"/>
      <c r="OED71" s="93"/>
      <c r="OEE71" s="93"/>
      <c r="OEF71" s="93"/>
      <c r="OEG71" s="93"/>
      <c r="OEH71" s="93"/>
      <c r="OEI71" s="93"/>
      <c r="OEJ71" s="93"/>
      <c r="OEK71" s="93"/>
      <c r="OEL71" s="93"/>
      <c r="OEM71" s="93"/>
      <c r="OEN71" s="93"/>
      <c r="OEO71" s="93"/>
      <c r="OEP71" s="93"/>
      <c r="OEQ71" s="93"/>
      <c r="OER71" s="93"/>
      <c r="OES71" s="93"/>
      <c r="OET71" s="93"/>
      <c r="OEU71" s="93"/>
      <c r="OEV71" s="93"/>
      <c r="OEW71" s="93"/>
      <c r="OEX71" s="93"/>
      <c r="OEY71" s="93"/>
      <c r="OEZ71" s="93"/>
      <c r="OFA71" s="93"/>
      <c r="OFB71" s="93"/>
      <c r="OFC71" s="93"/>
      <c r="OFD71" s="93"/>
      <c r="OFE71" s="93"/>
      <c r="OFF71" s="93"/>
      <c r="OFL71" s="93"/>
      <c r="OFO71" s="93"/>
      <c r="OFR71" s="93"/>
      <c r="OFU71" s="93"/>
      <c r="OFX71" s="93"/>
      <c r="OGA71" s="93"/>
      <c r="OGG71" s="93"/>
      <c r="OGP71" s="93"/>
      <c r="OGS71" s="93"/>
      <c r="OGV71" s="93"/>
      <c r="OGY71" s="93"/>
      <c r="OHK71" s="93"/>
      <c r="OHQ71" s="93"/>
      <c r="OHT71" s="93"/>
      <c r="OHW71" s="93"/>
      <c r="OHZ71" s="93"/>
      <c r="OIF71" s="93"/>
      <c r="OII71" s="93"/>
      <c r="OIL71" s="93"/>
      <c r="OIO71" s="93"/>
      <c r="OIQ71" s="93"/>
      <c r="OIR71" s="93"/>
      <c r="OIW71" s="93"/>
      <c r="OIZ71" s="93"/>
      <c r="OJC71" s="93"/>
      <c r="OJF71" s="93"/>
      <c r="OJI71" s="93"/>
      <c r="OJL71" s="93"/>
      <c r="OJO71" s="93"/>
      <c r="OJU71" s="93"/>
      <c r="OJX71" s="93"/>
      <c r="OKA71" s="93"/>
      <c r="OKC71" s="93"/>
      <c r="OKD71" s="93"/>
      <c r="OKL71" s="93"/>
      <c r="OKO71" s="93"/>
      <c r="OKR71" s="93"/>
      <c r="OLC71" s="93"/>
      <c r="OLD71" s="93"/>
      <c r="OLI71" s="93"/>
      <c r="OLM71" s="93"/>
      <c r="OLN71" s="93"/>
      <c r="OLV71" s="93"/>
      <c r="OLW71" s="93"/>
      <c r="OMW71" s="93"/>
      <c r="OMX71" s="93"/>
      <c r="OMY71" s="93"/>
      <c r="OMZ71" s="93"/>
      <c r="ONA71" s="93"/>
      <c r="ONB71" s="93"/>
      <c r="ONC71" s="93"/>
      <c r="OND71" s="93"/>
      <c r="ONE71" s="93"/>
      <c r="ONF71" s="93"/>
      <c r="ONG71" s="93"/>
      <c r="ONH71" s="93"/>
      <c r="ONI71" s="93"/>
      <c r="ONJ71" s="93"/>
      <c r="ONK71" s="93"/>
      <c r="ONL71" s="93"/>
      <c r="ONM71" s="93"/>
      <c r="ONN71" s="93"/>
      <c r="ONO71" s="93"/>
      <c r="ONP71" s="93"/>
      <c r="ONQ71" s="93"/>
      <c r="ONR71" s="93"/>
      <c r="ONS71" s="93"/>
      <c r="ONT71" s="93"/>
      <c r="ONU71" s="93"/>
      <c r="ONV71" s="93"/>
      <c r="ONW71" s="93"/>
      <c r="ONX71" s="93"/>
      <c r="ONY71" s="93"/>
      <c r="ONZ71" s="93"/>
      <c r="OOA71" s="93"/>
      <c r="OOB71" s="93"/>
      <c r="OOC71" s="93"/>
      <c r="OOD71" s="93"/>
      <c r="OOE71" s="93"/>
      <c r="OOF71" s="93"/>
      <c r="OOG71" s="93"/>
      <c r="OOH71" s="93"/>
      <c r="OOI71" s="93"/>
      <c r="OOJ71" s="93"/>
      <c r="OOK71" s="93"/>
      <c r="OOL71" s="93"/>
      <c r="OOM71" s="93"/>
      <c r="OON71" s="93"/>
      <c r="OOO71" s="93"/>
      <c r="OOP71" s="93"/>
      <c r="OOQ71" s="93"/>
      <c r="OOR71" s="93"/>
      <c r="OOS71" s="93"/>
      <c r="OOT71" s="93"/>
      <c r="OOU71" s="93"/>
      <c r="OOV71" s="93"/>
      <c r="OOW71" s="93"/>
      <c r="OOX71" s="93"/>
      <c r="OOY71" s="93"/>
      <c r="OOZ71" s="93"/>
      <c r="OPA71" s="93"/>
      <c r="OPB71" s="93"/>
      <c r="OPH71" s="93"/>
      <c r="OPK71" s="93"/>
      <c r="OPN71" s="93"/>
      <c r="OPQ71" s="93"/>
      <c r="OPT71" s="93"/>
      <c r="OPW71" s="93"/>
      <c r="OQC71" s="93"/>
      <c r="OQL71" s="93"/>
      <c r="OQO71" s="93"/>
      <c r="OQR71" s="93"/>
      <c r="OQU71" s="93"/>
      <c r="ORG71" s="93"/>
      <c r="ORM71" s="93"/>
      <c r="ORP71" s="93"/>
      <c r="ORS71" s="93"/>
      <c r="ORV71" s="93"/>
      <c r="OSB71" s="93"/>
      <c r="OSE71" s="93"/>
      <c r="OSH71" s="93"/>
      <c r="OSK71" s="93"/>
      <c r="OSM71" s="93"/>
      <c r="OSN71" s="93"/>
      <c r="OSS71" s="93"/>
      <c r="OSV71" s="93"/>
      <c r="OSY71" s="93"/>
      <c r="OTB71" s="93"/>
      <c r="OTE71" s="93"/>
      <c r="OTH71" s="93"/>
      <c r="OTK71" s="93"/>
      <c r="OTQ71" s="93"/>
      <c r="OTT71" s="93"/>
      <c r="OTW71" s="93"/>
      <c r="OTY71" s="93"/>
      <c r="OTZ71" s="93"/>
      <c r="OUH71" s="93"/>
      <c r="OUK71" s="93"/>
      <c r="OUN71" s="93"/>
      <c r="OUY71" s="93"/>
      <c r="OUZ71" s="93"/>
      <c r="OVE71" s="93"/>
      <c r="OVI71" s="93"/>
      <c r="OVJ71" s="93"/>
      <c r="OVR71" s="93"/>
      <c r="OVS71" s="93"/>
      <c r="OWS71" s="93"/>
      <c r="OWT71" s="93"/>
      <c r="OWU71" s="93"/>
      <c r="OWV71" s="93"/>
      <c r="OWW71" s="93"/>
      <c r="OWX71" s="93"/>
      <c r="OWY71" s="93"/>
      <c r="OWZ71" s="93"/>
      <c r="OXA71" s="93"/>
      <c r="OXB71" s="93"/>
      <c r="OXC71" s="93"/>
      <c r="OXD71" s="93"/>
      <c r="OXE71" s="93"/>
      <c r="OXF71" s="93"/>
      <c r="OXG71" s="93"/>
      <c r="OXH71" s="93"/>
      <c r="OXI71" s="93"/>
      <c r="OXJ71" s="93"/>
      <c r="OXK71" s="93"/>
      <c r="OXL71" s="93"/>
      <c r="OXM71" s="93"/>
      <c r="OXN71" s="93"/>
      <c r="OXO71" s="93"/>
      <c r="OXP71" s="93"/>
      <c r="OXQ71" s="93"/>
      <c r="OXR71" s="93"/>
      <c r="OXS71" s="93"/>
      <c r="OXT71" s="93"/>
      <c r="OXU71" s="93"/>
      <c r="OXV71" s="93"/>
      <c r="OXW71" s="93"/>
      <c r="OXX71" s="93"/>
      <c r="OXY71" s="93"/>
      <c r="OXZ71" s="93"/>
      <c r="OYA71" s="93"/>
      <c r="OYB71" s="93"/>
      <c r="OYC71" s="93"/>
      <c r="OYD71" s="93"/>
      <c r="OYE71" s="93"/>
      <c r="OYF71" s="93"/>
      <c r="OYG71" s="93"/>
      <c r="OYH71" s="93"/>
      <c r="OYI71" s="93"/>
      <c r="OYJ71" s="93"/>
      <c r="OYK71" s="93"/>
      <c r="OYL71" s="93"/>
      <c r="OYM71" s="93"/>
      <c r="OYN71" s="93"/>
      <c r="OYO71" s="93"/>
      <c r="OYP71" s="93"/>
      <c r="OYQ71" s="93"/>
      <c r="OYR71" s="93"/>
      <c r="OYS71" s="93"/>
      <c r="OYT71" s="93"/>
      <c r="OYU71" s="93"/>
      <c r="OYV71" s="93"/>
      <c r="OYW71" s="93"/>
      <c r="OYX71" s="93"/>
      <c r="OZD71" s="93"/>
      <c r="OZG71" s="93"/>
      <c r="OZJ71" s="93"/>
      <c r="OZM71" s="93"/>
      <c r="OZP71" s="93"/>
      <c r="OZS71" s="93"/>
      <c r="OZY71" s="93"/>
      <c r="PAH71" s="93"/>
      <c r="PAK71" s="93"/>
      <c r="PAN71" s="93"/>
      <c r="PAQ71" s="93"/>
      <c r="PBC71" s="93"/>
      <c r="PBI71" s="93"/>
      <c r="PBL71" s="93"/>
      <c r="PBO71" s="93"/>
      <c r="PBR71" s="93"/>
      <c r="PBX71" s="93"/>
      <c r="PCA71" s="93"/>
      <c r="PCD71" s="93"/>
      <c r="PCG71" s="93"/>
      <c r="PCI71" s="93"/>
      <c r="PCJ71" s="93"/>
      <c r="PCO71" s="93"/>
      <c r="PCR71" s="93"/>
      <c r="PCU71" s="93"/>
      <c r="PCX71" s="93"/>
      <c r="PDA71" s="93"/>
      <c r="PDD71" s="93"/>
      <c r="PDG71" s="93"/>
      <c r="PDM71" s="93"/>
      <c r="PDP71" s="93"/>
      <c r="PDS71" s="93"/>
      <c r="PDU71" s="93"/>
      <c r="PDV71" s="93"/>
      <c r="PED71" s="93"/>
      <c r="PEG71" s="93"/>
      <c r="PEJ71" s="93"/>
      <c r="PEU71" s="93"/>
      <c r="PEV71" s="93"/>
      <c r="PFA71" s="93"/>
      <c r="PFE71" s="93"/>
      <c r="PFF71" s="93"/>
      <c r="PFN71" s="93"/>
      <c r="PFO71" s="93"/>
      <c r="PGO71" s="93"/>
      <c r="PGP71" s="93"/>
      <c r="PGQ71" s="93"/>
      <c r="PGR71" s="93"/>
      <c r="PGS71" s="93"/>
      <c r="PGT71" s="93"/>
      <c r="PGU71" s="93"/>
      <c r="PGV71" s="93"/>
      <c r="PGW71" s="93"/>
      <c r="PGX71" s="93"/>
      <c r="PGY71" s="93"/>
      <c r="PGZ71" s="93"/>
      <c r="PHA71" s="93"/>
      <c r="PHB71" s="93"/>
      <c r="PHC71" s="93"/>
      <c r="PHD71" s="93"/>
      <c r="PHE71" s="93"/>
      <c r="PHF71" s="93"/>
      <c r="PHG71" s="93"/>
      <c r="PHH71" s="93"/>
      <c r="PHI71" s="93"/>
      <c r="PHJ71" s="93"/>
      <c r="PHK71" s="93"/>
      <c r="PHL71" s="93"/>
      <c r="PHM71" s="93"/>
      <c r="PHN71" s="93"/>
      <c r="PHO71" s="93"/>
      <c r="PHP71" s="93"/>
      <c r="PHQ71" s="93"/>
      <c r="PHR71" s="93"/>
      <c r="PHS71" s="93"/>
      <c r="PHT71" s="93"/>
      <c r="PHU71" s="93"/>
      <c r="PHV71" s="93"/>
      <c r="PHW71" s="93"/>
      <c r="PHX71" s="93"/>
      <c r="PHY71" s="93"/>
      <c r="PHZ71" s="93"/>
      <c r="PIA71" s="93"/>
      <c r="PIB71" s="93"/>
      <c r="PIC71" s="93"/>
      <c r="PID71" s="93"/>
      <c r="PIE71" s="93"/>
      <c r="PIF71" s="93"/>
      <c r="PIG71" s="93"/>
      <c r="PIH71" s="93"/>
      <c r="PII71" s="93"/>
      <c r="PIJ71" s="93"/>
      <c r="PIK71" s="93"/>
      <c r="PIL71" s="93"/>
      <c r="PIM71" s="93"/>
      <c r="PIN71" s="93"/>
      <c r="PIO71" s="93"/>
      <c r="PIP71" s="93"/>
      <c r="PIQ71" s="93"/>
      <c r="PIR71" s="93"/>
      <c r="PIS71" s="93"/>
      <c r="PIT71" s="93"/>
      <c r="PIZ71" s="93"/>
      <c r="PJC71" s="93"/>
      <c r="PJF71" s="93"/>
      <c r="PJI71" s="93"/>
      <c r="PJL71" s="93"/>
      <c r="PJO71" s="93"/>
      <c r="PJU71" s="93"/>
      <c r="PKD71" s="93"/>
      <c r="PKG71" s="93"/>
      <c r="PKJ71" s="93"/>
      <c r="PKM71" s="93"/>
      <c r="PKY71" s="93"/>
      <c r="PLE71" s="93"/>
      <c r="PLH71" s="93"/>
      <c r="PLK71" s="93"/>
      <c r="PLN71" s="93"/>
      <c r="PLT71" s="93"/>
      <c r="PLW71" s="93"/>
      <c r="PLZ71" s="93"/>
      <c r="PMC71" s="93"/>
      <c r="PME71" s="93"/>
      <c r="PMF71" s="93"/>
      <c r="PMK71" s="93"/>
      <c r="PMN71" s="93"/>
      <c r="PMQ71" s="93"/>
      <c r="PMT71" s="93"/>
      <c r="PMW71" s="93"/>
      <c r="PMZ71" s="93"/>
      <c r="PNC71" s="93"/>
      <c r="PNI71" s="93"/>
      <c r="PNL71" s="93"/>
      <c r="PNO71" s="93"/>
      <c r="PNQ71" s="93"/>
      <c r="PNR71" s="93"/>
      <c r="PNZ71" s="93"/>
      <c r="POC71" s="93"/>
      <c r="POF71" s="93"/>
      <c r="POQ71" s="93"/>
      <c r="POR71" s="93"/>
      <c r="POW71" s="93"/>
      <c r="PPA71" s="93"/>
      <c r="PPB71" s="93"/>
      <c r="PPJ71" s="93"/>
      <c r="PPK71" s="93"/>
      <c r="PQK71" s="93"/>
      <c r="PQL71" s="93"/>
      <c r="PQM71" s="93"/>
      <c r="PQN71" s="93"/>
      <c r="PQO71" s="93"/>
      <c r="PQP71" s="93"/>
      <c r="PQQ71" s="93"/>
      <c r="PQR71" s="93"/>
      <c r="PQS71" s="93"/>
      <c r="PQT71" s="93"/>
      <c r="PQU71" s="93"/>
      <c r="PQV71" s="93"/>
      <c r="PQW71" s="93"/>
      <c r="PQX71" s="93"/>
      <c r="PQY71" s="93"/>
      <c r="PQZ71" s="93"/>
      <c r="PRA71" s="93"/>
      <c r="PRB71" s="93"/>
      <c r="PRC71" s="93"/>
      <c r="PRD71" s="93"/>
      <c r="PRE71" s="93"/>
      <c r="PRF71" s="93"/>
      <c r="PRG71" s="93"/>
      <c r="PRH71" s="93"/>
      <c r="PRI71" s="93"/>
      <c r="PRJ71" s="93"/>
      <c r="PRK71" s="93"/>
      <c r="PRL71" s="93"/>
      <c r="PRM71" s="93"/>
      <c r="PRN71" s="93"/>
      <c r="PRO71" s="93"/>
      <c r="PRP71" s="93"/>
      <c r="PRQ71" s="93"/>
      <c r="PRR71" s="93"/>
      <c r="PRS71" s="93"/>
      <c r="PRT71" s="93"/>
      <c r="PRU71" s="93"/>
      <c r="PRV71" s="93"/>
      <c r="PRW71" s="93"/>
      <c r="PRX71" s="93"/>
      <c r="PRY71" s="93"/>
      <c r="PRZ71" s="93"/>
      <c r="PSA71" s="93"/>
      <c r="PSB71" s="93"/>
      <c r="PSC71" s="93"/>
      <c r="PSD71" s="93"/>
      <c r="PSE71" s="93"/>
      <c r="PSF71" s="93"/>
      <c r="PSG71" s="93"/>
      <c r="PSH71" s="93"/>
      <c r="PSI71" s="93"/>
      <c r="PSJ71" s="93"/>
      <c r="PSK71" s="93"/>
      <c r="PSL71" s="93"/>
      <c r="PSM71" s="93"/>
      <c r="PSN71" s="93"/>
      <c r="PSO71" s="93"/>
      <c r="PSP71" s="93"/>
      <c r="PSV71" s="93"/>
      <c r="PSY71" s="93"/>
      <c r="PTB71" s="93"/>
      <c r="PTE71" s="93"/>
      <c r="PTH71" s="93"/>
      <c r="PTK71" s="93"/>
      <c r="PTQ71" s="93"/>
      <c r="PTZ71" s="93"/>
      <c r="PUC71" s="93"/>
      <c r="PUF71" s="93"/>
      <c r="PUI71" s="93"/>
      <c r="PUU71" s="93"/>
      <c r="PVA71" s="93"/>
      <c r="PVD71" s="93"/>
      <c r="PVG71" s="93"/>
      <c r="PVJ71" s="93"/>
      <c r="PVP71" s="93"/>
      <c r="PVS71" s="93"/>
      <c r="PVV71" s="93"/>
      <c r="PVY71" s="93"/>
      <c r="PWA71" s="93"/>
      <c r="PWB71" s="93"/>
      <c r="PWG71" s="93"/>
      <c r="PWJ71" s="93"/>
      <c r="PWM71" s="93"/>
      <c r="PWP71" s="93"/>
      <c r="PWS71" s="93"/>
      <c r="PWV71" s="93"/>
      <c r="PWY71" s="93"/>
      <c r="PXE71" s="93"/>
      <c r="PXH71" s="93"/>
      <c r="PXK71" s="93"/>
      <c r="PXM71" s="93"/>
      <c r="PXN71" s="93"/>
      <c r="PXV71" s="93"/>
      <c r="PXY71" s="93"/>
      <c r="PYB71" s="93"/>
      <c r="PYM71" s="93"/>
      <c r="PYN71" s="93"/>
      <c r="PYS71" s="93"/>
      <c r="PYW71" s="93"/>
      <c r="PYX71" s="93"/>
      <c r="PZF71" s="93"/>
      <c r="PZG71" s="93"/>
      <c r="QAG71" s="93"/>
      <c r="QAH71" s="93"/>
      <c r="QAI71" s="93"/>
      <c r="QAJ71" s="93"/>
      <c r="QAK71" s="93"/>
      <c r="QAL71" s="93"/>
      <c r="QAM71" s="93"/>
      <c r="QAN71" s="93"/>
      <c r="QAO71" s="93"/>
      <c r="QAP71" s="93"/>
      <c r="QAQ71" s="93"/>
      <c r="QAR71" s="93"/>
      <c r="QAS71" s="93"/>
      <c r="QAT71" s="93"/>
      <c r="QAU71" s="93"/>
      <c r="QAV71" s="93"/>
      <c r="QAW71" s="93"/>
      <c r="QAX71" s="93"/>
      <c r="QAY71" s="93"/>
      <c r="QAZ71" s="93"/>
      <c r="QBA71" s="93"/>
      <c r="QBB71" s="93"/>
      <c r="QBC71" s="93"/>
      <c r="QBD71" s="93"/>
      <c r="QBE71" s="93"/>
      <c r="QBF71" s="93"/>
      <c r="QBG71" s="93"/>
      <c r="QBH71" s="93"/>
      <c r="QBI71" s="93"/>
      <c r="QBJ71" s="93"/>
      <c r="QBK71" s="93"/>
      <c r="QBL71" s="93"/>
      <c r="QBM71" s="93"/>
      <c r="QBN71" s="93"/>
      <c r="QBO71" s="93"/>
      <c r="QBP71" s="93"/>
      <c r="QBQ71" s="93"/>
      <c r="QBR71" s="93"/>
      <c r="QBS71" s="93"/>
      <c r="QBT71" s="93"/>
      <c r="QBU71" s="93"/>
      <c r="QBV71" s="93"/>
      <c r="QBW71" s="93"/>
      <c r="QBX71" s="93"/>
      <c r="QBY71" s="93"/>
      <c r="QBZ71" s="93"/>
      <c r="QCA71" s="93"/>
      <c r="QCB71" s="93"/>
      <c r="QCC71" s="93"/>
      <c r="QCD71" s="93"/>
      <c r="QCE71" s="93"/>
      <c r="QCF71" s="93"/>
      <c r="QCG71" s="93"/>
      <c r="QCH71" s="93"/>
      <c r="QCI71" s="93"/>
      <c r="QCJ71" s="93"/>
      <c r="QCK71" s="93"/>
      <c r="QCL71" s="93"/>
      <c r="QCR71" s="93"/>
      <c r="QCU71" s="93"/>
      <c r="QCX71" s="93"/>
      <c r="QDA71" s="93"/>
      <c r="QDD71" s="93"/>
      <c r="QDG71" s="93"/>
      <c r="QDM71" s="93"/>
      <c r="QDV71" s="93"/>
      <c r="QDY71" s="93"/>
      <c r="QEB71" s="93"/>
      <c r="QEE71" s="93"/>
      <c r="QEQ71" s="93"/>
      <c r="QEW71" s="93"/>
      <c r="QEZ71" s="93"/>
      <c r="QFC71" s="93"/>
      <c r="QFF71" s="93"/>
      <c r="QFL71" s="93"/>
      <c r="QFO71" s="93"/>
      <c r="QFR71" s="93"/>
      <c r="QFU71" s="93"/>
      <c r="QFW71" s="93"/>
      <c r="QFX71" s="93"/>
      <c r="QGC71" s="93"/>
      <c r="QGF71" s="93"/>
      <c r="QGI71" s="93"/>
      <c r="QGL71" s="93"/>
      <c r="QGO71" s="93"/>
      <c r="QGR71" s="93"/>
      <c r="QGU71" s="93"/>
      <c r="QHA71" s="93"/>
      <c r="QHD71" s="93"/>
      <c r="QHG71" s="93"/>
      <c r="QHI71" s="93"/>
      <c r="QHJ71" s="93"/>
      <c r="QHR71" s="93"/>
      <c r="QHU71" s="93"/>
      <c r="QHX71" s="93"/>
      <c r="QII71" s="93"/>
      <c r="QIJ71" s="93"/>
      <c r="QIO71" s="93"/>
      <c r="QIS71" s="93"/>
      <c r="QIT71" s="93"/>
      <c r="QJB71" s="93"/>
      <c r="QJC71" s="93"/>
      <c r="QKC71" s="93"/>
      <c r="QKD71" s="93"/>
      <c r="QKE71" s="93"/>
      <c r="QKF71" s="93"/>
      <c r="QKG71" s="93"/>
      <c r="QKH71" s="93"/>
      <c r="QKI71" s="93"/>
      <c r="QKJ71" s="93"/>
      <c r="QKK71" s="93"/>
      <c r="QKL71" s="93"/>
      <c r="QKM71" s="93"/>
      <c r="QKN71" s="93"/>
      <c r="QKO71" s="93"/>
      <c r="QKP71" s="93"/>
      <c r="QKQ71" s="93"/>
      <c r="QKR71" s="93"/>
      <c r="QKS71" s="93"/>
      <c r="QKT71" s="93"/>
      <c r="QKU71" s="93"/>
      <c r="QKV71" s="93"/>
      <c r="QKW71" s="93"/>
      <c r="QKX71" s="93"/>
      <c r="QKY71" s="93"/>
      <c r="QKZ71" s="93"/>
      <c r="QLA71" s="93"/>
      <c r="QLB71" s="93"/>
      <c r="QLC71" s="93"/>
      <c r="QLD71" s="93"/>
      <c r="QLE71" s="93"/>
      <c r="QLF71" s="93"/>
      <c r="QLG71" s="93"/>
      <c r="QLH71" s="93"/>
      <c r="QLI71" s="93"/>
      <c r="QLJ71" s="93"/>
      <c r="QLK71" s="93"/>
      <c r="QLL71" s="93"/>
      <c r="QLM71" s="93"/>
      <c r="QLN71" s="93"/>
      <c r="QLO71" s="93"/>
      <c r="QLP71" s="93"/>
      <c r="QLQ71" s="93"/>
      <c r="QLR71" s="93"/>
      <c r="QLS71" s="93"/>
      <c r="QLT71" s="93"/>
      <c r="QLU71" s="93"/>
      <c r="QLV71" s="93"/>
      <c r="QLW71" s="93"/>
      <c r="QLX71" s="93"/>
      <c r="QLY71" s="93"/>
      <c r="QLZ71" s="93"/>
      <c r="QMA71" s="93"/>
      <c r="QMB71" s="93"/>
      <c r="QMC71" s="93"/>
      <c r="QMD71" s="93"/>
      <c r="QME71" s="93"/>
      <c r="QMF71" s="93"/>
      <c r="QMG71" s="93"/>
      <c r="QMH71" s="93"/>
      <c r="QMN71" s="93"/>
      <c r="QMQ71" s="93"/>
      <c r="QMT71" s="93"/>
      <c r="QMW71" s="93"/>
      <c r="QMZ71" s="93"/>
      <c r="QNC71" s="93"/>
      <c r="QNI71" s="93"/>
      <c r="QNR71" s="93"/>
      <c r="QNU71" s="93"/>
      <c r="QNX71" s="93"/>
      <c r="QOA71" s="93"/>
      <c r="QOM71" s="93"/>
      <c r="QOS71" s="93"/>
      <c r="QOV71" s="93"/>
      <c r="QOY71" s="93"/>
      <c r="QPB71" s="93"/>
      <c r="QPH71" s="93"/>
      <c r="QPK71" s="93"/>
      <c r="QPN71" s="93"/>
      <c r="QPQ71" s="93"/>
      <c r="QPS71" s="93"/>
      <c r="QPT71" s="93"/>
      <c r="QPY71" s="93"/>
      <c r="QQB71" s="93"/>
      <c r="QQE71" s="93"/>
      <c r="QQH71" s="93"/>
      <c r="QQK71" s="93"/>
      <c r="QQN71" s="93"/>
      <c r="QQQ71" s="93"/>
      <c r="QQW71" s="93"/>
      <c r="QQZ71" s="93"/>
      <c r="QRC71" s="93"/>
      <c r="QRE71" s="93"/>
      <c r="QRF71" s="93"/>
      <c r="QRN71" s="93"/>
      <c r="QRQ71" s="93"/>
      <c r="QRT71" s="93"/>
      <c r="QSE71" s="93"/>
      <c r="QSF71" s="93"/>
      <c r="QSK71" s="93"/>
      <c r="QSO71" s="93"/>
      <c r="QSP71" s="93"/>
      <c r="QSX71" s="93"/>
      <c r="QSY71" s="93"/>
      <c r="QTY71" s="93"/>
      <c r="QTZ71" s="93"/>
      <c r="QUA71" s="93"/>
      <c r="QUB71" s="93"/>
      <c r="QUC71" s="93"/>
      <c r="QUD71" s="93"/>
      <c r="QUE71" s="93"/>
      <c r="QUF71" s="93"/>
      <c r="QUG71" s="93"/>
      <c r="QUH71" s="93"/>
      <c r="QUI71" s="93"/>
      <c r="QUJ71" s="93"/>
      <c r="QUK71" s="93"/>
      <c r="QUL71" s="93"/>
      <c r="QUM71" s="93"/>
      <c r="QUN71" s="93"/>
      <c r="QUO71" s="93"/>
      <c r="QUP71" s="93"/>
      <c r="QUQ71" s="93"/>
      <c r="QUR71" s="93"/>
      <c r="QUS71" s="93"/>
      <c r="QUT71" s="93"/>
      <c r="QUU71" s="93"/>
      <c r="QUV71" s="93"/>
      <c r="QUW71" s="93"/>
      <c r="QUX71" s="93"/>
      <c r="QUY71" s="93"/>
      <c r="QUZ71" s="93"/>
      <c r="QVA71" s="93"/>
      <c r="QVB71" s="93"/>
      <c r="QVC71" s="93"/>
      <c r="QVD71" s="93"/>
      <c r="QVE71" s="93"/>
      <c r="QVF71" s="93"/>
      <c r="QVG71" s="93"/>
      <c r="QVH71" s="93"/>
      <c r="QVI71" s="93"/>
      <c r="QVJ71" s="93"/>
      <c r="QVK71" s="93"/>
      <c r="QVL71" s="93"/>
      <c r="QVM71" s="93"/>
      <c r="QVN71" s="93"/>
      <c r="QVO71" s="93"/>
      <c r="QVP71" s="93"/>
      <c r="QVQ71" s="93"/>
      <c r="QVR71" s="93"/>
      <c r="QVS71" s="93"/>
      <c r="QVT71" s="93"/>
      <c r="QVU71" s="93"/>
      <c r="QVV71" s="93"/>
      <c r="QVW71" s="93"/>
      <c r="QVX71" s="93"/>
      <c r="QVY71" s="93"/>
      <c r="QVZ71" s="93"/>
      <c r="QWA71" s="93"/>
      <c r="QWB71" s="93"/>
      <c r="QWC71" s="93"/>
      <c r="QWD71" s="93"/>
      <c r="QWJ71" s="93"/>
      <c r="QWM71" s="93"/>
      <c r="QWP71" s="93"/>
      <c r="QWS71" s="93"/>
      <c r="QWV71" s="93"/>
      <c r="QWY71" s="93"/>
      <c r="QXE71" s="93"/>
      <c r="QXN71" s="93"/>
      <c r="QXQ71" s="93"/>
      <c r="QXT71" s="93"/>
      <c r="QXW71" s="93"/>
      <c r="QYI71" s="93"/>
      <c r="QYO71" s="93"/>
      <c r="QYR71" s="93"/>
      <c r="QYU71" s="93"/>
      <c r="QYX71" s="93"/>
      <c r="QZD71" s="93"/>
      <c r="QZG71" s="93"/>
      <c r="QZJ71" s="93"/>
      <c r="QZM71" s="93"/>
      <c r="QZO71" s="93"/>
      <c r="QZP71" s="93"/>
      <c r="QZU71" s="93"/>
      <c r="QZX71" s="93"/>
      <c r="RAA71" s="93"/>
      <c r="RAD71" s="93"/>
      <c r="RAG71" s="93"/>
      <c r="RAJ71" s="93"/>
      <c r="RAM71" s="93"/>
      <c r="RAS71" s="93"/>
      <c r="RAV71" s="93"/>
      <c r="RAY71" s="93"/>
      <c r="RBA71" s="93"/>
      <c r="RBB71" s="93"/>
      <c r="RBJ71" s="93"/>
      <c r="RBM71" s="93"/>
      <c r="RBP71" s="93"/>
      <c r="RCA71" s="93"/>
      <c r="RCB71" s="93"/>
      <c r="RCG71" s="93"/>
      <c r="RCK71" s="93"/>
      <c r="RCL71" s="93"/>
      <c r="RCT71" s="93"/>
      <c r="RCU71" s="93"/>
      <c r="RDU71" s="93"/>
      <c r="RDV71" s="93"/>
      <c r="RDW71" s="93"/>
      <c r="RDX71" s="93"/>
      <c r="RDY71" s="93"/>
      <c r="RDZ71" s="93"/>
      <c r="REA71" s="93"/>
      <c r="REB71" s="93"/>
      <c r="REC71" s="93"/>
      <c r="RED71" s="93"/>
      <c r="REE71" s="93"/>
      <c r="REF71" s="93"/>
      <c r="REG71" s="93"/>
      <c r="REH71" s="93"/>
      <c r="REI71" s="93"/>
      <c r="REJ71" s="93"/>
      <c r="REK71" s="93"/>
      <c r="REL71" s="93"/>
      <c r="REM71" s="93"/>
      <c r="REN71" s="93"/>
      <c r="REO71" s="93"/>
      <c r="REP71" s="93"/>
      <c r="REQ71" s="93"/>
      <c r="RER71" s="93"/>
      <c r="RES71" s="93"/>
      <c r="RET71" s="93"/>
      <c r="REU71" s="93"/>
      <c r="REV71" s="93"/>
      <c r="REW71" s="93"/>
      <c r="REX71" s="93"/>
      <c r="REY71" s="93"/>
      <c r="REZ71" s="93"/>
      <c r="RFA71" s="93"/>
      <c r="RFB71" s="93"/>
      <c r="RFC71" s="93"/>
      <c r="RFD71" s="93"/>
      <c r="RFE71" s="93"/>
      <c r="RFF71" s="93"/>
      <c r="RFG71" s="93"/>
      <c r="RFH71" s="93"/>
      <c r="RFI71" s="93"/>
      <c r="RFJ71" s="93"/>
      <c r="RFK71" s="93"/>
      <c r="RFL71" s="93"/>
      <c r="RFM71" s="93"/>
      <c r="RFN71" s="93"/>
      <c r="RFO71" s="93"/>
      <c r="RFP71" s="93"/>
      <c r="RFQ71" s="93"/>
      <c r="RFR71" s="93"/>
      <c r="RFS71" s="93"/>
      <c r="RFT71" s="93"/>
      <c r="RFU71" s="93"/>
      <c r="RFV71" s="93"/>
      <c r="RFW71" s="93"/>
      <c r="RFX71" s="93"/>
      <c r="RFY71" s="93"/>
      <c r="RFZ71" s="93"/>
      <c r="RGF71" s="93"/>
      <c r="RGI71" s="93"/>
      <c r="RGL71" s="93"/>
      <c r="RGO71" s="93"/>
      <c r="RGR71" s="93"/>
      <c r="RGU71" s="93"/>
      <c r="RHA71" s="93"/>
      <c r="RHJ71" s="93"/>
      <c r="RHM71" s="93"/>
      <c r="RHP71" s="93"/>
      <c r="RHS71" s="93"/>
      <c r="RIE71" s="93"/>
      <c r="RIK71" s="93"/>
      <c r="RIN71" s="93"/>
      <c r="RIQ71" s="93"/>
      <c r="RIT71" s="93"/>
      <c r="RIZ71" s="93"/>
      <c r="RJC71" s="93"/>
      <c r="RJF71" s="93"/>
      <c r="RJI71" s="93"/>
      <c r="RJK71" s="93"/>
      <c r="RJL71" s="93"/>
      <c r="RJQ71" s="93"/>
      <c r="RJT71" s="93"/>
      <c r="RJW71" s="93"/>
      <c r="RJZ71" s="93"/>
      <c r="RKC71" s="93"/>
      <c r="RKF71" s="93"/>
      <c r="RKI71" s="93"/>
      <c r="RKO71" s="93"/>
      <c r="RKR71" s="93"/>
      <c r="RKU71" s="93"/>
      <c r="RKW71" s="93"/>
      <c r="RKX71" s="93"/>
      <c r="RLF71" s="93"/>
      <c r="RLI71" s="93"/>
      <c r="RLL71" s="93"/>
      <c r="RLW71" s="93"/>
      <c r="RLX71" s="93"/>
      <c r="RMC71" s="93"/>
      <c r="RMG71" s="93"/>
      <c r="RMH71" s="93"/>
      <c r="RMP71" s="93"/>
      <c r="RMQ71" s="93"/>
      <c r="RNQ71" s="93"/>
      <c r="RNR71" s="93"/>
      <c r="RNS71" s="93"/>
      <c r="RNT71" s="93"/>
      <c r="RNU71" s="93"/>
      <c r="RNV71" s="93"/>
      <c r="RNW71" s="93"/>
      <c r="RNX71" s="93"/>
      <c r="RNY71" s="93"/>
      <c r="RNZ71" s="93"/>
      <c r="ROA71" s="93"/>
      <c r="ROB71" s="93"/>
      <c r="ROC71" s="93"/>
      <c r="ROD71" s="93"/>
      <c r="ROE71" s="93"/>
      <c r="ROF71" s="93"/>
      <c r="ROG71" s="93"/>
      <c r="ROH71" s="93"/>
      <c r="ROI71" s="93"/>
      <c r="ROJ71" s="93"/>
      <c r="ROK71" s="93"/>
      <c r="ROL71" s="93"/>
      <c r="ROM71" s="93"/>
      <c r="RON71" s="93"/>
      <c r="ROO71" s="93"/>
      <c r="ROP71" s="93"/>
      <c r="ROQ71" s="93"/>
      <c r="ROR71" s="93"/>
      <c r="ROS71" s="93"/>
      <c r="ROT71" s="93"/>
      <c r="ROU71" s="93"/>
      <c r="ROV71" s="93"/>
      <c r="ROW71" s="93"/>
      <c r="ROX71" s="93"/>
      <c r="ROY71" s="93"/>
      <c r="ROZ71" s="93"/>
      <c r="RPA71" s="93"/>
      <c r="RPB71" s="93"/>
      <c r="RPC71" s="93"/>
      <c r="RPD71" s="93"/>
      <c r="RPE71" s="93"/>
      <c r="RPF71" s="93"/>
      <c r="RPG71" s="93"/>
      <c r="RPH71" s="93"/>
      <c r="RPI71" s="93"/>
      <c r="RPJ71" s="93"/>
      <c r="RPK71" s="93"/>
      <c r="RPL71" s="93"/>
      <c r="RPM71" s="93"/>
      <c r="RPN71" s="93"/>
      <c r="RPO71" s="93"/>
      <c r="RPP71" s="93"/>
      <c r="RPQ71" s="93"/>
      <c r="RPR71" s="93"/>
      <c r="RPS71" s="93"/>
      <c r="RPT71" s="93"/>
      <c r="RPU71" s="93"/>
      <c r="RPV71" s="93"/>
      <c r="RQB71" s="93"/>
      <c r="RQE71" s="93"/>
      <c r="RQH71" s="93"/>
      <c r="RQK71" s="93"/>
      <c r="RQN71" s="93"/>
      <c r="RQQ71" s="93"/>
      <c r="RQW71" s="93"/>
      <c r="RRF71" s="93"/>
      <c r="RRI71" s="93"/>
      <c r="RRL71" s="93"/>
      <c r="RRO71" s="93"/>
      <c r="RSA71" s="93"/>
      <c r="RSG71" s="93"/>
      <c r="RSJ71" s="93"/>
      <c r="RSM71" s="93"/>
      <c r="RSP71" s="93"/>
      <c r="RSV71" s="93"/>
      <c r="RSY71" s="93"/>
      <c r="RTB71" s="93"/>
      <c r="RTE71" s="93"/>
      <c r="RTG71" s="93"/>
      <c r="RTH71" s="93"/>
      <c r="RTM71" s="93"/>
      <c r="RTP71" s="93"/>
      <c r="RTS71" s="93"/>
      <c r="RTV71" s="93"/>
      <c r="RTY71" s="93"/>
      <c r="RUB71" s="93"/>
      <c r="RUE71" s="93"/>
      <c r="RUK71" s="93"/>
      <c r="RUN71" s="93"/>
      <c r="RUQ71" s="93"/>
      <c r="RUS71" s="93"/>
      <c r="RUT71" s="93"/>
      <c r="RVB71" s="93"/>
      <c r="RVE71" s="93"/>
      <c r="RVH71" s="93"/>
      <c r="RVS71" s="93"/>
      <c r="RVT71" s="93"/>
      <c r="RVY71" s="93"/>
      <c r="RWC71" s="93"/>
      <c r="RWD71" s="93"/>
      <c r="RWL71" s="93"/>
      <c r="RWM71" s="93"/>
      <c r="RXM71" s="93"/>
      <c r="RXN71" s="93"/>
      <c r="RXO71" s="93"/>
      <c r="RXP71" s="93"/>
      <c r="RXQ71" s="93"/>
      <c r="RXR71" s="93"/>
      <c r="RXS71" s="93"/>
      <c r="RXT71" s="93"/>
      <c r="RXU71" s="93"/>
      <c r="RXV71" s="93"/>
      <c r="RXW71" s="93"/>
      <c r="RXX71" s="93"/>
      <c r="RXY71" s="93"/>
      <c r="RXZ71" s="93"/>
      <c r="RYA71" s="93"/>
      <c r="RYB71" s="93"/>
      <c r="RYC71" s="93"/>
      <c r="RYD71" s="93"/>
      <c r="RYE71" s="93"/>
      <c r="RYF71" s="93"/>
      <c r="RYG71" s="93"/>
      <c r="RYH71" s="93"/>
      <c r="RYI71" s="93"/>
      <c r="RYJ71" s="93"/>
      <c r="RYK71" s="93"/>
      <c r="RYL71" s="93"/>
      <c r="RYM71" s="93"/>
      <c r="RYN71" s="93"/>
      <c r="RYO71" s="93"/>
      <c r="RYP71" s="93"/>
      <c r="RYQ71" s="93"/>
      <c r="RYR71" s="93"/>
      <c r="RYS71" s="93"/>
      <c r="RYT71" s="93"/>
      <c r="RYU71" s="93"/>
      <c r="RYV71" s="93"/>
      <c r="RYW71" s="93"/>
      <c r="RYX71" s="93"/>
      <c r="RYY71" s="93"/>
      <c r="RYZ71" s="93"/>
      <c r="RZA71" s="93"/>
      <c r="RZB71" s="93"/>
      <c r="RZC71" s="93"/>
      <c r="RZD71" s="93"/>
      <c r="RZE71" s="93"/>
      <c r="RZF71" s="93"/>
      <c r="RZG71" s="93"/>
      <c r="RZH71" s="93"/>
      <c r="RZI71" s="93"/>
      <c r="RZJ71" s="93"/>
      <c r="RZK71" s="93"/>
      <c r="RZL71" s="93"/>
      <c r="RZM71" s="93"/>
      <c r="RZN71" s="93"/>
      <c r="RZO71" s="93"/>
      <c r="RZP71" s="93"/>
      <c r="RZQ71" s="93"/>
      <c r="RZR71" s="93"/>
      <c r="RZX71" s="93"/>
      <c r="SAA71" s="93"/>
      <c r="SAD71" s="93"/>
      <c r="SAG71" s="93"/>
      <c r="SAJ71" s="93"/>
      <c r="SAM71" s="93"/>
      <c r="SAS71" s="93"/>
      <c r="SBB71" s="93"/>
      <c r="SBE71" s="93"/>
      <c r="SBH71" s="93"/>
      <c r="SBK71" s="93"/>
      <c r="SBW71" s="93"/>
      <c r="SCC71" s="93"/>
      <c r="SCF71" s="93"/>
      <c r="SCI71" s="93"/>
      <c r="SCL71" s="93"/>
      <c r="SCR71" s="93"/>
      <c r="SCU71" s="93"/>
      <c r="SCX71" s="93"/>
      <c r="SDA71" s="93"/>
      <c r="SDC71" s="93"/>
      <c r="SDD71" s="93"/>
      <c r="SDI71" s="93"/>
      <c r="SDL71" s="93"/>
      <c r="SDO71" s="93"/>
      <c r="SDR71" s="93"/>
      <c r="SDU71" s="93"/>
      <c r="SDX71" s="93"/>
      <c r="SEA71" s="93"/>
      <c r="SEG71" s="93"/>
      <c r="SEJ71" s="93"/>
      <c r="SEM71" s="93"/>
      <c r="SEO71" s="93"/>
      <c r="SEP71" s="93"/>
      <c r="SEX71" s="93"/>
      <c r="SFA71" s="93"/>
      <c r="SFD71" s="93"/>
      <c r="SFO71" s="93"/>
      <c r="SFP71" s="93"/>
      <c r="SFU71" s="93"/>
      <c r="SFY71" s="93"/>
      <c r="SFZ71" s="93"/>
      <c r="SGH71" s="93"/>
      <c r="SGI71" s="93"/>
      <c r="SHI71" s="93"/>
      <c r="SHJ71" s="93"/>
      <c r="SHK71" s="93"/>
      <c r="SHL71" s="93"/>
      <c r="SHM71" s="93"/>
      <c r="SHN71" s="93"/>
      <c r="SHO71" s="93"/>
      <c r="SHP71" s="93"/>
      <c r="SHQ71" s="93"/>
      <c r="SHR71" s="93"/>
      <c r="SHS71" s="93"/>
      <c r="SHT71" s="93"/>
      <c r="SHU71" s="93"/>
      <c r="SHV71" s="93"/>
      <c r="SHW71" s="93"/>
      <c r="SHX71" s="93"/>
      <c r="SHY71" s="93"/>
      <c r="SHZ71" s="93"/>
      <c r="SIA71" s="93"/>
      <c r="SIB71" s="93"/>
      <c r="SIC71" s="93"/>
      <c r="SID71" s="93"/>
      <c r="SIE71" s="93"/>
      <c r="SIF71" s="93"/>
      <c r="SIG71" s="93"/>
      <c r="SIH71" s="93"/>
      <c r="SII71" s="93"/>
      <c r="SIJ71" s="93"/>
      <c r="SIK71" s="93"/>
      <c r="SIL71" s="93"/>
      <c r="SIM71" s="93"/>
      <c r="SIN71" s="93"/>
      <c r="SIO71" s="93"/>
      <c r="SIP71" s="93"/>
      <c r="SIQ71" s="93"/>
      <c r="SIR71" s="93"/>
      <c r="SIS71" s="93"/>
      <c r="SIT71" s="93"/>
      <c r="SIU71" s="93"/>
      <c r="SIV71" s="93"/>
      <c r="SIW71" s="93"/>
      <c r="SIX71" s="93"/>
      <c r="SIY71" s="93"/>
      <c r="SIZ71" s="93"/>
      <c r="SJA71" s="93"/>
      <c r="SJB71" s="93"/>
      <c r="SJC71" s="93"/>
      <c r="SJD71" s="93"/>
      <c r="SJE71" s="93"/>
      <c r="SJF71" s="93"/>
      <c r="SJG71" s="93"/>
      <c r="SJH71" s="93"/>
      <c r="SJI71" s="93"/>
      <c r="SJJ71" s="93"/>
      <c r="SJK71" s="93"/>
      <c r="SJL71" s="93"/>
      <c r="SJM71" s="93"/>
      <c r="SJN71" s="93"/>
      <c r="SJT71" s="93"/>
      <c r="SJW71" s="93"/>
      <c r="SJZ71" s="93"/>
      <c r="SKC71" s="93"/>
      <c r="SKF71" s="93"/>
      <c r="SKI71" s="93"/>
      <c r="SKO71" s="93"/>
      <c r="SKX71" s="93"/>
      <c r="SLA71" s="93"/>
      <c r="SLD71" s="93"/>
      <c r="SLG71" s="93"/>
      <c r="SLS71" s="93"/>
      <c r="SLY71" s="93"/>
      <c r="SMB71" s="93"/>
      <c r="SME71" s="93"/>
      <c r="SMH71" s="93"/>
      <c r="SMN71" s="93"/>
      <c r="SMQ71" s="93"/>
      <c r="SMT71" s="93"/>
      <c r="SMW71" s="93"/>
      <c r="SMY71" s="93"/>
      <c r="SMZ71" s="93"/>
      <c r="SNE71" s="93"/>
      <c r="SNH71" s="93"/>
      <c r="SNK71" s="93"/>
      <c r="SNN71" s="93"/>
      <c r="SNQ71" s="93"/>
      <c r="SNT71" s="93"/>
      <c r="SNW71" s="93"/>
      <c r="SOC71" s="93"/>
      <c r="SOF71" s="93"/>
      <c r="SOI71" s="93"/>
      <c r="SOK71" s="93"/>
      <c r="SOL71" s="93"/>
      <c r="SOT71" s="93"/>
      <c r="SOW71" s="93"/>
      <c r="SOZ71" s="93"/>
      <c r="SPK71" s="93"/>
      <c r="SPL71" s="93"/>
      <c r="SPQ71" s="93"/>
      <c r="SPU71" s="93"/>
      <c r="SPV71" s="93"/>
      <c r="SQD71" s="93"/>
      <c r="SQE71" s="93"/>
      <c r="SRE71" s="93"/>
      <c r="SRF71" s="93"/>
      <c r="SRG71" s="93"/>
      <c r="SRH71" s="93"/>
      <c r="SRI71" s="93"/>
      <c r="SRJ71" s="93"/>
      <c r="SRK71" s="93"/>
      <c r="SRL71" s="93"/>
      <c r="SRM71" s="93"/>
      <c r="SRN71" s="93"/>
      <c r="SRO71" s="93"/>
      <c r="SRP71" s="93"/>
      <c r="SRQ71" s="93"/>
      <c r="SRR71" s="93"/>
      <c r="SRS71" s="93"/>
      <c r="SRT71" s="93"/>
      <c r="SRU71" s="93"/>
      <c r="SRV71" s="93"/>
      <c r="SRW71" s="93"/>
      <c r="SRX71" s="93"/>
      <c r="SRY71" s="93"/>
      <c r="SRZ71" s="93"/>
      <c r="SSA71" s="93"/>
      <c r="SSB71" s="93"/>
      <c r="SSC71" s="93"/>
      <c r="SSD71" s="93"/>
      <c r="SSE71" s="93"/>
      <c r="SSF71" s="93"/>
      <c r="SSG71" s="93"/>
      <c r="SSH71" s="93"/>
      <c r="SSI71" s="93"/>
      <c r="SSJ71" s="93"/>
      <c r="SSK71" s="93"/>
      <c r="SSL71" s="93"/>
      <c r="SSM71" s="93"/>
      <c r="SSN71" s="93"/>
      <c r="SSO71" s="93"/>
      <c r="SSP71" s="93"/>
      <c r="SSQ71" s="93"/>
      <c r="SSR71" s="93"/>
      <c r="SSS71" s="93"/>
      <c r="SST71" s="93"/>
      <c r="SSU71" s="93"/>
      <c r="SSV71" s="93"/>
      <c r="SSW71" s="93"/>
      <c r="SSX71" s="93"/>
      <c r="SSY71" s="93"/>
      <c r="SSZ71" s="93"/>
      <c r="STA71" s="93"/>
      <c r="STB71" s="93"/>
      <c r="STC71" s="93"/>
      <c r="STD71" s="93"/>
      <c r="STE71" s="93"/>
      <c r="STF71" s="93"/>
      <c r="STG71" s="93"/>
      <c r="STH71" s="93"/>
      <c r="STI71" s="93"/>
      <c r="STJ71" s="93"/>
      <c r="STP71" s="93"/>
      <c r="STS71" s="93"/>
      <c r="STV71" s="93"/>
      <c r="STY71" s="93"/>
      <c r="SUB71" s="93"/>
      <c r="SUE71" s="93"/>
      <c r="SUK71" s="93"/>
      <c r="SUT71" s="93"/>
      <c r="SUW71" s="93"/>
      <c r="SUZ71" s="93"/>
      <c r="SVC71" s="93"/>
      <c r="SVO71" s="93"/>
      <c r="SVU71" s="93"/>
      <c r="SVX71" s="93"/>
      <c r="SWA71" s="93"/>
      <c r="SWD71" s="93"/>
      <c r="SWJ71" s="93"/>
      <c r="SWM71" s="93"/>
      <c r="SWP71" s="93"/>
      <c r="SWS71" s="93"/>
      <c r="SWU71" s="93"/>
      <c r="SWV71" s="93"/>
      <c r="SXA71" s="93"/>
      <c r="SXD71" s="93"/>
      <c r="SXG71" s="93"/>
      <c r="SXJ71" s="93"/>
      <c r="SXM71" s="93"/>
      <c r="SXP71" s="93"/>
      <c r="SXS71" s="93"/>
      <c r="SXY71" s="93"/>
      <c r="SYB71" s="93"/>
      <c r="SYE71" s="93"/>
      <c r="SYG71" s="93"/>
      <c r="SYH71" s="93"/>
      <c r="SYP71" s="93"/>
      <c r="SYS71" s="93"/>
      <c r="SYV71" s="93"/>
      <c r="SZG71" s="93"/>
      <c r="SZH71" s="93"/>
      <c r="SZM71" s="93"/>
      <c r="SZQ71" s="93"/>
      <c r="SZR71" s="93"/>
      <c r="SZZ71" s="93"/>
      <c r="TAA71" s="93"/>
      <c r="TBA71" s="93"/>
      <c r="TBB71" s="93"/>
      <c r="TBC71" s="93"/>
      <c r="TBD71" s="93"/>
      <c r="TBE71" s="93"/>
      <c r="TBF71" s="93"/>
      <c r="TBG71" s="93"/>
      <c r="TBH71" s="93"/>
      <c r="TBI71" s="93"/>
      <c r="TBJ71" s="93"/>
      <c r="TBK71" s="93"/>
      <c r="TBL71" s="93"/>
      <c r="TBM71" s="93"/>
      <c r="TBN71" s="93"/>
      <c r="TBO71" s="93"/>
      <c r="TBP71" s="93"/>
      <c r="TBQ71" s="93"/>
      <c r="TBR71" s="93"/>
      <c r="TBS71" s="93"/>
      <c r="TBT71" s="93"/>
      <c r="TBU71" s="93"/>
      <c r="TBV71" s="93"/>
      <c r="TBW71" s="93"/>
      <c r="TBX71" s="93"/>
      <c r="TBY71" s="93"/>
      <c r="TBZ71" s="93"/>
      <c r="TCA71" s="93"/>
      <c r="TCB71" s="93"/>
      <c r="TCC71" s="93"/>
      <c r="TCD71" s="93"/>
      <c r="TCE71" s="93"/>
      <c r="TCF71" s="93"/>
      <c r="TCG71" s="93"/>
      <c r="TCH71" s="93"/>
      <c r="TCI71" s="93"/>
      <c r="TCJ71" s="93"/>
      <c r="TCK71" s="93"/>
      <c r="TCL71" s="93"/>
      <c r="TCM71" s="93"/>
      <c r="TCN71" s="93"/>
      <c r="TCO71" s="93"/>
      <c r="TCP71" s="93"/>
      <c r="TCQ71" s="93"/>
      <c r="TCR71" s="93"/>
      <c r="TCS71" s="93"/>
      <c r="TCT71" s="93"/>
      <c r="TCU71" s="93"/>
      <c r="TCV71" s="93"/>
      <c r="TCW71" s="93"/>
      <c r="TCX71" s="93"/>
      <c r="TCY71" s="93"/>
      <c r="TCZ71" s="93"/>
      <c r="TDA71" s="93"/>
      <c r="TDB71" s="93"/>
      <c r="TDC71" s="93"/>
      <c r="TDD71" s="93"/>
      <c r="TDE71" s="93"/>
      <c r="TDF71" s="93"/>
      <c r="TDL71" s="93"/>
      <c r="TDO71" s="93"/>
      <c r="TDR71" s="93"/>
      <c r="TDU71" s="93"/>
      <c r="TDX71" s="93"/>
      <c r="TEA71" s="93"/>
      <c r="TEG71" s="93"/>
      <c r="TEP71" s="93"/>
      <c r="TES71" s="93"/>
      <c r="TEV71" s="93"/>
      <c r="TEY71" s="93"/>
      <c r="TFK71" s="93"/>
      <c r="TFQ71" s="93"/>
      <c r="TFT71" s="93"/>
      <c r="TFW71" s="93"/>
      <c r="TFZ71" s="93"/>
      <c r="TGF71" s="93"/>
      <c r="TGI71" s="93"/>
      <c r="TGL71" s="93"/>
      <c r="TGO71" s="93"/>
      <c r="TGQ71" s="93"/>
      <c r="TGR71" s="93"/>
      <c r="TGW71" s="93"/>
      <c r="TGZ71" s="93"/>
      <c r="THC71" s="93"/>
      <c r="THF71" s="93"/>
      <c r="THI71" s="93"/>
      <c r="THL71" s="93"/>
      <c r="THO71" s="93"/>
      <c r="THU71" s="93"/>
      <c r="THX71" s="93"/>
      <c r="TIA71" s="93"/>
      <c r="TIC71" s="93"/>
      <c r="TID71" s="93"/>
      <c r="TIL71" s="93"/>
      <c r="TIO71" s="93"/>
      <c r="TIR71" s="93"/>
      <c r="TJC71" s="93"/>
      <c r="TJD71" s="93"/>
      <c r="TJI71" s="93"/>
      <c r="TJM71" s="93"/>
      <c r="TJN71" s="93"/>
      <c r="TJV71" s="93"/>
      <c r="TJW71" s="93"/>
      <c r="TKW71" s="93"/>
      <c r="TKX71" s="93"/>
      <c r="TKY71" s="93"/>
      <c r="TKZ71" s="93"/>
      <c r="TLA71" s="93"/>
      <c r="TLB71" s="93"/>
      <c r="TLC71" s="93"/>
      <c r="TLD71" s="93"/>
      <c r="TLE71" s="93"/>
      <c r="TLF71" s="93"/>
      <c r="TLG71" s="93"/>
      <c r="TLH71" s="93"/>
      <c r="TLI71" s="93"/>
      <c r="TLJ71" s="93"/>
      <c r="TLK71" s="93"/>
      <c r="TLL71" s="93"/>
      <c r="TLM71" s="93"/>
      <c r="TLN71" s="93"/>
      <c r="TLO71" s="93"/>
      <c r="TLP71" s="93"/>
      <c r="TLQ71" s="93"/>
      <c r="TLR71" s="93"/>
      <c r="TLS71" s="93"/>
      <c r="TLT71" s="93"/>
      <c r="TLU71" s="93"/>
      <c r="TLV71" s="93"/>
      <c r="TLW71" s="93"/>
      <c r="TLX71" s="93"/>
      <c r="TLY71" s="93"/>
      <c r="TLZ71" s="93"/>
      <c r="TMA71" s="93"/>
      <c r="TMB71" s="93"/>
      <c r="TMC71" s="93"/>
      <c r="TMD71" s="93"/>
      <c r="TME71" s="93"/>
      <c r="TMF71" s="93"/>
      <c r="TMG71" s="93"/>
      <c r="TMH71" s="93"/>
      <c r="TMI71" s="93"/>
      <c r="TMJ71" s="93"/>
      <c r="TMK71" s="93"/>
      <c r="TML71" s="93"/>
      <c r="TMM71" s="93"/>
      <c r="TMN71" s="93"/>
      <c r="TMO71" s="93"/>
      <c r="TMP71" s="93"/>
      <c r="TMQ71" s="93"/>
      <c r="TMR71" s="93"/>
      <c r="TMS71" s="93"/>
      <c r="TMT71" s="93"/>
      <c r="TMU71" s="93"/>
      <c r="TMV71" s="93"/>
      <c r="TMW71" s="93"/>
      <c r="TMX71" s="93"/>
      <c r="TMY71" s="93"/>
      <c r="TMZ71" s="93"/>
      <c r="TNA71" s="93"/>
      <c r="TNB71" s="93"/>
      <c r="TNH71" s="93"/>
      <c r="TNK71" s="93"/>
      <c r="TNN71" s="93"/>
      <c r="TNQ71" s="93"/>
      <c r="TNT71" s="93"/>
      <c r="TNW71" s="93"/>
      <c r="TOC71" s="93"/>
      <c r="TOL71" s="93"/>
      <c r="TOO71" s="93"/>
      <c r="TOR71" s="93"/>
      <c r="TOU71" s="93"/>
      <c r="TPG71" s="93"/>
      <c r="TPM71" s="93"/>
      <c r="TPP71" s="93"/>
      <c r="TPS71" s="93"/>
      <c r="TPV71" s="93"/>
      <c r="TQB71" s="93"/>
      <c r="TQE71" s="93"/>
      <c r="TQH71" s="93"/>
      <c r="TQK71" s="93"/>
      <c r="TQM71" s="93"/>
      <c r="TQN71" s="93"/>
      <c r="TQS71" s="93"/>
      <c r="TQV71" s="93"/>
      <c r="TQY71" s="93"/>
      <c r="TRB71" s="93"/>
      <c r="TRE71" s="93"/>
      <c r="TRH71" s="93"/>
      <c r="TRK71" s="93"/>
      <c r="TRQ71" s="93"/>
      <c r="TRT71" s="93"/>
      <c r="TRW71" s="93"/>
      <c r="TRY71" s="93"/>
      <c r="TRZ71" s="93"/>
      <c r="TSH71" s="93"/>
      <c r="TSK71" s="93"/>
      <c r="TSN71" s="93"/>
      <c r="TSY71" s="93"/>
      <c r="TSZ71" s="93"/>
      <c r="TTE71" s="93"/>
      <c r="TTI71" s="93"/>
      <c r="TTJ71" s="93"/>
      <c r="TTR71" s="93"/>
      <c r="TTS71" s="93"/>
      <c r="TUS71" s="93"/>
      <c r="TUT71" s="93"/>
      <c r="TUU71" s="93"/>
      <c r="TUV71" s="93"/>
      <c r="TUW71" s="93"/>
      <c r="TUX71" s="93"/>
      <c r="TUY71" s="93"/>
      <c r="TUZ71" s="93"/>
      <c r="TVA71" s="93"/>
      <c r="TVB71" s="93"/>
      <c r="TVC71" s="93"/>
      <c r="TVD71" s="93"/>
      <c r="TVE71" s="93"/>
      <c r="TVF71" s="93"/>
      <c r="TVG71" s="93"/>
      <c r="TVH71" s="93"/>
      <c r="TVI71" s="93"/>
      <c r="TVJ71" s="93"/>
      <c r="TVK71" s="93"/>
      <c r="TVL71" s="93"/>
      <c r="TVM71" s="93"/>
      <c r="TVN71" s="93"/>
      <c r="TVO71" s="93"/>
      <c r="TVP71" s="93"/>
      <c r="TVQ71" s="93"/>
      <c r="TVR71" s="93"/>
      <c r="TVS71" s="93"/>
      <c r="TVT71" s="93"/>
      <c r="TVU71" s="93"/>
      <c r="TVV71" s="93"/>
      <c r="TVW71" s="93"/>
      <c r="TVX71" s="93"/>
      <c r="TVY71" s="93"/>
      <c r="TVZ71" s="93"/>
      <c r="TWA71" s="93"/>
      <c r="TWB71" s="93"/>
      <c r="TWC71" s="93"/>
      <c r="TWD71" s="93"/>
      <c r="TWE71" s="93"/>
      <c r="TWF71" s="93"/>
      <c r="TWG71" s="93"/>
      <c r="TWH71" s="93"/>
      <c r="TWI71" s="93"/>
      <c r="TWJ71" s="93"/>
      <c r="TWK71" s="93"/>
      <c r="TWL71" s="93"/>
      <c r="TWM71" s="93"/>
      <c r="TWN71" s="93"/>
      <c r="TWO71" s="93"/>
      <c r="TWP71" s="93"/>
      <c r="TWQ71" s="93"/>
      <c r="TWR71" s="93"/>
      <c r="TWS71" s="93"/>
      <c r="TWT71" s="93"/>
      <c r="TWU71" s="93"/>
      <c r="TWV71" s="93"/>
      <c r="TWW71" s="93"/>
      <c r="TWX71" s="93"/>
      <c r="TXD71" s="93"/>
      <c r="TXG71" s="93"/>
      <c r="TXJ71" s="93"/>
      <c r="TXM71" s="93"/>
      <c r="TXP71" s="93"/>
      <c r="TXS71" s="93"/>
      <c r="TXY71" s="93"/>
      <c r="TYH71" s="93"/>
      <c r="TYK71" s="93"/>
      <c r="TYN71" s="93"/>
      <c r="TYQ71" s="93"/>
      <c r="TZC71" s="93"/>
      <c r="TZI71" s="93"/>
      <c r="TZL71" s="93"/>
      <c r="TZO71" s="93"/>
      <c r="TZR71" s="93"/>
      <c r="TZX71" s="93"/>
      <c r="UAA71" s="93"/>
      <c r="UAD71" s="93"/>
      <c r="UAG71" s="93"/>
      <c r="UAI71" s="93"/>
      <c r="UAJ71" s="93"/>
      <c r="UAO71" s="93"/>
      <c r="UAR71" s="93"/>
      <c r="UAU71" s="93"/>
      <c r="UAX71" s="93"/>
      <c r="UBA71" s="93"/>
      <c r="UBD71" s="93"/>
      <c r="UBG71" s="93"/>
      <c r="UBM71" s="93"/>
      <c r="UBP71" s="93"/>
      <c r="UBS71" s="93"/>
      <c r="UBU71" s="93"/>
      <c r="UBV71" s="93"/>
      <c r="UCD71" s="93"/>
      <c r="UCG71" s="93"/>
      <c r="UCJ71" s="93"/>
      <c r="UCU71" s="93"/>
      <c r="UCV71" s="93"/>
      <c r="UDA71" s="93"/>
      <c r="UDE71" s="93"/>
      <c r="UDF71" s="93"/>
      <c r="UDN71" s="93"/>
      <c r="UDO71" s="93"/>
      <c r="UEO71" s="93"/>
      <c r="UEP71" s="93"/>
      <c r="UEQ71" s="93"/>
      <c r="UER71" s="93"/>
      <c r="UES71" s="93"/>
      <c r="UET71" s="93"/>
      <c r="UEU71" s="93"/>
      <c r="UEV71" s="93"/>
      <c r="UEW71" s="93"/>
      <c r="UEX71" s="93"/>
      <c r="UEY71" s="93"/>
      <c r="UEZ71" s="93"/>
      <c r="UFA71" s="93"/>
      <c r="UFB71" s="93"/>
      <c r="UFC71" s="93"/>
      <c r="UFD71" s="93"/>
      <c r="UFE71" s="93"/>
      <c r="UFF71" s="93"/>
      <c r="UFG71" s="93"/>
      <c r="UFH71" s="93"/>
      <c r="UFI71" s="93"/>
      <c r="UFJ71" s="93"/>
      <c r="UFK71" s="93"/>
      <c r="UFL71" s="93"/>
      <c r="UFM71" s="93"/>
      <c r="UFN71" s="93"/>
      <c r="UFO71" s="93"/>
      <c r="UFP71" s="93"/>
      <c r="UFQ71" s="93"/>
      <c r="UFR71" s="93"/>
      <c r="UFS71" s="93"/>
      <c r="UFT71" s="93"/>
      <c r="UFU71" s="93"/>
      <c r="UFV71" s="93"/>
      <c r="UFW71" s="93"/>
      <c r="UFX71" s="93"/>
      <c r="UFY71" s="93"/>
      <c r="UFZ71" s="93"/>
      <c r="UGA71" s="93"/>
      <c r="UGB71" s="93"/>
      <c r="UGC71" s="93"/>
      <c r="UGD71" s="93"/>
      <c r="UGE71" s="93"/>
      <c r="UGF71" s="93"/>
      <c r="UGG71" s="93"/>
      <c r="UGH71" s="93"/>
      <c r="UGI71" s="93"/>
      <c r="UGJ71" s="93"/>
      <c r="UGK71" s="93"/>
      <c r="UGL71" s="93"/>
      <c r="UGM71" s="93"/>
      <c r="UGN71" s="93"/>
      <c r="UGO71" s="93"/>
      <c r="UGP71" s="93"/>
      <c r="UGQ71" s="93"/>
      <c r="UGR71" s="93"/>
      <c r="UGS71" s="93"/>
      <c r="UGT71" s="93"/>
      <c r="UGZ71" s="93"/>
      <c r="UHC71" s="93"/>
      <c r="UHF71" s="93"/>
      <c r="UHI71" s="93"/>
      <c r="UHL71" s="93"/>
      <c r="UHO71" s="93"/>
      <c r="UHU71" s="93"/>
      <c r="UID71" s="93"/>
      <c r="UIG71" s="93"/>
      <c r="UIJ71" s="93"/>
      <c r="UIM71" s="93"/>
      <c r="UIY71" s="93"/>
      <c r="UJE71" s="93"/>
      <c r="UJH71" s="93"/>
      <c r="UJK71" s="93"/>
      <c r="UJN71" s="93"/>
      <c r="UJT71" s="93"/>
      <c r="UJW71" s="93"/>
      <c r="UJZ71" s="93"/>
      <c r="UKC71" s="93"/>
      <c r="UKE71" s="93"/>
      <c r="UKF71" s="93"/>
      <c r="UKK71" s="93"/>
      <c r="UKN71" s="93"/>
      <c r="UKQ71" s="93"/>
      <c r="UKT71" s="93"/>
      <c r="UKW71" s="93"/>
      <c r="UKZ71" s="93"/>
      <c r="ULC71" s="93"/>
      <c r="ULI71" s="93"/>
      <c r="ULL71" s="93"/>
      <c r="ULO71" s="93"/>
      <c r="ULQ71" s="93"/>
      <c r="ULR71" s="93"/>
      <c r="ULZ71" s="93"/>
      <c r="UMC71" s="93"/>
      <c r="UMF71" s="93"/>
      <c r="UMQ71" s="93"/>
      <c r="UMR71" s="93"/>
      <c r="UMW71" s="93"/>
      <c r="UNA71" s="93"/>
      <c r="UNB71" s="93"/>
      <c r="UNJ71" s="93"/>
      <c r="UNK71" s="93"/>
      <c r="UOK71" s="93"/>
      <c r="UOL71" s="93"/>
      <c r="UOM71" s="93"/>
      <c r="UON71" s="93"/>
      <c r="UOO71" s="93"/>
      <c r="UOP71" s="93"/>
      <c r="UOQ71" s="93"/>
      <c r="UOR71" s="93"/>
      <c r="UOS71" s="93"/>
      <c r="UOT71" s="93"/>
      <c r="UOU71" s="93"/>
      <c r="UOV71" s="93"/>
      <c r="UOW71" s="93"/>
      <c r="UOX71" s="93"/>
      <c r="UOY71" s="93"/>
      <c r="UOZ71" s="93"/>
      <c r="UPA71" s="93"/>
      <c r="UPB71" s="93"/>
      <c r="UPC71" s="93"/>
      <c r="UPD71" s="93"/>
      <c r="UPE71" s="93"/>
      <c r="UPF71" s="93"/>
      <c r="UPG71" s="93"/>
      <c r="UPH71" s="93"/>
      <c r="UPI71" s="93"/>
      <c r="UPJ71" s="93"/>
      <c r="UPK71" s="93"/>
      <c r="UPL71" s="93"/>
      <c r="UPM71" s="93"/>
      <c r="UPN71" s="93"/>
      <c r="UPO71" s="93"/>
      <c r="UPP71" s="93"/>
      <c r="UPQ71" s="93"/>
      <c r="UPR71" s="93"/>
      <c r="UPS71" s="93"/>
      <c r="UPT71" s="93"/>
      <c r="UPU71" s="93"/>
      <c r="UPV71" s="93"/>
      <c r="UPW71" s="93"/>
      <c r="UPX71" s="93"/>
      <c r="UPY71" s="93"/>
      <c r="UPZ71" s="93"/>
      <c r="UQA71" s="93"/>
      <c r="UQB71" s="93"/>
      <c r="UQC71" s="93"/>
      <c r="UQD71" s="93"/>
      <c r="UQE71" s="93"/>
      <c r="UQF71" s="93"/>
      <c r="UQG71" s="93"/>
      <c r="UQH71" s="93"/>
      <c r="UQI71" s="93"/>
      <c r="UQJ71" s="93"/>
      <c r="UQK71" s="93"/>
      <c r="UQL71" s="93"/>
      <c r="UQM71" s="93"/>
      <c r="UQN71" s="93"/>
      <c r="UQO71" s="93"/>
      <c r="UQP71" s="93"/>
      <c r="UQV71" s="93"/>
      <c r="UQY71" s="93"/>
      <c r="URB71" s="93"/>
      <c r="URE71" s="93"/>
      <c r="URH71" s="93"/>
      <c r="URK71" s="93"/>
      <c r="URQ71" s="93"/>
      <c r="URZ71" s="93"/>
      <c r="USC71" s="93"/>
      <c r="USF71" s="93"/>
      <c r="USI71" s="93"/>
      <c r="USU71" s="93"/>
      <c r="UTA71" s="93"/>
      <c r="UTD71" s="93"/>
      <c r="UTG71" s="93"/>
      <c r="UTJ71" s="93"/>
      <c r="UTP71" s="93"/>
      <c r="UTS71" s="93"/>
      <c r="UTV71" s="93"/>
      <c r="UTY71" s="93"/>
      <c r="UUA71" s="93"/>
      <c r="UUB71" s="93"/>
      <c r="UUG71" s="93"/>
      <c r="UUJ71" s="93"/>
      <c r="UUM71" s="93"/>
      <c r="UUP71" s="93"/>
      <c r="UUS71" s="93"/>
      <c r="UUV71" s="93"/>
      <c r="UUY71" s="93"/>
      <c r="UVE71" s="93"/>
      <c r="UVH71" s="93"/>
      <c r="UVK71" s="93"/>
      <c r="UVM71" s="93"/>
      <c r="UVN71" s="93"/>
      <c r="UVV71" s="93"/>
      <c r="UVY71" s="93"/>
      <c r="UWB71" s="93"/>
      <c r="UWM71" s="93"/>
      <c r="UWN71" s="93"/>
      <c r="UWS71" s="93"/>
      <c r="UWW71" s="93"/>
      <c r="UWX71" s="93"/>
      <c r="UXF71" s="93"/>
      <c r="UXG71" s="93"/>
      <c r="UYG71" s="93"/>
      <c r="UYH71" s="93"/>
      <c r="UYI71" s="93"/>
      <c r="UYJ71" s="93"/>
      <c r="UYK71" s="93"/>
      <c r="UYL71" s="93"/>
      <c r="UYM71" s="93"/>
      <c r="UYN71" s="93"/>
      <c r="UYO71" s="93"/>
      <c r="UYP71" s="93"/>
      <c r="UYQ71" s="93"/>
      <c r="UYR71" s="93"/>
      <c r="UYS71" s="93"/>
      <c r="UYT71" s="93"/>
      <c r="UYU71" s="93"/>
      <c r="UYV71" s="93"/>
      <c r="UYW71" s="93"/>
      <c r="UYX71" s="93"/>
      <c r="UYY71" s="93"/>
      <c r="UYZ71" s="93"/>
      <c r="UZA71" s="93"/>
      <c r="UZB71" s="93"/>
      <c r="UZC71" s="93"/>
      <c r="UZD71" s="93"/>
      <c r="UZE71" s="93"/>
      <c r="UZF71" s="93"/>
      <c r="UZG71" s="93"/>
      <c r="UZH71" s="93"/>
      <c r="UZI71" s="93"/>
      <c r="UZJ71" s="93"/>
      <c r="UZK71" s="93"/>
      <c r="UZL71" s="93"/>
      <c r="UZM71" s="93"/>
      <c r="UZN71" s="93"/>
      <c r="UZO71" s="93"/>
      <c r="UZP71" s="93"/>
      <c r="UZQ71" s="93"/>
      <c r="UZR71" s="93"/>
      <c r="UZS71" s="93"/>
      <c r="UZT71" s="93"/>
      <c r="UZU71" s="93"/>
      <c r="UZV71" s="93"/>
      <c r="UZW71" s="93"/>
      <c r="UZX71" s="93"/>
      <c r="UZY71" s="93"/>
      <c r="UZZ71" s="93"/>
      <c r="VAA71" s="93"/>
      <c r="VAB71" s="93"/>
      <c r="VAC71" s="93"/>
      <c r="VAD71" s="93"/>
      <c r="VAE71" s="93"/>
      <c r="VAF71" s="93"/>
      <c r="VAG71" s="93"/>
      <c r="VAH71" s="93"/>
      <c r="VAI71" s="93"/>
      <c r="VAJ71" s="93"/>
      <c r="VAK71" s="93"/>
      <c r="VAL71" s="93"/>
      <c r="VAR71" s="93"/>
      <c r="VAU71" s="93"/>
      <c r="VAX71" s="93"/>
      <c r="VBA71" s="93"/>
      <c r="VBD71" s="93"/>
      <c r="VBG71" s="93"/>
      <c r="VBM71" s="93"/>
      <c r="VBV71" s="93"/>
      <c r="VBY71" s="93"/>
      <c r="VCB71" s="93"/>
      <c r="VCE71" s="93"/>
      <c r="VCQ71" s="93"/>
      <c r="VCW71" s="93"/>
      <c r="VCZ71" s="93"/>
      <c r="VDC71" s="93"/>
      <c r="VDF71" s="93"/>
      <c r="VDL71" s="93"/>
      <c r="VDO71" s="93"/>
      <c r="VDR71" s="93"/>
      <c r="VDU71" s="93"/>
      <c r="VDW71" s="93"/>
      <c r="VDX71" s="93"/>
      <c r="VEC71" s="93"/>
      <c r="VEF71" s="93"/>
      <c r="VEI71" s="93"/>
      <c r="VEL71" s="93"/>
      <c r="VEO71" s="93"/>
      <c r="VER71" s="93"/>
      <c r="VEU71" s="93"/>
      <c r="VFA71" s="93"/>
      <c r="VFD71" s="93"/>
      <c r="VFG71" s="93"/>
      <c r="VFI71" s="93"/>
      <c r="VFJ71" s="93"/>
      <c r="VFR71" s="93"/>
      <c r="VFU71" s="93"/>
      <c r="VFX71" s="93"/>
      <c r="VGI71" s="93"/>
      <c r="VGJ71" s="93"/>
      <c r="VGO71" s="93"/>
      <c r="VGS71" s="93"/>
      <c r="VGT71" s="93"/>
      <c r="VHB71" s="93"/>
      <c r="VHC71" s="93"/>
      <c r="VIC71" s="93"/>
      <c r="VID71" s="93"/>
      <c r="VIE71" s="93"/>
      <c r="VIF71" s="93"/>
      <c r="VIG71" s="93"/>
      <c r="VIH71" s="93"/>
      <c r="VII71" s="93"/>
      <c r="VIJ71" s="93"/>
      <c r="VIK71" s="93"/>
      <c r="VIL71" s="93"/>
      <c r="VIM71" s="93"/>
      <c r="VIN71" s="93"/>
      <c r="VIO71" s="93"/>
      <c r="VIP71" s="93"/>
      <c r="VIQ71" s="93"/>
      <c r="VIR71" s="93"/>
      <c r="VIS71" s="93"/>
      <c r="VIT71" s="93"/>
      <c r="VIU71" s="93"/>
      <c r="VIV71" s="93"/>
      <c r="VIW71" s="93"/>
      <c r="VIX71" s="93"/>
      <c r="VIY71" s="93"/>
      <c r="VIZ71" s="93"/>
      <c r="VJA71" s="93"/>
      <c r="VJB71" s="93"/>
      <c r="VJC71" s="93"/>
      <c r="VJD71" s="93"/>
      <c r="VJE71" s="93"/>
      <c r="VJF71" s="93"/>
      <c r="VJG71" s="93"/>
      <c r="VJH71" s="93"/>
      <c r="VJI71" s="93"/>
      <c r="VJJ71" s="93"/>
      <c r="VJK71" s="93"/>
      <c r="VJL71" s="93"/>
      <c r="VJM71" s="93"/>
      <c r="VJN71" s="93"/>
      <c r="VJO71" s="93"/>
      <c r="VJP71" s="93"/>
      <c r="VJQ71" s="93"/>
      <c r="VJR71" s="93"/>
      <c r="VJS71" s="93"/>
      <c r="VJT71" s="93"/>
      <c r="VJU71" s="93"/>
      <c r="VJV71" s="93"/>
      <c r="VJW71" s="93"/>
      <c r="VJX71" s="93"/>
      <c r="VJY71" s="93"/>
      <c r="VJZ71" s="93"/>
      <c r="VKA71" s="93"/>
      <c r="VKB71" s="93"/>
      <c r="VKC71" s="93"/>
      <c r="VKD71" s="93"/>
      <c r="VKE71" s="93"/>
      <c r="VKF71" s="93"/>
      <c r="VKG71" s="93"/>
      <c r="VKH71" s="93"/>
      <c r="VKN71" s="93"/>
      <c r="VKQ71" s="93"/>
      <c r="VKT71" s="93"/>
      <c r="VKW71" s="93"/>
      <c r="VKZ71" s="93"/>
      <c r="VLC71" s="93"/>
      <c r="VLI71" s="93"/>
      <c r="VLR71" s="93"/>
      <c r="VLU71" s="93"/>
      <c r="VLX71" s="93"/>
      <c r="VMA71" s="93"/>
      <c r="VMM71" s="93"/>
      <c r="VMS71" s="93"/>
      <c r="VMV71" s="93"/>
      <c r="VMY71" s="93"/>
      <c r="VNB71" s="93"/>
      <c r="VNH71" s="93"/>
      <c r="VNK71" s="93"/>
      <c r="VNN71" s="93"/>
      <c r="VNQ71" s="93"/>
      <c r="VNS71" s="93"/>
      <c r="VNT71" s="93"/>
      <c r="VNY71" s="93"/>
      <c r="VOB71" s="93"/>
      <c r="VOE71" s="93"/>
      <c r="VOH71" s="93"/>
      <c r="VOK71" s="93"/>
      <c r="VON71" s="93"/>
      <c r="VOQ71" s="93"/>
      <c r="VOW71" s="93"/>
      <c r="VOZ71" s="93"/>
      <c r="VPC71" s="93"/>
      <c r="VPE71" s="93"/>
      <c r="VPF71" s="93"/>
      <c r="VPN71" s="93"/>
      <c r="VPQ71" s="93"/>
      <c r="VPT71" s="93"/>
      <c r="VQE71" s="93"/>
      <c r="VQF71" s="93"/>
      <c r="VQK71" s="93"/>
      <c r="VQO71" s="93"/>
      <c r="VQP71" s="93"/>
      <c r="VQX71" s="93"/>
      <c r="VQY71" s="93"/>
      <c r="VRY71" s="93"/>
      <c r="VRZ71" s="93"/>
      <c r="VSA71" s="93"/>
      <c r="VSB71" s="93"/>
      <c r="VSC71" s="93"/>
      <c r="VSD71" s="93"/>
      <c r="VSE71" s="93"/>
      <c r="VSF71" s="93"/>
      <c r="VSG71" s="93"/>
      <c r="VSH71" s="93"/>
      <c r="VSI71" s="93"/>
      <c r="VSJ71" s="93"/>
      <c r="VSK71" s="93"/>
      <c r="VSL71" s="93"/>
      <c r="VSM71" s="93"/>
      <c r="VSN71" s="93"/>
      <c r="VSO71" s="93"/>
      <c r="VSP71" s="93"/>
      <c r="VSQ71" s="93"/>
      <c r="VSR71" s="93"/>
      <c r="VSS71" s="93"/>
      <c r="VST71" s="93"/>
      <c r="VSU71" s="93"/>
      <c r="VSV71" s="93"/>
      <c r="VSW71" s="93"/>
      <c r="VSX71" s="93"/>
      <c r="VSY71" s="93"/>
      <c r="VSZ71" s="93"/>
      <c r="VTA71" s="93"/>
      <c r="VTB71" s="93"/>
      <c r="VTC71" s="93"/>
      <c r="VTD71" s="93"/>
      <c r="VTE71" s="93"/>
      <c r="VTF71" s="93"/>
      <c r="VTG71" s="93"/>
      <c r="VTH71" s="93"/>
      <c r="VTI71" s="93"/>
      <c r="VTJ71" s="93"/>
      <c r="VTK71" s="93"/>
      <c r="VTL71" s="93"/>
      <c r="VTM71" s="93"/>
      <c r="VTN71" s="93"/>
      <c r="VTO71" s="93"/>
      <c r="VTP71" s="93"/>
      <c r="VTQ71" s="93"/>
      <c r="VTR71" s="93"/>
      <c r="VTS71" s="93"/>
      <c r="VTT71" s="93"/>
      <c r="VTU71" s="93"/>
      <c r="VTV71" s="93"/>
      <c r="VTW71" s="93"/>
      <c r="VTX71" s="93"/>
      <c r="VTY71" s="93"/>
      <c r="VTZ71" s="93"/>
      <c r="VUA71" s="93"/>
      <c r="VUB71" s="93"/>
      <c r="VUC71" s="93"/>
      <c r="VUD71" s="93"/>
      <c r="VUJ71" s="93"/>
      <c r="VUM71" s="93"/>
      <c r="VUP71" s="93"/>
      <c r="VUS71" s="93"/>
      <c r="VUV71" s="93"/>
      <c r="VUY71" s="93"/>
      <c r="VVE71" s="93"/>
      <c r="VVN71" s="93"/>
      <c r="VVQ71" s="93"/>
      <c r="VVT71" s="93"/>
      <c r="VVW71" s="93"/>
      <c r="VWI71" s="93"/>
      <c r="VWO71" s="93"/>
      <c r="VWR71" s="93"/>
      <c r="VWU71" s="93"/>
      <c r="VWX71" s="93"/>
      <c r="VXD71" s="93"/>
      <c r="VXG71" s="93"/>
      <c r="VXJ71" s="93"/>
      <c r="VXM71" s="93"/>
      <c r="VXO71" s="93"/>
      <c r="VXP71" s="93"/>
      <c r="VXU71" s="93"/>
      <c r="VXX71" s="93"/>
      <c r="VYA71" s="93"/>
      <c r="VYD71" s="93"/>
      <c r="VYG71" s="93"/>
      <c r="VYJ71" s="93"/>
      <c r="VYM71" s="93"/>
      <c r="VYS71" s="93"/>
      <c r="VYV71" s="93"/>
      <c r="VYY71" s="93"/>
      <c r="VZA71" s="93"/>
      <c r="VZB71" s="93"/>
      <c r="VZJ71" s="93"/>
      <c r="VZM71" s="93"/>
      <c r="VZP71" s="93"/>
      <c r="WAA71" s="93"/>
      <c r="WAB71" s="93"/>
      <c r="WAG71" s="93"/>
      <c r="WAK71" s="93"/>
      <c r="WAL71" s="93"/>
      <c r="WAT71" s="93"/>
      <c r="WAU71" s="93"/>
      <c r="WBU71" s="93"/>
      <c r="WBV71" s="93"/>
      <c r="WBW71" s="93"/>
      <c r="WBX71" s="93"/>
      <c r="WBY71" s="93"/>
      <c r="WBZ71" s="93"/>
      <c r="WCA71" s="93"/>
      <c r="WCB71" s="93"/>
      <c r="WCC71" s="93"/>
      <c r="WCD71" s="93"/>
      <c r="WCE71" s="93"/>
      <c r="WCF71" s="93"/>
      <c r="WCG71" s="93"/>
      <c r="WCH71" s="93"/>
      <c r="WCI71" s="93"/>
      <c r="WCJ71" s="93"/>
      <c r="WCK71" s="93"/>
      <c r="WCL71" s="93"/>
      <c r="WCM71" s="93"/>
      <c r="WCN71" s="93"/>
      <c r="WCO71" s="93"/>
      <c r="WCP71" s="93"/>
      <c r="WCQ71" s="93"/>
      <c r="WCR71" s="93"/>
      <c r="WCS71" s="93"/>
      <c r="WCT71" s="93"/>
      <c r="WCU71" s="93"/>
      <c r="WCV71" s="93"/>
      <c r="WCW71" s="93"/>
      <c r="WCX71" s="93"/>
      <c r="WCY71" s="93"/>
      <c r="WCZ71" s="93"/>
      <c r="WDA71" s="93"/>
      <c r="WDB71" s="93"/>
      <c r="WDC71" s="93"/>
      <c r="WDD71" s="93"/>
      <c r="WDE71" s="93"/>
      <c r="WDF71" s="93"/>
      <c r="WDG71" s="93"/>
      <c r="WDH71" s="93"/>
      <c r="WDI71" s="93"/>
      <c r="WDJ71" s="93"/>
      <c r="WDK71" s="93"/>
      <c r="WDL71" s="93"/>
      <c r="WDM71" s="93"/>
      <c r="WDN71" s="93"/>
      <c r="WDO71" s="93"/>
      <c r="WDP71" s="93"/>
      <c r="WDQ71" s="93"/>
      <c r="WDR71" s="93"/>
      <c r="WDS71" s="93"/>
      <c r="WDT71" s="93"/>
      <c r="WDU71" s="93"/>
      <c r="WDV71" s="93"/>
      <c r="WDW71" s="93"/>
      <c r="WDX71" s="93"/>
      <c r="WDY71" s="93"/>
      <c r="WDZ71" s="93"/>
      <c r="WEF71" s="93"/>
      <c r="WEI71" s="93"/>
      <c r="WEL71" s="93"/>
      <c r="WEO71" s="93"/>
      <c r="WER71" s="93"/>
      <c r="WEU71" s="93"/>
      <c r="WFA71" s="93"/>
      <c r="WFJ71" s="93"/>
      <c r="WFM71" s="93"/>
      <c r="WFP71" s="93"/>
      <c r="WFS71" s="93"/>
      <c r="WGE71" s="93"/>
      <c r="WGK71" s="93"/>
      <c r="WGN71" s="93"/>
      <c r="WGQ71" s="93"/>
      <c r="WGT71" s="93"/>
      <c r="WGZ71" s="93"/>
      <c r="WHC71" s="93"/>
      <c r="WHF71" s="93"/>
      <c r="WHI71" s="93"/>
      <c r="WHK71" s="93"/>
      <c r="WHL71" s="93"/>
      <c r="WHQ71" s="93"/>
      <c r="WHT71" s="93"/>
      <c r="WHW71" s="93"/>
      <c r="WHZ71" s="93"/>
      <c r="WIC71" s="93"/>
      <c r="WIF71" s="93"/>
      <c r="WII71" s="93"/>
      <c r="WIO71" s="93"/>
      <c r="WIR71" s="93"/>
      <c r="WIU71" s="93"/>
      <c r="WIW71" s="93"/>
      <c r="WIX71" s="93"/>
      <c r="WJF71" s="93"/>
      <c r="WJI71" s="93"/>
      <c r="WJL71" s="93"/>
      <c r="WJW71" s="93"/>
      <c r="WJX71" s="93"/>
      <c r="WKC71" s="93"/>
      <c r="WKG71" s="93"/>
      <c r="WKH71" s="93"/>
      <c r="WKP71" s="93"/>
      <c r="WKQ71" s="93"/>
      <c r="WLQ71" s="93"/>
      <c r="WLR71" s="93"/>
      <c r="WLS71" s="93"/>
      <c r="WLT71" s="93"/>
      <c r="WLU71" s="93"/>
      <c r="WLV71" s="93"/>
      <c r="WLW71" s="93"/>
      <c r="WLX71" s="93"/>
      <c r="WLY71" s="93"/>
      <c r="WLZ71" s="93"/>
      <c r="WMA71" s="93"/>
      <c r="WMB71" s="93"/>
      <c r="WMC71" s="93"/>
      <c r="WMD71" s="93"/>
      <c r="WME71" s="93"/>
      <c r="WMF71" s="93"/>
      <c r="WMG71" s="93"/>
      <c r="WMH71" s="93"/>
      <c r="WMI71" s="93"/>
      <c r="WMJ71" s="93"/>
      <c r="WMK71" s="93"/>
      <c r="WML71" s="93"/>
      <c r="WMM71" s="93"/>
      <c r="WMN71" s="93"/>
      <c r="WMO71" s="93"/>
      <c r="WMP71" s="93"/>
      <c r="WMQ71" s="93"/>
      <c r="WMR71" s="93"/>
      <c r="WMS71" s="93"/>
      <c r="WMT71" s="93"/>
      <c r="WMU71" s="93"/>
      <c r="WMV71" s="93"/>
      <c r="WMW71" s="93"/>
      <c r="WMX71" s="93"/>
      <c r="WMY71" s="93"/>
      <c r="WMZ71" s="93"/>
      <c r="WNA71" s="93"/>
      <c r="WNB71" s="93"/>
      <c r="WNC71" s="93"/>
      <c r="WND71" s="93"/>
      <c r="WNE71" s="93"/>
      <c r="WNF71" s="93"/>
      <c r="WNG71" s="93"/>
      <c r="WNH71" s="93"/>
      <c r="WNI71" s="93"/>
      <c r="WNJ71" s="93"/>
      <c r="WNK71" s="93"/>
      <c r="WNL71" s="93"/>
      <c r="WNM71" s="93"/>
      <c r="WNN71" s="93"/>
      <c r="WNO71" s="93"/>
      <c r="WNP71" s="93"/>
      <c r="WNQ71" s="93"/>
      <c r="WNR71" s="93"/>
      <c r="WNS71" s="93"/>
      <c r="WNT71" s="93"/>
      <c r="WNU71" s="93"/>
      <c r="WNV71" s="93"/>
      <c r="WOB71" s="93"/>
      <c r="WOE71" s="93"/>
      <c r="WOH71" s="93"/>
      <c r="WOK71" s="93"/>
      <c r="WON71" s="93"/>
      <c r="WOQ71" s="93"/>
      <c r="WOW71" s="93"/>
      <c r="WPF71" s="93"/>
      <c r="WPI71" s="93"/>
      <c r="WPL71" s="93"/>
      <c r="WPO71" s="93"/>
      <c r="WQA71" s="93"/>
      <c r="WQG71" s="93"/>
      <c r="WQJ71" s="93"/>
      <c r="WQM71" s="93"/>
      <c r="WQP71" s="93"/>
      <c r="WQV71" s="93"/>
      <c r="WQY71" s="93"/>
      <c r="WRB71" s="93"/>
      <c r="WRE71" s="93"/>
      <c r="WRG71" s="93"/>
      <c r="WRH71" s="93"/>
      <c r="WRM71" s="93"/>
      <c r="WRP71" s="93"/>
      <c r="WRS71" s="93"/>
      <c r="WRV71" s="93"/>
      <c r="WRY71" s="93"/>
      <c r="WSB71" s="93"/>
      <c r="WSE71" s="93"/>
      <c r="WSK71" s="93"/>
      <c r="WSN71" s="93"/>
      <c r="WSQ71" s="93"/>
      <c r="WSS71" s="93"/>
      <c r="WST71" s="93"/>
      <c r="WTB71" s="93"/>
      <c r="WTE71" s="93"/>
      <c r="WTH71" s="93"/>
      <c r="WTS71" s="93"/>
      <c r="WTT71" s="93"/>
      <c r="WTY71" s="93"/>
      <c r="WUC71" s="93"/>
      <c r="WUD71" s="93"/>
      <c r="WUL71" s="93"/>
      <c r="WUM71" s="93"/>
      <c r="WVM71" s="93"/>
      <c r="WVN71" s="93"/>
      <c r="WVO71" s="93"/>
      <c r="WVP71" s="93"/>
      <c r="WVQ71" s="93"/>
      <c r="WVR71" s="93"/>
      <c r="WVS71" s="93"/>
      <c r="WVT71" s="93"/>
      <c r="WVU71" s="93"/>
      <c r="WVV71" s="93"/>
      <c r="WVW71" s="93"/>
      <c r="WVX71" s="93"/>
      <c r="WVY71" s="93"/>
      <c r="WVZ71" s="93"/>
      <c r="WWA71" s="93"/>
      <c r="WWB71" s="93"/>
      <c r="WWC71" s="93"/>
      <c r="WWD71" s="93"/>
      <c r="WWE71" s="93"/>
      <c r="WWF71" s="93"/>
      <c r="WWG71" s="93"/>
      <c r="WWH71" s="93"/>
      <c r="WWI71" s="93"/>
      <c r="WWJ71" s="93"/>
      <c r="WWK71" s="93"/>
      <c r="WWL71" s="93"/>
      <c r="WWM71" s="93"/>
      <c r="WWN71" s="93"/>
      <c r="WWO71" s="93"/>
      <c r="WWP71" s="93"/>
      <c r="WWQ71" s="93"/>
      <c r="WWR71" s="93"/>
      <c r="WWS71" s="93"/>
      <c r="WWT71" s="93"/>
      <c r="WWU71" s="93"/>
      <c r="WWV71" s="93"/>
      <c r="WWW71" s="93"/>
      <c r="WWX71" s="93"/>
      <c r="WWY71" s="93"/>
      <c r="WWZ71" s="93"/>
      <c r="WXA71" s="93"/>
      <c r="WXB71" s="93"/>
      <c r="WXC71" s="93"/>
      <c r="WXD71" s="93"/>
      <c r="WXE71" s="93"/>
      <c r="WXF71" s="93"/>
      <c r="WXG71" s="93"/>
      <c r="WXH71" s="93"/>
      <c r="WXI71" s="93"/>
      <c r="WXJ71" s="93"/>
      <c r="WXK71" s="93"/>
      <c r="WXL71" s="93"/>
      <c r="WXM71" s="93"/>
      <c r="WXN71" s="93"/>
      <c r="WXO71" s="93"/>
      <c r="WXP71" s="93"/>
      <c r="WXQ71" s="93"/>
      <c r="WXR71" s="93"/>
      <c r="WXS71" s="93"/>
      <c r="WXT71" s="93"/>
      <c r="WXU71" s="93"/>
      <c r="WXV71" s="93"/>
      <c r="WXW71" s="93"/>
      <c r="WXX71" s="93"/>
      <c r="WXY71" s="93"/>
      <c r="WXZ71" s="93"/>
      <c r="WYA71" s="93"/>
      <c r="WYB71" s="93"/>
      <c r="WYC71" s="93"/>
      <c r="WYD71" s="93"/>
      <c r="WYE71" s="93"/>
      <c r="WYF71" s="93"/>
      <c r="WYG71" s="93"/>
      <c r="WYH71" s="93"/>
      <c r="WYI71" s="93"/>
      <c r="WYJ71" s="93"/>
      <c r="WYK71" s="93"/>
      <c r="WYL71" s="93"/>
      <c r="WYM71" s="93"/>
      <c r="WYN71" s="93"/>
      <c r="WYO71" s="93"/>
      <c r="WYP71" s="93"/>
      <c r="WYQ71" s="93"/>
      <c r="WYR71" s="93"/>
      <c r="WYS71" s="93"/>
      <c r="WYT71" s="93"/>
      <c r="WYU71" s="93"/>
      <c r="WYV71" s="93"/>
      <c r="WYW71" s="93"/>
      <c r="WYX71" s="93"/>
      <c r="WYY71" s="93"/>
      <c r="WYZ71" s="93"/>
      <c r="WZA71" s="93"/>
      <c r="WZB71" s="93"/>
      <c r="WZC71" s="93"/>
      <c r="WZD71" s="93"/>
      <c r="WZE71" s="93"/>
      <c r="WZF71" s="93"/>
      <c r="WZG71" s="93"/>
      <c r="WZH71" s="93"/>
      <c r="WZI71" s="93"/>
      <c r="WZJ71" s="93"/>
      <c r="WZK71" s="93"/>
      <c r="WZL71" s="93"/>
      <c r="WZM71" s="93"/>
      <c r="WZN71" s="93"/>
      <c r="WZO71" s="93"/>
      <c r="WZP71" s="93"/>
      <c r="WZQ71" s="93"/>
      <c r="WZR71" s="93"/>
      <c r="WZS71" s="93"/>
      <c r="WZT71" s="93"/>
      <c r="WZU71" s="93"/>
      <c r="WZV71" s="93"/>
      <c r="WZW71" s="93"/>
      <c r="WZX71" s="93"/>
      <c r="WZY71" s="93"/>
      <c r="WZZ71" s="93"/>
      <c r="XAA71" s="93"/>
      <c r="XAB71" s="93"/>
      <c r="XAC71" s="93"/>
      <c r="XAD71" s="93"/>
      <c r="XAE71" s="93"/>
      <c r="XAF71" s="93"/>
      <c r="XAG71" s="93"/>
      <c r="XAH71" s="93"/>
      <c r="XAI71" s="93"/>
      <c r="XAJ71" s="93"/>
      <c r="XAK71" s="93"/>
      <c r="XAL71" s="93"/>
      <c r="XAM71" s="93"/>
      <c r="XAN71" s="93"/>
      <c r="XAO71" s="93"/>
      <c r="XAP71" s="93"/>
      <c r="XAQ71" s="93"/>
      <c r="XAR71" s="93"/>
      <c r="XAS71" s="93"/>
      <c r="XAT71" s="93"/>
      <c r="XAU71" s="93"/>
      <c r="XAV71" s="93"/>
      <c r="XAW71" s="93"/>
      <c r="XAX71" s="93"/>
      <c r="XAY71" s="93"/>
      <c r="XAZ71" s="93"/>
      <c r="XBA71" s="93"/>
      <c r="XBB71" s="93"/>
      <c r="XBC71" s="93"/>
      <c r="XBD71" s="93"/>
      <c r="XBE71" s="93"/>
      <c r="XBF71" s="93"/>
      <c r="XBG71" s="93"/>
      <c r="XBH71" s="93"/>
      <c r="XBI71" s="93"/>
      <c r="XBJ71" s="93"/>
      <c r="XBK71" s="93"/>
      <c r="XBL71" s="93"/>
      <c r="XBM71" s="93"/>
      <c r="XBN71" s="93"/>
      <c r="XBO71" s="93"/>
      <c r="XBP71" s="93"/>
      <c r="XBQ71" s="93"/>
      <c r="XBR71" s="93"/>
      <c r="XBS71" s="93"/>
      <c r="XBT71" s="93"/>
      <c r="XBU71" s="93"/>
      <c r="XBV71" s="93"/>
      <c r="XBW71" s="93"/>
      <c r="XBX71" s="93"/>
      <c r="XBY71" s="93"/>
      <c r="XBZ71" s="93"/>
      <c r="XCA71" s="93"/>
      <c r="XCB71" s="93"/>
      <c r="XCC71" s="93"/>
      <c r="XCD71" s="93"/>
      <c r="XCE71" s="93"/>
      <c r="XCF71" s="93"/>
      <c r="XCG71" s="93"/>
      <c r="XCH71" s="93"/>
      <c r="XCI71" s="93"/>
      <c r="XCJ71" s="93"/>
      <c r="XCK71" s="93"/>
      <c r="XCL71" s="93"/>
      <c r="XCM71" s="93"/>
      <c r="XCN71" s="93"/>
      <c r="XCO71" s="93"/>
      <c r="XCP71" s="93"/>
      <c r="XCQ71" s="93"/>
      <c r="XCR71" s="93"/>
      <c r="XCS71" s="93"/>
      <c r="XCT71" s="93"/>
      <c r="XCU71" s="93"/>
      <c r="XCV71" s="93"/>
      <c r="XCW71" s="93"/>
      <c r="XCX71" s="93"/>
      <c r="XCY71" s="93"/>
      <c r="XCZ71" s="93"/>
      <c r="XDA71" s="93"/>
      <c r="XDB71" s="93"/>
      <c r="XDC71" s="93"/>
      <c r="XDD71" s="93"/>
      <c r="XDE71" s="93"/>
      <c r="XDF71" s="93"/>
      <c r="XDG71" s="93"/>
      <c r="XDH71" s="93"/>
      <c r="XDI71" s="93"/>
      <c r="XDJ71" s="93"/>
      <c r="XDK71" s="93"/>
      <c r="XDL71" s="93"/>
      <c r="XDM71" s="93"/>
      <c r="XDN71" s="93"/>
      <c r="XDO71" s="93"/>
      <c r="XDP71" s="93"/>
      <c r="XDQ71" s="93"/>
      <c r="XDR71" s="93"/>
      <c r="XDS71" s="93"/>
      <c r="XDT71" s="93"/>
      <c r="XDU71" s="93"/>
      <c r="XDV71" s="93"/>
      <c r="XDW71" s="93"/>
      <c r="XDX71" s="93"/>
      <c r="XDY71" s="93"/>
      <c r="XDZ71" s="93"/>
      <c r="XEA71" s="93"/>
      <c r="XEB71" s="93"/>
      <c r="XEC71" s="93"/>
      <c r="XED71" s="93"/>
      <c r="XEE71" s="93"/>
      <c r="XEF71" s="93"/>
      <c r="XEG71" s="93"/>
      <c r="XEH71" s="93"/>
      <c r="XEI71" s="93"/>
      <c r="XEJ71" s="93"/>
      <c r="XEK71" s="93"/>
      <c r="XEL71" s="93"/>
      <c r="XEM71" s="93"/>
      <c r="XEN71" s="93"/>
      <c r="XEO71" s="93"/>
      <c r="XEP71" s="93"/>
      <c r="XEQ71" s="93"/>
      <c r="XER71" s="93"/>
      <c r="XES71" s="93"/>
      <c r="XET71" s="93"/>
      <c r="XEU71" s="93"/>
      <c r="XEV71" s="93"/>
      <c r="XEW71" s="93"/>
      <c r="XEX71" s="93"/>
      <c r="XEY71" s="93"/>
      <c r="XEZ71" s="93"/>
      <c r="XFA71" s="93"/>
      <c r="XFB71" s="93"/>
      <c r="XFC71" s="93"/>
      <c r="XFD71" s="93"/>
    </row>
    <row r="72" spans="1:1003 1029:2027 2053:3051 3077:4075 4101:5099 5125:6123 6149:7147 7173:8171 8197:9195 9221:10219 10245:11243 11269:12267 12293:13291 13317:14315 14341:15339 15365:16384" s="62" customFormat="1" ht="20.25" hidden="1" customHeight="1">
      <c r="A72" s="8" t="s">
        <v>73</v>
      </c>
      <c r="B72" s="54" t="s">
        <v>321</v>
      </c>
      <c r="C72" s="54">
        <v>0</v>
      </c>
      <c r="D72" s="54">
        <v>0</v>
      </c>
      <c r="E72" s="54">
        <v>0</v>
      </c>
      <c r="F72" s="54">
        <v>0</v>
      </c>
      <c r="G72" s="56">
        <v>0</v>
      </c>
      <c r="H72" s="56"/>
      <c r="I72" s="56">
        <v>0</v>
      </c>
      <c r="J72" s="9"/>
      <c r="K72" s="10">
        <v>150000</v>
      </c>
      <c r="L72" s="11">
        <v>0</v>
      </c>
    </row>
    <row r="73" spans="1:1003 1029:2027 2053:3051 3077:4075 4101:5099 5125:6123 6149:7147 7173:8171 8197:9195 9221:10219 10245:11243 11269:12267 12293:13291 13317:14315 14341:15339 15365:16384" s="62" customFormat="1" ht="20.25" hidden="1" customHeight="1">
      <c r="A73" s="20" t="s">
        <v>74</v>
      </c>
      <c r="B73" s="54"/>
      <c r="C73" s="54"/>
      <c r="D73" s="54">
        <v>0</v>
      </c>
      <c r="E73" s="54">
        <v>0</v>
      </c>
      <c r="F73" s="54">
        <v>0</v>
      </c>
      <c r="G73" s="56">
        <v>0</v>
      </c>
      <c r="H73" s="56"/>
      <c r="I73" s="56"/>
      <c r="J73" s="9"/>
      <c r="K73" s="10"/>
      <c r="L73" s="11"/>
    </row>
    <row r="74" spans="1:1003 1029:2027 2053:3051 3077:4075 4101:5099 5125:6123 6149:7147 7173:8171 8197:9195 9221:10219 10245:11243 11269:12267 12293:13291 13317:14315 14341:15339 15365:16384" s="62" customFormat="1" ht="20.25" hidden="1" customHeight="1">
      <c r="A74" s="20" t="s">
        <v>75</v>
      </c>
      <c r="B74" s="54" t="s">
        <v>321</v>
      </c>
      <c r="C74" s="54">
        <v>0</v>
      </c>
      <c r="D74" s="54">
        <v>0</v>
      </c>
      <c r="E74" s="54">
        <v>0</v>
      </c>
      <c r="F74" s="54">
        <v>0</v>
      </c>
      <c r="G74" s="56">
        <v>0</v>
      </c>
      <c r="H74" s="56"/>
      <c r="I74" s="56">
        <v>0</v>
      </c>
      <c r="J74" s="9"/>
      <c r="K74" s="10">
        <v>50000</v>
      </c>
      <c r="L74" s="11">
        <v>0</v>
      </c>
    </row>
    <row r="75" spans="1:1003 1029:2027 2053:3051 3077:4075 4101:5099 5125:6123 6149:7147 7173:8171 8197:9195 9221:10219 10245:11243 11269:12267 12293:13291 13317:14315 14341:15339 15365:16384" s="62" customFormat="1" ht="26.25" customHeight="1">
      <c r="A75" s="105" t="s">
        <v>76</v>
      </c>
      <c r="B75" s="54"/>
      <c r="C75" s="54"/>
      <c r="D75" s="54">
        <v>0</v>
      </c>
      <c r="E75" s="54">
        <v>0</v>
      </c>
      <c r="F75" s="54">
        <v>0</v>
      </c>
      <c r="G75" s="56">
        <v>0</v>
      </c>
      <c r="H75" s="56"/>
      <c r="I75" s="56"/>
      <c r="J75" s="98">
        <v>0.75</v>
      </c>
      <c r="K75" s="99">
        <v>100000</v>
      </c>
      <c r="L75" s="100">
        <f>+K75*J75</f>
        <v>75000</v>
      </c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P75" s="93"/>
      <c r="BS75" s="93"/>
      <c r="BV75" s="93"/>
      <c r="BY75" s="93"/>
      <c r="CB75" s="93"/>
      <c r="CE75" s="93"/>
      <c r="CK75" s="93"/>
      <c r="CT75" s="93"/>
      <c r="CW75" s="93"/>
      <c r="CZ75" s="93"/>
      <c r="DC75" s="93"/>
      <c r="DO75" s="93"/>
      <c r="DU75" s="93"/>
      <c r="DX75" s="93"/>
      <c r="EA75" s="93"/>
      <c r="ED75" s="93"/>
      <c r="EJ75" s="93"/>
      <c r="EM75" s="93"/>
      <c r="EP75" s="93"/>
      <c r="ES75" s="93"/>
      <c r="EU75" s="93"/>
      <c r="EV75" s="93"/>
      <c r="FA75" s="93"/>
      <c r="FD75" s="93"/>
      <c r="FG75" s="93"/>
      <c r="FJ75" s="93"/>
      <c r="FM75" s="93"/>
      <c r="FP75" s="93"/>
      <c r="FS75" s="93"/>
      <c r="FY75" s="93"/>
      <c r="GB75" s="93"/>
      <c r="GE75" s="93"/>
      <c r="GG75" s="93"/>
      <c r="GH75" s="93"/>
      <c r="GP75" s="93"/>
      <c r="GS75" s="93"/>
      <c r="GV75" s="93"/>
      <c r="HG75" s="93"/>
      <c r="HH75" s="93"/>
      <c r="HM75" s="93"/>
      <c r="HQ75" s="93"/>
      <c r="HR75" s="93"/>
      <c r="HZ75" s="93"/>
      <c r="IA75" s="93"/>
      <c r="JA75" s="93"/>
      <c r="JB75" s="93"/>
      <c r="JC75" s="93"/>
      <c r="JD75" s="93"/>
      <c r="JE75" s="93"/>
      <c r="JF75" s="93"/>
      <c r="JG75" s="93"/>
      <c r="JH75" s="93"/>
      <c r="JI75" s="93"/>
      <c r="JJ75" s="93"/>
      <c r="JK75" s="93"/>
      <c r="JL75" s="93"/>
      <c r="JM75" s="93"/>
      <c r="JN75" s="93"/>
      <c r="JO75" s="93"/>
      <c r="JP75" s="93"/>
      <c r="JQ75" s="93"/>
      <c r="JR75" s="93"/>
      <c r="JS75" s="93"/>
      <c r="JT75" s="93"/>
      <c r="JU75" s="93"/>
      <c r="JV75" s="93"/>
      <c r="JW75" s="93"/>
      <c r="JX75" s="93"/>
      <c r="JY75" s="93"/>
      <c r="JZ75" s="93"/>
      <c r="KA75" s="93"/>
      <c r="KB75" s="93"/>
      <c r="KC75" s="93"/>
      <c r="KD75" s="93"/>
      <c r="KE75" s="93"/>
      <c r="KF75" s="93"/>
      <c r="KG75" s="93"/>
      <c r="KH75" s="93"/>
      <c r="KI75" s="93"/>
      <c r="KJ75" s="93"/>
      <c r="KK75" s="93"/>
      <c r="KL75" s="93"/>
      <c r="KM75" s="93"/>
      <c r="KN75" s="93"/>
      <c r="KO75" s="93"/>
      <c r="KP75" s="93"/>
      <c r="KQ75" s="93"/>
      <c r="KR75" s="93"/>
      <c r="KS75" s="93"/>
      <c r="KT75" s="93"/>
      <c r="KU75" s="93"/>
      <c r="KV75" s="93"/>
      <c r="KW75" s="93"/>
      <c r="KX75" s="93"/>
      <c r="KY75" s="93"/>
      <c r="KZ75" s="93"/>
      <c r="LA75" s="93"/>
      <c r="LB75" s="93"/>
      <c r="LC75" s="93"/>
      <c r="LD75" s="93"/>
      <c r="LE75" s="93"/>
      <c r="LF75" s="93"/>
      <c r="LL75" s="93"/>
      <c r="LO75" s="93"/>
      <c r="LR75" s="93"/>
      <c r="LU75" s="93"/>
      <c r="LX75" s="93"/>
      <c r="MA75" s="93"/>
      <c r="MG75" s="93"/>
      <c r="MP75" s="93"/>
      <c r="MS75" s="93"/>
      <c r="MV75" s="93"/>
      <c r="MY75" s="93"/>
      <c r="NK75" s="93"/>
      <c r="NQ75" s="93"/>
      <c r="NT75" s="93"/>
      <c r="NW75" s="93"/>
      <c r="NZ75" s="93"/>
      <c r="OF75" s="93"/>
      <c r="OI75" s="93"/>
      <c r="OL75" s="93"/>
      <c r="OO75" s="93"/>
      <c r="OQ75" s="93"/>
      <c r="OR75" s="93"/>
      <c r="OW75" s="93"/>
      <c r="OZ75" s="93"/>
      <c r="PC75" s="93"/>
      <c r="PF75" s="93"/>
      <c r="PI75" s="93"/>
      <c r="PL75" s="93"/>
      <c r="PO75" s="93"/>
      <c r="PU75" s="93"/>
      <c r="PX75" s="93"/>
      <c r="QA75" s="93"/>
      <c r="QC75" s="93"/>
      <c r="QD75" s="93"/>
      <c r="QL75" s="93"/>
      <c r="QO75" s="93"/>
      <c r="QR75" s="93"/>
      <c r="RC75" s="93"/>
      <c r="RD75" s="93"/>
      <c r="RI75" s="93"/>
      <c r="RM75" s="93"/>
      <c r="RN75" s="93"/>
      <c r="RV75" s="93"/>
      <c r="RW75" s="93"/>
      <c r="SW75" s="93"/>
      <c r="SX75" s="93"/>
      <c r="SY75" s="93"/>
      <c r="SZ75" s="93"/>
      <c r="TA75" s="93"/>
      <c r="TB75" s="93"/>
      <c r="TC75" s="93"/>
      <c r="TD75" s="93"/>
      <c r="TE75" s="93"/>
      <c r="TF75" s="93"/>
      <c r="TG75" s="93"/>
      <c r="TH75" s="93"/>
      <c r="TI75" s="93"/>
      <c r="TJ75" s="93"/>
      <c r="TK75" s="93"/>
      <c r="TL75" s="93"/>
      <c r="TM75" s="93"/>
      <c r="TN75" s="93"/>
      <c r="TO75" s="93"/>
      <c r="TP75" s="93"/>
      <c r="TQ75" s="93"/>
      <c r="TR75" s="93"/>
      <c r="TS75" s="93"/>
      <c r="TT75" s="93"/>
      <c r="TU75" s="93"/>
      <c r="TV75" s="93"/>
      <c r="TW75" s="93"/>
      <c r="TX75" s="93"/>
      <c r="TY75" s="93"/>
      <c r="TZ75" s="93"/>
      <c r="UA75" s="93"/>
      <c r="UB75" s="93"/>
      <c r="UC75" s="93"/>
      <c r="UD75" s="93"/>
      <c r="UE75" s="93"/>
      <c r="UF75" s="93"/>
      <c r="UG75" s="93"/>
      <c r="UH75" s="93"/>
      <c r="UI75" s="93"/>
      <c r="UJ75" s="93"/>
      <c r="UK75" s="93"/>
      <c r="UL75" s="93"/>
      <c r="UM75" s="93"/>
      <c r="UN75" s="93"/>
      <c r="UO75" s="93"/>
      <c r="UP75" s="93"/>
      <c r="UQ75" s="93"/>
      <c r="UR75" s="93"/>
      <c r="US75" s="93"/>
      <c r="UT75" s="93"/>
      <c r="UU75" s="93"/>
      <c r="UV75" s="93"/>
      <c r="UW75" s="93"/>
      <c r="UX75" s="93"/>
      <c r="UY75" s="93"/>
      <c r="UZ75" s="93"/>
      <c r="VA75" s="93"/>
      <c r="VB75" s="93"/>
      <c r="VH75" s="93"/>
      <c r="VK75" s="93"/>
      <c r="VN75" s="93"/>
      <c r="VQ75" s="93"/>
      <c r="VT75" s="93"/>
      <c r="VW75" s="93"/>
      <c r="WC75" s="93"/>
      <c r="WL75" s="93"/>
      <c r="WO75" s="93"/>
      <c r="WR75" s="93"/>
      <c r="WU75" s="93"/>
      <c r="XG75" s="93"/>
      <c r="XM75" s="93"/>
      <c r="XP75" s="93"/>
      <c r="XS75" s="93"/>
      <c r="XV75" s="93"/>
      <c r="YB75" s="93"/>
      <c r="YE75" s="93"/>
      <c r="YH75" s="93"/>
      <c r="YK75" s="93"/>
      <c r="YM75" s="93"/>
      <c r="YN75" s="93"/>
      <c r="YS75" s="93"/>
      <c r="YV75" s="93"/>
      <c r="YY75" s="93"/>
      <c r="ZB75" s="93"/>
      <c r="ZE75" s="93"/>
      <c r="ZH75" s="93"/>
      <c r="ZK75" s="93"/>
      <c r="ZQ75" s="93"/>
      <c r="ZT75" s="93"/>
      <c r="ZW75" s="93"/>
      <c r="ZY75" s="93"/>
      <c r="ZZ75" s="93"/>
      <c r="AAH75" s="93"/>
      <c r="AAK75" s="93"/>
      <c r="AAN75" s="93"/>
      <c r="AAY75" s="93"/>
      <c r="AAZ75" s="93"/>
      <c r="ABE75" s="93"/>
      <c r="ABI75" s="93"/>
      <c r="ABJ75" s="93"/>
      <c r="ABR75" s="93"/>
      <c r="ABS75" s="93"/>
      <c r="ACS75" s="93"/>
      <c r="ACT75" s="93"/>
      <c r="ACU75" s="93"/>
      <c r="ACV75" s="93"/>
      <c r="ACW75" s="93"/>
      <c r="ACX75" s="93"/>
      <c r="ACY75" s="93"/>
      <c r="ACZ75" s="93"/>
      <c r="ADA75" s="93"/>
      <c r="ADB75" s="93"/>
      <c r="ADC75" s="93"/>
      <c r="ADD75" s="93"/>
      <c r="ADE75" s="93"/>
      <c r="ADF75" s="93"/>
      <c r="ADG75" s="93"/>
      <c r="ADH75" s="93"/>
      <c r="ADI75" s="93"/>
      <c r="ADJ75" s="93"/>
      <c r="ADK75" s="93"/>
      <c r="ADL75" s="93"/>
      <c r="ADM75" s="93"/>
      <c r="ADN75" s="93"/>
      <c r="ADO75" s="93"/>
      <c r="ADP75" s="93"/>
      <c r="ADQ75" s="93"/>
      <c r="ADR75" s="93"/>
      <c r="ADS75" s="93"/>
      <c r="ADT75" s="93"/>
      <c r="ADU75" s="93"/>
      <c r="ADV75" s="93"/>
      <c r="ADW75" s="93"/>
      <c r="ADX75" s="93"/>
      <c r="ADY75" s="93"/>
      <c r="ADZ75" s="93"/>
      <c r="AEA75" s="93"/>
      <c r="AEB75" s="93"/>
      <c r="AEC75" s="93"/>
      <c r="AED75" s="93"/>
      <c r="AEE75" s="93"/>
      <c r="AEF75" s="93"/>
      <c r="AEG75" s="93"/>
      <c r="AEH75" s="93"/>
      <c r="AEI75" s="93"/>
      <c r="AEJ75" s="93"/>
      <c r="AEK75" s="93"/>
      <c r="AEL75" s="93"/>
      <c r="AEM75" s="93"/>
      <c r="AEN75" s="93"/>
      <c r="AEO75" s="93"/>
      <c r="AEP75" s="93"/>
      <c r="AEQ75" s="93"/>
      <c r="AER75" s="93"/>
      <c r="AES75" s="93"/>
      <c r="AET75" s="93"/>
      <c r="AEU75" s="93"/>
      <c r="AEV75" s="93"/>
      <c r="AEW75" s="93"/>
      <c r="AEX75" s="93"/>
      <c r="AFD75" s="93"/>
      <c r="AFG75" s="93"/>
      <c r="AFJ75" s="93"/>
      <c r="AFM75" s="93"/>
      <c r="AFP75" s="93"/>
      <c r="AFS75" s="93"/>
      <c r="AFY75" s="93"/>
      <c r="AGH75" s="93"/>
      <c r="AGK75" s="93"/>
      <c r="AGN75" s="93"/>
      <c r="AGQ75" s="93"/>
      <c r="AHC75" s="93"/>
      <c r="AHI75" s="93"/>
      <c r="AHL75" s="93"/>
      <c r="AHO75" s="93"/>
      <c r="AHR75" s="93"/>
      <c r="AHX75" s="93"/>
      <c r="AIA75" s="93"/>
      <c r="AID75" s="93"/>
      <c r="AIG75" s="93"/>
      <c r="AII75" s="93"/>
      <c r="AIJ75" s="93"/>
      <c r="AIO75" s="93"/>
      <c r="AIR75" s="93"/>
      <c r="AIU75" s="93"/>
      <c r="AIX75" s="93"/>
      <c r="AJA75" s="93"/>
      <c r="AJD75" s="93"/>
      <c r="AJG75" s="93"/>
      <c r="AJM75" s="93"/>
      <c r="AJP75" s="93"/>
      <c r="AJS75" s="93"/>
      <c r="AJU75" s="93"/>
      <c r="AJV75" s="93"/>
      <c r="AKD75" s="93"/>
      <c r="AKG75" s="93"/>
      <c r="AKJ75" s="93"/>
      <c r="AKU75" s="93"/>
      <c r="AKV75" s="93"/>
      <c r="ALA75" s="93"/>
      <c r="ALE75" s="93"/>
      <c r="ALF75" s="93"/>
      <c r="ALN75" s="93"/>
      <c r="ALO75" s="93"/>
      <c r="AMO75" s="93"/>
      <c r="AMP75" s="93"/>
      <c r="AMQ75" s="93"/>
      <c r="AMR75" s="93"/>
      <c r="AMS75" s="93"/>
      <c r="AMT75" s="93"/>
      <c r="AMU75" s="93"/>
      <c r="AMV75" s="93"/>
      <c r="AMW75" s="93"/>
      <c r="AMX75" s="93"/>
      <c r="AMY75" s="93"/>
      <c r="AMZ75" s="93"/>
      <c r="ANA75" s="93"/>
      <c r="ANB75" s="93"/>
      <c r="ANC75" s="93"/>
      <c r="AND75" s="93"/>
      <c r="ANE75" s="93"/>
      <c r="ANF75" s="93"/>
      <c r="ANG75" s="93"/>
      <c r="ANH75" s="93"/>
      <c r="ANI75" s="93"/>
      <c r="ANJ75" s="93"/>
      <c r="ANK75" s="93"/>
      <c r="ANL75" s="93"/>
      <c r="ANM75" s="93"/>
      <c r="ANN75" s="93"/>
      <c r="ANO75" s="93"/>
      <c r="ANP75" s="93"/>
      <c r="ANQ75" s="93"/>
      <c r="ANR75" s="93"/>
      <c r="ANS75" s="93"/>
      <c r="ANT75" s="93"/>
      <c r="ANU75" s="93"/>
      <c r="ANV75" s="93"/>
      <c r="ANW75" s="93"/>
      <c r="ANX75" s="93"/>
      <c r="ANY75" s="93"/>
      <c r="ANZ75" s="93"/>
      <c r="AOA75" s="93"/>
      <c r="AOB75" s="93"/>
      <c r="AOC75" s="93"/>
      <c r="AOD75" s="93"/>
      <c r="AOE75" s="93"/>
      <c r="AOF75" s="93"/>
      <c r="AOG75" s="93"/>
      <c r="AOH75" s="93"/>
      <c r="AOI75" s="93"/>
      <c r="AOJ75" s="93"/>
      <c r="AOK75" s="93"/>
      <c r="AOL75" s="93"/>
      <c r="AOM75" s="93"/>
      <c r="AON75" s="93"/>
      <c r="AOO75" s="93"/>
      <c r="AOP75" s="93"/>
      <c r="AOQ75" s="93"/>
      <c r="AOR75" s="93"/>
      <c r="AOS75" s="93"/>
      <c r="AOT75" s="93"/>
      <c r="AOZ75" s="93"/>
      <c r="APC75" s="93"/>
      <c r="APF75" s="93"/>
      <c r="API75" s="93"/>
      <c r="APL75" s="93"/>
      <c r="APO75" s="93"/>
      <c r="APU75" s="93"/>
      <c r="AQD75" s="93"/>
      <c r="AQG75" s="93"/>
      <c r="AQJ75" s="93"/>
      <c r="AQM75" s="93"/>
      <c r="AQY75" s="93"/>
      <c r="ARE75" s="93"/>
      <c r="ARH75" s="93"/>
      <c r="ARK75" s="93"/>
      <c r="ARN75" s="93"/>
      <c r="ART75" s="93"/>
      <c r="ARW75" s="93"/>
      <c r="ARZ75" s="93"/>
      <c r="ASC75" s="93"/>
      <c r="ASE75" s="93"/>
      <c r="ASF75" s="93"/>
      <c r="ASK75" s="93"/>
      <c r="ASN75" s="93"/>
      <c r="ASQ75" s="93"/>
      <c r="AST75" s="93"/>
      <c r="ASW75" s="93"/>
      <c r="ASZ75" s="93"/>
      <c r="ATC75" s="93"/>
      <c r="ATI75" s="93"/>
      <c r="ATL75" s="93"/>
      <c r="ATO75" s="93"/>
      <c r="ATQ75" s="93"/>
      <c r="ATR75" s="93"/>
      <c r="ATZ75" s="93"/>
      <c r="AUC75" s="93"/>
      <c r="AUF75" s="93"/>
      <c r="AUQ75" s="93"/>
      <c r="AUR75" s="93"/>
      <c r="AUW75" s="93"/>
      <c r="AVA75" s="93"/>
      <c r="AVB75" s="93"/>
      <c r="AVJ75" s="93"/>
      <c r="AVK75" s="93"/>
      <c r="AWK75" s="93"/>
      <c r="AWL75" s="93"/>
      <c r="AWM75" s="93"/>
      <c r="AWN75" s="93"/>
      <c r="AWO75" s="93"/>
      <c r="AWP75" s="93"/>
      <c r="AWQ75" s="93"/>
      <c r="AWR75" s="93"/>
      <c r="AWS75" s="93"/>
      <c r="AWT75" s="93"/>
      <c r="AWU75" s="93"/>
      <c r="AWV75" s="93"/>
      <c r="AWW75" s="93"/>
      <c r="AWX75" s="93"/>
      <c r="AWY75" s="93"/>
      <c r="AWZ75" s="93"/>
      <c r="AXA75" s="93"/>
      <c r="AXB75" s="93"/>
      <c r="AXC75" s="93"/>
      <c r="AXD75" s="93"/>
      <c r="AXE75" s="93"/>
      <c r="AXF75" s="93"/>
      <c r="AXG75" s="93"/>
      <c r="AXH75" s="93"/>
      <c r="AXI75" s="93"/>
      <c r="AXJ75" s="93"/>
      <c r="AXK75" s="93"/>
      <c r="AXL75" s="93"/>
      <c r="AXM75" s="93"/>
      <c r="AXN75" s="93"/>
      <c r="AXO75" s="93"/>
      <c r="AXP75" s="93"/>
      <c r="AXQ75" s="93"/>
      <c r="AXR75" s="93"/>
      <c r="AXS75" s="93"/>
      <c r="AXT75" s="93"/>
      <c r="AXU75" s="93"/>
      <c r="AXV75" s="93"/>
      <c r="AXW75" s="93"/>
      <c r="AXX75" s="93"/>
      <c r="AXY75" s="93"/>
      <c r="AXZ75" s="93"/>
      <c r="AYA75" s="93"/>
      <c r="AYB75" s="93"/>
      <c r="AYC75" s="93"/>
      <c r="AYD75" s="93"/>
      <c r="AYE75" s="93"/>
      <c r="AYF75" s="93"/>
      <c r="AYG75" s="93"/>
      <c r="AYH75" s="93"/>
      <c r="AYI75" s="93"/>
      <c r="AYJ75" s="93"/>
      <c r="AYK75" s="93"/>
      <c r="AYL75" s="93"/>
      <c r="AYM75" s="93"/>
      <c r="AYN75" s="93"/>
      <c r="AYO75" s="93"/>
      <c r="AYP75" s="93"/>
      <c r="AYV75" s="93"/>
      <c r="AYY75" s="93"/>
      <c r="AZB75" s="93"/>
      <c r="AZE75" s="93"/>
      <c r="AZH75" s="93"/>
      <c r="AZK75" s="93"/>
      <c r="AZQ75" s="93"/>
      <c r="AZZ75" s="93"/>
      <c r="BAC75" s="93"/>
      <c r="BAF75" s="93"/>
      <c r="BAI75" s="93"/>
      <c r="BAU75" s="93"/>
      <c r="BBA75" s="93"/>
      <c r="BBD75" s="93"/>
      <c r="BBG75" s="93"/>
      <c r="BBJ75" s="93"/>
      <c r="BBP75" s="93"/>
      <c r="BBS75" s="93"/>
      <c r="BBV75" s="93"/>
      <c r="BBY75" s="93"/>
      <c r="BCA75" s="93"/>
      <c r="BCB75" s="93"/>
      <c r="BCG75" s="93"/>
      <c r="BCJ75" s="93"/>
      <c r="BCM75" s="93"/>
      <c r="BCP75" s="93"/>
      <c r="BCS75" s="93"/>
      <c r="BCV75" s="93"/>
      <c r="BCY75" s="93"/>
      <c r="BDE75" s="93"/>
      <c r="BDH75" s="93"/>
      <c r="BDK75" s="93"/>
      <c r="BDM75" s="93"/>
      <c r="BDN75" s="93"/>
      <c r="BDV75" s="93"/>
      <c r="BDY75" s="93"/>
      <c r="BEB75" s="93"/>
      <c r="BEM75" s="93"/>
      <c r="BEN75" s="93"/>
      <c r="BES75" s="93"/>
      <c r="BEW75" s="93"/>
      <c r="BEX75" s="93"/>
      <c r="BFF75" s="93"/>
      <c r="BFG75" s="93"/>
      <c r="BGG75" s="93"/>
      <c r="BGH75" s="93"/>
      <c r="BGI75" s="93"/>
      <c r="BGJ75" s="93"/>
      <c r="BGK75" s="93"/>
      <c r="BGL75" s="93"/>
      <c r="BGM75" s="93"/>
      <c r="BGN75" s="93"/>
      <c r="BGO75" s="93"/>
      <c r="BGP75" s="93"/>
      <c r="BGQ75" s="93"/>
      <c r="BGR75" s="93"/>
      <c r="BGS75" s="93"/>
      <c r="BGT75" s="93"/>
      <c r="BGU75" s="93"/>
      <c r="BGV75" s="93"/>
      <c r="BGW75" s="93"/>
      <c r="BGX75" s="93"/>
      <c r="BGY75" s="93"/>
      <c r="BGZ75" s="93"/>
      <c r="BHA75" s="93"/>
      <c r="BHB75" s="93"/>
      <c r="BHC75" s="93"/>
      <c r="BHD75" s="93"/>
      <c r="BHE75" s="93"/>
      <c r="BHF75" s="93"/>
      <c r="BHG75" s="93"/>
      <c r="BHH75" s="93"/>
      <c r="BHI75" s="93"/>
      <c r="BHJ75" s="93"/>
      <c r="BHK75" s="93"/>
      <c r="BHL75" s="93"/>
      <c r="BHM75" s="93"/>
      <c r="BHN75" s="93"/>
      <c r="BHO75" s="93"/>
      <c r="BHP75" s="93"/>
      <c r="BHQ75" s="93"/>
      <c r="BHR75" s="93"/>
      <c r="BHS75" s="93"/>
      <c r="BHT75" s="93"/>
      <c r="BHU75" s="93"/>
      <c r="BHV75" s="93"/>
      <c r="BHW75" s="93"/>
      <c r="BHX75" s="93"/>
      <c r="BHY75" s="93"/>
      <c r="BHZ75" s="93"/>
      <c r="BIA75" s="93"/>
      <c r="BIB75" s="93"/>
      <c r="BIC75" s="93"/>
      <c r="BID75" s="93"/>
      <c r="BIE75" s="93"/>
      <c r="BIF75" s="93"/>
      <c r="BIG75" s="93"/>
      <c r="BIH75" s="93"/>
      <c r="BII75" s="93"/>
      <c r="BIJ75" s="93"/>
      <c r="BIK75" s="93"/>
      <c r="BIL75" s="93"/>
      <c r="BIR75" s="93"/>
      <c r="BIU75" s="93"/>
      <c r="BIX75" s="93"/>
      <c r="BJA75" s="93"/>
      <c r="BJD75" s="93"/>
      <c r="BJG75" s="93"/>
      <c r="BJM75" s="93"/>
      <c r="BJV75" s="93"/>
      <c r="BJY75" s="93"/>
      <c r="BKB75" s="93"/>
      <c r="BKE75" s="93"/>
      <c r="BKQ75" s="93"/>
      <c r="BKW75" s="93"/>
      <c r="BKZ75" s="93"/>
      <c r="BLC75" s="93"/>
      <c r="BLF75" s="93"/>
      <c r="BLL75" s="93"/>
      <c r="BLO75" s="93"/>
      <c r="BLR75" s="93"/>
      <c r="BLU75" s="93"/>
      <c r="BLW75" s="93"/>
      <c r="BLX75" s="93"/>
      <c r="BMC75" s="93"/>
      <c r="BMF75" s="93"/>
      <c r="BMI75" s="93"/>
      <c r="BML75" s="93"/>
      <c r="BMO75" s="93"/>
      <c r="BMR75" s="93"/>
      <c r="BMU75" s="93"/>
      <c r="BNA75" s="93"/>
      <c r="BND75" s="93"/>
      <c r="BNG75" s="93"/>
      <c r="BNI75" s="93"/>
      <c r="BNJ75" s="93"/>
      <c r="BNR75" s="93"/>
      <c r="BNU75" s="93"/>
      <c r="BNX75" s="93"/>
      <c r="BOI75" s="93"/>
      <c r="BOJ75" s="93"/>
      <c r="BOO75" s="93"/>
      <c r="BOS75" s="93"/>
      <c r="BOT75" s="93"/>
      <c r="BPB75" s="93"/>
      <c r="BPC75" s="93"/>
      <c r="BQC75" s="93"/>
      <c r="BQD75" s="93"/>
      <c r="BQE75" s="93"/>
      <c r="BQF75" s="93"/>
      <c r="BQG75" s="93"/>
      <c r="BQH75" s="93"/>
      <c r="BQI75" s="93"/>
      <c r="BQJ75" s="93"/>
      <c r="BQK75" s="93"/>
      <c r="BQL75" s="93"/>
      <c r="BQM75" s="93"/>
      <c r="BQN75" s="93"/>
      <c r="BQO75" s="93"/>
      <c r="BQP75" s="93"/>
      <c r="BQQ75" s="93"/>
      <c r="BQR75" s="93"/>
      <c r="BQS75" s="93"/>
      <c r="BQT75" s="93"/>
      <c r="BQU75" s="93"/>
      <c r="BQV75" s="93"/>
      <c r="BQW75" s="93"/>
      <c r="BQX75" s="93"/>
      <c r="BQY75" s="93"/>
      <c r="BQZ75" s="93"/>
      <c r="BRA75" s="93"/>
      <c r="BRB75" s="93"/>
      <c r="BRC75" s="93"/>
      <c r="BRD75" s="93"/>
      <c r="BRE75" s="93"/>
      <c r="BRF75" s="93"/>
      <c r="BRG75" s="93"/>
      <c r="BRH75" s="93"/>
      <c r="BRI75" s="93"/>
      <c r="BRJ75" s="93"/>
      <c r="BRK75" s="93"/>
      <c r="BRL75" s="93"/>
      <c r="BRM75" s="93"/>
      <c r="BRN75" s="93"/>
      <c r="BRO75" s="93"/>
      <c r="BRP75" s="93"/>
      <c r="BRQ75" s="93"/>
      <c r="BRR75" s="93"/>
      <c r="BRS75" s="93"/>
      <c r="BRT75" s="93"/>
      <c r="BRU75" s="93"/>
      <c r="BRV75" s="93"/>
      <c r="BRW75" s="93"/>
      <c r="BRX75" s="93"/>
      <c r="BRY75" s="93"/>
      <c r="BRZ75" s="93"/>
      <c r="BSA75" s="93"/>
      <c r="BSB75" s="93"/>
      <c r="BSC75" s="93"/>
      <c r="BSD75" s="93"/>
      <c r="BSE75" s="93"/>
      <c r="BSF75" s="93"/>
      <c r="BSG75" s="93"/>
      <c r="BSH75" s="93"/>
      <c r="BSN75" s="93"/>
      <c r="BSQ75" s="93"/>
      <c r="BST75" s="93"/>
      <c r="BSW75" s="93"/>
      <c r="BSZ75" s="93"/>
      <c r="BTC75" s="93"/>
      <c r="BTI75" s="93"/>
      <c r="BTR75" s="93"/>
      <c r="BTU75" s="93"/>
      <c r="BTX75" s="93"/>
      <c r="BUA75" s="93"/>
      <c r="BUM75" s="93"/>
      <c r="BUS75" s="93"/>
      <c r="BUV75" s="93"/>
      <c r="BUY75" s="93"/>
      <c r="BVB75" s="93"/>
      <c r="BVH75" s="93"/>
      <c r="BVK75" s="93"/>
      <c r="BVN75" s="93"/>
      <c r="BVQ75" s="93"/>
      <c r="BVS75" s="93"/>
      <c r="BVT75" s="93"/>
      <c r="BVY75" s="93"/>
      <c r="BWB75" s="93"/>
      <c r="BWE75" s="93"/>
      <c r="BWH75" s="93"/>
      <c r="BWK75" s="93"/>
      <c r="BWN75" s="93"/>
      <c r="BWQ75" s="93"/>
      <c r="BWW75" s="93"/>
      <c r="BWZ75" s="93"/>
      <c r="BXC75" s="93"/>
      <c r="BXE75" s="93"/>
      <c r="BXF75" s="93"/>
      <c r="BXN75" s="93"/>
      <c r="BXQ75" s="93"/>
      <c r="BXT75" s="93"/>
      <c r="BYE75" s="93"/>
      <c r="BYF75" s="93"/>
      <c r="BYK75" s="93"/>
      <c r="BYO75" s="93"/>
      <c r="BYP75" s="93"/>
      <c r="BYX75" s="93"/>
      <c r="BYY75" s="93"/>
      <c r="BZY75" s="93"/>
      <c r="BZZ75" s="93"/>
      <c r="CAA75" s="93"/>
      <c r="CAB75" s="93"/>
      <c r="CAC75" s="93"/>
      <c r="CAD75" s="93"/>
      <c r="CAE75" s="93"/>
      <c r="CAF75" s="93"/>
      <c r="CAG75" s="93"/>
      <c r="CAH75" s="93"/>
      <c r="CAI75" s="93"/>
      <c r="CAJ75" s="93"/>
      <c r="CAK75" s="93"/>
      <c r="CAL75" s="93"/>
      <c r="CAM75" s="93"/>
      <c r="CAN75" s="93"/>
      <c r="CAO75" s="93"/>
      <c r="CAP75" s="93"/>
      <c r="CAQ75" s="93"/>
      <c r="CAR75" s="93"/>
      <c r="CAS75" s="93"/>
      <c r="CAT75" s="93"/>
      <c r="CAU75" s="93"/>
      <c r="CAV75" s="93"/>
      <c r="CAW75" s="93"/>
      <c r="CAX75" s="93"/>
      <c r="CAY75" s="93"/>
      <c r="CAZ75" s="93"/>
      <c r="CBA75" s="93"/>
      <c r="CBB75" s="93"/>
      <c r="CBC75" s="93"/>
      <c r="CBD75" s="93"/>
      <c r="CBE75" s="93"/>
      <c r="CBF75" s="93"/>
      <c r="CBG75" s="93"/>
      <c r="CBH75" s="93"/>
      <c r="CBI75" s="93"/>
      <c r="CBJ75" s="93"/>
      <c r="CBK75" s="93"/>
      <c r="CBL75" s="93"/>
      <c r="CBM75" s="93"/>
      <c r="CBN75" s="93"/>
      <c r="CBO75" s="93"/>
      <c r="CBP75" s="93"/>
      <c r="CBQ75" s="93"/>
      <c r="CBR75" s="93"/>
      <c r="CBS75" s="93"/>
      <c r="CBT75" s="93"/>
      <c r="CBU75" s="93"/>
      <c r="CBV75" s="93"/>
      <c r="CBW75" s="93"/>
      <c r="CBX75" s="93"/>
      <c r="CBY75" s="93"/>
      <c r="CBZ75" s="93"/>
      <c r="CCA75" s="93"/>
      <c r="CCB75" s="93"/>
      <c r="CCC75" s="93"/>
      <c r="CCD75" s="93"/>
      <c r="CCJ75" s="93"/>
      <c r="CCM75" s="93"/>
      <c r="CCP75" s="93"/>
      <c r="CCS75" s="93"/>
      <c r="CCV75" s="93"/>
      <c r="CCY75" s="93"/>
      <c r="CDE75" s="93"/>
      <c r="CDN75" s="93"/>
      <c r="CDQ75" s="93"/>
      <c r="CDT75" s="93"/>
      <c r="CDW75" s="93"/>
      <c r="CEI75" s="93"/>
      <c r="CEO75" s="93"/>
      <c r="CER75" s="93"/>
      <c r="CEU75" s="93"/>
      <c r="CEX75" s="93"/>
      <c r="CFD75" s="93"/>
      <c r="CFG75" s="93"/>
      <c r="CFJ75" s="93"/>
      <c r="CFM75" s="93"/>
      <c r="CFO75" s="93"/>
      <c r="CFP75" s="93"/>
      <c r="CFU75" s="93"/>
      <c r="CFX75" s="93"/>
      <c r="CGA75" s="93"/>
      <c r="CGD75" s="93"/>
      <c r="CGG75" s="93"/>
      <c r="CGJ75" s="93"/>
      <c r="CGM75" s="93"/>
      <c r="CGS75" s="93"/>
      <c r="CGV75" s="93"/>
      <c r="CGY75" s="93"/>
      <c r="CHA75" s="93"/>
      <c r="CHB75" s="93"/>
      <c r="CHJ75" s="93"/>
      <c r="CHM75" s="93"/>
      <c r="CHP75" s="93"/>
      <c r="CIA75" s="93"/>
      <c r="CIB75" s="93"/>
      <c r="CIG75" s="93"/>
      <c r="CIK75" s="93"/>
      <c r="CIL75" s="93"/>
      <c r="CIT75" s="93"/>
      <c r="CIU75" s="93"/>
      <c r="CJU75" s="93"/>
      <c r="CJV75" s="93"/>
      <c r="CJW75" s="93"/>
      <c r="CJX75" s="93"/>
      <c r="CJY75" s="93"/>
      <c r="CJZ75" s="93"/>
      <c r="CKA75" s="93"/>
      <c r="CKB75" s="93"/>
      <c r="CKC75" s="93"/>
      <c r="CKD75" s="93"/>
      <c r="CKE75" s="93"/>
      <c r="CKF75" s="93"/>
      <c r="CKG75" s="93"/>
      <c r="CKH75" s="93"/>
      <c r="CKI75" s="93"/>
      <c r="CKJ75" s="93"/>
      <c r="CKK75" s="93"/>
      <c r="CKL75" s="93"/>
      <c r="CKM75" s="93"/>
      <c r="CKN75" s="93"/>
      <c r="CKO75" s="93"/>
      <c r="CKP75" s="93"/>
      <c r="CKQ75" s="93"/>
      <c r="CKR75" s="93"/>
      <c r="CKS75" s="93"/>
      <c r="CKT75" s="93"/>
      <c r="CKU75" s="93"/>
      <c r="CKV75" s="93"/>
      <c r="CKW75" s="93"/>
      <c r="CKX75" s="93"/>
      <c r="CKY75" s="93"/>
      <c r="CKZ75" s="93"/>
      <c r="CLA75" s="93"/>
      <c r="CLB75" s="93"/>
      <c r="CLC75" s="93"/>
      <c r="CLD75" s="93"/>
      <c r="CLE75" s="93"/>
      <c r="CLF75" s="93"/>
      <c r="CLG75" s="93"/>
      <c r="CLH75" s="93"/>
      <c r="CLI75" s="93"/>
      <c r="CLJ75" s="93"/>
      <c r="CLK75" s="93"/>
      <c r="CLL75" s="93"/>
      <c r="CLM75" s="93"/>
      <c r="CLN75" s="93"/>
      <c r="CLO75" s="93"/>
      <c r="CLP75" s="93"/>
      <c r="CLQ75" s="93"/>
      <c r="CLR75" s="93"/>
      <c r="CLS75" s="93"/>
      <c r="CLT75" s="93"/>
      <c r="CLU75" s="93"/>
      <c r="CLV75" s="93"/>
      <c r="CLW75" s="93"/>
      <c r="CLX75" s="93"/>
      <c r="CLY75" s="93"/>
      <c r="CLZ75" s="93"/>
      <c r="CMF75" s="93"/>
      <c r="CMI75" s="93"/>
      <c r="CML75" s="93"/>
      <c r="CMO75" s="93"/>
      <c r="CMR75" s="93"/>
      <c r="CMU75" s="93"/>
      <c r="CNA75" s="93"/>
      <c r="CNJ75" s="93"/>
      <c r="CNM75" s="93"/>
      <c r="CNP75" s="93"/>
      <c r="CNS75" s="93"/>
      <c r="COE75" s="93"/>
      <c r="COK75" s="93"/>
      <c r="CON75" s="93"/>
      <c r="COQ75" s="93"/>
      <c r="COT75" s="93"/>
      <c r="COZ75" s="93"/>
      <c r="CPC75" s="93"/>
      <c r="CPF75" s="93"/>
      <c r="CPI75" s="93"/>
      <c r="CPK75" s="93"/>
      <c r="CPL75" s="93"/>
      <c r="CPQ75" s="93"/>
      <c r="CPT75" s="93"/>
      <c r="CPW75" s="93"/>
      <c r="CPZ75" s="93"/>
      <c r="CQC75" s="93"/>
      <c r="CQF75" s="93"/>
      <c r="CQI75" s="93"/>
      <c r="CQO75" s="93"/>
      <c r="CQR75" s="93"/>
      <c r="CQU75" s="93"/>
      <c r="CQW75" s="93"/>
      <c r="CQX75" s="93"/>
      <c r="CRF75" s="93"/>
      <c r="CRI75" s="93"/>
      <c r="CRL75" s="93"/>
      <c r="CRW75" s="93"/>
      <c r="CRX75" s="93"/>
      <c r="CSC75" s="93"/>
      <c r="CSG75" s="93"/>
      <c r="CSH75" s="93"/>
      <c r="CSP75" s="93"/>
      <c r="CSQ75" s="93"/>
      <c r="CTQ75" s="93"/>
      <c r="CTR75" s="93"/>
      <c r="CTS75" s="93"/>
      <c r="CTT75" s="93"/>
      <c r="CTU75" s="93"/>
      <c r="CTV75" s="93"/>
      <c r="CTW75" s="93"/>
      <c r="CTX75" s="93"/>
      <c r="CTY75" s="93"/>
      <c r="CTZ75" s="93"/>
      <c r="CUA75" s="93"/>
      <c r="CUB75" s="93"/>
      <c r="CUC75" s="93"/>
      <c r="CUD75" s="93"/>
      <c r="CUE75" s="93"/>
      <c r="CUF75" s="93"/>
      <c r="CUG75" s="93"/>
      <c r="CUH75" s="93"/>
      <c r="CUI75" s="93"/>
      <c r="CUJ75" s="93"/>
      <c r="CUK75" s="93"/>
      <c r="CUL75" s="93"/>
      <c r="CUM75" s="93"/>
      <c r="CUN75" s="93"/>
      <c r="CUO75" s="93"/>
      <c r="CUP75" s="93"/>
      <c r="CUQ75" s="93"/>
      <c r="CUR75" s="93"/>
      <c r="CUS75" s="93"/>
      <c r="CUT75" s="93"/>
      <c r="CUU75" s="93"/>
      <c r="CUV75" s="93"/>
      <c r="CUW75" s="93"/>
      <c r="CUX75" s="93"/>
      <c r="CUY75" s="93"/>
      <c r="CUZ75" s="93"/>
      <c r="CVA75" s="93"/>
      <c r="CVB75" s="93"/>
      <c r="CVC75" s="93"/>
      <c r="CVD75" s="93"/>
      <c r="CVE75" s="93"/>
      <c r="CVF75" s="93"/>
      <c r="CVG75" s="93"/>
      <c r="CVH75" s="93"/>
      <c r="CVI75" s="93"/>
      <c r="CVJ75" s="93"/>
      <c r="CVK75" s="93"/>
      <c r="CVL75" s="93"/>
      <c r="CVM75" s="93"/>
      <c r="CVN75" s="93"/>
      <c r="CVO75" s="93"/>
      <c r="CVP75" s="93"/>
      <c r="CVQ75" s="93"/>
      <c r="CVR75" s="93"/>
      <c r="CVS75" s="93"/>
      <c r="CVT75" s="93"/>
      <c r="CVU75" s="93"/>
      <c r="CVV75" s="93"/>
      <c r="CWB75" s="93"/>
      <c r="CWE75" s="93"/>
      <c r="CWH75" s="93"/>
      <c r="CWK75" s="93"/>
      <c r="CWN75" s="93"/>
      <c r="CWQ75" s="93"/>
      <c r="CWW75" s="93"/>
      <c r="CXF75" s="93"/>
      <c r="CXI75" s="93"/>
      <c r="CXL75" s="93"/>
      <c r="CXO75" s="93"/>
      <c r="CYA75" s="93"/>
      <c r="CYG75" s="93"/>
      <c r="CYJ75" s="93"/>
      <c r="CYM75" s="93"/>
      <c r="CYP75" s="93"/>
      <c r="CYV75" s="93"/>
      <c r="CYY75" s="93"/>
      <c r="CZB75" s="93"/>
      <c r="CZE75" s="93"/>
      <c r="CZG75" s="93"/>
      <c r="CZH75" s="93"/>
      <c r="CZM75" s="93"/>
      <c r="CZP75" s="93"/>
      <c r="CZS75" s="93"/>
      <c r="CZV75" s="93"/>
      <c r="CZY75" s="93"/>
      <c r="DAB75" s="93"/>
      <c r="DAE75" s="93"/>
      <c r="DAK75" s="93"/>
      <c r="DAN75" s="93"/>
      <c r="DAQ75" s="93"/>
      <c r="DAS75" s="93"/>
      <c r="DAT75" s="93"/>
      <c r="DBB75" s="93"/>
      <c r="DBE75" s="93"/>
      <c r="DBH75" s="93"/>
      <c r="DBS75" s="93"/>
      <c r="DBT75" s="93"/>
      <c r="DBY75" s="93"/>
      <c r="DCC75" s="93"/>
      <c r="DCD75" s="93"/>
      <c r="DCL75" s="93"/>
      <c r="DCM75" s="93"/>
      <c r="DDM75" s="93"/>
      <c r="DDN75" s="93"/>
      <c r="DDO75" s="93"/>
      <c r="DDP75" s="93"/>
      <c r="DDQ75" s="93"/>
      <c r="DDR75" s="93"/>
      <c r="DDS75" s="93"/>
      <c r="DDT75" s="93"/>
      <c r="DDU75" s="93"/>
      <c r="DDV75" s="93"/>
      <c r="DDW75" s="93"/>
      <c r="DDX75" s="93"/>
      <c r="DDY75" s="93"/>
      <c r="DDZ75" s="93"/>
      <c r="DEA75" s="93"/>
      <c r="DEB75" s="93"/>
      <c r="DEC75" s="93"/>
      <c r="DED75" s="93"/>
      <c r="DEE75" s="93"/>
      <c r="DEF75" s="93"/>
      <c r="DEG75" s="93"/>
      <c r="DEH75" s="93"/>
      <c r="DEI75" s="93"/>
      <c r="DEJ75" s="93"/>
      <c r="DEK75" s="93"/>
      <c r="DEL75" s="93"/>
      <c r="DEM75" s="93"/>
      <c r="DEN75" s="93"/>
      <c r="DEO75" s="93"/>
      <c r="DEP75" s="93"/>
      <c r="DEQ75" s="93"/>
      <c r="DER75" s="93"/>
      <c r="DES75" s="93"/>
      <c r="DET75" s="93"/>
      <c r="DEU75" s="93"/>
      <c r="DEV75" s="93"/>
      <c r="DEW75" s="93"/>
      <c r="DEX75" s="93"/>
      <c r="DEY75" s="93"/>
      <c r="DEZ75" s="93"/>
      <c r="DFA75" s="93"/>
      <c r="DFB75" s="93"/>
      <c r="DFC75" s="93"/>
      <c r="DFD75" s="93"/>
      <c r="DFE75" s="93"/>
      <c r="DFF75" s="93"/>
      <c r="DFG75" s="93"/>
      <c r="DFH75" s="93"/>
      <c r="DFI75" s="93"/>
      <c r="DFJ75" s="93"/>
      <c r="DFK75" s="93"/>
      <c r="DFL75" s="93"/>
      <c r="DFM75" s="93"/>
      <c r="DFN75" s="93"/>
      <c r="DFO75" s="93"/>
      <c r="DFP75" s="93"/>
      <c r="DFQ75" s="93"/>
      <c r="DFR75" s="93"/>
      <c r="DFX75" s="93"/>
      <c r="DGA75" s="93"/>
      <c r="DGD75" s="93"/>
      <c r="DGG75" s="93"/>
      <c r="DGJ75" s="93"/>
      <c r="DGM75" s="93"/>
      <c r="DGS75" s="93"/>
      <c r="DHB75" s="93"/>
      <c r="DHE75" s="93"/>
      <c r="DHH75" s="93"/>
      <c r="DHK75" s="93"/>
      <c r="DHW75" s="93"/>
      <c r="DIC75" s="93"/>
      <c r="DIF75" s="93"/>
      <c r="DII75" s="93"/>
      <c r="DIL75" s="93"/>
      <c r="DIR75" s="93"/>
      <c r="DIU75" s="93"/>
      <c r="DIX75" s="93"/>
      <c r="DJA75" s="93"/>
      <c r="DJC75" s="93"/>
      <c r="DJD75" s="93"/>
      <c r="DJI75" s="93"/>
      <c r="DJL75" s="93"/>
      <c r="DJO75" s="93"/>
      <c r="DJR75" s="93"/>
      <c r="DJU75" s="93"/>
      <c r="DJX75" s="93"/>
      <c r="DKA75" s="93"/>
      <c r="DKG75" s="93"/>
      <c r="DKJ75" s="93"/>
      <c r="DKM75" s="93"/>
      <c r="DKO75" s="93"/>
      <c r="DKP75" s="93"/>
      <c r="DKX75" s="93"/>
      <c r="DLA75" s="93"/>
      <c r="DLD75" s="93"/>
      <c r="DLO75" s="93"/>
      <c r="DLP75" s="93"/>
      <c r="DLU75" s="93"/>
      <c r="DLY75" s="93"/>
      <c r="DLZ75" s="93"/>
      <c r="DMH75" s="93"/>
      <c r="DMI75" s="93"/>
      <c r="DNI75" s="93"/>
      <c r="DNJ75" s="93"/>
      <c r="DNK75" s="93"/>
      <c r="DNL75" s="93"/>
      <c r="DNM75" s="93"/>
      <c r="DNN75" s="93"/>
      <c r="DNO75" s="93"/>
      <c r="DNP75" s="93"/>
      <c r="DNQ75" s="93"/>
      <c r="DNR75" s="93"/>
      <c r="DNS75" s="93"/>
      <c r="DNT75" s="93"/>
      <c r="DNU75" s="93"/>
      <c r="DNV75" s="93"/>
      <c r="DNW75" s="93"/>
      <c r="DNX75" s="93"/>
      <c r="DNY75" s="93"/>
      <c r="DNZ75" s="93"/>
      <c r="DOA75" s="93"/>
      <c r="DOB75" s="93"/>
      <c r="DOC75" s="93"/>
      <c r="DOD75" s="93"/>
      <c r="DOE75" s="93"/>
      <c r="DOF75" s="93"/>
      <c r="DOG75" s="93"/>
      <c r="DOH75" s="93"/>
      <c r="DOI75" s="93"/>
      <c r="DOJ75" s="93"/>
      <c r="DOK75" s="93"/>
      <c r="DOL75" s="93"/>
      <c r="DOM75" s="93"/>
      <c r="DON75" s="93"/>
      <c r="DOO75" s="93"/>
      <c r="DOP75" s="93"/>
      <c r="DOQ75" s="93"/>
      <c r="DOR75" s="93"/>
      <c r="DOS75" s="93"/>
      <c r="DOT75" s="93"/>
      <c r="DOU75" s="93"/>
      <c r="DOV75" s="93"/>
      <c r="DOW75" s="93"/>
      <c r="DOX75" s="93"/>
      <c r="DOY75" s="93"/>
      <c r="DOZ75" s="93"/>
      <c r="DPA75" s="93"/>
      <c r="DPB75" s="93"/>
      <c r="DPC75" s="93"/>
      <c r="DPD75" s="93"/>
      <c r="DPE75" s="93"/>
      <c r="DPF75" s="93"/>
      <c r="DPG75" s="93"/>
      <c r="DPH75" s="93"/>
      <c r="DPI75" s="93"/>
      <c r="DPJ75" s="93"/>
      <c r="DPK75" s="93"/>
      <c r="DPL75" s="93"/>
      <c r="DPM75" s="93"/>
      <c r="DPN75" s="93"/>
      <c r="DPT75" s="93"/>
      <c r="DPW75" s="93"/>
      <c r="DPZ75" s="93"/>
      <c r="DQC75" s="93"/>
      <c r="DQF75" s="93"/>
      <c r="DQI75" s="93"/>
      <c r="DQO75" s="93"/>
      <c r="DQX75" s="93"/>
      <c r="DRA75" s="93"/>
      <c r="DRD75" s="93"/>
      <c r="DRG75" s="93"/>
      <c r="DRS75" s="93"/>
      <c r="DRY75" s="93"/>
      <c r="DSB75" s="93"/>
      <c r="DSE75" s="93"/>
      <c r="DSH75" s="93"/>
      <c r="DSN75" s="93"/>
      <c r="DSQ75" s="93"/>
      <c r="DST75" s="93"/>
      <c r="DSW75" s="93"/>
      <c r="DSY75" s="93"/>
      <c r="DSZ75" s="93"/>
      <c r="DTE75" s="93"/>
      <c r="DTH75" s="93"/>
      <c r="DTK75" s="93"/>
      <c r="DTN75" s="93"/>
      <c r="DTQ75" s="93"/>
      <c r="DTT75" s="93"/>
      <c r="DTW75" s="93"/>
      <c r="DUC75" s="93"/>
      <c r="DUF75" s="93"/>
      <c r="DUI75" s="93"/>
      <c r="DUK75" s="93"/>
      <c r="DUL75" s="93"/>
      <c r="DUT75" s="93"/>
      <c r="DUW75" s="93"/>
      <c r="DUZ75" s="93"/>
      <c r="DVK75" s="93"/>
      <c r="DVL75" s="93"/>
      <c r="DVQ75" s="93"/>
      <c r="DVU75" s="93"/>
      <c r="DVV75" s="93"/>
      <c r="DWD75" s="93"/>
      <c r="DWE75" s="93"/>
      <c r="DXE75" s="93"/>
      <c r="DXF75" s="93"/>
      <c r="DXG75" s="93"/>
      <c r="DXH75" s="93"/>
      <c r="DXI75" s="93"/>
      <c r="DXJ75" s="93"/>
      <c r="DXK75" s="93"/>
      <c r="DXL75" s="93"/>
      <c r="DXM75" s="93"/>
      <c r="DXN75" s="93"/>
      <c r="DXO75" s="93"/>
      <c r="DXP75" s="93"/>
      <c r="DXQ75" s="93"/>
      <c r="DXR75" s="93"/>
      <c r="DXS75" s="93"/>
      <c r="DXT75" s="93"/>
      <c r="DXU75" s="93"/>
      <c r="DXV75" s="93"/>
      <c r="DXW75" s="93"/>
      <c r="DXX75" s="93"/>
      <c r="DXY75" s="93"/>
      <c r="DXZ75" s="93"/>
      <c r="DYA75" s="93"/>
      <c r="DYB75" s="93"/>
      <c r="DYC75" s="93"/>
      <c r="DYD75" s="93"/>
      <c r="DYE75" s="93"/>
      <c r="DYF75" s="93"/>
      <c r="DYG75" s="93"/>
      <c r="DYH75" s="93"/>
      <c r="DYI75" s="93"/>
      <c r="DYJ75" s="93"/>
      <c r="DYK75" s="93"/>
      <c r="DYL75" s="93"/>
      <c r="DYM75" s="93"/>
      <c r="DYN75" s="93"/>
      <c r="DYO75" s="93"/>
      <c r="DYP75" s="93"/>
      <c r="DYQ75" s="93"/>
      <c r="DYR75" s="93"/>
      <c r="DYS75" s="93"/>
      <c r="DYT75" s="93"/>
      <c r="DYU75" s="93"/>
      <c r="DYV75" s="93"/>
      <c r="DYW75" s="93"/>
      <c r="DYX75" s="93"/>
      <c r="DYY75" s="93"/>
      <c r="DYZ75" s="93"/>
      <c r="DZA75" s="93"/>
      <c r="DZB75" s="93"/>
      <c r="DZC75" s="93"/>
      <c r="DZD75" s="93"/>
      <c r="DZE75" s="93"/>
      <c r="DZF75" s="93"/>
      <c r="DZG75" s="93"/>
      <c r="DZH75" s="93"/>
      <c r="DZI75" s="93"/>
      <c r="DZJ75" s="93"/>
      <c r="DZP75" s="93"/>
      <c r="DZS75" s="93"/>
      <c r="DZV75" s="93"/>
      <c r="DZY75" s="93"/>
      <c r="EAB75" s="93"/>
      <c r="EAE75" s="93"/>
      <c r="EAK75" s="93"/>
      <c r="EAT75" s="93"/>
      <c r="EAW75" s="93"/>
      <c r="EAZ75" s="93"/>
      <c r="EBC75" s="93"/>
      <c r="EBO75" s="93"/>
      <c r="EBU75" s="93"/>
      <c r="EBX75" s="93"/>
      <c r="ECA75" s="93"/>
      <c r="ECD75" s="93"/>
      <c r="ECJ75" s="93"/>
      <c r="ECM75" s="93"/>
      <c r="ECP75" s="93"/>
      <c r="ECS75" s="93"/>
      <c r="ECU75" s="93"/>
      <c r="ECV75" s="93"/>
      <c r="EDA75" s="93"/>
      <c r="EDD75" s="93"/>
      <c r="EDG75" s="93"/>
      <c r="EDJ75" s="93"/>
      <c r="EDM75" s="93"/>
      <c r="EDP75" s="93"/>
      <c r="EDS75" s="93"/>
      <c r="EDY75" s="93"/>
      <c r="EEB75" s="93"/>
      <c r="EEE75" s="93"/>
      <c r="EEG75" s="93"/>
      <c r="EEH75" s="93"/>
      <c r="EEP75" s="93"/>
      <c r="EES75" s="93"/>
      <c r="EEV75" s="93"/>
      <c r="EFG75" s="93"/>
      <c r="EFH75" s="93"/>
      <c r="EFM75" s="93"/>
      <c r="EFQ75" s="93"/>
      <c r="EFR75" s="93"/>
      <c r="EFZ75" s="93"/>
      <c r="EGA75" s="93"/>
      <c r="EHA75" s="93"/>
      <c r="EHB75" s="93"/>
      <c r="EHC75" s="93"/>
      <c r="EHD75" s="93"/>
      <c r="EHE75" s="93"/>
      <c r="EHF75" s="93"/>
      <c r="EHG75" s="93"/>
      <c r="EHH75" s="93"/>
      <c r="EHI75" s="93"/>
      <c r="EHJ75" s="93"/>
      <c r="EHK75" s="93"/>
      <c r="EHL75" s="93"/>
      <c r="EHM75" s="93"/>
      <c r="EHN75" s="93"/>
      <c r="EHO75" s="93"/>
      <c r="EHP75" s="93"/>
      <c r="EHQ75" s="93"/>
      <c r="EHR75" s="93"/>
      <c r="EHS75" s="93"/>
      <c r="EHT75" s="93"/>
      <c r="EHU75" s="93"/>
      <c r="EHV75" s="93"/>
      <c r="EHW75" s="93"/>
      <c r="EHX75" s="93"/>
      <c r="EHY75" s="93"/>
      <c r="EHZ75" s="93"/>
      <c r="EIA75" s="93"/>
      <c r="EIB75" s="93"/>
      <c r="EIC75" s="93"/>
      <c r="EID75" s="93"/>
      <c r="EIE75" s="93"/>
      <c r="EIF75" s="93"/>
      <c r="EIG75" s="93"/>
      <c r="EIH75" s="93"/>
      <c r="EII75" s="93"/>
      <c r="EIJ75" s="93"/>
      <c r="EIK75" s="93"/>
      <c r="EIL75" s="93"/>
      <c r="EIM75" s="93"/>
      <c r="EIN75" s="93"/>
      <c r="EIO75" s="93"/>
      <c r="EIP75" s="93"/>
      <c r="EIQ75" s="93"/>
      <c r="EIR75" s="93"/>
      <c r="EIS75" s="93"/>
      <c r="EIT75" s="93"/>
      <c r="EIU75" s="93"/>
      <c r="EIV75" s="93"/>
      <c r="EIW75" s="93"/>
      <c r="EIX75" s="93"/>
      <c r="EIY75" s="93"/>
      <c r="EIZ75" s="93"/>
      <c r="EJA75" s="93"/>
      <c r="EJB75" s="93"/>
      <c r="EJC75" s="93"/>
      <c r="EJD75" s="93"/>
      <c r="EJE75" s="93"/>
      <c r="EJF75" s="93"/>
      <c r="EJL75" s="93"/>
      <c r="EJO75" s="93"/>
      <c r="EJR75" s="93"/>
      <c r="EJU75" s="93"/>
      <c r="EJX75" s="93"/>
      <c r="EKA75" s="93"/>
      <c r="EKG75" s="93"/>
      <c r="EKP75" s="93"/>
      <c r="EKS75" s="93"/>
      <c r="EKV75" s="93"/>
      <c r="EKY75" s="93"/>
      <c r="ELK75" s="93"/>
      <c r="ELQ75" s="93"/>
      <c r="ELT75" s="93"/>
      <c r="ELW75" s="93"/>
      <c r="ELZ75" s="93"/>
      <c r="EMF75" s="93"/>
      <c r="EMI75" s="93"/>
      <c r="EML75" s="93"/>
      <c r="EMO75" s="93"/>
      <c r="EMQ75" s="93"/>
      <c r="EMR75" s="93"/>
      <c r="EMW75" s="93"/>
      <c r="EMZ75" s="93"/>
      <c r="ENC75" s="93"/>
      <c r="ENF75" s="93"/>
      <c r="ENI75" s="93"/>
      <c r="ENL75" s="93"/>
      <c r="ENO75" s="93"/>
      <c r="ENU75" s="93"/>
      <c r="ENX75" s="93"/>
      <c r="EOA75" s="93"/>
      <c r="EOC75" s="93"/>
      <c r="EOD75" s="93"/>
      <c r="EOL75" s="93"/>
      <c r="EOO75" s="93"/>
      <c r="EOR75" s="93"/>
      <c r="EPC75" s="93"/>
      <c r="EPD75" s="93"/>
      <c r="EPI75" s="93"/>
      <c r="EPM75" s="93"/>
      <c r="EPN75" s="93"/>
      <c r="EPV75" s="93"/>
      <c r="EPW75" s="93"/>
      <c r="EQW75" s="93"/>
      <c r="EQX75" s="93"/>
      <c r="EQY75" s="93"/>
      <c r="EQZ75" s="93"/>
      <c r="ERA75" s="93"/>
      <c r="ERB75" s="93"/>
      <c r="ERC75" s="93"/>
      <c r="ERD75" s="93"/>
      <c r="ERE75" s="93"/>
      <c r="ERF75" s="93"/>
      <c r="ERG75" s="93"/>
      <c r="ERH75" s="93"/>
      <c r="ERI75" s="93"/>
      <c r="ERJ75" s="93"/>
      <c r="ERK75" s="93"/>
      <c r="ERL75" s="93"/>
      <c r="ERM75" s="93"/>
      <c r="ERN75" s="93"/>
      <c r="ERO75" s="93"/>
      <c r="ERP75" s="93"/>
      <c r="ERQ75" s="93"/>
      <c r="ERR75" s="93"/>
      <c r="ERS75" s="93"/>
      <c r="ERT75" s="93"/>
      <c r="ERU75" s="93"/>
      <c r="ERV75" s="93"/>
      <c r="ERW75" s="93"/>
      <c r="ERX75" s="93"/>
      <c r="ERY75" s="93"/>
      <c r="ERZ75" s="93"/>
      <c r="ESA75" s="93"/>
      <c r="ESB75" s="93"/>
      <c r="ESC75" s="93"/>
      <c r="ESD75" s="93"/>
      <c r="ESE75" s="93"/>
      <c r="ESF75" s="93"/>
      <c r="ESG75" s="93"/>
      <c r="ESH75" s="93"/>
      <c r="ESI75" s="93"/>
      <c r="ESJ75" s="93"/>
      <c r="ESK75" s="93"/>
      <c r="ESL75" s="93"/>
      <c r="ESM75" s="93"/>
      <c r="ESN75" s="93"/>
      <c r="ESO75" s="93"/>
      <c r="ESP75" s="93"/>
      <c r="ESQ75" s="93"/>
      <c r="ESR75" s="93"/>
      <c r="ESS75" s="93"/>
      <c r="EST75" s="93"/>
      <c r="ESU75" s="93"/>
      <c r="ESV75" s="93"/>
      <c r="ESW75" s="93"/>
      <c r="ESX75" s="93"/>
      <c r="ESY75" s="93"/>
      <c r="ESZ75" s="93"/>
      <c r="ETA75" s="93"/>
      <c r="ETB75" s="93"/>
      <c r="ETH75" s="93"/>
      <c r="ETK75" s="93"/>
      <c r="ETN75" s="93"/>
      <c r="ETQ75" s="93"/>
      <c r="ETT75" s="93"/>
      <c r="ETW75" s="93"/>
      <c r="EUC75" s="93"/>
      <c r="EUL75" s="93"/>
      <c r="EUO75" s="93"/>
      <c r="EUR75" s="93"/>
      <c r="EUU75" s="93"/>
      <c r="EVG75" s="93"/>
      <c r="EVM75" s="93"/>
      <c r="EVP75" s="93"/>
      <c r="EVS75" s="93"/>
      <c r="EVV75" s="93"/>
      <c r="EWB75" s="93"/>
      <c r="EWE75" s="93"/>
      <c r="EWH75" s="93"/>
      <c r="EWK75" s="93"/>
      <c r="EWM75" s="93"/>
      <c r="EWN75" s="93"/>
      <c r="EWS75" s="93"/>
      <c r="EWV75" s="93"/>
      <c r="EWY75" s="93"/>
      <c r="EXB75" s="93"/>
      <c r="EXE75" s="93"/>
      <c r="EXH75" s="93"/>
      <c r="EXK75" s="93"/>
      <c r="EXQ75" s="93"/>
      <c r="EXT75" s="93"/>
      <c r="EXW75" s="93"/>
      <c r="EXY75" s="93"/>
      <c r="EXZ75" s="93"/>
      <c r="EYH75" s="93"/>
      <c r="EYK75" s="93"/>
      <c r="EYN75" s="93"/>
      <c r="EYY75" s="93"/>
      <c r="EYZ75" s="93"/>
      <c r="EZE75" s="93"/>
      <c r="EZI75" s="93"/>
      <c r="EZJ75" s="93"/>
      <c r="EZR75" s="93"/>
      <c r="EZS75" s="93"/>
      <c r="FAS75" s="93"/>
      <c r="FAT75" s="93"/>
      <c r="FAU75" s="93"/>
      <c r="FAV75" s="93"/>
      <c r="FAW75" s="93"/>
      <c r="FAX75" s="93"/>
      <c r="FAY75" s="93"/>
      <c r="FAZ75" s="93"/>
      <c r="FBA75" s="93"/>
      <c r="FBB75" s="93"/>
      <c r="FBC75" s="93"/>
      <c r="FBD75" s="93"/>
      <c r="FBE75" s="93"/>
      <c r="FBF75" s="93"/>
      <c r="FBG75" s="93"/>
      <c r="FBH75" s="93"/>
      <c r="FBI75" s="93"/>
      <c r="FBJ75" s="93"/>
      <c r="FBK75" s="93"/>
      <c r="FBL75" s="93"/>
      <c r="FBM75" s="93"/>
      <c r="FBN75" s="93"/>
      <c r="FBO75" s="93"/>
      <c r="FBP75" s="93"/>
      <c r="FBQ75" s="93"/>
      <c r="FBR75" s="93"/>
      <c r="FBS75" s="93"/>
      <c r="FBT75" s="93"/>
      <c r="FBU75" s="93"/>
      <c r="FBV75" s="93"/>
      <c r="FBW75" s="93"/>
      <c r="FBX75" s="93"/>
      <c r="FBY75" s="93"/>
      <c r="FBZ75" s="93"/>
      <c r="FCA75" s="93"/>
      <c r="FCB75" s="93"/>
      <c r="FCC75" s="93"/>
      <c r="FCD75" s="93"/>
      <c r="FCE75" s="93"/>
      <c r="FCF75" s="93"/>
      <c r="FCG75" s="93"/>
      <c r="FCH75" s="93"/>
      <c r="FCI75" s="93"/>
      <c r="FCJ75" s="93"/>
      <c r="FCK75" s="93"/>
      <c r="FCL75" s="93"/>
      <c r="FCM75" s="93"/>
      <c r="FCN75" s="93"/>
      <c r="FCO75" s="93"/>
      <c r="FCP75" s="93"/>
      <c r="FCQ75" s="93"/>
      <c r="FCR75" s="93"/>
      <c r="FCS75" s="93"/>
      <c r="FCT75" s="93"/>
      <c r="FCU75" s="93"/>
      <c r="FCV75" s="93"/>
      <c r="FCW75" s="93"/>
      <c r="FCX75" s="93"/>
      <c r="FDD75" s="93"/>
      <c r="FDG75" s="93"/>
      <c r="FDJ75" s="93"/>
      <c r="FDM75" s="93"/>
      <c r="FDP75" s="93"/>
      <c r="FDS75" s="93"/>
      <c r="FDY75" s="93"/>
      <c r="FEH75" s="93"/>
      <c r="FEK75" s="93"/>
      <c r="FEN75" s="93"/>
      <c r="FEQ75" s="93"/>
      <c r="FFC75" s="93"/>
      <c r="FFI75" s="93"/>
      <c r="FFL75" s="93"/>
      <c r="FFO75" s="93"/>
      <c r="FFR75" s="93"/>
      <c r="FFX75" s="93"/>
      <c r="FGA75" s="93"/>
      <c r="FGD75" s="93"/>
      <c r="FGG75" s="93"/>
      <c r="FGI75" s="93"/>
      <c r="FGJ75" s="93"/>
      <c r="FGO75" s="93"/>
      <c r="FGR75" s="93"/>
      <c r="FGU75" s="93"/>
      <c r="FGX75" s="93"/>
      <c r="FHA75" s="93"/>
      <c r="FHD75" s="93"/>
      <c r="FHG75" s="93"/>
      <c r="FHM75" s="93"/>
      <c r="FHP75" s="93"/>
      <c r="FHS75" s="93"/>
      <c r="FHU75" s="93"/>
      <c r="FHV75" s="93"/>
      <c r="FID75" s="93"/>
      <c r="FIG75" s="93"/>
      <c r="FIJ75" s="93"/>
      <c r="FIU75" s="93"/>
      <c r="FIV75" s="93"/>
      <c r="FJA75" s="93"/>
      <c r="FJE75" s="93"/>
      <c r="FJF75" s="93"/>
      <c r="FJN75" s="93"/>
      <c r="FJO75" s="93"/>
      <c r="FKO75" s="93"/>
      <c r="FKP75" s="93"/>
      <c r="FKQ75" s="93"/>
      <c r="FKR75" s="93"/>
      <c r="FKS75" s="93"/>
      <c r="FKT75" s="93"/>
      <c r="FKU75" s="93"/>
      <c r="FKV75" s="93"/>
      <c r="FKW75" s="93"/>
      <c r="FKX75" s="93"/>
      <c r="FKY75" s="93"/>
      <c r="FKZ75" s="93"/>
      <c r="FLA75" s="93"/>
      <c r="FLB75" s="93"/>
      <c r="FLC75" s="93"/>
      <c r="FLD75" s="93"/>
      <c r="FLE75" s="93"/>
      <c r="FLF75" s="93"/>
      <c r="FLG75" s="93"/>
      <c r="FLH75" s="93"/>
      <c r="FLI75" s="93"/>
      <c r="FLJ75" s="93"/>
      <c r="FLK75" s="93"/>
      <c r="FLL75" s="93"/>
      <c r="FLM75" s="93"/>
      <c r="FLN75" s="93"/>
      <c r="FLO75" s="93"/>
      <c r="FLP75" s="93"/>
      <c r="FLQ75" s="93"/>
      <c r="FLR75" s="93"/>
      <c r="FLS75" s="93"/>
      <c r="FLT75" s="93"/>
      <c r="FLU75" s="93"/>
      <c r="FLV75" s="93"/>
      <c r="FLW75" s="93"/>
      <c r="FLX75" s="93"/>
      <c r="FLY75" s="93"/>
      <c r="FLZ75" s="93"/>
      <c r="FMA75" s="93"/>
      <c r="FMB75" s="93"/>
      <c r="FMC75" s="93"/>
      <c r="FMD75" s="93"/>
      <c r="FME75" s="93"/>
      <c r="FMF75" s="93"/>
      <c r="FMG75" s="93"/>
      <c r="FMH75" s="93"/>
      <c r="FMI75" s="93"/>
      <c r="FMJ75" s="93"/>
      <c r="FMK75" s="93"/>
      <c r="FML75" s="93"/>
      <c r="FMM75" s="93"/>
      <c r="FMN75" s="93"/>
      <c r="FMO75" s="93"/>
      <c r="FMP75" s="93"/>
      <c r="FMQ75" s="93"/>
      <c r="FMR75" s="93"/>
      <c r="FMS75" s="93"/>
      <c r="FMT75" s="93"/>
      <c r="FMZ75" s="93"/>
      <c r="FNC75" s="93"/>
      <c r="FNF75" s="93"/>
      <c r="FNI75" s="93"/>
      <c r="FNL75" s="93"/>
      <c r="FNO75" s="93"/>
      <c r="FNU75" s="93"/>
      <c r="FOD75" s="93"/>
      <c r="FOG75" s="93"/>
      <c r="FOJ75" s="93"/>
      <c r="FOM75" s="93"/>
      <c r="FOY75" s="93"/>
      <c r="FPE75" s="93"/>
      <c r="FPH75" s="93"/>
      <c r="FPK75" s="93"/>
      <c r="FPN75" s="93"/>
      <c r="FPT75" s="93"/>
      <c r="FPW75" s="93"/>
      <c r="FPZ75" s="93"/>
      <c r="FQC75" s="93"/>
      <c r="FQE75" s="93"/>
      <c r="FQF75" s="93"/>
      <c r="FQK75" s="93"/>
      <c r="FQN75" s="93"/>
      <c r="FQQ75" s="93"/>
      <c r="FQT75" s="93"/>
      <c r="FQW75" s="93"/>
      <c r="FQZ75" s="93"/>
      <c r="FRC75" s="93"/>
      <c r="FRI75" s="93"/>
      <c r="FRL75" s="93"/>
      <c r="FRO75" s="93"/>
      <c r="FRQ75" s="93"/>
      <c r="FRR75" s="93"/>
      <c r="FRZ75" s="93"/>
      <c r="FSC75" s="93"/>
      <c r="FSF75" s="93"/>
      <c r="FSQ75" s="93"/>
      <c r="FSR75" s="93"/>
      <c r="FSW75" s="93"/>
      <c r="FTA75" s="93"/>
      <c r="FTB75" s="93"/>
      <c r="FTJ75" s="93"/>
      <c r="FTK75" s="93"/>
      <c r="FUK75" s="93"/>
      <c r="FUL75" s="93"/>
      <c r="FUM75" s="93"/>
      <c r="FUN75" s="93"/>
      <c r="FUO75" s="93"/>
      <c r="FUP75" s="93"/>
      <c r="FUQ75" s="93"/>
      <c r="FUR75" s="93"/>
      <c r="FUS75" s="93"/>
      <c r="FUT75" s="93"/>
      <c r="FUU75" s="93"/>
      <c r="FUV75" s="93"/>
      <c r="FUW75" s="93"/>
      <c r="FUX75" s="93"/>
      <c r="FUY75" s="93"/>
      <c r="FUZ75" s="93"/>
      <c r="FVA75" s="93"/>
      <c r="FVB75" s="93"/>
      <c r="FVC75" s="93"/>
      <c r="FVD75" s="93"/>
      <c r="FVE75" s="93"/>
      <c r="FVF75" s="93"/>
      <c r="FVG75" s="93"/>
      <c r="FVH75" s="93"/>
      <c r="FVI75" s="93"/>
      <c r="FVJ75" s="93"/>
      <c r="FVK75" s="93"/>
      <c r="FVL75" s="93"/>
      <c r="FVM75" s="93"/>
      <c r="FVN75" s="93"/>
      <c r="FVO75" s="93"/>
      <c r="FVP75" s="93"/>
      <c r="FVQ75" s="93"/>
      <c r="FVR75" s="93"/>
      <c r="FVS75" s="93"/>
      <c r="FVT75" s="93"/>
      <c r="FVU75" s="93"/>
      <c r="FVV75" s="93"/>
      <c r="FVW75" s="93"/>
      <c r="FVX75" s="93"/>
      <c r="FVY75" s="93"/>
      <c r="FVZ75" s="93"/>
      <c r="FWA75" s="93"/>
      <c r="FWB75" s="93"/>
      <c r="FWC75" s="93"/>
      <c r="FWD75" s="93"/>
      <c r="FWE75" s="93"/>
      <c r="FWF75" s="93"/>
      <c r="FWG75" s="93"/>
      <c r="FWH75" s="93"/>
      <c r="FWI75" s="93"/>
      <c r="FWJ75" s="93"/>
      <c r="FWK75" s="93"/>
      <c r="FWL75" s="93"/>
      <c r="FWM75" s="93"/>
      <c r="FWN75" s="93"/>
      <c r="FWO75" s="93"/>
      <c r="FWP75" s="93"/>
      <c r="FWV75" s="93"/>
      <c r="FWY75" s="93"/>
      <c r="FXB75" s="93"/>
      <c r="FXE75" s="93"/>
      <c r="FXH75" s="93"/>
      <c r="FXK75" s="93"/>
      <c r="FXQ75" s="93"/>
      <c r="FXZ75" s="93"/>
      <c r="FYC75" s="93"/>
      <c r="FYF75" s="93"/>
      <c r="FYI75" s="93"/>
      <c r="FYU75" s="93"/>
      <c r="FZA75" s="93"/>
      <c r="FZD75" s="93"/>
      <c r="FZG75" s="93"/>
      <c r="FZJ75" s="93"/>
      <c r="FZP75" s="93"/>
      <c r="FZS75" s="93"/>
      <c r="FZV75" s="93"/>
      <c r="FZY75" s="93"/>
      <c r="GAA75" s="93"/>
      <c r="GAB75" s="93"/>
      <c r="GAG75" s="93"/>
      <c r="GAJ75" s="93"/>
      <c r="GAM75" s="93"/>
      <c r="GAP75" s="93"/>
      <c r="GAS75" s="93"/>
      <c r="GAV75" s="93"/>
      <c r="GAY75" s="93"/>
      <c r="GBE75" s="93"/>
      <c r="GBH75" s="93"/>
      <c r="GBK75" s="93"/>
      <c r="GBM75" s="93"/>
      <c r="GBN75" s="93"/>
      <c r="GBV75" s="93"/>
      <c r="GBY75" s="93"/>
      <c r="GCB75" s="93"/>
      <c r="GCM75" s="93"/>
      <c r="GCN75" s="93"/>
      <c r="GCS75" s="93"/>
      <c r="GCW75" s="93"/>
      <c r="GCX75" s="93"/>
      <c r="GDF75" s="93"/>
      <c r="GDG75" s="93"/>
      <c r="GEG75" s="93"/>
      <c r="GEH75" s="93"/>
      <c r="GEI75" s="93"/>
      <c r="GEJ75" s="93"/>
      <c r="GEK75" s="93"/>
      <c r="GEL75" s="93"/>
      <c r="GEM75" s="93"/>
      <c r="GEN75" s="93"/>
      <c r="GEO75" s="93"/>
      <c r="GEP75" s="93"/>
      <c r="GEQ75" s="93"/>
      <c r="GER75" s="93"/>
      <c r="GES75" s="93"/>
      <c r="GET75" s="93"/>
      <c r="GEU75" s="93"/>
      <c r="GEV75" s="93"/>
      <c r="GEW75" s="93"/>
      <c r="GEX75" s="93"/>
      <c r="GEY75" s="93"/>
      <c r="GEZ75" s="93"/>
      <c r="GFA75" s="93"/>
      <c r="GFB75" s="93"/>
      <c r="GFC75" s="93"/>
      <c r="GFD75" s="93"/>
      <c r="GFE75" s="93"/>
      <c r="GFF75" s="93"/>
      <c r="GFG75" s="93"/>
      <c r="GFH75" s="93"/>
      <c r="GFI75" s="93"/>
      <c r="GFJ75" s="93"/>
      <c r="GFK75" s="93"/>
      <c r="GFL75" s="93"/>
      <c r="GFM75" s="93"/>
      <c r="GFN75" s="93"/>
      <c r="GFO75" s="93"/>
      <c r="GFP75" s="93"/>
      <c r="GFQ75" s="93"/>
      <c r="GFR75" s="93"/>
      <c r="GFS75" s="93"/>
      <c r="GFT75" s="93"/>
      <c r="GFU75" s="93"/>
      <c r="GFV75" s="93"/>
      <c r="GFW75" s="93"/>
      <c r="GFX75" s="93"/>
      <c r="GFY75" s="93"/>
      <c r="GFZ75" s="93"/>
      <c r="GGA75" s="93"/>
      <c r="GGB75" s="93"/>
      <c r="GGC75" s="93"/>
      <c r="GGD75" s="93"/>
      <c r="GGE75" s="93"/>
      <c r="GGF75" s="93"/>
      <c r="GGG75" s="93"/>
      <c r="GGH75" s="93"/>
      <c r="GGI75" s="93"/>
      <c r="GGJ75" s="93"/>
      <c r="GGK75" s="93"/>
      <c r="GGL75" s="93"/>
      <c r="GGR75" s="93"/>
      <c r="GGU75" s="93"/>
      <c r="GGX75" s="93"/>
      <c r="GHA75" s="93"/>
      <c r="GHD75" s="93"/>
      <c r="GHG75" s="93"/>
      <c r="GHM75" s="93"/>
      <c r="GHV75" s="93"/>
      <c r="GHY75" s="93"/>
      <c r="GIB75" s="93"/>
      <c r="GIE75" s="93"/>
      <c r="GIQ75" s="93"/>
      <c r="GIW75" s="93"/>
      <c r="GIZ75" s="93"/>
      <c r="GJC75" s="93"/>
      <c r="GJF75" s="93"/>
      <c r="GJL75" s="93"/>
      <c r="GJO75" s="93"/>
      <c r="GJR75" s="93"/>
      <c r="GJU75" s="93"/>
      <c r="GJW75" s="93"/>
      <c r="GJX75" s="93"/>
      <c r="GKC75" s="93"/>
      <c r="GKF75" s="93"/>
      <c r="GKI75" s="93"/>
      <c r="GKL75" s="93"/>
      <c r="GKO75" s="93"/>
      <c r="GKR75" s="93"/>
      <c r="GKU75" s="93"/>
      <c r="GLA75" s="93"/>
      <c r="GLD75" s="93"/>
      <c r="GLG75" s="93"/>
      <c r="GLI75" s="93"/>
      <c r="GLJ75" s="93"/>
      <c r="GLR75" s="93"/>
      <c r="GLU75" s="93"/>
      <c r="GLX75" s="93"/>
      <c r="GMI75" s="93"/>
      <c r="GMJ75" s="93"/>
      <c r="GMO75" s="93"/>
      <c r="GMS75" s="93"/>
      <c r="GMT75" s="93"/>
      <c r="GNB75" s="93"/>
      <c r="GNC75" s="93"/>
      <c r="GOC75" s="93"/>
      <c r="GOD75" s="93"/>
      <c r="GOE75" s="93"/>
      <c r="GOF75" s="93"/>
      <c r="GOG75" s="93"/>
      <c r="GOH75" s="93"/>
      <c r="GOI75" s="93"/>
      <c r="GOJ75" s="93"/>
      <c r="GOK75" s="93"/>
      <c r="GOL75" s="93"/>
      <c r="GOM75" s="93"/>
      <c r="GON75" s="93"/>
      <c r="GOO75" s="93"/>
      <c r="GOP75" s="93"/>
      <c r="GOQ75" s="93"/>
      <c r="GOR75" s="93"/>
      <c r="GOS75" s="93"/>
      <c r="GOT75" s="93"/>
      <c r="GOU75" s="93"/>
      <c r="GOV75" s="93"/>
      <c r="GOW75" s="93"/>
      <c r="GOX75" s="93"/>
      <c r="GOY75" s="93"/>
      <c r="GOZ75" s="93"/>
      <c r="GPA75" s="93"/>
      <c r="GPB75" s="93"/>
      <c r="GPC75" s="93"/>
      <c r="GPD75" s="93"/>
      <c r="GPE75" s="93"/>
      <c r="GPF75" s="93"/>
      <c r="GPG75" s="93"/>
      <c r="GPH75" s="93"/>
      <c r="GPI75" s="93"/>
      <c r="GPJ75" s="93"/>
      <c r="GPK75" s="93"/>
      <c r="GPL75" s="93"/>
      <c r="GPM75" s="93"/>
      <c r="GPN75" s="93"/>
      <c r="GPO75" s="93"/>
      <c r="GPP75" s="93"/>
      <c r="GPQ75" s="93"/>
      <c r="GPR75" s="93"/>
      <c r="GPS75" s="93"/>
      <c r="GPT75" s="93"/>
      <c r="GPU75" s="93"/>
      <c r="GPV75" s="93"/>
      <c r="GPW75" s="93"/>
      <c r="GPX75" s="93"/>
      <c r="GPY75" s="93"/>
      <c r="GPZ75" s="93"/>
      <c r="GQA75" s="93"/>
      <c r="GQB75" s="93"/>
      <c r="GQC75" s="93"/>
      <c r="GQD75" s="93"/>
      <c r="GQE75" s="93"/>
      <c r="GQF75" s="93"/>
      <c r="GQG75" s="93"/>
      <c r="GQH75" s="93"/>
      <c r="GQN75" s="93"/>
      <c r="GQQ75" s="93"/>
      <c r="GQT75" s="93"/>
      <c r="GQW75" s="93"/>
      <c r="GQZ75" s="93"/>
      <c r="GRC75" s="93"/>
      <c r="GRI75" s="93"/>
      <c r="GRR75" s="93"/>
      <c r="GRU75" s="93"/>
      <c r="GRX75" s="93"/>
      <c r="GSA75" s="93"/>
      <c r="GSM75" s="93"/>
      <c r="GSS75" s="93"/>
      <c r="GSV75" s="93"/>
      <c r="GSY75" s="93"/>
      <c r="GTB75" s="93"/>
      <c r="GTH75" s="93"/>
      <c r="GTK75" s="93"/>
      <c r="GTN75" s="93"/>
      <c r="GTQ75" s="93"/>
      <c r="GTS75" s="93"/>
      <c r="GTT75" s="93"/>
      <c r="GTY75" s="93"/>
      <c r="GUB75" s="93"/>
      <c r="GUE75" s="93"/>
      <c r="GUH75" s="93"/>
      <c r="GUK75" s="93"/>
      <c r="GUN75" s="93"/>
      <c r="GUQ75" s="93"/>
      <c r="GUW75" s="93"/>
      <c r="GUZ75" s="93"/>
      <c r="GVC75" s="93"/>
      <c r="GVE75" s="93"/>
      <c r="GVF75" s="93"/>
      <c r="GVN75" s="93"/>
      <c r="GVQ75" s="93"/>
      <c r="GVT75" s="93"/>
      <c r="GWE75" s="93"/>
      <c r="GWF75" s="93"/>
      <c r="GWK75" s="93"/>
      <c r="GWO75" s="93"/>
      <c r="GWP75" s="93"/>
      <c r="GWX75" s="93"/>
      <c r="GWY75" s="93"/>
      <c r="GXY75" s="93"/>
      <c r="GXZ75" s="93"/>
      <c r="GYA75" s="93"/>
      <c r="GYB75" s="93"/>
      <c r="GYC75" s="93"/>
      <c r="GYD75" s="93"/>
      <c r="GYE75" s="93"/>
      <c r="GYF75" s="93"/>
      <c r="GYG75" s="93"/>
      <c r="GYH75" s="93"/>
      <c r="GYI75" s="93"/>
      <c r="GYJ75" s="93"/>
      <c r="GYK75" s="93"/>
      <c r="GYL75" s="93"/>
      <c r="GYM75" s="93"/>
      <c r="GYN75" s="93"/>
      <c r="GYO75" s="93"/>
      <c r="GYP75" s="93"/>
      <c r="GYQ75" s="93"/>
      <c r="GYR75" s="93"/>
      <c r="GYS75" s="93"/>
      <c r="GYT75" s="93"/>
      <c r="GYU75" s="93"/>
      <c r="GYV75" s="93"/>
      <c r="GYW75" s="93"/>
      <c r="GYX75" s="93"/>
      <c r="GYY75" s="93"/>
      <c r="GYZ75" s="93"/>
      <c r="GZA75" s="93"/>
      <c r="GZB75" s="93"/>
      <c r="GZC75" s="93"/>
      <c r="GZD75" s="93"/>
      <c r="GZE75" s="93"/>
      <c r="GZF75" s="93"/>
      <c r="GZG75" s="93"/>
      <c r="GZH75" s="93"/>
      <c r="GZI75" s="93"/>
      <c r="GZJ75" s="93"/>
      <c r="GZK75" s="93"/>
      <c r="GZL75" s="93"/>
      <c r="GZM75" s="93"/>
      <c r="GZN75" s="93"/>
      <c r="GZO75" s="93"/>
      <c r="GZP75" s="93"/>
      <c r="GZQ75" s="93"/>
      <c r="GZR75" s="93"/>
      <c r="GZS75" s="93"/>
      <c r="GZT75" s="93"/>
      <c r="GZU75" s="93"/>
      <c r="GZV75" s="93"/>
      <c r="GZW75" s="93"/>
      <c r="GZX75" s="93"/>
      <c r="GZY75" s="93"/>
      <c r="GZZ75" s="93"/>
      <c r="HAA75" s="93"/>
      <c r="HAB75" s="93"/>
      <c r="HAC75" s="93"/>
      <c r="HAD75" s="93"/>
      <c r="HAJ75" s="93"/>
      <c r="HAM75" s="93"/>
      <c r="HAP75" s="93"/>
      <c r="HAS75" s="93"/>
      <c r="HAV75" s="93"/>
      <c r="HAY75" s="93"/>
      <c r="HBE75" s="93"/>
      <c r="HBN75" s="93"/>
      <c r="HBQ75" s="93"/>
      <c r="HBT75" s="93"/>
      <c r="HBW75" s="93"/>
      <c r="HCI75" s="93"/>
      <c r="HCO75" s="93"/>
      <c r="HCR75" s="93"/>
      <c r="HCU75" s="93"/>
      <c r="HCX75" s="93"/>
      <c r="HDD75" s="93"/>
      <c r="HDG75" s="93"/>
      <c r="HDJ75" s="93"/>
      <c r="HDM75" s="93"/>
      <c r="HDO75" s="93"/>
      <c r="HDP75" s="93"/>
      <c r="HDU75" s="93"/>
      <c r="HDX75" s="93"/>
      <c r="HEA75" s="93"/>
      <c r="HED75" s="93"/>
      <c r="HEG75" s="93"/>
      <c r="HEJ75" s="93"/>
      <c r="HEM75" s="93"/>
      <c r="HES75" s="93"/>
      <c r="HEV75" s="93"/>
      <c r="HEY75" s="93"/>
      <c r="HFA75" s="93"/>
      <c r="HFB75" s="93"/>
      <c r="HFJ75" s="93"/>
      <c r="HFM75" s="93"/>
      <c r="HFP75" s="93"/>
      <c r="HGA75" s="93"/>
      <c r="HGB75" s="93"/>
      <c r="HGG75" s="93"/>
      <c r="HGK75" s="93"/>
      <c r="HGL75" s="93"/>
      <c r="HGT75" s="93"/>
      <c r="HGU75" s="93"/>
      <c r="HHU75" s="93"/>
      <c r="HHV75" s="93"/>
      <c r="HHW75" s="93"/>
      <c r="HHX75" s="93"/>
      <c r="HHY75" s="93"/>
      <c r="HHZ75" s="93"/>
      <c r="HIA75" s="93"/>
      <c r="HIB75" s="93"/>
      <c r="HIC75" s="93"/>
      <c r="HID75" s="93"/>
      <c r="HIE75" s="93"/>
      <c r="HIF75" s="93"/>
      <c r="HIG75" s="93"/>
      <c r="HIH75" s="93"/>
      <c r="HII75" s="93"/>
      <c r="HIJ75" s="93"/>
      <c r="HIK75" s="93"/>
      <c r="HIL75" s="93"/>
      <c r="HIM75" s="93"/>
      <c r="HIN75" s="93"/>
      <c r="HIO75" s="93"/>
      <c r="HIP75" s="93"/>
      <c r="HIQ75" s="93"/>
      <c r="HIR75" s="93"/>
      <c r="HIS75" s="93"/>
      <c r="HIT75" s="93"/>
      <c r="HIU75" s="93"/>
      <c r="HIV75" s="93"/>
      <c r="HIW75" s="93"/>
      <c r="HIX75" s="93"/>
      <c r="HIY75" s="93"/>
      <c r="HIZ75" s="93"/>
      <c r="HJA75" s="93"/>
      <c r="HJB75" s="93"/>
      <c r="HJC75" s="93"/>
      <c r="HJD75" s="93"/>
      <c r="HJE75" s="93"/>
      <c r="HJF75" s="93"/>
      <c r="HJG75" s="93"/>
      <c r="HJH75" s="93"/>
      <c r="HJI75" s="93"/>
      <c r="HJJ75" s="93"/>
      <c r="HJK75" s="93"/>
      <c r="HJL75" s="93"/>
      <c r="HJM75" s="93"/>
      <c r="HJN75" s="93"/>
      <c r="HJO75" s="93"/>
      <c r="HJP75" s="93"/>
      <c r="HJQ75" s="93"/>
      <c r="HJR75" s="93"/>
      <c r="HJS75" s="93"/>
      <c r="HJT75" s="93"/>
      <c r="HJU75" s="93"/>
      <c r="HJV75" s="93"/>
      <c r="HJW75" s="93"/>
      <c r="HJX75" s="93"/>
      <c r="HJY75" s="93"/>
      <c r="HJZ75" s="93"/>
      <c r="HKF75" s="93"/>
      <c r="HKI75" s="93"/>
      <c r="HKL75" s="93"/>
      <c r="HKO75" s="93"/>
      <c r="HKR75" s="93"/>
      <c r="HKU75" s="93"/>
      <c r="HLA75" s="93"/>
      <c r="HLJ75" s="93"/>
      <c r="HLM75" s="93"/>
      <c r="HLP75" s="93"/>
      <c r="HLS75" s="93"/>
      <c r="HME75" s="93"/>
      <c r="HMK75" s="93"/>
      <c r="HMN75" s="93"/>
      <c r="HMQ75" s="93"/>
      <c r="HMT75" s="93"/>
      <c r="HMZ75" s="93"/>
      <c r="HNC75" s="93"/>
      <c r="HNF75" s="93"/>
      <c r="HNI75" s="93"/>
      <c r="HNK75" s="93"/>
      <c r="HNL75" s="93"/>
      <c r="HNQ75" s="93"/>
      <c r="HNT75" s="93"/>
      <c r="HNW75" s="93"/>
      <c r="HNZ75" s="93"/>
      <c r="HOC75" s="93"/>
      <c r="HOF75" s="93"/>
      <c r="HOI75" s="93"/>
      <c r="HOO75" s="93"/>
      <c r="HOR75" s="93"/>
      <c r="HOU75" s="93"/>
      <c r="HOW75" s="93"/>
      <c r="HOX75" s="93"/>
      <c r="HPF75" s="93"/>
      <c r="HPI75" s="93"/>
      <c r="HPL75" s="93"/>
      <c r="HPW75" s="93"/>
      <c r="HPX75" s="93"/>
      <c r="HQC75" s="93"/>
      <c r="HQG75" s="93"/>
      <c r="HQH75" s="93"/>
      <c r="HQP75" s="93"/>
      <c r="HQQ75" s="93"/>
      <c r="HRQ75" s="93"/>
      <c r="HRR75" s="93"/>
      <c r="HRS75" s="93"/>
      <c r="HRT75" s="93"/>
      <c r="HRU75" s="93"/>
      <c r="HRV75" s="93"/>
      <c r="HRW75" s="93"/>
      <c r="HRX75" s="93"/>
      <c r="HRY75" s="93"/>
      <c r="HRZ75" s="93"/>
      <c r="HSA75" s="93"/>
      <c r="HSB75" s="93"/>
      <c r="HSC75" s="93"/>
      <c r="HSD75" s="93"/>
      <c r="HSE75" s="93"/>
      <c r="HSF75" s="93"/>
      <c r="HSG75" s="93"/>
      <c r="HSH75" s="93"/>
      <c r="HSI75" s="93"/>
      <c r="HSJ75" s="93"/>
      <c r="HSK75" s="93"/>
      <c r="HSL75" s="93"/>
      <c r="HSM75" s="93"/>
      <c r="HSN75" s="93"/>
      <c r="HSO75" s="93"/>
      <c r="HSP75" s="93"/>
      <c r="HSQ75" s="93"/>
      <c r="HSR75" s="93"/>
      <c r="HSS75" s="93"/>
      <c r="HST75" s="93"/>
      <c r="HSU75" s="93"/>
      <c r="HSV75" s="93"/>
      <c r="HSW75" s="93"/>
      <c r="HSX75" s="93"/>
      <c r="HSY75" s="93"/>
      <c r="HSZ75" s="93"/>
      <c r="HTA75" s="93"/>
      <c r="HTB75" s="93"/>
      <c r="HTC75" s="93"/>
      <c r="HTD75" s="93"/>
      <c r="HTE75" s="93"/>
      <c r="HTF75" s="93"/>
      <c r="HTG75" s="93"/>
      <c r="HTH75" s="93"/>
      <c r="HTI75" s="93"/>
      <c r="HTJ75" s="93"/>
      <c r="HTK75" s="93"/>
      <c r="HTL75" s="93"/>
      <c r="HTM75" s="93"/>
      <c r="HTN75" s="93"/>
      <c r="HTO75" s="93"/>
      <c r="HTP75" s="93"/>
      <c r="HTQ75" s="93"/>
      <c r="HTR75" s="93"/>
      <c r="HTS75" s="93"/>
      <c r="HTT75" s="93"/>
      <c r="HTU75" s="93"/>
      <c r="HTV75" s="93"/>
      <c r="HUB75" s="93"/>
      <c r="HUE75" s="93"/>
      <c r="HUH75" s="93"/>
      <c r="HUK75" s="93"/>
      <c r="HUN75" s="93"/>
      <c r="HUQ75" s="93"/>
      <c r="HUW75" s="93"/>
      <c r="HVF75" s="93"/>
      <c r="HVI75" s="93"/>
      <c r="HVL75" s="93"/>
      <c r="HVO75" s="93"/>
      <c r="HWA75" s="93"/>
      <c r="HWG75" s="93"/>
      <c r="HWJ75" s="93"/>
      <c r="HWM75" s="93"/>
      <c r="HWP75" s="93"/>
      <c r="HWV75" s="93"/>
      <c r="HWY75" s="93"/>
      <c r="HXB75" s="93"/>
      <c r="HXE75" s="93"/>
      <c r="HXG75" s="93"/>
      <c r="HXH75" s="93"/>
      <c r="HXM75" s="93"/>
      <c r="HXP75" s="93"/>
      <c r="HXS75" s="93"/>
      <c r="HXV75" s="93"/>
      <c r="HXY75" s="93"/>
      <c r="HYB75" s="93"/>
      <c r="HYE75" s="93"/>
      <c r="HYK75" s="93"/>
      <c r="HYN75" s="93"/>
      <c r="HYQ75" s="93"/>
      <c r="HYS75" s="93"/>
      <c r="HYT75" s="93"/>
      <c r="HZB75" s="93"/>
      <c r="HZE75" s="93"/>
      <c r="HZH75" s="93"/>
      <c r="HZS75" s="93"/>
      <c r="HZT75" s="93"/>
      <c r="HZY75" s="93"/>
      <c r="IAC75" s="93"/>
      <c r="IAD75" s="93"/>
      <c r="IAL75" s="93"/>
      <c r="IAM75" s="93"/>
      <c r="IBM75" s="93"/>
      <c r="IBN75" s="93"/>
      <c r="IBO75" s="93"/>
      <c r="IBP75" s="93"/>
      <c r="IBQ75" s="93"/>
      <c r="IBR75" s="93"/>
      <c r="IBS75" s="93"/>
      <c r="IBT75" s="93"/>
      <c r="IBU75" s="93"/>
      <c r="IBV75" s="93"/>
      <c r="IBW75" s="93"/>
      <c r="IBX75" s="93"/>
      <c r="IBY75" s="93"/>
      <c r="IBZ75" s="93"/>
      <c r="ICA75" s="93"/>
      <c r="ICB75" s="93"/>
      <c r="ICC75" s="93"/>
      <c r="ICD75" s="93"/>
      <c r="ICE75" s="93"/>
      <c r="ICF75" s="93"/>
      <c r="ICG75" s="93"/>
      <c r="ICH75" s="93"/>
      <c r="ICI75" s="93"/>
      <c r="ICJ75" s="93"/>
      <c r="ICK75" s="93"/>
      <c r="ICL75" s="93"/>
      <c r="ICM75" s="93"/>
      <c r="ICN75" s="93"/>
      <c r="ICO75" s="93"/>
      <c r="ICP75" s="93"/>
      <c r="ICQ75" s="93"/>
      <c r="ICR75" s="93"/>
      <c r="ICS75" s="93"/>
      <c r="ICT75" s="93"/>
      <c r="ICU75" s="93"/>
      <c r="ICV75" s="93"/>
      <c r="ICW75" s="93"/>
      <c r="ICX75" s="93"/>
      <c r="ICY75" s="93"/>
      <c r="ICZ75" s="93"/>
      <c r="IDA75" s="93"/>
      <c r="IDB75" s="93"/>
      <c r="IDC75" s="93"/>
      <c r="IDD75" s="93"/>
      <c r="IDE75" s="93"/>
      <c r="IDF75" s="93"/>
      <c r="IDG75" s="93"/>
      <c r="IDH75" s="93"/>
      <c r="IDI75" s="93"/>
      <c r="IDJ75" s="93"/>
      <c r="IDK75" s="93"/>
      <c r="IDL75" s="93"/>
      <c r="IDM75" s="93"/>
      <c r="IDN75" s="93"/>
      <c r="IDO75" s="93"/>
      <c r="IDP75" s="93"/>
      <c r="IDQ75" s="93"/>
      <c r="IDR75" s="93"/>
      <c r="IDX75" s="93"/>
      <c r="IEA75" s="93"/>
      <c r="IED75" s="93"/>
      <c r="IEG75" s="93"/>
      <c r="IEJ75" s="93"/>
      <c r="IEM75" s="93"/>
      <c r="IES75" s="93"/>
      <c r="IFB75" s="93"/>
      <c r="IFE75" s="93"/>
      <c r="IFH75" s="93"/>
      <c r="IFK75" s="93"/>
      <c r="IFW75" s="93"/>
      <c r="IGC75" s="93"/>
      <c r="IGF75" s="93"/>
      <c r="IGI75" s="93"/>
      <c r="IGL75" s="93"/>
      <c r="IGR75" s="93"/>
      <c r="IGU75" s="93"/>
      <c r="IGX75" s="93"/>
      <c r="IHA75" s="93"/>
      <c r="IHC75" s="93"/>
      <c r="IHD75" s="93"/>
      <c r="IHI75" s="93"/>
      <c r="IHL75" s="93"/>
      <c r="IHO75" s="93"/>
      <c r="IHR75" s="93"/>
      <c r="IHU75" s="93"/>
      <c r="IHX75" s="93"/>
      <c r="IIA75" s="93"/>
      <c r="IIG75" s="93"/>
      <c r="IIJ75" s="93"/>
      <c r="IIM75" s="93"/>
      <c r="IIO75" s="93"/>
      <c r="IIP75" s="93"/>
      <c r="IIX75" s="93"/>
      <c r="IJA75" s="93"/>
      <c r="IJD75" s="93"/>
      <c r="IJO75" s="93"/>
      <c r="IJP75" s="93"/>
      <c r="IJU75" s="93"/>
      <c r="IJY75" s="93"/>
      <c r="IJZ75" s="93"/>
      <c r="IKH75" s="93"/>
      <c r="IKI75" s="93"/>
      <c r="ILI75" s="93"/>
      <c r="ILJ75" s="93"/>
      <c r="ILK75" s="93"/>
      <c r="ILL75" s="93"/>
      <c r="ILM75" s="93"/>
      <c r="ILN75" s="93"/>
      <c r="ILO75" s="93"/>
      <c r="ILP75" s="93"/>
      <c r="ILQ75" s="93"/>
      <c r="ILR75" s="93"/>
      <c r="ILS75" s="93"/>
      <c r="ILT75" s="93"/>
      <c r="ILU75" s="93"/>
      <c r="ILV75" s="93"/>
      <c r="ILW75" s="93"/>
      <c r="ILX75" s="93"/>
      <c r="ILY75" s="93"/>
      <c r="ILZ75" s="93"/>
      <c r="IMA75" s="93"/>
      <c r="IMB75" s="93"/>
      <c r="IMC75" s="93"/>
      <c r="IMD75" s="93"/>
      <c r="IME75" s="93"/>
      <c r="IMF75" s="93"/>
      <c r="IMG75" s="93"/>
      <c r="IMH75" s="93"/>
      <c r="IMI75" s="93"/>
      <c r="IMJ75" s="93"/>
      <c r="IMK75" s="93"/>
      <c r="IML75" s="93"/>
      <c r="IMM75" s="93"/>
      <c r="IMN75" s="93"/>
      <c r="IMO75" s="93"/>
      <c r="IMP75" s="93"/>
      <c r="IMQ75" s="93"/>
      <c r="IMR75" s="93"/>
      <c r="IMS75" s="93"/>
      <c r="IMT75" s="93"/>
      <c r="IMU75" s="93"/>
      <c r="IMV75" s="93"/>
      <c r="IMW75" s="93"/>
      <c r="IMX75" s="93"/>
      <c r="IMY75" s="93"/>
      <c r="IMZ75" s="93"/>
      <c r="INA75" s="93"/>
      <c r="INB75" s="93"/>
      <c r="INC75" s="93"/>
      <c r="IND75" s="93"/>
      <c r="INE75" s="93"/>
      <c r="INF75" s="93"/>
      <c r="ING75" s="93"/>
      <c r="INH75" s="93"/>
      <c r="INI75" s="93"/>
      <c r="INJ75" s="93"/>
      <c r="INK75" s="93"/>
      <c r="INL75" s="93"/>
      <c r="INM75" s="93"/>
      <c r="INN75" s="93"/>
      <c r="INT75" s="93"/>
      <c r="INW75" s="93"/>
      <c r="INZ75" s="93"/>
      <c r="IOC75" s="93"/>
      <c r="IOF75" s="93"/>
      <c r="IOI75" s="93"/>
      <c r="IOO75" s="93"/>
      <c r="IOX75" s="93"/>
      <c r="IPA75" s="93"/>
      <c r="IPD75" s="93"/>
      <c r="IPG75" s="93"/>
      <c r="IPS75" s="93"/>
      <c r="IPY75" s="93"/>
      <c r="IQB75" s="93"/>
      <c r="IQE75" s="93"/>
      <c r="IQH75" s="93"/>
      <c r="IQN75" s="93"/>
      <c r="IQQ75" s="93"/>
      <c r="IQT75" s="93"/>
      <c r="IQW75" s="93"/>
      <c r="IQY75" s="93"/>
      <c r="IQZ75" s="93"/>
      <c r="IRE75" s="93"/>
      <c r="IRH75" s="93"/>
      <c r="IRK75" s="93"/>
      <c r="IRN75" s="93"/>
      <c r="IRQ75" s="93"/>
      <c r="IRT75" s="93"/>
      <c r="IRW75" s="93"/>
      <c r="ISC75" s="93"/>
      <c r="ISF75" s="93"/>
      <c r="ISI75" s="93"/>
      <c r="ISK75" s="93"/>
      <c r="ISL75" s="93"/>
      <c r="IST75" s="93"/>
      <c r="ISW75" s="93"/>
      <c r="ISZ75" s="93"/>
      <c r="ITK75" s="93"/>
      <c r="ITL75" s="93"/>
      <c r="ITQ75" s="93"/>
      <c r="ITU75" s="93"/>
      <c r="ITV75" s="93"/>
      <c r="IUD75" s="93"/>
      <c r="IUE75" s="93"/>
      <c r="IVE75" s="93"/>
      <c r="IVF75" s="93"/>
      <c r="IVG75" s="93"/>
      <c r="IVH75" s="93"/>
      <c r="IVI75" s="93"/>
      <c r="IVJ75" s="93"/>
      <c r="IVK75" s="93"/>
      <c r="IVL75" s="93"/>
      <c r="IVM75" s="93"/>
      <c r="IVN75" s="93"/>
      <c r="IVO75" s="93"/>
      <c r="IVP75" s="93"/>
      <c r="IVQ75" s="93"/>
      <c r="IVR75" s="93"/>
      <c r="IVS75" s="93"/>
      <c r="IVT75" s="93"/>
      <c r="IVU75" s="93"/>
      <c r="IVV75" s="93"/>
      <c r="IVW75" s="93"/>
      <c r="IVX75" s="93"/>
      <c r="IVY75" s="93"/>
      <c r="IVZ75" s="93"/>
      <c r="IWA75" s="93"/>
      <c r="IWB75" s="93"/>
      <c r="IWC75" s="93"/>
      <c r="IWD75" s="93"/>
      <c r="IWE75" s="93"/>
      <c r="IWF75" s="93"/>
      <c r="IWG75" s="93"/>
      <c r="IWH75" s="93"/>
      <c r="IWI75" s="93"/>
      <c r="IWJ75" s="93"/>
      <c r="IWK75" s="93"/>
      <c r="IWL75" s="93"/>
      <c r="IWM75" s="93"/>
      <c r="IWN75" s="93"/>
      <c r="IWO75" s="93"/>
      <c r="IWP75" s="93"/>
      <c r="IWQ75" s="93"/>
      <c r="IWR75" s="93"/>
      <c r="IWS75" s="93"/>
      <c r="IWT75" s="93"/>
      <c r="IWU75" s="93"/>
      <c r="IWV75" s="93"/>
      <c r="IWW75" s="93"/>
      <c r="IWX75" s="93"/>
      <c r="IWY75" s="93"/>
      <c r="IWZ75" s="93"/>
      <c r="IXA75" s="93"/>
      <c r="IXB75" s="93"/>
      <c r="IXC75" s="93"/>
      <c r="IXD75" s="93"/>
      <c r="IXE75" s="93"/>
      <c r="IXF75" s="93"/>
      <c r="IXG75" s="93"/>
      <c r="IXH75" s="93"/>
      <c r="IXI75" s="93"/>
      <c r="IXJ75" s="93"/>
      <c r="IXP75" s="93"/>
      <c r="IXS75" s="93"/>
      <c r="IXV75" s="93"/>
      <c r="IXY75" s="93"/>
      <c r="IYB75" s="93"/>
      <c r="IYE75" s="93"/>
      <c r="IYK75" s="93"/>
      <c r="IYT75" s="93"/>
      <c r="IYW75" s="93"/>
      <c r="IYZ75" s="93"/>
      <c r="IZC75" s="93"/>
      <c r="IZO75" s="93"/>
      <c r="IZU75" s="93"/>
      <c r="IZX75" s="93"/>
      <c r="JAA75" s="93"/>
      <c r="JAD75" s="93"/>
      <c r="JAJ75" s="93"/>
      <c r="JAM75" s="93"/>
      <c r="JAP75" s="93"/>
      <c r="JAS75" s="93"/>
      <c r="JAU75" s="93"/>
      <c r="JAV75" s="93"/>
      <c r="JBA75" s="93"/>
      <c r="JBD75" s="93"/>
      <c r="JBG75" s="93"/>
      <c r="JBJ75" s="93"/>
      <c r="JBM75" s="93"/>
      <c r="JBP75" s="93"/>
      <c r="JBS75" s="93"/>
      <c r="JBY75" s="93"/>
      <c r="JCB75" s="93"/>
      <c r="JCE75" s="93"/>
      <c r="JCG75" s="93"/>
      <c r="JCH75" s="93"/>
      <c r="JCP75" s="93"/>
      <c r="JCS75" s="93"/>
      <c r="JCV75" s="93"/>
      <c r="JDG75" s="93"/>
      <c r="JDH75" s="93"/>
      <c r="JDM75" s="93"/>
      <c r="JDQ75" s="93"/>
      <c r="JDR75" s="93"/>
      <c r="JDZ75" s="93"/>
      <c r="JEA75" s="93"/>
      <c r="JFA75" s="93"/>
      <c r="JFB75" s="93"/>
      <c r="JFC75" s="93"/>
      <c r="JFD75" s="93"/>
      <c r="JFE75" s="93"/>
      <c r="JFF75" s="93"/>
      <c r="JFG75" s="93"/>
      <c r="JFH75" s="93"/>
      <c r="JFI75" s="93"/>
      <c r="JFJ75" s="93"/>
      <c r="JFK75" s="93"/>
      <c r="JFL75" s="93"/>
      <c r="JFM75" s="93"/>
      <c r="JFN75" s="93"/>
      <c r="JFO75" s="93"/>
      <c r="JFP75" s="93"/>
      <c r="JFQ75" s="93"/>
      <c r="JFR75" s="93"/>
      <c r="JFS75" s="93"/>
      <c r="JFT75" s="93"/>
      <c r="JFU75" s="93"/>
      <c r="JFV75" s="93"/>
      <c r="JFW75" s="93"/>
      <c r="JFX75" s="93"/>
      <c r="JFY75" s="93"/>
      <c r="JFZ75" s="93"/>
      <c r="JGA75" s="93"/>
      <c r="JGB75" s="93"/>
      <c r="JGC75" s="93"/>
      <c r="JGD75" s="93"/>
      <c r="JGE75" s="93"/>
      <c r="JGF75" s="93"/>
      <c r="JGG75" s="93"/>
      <c r="JGH75" s="93"/>
      <c r="JGI75" s="93"/>
      <c r="JGJ75" s="93"/>
      <c r="JGK75" s="93"/>
      <c r="JGL75" s="93"/>
      <c r="JGM75" s="93"/>
      <c r="JGN75" s="93"/>
      <c r="JGO75" s="93"/>
      <c r="JGP75" s="93"/>
      <c r="JGQ75" s="93"/>
      <c r="JGR75" s="93"/>
      <c r="JGS75" s="93"/>
      <c r="JGT75" s="93"/>
      <c r="JGU75" s="93"/>
      <c r="JGV75" s="93"/>
      <c r="JGW75" s="93"/>
      <c r="JGX75" s="93"/>
      <c r="JGY75" s="93"/>
      <c r="JGZ75" s="93"/>
      <c r="JHA75" s="93"/>
      <c r="JHB75" s="93"/>
      <c r="JHC75" s="93"/>
      <c r="JHD75" s="93"/>
      <c r="JHE75" s="93"/>
      <c r="JHF75" s="93"/>
      <c r="JHL75" s="93"/>
      <c r="JHO75" s="93"/>
      <c r="JHR75" s="93"/>
      <c r="JHU75" s="93"/>
      <c r="JHX75" s="93"/>
      <c r="JIA75" s="93"/>
      <c r="JIG75" s="93"/>
      <c r="JIP75" s="93"/>
      <c r="JIS75" s="93"/>
      <c r="JIV75" s="93"/>
      <c r="JIY75" s="93"/>
      <c r="JJK75" s="93"/>
      <c r="JJQ75" s="93"/>
      <c r="JJT75" s="93"/>
      <c r="JJW75" s="93"/>
      <c r="JJZ75" s="93"/>
      <c r="JKF75" s="93"/>
      <c r="JKI75" s="93"/>
      <c r="JKL75" s="93"/>
      <c r="JKO75" s="93"/>
      <c r="JKQ75" s="93"/>
      <c r="JKR75" s="93"/>
      <c r="JKW75" s="93"/>
      <c r="JKZ75" s="93"/>
      <c r="JLC75" s="93"/>
      <c r="JLF75" s="93"/>
      <c r="JLI75" s="93"/>
      <c r="JLL75" s="93"/>
      <c r="JLO75" s="93"/>
      <c r="JLU75" s="93"/>
      <c r="JLX75" s="93"/>
      <c r="JMA75" s="93"/>
      <c r="JMC75" s="93"/>
      <c r="JMD75" s="93"/>
      <c r="JML75" s="93"/>
      <c r="JMO75" s="93"/>
      <c r="JMR75" s="93"/>
      <c r="JNC75" s="93"/>
      <c r="JND75" s="93"/>
      <c r="JNI75" s="93"/>
      <c r="JNM75" s="93"/>
      <c r="JNN75" s="93"/>
      <c r="JNV75" s="93"/>
      <c r="JNW75" s="93"/>
      <c r="JOW75" s="93"/>
      <c r="JOX75" s="93"/>
      <c r="JOY75" s="93"/>
      <c r="JOZ75" s="93"/>
      <c r="JPA75" s="93"/>
      <c r="JPB75" s="93"/>
      <c r="JPC75" s="93"/>
      <c r="JPD75" s="93"/>
      <c r="JPE75" s="93"/>
      <c r="JPF75" s="93"/>
      <c r="JPG75" s="93"/>
      <c r="JPH75" s="93"/>
      <c r="JPI75" s="93"/>
      <c r="JPJ75" s="93"/>
      <c r="JPK75" s="93"/>
      <c r="JPL75" s="93"/>
      <c r="JPM75" s="93"/>
      <c r="JPN75" s="93"/>
      <c r="JPO75" s="93"/>
      <c r="JPP75" s="93"/>
      <c r="JPQ75" s="93"/>
      <c r="JPR75" s="93"/>
      <c r="JPS75" s="93"/>
      <c r="JPT75" s="93"/>
      <c r="JPU75" s="93"/>
      <c r="JPV75" s="93"/>
      <c r="JPW75" s="93"/>
      <c r="JPX75" s="93"/>
      <c r="JPY75" s="93"/>
      <c r="JPZ75" s="93"/>
      <c r="JQA75" s="93"/>
      <c r="JQB75" s="93"/>
      <c r="JQC75" s="93"/>
      <c r="JQD75" s="93"/>
      <c r="JQE75" s="93"/>
      <c r="JQF75" s="93"/>
      <c r="JQG75" s="93"/>
      <c r="JQH75" s="93"/>
      <c r="JQI75" s="93"/>
      <c r="JQJ75" s="93"/>
      <c r="JQK75" s="93"/>
      <c r="JQL75" s="93"/>
      <c r="JQM75" s="93"/>
      <c r="JQN75" s="93"/>
      <c r="JQO75" s="93"/>
      <c r="JQP75" s="93"/>
      <c r="JQQ75" s="93"/>
      <c r="JQR75" s="93"/>
      <c r="JQS75" s="93"/>
      <c r="JQT75" s="93"/>
      <c r="JQU75" s="93"/>
      <c r="JQV75" s="93"/>
      <c r="JQW75" s="93"/>
      <c r="JQX75" s="93"/>
      <c r="JQY75" s="93"/>
      <c r="JQZ75" s="93"/>
      <c r="JRA75" s="93"/>
      <c r="JRB75" s="93"/>
      <c r="JRH75" s="93"/>
      <c r="JRK75" s="93"/>
      <c r="JRN75" s="93"/>
      <c r="JRQ75" s="93"/>
      <c r="JRT75" s="93"/>
      <c r="JRW75" s="93"/>
      <c r="JSC75" s="93"/>
      <c r="JSL75" s="93"/>
      <c r="JSO75" s="93"/>
      <c r="JSR75" s="93"/>
      <c r="JSU75" s="93"/>
      <c r="JTG75" s="93"/>
      <c r="JTM75" s="93"/>
      <c r="JTP75" s="93"/>
      <c r="JTS75" s="93"/>
      <c r="JTV75" s="93"/>
      <c r="JUB75" s="93"/>
      <c r="JUE75" s="93"/>
      <c r="JUH75" s="93"/>
      <c r="JUK75" s="93"/>
      <c r="JUM75" s="93"/>
      <c r="JUN75" s="93"/>
      <c r="JUS75" s="93"/>
      <c r="JUV75" s="93"/>
      <c r="JUY75" s="93"/>
      <c r="JVB75" s="93"/>
      <c r="JVE75" s="93"/>
      <c r="JVH75" s="93"/>
      <c r="JVK75" s="93"/>
      <c r="JVQ75" s="93"/>
      <c r="JVT75" s="93"/>
      <c r="JVW75" s="93"/>
      <c r="JVY75" s="93"/>
      <c r="JVZ75" s="93"/>
      <c r="JWH75" s="93"/>
      <c r="JWK75" s="93"/>
      <c r="JWN75" s="93"/>
      <c r="JWY75" s="93"/>
      <c r="JWZ75" s="93"/>
      <c r="JXE75" s="93"/>
      <c r="JXI75" s="93"/>
      <c r="JXJ75" s="93"/>
      <c r="JXR75" s="93"/>
      <c r="JXS75" s="93"/>
      <c r="JYS75" s="93"/>
      <c r="JYT75" s="93"/>
      <c r="JYU75" s="93"/>
      <c r="JYV75" s="93"/>
      <c r="JYW75" s="93"/>
      <c r="JYX75" s="93"/>
      <c r="JYY75" s="93"/>
      <c r="JYZ75" s="93"/>
      <c r="JZA75" s="93"/>
      <c r="JZB75" s="93"/>
      <c r="JZC75" s="93"/>
      <c r="JZD75" s="93"/>
      <c r="JZE75" s="93"/>
      <c r="JZF75" s="93"/>
      <c r="JZG75" s="93"/>
      <c r="JZH75" s="93"/>
      <c r="JZI75" s="93"/>
      <c r="JZJ75" s="93"/>
      <c r="JZK75" s="93"/>
      <c r="JZL75" s="93"/>
      <c r="JZM75" s="93"/>
      <c r="JZN75" s="93"/>
      <c r="JZO75" s="93"/>
      <c r="JZP75" s="93"/>
      <c r="JZQ75" s="93"/>
      <c r="JZR75" s="93"/>
      <c r="JZS75" s="93"/>
      <c r="JZT75" s="93"/>
      <c r="JZU75" s="93"/>
      <c r="JZV75" s="93"/>
      <c r="JZW75" s="93"/>
      <c r="JZX75" s="93"/>
      <c r="JZY75" s="93"/>
      <c r="JZZ75" s="93"/>
      <c r="KAA75" s="93"/>
      <c r="KAB75" s="93"/>
      <c r="KAC75" s="93"/>
      <c r="KAD75" s="93"/>
      <c r="KAE75" s="93"/>
      <c r="KAF75" s="93"/>
      <c r="KAG75" s="93"/>
      <c r="KAH75" s="93"/>
      <c r="KAI75" s="93"/>
      <c r="KAJ75" s="93"/>
      <c r="KAK75" s="93"/>
      <c r="KAL75" s="93"/>
      <c r="KAM75" s="93"/>
      <c r="KAN75" s="93"/>
      <c r="KAO75" s="93"/>
      <c r="KAP75" s="93"/>
      <c r="KAQ75" s="93"/>
      <c r="KAR75" s="93"/>
      <c r="KAS75" s="93"/>
      <c r="KAT75" s="93"/>
      <c r="KAU75" s="93"/>
      <c r="KAV75" s="93"/>
      <c r="KAW75" s="93"/>
      <c r="KAX75" s="93"/>
      <c r="KBD75" s="93"/>
      <c r="KBG75" s="93"/>
      <c r="KBJ75" s="93"/>
      <c r="KBM75" s="93"/>
      <c r="KBP75" s="93"/>
      <c r="KBS75" s="93"/>
      <c r="KBY75" s="93"/>
      <c r="KCH75" s="93"/>
      <c r="KCK75" s="93"/>
      <c r="KCN75" s="93"/>
      <c r="KCQ75" s="93"/>
      <c r="KDC75" s="93"/>
      <c r="KDI75" s="93"/>
      <c r="KDL75" s="93"/>
      <c r="KDO75" s="93"/>
      <c r="KDR75" s="93"/>
      <c r="KDX75" s="93"/>
      <c r="KEA75" s="93"/>
      <c r="KED75" s="93"/>
      <c r="KEG75" s="93"/>
      <c r="KEI75" s="93"/>
      <c r="KEJ75" s="93"/>
      <c r="KEO75" s="93"/>
      <c r="KER75" s="93"/>
      <c r="KEU75" s="93"/>
      <c r="KEX75" s="93"/>
      <c r="KFA75" s="93"/>
      <c r="KFD75" s="93"/>
      <c r="KFG75" s="93"/>
      <c r="KFM75" s="93"/>
      <c r="KFP75" s="93"/>
      <c r="KFS75" s="93"/>
      <c r="KFU75" s="93"/>
      <c r="KFV75" s="93"/>
      <c r="KGD75" s="93"/>
      <c r="KGG75" s="93"/>
      <c r="KGJ75" s="93"/>
      <c r="KGU75" s="93"/>
      <c r="KGV75" s="93"/>
      <c r="KHA75" s="93"/>
      <c r="KHE75" s="93"/>
      <c r="KHF75" s="93"/>
      <c r="KHN75" s="93"/>
      <c r="KHO75" s="93"/>
      <c r="KIO75" s="93"/>
      <c r="KIP75" s="93"/>
      <c r="KIQ75" s="93"/>
      <c r="KIR75" s="93"/>
      <c r="KIS75" s="93"/>
      <c r="KIT75" s="93"/>
      <c r="KIU75" s="93"/>
      <c r="KIV75" s="93"/>
      <c r="KIW75" s="93"/>
      <c r="KIX75" s="93"/>
      <c r="KIY75" s="93"/>
      <c r="KIZ75" s="93"/>
      <c r="KJA75" s="93"/>
      <c r="KJB75" s="93"/>
      <c r="KJC75" s="93"/>
      <c r="KJD75" s="93"/>
      <c r="KJE75" s="93"/>
      <c r="KJF75" s="93"/>
      <c r="KJG75" s="93"/>
      <c r="KJH75" s="93"/>
      <c r="KJI75" s="93"/>
      <c r="KJJ75" s="93"/>
      <c r="KJK75" s="93"/>
      <c r="KJL75" s="93"/>
      <c r="KJM75" s="93"/>
      <c r="KJN75" s="93"/>
      <c r="KJO75" s="93"/>
      <c r="KJP75" s="93"/>
      <c r="KJQ75" s="93"/>
      <c r="KJR75" s="93"/>
      <c r="KJS75" s="93"/>
      <c r="KJT75" s="93"/>
      <c r="KJU75" s="93"/>
      <c r="KJV75" s="93"/>
      <c r="KJW75" s="93"/>
      <c r="KJX75" s="93"/>
      <c r="KJY75" s="93"/>
      <c r="KJZ75" s="93"/>
      <c r="KKA75" s="93"/>
      <c r="KKB75" s="93"/>
      <c r="KKC75" s="93"/>
      <c r="KKD75" s="93"/>
      <c r="KKE75" s="93"/>
      <c r="KKF75" s="93"/>
      <c r="KKG75" s="93"/>
      <c r="KKH75" s="93"/>
      <c r="KKI75" s="93"/>
      <c r="KKJ75" s="93"/>
      <c r="KKK75" s="93"/>
      <c r="KKL75" s="93"/>
      <c r="KKM75" s="93"/>
      <c r="KKN75" s="93"/>
      <c r="KKO75" s="93"/>
      <c r="KKP75" s="93"/>
      <c r="KKQ75" s="93"/>
      <c r="KKR75" s="93"/>
      <c r="KKS75" s="93"/>
      <c r="KKT75" s="93"/>
      <c r="KKZ75" s="93"/>
      <c r="KLC75" s="93"/>
      <c r="KLF75" s="93"/>
      <c r="KLI75" s="93"/>
      <c r="KLL75" s="93"/>
      <c r="KLO75" s="93"/>
      <c r="KLU75" s="93"/>
      <c r="KMD75" s="93"/>
      <c r="KMG75" s="93"/>
      <c r="KMJ75" s="93"/>
      <c r="KMM75" s="93"/>
      <c r="KMY75" s="93"/>
      <c r="KNE75" s="93"/>
      <c r="KNH75" s="93"/>
      <c r="KNK75" s="93"/>
      <c r="KNN75" s="93"/>
      <c r="KNT75" s="93"/>
      <c r="KNW75" s="93"/>
      <c r="KNZ75" s="93"/>
      <c r="KOC75" s="93"/>
      <c r="KOE75" s="93"/>
      <c r="KOF75" s="93"/>
      <c r="KOK75" s="93"/>
      <c r="KON75" s="93"/>
      <c r="KOQ75" s="93"/>
      <c r="KOT75" s="93"/>
      <c r="KOW75" s="93"/>
      <c r="KOZ75" s="93"/>
      <c r="KPC75" s="93"/>
      <c r="KPI75" s="93"/>
      <c r="KPL75" s="93"/>
      <c r="KPO75" s="93"/>
      <c r="KPQ75" s="93"/>
      <c r="KPR75" s="93"/>
      <c r="KPZ75" s="93"/>
      <c r="KQC75" s="93"/>
      <c r="KQF75" s="93"/>
      <c r="KQQ75" s="93"/>
      <c r="KQR75" s="93"/>
      <c r="KQW75" s="93"/>
      <c r="KRA75" s="93"/>
      <c r="KRB75" s="93"/>
      <c r="KRJ75" s="93"/>
      <c r="KRK75" s="93"/>
      <c r="KSK75" s="93"/>
      <c r="KSL75" s="93"/>
      <c r="KSM75" s="93"/>
      <c r="KSN75" s="93"/>
      <c r="KSO75" s="93"/>
      <c r="KSP75" s="93"/>
      <c r="KSQ75" s="93"/>
      <c r="KSR75" s="93"/>
      <c r="KSS75" s="93"/>
      <c r="KST75" s="93"/>
      <c r="KSU75" s="93"/>
      <c r="KSV75" s="93"/>
      <c r="KSW75" s="93"/>
      <c r="KSX75" s="93"/>
      <c r="KSY75" s="93"/>
      <c r="KSZ75" s="93"/>
      <c r="KTA75" s="93"/>
      <c r="KTB75" s="93"/>
      <c r="KTC75" s="93"/>
      <c r="KTD75" s="93"/>
      <c r="KTE75" s="93"/>
      <c r="KTF75" s="93"/>
      <c r="KTG75" s="93"/>
      <c r="KTH75" s="93"/>
      <c r="KTI75" s="93"/>
      <c r="KTJ75" s="93"/>
      <c r="KTK75" s="93"/>
      <c r="KTL75" s="93"/>
      <c r="KTM75" s="93"/>
      <c r="KTN75" s="93"/>
      <c r="KTO75" s="93"/>
      <c r="KTP75" s="93"/>
      <c r="KTQ75" s="93"/>
      <c r="KTR75" s="93"/>
      <c r="KTS75" s="93"/>
      <c r="KTT75" s="93"/>
      <c r="KTU75" s="93"/>
      <c r="KTV75" s="93"/>
      <c r="KTW75" s="93"/>
      <c r="KTX75" s="93"/>
      <c r="KTY75" s="93"/>
      <c r="KTZ75" s="93"/>
      <c r="KUA75" s="93"/>
      <c r="KUB75" s="93"/>
      <c r="KUC75" s="93"/>
      <c r="KUD75" s="93"/>
      <c r="KUE75" s="93"/>
      <c r="KUF75" s="93"/>
      <c r="KUG75" s="93"/>
      <c r="KUH75" s="93"/>
      <c r="KUI75" s="93"/>
      <c r="KUJ75" s="93"/>
      <c r="KUK75" s="93"/>
      <c r="KUL75" s="93"/>
      <c r="KUM75" s="93"/>
      <c r="KUN75" s="93"/>
      <c r="KUO75" s="93"/>
      <c r="KUP75" s="93"/>
      <c r="KUV75" s="93"/>
      <c r="KUY75" s="93"/>
      <c r="KVB75" s="93"/>
      <c r="KVE75" s="93"/>
      <c r="KVH75" s="93"/>
      <c r="KVK75" s="93"/>
      <c r="KVQ75" s="93"/>
      <c r="KVZ75" s="93"/>
      <c r="KWC75" s="93"/>
      <c r="KWF75" s="93"/>
      <c r="KWI75" s="93"/>
      <c r="KWU75" s="93"/>
      <c r="KXA75" s="93"/>
      <c r="KXD75" s="93"/>
      <c r="KXG75" s="93"/>
      <c r="KXJ75" s="93"/>
      <c r="KXP75" s="93"/>
      <c r="KXS75" s="93"/>
      <c r="KXV75" s="93"/>
      <c r="KXY75" s="93"/>
      <c r="KYA75" s="93"/>
      <c r="KYB75" s="93"/>
      <c r="KYG75" s="93"/>
      <c r="KYJ75" s="93"/>
      <c r="KYM75" s="93"/>
      <c r="KYP75" s="93"/>
      <c r="KYS75" s="93"/>
      <c r="KYV75" s="93"/>
      <c r="KYY75" s="93"/>
      <c r="KZE75" s="93"/>
      <c r="KZH75" s="93"/>
      <c r="KZK75" s="93"/>
      <c r="KZM75" s="93"/>
      <c r="KZN75" s="93"/>
      <c r="KZV75" s="93"/>
      <c r="KZY75" s="93"/>
      <c r="LAB75" s="93"/>
      <c r="LAM75" s="93"/>
      <c r="LAN75" s="93"/>
      <c r="LAS75" s="93"/>
      <c r="LAW75" s="93"/>
      <c r="LAX75" s="93"/>
      <c r="LBF75" s="93"/>
      <c r="LBG75" s="93"/>
      <c r="LCG75" s="93"/>
      <c r="LCH75" s="93"/>
      <c r="LCI75" s="93"/>
      <c r="LCJ75" s="93"/>
      <c r="LCK75" s="93"/>
      <c r="LCL75" s="93"/>
      <c r="LCM75" s="93"/>
      <c r="LCN75" s="93"/>
      <c r="LCO75" s="93"/>
      <c r="LCP75" s="93"/>
      <c r="LCQ75" s="93"/>
      <c r="LCR75" s="93"/>
      <c r="LCS75" s="93"/>
      <c r="LCT75" s="93"/>
      <c r="LCU75" s="93"/>
      <c r="LCV75" s="93"/>
      <c r="LCW75" s="93"/>
      <c r="LCX75" s="93"/>
      <c r="LCY75" s="93"/>
      <c r="LCZ75" s="93"/>
      <c r="LDA75" s="93"/>
      <c r="LDB75" s="93"/>
      <c r="LDC75" s="93"/>
      <c r="LDD75" s="93"/>
      <c r="LDE75" s="93"/>
      <c r="LDF75" s="93"/>
      <c r="LDG75" s="93"/>
      <c r="LDH75" s="93"/>
      <c r="LDI75" s="93"/>
      <c r="LDJ75" s="93"/>
      <c r="LDK75" s="93"/>
      <c r="LDL75" s="93"/>
      <c r="LDM75" s="93"/>
      <c r="LDN75" s="93"/>
      <c r="LDO75" s="93"/>
      <c r="LDP75" s="93"/>
      <c r="LDQ75" s="93"/>
      <c r="LDR75" s="93"/>
      <c r="LDS75" s="93"/>
      <c r="LDT75" s="93"/>
      <c r="LDU75" s="93"/>
      <c r="LDV75" s="93"/>
      <c r="LDW75" s="93"/>
      <c r="LDX75" s="93"/>
      <c r="LDY75" s="93"/>
      <c r="LDZ75" s="93"/>
      <c r="LEA75" s="93"/>
      <c r="LEB75" s="93"/>
      <c r="LEC75" s="93"/>
      <c r="LED75" s="93"/>
      <c r="LEE75" s="93"/>
      <c r="LEF75" s="93"/>
      <c r="LEG75" s="93"/>
      <c r="LEH75" s="93"/>
      <c r="LEI75" s="93"/>
      <c r="LEJ75" s="93"/>
      <c r="LEK75" s="93"/>
      <c r="LEL75" s="93"/>
      <c r="LER75" s="93"/>
      <c r="LEU75" s="93"/>
      <c r="LEX75" s="93"/>
      <c r="LFA75" s="93"/>
      <c r="LFD75" s="93"/>
      <c r="LFG75" s="93"/>
      <c r="LFM75" s="93"/>
      <c r="LFV75" s="93"/>
      <c r="LFY75" s="93"/>
      <c r="LGB75" s="93"/>
      <c r="LGE75" s="93"/>
      <c r="LGQ75" s="93"/>
      <c r="LGW75" s="93"/>
      <c r="LGZ75" s="93"/>
      <c r="LHC75" s="93"/>
      <c r="LHF75" s="93"/>
      <c r="LHL75" s="93"/>
      <c r="LHO75" s="93"/>
      <c r="LHR75" s="93"/>
      <c r="LHU75" s="93"/>
      <c r="LHW75" s="93"/>
      <c r="LHX75" s="93"/>
      <c r="LIC75" s="93"/>
      <c r="LIF75" s="93"/>
      <c r="LII75" s="93"/>
      <c r="LIL75" s="93"/>
      <c r="LIO75" s="93"/>
      <c r="LIR75" s="93"/>
      <c r="LIU75" s="93"/>
      <c r="LJA75" s="93"/>
      <c r="LJD75" s="93"/>
      <c r="LJG75" s="93"/>
      <c r="LJI75" s="93"/>
      <c r="LJJ75" s="93"/>
      <c r="LJR75" s="93"/>
      <c r="LJU75" s="93"/>
      <c r="LJX75" s="93"/>
      <c r="LKI75" s="93"/>
      <c r="LKJ75" s="93"/>
      <c r="LKO75" s="93"/>
      <c r="LKS75" s="93"/>
      <c r="LKT75" s="93"/>
      <c r="LLB75" s="93"/>
      <c r="LLC75" s="93"/>
      <c r="LMC75" s="93"/>
      <c r="LMD75" s="93"/>
      <c r="LME75" s="93"/>
      <c r="LMF75" s="93"/>
      <c r="LMG75" s="93"/>
      <c r="LMH75" s="93"/>
      <c r="LMI75" s="93"/>
      <c r="LMJ75" s="93"/>
      <c r="LMK75" s="93"/>
      <c r="LML75" s="93"/>
      <c r="LMM75" s="93"/>
      <c r="LMN75" s="93"/>
      <c r="LMO75" s="93"/>
      <c r="LMP75" s="93"/>
      <c r="LMQ75" s="93"/>
      <c r="LMR75" s="93"/>
      <c r="LMS75" s="93"/>
      <c r="LMT75" s="93"/>
      <c r="LMU75" s="93"/>
      <c r="LMV75" s="93"/>
      <c r="LMW75" s="93"/>
      <c r="LMX75" s="93"/>
      <c r="LMY75" s="93"/>
      <c r="LMZ75" s="93"/>
      <c r="LNA75" s="93"/>
      <c r="LNB75" s="93"/>
      <c r="LNC75" s="93"/>
      <c r="LND75" s="93"/>
      <c r="LNE75" s="93"/>
      <c r="LNF75" s="93"/>
      <c r="LNG75" s="93"/>
      <c r="LNH75" s="93"/>
      <c r="LNI75" s="93"/>
      <c r="LNJ75" s="93"/>
      <c r="LNK75" s="93"/>
      <c r="LNL75" s="93"/>
      <c r="LNM75" s="93"/>
      <c r="LNN75" s="93"/>
      <c r="LNO75" s="93"/>
      <c r="LNP75" s="93"/>
      <c r="LNQ75" s="93"/>
      <c r="LNR75" s="93"/>
      <c r="LNS75" s="93"/>
      <c r="LNT75" s="93"/>
      <c r="LNU75" s="93"/>
      <c r="LNV75" s="93"/>
      <c r="LNW75" s="93"/>
      <c r="LNX75" s="93"/>
      <c r="LNY75" s="93"/>
      <c r="LNZ75" s="93"/>
      <c r="LOA75" s="93"/>
      <c r="LOB75" s="93"/>
      <c r="LOC75" s="93"/>
      <c r="LOD75" s="93"/>
      <c r="LOE75" s="93"/>
      <c r="LOF75" s="93"/>
      <c r="LOG75" s="93"/>
      <c r="LOH75" s="93"/>
      <c r="LON75" s="93"/>
      <c r="LOQ75" s="93"/>
      <c r="LOT75" s="93"/>
      <c r="LOW75" s="93"/>
      <c r="LOZ75" s="93"/>
      <c r="LPC75" s="93"/>
      <c r="LPI75" s="93"/>
      <c r="LPR75" s="93"/>
      <c r="LPU75" s="93"/>
      <c r="LPX75" s="93"/>
      <c r="LQA75" s="93"/>
      <c r="LQM75" s="93"/>
      <c r="LQS75" s="93"/>
      <c r="LQV75" s="93"/>
      <c r="LQY75" s="93"/>
      <c r="LRB75" s="93"/>
      <c r="LRH75" s="93"/>
      <c r="LRK75" s="93"/>
      <c r="LRN75" s="93"/>
      <c r="LRQ75" s="93"/>
      <c r="LRS75" s="93"/>
      <c r="LRT75" s="93"/>
      <c r="LRY75" s="93"/>
      <c r="LSB75" s="93"/>
      <c r="LSE75" s="93"/>
      <c r="LSH75" s="93"/>
      <c r="LSK75" s="93"/>
      <c r="LSN75" s="93"/>
      <c r="LSQ75" s="93"/>
      <c r="LSW75" s="93"/>
      <c r="LSZ75" s="93"/>
      <c r="LTC75" s="93"/>
      <c r="LTE75" s="93"/>
      <c r="LTF75" s="93"/>
      <c r="LTN75" s="93"/>
      <c r="LTQ75" s="93"/>
      <c r="LTT75" s="93"/>
      <c r="LUE75" s="93"/>
      <c r="LUF75" s="93"/>
      <c r="LUK75" s="93"/>
      <c r="LUO75" s="93"/>
      <c r="LUP75" s="93"/>
      <c r="LUX75" s="93"/>
      <c r="LUY75" s="93"/>
      <c r="LVY75" s="93"/>
      <c r="LVZ75" s="93"/>
      <c r="LWA75" s="93"/>
      <c r="LWB75" s="93"/>
      <c r="LWC75" s="93"/>
      <c r="LWD75" s="93"/>
      <c r="LWE75" s="93"/>
      <c r="LWF75" s="93"/>
      <c r="LWG75" s="93"/>
      <c r="LWH75" s="93"/>
      <c r="LWI75" s="93"/>
      <c r="LWJ75" s="93"/>
      <c r="LWK75" s="93"/>
      <c r="LWL75" s="93"/>
      <c r="LWM75" s="93"/>
      <c r="LWN75" s="93"/>
      <c r="LWO75" s="93"/>
      <c r="LWP75" s="93"/>
      <c r="LWQ75" s="93"/>
      <c r="LWR75" s="93"/>
      <c r="LWS75" s="93"/>
      <c r="LWT75" s="93"/>
      <c r="LWU75" s="93"/>
      <c r="LWV75" s="93"/>
      <c r="LWW75" s="93"/>
      <c r="LWX75" s="93"/>
      <c r="LWY75" s="93"/>
      <c r="LWZ75" s="93"/>
      <c r="LXA75" s="93"/>
      <c r="LXB75" s="93"/>
      <c r="LXC75" s="93"/>
      <c r="LXD75" s="93"/>
      <c r="LXE75" s="93"/>
      <c r="LXF75" s="93"/>
      <c r="LXG75" s="93"/>
      <c r="LXH75" s="93"/>
      <c r="LXI75" s="93"/>
      <c r="LXJ75" s="93"/>
      <c r="LXK75" s="93"/>
      <c r="LXL75" s="93"/>
      <c r="LXM75" s="93"/>
      <c r="LXN75" s="93"/>
      <c r="LXO75" s="93"/>
      <c r="LXP75" s="93"/>
      <c r="LXQ75" s="93"/>
      <c r="LXR75" s="93"/>
      <c r="LXS75" s="93"/>
      <c r="LXT75" s="93"/>
      <c r="LXU75" s="93"/>
      <c r="LXV75" s="93"/>
      <c r="LXW75" s="93"/>
      <c r="LXX75" s="93"/>
      <c r="LXY75" s="93"/>
      <c r="LXZ75" s="93"/>
      <c r="LYA75" s="93"/>
      <c r="LYB75" s="93"/>
      <c r="LYC75" s="93"/>
      <c r="LYD75" s="93"/>
      <c r="LYJ75" s="93"/>
      <c r="LYM75" s="93"/>
      <c r="LYP75" s="93"/>
      <c r="LYS75" s="93"/>
      <c r="LYV75" s="93"/>
      <c r="LYY75" s="93"/>
      <c r="LZE75" s="93"/>
      <c r="LZN75" s="93"/>
      <c r="LZQ75" s="93"/>
      <c r="LZT75" s="93"/>
      <c r="LZW75" s="93"/>
      <c r="MAI75" s="93"/>
      <c r="MAO75" s="93"/>
      <c r="MAR75" s="93"/>
      <c r="MAU75" s="93"/>
      <c r="MAX75" s="93"/>
      <c r="MBD75" s="93"/>
      <c r="MBG75" s="93"/>
      <c r="MBJ75" s="93"/>
      <c r="MBM75" s="93"/>
      <c r="MBO75" s="93"/>
      <c r="MBP75" s="93"/>
      <c r="MBU75" s="93"/>
      <c r="MBX75" s="93"/>
      <c r="MCA75" s="93"/>
      <c r="MCD75" s="93"/>
      <c r="MCG75" s="93"/>
      <c r="MCJ75" s="93"/>
      <c r="MCM75" s="93"/>
      <c r="MCS75" s="93"/>
      <c r="MCV75" s="93"/>
      <c r="MCY75" s="93"/>
      <c r="MDA75" s="93"/>
      <c r="MDB75" s="93"/>
      <c r="MDJ75" s="93"/>
      <c r="MDM75" s="93"/>
      <c r="MDP75" s="93"/>
      <c r="MEA75" s="93"/>
      <c r="MEB75" s="93"/>
      <c r="MEG75" s="93"/>
      <c r="MEK75" s="93"/>
      <c r="MEL75" s="93"/>
      <c r="MET75" s="93"/>
      <c r="MEU75" s="93"/>
      <c r="MFU75" s="93"/>
      <c r="MFV75" s="93"/>
      <c r="MFW75" s="93"/>
      <c r="MFX75" s="93"/>
      <c r="MFY75" s="93"/>
      <c r="MFZ75" s="93"/>
      <c r="MGA75" s="93"/>
      <c r="MGB75" s="93"/>
      <c r="MGC75" s="93"/>
      <c r="MGD75" s="93"/>
      <c r="MGE75" s="93"/>
      <c r="MGF75" s="93"/>
      <c r="MGG75" s="93"/>
      <c r="MGH75" s="93"/>
      <c r="MGI75" s="93"/>
      <c r="MGJ75" s="93"/>
      <c r="MGK75" s="93"/>
      <c r="MGL75" s="93"/>
      <c r="MGM75" s="93"/>
      <c r="MGN75" s="93"/>
      <c r="MGO75" s="93"/>
      <c r="MGP75" s="93"/>
      <c r="MGQ75" s="93"/>
      <c r="MGR75" s="93"/>
      <c r="MGS75" s="93"/>
      <c r="MGT75" s="93"/>
      <c r="MGU75" s="93"/>
      <c r="MGV75" s="93"/>
      <c r="MGW75" s="93"/>
      <c r="MGX75" s="93"/>
      <c r="MGY75" s="93"/>
      <c r="MGZ75" s="93"/>
      <c r="MHA75" s="93"/>
      <c r="MHB75" s="93"/>
      <c r="MHC75" s="93"/>
      <c r="MHD75" s="93"/>
      <c r="MHE75" s="93"/>
      <c r="MHF75" s="93"/>
      <c r="MHG75" s="93"/>
      <c r="MHH75" s="93"/>
      <c r="MHI75" s="93"/>
      <c r="MHJ75" s="93"/>
      <c r="MHK75" s="93"/>
      <c r="MHL75" s="93"/>
      <c r="MHM75" s="93"/>
      <c r="MHN75" s="93"/>
      <c r="MHO75" s="93"/>
      <c r="MHP75" s="93"/>
      <c r="MHQ75" s="93"/>
      <c r="MHR75" s="93"/>
      <c r="MHS75" s="93"/>
      <c r="MHT75" s="93"/>
      <c r="MHU75" s="93"/>
      <c r="MHV75" s="93"/>
      <c r="MHW75" s="93"/>
      <c r="MHX75" s="93"/>
      <c r="MHY75" s="93"/>
      <c r="MHZ75" s="93"/>
      <c r="MIF75" s="93"/>
      <c r="MII75" s="93"/>
      <c r="MIL75" s="93"/>
      <c r="MIO75" s="93"/>
      <c r="MIR75" s="93"/>
      <c r="MIU75" s="93"/>
      <c r="MJA75" s="93"/>
      <c r="MJJ75" s="93"/>
      <c r="MJM75" s="93"/>
      <c r="MJP75" s="93"/>
      <c r="MJS75" s="93"/>
      <c r="MKE75" s="93"/>
      <c r="MKK75" s="93"/>
      <c r="MKN75" s="93"/>
      <c r="MKQ75" s="93"/>
      <c r="MKT75" s="93"/>
      <c r="MKZ75" s="93"/>
      <c r="MLC75" s="93"/>
      <c r="MLF75" s="93"/>
      <c r="MLI75" s="93"/>
      <c r="MLK75" s="93"/>
      <c r="MLL75" s="93"/>
      <c r="MLQ75" s="93"/>
      <c r="MLT75" s="93"/>
      <c r="MLW75" s="93"/>
      <c r="MLZ75" s="93"/>
      <c r="MMC75" s="93"/>
      <c r="MMF75" s="93"/>
      <c r="MMI75" s="93"/>
      <c r="MMO75" s="93"/>
      <c r="MMR75" s="93"/>
      <c r="MMU75" s="93"/>
      <c r="MMW75" s="93"/>
      <c r="MMX75" s="93"/>
      <c r="MNF75" s="93"/>
      <c r="MNI75" s="93"/>
      <c r="MNL75" s="93"/>
      <c r="MNW75" s="93"/>
      <c r="MNX75" s="93"/>
      <c r="MOC75" s="93"/>
      <c r="MOG75" s="93"/>
      <c r="MOH75" s="93"/>
      <c r="MOP75" s="93"/>
      <c r="MOQ75" s="93"/>
      <c r="MPQ75" s="93"/>
      <c r="MPR75" s="93"/>
      <c r="MPS75" s="93"/>
      <c r="MPT75" s="93"/>
      <c r="MPU75" s="93"/>
      <c r="MPV75" s="93"/>
      <c r="MPW75" s="93"/>
      <c r="MPX75" s="93"/>
      <c r="MPY75" s="93"/>
      <c r="MPZ75" s="93"/>
      <c r="MQA75" s="93"/>
      <c r="MQB75" s="93"/>
      <c r="MQC75" s="93"/>
      <c r="MQD75" s="93"/>
      <c r="MQE75" s="93"/>
      <c r="MQF75" s="93"/>
      <c r="MQG75" s="93"/>
      <c r="MQH75" s="93"/>
      <c r="MQI75" s="93"/>
      <c r="MQJ75" s="93"/>
      <c r="MQK75" s="93"/>
      <c r="MQL75" s="93"/>
      <c r="MQM75" s="93"/>
      <c r="MQN75" s="93"/>
      <c r="MQO75" s="93"/>
      <c r="MQP75" s="93"/>
      <c r="MQQ75" s="93"/>
      <c r="MQR75" s="93"/>
      <c r="MQS75" s="93"/>
      <c r="MQT75" s="93"/>
      <c r="MQU75" s="93"/>
      <c r="MQV75" s="93"/>
      <c r="MQW75" s="93"/>
      <c r="MQX75" s="93"/>
      <c r="MQY75" s="93"/>
      <c r="MQZ75" s="93"/>
      <c r="MRA75" s="93"/>
      <c r="MRB75" s="93"/>
      <c r="MRC75" s="93"/>
      <c r="MRD75" s="93"/>
      <c r="MRE75" s="93"/>
      <c r="MRF75" s="93"/>
      <c r="MRG75" s="93"/>
      <c r="MRH75" s="93"/>
      <c r="MRI75" s="93"/>
      <c r="MRJ75" s="93"/>
      <c r="MRK75" s="93"/>
      <c r="MRL75" s="93"/>
      <c r="MRM75" s="93"/>
      <c r="MRN75" s="93"/>
      <c r="MRO75" s="93"/>
      <c r="MRP75" s="93"/>
      <c r="MRQ75" s="93"/>
      <c r="MRR75" s="93"/>
      <c r="MRS75" s="93"/>
      <c r="MRT75" s="93"/>
      <c r="MRU75" s="93"/>
      <c r="MRV75" s="93"/>
      <c r="MSB75" s="93"/>
      <c r="MSE75" s="93"/>
      <c r="MSH75" s="93"/>
      <c r="MSK75" s="93"/>
      <c r="MSN75" s="93"/>
      <c r="MSQ75" s="93"/>
      <c r="MSW75" s="93"/>
      <c r="MTF75" s="93"/>
      <c r="MTI75" s="93"/>
      <c r="MTL75" s="93"/>
      <c r="MTO75" s="93"/>
      <c r="MUA75" s="93"/>
      <c r="MUG75" s="93"/>
      <c r="MUJ75" s="93"/>
      <c r="MUM75" s="93"/>
      <c r="MUP75" s="93"/>
      <c r="MUV75" s="93"/>
      <c r="MUY75" s="93"/>
      <c r="MVB75" s="93"/>
      <c r="MVE75" s="93"/>
      <c r="MVG75" s="93"/>
      <c r="MVH75" s="93"/>
      <c r="MVM75" s="93"/>
      <c r="MVP75" s="93"/>
      <c r="MVS75" s="93"/>
      <c r="MVV75" s="93"/>
      <c r="MVY75" s="93"/>
      <c r="MWB75" s="93"/>
      <c r="MWE75" s="93"/>
      <c r="MWK75" s="93"/>
      <c r="MWN75" s="93"/>
      <c r="MWQ75" s="93"/>
      <c r="MWS75" s="93"/>
      <c r="MWT75" s="93"/>
      <c r="MXB75" s="93"/>
      <c r="MXE75" s="93"/>
      <c r="MXH75" s="93"/>
      <c r="MXS75" s="93"/>
      <c r="MXT75" s="93"/>
      <c r="MXY75" s="93"/>
      <c r="MYC75" s="93"/>
      <c r="MYD75" s="93"/>
      <c r="MYL75" s="93"/>
      <c r="MYM75" s="93"/>
      <c r="MZM75" s="93"/>
      <c r="MZN75" s="93"/>
      <c r="MZO75" s="93"/>
      <c r="MZP75" s="93"/>
      <c r="MZQ75" s="93"/>
      <c r="MZR75" s="93"/>
      <c r="MZS75" s="93"/>
      <c r="MZT75" s="93"/>
      <c r="MZU75" s="93"/>
      <c r="MZV75" s="93"/>
      <c r="MZW75" s="93"/>
      <c r="MZX75" s="93"/>
      <c r="MZY75" s="93"/>
      <c r="MZZ75" s="93"/>
      <c r="NAA75" s="93"/>
      <c r="NAB75" s="93"/>
      <c r="NAC75" s="93"/>
      <c r="NAD75" s="93"/>
      <c r="NAE75" s="93"/>
      <c r="NAF75" s="93"/>
      <c r="NAG75" s="93"/>
      <c r="NAH75" s="93"/>
      <c r="NAI75" s="93"/>
      <c r="NAJ75" s="93"/>
      <c r="NAK75" s="93"/>
      <c r="NAL75" s="93"/>
      <c r="NAM75" s="93"/>
      <c r="NAN75" s="93"/>
      <c r="NAO75" s="93"/>
      <c r="NAP75" s="93"/>
      <c r="NAQ75" s="93"/>
      <c r="NAR75" s="93"/>
      <c r="NAS75" s="93"/>
      <c r="NAT75" s="93"/>
      <c r="NAU75" s="93"/>
      <c r="NAV75" s="93"/>
      <c r="NAW75" s="93"/>
      <c r="NAX75" s="93"/>
      <c r="NAY75" s="93"/>
      <c r="NAZ75" s="93"/>
      <c r="NBA75" s="93"/>
      <c r="NBB75" s="93"/>
      <c r="NBC75" s="93"/>
      <c r="NBD75" s="93"/>
      <c r="NBE75" s="93"/>
      <c r="NBF75" s="93"/>
      <c r="NBG75" s="93"/>
      <c r="NBH75" s="93"/>
      <c r="NBI75" s="93"/>
      <c r="NBJ75" s="93"/>
      <c r="NBK75" s="93"/>
      <c r="NBL75" s="93"/>
      <c r="NBM75" s="93"/>
      <c r="NBN75" s="93"/>
      <c r="NBO75" s="93"/>
      <c r="NBP75" s="93"/>
      <c r="NBQ75" s="93"/>
      <c r="NBR75" s="93"/>
      <c r="NBX75" s="93"/>
      <c r="NCA75" s="93"/>
      <c r="NCD75" s="93"/>
      <c r="NCG75" s="93"/>
      <c r="NCJ75" s="93"/>
      <c r="NCM75" s="93"/>
      <c r="NCS75" s="93"/>
      <c r="NDB75" s="93"/>
      <c r="NDE75" s="93"/>
      <c r="NDH75" s="93"/>
      <c r="NDK75" s="93"/>
      <c r="NDW75" s="93"/>
      <c r="NEC75" s="93"/>
      <c r="NEF75" s="93"/>
      <c r="NEI75" s="93"/>
      <c r="NEL75" s="93"/>
      <c r="NER75" s="93"/>
      <c r="NEU75" s="93"/>
      <c r="NEX75" s="93"/>
      <c r="NFA75" s="93"/>
      <c r="NFC75" s="93"/>
      <c r="NFD75" s="93"/>
      <c r="NFI75" s="93"/>
      <c r="NFL75" s="93"/>
      <c r="NFO75" s="93"/>
      <c r="NFR75" s="93"/>
      <c r="NFU75" s="93"/>
      <c r="NFX75" s="93"/>
      <c r="NGA75" s="93"/>
      <c r="NGG75" s="93"/>
      <c r="NGJ75" s="93"/>
      <c r="NGM75" s="93"/>
      <c r="NGO75" s="93"/>
      <c r="NGP75" s="93"/>
      <c r="NGX75" s="93"/>
      <c r="NHA75" s="93"/>
      <c r="NHD75" s="93"/>
      <c r="NHO75" s="93"/>
      <c r="NHP75" s="93"/>
      <c r="NHU75" s="93"/>
      <c r="NHY75" s="93"/>
      <c r="NHZ75" s="93"/>
      <c r="NIH75" s="93"/>
      <c r="NII75" s="93"/>
      <c r="NJI75" s="93"/>
      <c r="NJJ75" s="93"/>
      <c r="NJK75" s="93"/>
      <c r="NJL75" s="93"/>
      <c r="NJM75" s="93"/>
      <c r="NJN75" s="93"/>
      <c r="NJO75" s="93"/>
      <c r="NJP75" s="93"/>
      <c r="NJQ75" s="93"/>
      <c r="NJR75" s="93"/>
      <c r="NJS75" s="93"/>
      <c r="NJT75" s="93"/>
      <c r="NJU75" s="93"/>
      <c r="NJV75" s="93"/>
      <c r="NJW75" s="93"/>
      <c r="NJX75" s="93"/>
      <c r="NJY75" s="93"/>
      <c r="NJZ75" s="93"/>
      <c r="NKA75" s="93"/>
      <c r="NKB75" s="93"/>
      <c r="NKC75" s="93"/>
      <c r="NKD75" s="93"/>
      <c r="NKE75" s="93"/>
      <c r="NKF75" s="93"/>
      <c r="NKG75" s="93"/>
      <c r="NKH75" s="93"/>
      <c r="NKI75" s="93"/>
      <c r="NKJ75" s="93"/>
      <c r="NKK75" s="93"/>
      <c r="NKL75" s="93"/>
      <c r="NKM75" s="93"/>
      <c r="NKN75" s="93"/>
      <c r="NKO75" s="93"/>
      <c r="NKP75" s="93"/>
      <c r="NKQ75" s="93"/>
      <c r="NKR75" s="93"/>
      <c r="NKS75" s="93"/>
      <c r="NKT75" s="93"/>
      <c r="NKU75" s="93"/>
      <c r="NKV75" s="93"/>
      <c r="NKW75" s="93"/>
      <c r="NKX75" s="93"/>
      <c r="NKY75" s="93"/>
      <c r="NKZ75" s="93"/>
      <c r="NLA75" s="93"/>
      <c r="NLB75" s="93"/>
      <c r="NLC75" s="93"/>
      <c r="NLD75" s="93"/>
      <c r="NLE75" s="93"/>
      <c r="NLF75" s="93"/>
      <c r="NLG75" s="93"/>
      <c r="NLH75" s="93"/>
      <c r="NLI75" s="93"/>
      <c r="NLJ75" s="93"/>
      <c r="NLK75" s="93"/>
      <c r="NLL75" s="93"/>
      <c r="NLM75" s="93"/>
      <c r="NLN75" s="93"/>
      <c r="NLT75" s="93"/>
      <c r="NLW75" s="93"/>
      <c r="NLZ75" s="93"/>
      <c r="NMC75" s="93"/>
      <c r="NMF75" s="93"/>
      <c r="NMI75" s="93"/>
      <c r="NMO75" s="93"/>
      <c r="NMX75" s="93"/>
      <c r="NNA75" s="93"/>
      <c r="NND75" s="93"/>
      <c r="NNG75" s="93"/>
      <c r="NNS75" s="93"/>
      <c r="NNY75" s="93"/>
      <c r="NOB75" s="93"/>
      <c r="NOE75" s="93"/>
      <c r="NOH75" s="93"/>
      <c r="NON75" s="93"/>
      <c r="NOQ75" s="93"/>
      <c r="NOT75" s="93"/>
      <c r="NOW75" s="93"/>
      <c r="NOY75" s="93"/>
      <c r="NOZ75" s="93"/>
      <c r="NPE75" s="93"/>
      <c r="NPH75" s="93"/>
      <c r="NPK75" s="93"/>
      <c r="NPN75" s="93"/>
      <c r="NPQ75" s="93"/>
      <c r="NPT75" s="93"/>
      <c r="NPW75" s="93"/>
      <c r="NQC75" s="93"/>
      <c r="NQF75" s="93"/>
      <c r="NQI75" s="93"/>
      <c r="NQK75" s="93"/>
      <c r="NQL75" s="93"/>
      <c r="NQT75" s="93"/>
      <c r="NQW75" s="93"/>
      <c r="NQZ75" s="93"/>
      <c r="NRK75" s="93"/>
      <c r="NRL75" s="93"/>
      <c r="NRQ75" s="93"/>
      <c r="NRU75" s="93"/>
      <c r="NRV75" s="93"/>
      <c r="NSD75" s="93"/>
      <c r="NSE75" s="93"/>
      <c r="NTE75" s="93"/>
      <c r="NTF75" s="93"/>
      <c r="NTG75" s="93"/>
      <c r="NTH75" s="93"/>
      <c r="NTI75" s="93"/>
      <c r="NTJ75" s="93"/>
      <c r="NTK75" s="93"/>
      <c r="NTL75" s="93"/>
      <c r="NTM75" s="93"/>
      <c r="NTN75" s="93"/>
      <c r="NTO75" s="93"/>
      <c r="NTP75" s="93"/>
      <c r="NTQ75" s="93"/>
      <c r="NTR75" s="93"/>
      <c r="NTS75" s="93"/>
      <c r="NTT75" s="93"/>
      <c r="NTU75" s="93"/>
      <c r="NTV75" s="93"/>
      <c r="NTW75" s="93"/>
      <c r="NTX75" s="93"/>
      <c r="NTY75" s="93"/>
      <c r="NTZ75" s="93"/>
      <c r="NUA75" s="93"/>
      <c r="NUB75" s="93"/>
      <c r="NUC75" s="93"/>
      <c r="NUD75" s="93"/>
      <c r="NUE75" s="93"/>
      <c r="NUF75" s="93"/>
      <c r="NUG75" s="93"/>
      <c r="NUH75" s="93"/>
      <c r="NUI75" s="93"/>
      <c r="NUJ75" s="93"/>
      <c r="NUK75" s="93"/>
      <c r="NUL75" s="93"/>
      <c r="NUM75" s="93"/>
      <c r="NUN75" s="93"/>
      <c r="NUO75" s="93"/>
      <c r="NUP75" s="93"/>
      <c r="NUQ75" s="93"/>
      <c r="NUR75" s="93"/>
      <c r="NUS75" s="93"/>
      <c r="NUT75" s="93"/>
      <c r="NUU75" s="93"/>
      <c r="NUV75" s="93"/>
      <c r="NUW75" s="93"/>
      <c r="NUX75" s="93"/>
      <c r="NUY75" s="93"/>
      <c r="NUZ75" s="93"/>
      <c r="NVA75" s="93"/>
      <c r="NVB75" s="93"/>
      <c r="NVC75" s="93"/>
      <c r="NVD75" s="93"/>
      <c r="NVE75" s="93"/>
      <c r="NVF75" s="93"/>
      <c r="NVG75" s="93"/>
      <c r="NVH75" s="93"/>
      <c r="NVI75" s="93"/>
      <c r="NVJ75" s="93"/>
      <c r="NVP75" s="93"/>
      <c r="NVS75" s="93"/>
      <c r="NVV75" s="93"/>
      <c r="NVY75" s="93"/>
      <c r="NWB75" s="93"/>
      <c r="NWE75" s="93"/>
      <c r="NWK75" s="93"/>
      <c r="NWT75" s="93"/>
      <c r="NWW75" s="93"/>
      <c r="NWZ75" s="93"/>
      <c r="NXC75" s="93"/>
      <c r="NXO75" s="93"/>
      <c r="NXU75" s="93"/>
      <c r="NXX75" s="93"/>
      <c r="NYA75" s="93"/>
      <c r="NYD75" s="93"/>
      <c r="NYJ75" s="93"/>
      <c r="NYM75" s="93"/>
      <c r="NYP75" s="93"/>
      <c r="NYS75" s="93"/>
      <c r="NYU75" s="93"/>
      <c r="NYV75" s="93"/>
      <c r="NZA75" s="93"/>
      <c r="NZD75" s="93"/>
      <c r="NZG75" s="93"/>
      <c r="NZJ75" s="93"/>
      <c r="NZM75" s="93"/>
      <c r="NZP75" s="93"/>
      <c r="NZS75" s="93"/>
      <c r="NZY75" s="93"/>
      <c r="OAB75" s="93"/>
      <c r="OAE75" s="93"/>
      <c r="OAG75" s="93"/>
      <c r="OAH75" s="93"/>
      <c r="OAP75" s="93"/>
      <c r="OAS75" s="93"/>
      <c r="OAV75" s="93"/>
      <c r="OBG75" s="93"/>
      <c r="OBH75" s="93"/>
      <c r="OBM75" s="93"/>
      <c r="OBQ75" s="93"/>
      <c r="OBR75" s="93"/>
      <c r="OBZ75" s="93"/>
      <c r="OCA75" s="93"/>
      <c r="ODA75" s="93"/>
      <c r="ODB75" s="93"/>
      <c r="ODC75" s="93"/>
      <c r="ODD75" s="93"/>
      <c r="ODE75" s="93"/>
      <c r="ODF75" s="93"/>
      <c r="ODG75" s="93"/>
      <c r="ODH75" s="93"/>
      <c r="ODI75" s="93"/>
      <c r="ODJ75" s="93"/>
      <c r="ODK75" s="93"/>
      <c r="ODL75" s="93"/>
      <c r="ODM75" s="93"/>
      <c r="ODN75" s="93"/>
      <c r="ODO75" s="93"/>
      <c r="ODP75" s="93"/>
      <c r="ODQ75" s="93"/>
      <c r="ODR75" s="93"/>
      <c r="ODS75" s="93"/>
      <c r="ODT75" s="93"/>
      <c r="ODU75" s="93"/>
      <c r="ODV75" s="93"/>
      <c r="ODW75" s="93"/>
      <c r="ODX75" s="93"/>
      <c r="ODY75" s="93"/>
      <c r="ODZ75" s="93"/>
      <c r="OEA75" s="93"/>
      <c r="OEB75" s="93"/>
      <c r="OEC75" s="93"/>
      <c r="OED75" s="93"/>
      <c r="OEE75" s="93"/>
      <c r="OEF75" s="93"/>
      <c r="OEG75" s="93"/>
      <c r="OEH75" s="93"/>
      <c r="OEI75" s="93"/>
      <c r="OEJ75" s="93"/>
      <c r="OEK75" s="93"/>
      <c r="OEL75" s="93"/>
      <c r="OEM75" s="93"/>
      <c r="OEN75" s="93"/>
      <c r="OEO75" s="93"/>
      <c r="OEP75" s="93"/>
      <c r="OEQ75" s="93"/>
      <c r="OER75" s="93"/>
      <c r="OES75" s="93"/>
      <c r="OET75" s="93"/>
      <c r="OEU75" s="93"/>
      <c r="OEV75" s="93"/>
      <c r="OEW75" s="93"/>
      <c r="OEX75" s="93"/>
      <c r="OEY75" s="93"/>
      <c r="OEZ75" s="93"/>
      <c r="OFA75" s="93"/>
      <c r="OFB75" s="93"/>
      <c r="OFC75" s="93"/>
      <c r="OFD75" s="93"/>
      <c r="OFE75" s="93"/>
      <c r="OFF75" s="93"/>
      <c r="OFL75" s="93"/>
      <c r="OFO75" s="93"/>
      <c r="OFR75" s="93"/>
      <c r="OFU75" s="93"/>
      <c r="OFX75" s="93"/>
      <c r="OGA75" s="93"/>
      <c r="OGG75" s="93"/>
      <c r="OGP75" s="93"/>
      <c r="OGS75" s="93"/>
      <c r="OGV75" s="93"/>
      <c r="OGY75" s="93"/>
      <c r="OHK75" s="93"/>
      <c r="OHQ75" s="93"/>
      <c r="OHT75" s="93"/>
      <c r="OHW75" s="93"/>
      <c r="OHZ75" s="93"/>
      <c r="OIF75" s="93"/>
      <c r="OII75" s="93"/>
      <c r="OIL75" s="93"/>
      <c r="OIO75" s="93"/>
      <c r="OIQ75" s="93"/>
      <c r="OIR75" s="93"/>
      <c r="OIW75" s="93"/>
      <c r="OIZ75" s="93"/>
      <c r="OJC75" s="93"/>
      <c r="OJF75" s="93"/>
      <c r="OJI75" s="93"/>
      <c r="OJL75" s="93"/>
      <c r="OJO75" s="93"/>
      <c r="OJU75" s="93"/>
      <c r="OJX75" s="93"/>
      <c r="OKA75" s="93"/>
      <c r="OKC75" s="93"/>
      <c r="OKD75" s="93"/>
      <c r="OKL75" s="93"/>
      <c r="OKO75" s="93"/>
      <c r="OKR75" s="93"/>
      <c r="OLC75" s="93"/>
      <c r="OLD75" s="93"/>
      <c r="OLI75" s="93"/>
      <c r="OLM75" s="93"/>
      <c r="OLN75" s="93"/>
      <c r="OLV75" s="93"/>
      <c r="OLW75" s="93"/>
      <c r="OMW75" s="93"/>
      <c r="OMX75" s="93"/>
      <c r="OMY75" s="93"/>
      <c r="OMZ75" s="93"/>
      <c r="ONA75" s="93"/>
      <c r="ONB75" s="93"/>
      <c r="ONC75" s="93"/>
      <c r="OND75" s="93"/>
      <c r="ONE75" s="93"/>
      <c r="ONF75" s="93"/>
      <c r="ONG75" s="93"/>
      <c r="ONH75" s="93"/>
      <c r="ONI75" s="93"/>
      <c r="ONJ75" s="93"/>
      <c r="ONK75" s="93"/>
      <c r="ONL75" s="93"/>
      <c r="ONM75" s="93"/>
      <c r="ONN75" s="93"/>
      <c r="ONO75" s="93"/>
      <c r="ONP75" s="93"/>
      <c r="ONQ75" s="93"/>
      <c r="ONR75" s="93"/>
      <c r="ONS75" s="93"/>
      <c r="ONT75" s="93"/>
      <c r="ONU75" s="93"/>
      <c r="ONV75" s="93"/>
      <c r="ONW75" s="93"/>
      <c r="ONX75" s="93"/>
      <c r="ONY75" s="93"/>
      <c r="ONZ75" s="93"/>
      <c r="OOA75" s="93"/>
      <c r="OOB75" s="93"/>
      <c r="OOC75" s="93"/>
      <c r="OOD75" s="93"/>
      <c r="OOE75" s="93"/>
      <c r="OOF75" s="93"/>
      <c r="OOG75" s="93"/>
      <c r="OOH75" s="93"/>
      <c r="OOI75" s="93"/>
      <c r="OOJ75" s="93"/>
      <c r="OOK75" s="93"/>
      <c r="OOL75" s="93"/>
      <c r="OOM75" s="93"/>
      <c r="OON75" s="93"/>
      <c r="OOO75" s="93"/>
      <c r="OOP75" s="93"/>
      <c r="OOQ75" s="93"/>
      <c r="OOR75" s="93"/>
      <c r="OOS75" s="93"/>
      <c r="OOT75" s="93"/>
      <c r="OOU75" s="93"/>
      <c r="OOV75" s="93"/>
      <c r="OOW75" s="93"/>
      <c r="OOX75" s="93"/>
      <c r="OOY75" s="93"/>
      <c r="OOZ75" s="93"/>
      <c r="OPA75" s="93"/>
      <c r="OPB75" s="93"/>
      <c r="OPH75" s="93"/>
      <c r="OPK75" s="93"/>
      <c r="OPN75" s="93"/>
      <c r="OPQ75" s="93"/>
      <c r="OPT75" s="93"/>
      <c r="OPW75" s="93"/>
      <c r="OQC75" s="93"/>
      <c r="OQL75" s="93"/>
      <c r="OQO75" s="93"/>
      <c r="OQR75" s="93"/>
      <c r="OQU75" s="93"/>
      <c r="ORG75" s="93"/>
      <c r="ORM75" s="93"/>
      <c r="ORP75" s="93"/>
      <c r="ORS75" s="93"/>
      <c r="ORV75" s="93"/>
      <c r="OSB75" s="93"/>
      <c r="OSE75" s="93"/>
      <c r="OSH75" s="93"/>
      <c r="OSK75" s="93"/>
      <c r="OSM75" s="93"/>
      <c r="OSN75" s="93"/>
      <c r="OSS75" s="93"/>
      <c r="OSV75" s="93"/>
      <c r="OSY75" s="93"/>
      <c r="OTB75" s="93"/>
      <c r="OTE75" s="93"/>
      <c r="OTH75" s="93"/>
      <c r="OTK75" s="93"/>
      <c r="OTQ75" s="93"/>
      <c r="OTT75" s="93"/>
      <c r="OTW75" s="93"/>
      <c r="OTY75" s="93"/>
      <c r="OTZ75" s="93"/>
      <c r="OUH75" s="93"/>
      <c r="OUK75" s="93"/>
      <c r="OUN75" s="93"/>
      <c r="OUY75" s="93"/>
      <c r="OUZ75" s="93"/>
      <c r="OVE75" s="93"/>
      <c r="OVI75" s="93"/>
      <c r="OVJ75" s="93"/>
      <c r="OVR75" s="93"/>
      <c r="OVS75" s="93"/>
      <c r="OWS75" s="93"/>
      <c r="OWT75" s="93"/>
      <c r="OWU75" s="93"/>
      <c r="OWV75" s="93"/>
      <c r="OWW75" s="93"/>
      <c r="OWX75" s="93"/>
      <c r="OWY75" s="93"/>
      <c r="OWZ75" s="93"/>
      <c r="OXA75" s="93"/>
      <c r="OXB75" s="93"/>
      <c r="OXC75" s="93"/>
      <c r="OXD75" s="93"/>
      <c r="OXE75" s="93"/>
      <c r="OXF75" s="93"/>
      <c r="OXG75" s="93"/>
      <c r="OXH75" s="93"/>
      <c r="OXI75" s="93"/>
      <c r="OXJ75" s="93"/>
      <c r="OXK75" s="93"/>
      <c r="OXL75" s="93"/>
      <c r="OXM75" s="93"/>
      <c r="OXN75" s="93"/>
      <c r="OXO75" s="93"/>
      <c r="OXP75" s="93"/>
      <c r="OXQ75" s="93"/>
      <c r="OXR75" s="93"/>
      <c r="OXS75" s="93"/>
      <c r="OXT75" s="93"/>
      <c r="OXU75" s="93"/>
      <c r="OXV75" s="93"/>
      <c r="OXW75" s="93"/>
      <c r="OXX75" s="93"/>
      <c r="OXY75" s="93"/>
      <c r="OXZ75" s="93"/>
      <c r="OYA75" s="93"/>
      <c r="OYB75" s="93"/>
      <c r="OYC75" s="93"/>
      <c r="OYD75" s="93"/>
      <c r="OYE75" s="93"/>
      <c r="OYF75" s="93"/>
      <c r="OYG75" s="93"/>
      <c r="OYH75" s="93"/>
      <c r="OYI75" s="93"/>
      <c r="OYJ75" s="93"/>
      <c r="OYK75" s="93"/>
      <c r="OYL75" s="93"/>
      <c r="OYM75" s="93"/>
      <c r="OYN75" s="93"/>
      <c r="OYO75" s="93"/>
      <c r="OYP75" s="93"/>
      <c r="OYQ75" s="93"/>
      <c r="OYR75" s="93"/>
      <c r="OYS75" s="93"/>
      <c r="OYT75" s="93"/>
      <c r="OYU75" s="93"/>
      <c r="OYV75" s="93"/>
      <c r="OYW75" s="93"/>
      <c r="OYX75" s="93"/>
      <c r="OZD75" s="93"/>
      <c r="OZG75" s="93"/>
      <c r="OZJ75" s="93"/>
      <c r="OZM75" s="93"/>
      <c r="OZP75" s="93"/>
      <c r="OZS75" s="93"/>
      <c r="OZY75" s="93"/>
      <c r="PAH75" s="93"/>
      <c r="PAK75" s="93"/>
      <c r="PAN75" s="93"/>
      <c r="PAQ75" s="93"/>
      <c r="PBC75" s="93"/>
      <c r="PBI75" s="93"/>
      <c r="PBL75" s="93"/>
      <c r="PBO75" s="93"/>
      <c r="PBR75" s="93"/>
      <c r="PBX75" s="93"/>
      <c r="PCA75" s="93"/>
      <c r="PCD75" s="93"/>
      <c r="PCG75" s="93"/>
      <c r="PCI75" s="93"/>
      <c r="PCJ75" s="93"/>
      <c r="PCO75" s="93"/>
      <c r="PCR75" s="93"/>
      <c r="PCU75" s="93"/>
      <c r="PCX75" s="93"/>
      <c r="PDA75" s="93"/>
      <c r="PDD75" s="93"/>
      <c r="PDG75" s="93"/>
      <c r="PDM75" s="93"/>
      <c r="PDP75" s="93"/>
      <c r="PDS75" s="93"/>
      <c r="PDU75" s="93"/>
      <c r="PDV75" s="93"/>
      <c r="PED75" s="93"/>
      <c r="PEG75" s="93"/>
      <c r="PEJ75" s="93"/>
      <c r="PEU75" s="93"/>
      <c r="PEV75" s="93"/>
      <c r="PFA75" s="93"/>
      <c r="PFE75" s="93"/>
      <c r="PFF75" s="93"/>
      <c r="PFN75" s="93"/>
      <c r="PFO75" s="93"/>
      <c r="PGO75" s="93"/>
      <c r="PGP75" s="93"/>
      <c r="PGQ75" s="93"/>
      <c r="PGR75" s="93"/>
      <c r="PGS75" s="93"/>
      <c r="PGT75" s="93"/>
      <c r="PGU75" s="93"/>
      <c r="PGV75" s="93"/>
      <c r="PGW75" s="93"/>
      <c r="PGX75" s="93"/>
      <c r="PGY75" s="93"/>
      <c r="PGZ75" s="93"/>
      <c r="PHA75" s="93"/>
      <c r="PHB75" s="93"/>
      <c r="PHC75" s="93"/>
      <c r="PHD75" s="93"/>
      <c r="PHE75" s="93"/>
      <c r="PHF75" s="93"/>
      <c r="PHG75" s="93"/>
      <c r="PHH75" s="93"/>
      <c r="PHI75" s="93"/>
      <c r="PHJ75" s="93"/>
      <c r="PHK75" s="93"/>
      <c r="PHL75" s="93"/>
      <c r="PHM75" s="93"/>
      <c r="PHN75" s="93"/>
      <c r="PHO75" s="93"/>
      <c r="PHP75" s="93"/>
      <c r="PHQ75" s="93"/>
      <c r="PHR75" s="93"/>
      <c r="PHS75" s="93"/>
      <c r="PHT75" s="93"/>
      <c r="PHU75" s="93"/>
      <c r="PHV75" s="93"/>
      <c r="PHW75" s="93"/>
      <c r="PHX75" s="93"/>
      <c r="PHY75" s="93"/>
      <c r="PHZ75" s="93"/>
      <c r="PIA75" s="93"/>
      <c r="PIB75" s="93"/>
      <c r="PIC75" s="93"/>
      <c r="PID75" s="93"/>
      <c r="PIE75" s="93"/>
      <c r="PIF75" s="93"/>
      <c r="PIG75" s="93"/>
      <c r="PIH75" s="93"/>
      <c r="PII75" s="93"/>
      <c r="PIJ75" s="93"/>
      <c r="PIK75" s="93"/>
      <c r="PIL75" s="93"/>
      <c r="PIM75" s="93"/>
      <c r="PIN75" s="93"/>
      <c r="PIO75" s="93"/>
      <c r="PIP75" s="93"/>
      <c r="PIQ75" s="93"/>
      <c r="PIR75" s="93"/>
      <c r="PIS75" s="93"/>
      <c r="PIT75" s="93"/>
      <c r="PIZ75" s="93"/>
      <c r="PJC75" s="93"/>
      <c r="PJF75" s="93"/>
      <c r="PJI75" s="93"/>
      <c r="PJL75" s="93"/>
      <c r="PJO75" s="93"/>
      <c r="PJU75" s="93"/>
      <c r="PKD75" s="93"/>
      <c r="PKG75" s="93"/>
      <c r="PKJ75" s="93"/>
      <c r="PKM75" s="93"/>
      <c r="PKY75" s="93"/>
      <c r="PLE75" s="93"/>
      <c r="PLH75" s="93"/>
      <c r="PLK75" s="93"/>
      <c r="PLN75" s="93"/>
      <c r="PLT75" s="93"/>
      <c r="PLW75" s="93"/>
      <c r="PLZ75" s="93"/>
      <c r="PMC75" s="93"/>
      <c r="PME75" s="93"/>
      <c r="PMF75" s="93"/>
      <c r="PMK75" s="93"/>
      <c r="PMN75" s="93"/>
      <c r="PMQ75" s="93"/>
      <c r="PMT75" s="93"/>
      <c r="PMW75" s="93"/>
      <c r="PMZ75" s="93"/>
      <c r="PNC75" s="93"/>
      <c r="PNI75" s="93"/>
      <c r="PNL75" s="93"/>
      <c r="PNO75" s="93"/>
      <c r="PNQ75" s="93"/>
      <c r="PNR75" s="93"/>
      <c r="PNZ75" s="93"/>
      <c r="POC75" s="93"/>
      <c r="POF75" s="93"/>
      <c r="POQ75" s="93"/>
      <c r="POR75" s="93"/>
      <c r="POW75" s="93"/>
      <c r="PPA75" s="93"/>
      <c r="PPB75" s="93"/>
      <c r="PPJ75" s="93"/>
      <c r="PPK75" s="93"/>
      <c r="PQK75" s="93"/>
      <c r="PQL75" s="93"/>
      <c r="PQM75" s="93"/>
      <c r="PQN75" s="93"/>
      <c r="PQO75" s="93"/>
      <c r="PQP75" s="93"/>
      <c r="PQQ75" s="93"/>
      <c r="PQR75" s="93"/>
      <c r="PQS75" s="93"/>
      <c r="PQT75" s="93"/>
      <c r="PQU75" s="93"/>
      <c r="PQV75" s="93"/>
      <c r="PQW75" s="93"/>
      <c r="PQX75" s="93"/>
      <c r="PQY75" s="93"/>
      <c r="PQZ75" s="93"/>
      <c r="PRA75" s="93"/>
      <c r="PRB75" s="93"/>
      <c r="PRC75" s="93"/>
      <c r="PRD75" s="93"/>
      <c r="PRE75" s="93"/>
      <c r="PRF75" s="93"/>
      <c r="PRG75" s="93"/>
      <c r="PRH75" s="93"/>
      <c r="PRI75" s="93"/>
      <c r="PRJ75" s="93"/>
      <c r="PRK75" s="93"/>
      <c r="PRL75" s="93"/>
      <c r="PRM75" s="93"/>
      <c r="PRN75" s="93"/>
      <c r="PRO75" s="93"/>
      <c r="PRP75" s="93"/>
      <c r="PRQ75" s="93"/>
      <c r="PRR75" s="93"/>
      <c r="PRS75" s="93"/>
      <c r="PRT75" s="93"/>
      <c r="PRU75" s="93"/>
      <c r="PRV75" s="93"/>
      <c r="PRW75" s="93"/>
      <c r="PRX75" s="93"/>
      <c r="PRY75" s="93"/>
      <c r="PRZ75" s="93"/>
      <c r="PSA75" s="93"/>
      <c r="PSB75" s="93"/>
      <c r="PSC75" s="93"/>
      <c r="PSD75" s="93"/>
      <c r="PSE75" s="93"/>
      <c r="PSF75" s="93"/>
      <c r="PSG75" s="93"/>
      <c r="PSH75" s="93"/>
      <c r="PSI75" s="93"/>
      <c r="PSJ75" s="93"/>
      <c r="PSK75" s="93"/>
      <c r="PSL75" s="93"/>
      <c r="PSM75" s="93"/>
      <c r="PSN75" s="93"/>
      <c r="PSO75" s="93"/>
      <c r="PSP75" s="93"/>
      <c r="PSV75" s="93"/>
      <c r="PSY75" s="93"/>
      <c r="PTB75" s="93"/>
      <c r="PTE75" s="93"/>
      <c r="PTH75" s="93"/>
      <c r="PTK75" s="93"/>
      <c r="PTQ75" s="93"/>
      <c r="PTZ75" s="93"/>
      <c r="PUC75" s="93"/>
      <c r="PUF75" s="93"/>
      <c r="PUI75" s="93"/>
      <c r="PUU75" s="93"/>
      <c r="PVA75" s="93"/>
      <c r="PVD75" s="93"/>
      <c r="PVG75" s="93"/>
      <c r="PVJ75" s="93"/>
      <c r="PVP75" s="93"/>
      <c r="PVS75" s="93"/>
      <c r="PVV75" s="93"/>
      <c r="PVY75" s="93"/>
      <c r="PWA75" s="93"/>
      <c r="PWB75" s="93"/>
      <c r="PWG75" s="93"/>
      <c r="PWJ75" s="93"/>
      <c r="PWM75" s="93"/>
      <c r="PWP75" s="93"/>
      <c r="PWS75" s="93"/>
      <c r="PWV75" s="93"/>
      <c r="PWY75" s="93"/>
      <c r="PXE75" s="93"/>
      <c r="PXH75" s="93"/>
      <c r="PXK75" s="93"/>
      <c r="PXM75" s="93"/>
      <c r="PXN75" s="93"/>
      <c r="PXV75" s="93"/>
      <c r="PXY75" s="93"/>
      <c r="PYB75" s="93"/>
      <c r="PYM75" s="93"/>
      <c r="PYN75" s="93"/>
      <c r="PYS75" s="93"/>
      <c r="PYW75" s="93"/>
      <c r="PYX75" s="93"/>
      <c r="PZF75" s="93"/>
      <c r="PZG75" s="93"/>
      <c r="QAG75" s="93"/>
      <c r="QAH75" s="93"/>
      <c r="QAI75" s="93"/>
      <c r="QAJ75" s="93"/>
      <c r="QAK75" s="93"/>
      <c r="QAL75" s="93"/>
      <c r="QAM75" s="93"/>
      <c r="QAN75" s="93"/>
      <c r="QAO75" s="93"/>
      <c r="QAP75" s="93"/>
      <c r="QAQ75" s="93"/>
      <c r="QAR75" s="93"/>
      <c r="QAS75" s="93"/>
      <c r="QAT75" s="93"/>
      <c r="QAU75" s="93"/>
      <c r="QAV75" s="93"/>
      <c r="QAW75" s="93"/>
      <c r="QAX75" s="93"/>
      <c r="QAY75" s="93"/>
      <c r="QAZ75" s="93"/>
      <c r="QBA75" s="93"/>
      <c r="QBB75" s="93"/>
      <c r="QBC75" s="93"/>
      <c r="QBD75" s="93"/>
      <c r="QBE75" s="93"/>
      <c r="QBF75" s="93"/>
      <c r="QBG75" s="93"/>
      <c r="QBH75" s="93"/>
      <c r="QBI75" s="93"/>
      <c r="QBJ75" s="93"/>
      <c r="QBK75" s="93"/>
      <c r="QBL75" s="93"/>
      <c r="QBM75" s="93"/>
      <c r="QBN75" s="93"/>
      <c r="QBO75" s="93"/>
      <c r="QBP75" s="93"/>
      <c r="QBQ75" s="93"/>
      <c r="QBR75" s="93"/>
      <c r="QBS75" s="93"/>
      <c r="QBT75" s="93"/>
      <c r="QBU75" s="93"/>
      <c r="QBV75" s="93"/>
      <c r="QBW75" s="93"/>
      <c r="QBX75" s="93"/>
      <c r="QBY75" s="93"/>
      <c r="QBZ75" s="93"/>
      <c r="QCA75" s="93"/>
      <c r="QCB75" s="93"/>
      <c r="QCC75" s="93"/>
      <c r="QCD75" s="93"/>
      <c r="QCE75" s="93"/>
      <c r="QCF75" s="93"/>
      <c r="QCG75" s="93"/>
      <c r="QCH75" s="93"/>
      <c r="QCI75" s="93"/>
      <c r="QCJ75" s="93"/>
      <c r="QCK75" s="93"/>
      <c r="QCL75" s="93"/>
      <c r="QCR75" s="93"/>
      <c r="QCU75" s="93"/>
      <c r="QCX75" s="93"/>
      <c r="QDA75" s="93"/>
      <c r="QDD75" s="93"/>
      <c r="QDG75" s="93"/>
      <c r="QDM75" s="93"/>
      <c r="QDV75" s="93"/>
      <c r="QDY75" s="93"/>
      <c r="QEB75" s="93"/>
      <c r="QEE75" s="93"/>
      <c r="QEQ75" s="93"/>
      <c r="QEW75" s="93"/>
      <c r="QEZ75" s="93"/>
      <c r="QFC75" s="93"/>
      <c r="QFF75" s="93"/>
      <c r="QFL75" s="93"/>
      <c r="QFO75" s="93"/>
      <c r="QFR75" s="93"/>
      <c r="QFU75" s="93"/>
      <c r="QFW75" s="93"/>
      <c r="QFX75" s="93"/>
      <c r="QGC75" s="93"/>
      <c r="QGF75" s="93"/>
      <c r="QGI75" s="93"/>
      <c r="QGL75" s="93"/>
      <c r="QGO75" s="93"/>
      <c r="QGR75" s="93"/>
      <c r="QGU75" s="93"/>
      <c r="QHA75" s="93"/>
      <c r="QHD75" s="93"/>
      <c r="QHG75" s="93"/>
      <c r="QHI75" s="93"/>
      <c r="QHJ75" s="93"/>
      <c r="QHR75" s="93"/>
      <c r="QHU75" s="93"/>
      <c r="QHX75" s="93"/>
      <c r="QII75" s="93"/>
      <c r="QIJ75" s="93"/>
      <c r="QIO75" s="93"/>
      <c r="QIS75" s="93"/>
      <c r="QIT75" s="93"/>
      <c r="QJB75" s="93"/>
      <c r="QJC75" s="93"/>
      <c r="QKC75" s="93"/>
      <c r="QKD75" s="93"/>
      <c r="QKE75" s="93"/>
      <c r="QKF75" s="93"/>
      <c r="QKG75" s="93"/>
      <c r="QKH75" s="93"/>
      <c r="QKI75" s="93"/>
      <c r="QKJ75" s="93"/>
      <c r="QKK75" s="93"/>
      <c r="QKL75" s="93"/>
      <c r="QKM75" s="93"/>
      <c r="QKN75" s="93"/>
      <c r="QKO75" s="93"/>
      <c r="QKP75" s="93"/>
      <c r="QKQ75" s="93"/>
      <c r="QKR75" s="93"/>
      <c r="QKS75" s="93"/>
      <c r="QKT75" s="93"/>
      <c r="QKU75" s="93"/>
      <c r="QKV75" s="93"/>
      <c r="QKW75" s="93"/>
      <c r="QKX75" s="93"/>
      <c r="QKY75" s="93"/>
      <c r="QKZ75" s="93"/>
      <c r="QLA75" s="93"/>
      <c r="QLB75" s="93"/>
      <c r="QLC75" s="93"/>
      <c r="QLD75" s="93"/>
      <c r="QLE75" s="93"/>
      <c r="QLF75" s="93"/>
      <c r="QLG75" s="93"/>
      <c r="QLH75" s="93"/>
      <c r="QLI75" s="93"/>
      <c r="QLJ75" s="93"/>
      <c r="QLK75" s="93"/>
      <c r="QLL75" s="93"/>
      <c r="QLM75" s="93"/>
      <c r="QLN75" s="93"/>
      <c r="QLO75" s="93"/>
      <c r="QLP75" s="93"/>
      <c r="QLQ75" s="93"/>
      <c r="QLR75" s="93"/>
      <c r="QLS75" s="93"/>
      <c r="QLT75" s="93"/>
      <c r="QLU75" s="93"/>
      <c r="QLV75" s="93"/>
      <c r="QLW75" s="93"/>
      <c r="QLX75" s="93"/>
      <c r="QLY75" s="93"/>
      <c r="QLZ75" s="93"/>
      <c r="QMA75" s="93"/>
      <c r="QMB75" s="93"/>
      <c r="QMC75" s="93"/>
      <c r="QMD75" s="93"/>
      <c r="QME75" s="93"/>
      <c r="QMF75" s="93"/>
      <c r="QMG75" s="93"/>
      <c r="QMH75" s="93"/>
      <c r="QMN75" s="93"/>
      <c r="QMQ75" s="93"/>
      <c r="QMT75" s="93"/>
      <c r="QMW75" s="93"/>
      <c r="QMZ75" s="93"/>
      <c r="QNC75" s="93"/>
      <c r="QNI75" s="93"/>
      <c r="QNR75" s="93"/>
      <c r="QNU75" s="93"/>
      <c r="QNX75" s="93"/>
      <c r="QOA75" s="93"/>
      <c r="QOM75" s="93"/>
      <c r="QOS75" s="93"/>
      <c r="QOV75" s="93"/>
      <c r="QOY75" s="93"/>
      <c r="QPB75" s="93"/>
      <c r="QPH75" s="93"/>
      <c r="QPK75" s="93"/>
      <c r="QPN75" s="93"/>
      <c r="QPQ75" s="93"/>
      <c r="QPS75" s="93"/>
      <c r="QPT75" s="93"/>
      <c r="QPY75" s="93"/>
      <c r="QQB75" s="93"/>
      <c r="QQE75" s="93"/>
      <c r="QQH75" s="93"/>
      <c r="QQK75" s="93"/>
      <c r="QQN75" s="93"/>
      <c r="QQQ75" s="93"/>
      <c r="QQW75" s="93"/>
      <c r="QQZ75" s="93"/>
      <c r="QRC75" s="93"/>
      <c r="QRE75" s="93"/>
      <c r="QRF75" s="93"/>
      <c r="QRN75" s="93"/>
      <c r="QRQ75" s="93"/>
      <c r="QRT75" s="93"/>
      <c r="QSE75" s="93"/>
      <c r="QSF75" s="93"/>
      <c r="QSK75" s="93"/>
      <c r="QSO75" s="93"/>
      <c r="QSP75" s="93"/>
      <c r="QSX75" s="93"/>
      <c r="QSY75" s="93"/>
      <c r="QTY75" s="93"/>
      <c r="QTZ75" s="93"/>
      <c r="QUA75" s="93"/>
      <c r="QUB75" s="93"/>
      <c r="QUC75" s="93"/>
      <c r="QUD75" s="93"/>
      <c r="QUE75" s="93"/>
      <c r="QUF75" s="93"/>
      <c r="QUG75" s="93"/>
      <c r="QUH75" s="93"/>
      <c r="QUI75" s="93"/>
      <c r="QUJ75" s="93"/>
      <c r="QUK75" s="93"/>
      <c r="QUL75" s="93"/>
      <c r="QUM75" s="93"/>
      <c r="QUN75" s="93"/>
      <c r="QUO75" s="93"/>
      <c r="QUP75" s="93"/>
      <c r="QUQ75" s="93"/>
      <c r="QUR75" s="93"/>
      <c r="QUS75" s="93"/>
      <c r="QUT75" s="93"/>
      <c r="QUU75" s="93"/>
      <c r="QUV75" s="93"/>
      <c r="QUW75" s="93"/>
      <c r="QUX75" s="93"/>
      <c r="QUY75" s="93"/>
      <c r="QUZ75" s="93"/>
      <c r="QVA75" s="93"/>
      <c r="QVB75" s="93"/>
      <c r="QVC75" s="93"/>
      <c r="QVD75" s="93"/>
      <c r="QVE75" s="93"/>
      <c r="QVF75" s="93"/>
      <c r="QVG75" s="93"/>
      <c r="QVH75" s="93"/>
      <c r="QVI75" s="93"/>
      <c r="QVJ75" s="93"/>
      <c r="QVK75" s="93"/>
      <c r="QVL75" s="93"/>
      <c r="QVM75" s="93"/>
      <c r="QVN75" s="93"/>
      <c r="QVO75" s="93"/>
      <c r="QVP75" s="93"/>
      <c r="QVQ75" s="93"/>
      <c r="QVR75" s="93"/>
      <c r="QVS75" s="93"/>
      <c r="QVT75" s="93"/>
      <c r="QVU75" s="93"/>
      <c r="QVV75" s="93"/>
      <c r="QVW75" s="93"/>
      <c r="QVX75" s="93"/>
      <c r="QVY75" s="93"/>
      <c r="QVZ75" s="93"/>
      <c r="QWA75" s="93"/>
      <c r="QWB75" s="93"/>
      <c r="QWC75" s="93"/>
      <c r="QWD75" s="93"/>
      <c r="QWJ75" s="93"/>
      <c r="QWM75" s="93"/>
      <c r="QWP75" s="93"/>
      <c r="QWS75" s="93"/>
      <c r="QWV75" s="93"/>
      <c r="QWY75" s="93"/>
      <c r="QXE75" s="93"/>
      <c r="QXN75" s="93"/>
      <c r="QXQ75" s="93"/>
      <c r="QXT75" s="93"/>
      <c r="QXW75" s="93"/>
      <c r="QYI75" s="93"/>
      <c r="QYO75" s="93"/>
      <c r="QYR75" s="93"/>
      <c r="QYU75" s="93"/>
      <c r="QYX75" s="93"/>
      <c r="QZD75" s="93"/>
      <c r="QZG75" s="93"/>
      <c r="QZJ75" s="93"/>
      <c r="QZM75" s="93"/>
      <c r="QZO75" s="93"/>
      <c r="QZP75" s="93"/>
      <c r="QZU75" s="93"/>
      <c r="QZX75" s="93"/>
      <c r="RAA75" s="93"/>
      <c r="RAD75" s="93"/>
      <c r="RAG75" s="93"/>
      <c r="RAJ75" s="93"/>
      <c r="RAM75" s="93"/>
      <c r="RAS75" s="93"/>
      <c r="RAV75" s="93"/>
      <c r="RAY75" s="93"/>
      <c r="RBA75" s="93"/>
      <c r="RBB75" s="93"/>
      <c r="RBJ75" s="93"/>
      <c r="RBM75" s="93"/>
      <c r="RBP75" s="93"/>
      <c r="RCA75" s="93"/>
      <c r="RCB75" s="93"/>
      <c r="RCG75" s="93"/>
      <c r="RCK75" s="93"/>
      <c r="RCL75" s="93"/>
      <c r="RCT75" s="93"/>
      <c r="RCU75" s="93"/>
      <c r="RDU75" s="93"/>
      <c r="RDV75" s="93"/>
      <c r="RDW75" s="93"/>
      <c r="RDX75" s="93"/>
      <c r="RDY75" s="93"/>
      <c r="RDZ75" s="93"/>
      <c r="REA75" s="93"/>
      <c r="REB75" s="93"/>
      <c r="REC75" s="93"/>
      <c r="RED75" s="93"/>
      <c r="REE75" s="93"/>
      <c r="REF75" s="93"/>
      <c r="REG75" s="93"/>
      <c r="REH75" s="93"/>
      <c r="REI75" s="93"/>
      <c r="REJ75" s="93"/>
      <c r="REK75" s="93"/>
      <c r="REL75" s="93"/>
      <c r="REM75" s="93"/>
      <c r="REN75" s="93"/>
      <c r="REO75" s="93"/>
      <c r="REP75" s="93"/>
      <c r="REQ75" s="93"/>
      <c r="RER75" s="93"/>
      <c r="RES75" s="93"/>
      <c r="RET75" s="93"/>
      <c r="REU75" s="93"/>
      <c r="REV75" s="93"/>
      <c r="REW75" s="93"/>
      <c r="REX75" s="93"/>
      <c r="REY75" s="93"/>
      <c r="REZ75" s="93"/>
      <c r="RFA75" s="93"/>
      <c r="RFB75" s="93"/>
      <c r="RFC75" s="93"/>
      <c r="RFD75" s="93"/>
      <c r="RFE75" s="93"/>
      <c r="RFF75" s="93"/>
      <c r="RFG75" s="93"/>
      <c r="RFH75" s="93"/>
      <c r="RFI75" s="93"/>
      <c r="RFJ75" s="93"/>
      <c r="RFK75" s="93"/>
      <c r="RFL75" s="93"/>
      <c r="RFM75" s="93"/>
      <c r="RFN75" s="93"/>
      <c r="RFO75" s="93"/>
      <c r="RFP75" s="93"/>
      <c r="RFQ75" s="93"/>
      <c r="RFR75" s="93"/>
      <c r="RFS75" s="93"/>
      <c r="RFT75" s="93"/>
      <c r="RFU75" s="93"/>
      <c r="RFV75" s="93"/>
      <c r="RFW75" s="93"/>
      <c r="RFX75" s="93"/>
      <c r="RFY75" s="93"/>
      <c r="RFZ75" s="93"/>
      <c r="RGF75" s="93"/>
      <c r="RGI75" s="93"/>
      <c r="RGL75" s="93"/>
      <c r="RGO75" s="93"/>
      <c r="RGR75" s="93"/>
      <c r="RGU75" s="93"/>
      <c r="RHA75" s="93"/>
      <c r="RHJ75" s="93"/>
      <c r="RHM75" s="93"/>
      <c r="RHP75" s="93"/>
      <c r="RHS75" s="93"/>
      <c r="RIE75" s="93"/>
      <c r="RIK75" s="93"/>
      <c r="RIN75" s="93"/>
      <c r="RIQ75" s="93"/>
      <c r="RIT75" s="93"/>
      <c r="RIZ75" s="93"/>
      <c r="RJC75" s="93"/>
      <c r="RJF75" s="93"/>
      <c r="RJI75" s="93"/>
      <c r="RJK75" s="93"/>
      <c r="RJL75" s="93"/>
      <c r="RJQ75" s="93"/>
      <c r="RJT75" s="93"/>
      <c r="RJW75" s="93"/>
      <c r="RJZ75" s="93"/>
      <c r="RKC75" s="93"/>
      <c r="RKF75" s="93"/>
      <c r="RKI75" s="93"/>
      <c r="RKO75" s="93"/>
      <c r="RKR75" s="93"/>
      <c r="RKU75" s="93"/>
      <c r="RKW75" s="93"/>
      <c r="RKX75" s="93"/>
      <c r="RLF75" s="93"/>
      <c r="RLI75" s="93"/>
      <c r="RLL75" s="93"/>
      <c r="RLW75" s="93"/>
      <c r="RLX75" s="93"/>
      <c r="RMC75" s="93"/>
      <c r="RMG75" s="93"/>
      <c r="RMH75" s="93"/>
      <c r="RMP75" s="93"/>
      <c r="RMQ75" s="93"/>
      <c r="RNQ75" s="93"/>
      <c r="RNR75" s="93"/>
      <c r="RNS75" s="93"/>
      <c r="RNT75" s="93"/>
      <c r="RNU75" s="93"/>
      <c r="RNV75" s="93"/>
      <c r="RNW75" s="93"/>
      <c r="RNX75" s="93"/>
      <c r="RNY75" s="93"/>
      <c r="RNZ75" s="93"/>
      <c r="ROA75" s="93"/>
      <c r="ROB75" s="93"/>
      <c r="ROC75" s="93"/>
      <c r="ROD75" s="93"/>
      <c r="ROE75" s="93"/>
      <c r="ROF75" s="93"/>
      <c r="ROG75" s="93"/>
      <c r="ROH75" s="93"/>
      <c r="ROI75" s="93"/>
      <c r="ROJ75" s="93"/>
      <c r="ROK75" s="93"/>
      <c r="ROL75" s="93"/>
      <c r="ROM75" s="93"/>
      <c r="RON75" s="93"/>
      <c r="ROO75" s="93"/>
      <c r="ROP75" s="93"/>
      <c r="ROQ75" s="93"/>
      <c r="ROR75" s="93"/>
      <c r="ROS75" s="93"/>
      <c r="ROT75" s="93"/>
      <c r="ROU75" s="93"/>
      <c r="ROV75" s="93"/>
      <c r="ROW75" s="93"/>
      <c r="ROX75" s="93"/>
      <c r="ROY75" s="93"/>
      <c r="ROZ75" s="93"/>
      <c r="RPA75" s="93"/>
      <c r="RPB75" s="93"/>
      <c r="RPC75" s="93"/>
      <c r="RPD75" s="93"/>
      <c r="RPE75" s="93"/>
      <c r="RPF75" s="93"/>
      <c r="RPG75" s="93"/>
      <c r="RPH75" s="93"/>
      <c r="RPI75" s="93"/>
      <c r="RPJ75" s="93"/>
      <c r="RPK75" s="93"/>
      <c r="RPL75" s="93"/>
      <c r="RPM75" s="93"/>
      <c r="RPN75" s="93"/>
      <c r="RPO75" s="93"/>
      <c r="RPP75" s="93"/>
      <c r="RPQ75" s="93"/>
      <c r="RPR75" s="93"/>
      <c r="RPS75" s="93"/>
      <c r="RPT75" s="93"/>
      <c r="RPU75" s="93"/>
      <c r="RPV75" s="93"/>
      <c r="RQB75" s="93"/>
      <c r="RQE75" s="93"/>
      <c r="RQH75" s="93"/>
      <c r="RQK75" s="93"/>
      <c r="RQN75" s="93"/>
      <c r="RQQ75" s="93"/>
      <c r="RQW75" s="93"/>
      <c r="RRF75" s="93"/>
      <c r="RRI75" s="93"/>
      <c r="RRL75" s="93"/>
      <c r="RRO75" s="93"/>
      <c r="RSA75" s="93"/>
      <c r="RSG75" s="93"/>
      <c r="RSJ75" s="93"/>
      <c r="RSM75" s="93"/>
      <c r="RSP75" s="93"/>
      <c r="RSV75" s="93"/>
      <c r="RSY75" s="93"/>
      <c r="RTB75" s="93"/>
      <c r="RTE75" s="93"/>
      <c r="RTG75" s="93"/>
      <c r="RTH75" s="93"/>
      <c r="RTM75" s="93"/>
      <c r="RTP75" s="93"/>
      <c r="RTS75" s="93"/>
      <c r="RTV75" s="93"/>
      <c r="RTY75" s="93"/>
      <c r="RUB75" s="93"/>
      <c r="RUE75" s="93"/>
      <c r="RUK75" s="93"/>
      <c r="RUN75" s="93"/>
      <c r="RUQ75" s="93"/>
      <c r="RUS75" s="93"/>
      <c r="RUT75" s="93"/>
      <c r="RVB75" s="93"/>
      <c r="RVE75" s="93"/>
      <c r="RVH75" s="93"/>
      <c r="RVS75" s="93"/>
      <c r="RVT75" s="93"/>
      <c r="RVY75" s="93"/>
      <c r="RWC75" s="93"/>
      <c r="RWD75" s="93"/>
      <c r="RWL75" s="93"/>
      <c r="RWM75" s="93"/>
      <c r="RXM75" s="93"/>
      <c r="RXN75" s="93"/>
      <c r="RXO75" s="93"/>
      <c r="RXP75" s="93"/>
      <c r="RXQ75" s="93"/>
      <c r="RXR75" s="93"/>
      <c r="RXS75" s="93"/>
      <c r="RXT75" s="93"/>
      <c r="RXU75" s="93"/>
      <c r="RXV75" s="93"/>
      <c r="RXW75" s="93"/>
      <c r="RXX75" s="93"/>
      <c r="RXY75" s="93"/>
      <c r="RXZ75" s="93"/>
      <c r="RYA75" s="93"/>
      <c r="RYB75" s="93"/>
      <c r="RYC75" s="93"/>
      <c r="RYD75" s="93"/>
      <c r="RYE75" s="93"/>
      <c r="RYF75" s="93"/>
      <c r="RYG75" s="93"/>
      <c r="RYH75" s="93"/>
      <c r="RYI75" s="93"/>
      <c r="RYJ75" s="93"/>
      <c r="RYK75" s="93"/>
      <c r="RYL75" s="93"/>
      <c r="RYM75" s="93"/>
      <c r="RYN75" s="93"/>
      <c r="RYO75" s="93"/>
      <c r="RYP75" s="93"/>
      <c r="RYQ75" s="93"/>
      <c r="RYR75" s="93"/>
      <c r="RYS75" s="93"/>
      <c r="RYT75" s="93"/>
      <c r="RYU75" s="93"/>
      <c r="RYV75" s="93"/>
      <c r="RYW75" s="93"/>
      <c r="RYX75" s="93"/>
      <c r="RYY75" s="93"/>
      <c r="RYZ75" s="93"/>
      <c r="RZA75" s="93"/>
      <c r="RZB75" s="93"/>
      <c r="RZC75" s="93"/>
      <c r="RZD75" s="93"/>
      <c r="RZE75" s="93"/>
      <c r="RZF75" s="93"/>
      <c r="RZG75" s="93"/>
      <c r="RZH75" s="93"/>
      <c r="RZI75" s="93"/>
      <c r="RZJ75" s="93"/>
      <c r="RZK75" s="93"/>
      <c r="RZL75" s="93"/>
      <c r="RZM75" s="93"/>
      <c r="RZN75" s="93"/>
      <c r="RZO75" s="93"/>
      <c r="RZP75" s="93"/>
      <c r="RZQ75" s="93"/>
      <c r="RZR75" s="93"/>
      <c r="RZX75" s="93"/>
      <c r="SAA75" s="93"/>
      <c r="SAD75" s="93"/>
      <c r="SAG75" s="93"/>
      <c r="SAJ75" s="93"/>
      <c r="SAM75" s="93"/>
      <c r="SAS75" s="93"/>
      <c r="SBB75" s="93"/>
      <c r="SBE75" s="93"/>
      <c r="SBH75" s="93"/>
      <c r="SBK75" s="93"/>
      <c r="SBW75" s="93"/>
      <c r="SCC75" s="93"/>
      <c r="SCF75" s="93"/>
      <c r="SCI75" s="93"/>
      <c r="SCL75" s="93"/>
      <c r="SCR75" s="93"/>
      <c r="SCU75" s="93"/>
      <c r="SCX75" s="93"/>
      <c r="SDA75" s="93"/>
      <c r="SDC75" s="93"/>
      <c r="SDD75" s="93"/>
      <c r="SDI75" s="93"/>
      <c r="SDL75" s="93"/>
      <c r="SDO75" s="93"/>
      <c r="SDR75" s="93"/>
      <c r="SDU75" s="93"/>
      <c r="SDX75" s="93"/>
      <c r="SEA75" s="93"/>
      <c r="SEG75" s="93"/>
      <c r="SEJ75" s="93"/>
      <c r="SEM75" s="93"/>
      <c r="SEO75" s="93"/>
      <c r="SEP75" s="93"/>
      <c r="SEX75" s="93"/>
      <c r="SFA75" s="93"/>
      <c r="SFD75" s="93"/>
      <c r="SFO75" s="93"/>
      <c r="SFP75" s="93"/>
      <c r="SFU75" s="93"/>
      <c r="SFY75" s="93"/>
      <c r="SFZ75" s="93"/>
      <c r="SGH75" s="93"/>
      <c r="SGI75" s="93"/>
      <c r="SHI75" s="93"/>
      <c r="SHJ75" s="93"/>
      <c r="SHK75" s="93"/>
      <c r="SHL75" s="93"/>
      <c r="SHM75" s="93"/>
      <c r="SHN75" s="93"/>
      <c r="SHO75" s="93"/>
      <c r="SHP75" s="93"/>
      <c r="SHQ75" s="93"/>
      <c r="SHR75" s="93"/>
      <c r="SHS75" s="93"/>
      <c r="SHT75" s="93"/>
      <c r="SHU75" s="93"/>
      <c r="SHV75" s="93"/>
      <c r="SHW75" s="93"/>
      <c r="SHX75" s="93"/>
      <c r="SHY75" s="93"/>
      <c r="SHZ75" s="93"/>
      <c r="SIA75" s="93"/>
      <c r="SIB75" s="93"/>
      <c r="SIC75" s="93"/>
      <c r="SID75" s="93"/>
      <c r="SIE75" s="93"/>
      <c r="SIF75" s="93"/>
      <c r="SIG75" s="93"/>
      <c r="SIH75" s="93"/>
      <c r="SII75" s="93"/>
      <c r="SIJ75" s="93"/>
      <c r="SIK75" s="93"/>
      <c r="SIL75" s="93"/>
      <c r="SIM75" s="93"/>
      <c r="SIN75" s="93"/>
      <c r="SIO75" s="93"/>
      <c r="SIP75" s="93"/>
      <c r="SIQ75" s="93"/>
      <c r="SIR75" s="93"/>
      <c r="SIS75" s="93"/>
      <c r="SIT75" s="93"/>
      <c r="SIU75" s="93"/>
      <c r="SIV75" s="93"/>
      <c r="SIW75" s="93"/>
      <c r="SIX75" s="93"/>
      <c r="SIY75" s="93"/>
      <c r="SIZ75" s="93"/>
      <c r="SJA75" s="93"/>
      <c r="SJB75" s="93"/>
      <c r="SJC75" s="93"/>
      <c r="SJD75" s="93"/>
      <c r="SJE75" s="93"/>
      <c r="SJF75" s="93"/>
      <c r="SJG75" s="93"/>
      <c r="SJH75" s="93"/>
      <c r="SJI75" s="93"/>
      <c r="SJJ75" s="93"/>
      <c r="SJK75" s="93"/>
      <c r="SJL75" s="93"/>
      <c r="SJM75" s="93"/>
      <c r="SJN75" s="93"/>
      <c r="SJT75" s="93"/>
      <c r="SJW75" s="93"/>
      <c r="SJZ75" s="93"/>
      <c r="SKC75" s="93"/>
      <c r="SKF75" s="93"/>
      <c r="SKI75" s="93"/>
      <c r="SKO75" s="93"/>
      <c r="SKX75" s="93"/>
      <c r="SLA75" s="93"/>
      <c r="SLD75" s="93"/>
      <c r="SLG75" s="93"/>
      <c r="SLS75" s="93"/>
      <c r="SLY75" s="93"/>
      <c r="SMB75" s="93"/>
      <c r="SME75" s="93"/>
      <c r="SMH75" s="93"/>
      <c r="SMN75" s="93"/>
      <c r="SMQ75" s="93"/>
      <c r="SMT75" s="93"/>
      <c r="SMW75" s="93"/>
      <c r="SMY75" s="93"/>
      <c r="SMZ75" s="93"/>
      <c r="SNE75" s="93"/>
      <c r="SNH75" s="93"/>
      <c r="SNK75" s="93"/>
      <c r="SNN75" s="93"/>
      <c r="SNQ75" s="93"/>
      <c r="SNT75" s="93"/>
      <c r="SNW75" s="93"/>
      <c r="SOC75" s="93"/>
      <c r="SOF75" s="93"/>
      <c r="SOI75" s="93"/>
      <c r="SOK75" s="93"/>
      <c r="SOL75" s="93"/>
      <c r="SOT75" s="93"/>
      <c r="SOW75" s="93"/>
      <c r="SOZ75" s="93"/>
      <c r="SPK75" s="93"/>
      <c r="SPL75" s="93"/>
      <c r="SPQ75" s="93"/>
      <c r="SPU75" s="93"/>
      <c r="SPV75" s="93"/>
      <c r="SQD75" s="93"/>
      <c r="SQE75" s="93"/>
      <c r="SRE75" s="93"/>
      <c r="SRF75" s="93"/>
      <c r="SRG75" s="93"/>
      <c r="SRH75" s="93"/>
      <c r="SRI75" s="93"/>
      <c r="SRJ75" s="93"/>
      <c r="SRK75" s="93"/>
      <c r="SRL75" s="93"/>
      <c r="SRM75" s="93"/>
      <c r="SRN75" s="93"/>
      <c r="SRO75" s="93"/>
      <c r="SRP75" s="93"/>
      <c r="SRQ75" s="93"/>
      <c r="SRR75" s="93"/>
      <c r="SRS75" s="93"/>
      <c r="SRT75" s="93"/>
      <c r="SRU75" s="93"/>
      <c r="SRV75" s="93"/>
      <c r="SRW75" s="93"/>
      <c r="SRX75" s="93"/>
      <c r="SRY75" s="93"/>
      <c r="SRZ75" s="93"/>
      <c r="SSA75" s="93"/>
      <c r="SSB75" s="93"/>
      <c r="SSC75" s="93"/>
      <c r="SSD75" s="93"/>
      <c r="SSE75" s="93"/>
      <c r="SSF75" s="93"/>
      <c r="SSG75" s="93"/>
      <c r="SSH75" s="93"/>
      <c r="SSI75" s="93"/>
      <c r="SSJ75" s="93"/>
      <c r="SSK75" s="93"/>
      <c r="SSL75" s="93"/>
      <c r="SSM75" s="93"/>
      <c r="SSN75" s="93"/>
      <c r="SSO75" s="93"/>
      <c r="SSP75" s="93"/>
      <c r="SSQ75" s="93"/>
      <c r="SSR75" s="93"/>
      <c r="SSS75" s="93"/>
      <c r="SST75" s="93"/>
      <c r="SSU75" s="93"/>
      <c r="SSV75" s="93"/>
      <c r="SSW75" s="93"/>
      <c r="SSX75" s="93"/>
      <c r="SSY75" s="93"/>
      <c r="SSZ75" s="93"/>
      <c r="STA75" s="93"/>
      <c r="STB75" s="93"/>
      <c r="STC75" s="93"/>
      <c r="STD75" s="93"/>
      <c r="STE75" s="93"/>
      <c r="STF75" s="93"/>
      <c r="STG75" s="93"/>
      <c r="STH75" s="93"/>
      <c r="STI75" s="93"/>
      <c r="STJ75" s="93"/>
      <c r="STP75" s="93"/>
      <c r="STS75" s="93"/>
      <c r="STV75" s="93"/>
      <c r="STY75" s="93"/>
      <c r="SUB75" s="93"/>
      <c r="SUE75" s="93"/>
      <c r="SUK75" s="93"/>
      <c r="SUT75" s="93"/>
      <c r="SUW75" s="93"/>
      <c r="SUZ75" s="93"/>
      <c r="SVC75" s="93"/>
      <c r="SVO75" s="93"/>
      <c r="SVU75" s="93"/>
      <c r="SVX75" s="93"/>
      <c r="SWA75" s="93"/>
      <c r="SWD75" s="93"/>
      <c r="SWJ75" s="93"/>
      <c r="SWM75" s="93"/>
      <c r="SWP75" s="93"/>
      <c r="SWS75" s="93"/>
      <c r="SWU75" s="93"/>
      <c r="SWV75" s="93"/>
      <c r="SXA75" s="93"/>
      <c r="SXD75" s="93"/>
      <c r="SXG75" s="93"/>
      <c r="SXJ75" s="93"/>
      <c r="SXM75" s="93"/>
      <c r="SXP75" s="93"/>
      <c r="SXS75" s="93"/>
      <c r="SXY75" s="93"/>
      <c r="SYB75" s="93"/>
      <c r="SYE75" s="93"/>
      <c r="SYG75" s="93"/>
      <c r="SYH75" s="93"/>
      <c r="SYP75" s="93"/>
      <c r="SYS75" s="93"/>
      <c r="SYV75" s="93"/>
      <c r="SZG75" s="93"/>
      <c r="SZH75" s="93"/>
      <c r="SZM75" s="93"/>
      <c r="SZQ75" s="93"/>
      <c r="SZR75" s="93"/>
      <c r="SZZ75" s="93"/>
      <c r="TAA75" s="93"/>
      <c r="TBA75" s="93"/>
      <c r="TBB75" s="93"/>
      <c r="TBC75" s="93"/>
      <c r="TBD75" s="93"/>
      <c r="TBE75" s="93"/>
      <c r="TBF75" s="93"/>
      <c r="TBG75" s="93"/>
      <c r="TBH75" s="93"/>
      <c r="TBI75" s="93"/>
      <c r="TBJ75" s="93"/>
      <c r="TBK75" s="93"/>
      <c r="TBL75" s="93"/>
      <c r="TBM75" s="93"/>
      <c r="TBN75" s="93"/>
      <c r="TBO75" s="93"/>
      <c r="TBP75" s="93"/>
      <c r="TBQ75" s="93"/>
      <c r="TBR75" s="93"/>
      <c r="TBS75" s="93"/>
      <c r="TBT75" s="93"/>
      <c r="TBU75" s="93"/>
      <c r="TBV75" s="93"/>
      <c r="TBW75" s="93"/>
      <c r="TBX75" s="93"/>
      <c r="TBY75" s="93"/>
      <c r="TBZ75" s="93"/>
      <c r="TCA75" s="93"/>
      <c r="TCB75" s="93"/>
      <c r="TCC75" s="93"/>
      <c r="TCD75" s="93"/>
      <c r="TCE75" s="93"/>
      <c r="TCF75" s="93"/>
      <c r="TCG75" s="93"/>
      <c r="TCH75" s="93"/>
      <c r="TCI75" s="93"/>
      <c r="TCJ75" s="93"/>
      <c r="TCK75" s="93"/>
      <c r="TCL75" s="93"/>
      <c r="TCM75" s="93"/>
      <c r="TCN75" s="93"/>
      <c r="TCO75" s="93"/>
      <c r="TCP75" s="93"/>
      <c r="TCQ75" s="93"/>
      <c r="TCR75" s="93"/>
      <c r="TCS75" s="93"/>
      <c r="TCT75" s="93"/>
      <c r="TCU75" s="93"/>
      <c r="TCV75" s="93"/>
      <c r="TCW75" s="93"/>
      <c r="TCX75" s="93"/>
      <c r="TCY75" s="93"/>
      <c r="TCZ75" s="93"/>
      <c r="TDA75" s="93"/>
      <c r="TDB75" s="93"/>
      <c r="TDC75" s="93"/>
      <c r="TDD75" s="93"/>
      <c r="TDE75" s="93"/>
      <c r="TDF75" s="93"/>
      <c r="TDL75" s="93"/>
      <c r="TDO75" s="93"/>
      <c r="TDR75" s="93"/>
      <c r="TDU75" s="93"/>
      <c r="TDX75" s="93"/>
      <c r="TEA75" s="93"/>
      <c r="TEG75" s="93"/>
      <c r="TEP75" s="93"/>
      <c r="TES75" s="93"/>
      <c r="TEV75" s="93"/>
      <c r="TEY75" s="93"/>
      <c r="TFK75" s="93"/>
      <c r="TFQ75" s="93"/>
      <c r="TFT75" s="93"/>
      <c r="TFW75" s="93"/>
      <c r="TFZ75" s="93"/>
      <c r="TGF75" s="93"/>
      <c r="TGI75" s="93"/>
      <c r="TGL75" s="93"/>
      <c r="TGO75" s="93"/>
      <c r="TGQ75" s="93"/>
      <c r="TGR75" s="93"/>
      <c r="TGW75" s="93"/>
      <c r="TGZ75" s="93"/>
      <c r="THC75" s="93"/>
      <c r="THF75" s="93"/>
      <c r="THI75" s="93"/>
      <c r="THL75" s="93"/>
      <c r="THO75" s="93"/>
      <c r="THU75" s="93"/>
      <c r="THX75" s="93"/>
      <c r="TIA75" s="93"/>
      <c r="TIC75" s="93"/>
      <c r="TID75" s="93"/>
      <c r="TIL75" s="93"/>
      <c r="TIO75" s="93"/>
      <c r="TIR75" s="93"/>
      <c r="TJC75" s="93"/>
      <c r="TJD75" s="93"/>
      <c r="TJI75" s="93"/>
      <c r="TJM75" s="93"/>
      <c r="TJN75" s="93"/>
      <c r="TJV75" s="93"/>
      <c r="TJW75" s="93"/>
      <c r="TKW75" s="93"/>
      <c r="TKX75" s="93"/>
      <c r="TKY75" s="93"/>
      <c r="TKZ75" s="93"/>
      <c r="TLA75" s="93"/>
      <c r="TLB75" s="93"/>
      <c r="TLC75" s="93"/>
      <c r="TLD75" s="93"/>
      <c r="TLE75" s="93"/>
      <c r="TLF75" s="93"/>
      <c r="TLG75" s="93"/>
      <c r="TLH75" s="93"/>
      <c r="TLI75" s="93"/>
      <c r="TLJ75" s="93"/>
      <c r="TLK75" s="93"/>
      <c r="TLL75" s="93"/>
      <c r="TLM75" s="93"/>
      <c r="TLN75" s="93"/>
      <c r="TLO75" s="93"/>
      <c r="TLP75" s="93"/>
      <c r="TLQ75" s="93"/>
      <c r="TLR75" s="93"/>
      <c r="TLS75" s="93"/>
      <c r="TLT75" s="93"/>
      <c r="TLU75" s="93"/>
      <c r="TLV75" s="93"/>
      <c r="TLW75" s="93"/>
      <c r="TLX75" s="93"/>
      <c r="TLY75" s="93"/>
      <c r="TLZ75" s="93"/>
      <c r="TMA75" s="93"/>
      <c r="TMB75" s="93"/>
      <c r="TMC75" s="93"/>
      <c r="TMD75" s="93"/>
      <c r="TME75" s="93"/>
      <c r="TMF75" s="93"/>
      <c r="TMG75" s="93"/>
      <c r="TMH75" s="93"/>
      <c r="TMI75" s="93"/>
      <c r="TMJ75" s="93"/>
      <c r="TMK75" s="93"/>
      <c r="TML75" s="93"/>
      <c r="TMM75" s="93"/>
      <c r="TMN75" s="93"/>
      <c r="TMO75" s="93"/>
      <c r="TMP75" s="93"/>
      <c r="TMQ75" s="93"/>
      <c r="TMR75" s="93"/>
      <c r="TMS75" s="93"/>
      <c r="TMT75" s="93"/>
      <c r="TMU75" s="93"/>
      <c r="TMV75" s="93"/>
      <c r="TMW75" s="93"/>
      <c r="TMX75" s="93"/>
      <c r="TMY75" s="93"/>
      <c r="TMZ75" s="93"/>
      <c r="TNA75" s="93"/>
      <c r="TNB75" s="93"/>
      <c r="TNH75" s="93"/>
      <c r="TNK75" s="93"/>
      <c r="TNN75" s="93"/>
      <c r="TNQ75" s="93"/>
      <c r="TNT75" s="93"/>
      <c r="TNW75" s="93"/>
      <c r="TOC75" s="93"/>
      <c r="TOL75" s="93"/>
      <c r="TOO75" s="93"/>
      <c r="TOR75" s="93"/>
      <c r="TOU75" s="93"/>
      <c r="TPG75" s="93"/>
      <c r="TPM75" s="93"/>
      <c r="TPP75" s="93"/>
      <c r="TPS75" s="93"/>
      <c r="TPV75" s="93"/>
      <c r="TQB75" s="93"/>
      <c r="TQE75" s="93"/>
      <c r="TQH75" s="93"/>
      <c r="TQK75" s="93"/>
      <c r="TQM75" s="93"/>
      <c r="TQN75" s="93"/>
      <c r="TQS75" s="93"/>
      <c r="TQV75" s="93"/>
      <c r="TQY75" s="93"/>
      <c r="TRB75" s="93"/>
      <c r="TRE75" s="93"/>
      <c r="TRH75" s="93"/>
      <c r="TRK75" s="93"/>
      <c r="TRQ75" s="93"/>
      <c r="TRT75" s="93"/>
      <c r="TRW75" s="93"/>
      <c r="TRY75" s="93"/>
      <c r="TRZ75" s="93"/>
      <c r="TSH75" s="93"/>
      <c r="TSK75" s="93"/>
      <c r="TSN75" s="93"/>
      <c r="TSY75" s="93"/>
      <c r="TSZ75" s="93"/>
      <c r="TTE75" s="93"/>
      <c r="TTI75" s="93"/>
      <c r="TTJ75" s="93"/>
      <c r="TTR75" s="93"/>
      <c r="TTS75" s="93"/>
      <c r="TUS75" s="93"/>
      <c r="TUT75" s="93"/>
      <c r="TUU75" s="93"/>
      <c r="TUV75" s="93"/>
      <c r="TUW75" s="93"/>
      <c r="TUX75" s="93"/>
      <c r="TUY75" s="93"/>
      <c r="TUZ75" s="93"/>
      <c r="TVA75" s="93"/>
      <c r="TVB75" s="93"/>
      <c r="TVC75" s="93"/>
      <c r="TVD75" s="93"/>
      <c r="TVE75" s="93"/>
      <c r="TVF75" s="93"/>
      <c r="TVG75" s="93"/>
      <c r="TVH75" s="93"/>
      <c r="TVI75" s="93"/>
      <c r="TVJ75" s="93"/>
      <c r="TVK75" s="93"/>
      <c r="TVL75" s="93"/>
      <c r="TVM75" s="93"/>
      <c r="TVN75" s="93"/>
      <c r="TVO75" s="93"/>
      <c r="TVP75" s="93"/>
      <c r="TVQ75" s="93"/>
      <c r="TVR75" s="93"/>
      <c r="TVS75" s="93"/>
      <c r="TVT75" s="93"/>
      <c r="TVU75" s="93"/>
      <c r="TVV75" s="93"/>
      <c r="TVW75" s="93"/>
      <c r="TVX75" s="93"/>
      <c r="TVY75" s="93"/>
      <c r="TVZ75" s="93"/>
      <c r="TWA75" s="93"/>
      <c r="TWB75" s="93"/>
      <c r="TWC75" s="93"/>
      <c r="TWD75" s="93"/>
      <c r="TWE75" s="93"/>
      <c r="TWF75" s="93"/>
      <c r="TWG75" s="93"/>
      <c r="TWH75" s="93"/>
      <c r="TWI75" s="93"/>
      <c r="TWJ75" s="93"/>
      <c r="TWK75" s="93"/>
      <c r="TWL75" s="93"/>
      <c r="TWM75" s="93"/>
      <c r="TWN75" s="93"/>
      <c r="TWO75" s="93"/>
      <c r="TWP75" s="93"/>
      <c r="TWQ75" s="93"/>
      <c r="TWR75" s="93"/>
      <c r="TWS75" s="93"/>
      <c r="TWT75" s="93"/>
      <c r="TWU75" s="93"/>
      <c r="TWV75" s="93"/>
      <c r="TWW75" s="93"/>
      <c r="TWX75" s="93"/>
      <c r="TXD75" s="93"/>
      <c r="TXG75" s="93"/>
      <c r="TXJ75" s="93"/>
      <c r="TXM75" s="93"/>
      <c r="TXP75" s="93"/>
      <c r="TXS75" s="93"/>
      <c r="TXY75" s="93"/>
      <c r="TYH75" s="93"/>
      <c r="TYK75" s="93"/>
      <c r="TYN75" s="93"/>
      <c r="TYQ75" s="93"/>
      <c r="TZC75" s="93"/>
      <c r="TZI75" s="93"/>
      <c r="TZL75" s="93"/>
      <c r="TZO75" s="93"/>
      <c r="TZR75" s="93"/>
      <c r="TZX75" s="93"/>
      <c r="UAA75" s="93"/>
      <c r="UAD75" s="93"/>
      <c r="UAG75" s="93"/>
      <c r="UAI75" s="93"/>
      <c r="UAJ75" s="93"/>
      <c r="UAO75" s="93"/>
      <c r="UAR75" s="93"/>
      <c r="UAU75" s="93"/>
      <c r="UAX75" s="93"/>
      <c r="UBA75" s="93"/>
      <c r="UBD75" s="93"/>
      <c r="UBG75" s="93"/>
      <c r="UBM75" s="93"/>
      <c r="UBP75" s="93"/>
      <c r="UBS75" s="93"/>
      <c r="UBU75" s="93"/>
      <c r="UBV75" s="93"/>
      <c r="UCD75" s="93"/>
      <c r="UCG75" s="93"/>
      <c r="UCJ75" s="93"/>
      <c r="UCU75" s="93"/>
      <c r="UCV75" s="93"/>
      <c r="UDA75" s="93"/>
      <c r="UDE75" s="93"/>
      <c r="UDF75" s="93"/>
      <c r="UDN75" s="93"/>
      <c r="UDO75" s="93"/>
      <c r="UEO75" s="93"/>
      <c r="UEP75" s="93"/>
      <c r="UEQ75" s="93"/>
      <c r="UER75" s="93"/>
      <c r="UES75" s="93"/>
      <c r="UET75" s="93"/>
      <c r="UEU75" s="93"/>
      <c r="UEV75" s="93"/>
      <c r="UEW75" s="93"/>
      <c r="UEX75" s="93"/>
      <c r="UEY75" s="93"/>
      <c r="UEZ75" s="93"/>
      <c r="UFA75" s="93"/>
      <c r="UFB75" s="93"/>
      <c r="UFC75" s="93"/>
      <c r="UFD75" s="93"/>
      <c r="UFE75" s="93"/>
      <c r="UFF75" s="93"/>
      <c r="UFG75" s="93"/>
      <c r="UFH75" s="93"/>
      <c r="UFI75" s="93"/>
      <c r="UFJ75" s="93"/>
      <c r="UFK75" s="93"/>
      <c r="UFL75" s="93"/>
      <c r="UFM75" s="93"/>
      <c r="UFN75" s="93"/>
      <c r="UFO75" s="93"/>
      <c r="UFP75" s="93"/>
      <c r="UFQ75" s="93"/>
      <c r="UFR75" s="93"/>
      <c r="UFS75" s="93"/>
      <c r="UFT75" s="93"/>
      <c r="UFU75" s="93"/>
      <c r="UFV75" s="93"/>
      <c r="UFW75" s="93"/>
      <c r="UFX75" s="93"/>
      <c r="UFY75" s="93"/>
      <c r="UFZ75" s="93"/>
      <c r="UGA75" s="93"/>
      <c r="UGB75" s="93"/>
      <c r="UGC75" s="93"/>
      <c r="UGD75" s="93"/>
      <c r="UGE75" s="93"/>
      <c r="UGF75" s="93"/>
      <c r="UGG75" s="93"/>
      <c r="UGH75" s="93"/>
      <c r="UGI75" s="93"/>
      <c r="UGJ75" s="93"/>
      <c r="UGK75" s="93"/>
      <c r="UGL75" s="93"/>
      <c r="UGM75" s="93"/>
      <c r="UGN75" s="93"/>
      <c r="UGO75" s="93"/>
      <c r="UGP75" s="93"/>
      <c r="UGQ75" s="93"/>
      <c r="UGR75" s="93"/>
      <c r="UGS75" s="93"/>
      <c r="UGT75" s="93"/>
      <c r="UGZ75" s="93"/>
      <c r="UHC75" s="93"/>
      <c r="UHF75" s="93"/>
      <c r="UHI75" s="93"/>
      <c r="UHL75" s="93"/>
      <c r="UHO75" s="93"/>
      <c r="UHU75" s="93"/>
      <c r="UID75" s="93"/>
      <c r="UIG75" s="93"/>
      <c r="UIJ75" s="93"/>
      <c r="UIM75" s="93"/>
      <c r="UIY75" s="93"/>
      <c r="UJE75" s="93"/>
      <c r="UJH75" s="93"/>
      <c r="UJK75" s="93"/>
      <c r="UJN75" s="93"/>
      <c r="UJT75" s="93"/>
      <c r="UJW75" s="93"/>
      <c r="UJZ75" s="93"/>
      <c r="UKC75" s="93"/>
      <c r="UKE75" s="93"/>
      <c r="UKF75" s="93"/>
      <c r="UKK75" s="93"/>
      <c r="UKN75" s="93"/>
      <c r="UKQ75" s="93"/>
      <c r="UKT75" s="93"/>
      <c r="UKW75" s="93"/>
      <c r="UKZ75" s="93"/>
      <c r="ULC75" s="93"/>
      <c r="ULI75" s="93"/>
      <c r="ULL75" s="93"/>
      <c r="ULO75" s="93"/>
      <c r="ULQ75" s="93"/>
      <c r="ULR75" s="93"/>
      <c r="ULZ75" s="93"/>
      <c r="UMC75" s="93"/>
      <c r="UMF75" s="93"/>
      <c r="UMQ75" s="93"/>
      <c r="UMR75" s="93"/>
      <c r="UMW75" s="93"/>
      <c r="UNA75" s="93"/>
      <c r="UNB75" s="93"/>
      <c r="UNJ75" s="93"/>
      <c r="UNK75" s="93"/>
      <c r="UOK75" s="93"/>
      <c r="UOL75" s="93"/>
      <c r="UOM75" s="93"/>
      <c r="UON75" s="93"/>
      <c r="UOO75" s="93"/>
      <c r="UOP75" s="93"/>
      <c r="UOQ75" s="93"/>
      <c r="UOR75" s="93"/>
      <c r="UOS75" s="93"/>
      <c r="UOT75" s="93"/>
      <c r="UOU75" s="93"/>
      <c r="UOV75" s="93"/>
      <c r="UOW75" s="93"/>
      <c r="UOX75" s="93"/>
      <c r="UOY75" s="93"/>
      <c r="UOZ75" s="93"/>
      <c r="UPA75" s="93"/>
      <c r="UPB75" s="93"/>
      <c r="UPC75" s="93"/>
      <c r="UPD75" s="93"/>
      <c r="UPE75" s="93"/>
      <c r="UPF75" s="93"/>
      <c r="UPG75" s="93"/>
      <c r="UPH75" s="93"/>
      <c r="UPI75" s="93"/>
      <c r="UPJ75" s="93"/>
      <c r="UPK75" s="93"/>
      <c r="UPL75" s="93"/>
      <c r="UPM75" s="93"/>
      <c r="UPN75" s="93"/>
      <c r="UPO75" s="93"/>
      <c r="UPP75" s="93"/>
      <c r="UPQ75" s="93"/>
      <c r="UPR75" s="93"/>
      <c r="UPS75" s="93"/>
      <c r="UPT75" s="93"/>
      <c r="UPU75" s="93"/>
      <c r="UPV75" s="93"/>
      <c r="UPW75" s="93"/>
      <c r="UPX75" s="93"/>
      <c r="UPY75" s="93"/>
      <c r="UPZ75" s="93"/>
      <c r="UQA75" s="93"/>
      <c r="UQB75" s="93"/>
      <c r="UQC75" s="93"/>
      <c r="UQD75" s="93"/>
      <c r="UQE75" s="93"/>
      <c r="UQF75" s="93"/>
      <c r="UQG75" s="93"/>
      <c r="UQH75" s="93"/>
      <c r="UQI75" s="93"/>
      <c r="UQJ75" s="93"/>
      <c r="UQK75" s="93"/>
      <c r="UQL75" s="93"/>
      <c r="UQM75" s="93"/>
      <c r="UQN75" s="93"/>
      <c r="UQO75" s="93"/>
      <c r="UQP75" s="93"/>
      <c r="UQV75" s="93"/>
      <c r="UQY75" s="93"/>
      <c r="URB75" s="93"/>
      <c r="URE75" s="93"/>
      <c r="URH75" s="93"/>
      <c r="URK75" s="93"/>
      <c r="URQ75" s="93"/>
      <c r="URZ75" s="93"/>
      <c r="USC75" s="93"/>
      <c r="USF75" s="93"/>
      <c r="USI75" s="93"/>
      <c r="USU75" s="93"/>
      <c r="UTA75" s="93"/>
      <c r="UTD75" s="93"/>
      <c r="UTG75" s="93"/>
      <c r="UTJ75" s="93"/>
      <c r="UTP75" s="93"/>
      <c r="UTS75" s="93"/>
      <c r="UTV75" s="93"/>
      <c r="UTY75" s="93"/>
      <c r="UUA75" s="93"/>
      <c r="UUB75" s="93"/>
      <c r="UUG75" s="93"/>
      <c r="UUJ75" s="93"/>
      <c r="UUM75" s="93"/>
      <c r="UUP75" s="93"/>
      <c r="UUS75" s="93"/>
      <c r="UUV75" s="93"/>
      <c r="UUY75" s="93"/>
      <c r="UVE75" s="93"/>
      <c r="UVH75" s="93"/>
      <c r="UVK75" s="93"/>
      <c r="UVM75" s="93"/>
      <c r="UVN75" s="93"/>
      <c r="UVV75" s="93"/>
      <c r="UVY75" s="93"/>
      <c r="UWB75" s="93"/>
      <c r="UWM75" s="93"/>
      <c r="UWN75" s="93"/>
      <c r="UWS75" s="93"/>
      <c r="UWW75" s="93"/>
      <c r="UWX75" s="93"/>
      <c r="UXF75" s="93"/>
      <c r="UXG75" s="93"/>
      <c r="UYG75" s="93"/>
      <c r="UYH75" s="93"/>
      <c r="UYI75" s="93"/>
      <c r="UYJ75" s="93"/>
      <c r="UYK75" s="93"/>
      <c r="UYL75" s="93"/>
      <c r="UYM75" s="93"/>
      <c r="UYN75" s="93"/>
      <c r="UYO75" s="93"/>
      <c r="UYP75" s="93"/>
      <c r="UYQ75" s="93"/>
      <c r="UYR75" s="93"/>
      <c r="UYS75" s="93"/>
      <c r="UYT75" s="93"/>
      <c r="UYU75" s="93"/>
      <c r="UYV75" s="93"/>
      <c r="UYW75" s="93"/>
      <c r="UYX75" s="93"/>
      <c r="UYY75" s="93"/>
      <c r="UYZ75" s="93"/>
      <c r="UZA75" s="93"/>
      <c r="UZB75" s="93"/>
      <c r="UZC75" s="93"/>
      <c r="UZD75" s="93"/>
      <c r="UZE75" s="93"/>
      <c r="UZF75" s="93"/>
      <c r="UZG75" s="93"/>
      <c r="UZH75" s="93"/>
      <c r="UZI75" s="93"/>
      <c r="UZJ75" s="93"/>
      <c r="UZK75" s="93"/>
      <c r="UZL75" s="93"/>
      <c r="UZM75" s="93"/>
      <c r="UZN75" s="93"/>
      <c r="UZO75" s="93"/>
      <c r="UZP75" s="93"/>
      <c r="UZQ75" s="93"/>
      <c r="UZR75" s="93"/>
      <c r="UZS75" s="93"/>
      <c r="UZT75" s="93"/>
      <c r="UZU75" s="93"/>
      <c r="UZV75" s="93"/>
      <c r="UZW75" s="93"/>
      <c r="UZX75" s="93"/>
      <c r="UZY75" s="93"/>
      <c r="UZZ75" s="93"/>
      <c r="VAA75" s="93"/>
      <c r="VAB75" s="93"/>
      <c r="VAC75" s="93"/>
      <c r="VAD75" s="93"/>
      <c r="VAE75" s="93"/>
      <c r="VAF75" s="93"/>
      <c r="VAG75" s="93"/>
      <c r="VAH75" s="93"/>
      <c r="VAI75" s="93"/>
      <c r="VAJ75" s="93"/>
      <c r="VAK75" s="93"/>
      <c r="VAL75" s="93"/>
      <c r="VAR75" s="93"/>
      <c r="VAU75" s="93"/>
      <c r="VAX75" s="93"/>
      <c r="VBA75" s="93"/>
      <c r="VBD75" s="93"/>
      <c r="VBG75" s="93"/>
      <c r="VBM75" s="93"/>
      <c r="VBV75" s="93"/>
      <c r="VBY75" s="93"/>
      <c r="VCB75" s="93"/>
      <c r="VCE75" s="93"/>
      <c r="VCQ75" s="93"/>
      <c r="VCW75" s="93"/>
      <c r="VCZ75" s="93"/>
      <c r="VDC75" s="93"/>
      <c r="VDF75" s="93"/>
      <c r="VDL75" s="93"/>
      <c r="VDO75" s="93"/>
      <c r="VDR75" s="93"/>
      <c r="VDU75" s="93"/>
      <c r="VDW75" s="93"/>
      <c r="VDX75" s="93"/>
      <c r="VEC75" s="93"/>
      <c r="VEF75" s="93"/>
      <c r="VEI75" s="93"/>
      <c r="VEL75" s="93"/>
      <c r="VEO75" s="93"/>
      <c r="VER75" s="93"/>
      <c r="VEU75" s="93"/>
      <c r="VFA75" s="93"/>
      <c r="VFD75" s="93"/>
      <c r="VFG75" s="93"/>
      <c r="VFI75" s="93"/>
      <c r="VFJ75" s="93"/>
      <c r="VFR75" s="93"/>
      <c r="VFU75" s="93"/>
      <c r="VFX75" s="93"/>
      <c r="VGI75" s="93"/>
      <c r="VGJ75" s="93"/>
      <c r="VGO75" s="93"/>
      <c r="VGS75" s="93"/>
      <c r="VGT75" s="93"/>
      <c r="VHB75" s="93"/>
      <c r="VHC75" s="93"/>
      <c r="VIC75" s="93"/>
      <c r="VID75" s="93"/>
      <c r="VIE75" s="93"/>
      <c r="VIF75" s="93"/>
      <c r="VIG75" s="93"/>
      <c r="VIH75" s="93"/>
      <c r="VII75" s="93"/>
      <c r="VIJ75" s="93"/>
      <c r="VIK75" s="93"/>
      <c r="VIL75" s="93"/>
      <c r="VIM75" s="93"/>
      <c r="VIN75" s="93"/>
      <c r="VIO75" s="93"/>
      <c r="VIP75" s="93"/>
      <c r="VIQ75" s="93"/>
      <c r="VIR75" s="93"/>
      <c r="VIS75" s="93"/>
      <c r="VIT75" s="93"/>
      <c r="VIU75" s="93"/>
      <c r="VIV75" s="93"/>
      <c r="VIW75" s="93"/>
      <c r="VIX75" s="93"/>
      <c r="VIY75" s="93"/>
      <c r="VIZ75" s="93"/>
      <c r="VJA75" s="93"/>
      <c r="VJB75" s="93"/>
      <c r="VJC75" s="93"/>
      <c r="VJD75" s="93"/>
      <c r="VJE75" s="93"/>
      <c r="VJF75" s="93"/>
      <c r="VJG75" s="93"/>
      <c r="VJH75" s="93"/>
      <c r="VJI75" s="93"/>
      <c r="VJJ75" s="93"/>
      <c r="VJK75" s="93"/>
      <c r="VJL75" s="93"/>
      <c r="VJM75" s="93"/>
      <c r="VJN75" s="93"/>
      <c r="VJO75" s="93"/>
      <c r="VJP75" s="93"/>
      <c r="VJQ75" s="93"/>
      <c r="VJR75" s="93"/>
      <c r="VJS75" s="93"/>
      <c r="VJT75" s="93"/>
      <c r="VJU75" s="93"/>
      <c r="VJV75" s="93"/>
      <c r="VJW75" s="93"/>
      <c r="VJX75" s="93"/>
      <c r="VJY75" s="93"/>
      <c r="VJZ75" s="93"/>
      <c r="VKA75" s="93"/>
      <c r="VKB75" s="93"/>
      <c r="VKC75" s="93"/>
      <c r="VKD75" s="93"/>
      <c r="VKE75" s="93"/>
      <c r="VKF75" s="93"/>
      <c r="VKG75" s="93"/>
      <c r="VKH75" s="93"/>
      <c r="VKN75" s="93"/>
      <c r="VKQ75" s="93"/>
      <c r="VKT75" s="93"/>
      <c r="VKW75" s="93"/>
      <c r="VKZ75" s="93"/>
      <c r="VLC75" s="93"/>
      <c r="VLI75" s="93"/>
      <c r="VLR75" s="93"/>
      <c r="VLU75" s="93"/>
      <c r="VLX75" s="93"/>
      <c r="VMA75" s="93"/>
      <c r="VMM75" s="93"/>
      <c r="VMS75" s="93"/>
      <c r="VMV75" s="93"/>
      <c r="VMY75" s="93"/>
      <c r="VNB75" s="93"/>
      <c r="VNH75" s="93"/>
      <c r="VNK75" s="93"/>
      <c r="VNN75" s="93"/>
      <c r="VNQ75" s="93"/>
      <c r="VNS75" s="93"/>
      <c r="VNT75" s="93"/>
      <c r="VNY75" s="93"/>
      <c r="VOB75" s="93"/>
      <c r="VOE75" s="93"/>
      <c r="VOH75" s="93"/>
      <c r="VOK75" s="93"/>
      <c r="VON75" s="93"/>
      <c r="VOQ75" s="93"/>
      <c r="VOW75" s="93"/>
      <c r="VOZ75" s="93"/>
      <c r="VPC75" s="93"/>
      <c r="VPE75" s="93"/>
      <c r="VPF75" s="93"/>
      <c r="VPN75" s="93"/>
      <c r="VPQ75" s="93"/>
      <c r="VPT75" s="93"/>
      <c r="VQE75" s="93"/>
      <c r="VQF75" s="93"/>
      <c r="VQK75" s="93"/>
      <c r="VQO75" s="93"/>
      <c r="VQP75" s="93"/>
      <c r="VQX75" s="93"/>
      <c r="VQY75" s="93"/>
      <c r="VRY75" s="93"/>
      <c r="VRZ75" s="93"/>
      <c r="VSA75" s="93"/>
      <c r="VSB75" s="93"/>
      <c r="VSC75" s="93"/>
      <c r="VSD75" s="93"/>
      <c r="VSE75" s="93"/>
      <c r="VSF75" s="93"/>
      <c r="VSG75" s="93"/>
      <c r="VSH75" s="93"/>
      <c r="VSI75" s="93"/>
      <c r="VSJ75" s="93"/>
      <c r="VSK75" s="93"/>
      <c r="VSL75" s="93"/>
      <c r="VSM75" s="93"/>
      <c r="VSN75" s="93"/>
      <c r="VSO75" s="93"/>
      <c r="VSP75" s="93"/>
      <c r="VSQ75" s="93"/>
      <c r="VSR75" s="93"/>
      <c r="VSS75" s="93"/>
      <c r="VST75" s="93"/>
      <c r="VSU75" s="93"/>
      <c r="VSV75" s="93"/>
      <c r="VSW75" s="93"/>
      <c r="VSX75" s="93"/>
      <c r="VSY75" s="93"/>
      <c r="VSZ75" s="93"/>
      <c r="VTA75" s="93"/>
      <c r="VTB75" s="93"/>
      <c r="VTC75" s="93"/>
      <c r="VTD75" s="93"/>
      <c r="VTE75" s="93"/>
      <c r="VTF75" s="93"/>
      <c r="VTG75" s="93"/>
      <c r="VTH75" s="93"/>
      <c r="VTI75" s="93"/>
      <c r="VTJ75" s="93"/>
      <c r="VTK75" s="93"/>
      <c r="VTL75" s="93"/>
      <c r="VTM75" s="93"/>
      <c r="VTN75" s="93"/>
      <c r="VTO75" s="93"/>
      <c r="VTP75" s="93"/>
      <c r="VTQ75" s="93"/>
      <c r="VTR75" s="93"/>
      <c r="VTS75" s="93"/>
      <c r="VTT75" s="93"/>
      <c r="VTU75" s="93"/>
      <c r="VTV75" s="93"/>
      <c r="VTW75" s="93"/>
      <c r="VTX75" s="93"/>
      <c r="VTY75" s="93"/>
      <c r="VTZ75" s="93"/>
      <c r="VUA75" s="93"/>
      <c r="VUB75" s="93"/>
      <c r="VUC75" s="93"/>
      <c r="VUD75" s="93"/>
      <c r="VUJ75" s="93"/>
      <c r="VUM75" s="93"/>
      <c r="VUP75" s="93"/>
      <c r="VUS75" s="93"/>
      <c r="VUV75" s="93"/>
      <c r="VUY75" s="93"/>
      <c r="VVE75" s="93"/>
      <c r="VVN75" s="93"/>
      <c r="VVQ75" s="93"/>
      <c r="VVT75" s="93"/>
      <c r="VVW75" s="93"/>
      <c r="VWI75" s="93"/>
      <c r="VWO75" s="93"/>
      <c r="VWR75" s="93"/>
      <c r="VWU75" s="93"/>
      <c r="VWX75" s="93"/>
      <c r="VXD75" s="93"/>
      <c r="VXG75" s="93"/>
      <c r="VXJ75" s="93"/>
      <c r="VXM75" s="93"/>
      <c r="VXO75" s="93"/>
      <c r="VXP75" s="93"/>
      <c r="VXU75" s="93"/>
      <c r="VXX75" s="93"/>
      <c r="VYA75" s="93"/>
      <c r="VYD75" s="93"/>
      <c r="VYG75" s="93"/>
      <c r="VYJ75" s="93"/>
      <c r="VYM75" s="93"/>
      <c r="VYS75" s="93"/>
      <c r="VYV75" s="93"/>
      <c r="VYY75" s="93"/>
      <c r="VZA75" s="93"/>
      <c r="VZB75" s="93"/>
      <c r="VZJ75" s="93"/>
      <c r="VZM75" s="93"/>
      <c r="VZP75" s="93"/>
      <c r="WAA75" s="93"/>
      <c r="WAB75" s="93"/>
      <c r="WAG75" s="93"/>
      <c r="WAK75" s="93"/>
      <c r="WAL75" s="93"/>
      <c r="WAT75" s="93"/>
      <c r="WAU75" s="93"/>
      <c r="WBU75" s="93"/>
      <c r="WBV75" s="93"/>
      <c r="WBW75" s="93"/>
      <c r="WBX75" s="93"/>
      <c r="WBY75" s="93"/>
      <c r="WBZ75" s="93"/>
      <c r="WCA75" s="93"/>
      <c r="WCB75" s="93"/>
      <c r="WCC75" s="93"/>
      <c r="WCD75" s="93"/>
      <c r="WCE75" s="93"/>
      <c r="WCF75" s="93"/>
      <c r="WCG75" s="93"/>
      <c r="WCH75" s="93"/>
      <c r="WCI75" s="93"/>
      <c r="WCJ75" s="93"/>
      <c r="WCK75" s="93"/>
      <c r="WCL75" s="93"/>
      <c r="WCM75" s="93"/>
      <c r="WCN75" s="93"/>
      <c r="WCO75" s="93"/>
      <c r="WCP75" s="93"/>
      <c r="WCQ75" s="93"/>
      <c r="WCR75" s="93"/>
      <c r="WCS75" s="93"/>
      <c r="WCT75" s="93"/>
      <c r="WCU75" s="93"/>
      <c r="WCV75" s="93"/>
      <c r="WCW75" s="93"/>
      <c r="WCX75" s="93"/>
      <c r="WCY75" s="93"/>
      <c r="WCZ75" s="93"/>
      <c r="WDA75" s="93"/>
      <c r="WDB75" s="93"/>
      <c r="WDC75" s="93"/>
      <c r="WDD75" s="93"/>
      <c r="WDE75" s="93"/>
      <c r="WDF75" s="93"/>
      <c r="WDG75" s="93"/>
      <c r="WDH75" s="93"/>
      <c r="WDI75" s="93"/>
      <c r="WDJ75" s="93"/>
      <c r="WDK75" s="93"/>
      <c r="WDL75" s="93"/>
      <c r="WDM75" s="93"/>
      <c r="WDN75" s="93"/>
      <c r="WDO75" s="93"/>
      <c r="WDP75" s="93"/>
      <c r="WDQ75" s="93"/>
      <c r="WDR75" s="93"/>
      <c r="WDS75" s="93"/>
      <c r="WDT75" s="93"/>
      <c r="WDU75" s="93"/>
      <c r="WDV75" s="93"/>
      <c r="WDW75" s="93"/>
      <c r="WDX75" s="93"/>
      <c r="WDY75" s="93"/>
      <c r="WDZ75" s="93"/>
      <c r="WEF75" s="93"/>
      <c r="WEI75" s="93"/>
      <c r="WEL75" s="93"/>
      <c r="WEO75" s="93"/>
      <c r="WER75" s="93"/>
      <c r="WEU75" s="93"/>
      <c r="WFA75" s="93"/>
      <c r="WFJ75" s="93"/>
      <c r="WFM75" s="93"/>
      <c r="WFP75" s="93"/>
      <c r="WFS75" s="93"/>
      <c r="WGE75" s="93"/>
      <c r="WGK75" s="93"/>
      <c r="WGN75" s="93"/>
      <c r="WGQ75" s="93"/>
      <c r="WGT75" s="93"/>
      <c r="WGZ75" s="93"/>
      <c r="WHC75" s="93"/>
      <c r="WHF75" s="93"/>
      <c r="WHI75" s="93"/>
      <c r="WHK75" s="93"/>
      <c r="WHL75" s="93"/>
      <c r="WHQ75" s="93"/>
      <c r="WHT75" s="93"/>
      <c r="WHW75" s="93"/>
      <c r="WHZ75" s="93"/>
      <c r="WIC75" s="93"/>
      <c r="WIF75" s="93"/>
      <c r="WII75" s="93"/>
      <c r="WIO75" s="93"/>
      <c r="WIR75" s="93"/>
      <c r="WIU75" s="93"/>
      <c r="WIW75" s="93"/>
      <c r="WIX75" s="93"/>
      <c r="WJF75" s="93"/>
      <c r="WJI75" s="93"/>
      <c r="WJL75" s="93"/>
      <c r="WJW75" s="93"/>
      <c r="WJX75" s="93"/>
      <c r="WKC75" s="93"/>
      <c r="WKG75" s="93"/>
      <c r="WKH75" s="93"/>
      <c r="WKP75" s="93"/>
      <c r="WKQ75" s="93"/>
      <c r="WLQ75" s="93"/>
      <c r="WLR75" s="93"/>
      <c r="WLS75" s="93"/>
      <c r="WLT75" s="93"/>
      <c r="WLU75" s="93"/>
      <c r="WLV75" s="93"/>
      <c r="WLW75" s="93"/>
      <c r="WLX75" s="93"/>
      <c r="WLY75" s="93"/>
      <c r="WLZ75" s="93"/>
      <c r="WMA75" s="93"/>
      <c r="WMB75" s="93"/>
      <c r="WMC75" s="93"/>
      <c r="WMD75" s="93"/>
      <c r="WME75" s="93"/>
      <c r="WMF75" s="93"/>
      <c r="WMG75" s="93"/>
      <c r="WMH75" s="93"/>
      <c r="WMI75" s="93"/>
      <c r="WMJ75" s="93"/>
      <c r="WMK75" s="93"/>
      <c r="WML75" s="93"/>
      <c r="WMM75" s="93"/>
      <c r="WMN75" s="93"/>
      <c r="WMO75" s="93"/>
      <c r="WMP75" s="93"/>
      <c r="WMQ75" s="93"/>
      <c r="WMR75" s="93"/>
      <c r="WMS75" s="93"/>
      <c r="WMT75" s="93"/>
      <c r="WMU75" s="93"/>
      <c r="WMV75" s="93"/>
      <c r="WMW75" s="93"/>
      <c r="WMX75" s="93"/>
      <c r="WMY75" s="93"/>
      <c r="WMZ75" s="93"/>
      <c r="WNA75" s="93"/>
      <c r="WNB75" s="93"/>
      <c r="WNC75" s="93"/>
      <c r="WND75" s="93"/>
      <c r="WNE75" s="93"/>
      <c r="WNF75" s="93"/>
      <c r="WNG75" s="93"/>
      <c r="WNH75" s="93"/>
      <c r="WNI75" s="93"/>
      <c r="WNJ75" s="93"/>
      <c r="WNK75" s="93"/>
      <c r="WNL75" s="93"/>
      <c r="WNM75" s="93"/>
      <c r="WNN75" s="93"/>
      <c r="WNO75" s="93"/>
      <c r="WNP75" s="93"/>
      <c r="WNQ75" s="93"/>
      <c r="WNR75" s="93"/>
      <c r="WNS75" s="93"/>
      <c r="WNT75" s="93"/>
      <c r="WNU75" s="93"/>
      <c r="WNV75" s="93"/>
      <c r="WOB75" s="93"/>
      <c r="WOE75" s="93"/>
      <c r="WOH75" s="93"/>
      <c r="WOK75" s="93"/>
      <c r="WON75" s="93"/>
      <c r="WOQ75" s="93"/>
      <c r="WOW75" s="93"/>
      <c r="WPF75" s="93"/>
      <c r="WPI75" s="93"/>
      <c r="WPL75" s="93"/>
      <c r="WPO75" s="93"/>
      <c r="WQA75" s="93"/>
      <c r="WQG75" s="93"/>
      <c r="WQJ75" s="93"/>
      <c r="WQM75" s="93"/>
      <c r="WQP75" s="93"/>
      <c r="WQV75" s="93"/>
      <c r="WQY75" s="93"/>
      <c r="WRB75" s="93"/>
      <c r="WRE75" s="93"/>
      <c r="WRG75" s="93"/>
      <c r="WRH75" s="93"/>
      <c r="WRM75" s="93"/>
      <c r="WRP75" s="93"/>
      <c r="WRS75" s="93"/>
      <c r="WRV75" s="93"/>
      <c r="WRY75" s="93"/>
      <c r="WSB75" s="93"/>
      <c r="WSE75" s="93"/>
      <c r="WSK75" s="93"/>
      <c r="WSN75" s="93"/>
      <c r="WSQ75" s="93"/>
      <c r="WSS75" s="93"/>
      <c r="WST75" s="93"/>
      <c r="WTB75" s="93"/>
      <c r="WTE75" s="93"/>
      <c r="WTH75" s="93"/>
      <c r="WTS75" s="93"/>
      <c r="WTT75" s="93"/>
      <c r="WTY75" s="93"/>
      <c r="WUC75" s="93"/>
      <c r="WUD75" s="93"/>
      <c r="WUL75" s="93"/>
      <c r="WUM75" s="93"/>
      <c r="WVM75" s="93"/>
      <c r="WVN75" s="93"/>
      <c r="WVO75" s="93"/>
      <c r="WVP75" s="93"/>
      <c r="WVQ75" s="93"/>
      <c r="WVR75" s="93"/>
      <c r="WVS75" s="93"/>
      <c r="WVT75" s="93"/>
      <c r="WVU75" s="93"/>
      <c r="WVV75" s="93"/>
      <c r="WVW75" s="93"/>
      <c r="WVX75" s="93"/>
      <c r="WVY75" s="93"/>
      <c r="WVZ75" s="93"/>
      <c r="WWA75" s="93"/>
      <c r="WWB75" s="93"/>
      <c r="WWC75" s="93"/>
      <c r="WWD75" s="93"/>
      <c r="WWE75" s="93"/>
      <c r="WWF75" s="93"/>
      <c r="WWG75" s="93"/>
      <c r="WWH75" s="93"/>
      <c r="WWI75" s="93"/>
      <c r="WWJ75" s="93"/>
      <c r="WWK75" s="93"/>
      <c r="WWL75" s="93"/>
      <c r="WWM75" s="93"/>
      <c r="WWN75" s="93"/>
      <c r="WWO75" s="93"/>
      <c r="WWP75" s="93"/>
      <c r="WWQ75" s="93"/>
      <c r="WWR75" s="93"/>
      <c r="WWS75" s="93"/>
      <c r="WWT75" s="93"/>
      <c r="WWU75" s="93"/>
      <c r="WWV75" s="93"/>
      <c r="WWW75" s="93"/>
      <c r="WWX75" s="93"/>
      <c r="WWY75" s="93"/>
      <c r="WWZ75" s="93"/>
      <c r="WXA75" s="93"/>
      <c r="WXB75" s="93"/>
      <c r="WXC75" s="93"/>
      <c r="WXD75" s="93"/>
      <c r="WXE75" s="93"/>
      <c r="WXF75" s="93"/>
      <c r="WXG75" s="93"/>
      <c r="WXH75" s="93"/>
      <c r="WXI75" s="93"/>
      <c r="WXJ75" s="93"/>
      <c r="WXK75" s="93"/>
      <c r="WXL75" s="93"/>
      <c r="WXM75" s="93"/>
      <c r="WXN75" s="93"/>
      <c r="WXO75" s="93"/>
      <c r="WXP75" s="93"/>
      <c r="WXQ75" s="93"/>
      <c r="WXR75" s="93"/>
      <c r="WXS75" s="93"/>
      <c r="WXT75" s="93"/>
      <c r="WXU75" s="93"/>
      <c r="WXV75" s="93"/>
      <c r="WXW75" s="93"/>
      <c r="WXX75" s="93"/>
      <c r="WXY75" s="93"/>
      <c r="WXZ75" s="93"/>
      <c r="WYA75" s="93"/>
      <c r="WYB75" s="93"/>
      <c r="WYC75" s="93"/>
      <c r="WYD75" s="93"/>
      <c r="WYE75" s="93"/>
      <c r="WYF75" s="93"/>
      <c r="WYG75" s="93"/>
      <c r="WYH75" s="93"/>
      <c r="WYI75" s="93"/>
      <c r="WYJ75" s="93"/>
      <c r="WYK75" s="93"/>
      <c r="WYL75" s="93"/>
      <c r="WYM75" s="93"/>
      <c r="WYN75" s="93"/>
      <c r="WYO75" s="93"/>
      <c r="WYP75" s="93"/>
      <c r="WYQ75" s="93"/>
      <c r="WYR75" s="93"/>
      <c r="WYS75" s="93"/>
      <c r="WYT75" s="93"/>
      <c r="WYU75" s="93"/>
      <c r="WYV75" s="93"/>
      <c r="WYW75" s="93"/>
      <c r="WYX75" s="93"/>
      <c r="WYY75" s="93"/>
      <c r="WYZ75" s="93"/>
      <c r="WZA75" s="93"/>
      <c r="WZB75" s="93"/>
      <c r="WZC75" s="93"/>
      <c r="WZD75" s="93"/>
      <c r="WZE75" s="93"/>
      <c r="WZF75" s="93"/>
      <c r="WZG75" s="93"/>
      <c r="WZH75" s="93"/>
      <c r="WZI75" s="93"/>
      <c r="WZJ75" s="93"/>
      <c r="WZK75" s="93"/>
      <c r="WZL75" s="93"/>
      <c r="WZM75" s="93"/>
      <c r="WZN75" s="93"/>
      <c r="WZO75" s="93"/>
      <c r="WZP75" s="93"/>
      <c r="WZQ75" s="93"/>
      <c r="WZR75" s="93"/>
      <c r="WZS75" s="93"/>
      <c r="WZT75" s="93"/>
      <c r="WZU75" s="93"/>
      <c r="WZV75" s="93"/>
      <c r="WZW75" s="93"/>
      <c r="WZX75" s="93"/>
      <c r="WZY75" s="93"/>
      <c r="WZZ75" s="93"/>
      <c r="XAA75" s="93"/>
      <c r="XAB75" s="93"/>
      <c r="XAC75" s="93"/>
      <c r="XAD75" s="93"/>
      <c r="XAE75" s="93"/>
      <c r="XAF75" s="93"/>
      <c r="XAG75" s="93"/>
      <c r="XAH75" s="93"/>
      <c r="XAI75" s="93"/>
      <c r="XAJ75" s="93"/>
      <c r="XAK75" s="93"/>
      <c r="XAL75" s="93"/>
      <c r="XAM75" s="93"/>
      <c r="XAN75" s="93"/>
      <c r="XAO75" s="93"/>
      <c r="XAP75" s="93"/>
      <c r="XAQ75" s="93"/>
      <c r="XAR75" s="93"/>
      <c r="XAS75" s="93"/>
      <c r="XAT75" s="93"/>
      <c r="XAU75" s="93"/>
      <c r="XAV75" s="93"/>
      <c r="XAW75" s="93"/>
      <c r="XAX75" s="93"/>
      <c r="XAY75" s="93"/>
      <c r="XAZ75" s="93"/>
      <c r="XBA75" s="93"/>
      <c r="XBB75" s="93"/>
      <c r="XBC75" s="93"/>
      <c r="XBD75" s="93"/>
      <c r="XBE75" s="93"/>
      <c r="XBF75" s="93"/>
      <c r="XBG75" s="93"/>
      <c r="XBH75" s="93"/>
      <c r="XBI75" s="93"/>
      <c r="XBJ75" s="93"/>
      <c r="XBK75" s="93"/>
      <c r="XBL75" s="93"/>
      <c r="XBM75" s="93"/>
      <c r="XBN75" s="93"/>
      <c r="XBO75" s="93"/>
      <c r="XBP75" s="93"/>
      <c r="XBQ75" s="93"/>
      <c r="XBR75" s="93"/>
      <c r="XBS75" s="93"/>
      <c r="XBT75" s="93"/>
      <c r="XBU75" s="93"/>
      <c r="XBV75" s="93"/>
      <c r="XBW75" s="93"/>
      <c r="XBX75" s="93"/>
      <c r="XBY75" s="93"/>
      <c r="XBZ75" s="93"/>
      <c r="XCA75" s="93"/>
      <c r="XCB75" s="93"/>
      <c r="XCC75" s="93"/>
      <c r="XCD75" s="93"/>
      <c r="XCE75" s="93"/>
      <c r="XCF75" s="93"/>
      <c r="XCG75" s="93"/>
      <c r="XCH75" s="93"/>
      <c r="XCI75" s="93"/>
      <c r="XCJ75" s="93"/>
      <c r="XCK75" s="93"/>
      <c r="XCL75" s="93"/>
      <c r="XCM75" s="93"/>
      <c r="XCN75" s="93"/>
      <c r="XCO75" s="93"/>
      <c r="XCP75" s="93"/>
      <c r="XCQ75" s="93"/>
      <c r="XCR75" s="93"/>
      <c r="XCS75" s="93"/>
      <c r="XCT75" s="93"/>
      <c r="XCU75" s="93"/>
      <c r="XCV75" s="93"/>
      <c r="XCW75" s="93"/>
      <c r="XCX75" s="93"/>
      <c r="XCY75" s="93"/>
      <c r="XCZ75" s="93"/>
      <c r="XDA75" s="93"/>
      <c r="XDB75" s="93"/>
      <c r="XDC75" s="93"/>
      <c r="XDD75" s="93"/>
      <c r="XDE75" s="93"/>
      <c r="XDF75" s="93"/>
      <c r="XDG75" s="93"/>
      <c r="XDH75" s="93"/>
      <c r="XDI75" s="93"/>
      <c r="XDJ75" s="93"/>
      <c r="XDK75" s="93"/>
      <c r="XDL75" s="93"/>
      <c r="XDM75" s="93"/>
      <c r="XDN75" s="93"/>
      <c r="XDO75" s="93"/>
      <c r="XDP75" s="93"/>
      <c r="XDQ75" s="93"/>
      <c r="XDR75" s="93"/>
      <c r="XDS75" s="93"/>
      <c r="XDT75" s="93"/>
      <c r="XDU75" s="93"/>
      <c r="XDV75" s="93"/>
      <c r="XDW75" s="93"/>
      <c r="XDX75" s="93"/>
      <c r="XDY75" s="93"/>
      <c r="XDZ75" s="93"/>
      <c r="XEA75" s="93"/>
      <c r="XEB75" s="93"/>
      <c r="XEC75" s="93"/>
      <c r="XED75" s="93"/>
      <c r="XEE75" s="93"/>
      <c r="XEF75" s="93"/>
      <c r="XEG75" s="93"/>
      <c r="XEH75" s="93"/>
      <c r="XEI75" s="93"/>
      <c r="XEJ75" s="93"/>
      <c r="XEK75" s="93"/>
      <c r="XEL75" s="93"/>
      <c r="XEM75" s="93"/>
      <c r="XEN75" s="93"/>
      <c r="XEO75" s="93"/>
      <c r="XEP75" s="93"/>
      <c r="XEQ75" s="93"/>
      <c r="XER75" s="93"/>
      <c r="XES75" s="93"/>
      <c r="XET75" s="93"/>
      <c r="XEU75" s="93"/>
      <c r="XEV75" s="93"/>
      <c r="XEW75" s="93"/>
      <c r="XEX75" s="93"/>
      <c r="XEY75" s="93"/>
      <c r="XEZ75" s="93"/>
      <c r="XFA75" s="93"/>
      <c r="XFB75" s="93"/>
      <c r="XFC75" s="93"/>
      <c r="XFD75" s="93"/>
    </row>
    <row r="76" spans="1:1003 1029:2027 2053:3051 3077:4075 4101:5099 5125:6123 6149:7147 7173:8171 8197:9195 9221:10219 10245:11243 11269:12267 12293:13291 13317:14315 14341:15339 15365:16384" s="62" customFormat="1" ht="20.25" hidden="1" customHeight="1">
      <c r="A76" s="8" t="s">
        <v>77</v>
      </c>
      <c r="B76" s="54" t="s">
        <v>321</v>
      </c>
      <c r="C76" s="54">
        <v>0</v>
      </c>
      <c r="D76" s="54">
        <v>0</v>
      </c>
      <c r="E76" s="54">
        <v>0</v>
      </c>
      <c r="F76" s="54">
        <v>0</v>
      </c>
      <c r="G76" s="56">
        <v>0</v>
      </c>
      <c r="H76" s="56"/>
      <c r="I76" s="56">
        <v>0</v>
      </c>
      <c r="J76" s="9"/>
      <c r="K76" s="10">
        <v>50000</v>
      </c>
      <c r="L76" s="11">
        <v>0</v>
      </c>
    </row>
    <row r="77" spans="1:1003 1029:2027 2053:3051 3077:4075 4101:5099 5125:6123 6149:7147 7173:8171 8197:9195 9221:10219 10245:11243 11269:12267 12293:13291 13317:14315 14341:15339 15365:16384" s="62" customFormat="1" ht="26.25" hidden="1" customHeight="1">
      <c r="A77" s="8" t="s">
        <v>78</v>
      </c>
      <c r="B77" s="54" t="s">
        <v>321</v>
      </c>
      <c r="C77" s="54">
        <v>0</v>
      </c>
      <c r="D77" s="54">
        <v>0</v>
      </c>
      <c r="E77" s="54">
        <v>0</v>
      </c>
      <c r="F77" s="54">
        <v>0</v>
      </c>
      <c r="G77" s="56">
        <v>0</v>
      </c>
      <c r="H77" s="56"/>
      <c r="I77" s="56">
        <v>-0.1</v>
      </c>
      <c r="J77" s="9">
        <v>0.25</v>
      </c>
      <c r="K77" s="12"/>
      <c r="L77" s="11">
        <f>+K77*J77</f>
        <v>0</v>
      </c>
    </row>
    <row r="78" spans="1:1003 1029:2027 2053:3051 3077:4075 4101:5099 5125:6123 6149:7147 7173:8171 8197:9195 9221:10219 10245:11243 11269:12267 12293:13291 13317:14315 14341:15339 15365:16384" s="62" customFormat="1" ht="20.25" hidden="1" customHeight="1">
      <c r="A78" s="8" t="s">
        <v>79</v>
      </c>
      <c r="B78" s="54" t="s">
        <v>321</v>
      </c>
      <c r="C78" s="54">
        <v>0</v>
      </c>
      <c r="D78" s="54">
        <v>0</v>
      </c>
      <c r="E78" s="54">
        <v>0</v>
      </c>
      <c r="F78" s="54">
        <v>0</v>
      </c>
      <c r="G78" s="56">
        <v>0</v>
      </c>
      <c r="H78" s="56"/>
      <c r="I78" s="56">
        <v>0</v>
      </c>
      <c r="J78" s="9"/>
      <c r="K78" s="10">
        <v>45000</v>
      </c>
      <c r="L78" s="11">
        <v>0</v>
      </c>
    </row>
    <row r="79" spans="1:1003 1029:2027 2053:3051 3077:4075 4101:5099 5125:6123 6149:7147 7173:8171 8197:9195 9221:10219 10245:11243 11269:12267 12293:13291 13317:14315 14341:15339 15365:16384" s="62" customFormat="1" ht="26.25" customHeight="1">
      <c r="A79" s="23" t="s">
        <v>80</v>
      </c>
      <c r="B79" s="54"/>
      <c r="C79" s="54"/>
      <c r="D79" s="54">
        <v>0</v>
      </c>
      <c r="E79" s="54">
        <v>0</v>
      </c>
      <c r="F79" s="54">
        <v>0</v>
      </c>
      <c r="G79" s="56">
        <v>0</v>
      </c>
      <c r="H79" s="56"/>
      <c r="I79" s="56"/>
      <c r="J79" s="98">
        <v>0.5</v>
      </c>
      <c r="K79" s="101">
        <v>80000</v>
      </c>
      <c r="L79" s="100">
        <f>+K79*J79</f>
        <v>40000</v>
      </c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P79" s="93"/>
      <c r="BS79" s="93"/>
      <c r="BV79" s="93"/>
      <c r="BY79" s="93"/>
      <c r="CB79" s="93"/>
      <c r="CE79" s="93"/>
      <c r="CK79" s="93"/>
      <c r="CT79" s="93"/>
      <c r="CW79" s="93"/>
      <c r="CZ79" s="93"/>
      <c r="DC79" s="93"/>
      <c r="DO79" s="93"/>
      <c r="DU79" s="93"/>
      <c r="DX79" s="93"/>
      <c r="EA79" s="93"/>
      <c r="ED79" s="93"/>
      <c r="EJ79" s="93"/>
      <c r="EM79" s="93"/>
      <c r="EP79" s="93"/>
      <c r="ES79" s="93"/>
      <c r="EU79" s="93"/>
      <c r="EV79" s="93"/>
      <c r="FA79" s="93"/>
      <c r="FD79" s="93"/>
      <c r="FG79" s="93"/>
      <c r="FJ79" s="93"/>
      <c r="FM79" s="93"/>
      <c r="FP79" s="93"/>
      <c r="FS79" s="93"/>
      <c r="FY79" s="93"/>
      <c r="GB79" s="93"/>
      <c r="GE79" s="93"/>
      <c r="GG79" s="93"/>
      <c r="GH79" s="93"/>
      <c r="GP79" s="93"/>
      <c r="GS79" s="93"/>
      <c r="GV79" s="93"/>
      <c r="HG79" s="93"/>
      <c r="HH79" s="93"/>
      <c r="HM79" s="93"/>
      <c r="HQ79" s="93"/>
      <c r="HR79" s="93"/>
      <c r="HZ79" s="93"/>
      <c r="IA79" s="93"/>
      <c r="JA79" s="93"/>
      <c r="JB79" s="93"/>
      <c r="JC79" s="93"/>
      <c r="JD79" s="93"/>
      <c r="JE79" s="93"/>
      <c r="JF79" s="93"/>
      <c r="JG79" s="93"/>
      <c r="JH79" s="93"/>
      <c r="JI79" s="93"/>
      <c r="JJ79" s="93"/>
      <c r="JK79" s="93"/>
      <c r="JL79" s="93"/>
      <c r="JM79" s="93"/>
      <c r="JN79" s="93"/>
      <c r="JO79" s="93"/>
      <c r="JP79" s="93"/>
      <c r="JQ79" s="93"/>
      <c r="JR79" s="93"/>
      <c r="JS79" s="93"/>
      <c r="JT79" s="93"/>
      <c r="JU79" s="93"/>
      <c r="JV79" s="93"/>
      <c r="JW79" s="93"/>
      <c r="JX79" s="93"/>
      <c r="JY79" s="93"/>
      <c r="JZ79" s="93"/>
      <c r="KA79" s="93"/>
      <c r="KB79" s="93"/>
      <c r="KC79" s="93"/>
      <c r="KD79" s="93"/>
      <c r="KE79" s="93"/>
      <c r="KF79" s="93"/>
      <c r="KG79" s="93"/>
      <c r="KH79" s="93"/>
      <c r="KI79" s="93"/>
      <c r="KJ79" s="93"/>
      <c r="KK79" s="93"/>
      <c r="KL79" s="93"/>
      <c r="KM79" s="93"/>
      <c r="KN79" s="93"/>
      <c r="KO79" s="93"/>
      <c r="KP79" s="93"/>
      <c r="KQ79" s="93"/>
      <c r="KR79" s="93"/>
      <c r="KS79" s="93"/>
      <c r="KT79" s="93"/>
      <c r="KU79" s="93"/>
      <c r="KV79" s="93"/>
      <c r="KW79" s="93"/>
      <c r="KX79" s="93"/>
      <c r="KY79" s="93"/>
      <c r="KZ79" s="93"/>
      <c r="LA79" s="93"/>
      <c r="LB79" s="93"/>
      <c r="LC79" s="93"/>
      <c r="LD79" s="93"/>
      <c r="LE79" s="93"/>
      <c r="LF79" s="93"/>
      <c r="LL79" s="93"/>
      <c r="LO79" s="93"/>
      <c r="LR79" s="93"/>
      <c r="LU79" s="93"/>
      <c r="LX79" s="93"/>
      <c r="MA79" s="93"/>
      <c r="MG79" s="93"/>
      <c r="MP79" s="93"/>
      <c r="MS79" s="93"/>
      <c r="MV79" s="93"/>
      <c r="MY79" s="93"/>
      <c r="NK79" s="93"/>
      <c r="NQ79" s="93"/>
      <c r="NT79" s="93"/>
      <c r="NW79" s="93"/>
      <c r="NZ79" s="93"/>
      <c r="OF79" s="93"/>
      <c r="OI79" s="93"/>
      <c r="OL79" s="93"/>
      <c r="OO79" s="93"/>
      <c r="OQ79" s="93"/>
      <c r="OR79" s="93"/>
      <c r="OW79" s="93"/>
      <c r="OZ79" s="93"/>
      <c r="PC79" s="93"/>
      <c r="PF79" s="93"/>
      <c r="PI79" s="93"/>
      <c r="PL79" s="93"/>
      <c r="PO79" s="93"/>
      <c r="PU79" s="93"/>
      <c r="PX79" s="93"/>
      <c r="QA79" s="93"/>
      <c r="QC79" s="93"/>
      <c r="QD79" s="93"/>
      <c r="QL79" s="93"/>
      <c r="QO79" s="93"/>
      <c r="QR79" s="93"/>
      <c r="RC79" s="93"/>
      <c r="RD79" s="93"/>
      <c r="RI79" s="93"/>
      <c r="RM79" s="93"/>
      <c r="RN79" s="93"/>
      <c r="RV79" s="93"/>
      <c r="RW79" s="93"/>
      <c r="SW79" s="93"/>
      <c r="SX79" s="93"/>
      <c r="SY79" s="93"/>
      <c r="SZ79" s="93"/>
      <c r="TA79" s="93"/>
      <c r="TB79" s="93"/>
      <c r="TC79" s="93"/>
      <c r="TD79" s="93"/>
      <c r="TE79" s="93"/>
      <c r="TF79" s="93"/>
      <c r="TG79" s="93"/>
      <c r="TH79" s="93"/>
      <c r="TI79" s="93"/>
      <c r="TJ79" s="93"/>
      <c r="TK79" s="93"/>
      <c r="TL79" s="93"/>
      <c r="TM79" s="93"/>
      <c r="TN79" s="93"/>
      <c r="TO79" s="93"/>
      <c r="TP79" s="93"/>
      <c r="TQ79" s="93"/>
      <c r="TR79" s="93"/>
      <c r="TS79" s="93"/>
      <c r="TT79" s="93"/>
      <c r="TU79" s="93"/>
      <c r="TV79" s="93"/>
      <c r="TW79" s="93"/>
      <c r="TX79" s="93"/>
      <c r="TY79" s="93"/>
      <c r="TZ79" s="93"/>
      <c r="UA79" s="93"/>
      <c r="UB79" s="93"/>
      <c r="UC79" s="93"/>
      <c r="UD79" s="93"/>
      <c r="UE79" s="93"/>
      <c r="UF79" s="93"/>
      <c r="UG79" s="93"/>
      <c r="UH79" s="93"/>
      <c r="UI79" s="93"/>
      <c r="UJ79" s="93"/>
      <c r="UK79" s="93"/>
      <c r="UL79" s="93"/>
      <c r="UM79" s="93"/>
      <c r="UN79" s="93"/>
      <c r="UO79" s="93"/>
      <c r="UP79" s="93"/>
      <c r="UQ79" s="93"/>
      <c r="UR79" s="93"/>
      <c r="US79" s="93"/>
      <c r="UT79" s="93"/>
      <c r="UU79" s="93"/>
      <c r="UV79" s="93"/>
      <c r="UW79" s="93"/>
      <c r="UX79" s="93"/>
      <c r="UY79" s="93"/>
      <c r="UZ79" s="93"/>
      <c r="VA79" s="93"/>
      <c r="VB79" s="93"/>
      <c r="VH79" s="93"/>
      <c r="VK79" s="93"/>
      <c r="VN79" s="93"/>
      <c r="VQ79" s="93"/>
      <c r="VT79" s="93"/>
      <c r="VW79" s="93"/>
      <c r="WC79" s="93"/>
      <c r="WL79" s="93"/>
      <c r="WO79" s="93"/>
      <c r="WR79" s="93"/>
      <c r="WU79" s="93"/>
      <c r="XG79" s="93"/>
      <c r="XM79" s="93"/>
      <c r="XP79" s="93"/>
      <c r="XS79" s="93"/>
      <c r="XV79" s="93"/>
      <c r="YB79" s="93"/>
      <c r="YE79" s="93"/>
      <c r="YH79" s="93"/>
      <c r="YK79" s="93"/>
      <c r="YM79" s="93"/>
      <c r="YN79" s="93"/>
      <c r="YS79" s="93"/>
      <c r="YV79" s="93"/>
      <c r="YY79" s="93"/>
      <c r="ZB79" s="93"/>
      <c r="ZE79" s="93"/>
      <c r="ZH79" s="93"/>
      <c r="ZK79" s="93"/>
      <c r="ZQ79" s="93"/>
      <c r="ZT79" s="93"/>
      <c r="ZW79" s="93"/>
      <c r="ZY79" s="93"/>
      <c r="ZZ79" s="93"/>
      <c r="AAH79" s="93"/>
      <c r="AAK79" s="93"/>
      <c r="AAN79" s="93"/>
      <c r="AAY79" s="93"/>
      <c r="AAZ79" s="93"/>
      <c r="ABE79" s="93"/>
      <c r="ABI79" s="93"/>
      <c r="ABJ79" s="93"/>
      <c r="ABR79" s="93"/>
      <c r="ABS79" s="93"/>
      <c r="ACS79" s="93"/>
      <c r="ACT79" s="93"/>
      <c r="ACU79" s="93"/>
      <c r="ACV79" s="93"/>
      <c r="ACW79" s="93"/>
      <c r="ACX79" s="93"/>
      <c r="ACY79" s="93"/>
      <c r="ACZ79" s="93"/>
      <c r="ADA79" s="93"/>
      <c r="ADB79" s="93"/>
      <c r="ADC79" s="93"/>
      <c r="ADD79" s="93"/>
      <c r="ADE79" s="93"/>
      <c r="ADF79" s="93"/>
      <c r="ADG79" s="93"/>
      <c r="ADH79" s="93"/>
      <c r="ADI79" s="93"/>
      <c r="ADJ79" s="93"/>
      <c r="ADK79" s="93"/>
      <c r="ADL79" s="93"/>
      <c r="ADM79" s="93"/>
      <c r="ADN79" s="93"/>
      <c r="ADO79" s="93"/>
      <c r="ADP79" s="93"/>
      <c r="ADQ79" s="93"/>
      <c r="ADR79" s="93"/>
      <c r="ADS79" s="93"/>
      <c r="ADT79" s="93"/>
      <c r="ADU79" s="93"/>
      <c r="ADV79" s="93"/>
      <c r="ADW79" s="93"/>
      <c r="ADX79" s="93"/>
      <c r="ADY79" s="93"/>
      <c r="ADZ79" s="93"/>
      <c r="AEA79" s="93"/>
      <c r="AEB79" s="93"/>
      <c r="AEC79" s="93"/>
      <c r="AED79" s="93"/>
      <c r="AEE79" s="93"/>
      <c r="AEF79" s="93"/>
      <c r="AEG79" s="93"/>
      <c r="AEH79" s="93"/>
      <c r="AEI79" s="93"/>
      <c r="AEJ79" s="93"/>
      <c r="AEK79" s="93"/>
      <c r="AEL79" s="93"/>
      <c r="AEM79" s="93"/>
      <c r="AEN79" s="93"/>
      <c r="AEO79" s="93"/>
      <c r="AEP79" s="93"/>
      <c r="AEQ79" s="93"/>
      <c r="AER79" s="93"/>
      <c r="AES79" s="93"/>
      <c r="AET79" s="93"/>
      <c r="AEU79" s="93"/>
      <c r="AEV79" s="93"/>
      <c r="AEW79" s="93"/>
      <c r="AEX79" s="93"/>
      <c r="AFD79" s="93"/>
      <c r="AFG79" s="93"/>
      <c r="AFJ79" s="93"/>
      <c r="AFM79" s="93"/>
      <c r="AFP79" s="93"/>
      <c r="AFS79" s="93"/>
      <c r="AFY79" s="93"/>
      <c r="AGH79" s="93"/>
      <c r="AGK79" s="93"/>
      <c r="AGN79" s="93"/>
      <c r="AGQ79" s="93"/>
      <c r="AHC79" s="93"/>
      <c r="AHI79" s="93"/>
      <c r="AHL79" s="93"/>
      <c r="AHO79" s="93"/>
      <c r="AHR79" s="93"/>
      <c r="AHX79" s="93"/>
      <c r="AIA79" s="93"/>
      <c r="AID79" s="93"/>
      <c r="AIG79" s="93"/>
      <c r="AII79" s="93"/>
      <c r="AIJ79" s="93"/>
      <c r="AIO79" s="93"/>
      <c r="AIR79" s="93"/>
      <c r="AIU79" s="93"/>
      <c r="AIX79" s="93"/>
      <c r="AJA79" s="93"/>
      <c r="AJD79" s="93"/>
      <c r="AJG79" s="93"/>
      <c r="AJM79" s="93"/>
      <c r="AJP79" s="93"/>
      <c r="AJS79" s="93"/>
      <c r="AJU79" s="93"/>
      <c r="AJV79" s="93"/>
      <c r="AKD79" s="93"/>
      <c r="AKG79" s="93"/>
      <c r="AKJ79" s="93"/>
      <c r="AKU79" s="93"/>
      <c r="AKV79" s="93"/>
      <c r="ALA79" s="93"/>
      <c r="ALE79" s="93"/>
      <c r="ALF79" s="93"/>
      <c r="ALN79" s="93"/>
      <c r="ALO79" s="93"/>
      <c r="AMO79" s="93"/>
      <c r="AMP79" s="93"/>
      <c r="AMQ79" s="93"/>
      <c r="AMR79" s="93"/>
      <c r="AMS79" s="93"/>
      <c r="AMT79" s="93"/>
      <c r="AMU79" s="93"/>
      <c r="AMV79" s="93"/>
      <c r="AMW79" s="93"/>
      <c r="AMX79" s="93"/>
      <c r="AMY79" s="93"/>
      <c r="AMZ79" s="93"/>
      <c r="ANA79" s="93"/>
      <c r="ANB79" s="93"/>
      <c r="ANC79" s="93"/>
      <c r="AND79" s="93"/>
      <c r="ANE79" s="93"/>
      <c r="ANF79" s="93"/>
      <c r="ANG79" s="93"/>
      <c r="ANH79" s="93"/>
      <c r="ANI79" s="93"/>
      <c r="ANJ79" s="93"/>
      <c r="ANK79" s="93"/>
      <c r="ANL79" s="93"/>
      <c r="ANM79" s="93"/>
      <c r="ANN79" s="93"/>
      <c r="ANO79" s="93"/>
      <c r="ANP79" s="93"/>
      <c r="ANQ79" s="93"/>
      <c r="ANR79" s="93"/>
      <c r="ANS79" s="93"/>
      <c r="ANT79" s="93"/>
      <c r="ANU79" s="93"/>
      <c r="ANV79" s="93"/>
      <c r="ANW79" s="93"/>
      <c r="ANX79" s="93"/>
      <c r="ANY79" s="93"/>
      <c r="ANZ79" s="93"/>
      <c r="AOA79" s="93"/>
      <c r="AOB79" s="93"/>
      <c r="AOC79" s="93"/>
      <c r="AOD79" s="93"/>
      <c r="AOE79" s="93"/>
      <c r="AOF79" s="93"/>
      <c r="AOG79" s="93"/>
      <c r="AOH79" s="93"/>
      <c r="AOI79" s="93"/>
      <c r="AOJ79" s="93"/>
      <c r="AOK79" s="93"/>
      <c r="AOL79" s="93"/>
      <c r="AOM79" s="93"/>
      <c r="AON79" s="93"/>
      <c r="AOO79" s="93"/>
      <c r="AOP79" s="93"/>
      <c r="AOQ79" s="93"/>
      <c r="AOR79" s="93"/>
      <c r="AOS79" s="93"/>
      <c r="AOT79" s="93"/>
      <c r="AOZ79" s="93"/>
      <c r="APC79" s="93"/>
      <c r="APF79" s="93"/>
      <c r="API79" s="93"/>
      <c r="APL79" s="93"/>
      <c r="APO79" s="93"/>
      <c r="APU79" s="93"/>
      <c r="AQD79" s="93"/>
      <c r="AQG79" s="93"/>
      <c r="AQJ79" s="93"/>
      <c r="AQM79" s="93"/>
      <c r="AQY79" s="93"/>
      <c r="ARE79" s="93"/>
      <c r="ARH79" s="93"/>
      <c r="ARK79" s="93"/>
      <c r="ARN79" s="93"/>
      <c r="ART79" s="93"/>
      <c r="ARW79" s="93"/>
      <c r="ARZ79" s="93"/>
      <c r="ASC79" s="93"/>
      <c r="ASE79" s="93"/>
      <c r="ASF79" s="93"/>
      <c r="ASK79" s="93"/>
      <c r="ASN79" s="93"/>
      <c r="ASQ79" s="93"/>
      <c r="AST79" s="93"/>
      <c r="ASW79" s="93"/>
      <c r="ASZ79" s="93"/>
      <c r="ATC79" s="93"/>
      <c r="ATI79" s="93"/>
      <c r="ATL79" s="93"/>
      <c r="ATO79" s="93"/>
      <c r="ATQ79" s="93"/>
      <c r="ATR79" s="93"/>
      <c r="ATZ79" s="93"/>
      <c r="AUC79" s="93"/>
      <c r="AUF79" s="93"/>
      <c r="AUQ79" s="93"/>
      <c r="AUR79" s="93"/>
      <c r="AUW79" s="93"/>
      <c r="AVA79" s="93"/>
      <c r="AVB79" s="93"/>
      <c r="AVJ79" s="93"/>
      <c r="AVK79" s="93"/>
      <c r="AWK79" s="93"/>
      <c r="AWL79" s="93"/>
      <c r="AWM79" s="93"/>
      <c r="AWN79" s="93"/>
      <c r="AWO79" s="93"/>
      <c r="AWP79" s="93"/>
      <c r="AWQ79" s="93"/>
      <c r="AWR79" s="93"/>
      <c r="AWS79" s="93"/>
      <c r="AWT79" s="93"/>
      <c r="AWU79" s="93"/>
      <c r="AWV79" s="93"/>
      <c r="AWW79" s="93"/>
      <c r="AWX79" s="93"/>
      <c r="AWY79" s="93"/>
      <c r="AWZ79" s="93"/>
      <c r="AXA79" s="93"/>
      <c r="AXB79" s="93"/>
      <c r="AXC79" s="93"/>
      <c r="AXD79" s="93"/>
      <c r="AXE79" s="93"/>
      <c r="AXF79" s="93"/>
      <c r="AXG79" s="93"/>
      <c r="AXH79" s="93"/>
      <c r="AXI79" s="93"/>
      <c r="AXJ79" s="93"/>
      <c r="AXK79" s="93"/>
      <c r="AXL79" s="93"/>
      <c r="AXM79" s="93"/>
      <c r="AXN79" s="93"/>
      <c r="AXO79" s="93"/>
      <c r="AXP79" s="93"/>
      <c r="AXQ79" s="93"/>
      <c r="AXR79" s="93"/>
      <c r="AXS79" s="93"/>
      <c r="AXT79" s="93"/>
      <c r="AXU79" s="93"/>
      <c r="AXV79" s="93"/>
      <c r="AXW79" s="93"/>
      <c r="AXX79" s="93"/>
      <c r="AXY79" s="93"/>
      <c r="AXZ79" s="93"/>
      <c r="AYA79" s="93"/>
      <c r="AYB79" s="93"/>
      <c r="AYC79" s="93"/>
      <c r="AYD79" s="93"/>
      <c r="AYE79" s="93"/>
      <c r="AYF79" s="93"/>
      <c r="AYG79" s="93"/>
      <c r="AYH79" s="93"/>
      <c r="AYI79" s="93"/>
      <c r="AYJ79" s="93"/>
      <c r="AYK79" s="93"/>
      <c r="AYL79" s="93"/>
      <c r="AYM79" s="93"/>
      <c r="AYN79" s="93"/>
      <c r="AYO79" s="93"/>
      <c r="AYP79" s="93"/>
      <c r="AYV79" s="93"/>
      <c r="AYY79" s="93"/>
      <c r="AZB79" s="93"/>
      <c r="AZE79" s="93"/>
      <c r="AZH79" s="93"/>
      <c r="AZK79" s="93"/>
      <c r="AZQ79" s="93"/>
      <c r="AZZ79" s="93"/>
      <c r="BAC79" s="93"/>
      <c r="BAF79" s="93"/>
      <c r="BAI79" s="93"/>
      <c r="BAU79" s="93"/>
      <c r="BBA79" s="93"/>
      <c r="BBD79" s="93"/>
      <c r="BBG79" s="93"/>
      <c r="BBJ79" s="93"/>
      <c r="BBP79" s="93"/>
      <c r="BBS79" s="93"/>
      <c r="BBV79" s="93"/>
      <c r="BBY79" s="93"/>
      <c r="BCA79" s="93"/>
      <c r="BCB79" s="93"/>
      <c r="BCG79" s="93"/>
      <c r="BCJ79" s="93"/>
      <c r="BCM79" s="93"/>
      <c r="BCP79" s="93"/>
      <c r="BCS79" s="93"/>
      <c r="BCV79" s="93"/>
      <c r="BCY79" s="93"/>
      <c r="BDE79" s="93"/>
      <c r="BDH79" s="93"/>
      <c r="BDK79" s="93"/>
      <c r="BDM79" s="93"/>
      <c r="BDN79" s="93"/>
      <c r="BDV79" s="93"/>
      <c r="BDY79" s="93"/>
      <c r="BEB79" s="93"/>
      <c r="BEM79" s="93"/>
      <c r="BEN79" s="93"/>
      <c r="BES79" s="93"/>
      <c r="BEW79" s="93"/>
      <c r="BEX79" s="93"/>
      <c r="BFF79" s="93"/>
      <c r="BFG79" s="93"/>
      <c r="BGG79" s="93"/>
      <c r="BGH79" s="93"/>
      <c r="BGI79" s="93"/>
      <c r="BGJ79" s="93"/>
      <c r="BGK79" s="93"/>
      <c r="BGL79" s="93"/>
      <c r="BGM79" s="93"/>
      <c r="BGN79" s="93"/>
      <c r="BGO79" s="93"/>
      <c r="BGP79" s="93"/>
      <c r="BGQ79" s="93"/>
      <c r="BGR79" s="93"/>
      <c r="BGS79" s="93"/>
      <c r="BGT79" s="93"/>
      <c r="BGU79" s="93"/>
      <c r="BGV79" s="93"/>
      <c r="BGW79" s="93"/>
      <c r="BGX79" s="93"/>
      <c r="BGY79" s="93"/>
      <c r="BGZ79" s="93"/>
      <c r="BHA79" s="93"/>
      <c r="BHB79" s="93"/>
      <c r="BHC79" s="93"/>
      <c r="BHD79" s="93"/>
      <c r="BHE79" s="93"/>
      <c r="BHF79" s="93"/>
      <c r="BHG79" s="93"/>
      <c r="BHH79" s="93"/>
      <c r="BHI79" s="93"/>
      <c r="BHJ79" s="93"/>
      <c r="BHK79" s="93"/>
      <c r="BHL79" s="93"/>
      <c r="BHM79" s="93"/>
      <c r="BHN79" s="93"/>
      <c r="BHO79" s="93"/>
      <c r="BHP79" s="93"/>
      <c r="BHQ79" s="93"/>
      <c r="BHR79" s="93"/>
      <c r="BHS79" s="93"/>
      <c r="BHT79" s="93"/>
      <c r="BHU79" s="93"/>
      <c r="BHV79" s="93"/>
      <c r="BHW79" s="93"/>
      <c r="BHX79" s="93"/>
      <c r="BHY79" s="93"/>
      <c r="BHZ79" s="93"/>
      <c r="BIA79" s="93"/>
      <c r="BIB79" s="93"/>
      <c r="BIC79" s="93"/>
      <c r="BID79" s="93"/>
      <c r="BIE79" s="93"/>
      <c r="BIF79" s="93"/>
      <c r="BIG79" s="93"/>
      <c r="BIH79" s="93"/>
      <c r="BII79" s="93"/>
      <c r="BIJ79" s="93"/>
      <c r="BIK79" s="93"/>
      <c r="BIL79" s="93"/>
      <c r="BIR79" s="93"/>
      <c r="BIU79" s="93"/>
      <c r="BIX79" s="93"/>
      <c r="BJA79" s="93"/>
      <c r="BJD79" s="93"/>
      <c r="BJG79" s="93"/>
      <c r="BJM79" s="93"/>
      <c r="BJV79" s="93"/>
      <c r="BJY79" s="93"/>
      <c r="BKB79" s="93"/>
      <c r="BKE79" s="93"/>
      <c r="BKQ79" s="93"/>
      <c r="BKW79" s="93"/>
      <c r="BKZ79" s="93"/>
      <c r="BLC79" s="93"/>
      <c r="BLF79" s="93"/>
      <c r="BLL79" s="93"/>
      <c r="BLO79" s="93"/>
      <c r="BLR79" s="93"/>
      <c r="BLU79" s="93"/>
      <c r="BLW79" s="93"/>
      <c r="BLX79" s="93"/>
      <c r="BMC79" s="93"/>
      <c r="BMF79" s="93"/>
      <c r="BMI79" s="93"/>
      <c r="BML79" s="93"/>
      <c r="BMO79" s="93"/>
      <c r="BMR79" s="93"/>
      <c r="BMU79" s="93"/>
      <c r="BNA79" s="93"/>
      <c r="BND79" s="93"/>
      <c r="BNG79" s="93"/>
      <c r="BNI79" s="93"/>
      <c r="BNJ79" s="93"/>
      <c r="BNR79" s="93"/>
      <c r="BNU79" s="93"/>
      <c r="BNX79" s="93"/>
      <c r="BOI79" s="93"/>
      <c r="BOJ79" s="93"/>
      <c r="BOO79" s="93"/>
      <c r="BOS79" s="93"/>
      <c r="BOT79" s="93"/>
      <c r="BPB79" s="93"/>
      <c r="BPC79" s="93"/>
      <c r="BQC79" s="93"/>
      <c r="BQD79" s="93"/>
      <c r="BQE79" s="93"/>
      <c r="BQF79" s="93"/>
      <c r="BQG79" s="93"/>
      <c r="BQH79" s="93"/>
      <c r="BQI79" s="93"/>
      <c r="BQJ79" s="93"/>
      <c r="BQK79" s="93"/>
      <c r="BQL79" s="93"/>
      <c r="BQM79" s="93"/>
      <c r="BQN79" s="93"/>
      <c r="BQO79" s="93"/>
      <c r="BQP79" s="93"/>
      <c r="BQQ79" s="93"/>
      <c r="BQR79" s="93"/>
      <c r="BQS79" s="93"/>
      <c r="BQT79" s="93"/>
      <c r="BQU79" s="93"/>
      <c r="BQV79" s="93"/>
      <c r="BQW79" s="93"/>
      <c r="BQX79" s="93"/>
      <c r="BQY79" s="93"/>
      <c r="BQZ79" s="93"/>
      <c r="BRA79" s="93"/>
      <c r="BRB79" s="93"/>
      <c r="BRC79" s="93"/>
      <c r="BRD79" s="93"/>
      <c r="BRE79" s="93"/>
      <c r="BRF79" s="93"/>
      <c r="BRG79" s="93"/>
      <c r="BRH79" s="93"/>
      <c r="BRI79" s="93"/>
      <c r="BRJ79" s="93"/>
      <c r="BRK79" s="93"/>
      <c r="BRL79" s="93"/>
      <c r="BRM79" s="93"/>
      <c r="BRN79" s="93"/>
      <c r="BRO79" s="93"/>
      <c r="BRP79" s="93"/>
      <c r="BRQ79" s="93"/>
      <c r="BRR79" s="93"/>
      <c r="BRS79" s="93"/>
      <c r="BRT79" s="93"/>
      <c r="BRU79" s="93"/>
      <c r="BRV79" s="93"/>
      <c r="BRW79" s="93"/>
      <c r="BRX79" s="93"/>
      <c r="BRY79" s="93"/>
      <c r="BRZ79" s="93"/>
      <c r="BSA79" s="93"/>
      <c r="BSB79" s="93"/>
      <c r="BSC79" s="93"/>
      <c r="BSD79" s="93"/>
      <c r="BSE79" s="93"/>
      <c r="BSF79" s="93"/>
      <c r="BSG79" s="93"/>
      <c r="BSH79" s="93"/>
      <c r="BSN79" s="93"/>
      <c r="BSQ79" s="93"/>
      <c r="BST79" s="93"/>
      <c r="BSW79" s="93"/>
      <c r="BSZ79" s="93"/>
      <c r="BTC79" s="93"/>
      <c r="BTI79" s="93"/>
      <c r="BTR79" s="93"/>
      <c r="BTU79" s="93"/>
      <c r="BTX79" s="93"/>
      <c r="BUA79" s="93"/>
      <c r="BUM79" s="93"/>
      <c r="BUS79" s="93"/>
      <c r="BUV79" s="93"/>
      <c r="BUY79" s="93"/>
      <c r="BVB79" s="93"/>
      <c r="BVH79" s="93"/>
      <c r="BVK79" s="93"/>
      <c r="BVN79" s="93"/>
      <c r="BVQ79" s="93"/>
      <c r="BVS79" s="93"/>
      <c r="BVT79" s="93"/>
      <c r="BVY79" s="93"/>
      <c r="BWB79" s="93"/>
      <c r="BWE79" s="93"/>
      <c r="BWH79" s="93"/>
      <c r="BWK79" s="93"/>
      <c r="BWN79" s="93"/>
      <c r="BWQ79" s="93"/>
      <c r="BWW79" s="93"/>
      <c r="BWZ79" s="93"/>
      <c r="BXC79" s="93"/>
      <c r="BXE79" s="93"/>
      <c r="BXF79" s="93"/>
      <c r="BXN79" s="93"/>
      <c r="BXQ79" s="93"/>
      <c r="BXT79" s="93"/>
      <c r="BYE79" s="93"/>
      <c r="BYF79" s="93"/>
      <c r="BYK79" s="93"/>
      <c r="BYO79" s="93"/>
      <c r="BYP79" s="93"/>
      <c r="BYX79" s="93"/>
      <c r="BYY79" s="93"/>
      <c r="BZY79" s="93"/>
      <c r="BZZ79" s="93"/>
      <c r="CAA79" s="93"/>
      <c r="CAB79" s="93"/>
      <c r="CAC79" s="93"/>
      <c r="CAD79" s="93"/>
      <c r="CAE79" s="93"/>
      <c r="CAF79" s="93"/>
      <c r="CAG79" s="93"/>
      <c r="CAH79" s="93"/>
      <c r="CAI79" s="93"/>
      <c r="CAJ79" s="93"/>
      <c r="CAK79" s="93"/>
      <c r="CAL79" s="93"/>
      <c r="CAM79" s="93"/>
      <c r="CAN79" s="93"/>
      <c r="CAO79" s="93"/>
      <c r="CAP79" s="93"/>
      <c r="CAQ79" s="93"/>
      <c r="CAR79" s="93"/>
      <c r="CAS79" s="93"/>
      <c r="CAT79" s="93"/>
      <c r="CAU79" s="93"/>
      <c r="CAV79" s="93"/>
      <c r="CAW79" s="93"/>
      <c r="CAX79" s="93"/>
      <c r="CAY79" s="93"/>
      <c r="CAZ79" s="93"/>
      <c r="CBA79" s="93"/>
      <c r="CBB79" s="93"/>
      <c r="CBC79" s="93"/>
      <c r="CBD79" s="93"/>
      <c r="CBE79" s="93"/>
      <c r="CBF79" s="93"/>
      <c r="CBG79" s="93"/>
      <c r="CBH79" s="93"/>
      <c r="CBI79" s="93"/>
      <c r="CBJ79" s="93"/>
      <c r="CBK79" s="93"/>
      <c r="CBL79" s="93"/>
      <c r="CBM79" s="93"/>
      <c r="CBN79" s="93"/>
      <c r="CBO79" s="93"/>
      <c r="CBP79" s="93"/>
      <c r="CBQ79" s="93"/>
      <c r="CBR79" s="93"/>
      <c r="CBS79" s="93"/>
      <c r="CBT79" s="93"/>
      <c r="CBU79" s="93"/>
      <c r="CBV79" s="93"/>
      <c r="CBW79" s="93"/>
      <c r="CBX79" s="93"/>
      <c r="CBY79" s="93"/>
      <c r="CBZ79" s="93"/>
      <c r="CCA79" s="93"/>
      <c r="CCB79" s="93"/>
      <c r="CCC79" s="93"/>
      <c r="CCD79" s="93"/>
      <c r="CCJ79" s="93"/>
      <c r="CCM79" s="93"/>
      <c r="CCP79" s="93"/>
      <c r="CCS79" s="93"/>
      <c r="CCV79" s="93"/>
      <c r="CCY79" s="93"/>
      <c r="CDE79" s="93"/>
      <c r="CDN79" s="93"/>
      <c r="CDQ79" s="93"/>
      <c r="CDT79" s="93"/>
      <c r="CDW79" s="93"/>
      <c r="CEI79" s="93"/>
      <c r="CEO79" s="93"/>
      <c r="CER79" s="93"/>
      <c r="CEU79" s="93"/>
      <c r="CEX79" s="93"/>
      <c r="CFD79" s="93"/>
      <c r="CFG79" s="93"/>
      <c r="CFJ79" s="93"/>
      <c r="CFM79" s="93"/>
      <c r="CFO79" s="93"/>
      <c r="CFP79" s="93"/>
      <c r="CFU79" s="93"/>
      <c r="CFX79" s="93"/>
      <c r="CGA79" s="93"/>
      <c r="CGD79" s="93"/>
      <c r="CGG79" s="93"/>
      <c r="CGJ79" s="93"/>
      <c r="CGM79" s="93"/>
      <c r="CGS79" s="93"/>
      <c r="CGV79" s="93"/>
      <c r="CGY79" s="93"/>
      <c r="CHA79" s="93"/>
      <c r="CHB79" s="93"/>
      <c r="CHJ79" s="93"/>
      <c r="CHM79" s="93"/>
      <c r="CHP79" s="93"/>
      <c r="CIA79" s="93"/>
      <c r="CIB79" s="93"/>
      <c r="CIG79" s="93"/>
      <c r="CIK79" s="93"/>
      <c r="CIL79" s="93"/>
      <c r="CIT79" s="93"/>
      <c r="CIU79" s="93"/>
      <c r="CJU79" s="93"/>
      <c r="CJV79" s="93"/>
      <c r="CJW79" s="93"/>
      <c r="CJX79" s="93"/>
      <c r="CJY79" s="93"/>
      <c r="CJZ79" s="93"/>
      <c r="CKA79" s="93"/>
      <c r="CKB79" s="93"/>
      <c r="CKC79" s="93"/>
      <c r="CKD79" s="93"/>
      <c r="CKE79" s="93"/>
      <c r="CKF79" s="93"/>
      <c r="CKG79" s="93"/>
      <c r="CKH79" s="93"/>
      <c r="CKI79" s="93"/>
      <c r="CKJ79" s="93"/>
      <c r="CKK79" s="93"/>
      <c r="CKL79" s="93"/>
      <c r="CKM79" s="93"/>
      <c r="CKN79" s="93"/>
      <c r="CKO79" s="93"/>
      <c r="CKP79" s="93"/>
      <c r="CKQ79" s="93"/>
      <c r="CKR79" s="93"/>
      <c r="CKS79" s="93"/>
      <c r="CKT79" s="93"/>
      <c r="CKU79" s="93"/>
      <c r="CKV79" s="93"/>
      <c r="CKW79" s="93"/>
      <c r="CKX79" s="93"/>
      <c r="CKY79" s="93"/>
      <c r="CKZ79" s="93"/>
      <c r="CLA79" s="93"/>
      <c r="CLB79" s="93"/>
      <c r="CLC79" s="93"/>
      <c r="CLD79" s="93"/>
      <c r="CLE79" s="93"/>
      <c r="CLF79" s="93"/>
      <c r="CLG79" s="93"/>
      <c r="CLH79" s="93"/>
      <c r="CLI79" s="93"/>
      <c r="CLJ79" s="93"/>
      <c r="CLK79" s="93"/>
      <c r="CLL79" s="93"/>
      <c r="CLM79" s="93"/>
      <c r="CLN79" s="93"/>
      <c r="CLO79" s="93"/>
      <c r="CLP79" s="93"/>
      <c r="CLQ79" s="93"/>
      <c r="CLR79" s="93"/>
      <c r="CLS79" s="93"/>
      <c r="CLT79" s="93"/>
      <c r="CLU79" s="93"/>
      <c r="CLV79" s="93"/>
      <c r="CLW79" s="93"/>
      <c r="CLX79" s="93"/>
      <c r="CLY79" s="93"/>
      <c r="CLZ79" s="93"/>
      <c r="CMF79" s="93"/>
      <c r="CMI79" s="93"/>
      <c r="CML79" s="93"/>
      <c r="CMO79" s="93"/>
      <c r="CMR79" s="93"/>
      <c r="CMU79" s="93"/>
      <c r="CNA79" s="93"/>
      <c r="CNJ79" s="93"/>
      <c r="CNM79" s="93"/>
      <c r="CNP79" s="93"/>
      <c r="CNS79" s="93"/>
      <c r="COE79" s="93"/>
      <c r="COK79" s="93"/>
      <c r="CON79" s="93"/>
      <c r="COQ79" s="93"/>
      <c r="COT79" s="93"/>
      <c r="COZ79" s="93"/>
      <c r="CPC79" s="93"/>
      <c r="CPF79" s="93"/>
      <c r="CPI79" s="93"/>
      <c r="CPK79" s="93"/>
      <c r="CPL79" s="93"/>
      <c r="CPQ79" s="93"/>
      <c r="CPT79" s="93"/>
      <c r="CPW79" s="93"/>
      <c r="CPZ79" s="93"/>
      <c r="CQC79" s="93"/>
      <c r="CQF79" s="93"/>
      <c r="CQI79" s="93"/>
      <c r="CQO79" s="93"/>
      <c r="CQR79" s="93"/>
      <c r="CQU79" s="93"/>
      <c r="CQW79" s="93"/>
      <c r="CQX79" s="93"/>
      <c r="CRF79" s="93"/>
      <c r="CRI79" s="93"/>
      <c r="CRL79" s="93"/>
      <c r="CRW79" s="93"/>
      <c r="CRX79" s="93"/>
      <c r="CSC79" s="93"/>
      <c r="CSG79" s="93"/>
      <c r="CSH79" s="93"/>
      <c r="CSP79" s="93"/>
      <c r="CSQ79" s="93"/>
      <c r="CTQ79" s="93"/>
      <c r="CTR79" s="93"/>
      <c r="CTS79" s="93"/>
      <c r="CTT79" s="93"/>
      <c r="CTU79" s="93"/>
      <c r="CTV79" s="93"/>
      <c r="CTW79" s="93"/>
      <c r="CTX79" s="93"/>
      <c r="CTY79" s="93"/>
      <c r="CTZ79" s="93"/>
      <c r="CUA79" s="93"/>
      <c r="CUB79" s="93"/>
      <c r="CUC79" s="93"/>
      <c r="CUD79" s="93"/>
      <c r="CUE79" s="93"/>
      <c r="CUF79" s="93"/>
      <c r="CUG79" s="93"/>
      <c r="CUH79" s="93"/>
      <c r="CUI79" s="93"/>
      <c r="CUJ79" s="93"/>
      <c r="CUK79" s="93"/>
      <c r="CUL79" s="93"/>
      <c r="CUM79" s="93"/>
      <c r="CUN79" s="93"/>
      <c r="CUO79" s="93"/>
      <c r="CUP79" s="93"/>
      <c r="CUQ79" s="93"/>
      <c r="CUR79" s="93"/>
      <c r="CUS79" s="93"/>
      <c r="CUT79" s="93"/>
      <c r="CUU79" s="93"/>
      <c r="CUV79" s="93"/>
      <c r="CUW79" s="93"/>
      <c r="CUX79" s="93"/>
      <c r="CUY79" s="93"/>
      <c r="CUZ79" s="93"/>
      <c r="CVA79" s="93"/>
      <c r="CVB79" s="93"/>
      <c r="CVC79" s="93"/>
      <c r="CVD79" s="93"/>
      <c r="CVE79" s="93"/>
      <c r="CVF79" s="93"/>
      <c r="CVG79" s="93"/>
      <c r="CVH79" s="93"/>
      <c r="CVI79" s="93"/>
      <c r="CVJ79" s="93"/>
      <c r="CVK79" s="93"/>
      <c r="CVL79" s="93"/>
      <c r="CVM79" s="93"/>
      <c r="CVN79" s="93"/>
      <c r="CVO79" s="93"/>
      <c r="CVP79" s="93"/>
      <c r="CVQ79" s="93"/>
      <c r="CVR79" s="93"/>
      <c r="CVS79" s="93"/>
      <c r="CVT79" s="93"/>
      <c r="CVU79" s="93"/>
      <c r="CVV79" s="93"/>
      <c r="CWB79" s="93"/>
      <c r="CWE79" s="93"/>
      <c r="CWH79" s="93"/>
      <c r="CWK79" s="93"/>
      <c r="CWN79" s="93"/>
      <c r="CWQ79" s="93"/>
      <c r="CWW79" s="93"/>
      <c r="CXF79" s="93"/>
      <c r="CXI79" s="93"/>
      <c r="CXL79" s="93"/>
      <c r="CXO79" s="93"/>
      <c r="CYA79" s="93"/>
      <c r="CYG79" s="93"/>
      <c r="CYJ79" s="93"/>
      <c r="CYM79" s="93"/>
      <c r="CYP79" s="93"/>
      <c r="CYV79" s="93"/>
      <c r="CYY79" s="93"/>
      <c r="CZB79" s="93"/>
      <c r="CZE79" s="93"/>
      <c r="CZG79" s="93"/>
      <c r="CZH79" s="93"/>
      <c r="CZM79" s="93"/>
      <c r="CZP79" s="93"/>
      <c r="CZS79" s="93"/>
      <c r="CZV79" s="93"/>
      <c r="CZY79" s="93"/>
      <c r="DAB79" s="93"/>
      <c r="DAE79" s="93"/>
      <c r="DAK79" s="93"/>
      <c r="DAN79" s="93"/>
      <c r="DAQ79" s="93"/>
      <c r="DAS79" s="93"/>
      <c r="DAT79" s="93"/>
      <c r="DBB79" s="93"/>
      <c r="DBE79" s="93"/>
      <c r="DBH79" s="93"/>
      <c r="DBS79" s="93"/>
      <c r="DBT79" s="93"/>
      <c r="DBY79" s="93"/>
      <c r="DCC79" s="93"/>
      <c r="DCD79" s="93"/>
      <c r="DCL79" s="93"/>
      <c r="DCM79" s="93"/>
      <c r="DDM79" s="93"/>
      <c r="DDN79" s="93"/>
      <c r="DDO79" s="93"/>
      <c r="DDP79" s="93"/>
      <c r="DDQ79" s="93"/>
      <c r="DDR79" s="93"/>
      <c r="DDS79" s="93"/>
      <c r="DDT79" s="93"/>
      <c r="DDU79" s="93"/>
      <c r="DDV79" s="93"/>
      <c r="DDW79" s="93"/>
      <c r="DDX79" s="93"/>
      <c r="DDY79" s="93"/>
      <c r="DDZ79" s="93"/>
      <c r="DEA79" s="93"/>
      <c r="DEB79" s="93"/>
      <c r="DEC79" s="93"/>
      <c r="DED79" s="93"/>
      <c r="DEE79" s="93"/>
      <c r="DEF79" s="93"/>
      <c r="DEG79" s="93"/>
      <c r="DEH79" s="93"/>
      <c r="DEI79" s="93"/>
      <c r="DEJ79" s="93"/>
      <c r="DEK79" s="93"/>
      <c r="DEL79" s="93"/>
      <c r="DEM79" s="93"/>
      <c r="DEN79" s="93"/>
      <c r="DEO79" s="93"/>
      <c r="DEP79" s="93"/>
      <c r="DEQ79" s="93"/>
      <c r="DER79" s="93"/>
      <c r="DES79" s="93"/>
      <c r="DET79" s="93"/>
      <c r="DEU79" s="93"/>
      <c r="DEV79" s="93"/>
      <c r="DEW79" s="93"/>
      <c r="DEX79" s="93"/>
      <c r="DEY79" s="93"/>
      <c r="DEZ79" s="93"/>
      <c r="DFA79" s="93"/>
      <c r="DFB79" s="93"/>
      <c r="DFC79" s="93"/>
      <c r="DFD79" s="93"/>
      <c r="DFE79" s="93"/>
      <c r="DFF79" s="93"/>
      <c r="DFG79" s="93"/>
      <c r="DFH79" s="93"/>
      <c r="DFI79" s="93"/>
      <c r="DFJ79" s="93"/>
      <c r="DFK79" s="93"/>
      <c r="DFL79" s="93"/>
      <c r="DFM79" s="93"/>
      <c r="DFN79" s="93"/>
      <c r="DFO79" s="93"/>
      <c r="DFP79" s="93"/>
      <c r="DFQ79" s="93"/>
      <c r="DFR79" s="93"/>
      <c r="DFX79" s="93"/>
      <c r="DGA79" s="93"/>
      <c r="DGD79" s="93"/>
      <c r="DGG79" s="93"/>
      <c r="DGJ79" s="93"/>
      <c r="DGM79" s="93"/>
      <c r="DGS79" s="93"/>
      <c r="DHB79" s="93"/>
      <c r="DHE79" s="93"/>
      <c r="DHH79" s="93"/>
      <c r="DHK79" s="93"/>
      <c r="DHW79" s="93"/>
      <c r="DIC79" s="93"/>
      <c r="DIF79" s="93"/>
      <c r="DII79" s="93"/>
      <c r="DIL79" s="93"/>
      <c r="DIR79" s="93"/>
      <c r="DIU79" s="93"/>
      <c r="DIX79" s="93"/>
      <c r="DJA79" s="93"/>
      <c r="DJC79" s="93"/>
      <c r="DJD79" s="93"/>
      <c r="DJI79" s="93"/>
      <c r="DJL79" s="93"/>
      <c r="DJO79" s="93"/>
      <c r="DJR79" s="93"/>
      <c r="DJU79" s="93"/>
      <c r="DJX79" s="93"/>
      <c r="DKA79" s="93"/>
      <c r="DKG79" s="93"/>
      <c r="DKJ79" s="93"/>
      <c r="DKM79" s="93"/>
      <c r="DKO79" s="93"/>
      <c r="DKP79" s="93"/>
      <c r="DKX79" s="93"/>
      <c r="DLA79" s="93"/>
      <c r="DLD79" s="93"/>
      <c r="DLO79" s="93"/>
      <c r="DLP79" s="93"/>
      <c r="DLU79" s="93"/>
      <c r="DLY79" s="93"/>
      <c r="DLZ79" s="93"/>
      <c r="DMH79" s="93"/>
      <c r="DMI79" s="93"/>
      <c r="DNI79" s="93"/>
      <c r="DNJ79" s="93"/>
      <c r="DNK79" s="93"/>
      <c r="DNL79" s="93"/>
      <c r="DNM79" s="93"/>
      <c r="DNN79" s="93"/>
      <c r="DNO79" s="93"/>
      <c r="DNP79" s="93"/>
      <c r="DNQ79" s="93"/>
      <c r="DNR79" s="93"/>
      <c r="DNS79" s="93"/>
      <c r="DNT79" s="93"/>
      <c r="DNU79" s="93"/>
      <c r="DNV79" s="93"/>
      <c r="DNW79" s="93"/>
      <c r="DNX79" s="93"/>
      <c r="DNY79" s="93"/>
      <c r="DNZ79" s="93"/>
      <c r="DOA79" s="93"/>
      <c r="DOB79" s="93"/>
      <c r="DOC79" s="93"/>
      <c r="DOD79" s="93"/>
      <c r="DOE79" s="93"/>
      <c r="DOF79" s="93"/>
      <c r="DOG79" s="93"/>
      <c r="DOH79" s="93"/>
      <c r="DOI79" s="93"/>
      <c r="DOJ79" s="93"/>
      <c r="DOK79" s="93"/>
      <c r="DOL79" s="93"/>
      <c r="DOM79" s="93"/>
      <c r="DON79" s="93"/>
      <c r="DOO79" s="93"/>
      <c r="DOP79" s="93"/>
      <c r="DOQ79" s="93"/>
      <c r="DOR79" s="93"/>
      <c r="DOS79" s="93"/>
      <c r="DOT79" s="93"/>
      <c r="DOU79" s="93"/>
      <c r="DOV79" s="93"/>
      <c r="DOW79" s="93"/>
      <c r="DOX79" s="93"/>
      <c r="DOY79" s="93"/>
      <c r="DOZ79" s="93"/>
      <c r="DPA79" s="93"/>
      <c r="DPB79" s="93"/>
      <c r="DPC79" s="93"/>
      <c r="DPD79" s="93"/>
      <c r="DPE79" s="93"/>
      <c r="DPF79" s="93"/>
      <c r="DPG79" s="93"/>
      <c r="DPH79" s="93"/>
      <c r="DPI79" s="93"/>
      <c r="DPJ79" s="93"/>
      <c r="DPK79" s="93"/>
      <c r="DPL79" s="93"/>
      <c r="DPM79" s="93"/>
      <c r="DPN79" s="93"/>
      <c r="DPT79" s="93"/>
      <c r="DPW79" s="93"/>
      <c r="DPZ79" s="93"/>
      <c r="DQC79" s="93"/>
      <c r="DQF79" s="93"/>
      <c r="DQI79" s="93"/>
      <c r="DQO79" s="93"/>
      <c r="DQX79" s="93"/>
      <c r="DRA79" s="93"/>
      <c r="DRD79" s="93"/>
      <c r="DRG79" s="93"/>
      <c r="DRS79" s="93"/>
      <c r="DRY79" s="93"/>
      <c r="DSB79" s="93"/>
      <c r="DSE79" s="93"/>
      <c r="DSH79" s="93"/>
      <c r="DSN79" s="93"/>
      <c r="DSQ79" s="93"/>
      <c r="DST79" s="93"/>
      <c r="DSW79" s="93"/>
      <c r="DSY79" s="93"/>
      <c r="DSZ79" s="93"/>
      <c r="DTE79" s="93"/>
      <c r="DTH79" s="93"/>
      <c r="DTK79" s="93"/>
      <c r="DTN79" s="93"/>
      <c r="DTQ79" s="93"/>
      <c r="DTT79" s="93"/>
      <c r="DTW79" s="93"/>
      <c r="DUC79" s="93"/>
      <c r="DUF79" s="93"/>
      <c r="DUI79" s="93"/>
      <c r="DUK79" s="93"/>
      <c r="DUL79" s="93"/>
      <c r="DUT79" s="93"/>
      <c r="DUW79" s="93"/>
      <c r="DUZ79" s="93"/>
      <c r="DVK79" s="93"/>
      <c r="DVL79" s="93"/>
      <c r="DVQ79" s="93"/>
      <c r="DVU79" s="93"/>
      <c r="DVV79" s="93"/>
      <c r="DWD79" s="93"/>
      <c r="DWE79" s="93"/>
      <c r="DXE79" s="93"/>
      <c r="DXF79" s="93"/>
      <c r="DXG79" s="93"/>
      <c r="DXH79" s="93"/>
      <c r="DXI79" s="93"/>
      <c r="DXJ79" s="93"/>
      <c r="DXK79" s="93"/>
      <c r="DXL79" s="93"/>
      <c r="DXM79" s="93"/>
      <c r="DXN79" s="93"/>
      <c r="DXO79" s="93"/>
      <c r="DXP79" s="93"/>
      <c r="DXQ79" s="93"/>
      <c r="DXR79" s="93"/>
      <c r="DXS79" s="93"/>
      <c r="DXT79" s="93"/>
      <c r="DXU79" s="93"/>
      <c r="DXV79" s="93"/>
      <c r="DXW79" s="93"/>
      <c r="DXX79" s="93"/>
      <c r="DXY79" s="93"/>
      <c r="DXZ79" s="93"/>
      <c r="DYA79" s="93"/>
      <c r="DYB79" s="93"/>
      <c r="DYC79" s="93"/>
      <c r="DYD79" s="93"/>
      <c r="DYE79" s="93"/>
      <c r="DYF79" s="93"/>
      <c r="DYG79" s="93"/>
      <c r="DYH79" s="93"/>
      <c r="DYI79" s="93"/>
      <c r="DYJ79" s="93"/>
      <c r="DYK79" s="93"/>
      <c r="DYL79" s="93"/>
      <c r="DYM79" s="93"/>
      <c r="DYN79" s="93"/>
      <c r="DYO79" s="93"/>
      <c r="DYP79" s="93"/>
      <c r="DYQ79" s="93"/>
      <c r="DYR79" s="93"/>
      <c r="DYS79" s="93"/>
      <c r="DYT79" s="93"/>
      <c r="DYU79" s="93"/>
      <c r="DYV79" s="93"/>
      <c r="DYW79" s="93"/>
      <c r="DYX79" s="93"/>
      <c r="DYY79" s="93"/>
      <c r="DYZ79" s="93"/>
      <c r="DZA79" s="93"/>
      <c r="DZB79" s="93"/>
      <c r="DZC79" s="93"/>
      <c r="DZD79" s="93"/>
      <c r="DZE79" s="93"/>
      <c r="DZF79" s="93"/>
      <c r="DZG79" s="93"/>
      <c r="DZH79" s="93"/>
      <c r="DZI79" s="93"/>
      <c r="DZJ79" s="93"/>
      <c r="DZP79" s="93"/>
      <c r="DZS79" s="93"/>
      <c r="DZV79" s="93"/>
      <c r="DZY79" s="93"/>
      <c r="EAB79" s="93"/>
      <c r="EAE79" s="93"/>
      <c r="EAK79" s="93"/>
      <c r="EAT79" s="93"/>
      <c r="EAW79" s="93"/>
      <c r="EAZ79" s="93"/>
      <c r="EBC79" s="93"/>
      <c r="EBO79" s="93"/>
      <c r="EBU79" s="93"/>
      <c r="EBX79" s="93"/>
      <c r="ECA79" s="93"/>
      <c r="ECD79" s="93"/>
      <c r="ECJ79" s="93"/>
      <c r="ECM79" s="93"/>
      <c r="ECP79" s="93"/>
      <c r="ECS79" s="93"/>
      <c r="ECU79" s="93"/>
      <c r="ECV79" s="93"/>
      <c r="EDA79" s="93"/>
      <c r="EDD79" s="93"/>
      <c r="EDG79" s="93"/>
      <c r="EDJ79" s="93"/>
      <c r="EDM79" s="93"/>
      <c r="EDP79" s="93"/>
      <c r="EDS79" s="93"/>
      <c r="EDY79" s="93"/>
      <c r="EEB79" s="93"/>
      <c r="EEE79" s="93"/>
      <c r="EEG79" s="93"/>
      <c r="EEH79" s="93"/>
      <c r="EEP79" s="93"/>
      <c r="EES79" s="93"/>
      <c r="EEV79" s="93"/>
      <c r="EFG79" s="93"/>
      <c r="EFH79" s="93"/>
      <c r="EFM79" s="93"/>
      <c r="EFQ79" s="93"/>
      <c r="EFR79" s="93"/>
      <c r="EFZ79" s="93"/>
      <c r="EGA79" s="93"/>
      <c r="EHA79" s="93"/>
      <c r="EHB79" s="93"/>
      <c r="EHC79" s="93"/>
      <c r="EHD79" s="93"/>
      <c r="EHE79" s="93"/>
      <c r="EHF79" s="93"/>
      <c r="EHG79" s="93"/>
      <c r="EHH79" s="93"/>
      <c r="EHI79" s="93"/>
      <c r="EHJ79" s="93"/>
      <c r="EHK79" s="93"/>
      <c r="EHL79" s="93"/>
      <c r="EHM79" s="93"/>
      <c r="EHN79" s="93"/>
      <c r="EHO79" s="93"/>
      <c r="EHP79" s="93"/>
      <c r="EHQ79" s="93"/>
      <c r="EHR79" s="93"/>
      <c r="EHS79" s="93"/>
      <c r="EHT79" s="93"/>
      <c r="EHU79" s="93"/>
      <c r="EHV79" s="93"/>
      <c r="EHW79" s="93"/>
      <c r="EHX79" s="93"/>
      <c r="EHY79" s="93"/>
      <c r="EHZ79" s="93"/>
      <c r="EIA79" s="93"/>
      <c r="EIB79" s="93"/>
      <c r="EIC79" s="93"/>
      <c r="EID79" s="93"/>
      <c r="EIE79" s="93"/>
      <c r="EIF79" s="93"/>
      <c r="EIG79" s="93"/>
      <c r="EIH79" s="93"/>
      <c r="EII79" s="93"/>
      <c r="EIJ79" s="93"/>
      <c r="EIK79" s="93"/>
      <c r="EIL79" s="93"/>
      <c r="EIM79" s="93"/>
      <c r="EIN79" s="93"/>
      <c r="EIO79" s="93"/>
      <c r="EIP79" s="93"/>
      <c r="EIQ79" s="93"/>
      <c r="EIR79" s="93"/>
      <c r="EIS79" s="93"/>
      <c r="EIT79" s="93"/>
      <c r="EIU79" s="93"/>
      <c r="EIV79" s="93"/>
      <c r="EIW79" s="93"/>
      <c r="EIX79" s="93"/>
      <c r="EIY79" s="93"/>
      <c r="EIZ79" s="93"/>
      <c r="EJA79" s="93"/>
      <c r="EJB79" s="93"/>
      <c r="EJC79" s="93"/>
      <c r="EJD79" s="93"/>
      <c r="EJE79" s="93"/>
      <c r="EJF79" s="93"/>
      <c r="EJL79" s="93"/>
      <c r="EJO79" s="93"/>
      <c r="EJR79" s="93"/>
      <c r="EJU79" s="93"/>
      <c r="EJX79" s="93"/>
      <c r="EKA79" s="93"/>
      <c r="EKG79" s="93"/>
      <c r="EKP79" s="93"/>
      <c r="EKS79" s="93"/>
      <c r="EKV79" s="93"/>
      <c r="EKY79" s="93"/>
      <c r="ELK79" s="93"/>
      <c r="ELQ79" s="93"/>
      <c r="ELT79" s="93"/>
      <c r="ELW79" s="93"/>
      <c r="ELZ79" s="93"/>
      <c r="EMF79" s="93"/>
      <c r="EMI79" s="93"/>
      <c r="EML79" s="93"/>
      <c r="EMO79" s="93"/>
      <c r="EMQ79" s="93"/>
      <c r="EMR79" s="93"/>
      <c r="EMW79" s="93"/>
      <c r="EMZ79" s="93"/>
      <c r="ENC79" s="93"/>
      <c r="ENF79" s="93"/>
      <c r="ENI79" s="93"/>
      <c r="ENL79" s="93"/>
      <c r="ENO79" s="93"/>
      <c r="ENU79" s="93"/>
      <c r="ENX79" s="93"/>
      <c r="EOA79" s="93"/>
      <c r="EOC79" s="93"/>
      <c r="EOD79" s="93"/>
      <c r="EOL79" s="93"/>
      <c r="EOO79" s="93"/>
      <c r="EOR79" s="93"/>
      <c r="EPC79" s="93"/>
      <c r="EPD79" s="93"/>
      <c r="EPI79" s="93"/>
      <c r="EPM79" s="93"/>
      <c r="EPN79" s="93"/>
      <c r="EPV79" s="93"/>
      <c r="EPW79" s="93"/>
      <c r="EQW79" s="93"/>
      <c r="EQX79" s="93"/>
      <c r="EQY79" s="93"/>
      <c r="EQZ79" s="93"/>
      <c r="ERA79" s="93"/>
      <c r="ERB79" s="93"/>
      <c r="ERC79" s="93"/>
      <c r="ERD79" s="93"/>
      <c r="ERE79" s="93"/>
      <c r="ERF79" s="93"/>
      <c r="ERG79" s="93"/>
      <c r="ERH79" s="93"/>
      <c r="ERI79" s="93"/>
      <c r="ERJ79" s="93"/>
      <c r="ERK79" s="93"/>
      <c r="ERL79" s="93"/>
      <c r="ERM79" s="93"/>
      <c r="ERN79" s="93"/>
      <c r="ERO79" s="93"/>
      <c r="ERP79" s="93"/>
      <c r="ERQ79" s="93"/>
      <c r="ERR79" s="93"/>
      <c r="ERS79" s="93"/>
      <c r="ERT79" s="93"/>
      <c r="ERU79" s="93"/>
      <c r="ERV79" s="93"/>
      <c r="ERW79" s="93"/>
      <c r="ERX79" s="93"/>
      <c r="ERY79" s="93"/>
      <c r="ERZ79" s="93"/>
      <c r="ESA79" s="93"/>
      <c r="ESB79" s="93"/>
      <c r="ESC79" s="93"/>
      <c r="ESD79" s="93"/>
      <c r="ESE79" s="93"/>
      <c r="ESF79" s="93"/>
      <c r="ESG79" s="93"/>
      <c r="ESH79" s="93"/>
      <c r="ESI79" s="93"/>
      <c r="ESJ79" s="93"/>
      <c r="ESK79" s="93"/>
      <c r="ESL79" s="93"/>
      <c r="ESM79" s="93"/>
      <c r="ESN79" s="93"/>
      <c r="ESO79" s="93"/>
      <c r="ESP79" s="93"/>
      <c r="ESQ79" s="93"/>
      <c r="ESR79" s="93"/>
      <c r="ESS79" s="93"/>
      <c r="EST79" s="93"/>
      <c r="ESU79" s="93"/>
      <c r="ESV79" s="93"/>
      <c r="ESW79" s="93"/>
      <c r="ESX79" s="93"/>
      <c r="ESY79" s="93"/>
      <c r="ESZ79" s="93"/>
      <c r="ETA79" s="93"/>
      <c r="ETB79" s="93"/>
      <c r="ETH79" s="93"/>
      <c r="ETK79" s="93"/>
      <c r="ETN79" s="93"/>
      <c r="ETQ79" s="93"/>
      <c r="ETT79" s="93"/>
      <c r="ETW79" s="93"/>
      <c r="EUC79" s="93"/>
      <c r="EUL79" s="93"/>
      <c r="EUO79" s="93"/>
      <c r="EUR79" s="93"/>
      <c r="EUU79" s="93"/>
      <c r="EVG79" s="93"/>
      <c r="EVM79" s="93"/>
      <c r="EVP79" s="93"/>
      <c r="EVS79" s="93"/>
      <c r="EVV79" s="93"/>
      <c r="EWB79" s="93"/>
      <c r="EWE79" s="93"/>
      <c r="EWH79" s="93"/>
      <c r="EWK79" s="93"/>
      <c r="EWM79" s="93"/>
      <c r="EWN79" s="93"/>
      <c r="EWS79" s="93"/>
      <c r="EWV79" s="93"/>
      <c r="EWY79" s="93"/>
      <c r="EXB79" s="93"/>
      <c r="EXE79" s="93"/>
      <c r="EXH79" s="93"/>
      <c r="EXK79" s="93"/>
      <c r="EXQ79" s="93"/>
      <c r="EXT79" s="93"/>
      <c r="EXW79" s="93"/>
      <c r="EXY79" s="93"/>
      <c r="EXZ79" s="93"/>
      <c r="EYH79" s="93"/>
      <c r="EYK79" s="93"/>
      <c r="EYN79" s="93"/>
      <c r="EYY79" s="93"/>
      <c r="EYZ79" s="93"/>
      <c r="EZE79" s="93"/>
      <c r="EZI79" s="93"/>
      <c r="EZJ79" s="93"/>
      <c r="EZR79" s="93"/>
      <c r="EZS79" s="93"/>
      <c r="FAS79" s="93"/>
      <c r="FAT79" s="93"/>
      <c r="FAU79" s="93"/>
      <c r="FAV79" s="93"/>
      <c r="FAW79" s="93"/>
      <c r="FAX79" s="93"/>
      <c r="FAY79" s="93"/>
      <c r="FAZ79" s="93"/>
      <c r="FBA79" s="93"/>
      <c r="FBB79" s="93"/>
      <c r="FBC79" s="93"/>
      <c r="FBD79" s="93"/>
      <c r="FBE79" s="93"/>
      <c r="FBF79" s="93"/>
      <c r="FBG79" s="93"/>
      <c r="FBH79" s="93"/>
      <c r="FBI79" s="93"/>
      <c r="FBJ79" s="93"/>
      <c r="FBK79" s="93"/>
      <c r="FBL79" s="93"/>
      <c r="FBM79" s="93"/>
      <c r="FBN79" s="93"/>
      <c r="FBO79" s="93"/>
      <c r="FBP79" s="93"/>
      <c r="FBQ79" s="93"/>
      <c r="FBR79" s="93"/>
      <c r="FBS79" s="93"/>
      <c r="FBT79" s="93"/>
      <c r="FBU79" s="93"/>
      <c r="FBV79" s="93"/>
      <c r="FBW79" s="93"/>
      <c r="FBX79" s="93"/>
      <c r="FBY79" s="93"/>
      <c r="FBZ79" s="93"/>
      <c r="FCA79" s="93"/>
      <c r="FCB79" s="93"/>
      <c r="FCC79" s="93"/>
      <c r="FCD79" s="93"/>
      <c r="FCE79" s="93"/>
      <c r="FCF79" s="93"/>
      <c r="FCG79" s="93"/>
      <c r="FCH79" s="93"/>
      <c r="FCI79" s="93"/>
      <c r="FCJ79" s="93"/>
      <c r="FCK79" s="93"/>
      <c r="FCL79" s="93"/>
      <c r="FCM79" s="93"/>
      <c r="FCN79" s="93"/>
      <c r="FCO79" s="93"/>
      <c r="FCP79" s="93"/>
      <c r="FCQ79" s="93"/>
      <c r="FCR79" s="93"/>
      <c r="FCS79" s="93"/>
      <c r="FCT79" s="93"/>
      <c r="FCU79" s="93"/>
      <c r="FCV79" s="93"/>
      <c r="FCW79" s="93"/>
      <c r="FCX79" s="93"/>
      <c r="FDD79" s="93"/>
      <c r="FDG79" s="93"/>
      <c r="FDJ79" s="93"/>
      <c r="FDM79" s="93"/>
      <c r="FDP79" s="93"/>
      <c r="FDS79" s="93"/>
      <c r="FDY79" s="93"/>
      <c r="FEH79" s="93"/>
      <c r="FEK79" s="93"/>
      <c r="FEN79" s="93"/>
      <c r="FEQ79" s="93"/>
      <c r="FFC79" s="93"/>
      <c r="FFI79" s="93"/>
      <c r="FFL79" s="93"/>
      <c r="FFO79" s="93"/>
      <c r="FFR79" s="93"/>
      <c r="FFX79" s="93"/>
      <c r="FGA79" s="93"/>
      <c r="FGD79" s="93"/>
      <c r="FGG79" s="93"/>
      <c r="FGI79" s="93"/>
      <c r="FGJ79" s="93"/>
      <c r="FGO79" s="93"/>
      <c r="FGR79" s="93"/>
      <c r="FGU79" s="93"/>
      <c r="FGX79" s="93"/>
      <c r="FHA79" s="93"/>
      <c r="FHD79" s="93"/>
      <c r="FHG79" s="93"/>
      <c r="FHM79" s="93"/>
      <c r="FHP79" s="93"/>
      <c r="FHS79" s="93"/>
      <c r="FHU79" s="93"/>
      <c r="FHV79" s="93"/>
      <c r="FID79" s="93"/>
      <c r="FIG79" s="93"/>
      <c r="FIJ79" s="93"/>
      <c r="FIU79" s="93"/>
      <c r="FIV79" s="93"/>
      <c r="FJA79" s="93"/>
      <c r="FJE79" s="93"/>
      <c r="FJF79" s="93"/>
      <c r="FJN79" s="93"/>
      <c r="FJO79" s="93"/>
      <c r="FKO79" s="93"/>
      <c r="FKP79" s="93"/>
      <c r="FKQ79" s="93"/>
      <c r="FKR79" s="93"/>
      <c r="FKS79" s="93"/>
      <c r="FKT79" s="93"/>
      <c r="FKU79" s="93"/>
      <c r="FKV79" s="93"/>
      <c r="FKW79" s="93"/>
      <c r="FKX79" s="93"/>
      <c r="FKY79" s="93"/>
      <c r="FKZ79" s="93"/>
      <c r="FLA79" s="93"/>
      <c r="FLB79" s="93"/>
      <c r="FLC79" s="93"/>
      <c r="FLD79" s="93"/>
      <c r="FLE79" s="93"/>
      <c r="FLF79" s="93"/>
      <c r="FLG79" s="93"/>
      <c r="FLH79" s="93"/>
      <c r="FLI79" s="93"/>
      <c r="FLJ79" s="93"/>
      <c r="FLK79" s="93"/>
      <c r="FLL79" s="93"/>
      <c r="FLM79" s="93"/>
      <c r="FLN79" s="93"/>
      <c r="FLO79" s="93"/>
      <c r="FLP79" s="93"/>
      <c r="FLQ79" s="93"/>
      <c r="FLR79" s="93"/>
      <c r="FLS79" s="93"/>
      <c r="FLT79" s="93"/>
      <c r="FLU79" s="93"/>
      <c r="FLV79" s="93"/>
      <c r="FLW79" s="93"/>
      <c r="FLX79" s="93"/>
      <c r="FLY79" s="93"/>
      <c r="FLZ79" s="93"/>
      <c r="FMA79" s="93"/>
      <c r="FMB79" s="93"/>
      <c r="FMC79" s="93"/>
      <c r="FMD79" s="93"/>
      <c r="FME79" s="93"/>
      <c r="FMF79" s="93"/>
      <c r="FMG79" s="93"/>
      <c r="FMH79" s="93"/>
      <c r="FMI79" s="93"/>
      <c r="FMJ79" s="93"/>
      <c r="FMK79" s="93"/>
      <c r="FML79" s="93"/>
      <c r="FMM79" s="93"/>
      <c r="FMN79" s="93"/>
      <c r="FMO79" s="93"/>
      <c r="FMP79" s="93"/>
      <c r="FMQ79" s="93"/>
      <c r="FMR79" s="93"/>
      <c r="FMS79" s="93"/>
      <c r="FMT79" s="93"/>
      <c r="FMZ79" s="93"/>
      <c r="FNC79" s="93"/>
      <c r="FNF79" s="93"/>
      <c r="FNI79" s="93"/>
      <c r="FNL79" s="93"/>
      <c r="FNO79" s="93"/>
      <c r="FNU79" s="93"/>
      <c r="FOD79" s="93"/>
      <c r="FOG79" s="93"/>
      <c r="FOJ79" s="93"/>
      <c r="FOM79" s="93"/>
      <c r="FOY79" s="93"/>
      <c r="FPE79" s="93"/>
      <c r="FPH79" s="93"/>
      <c r="FPK79" s="93"/>
      <c r="FPN79" s="93"/>
      <c r="FPT79" s="93"/>
      <c r="FPW79" s="93"/>
      <c r="FPZ79" s="93"/>
      <c r="FQC79" s="93"/>
      <c r="FQE79" s="93"/>
      <c r="FQF79" s="93"/>
      <c r="FQK79" s="93"/>
      <c r="FQN79" s="93"/>
      <c r="FQQ79" s="93"/>
      <c r="FQT79" s="93"/>
      <c r="FQW79" s="93"/>
      <c r="FQZ79" s="93"/>
      <c r="FRC79" s="93"/>
      <c r="FRI79" s="93"/>
      <c r="FRL79" s="93"/>
      <c r="FRO79" s="93"/>
      <c r="FRQ79" s="93"/>
      <c r="FRR79" s="93"/>
      <c r="FRZ79" s="93"/>
      <c r="FSC79" s="93"/>
      <c r="FSF79" s="93"/>
      <c r="FSQ79" s="93"/>
      <c r="FSR79" s="93"/>
      <c r="FSW79" s="93"/>
      <c r="FTA79" s="93"/>
      <c r="FTB79" s="93"/>
      <c r="FTJ79" s="93"/>
      <c r="FTK79" s="93"/>
      <c r="FUK79" s="93"/>
      <c r="FUL79" s="93"/>
      <c r="FUM79" s="93"/>
      <c r="FUN79" s="93"/>
      <c r="FUO79" s="93"/>
      <c r="FUP79" s="93"/>
      <c r="FUQ79" s="93"/>
      <c r="FUR79" s="93"/>
      <c r="FUS79" s="93"/>
      <c r="FUT79" s="93"/>
      <c r="FUU79" s="93"/>
      <c r="FUV79" s="93"/>
      <c r="FUW79" s="93"/>
      <c r="FUX79" s="93"/>
      <c r="FUY79" s="93"/>
      <c r="FUZ79" s="93"/>
      <c r="FVA79" s="93"/>
      <c r="FVB79" s="93"/>
      <c r="FVC79" s="93"/>
      <c r="FVD79" s="93"/>
      <c r="FVE79" s="93"/>
      <c r="FVF79" s="93"/>
      <c r="FVG79" s="93"/>
      <c r="FVH79" s="93"/>
      <c r="FVI79" s="93"/>
      <c r="FVJ79" s="93"/>
      <c r="FVK79" s="93"/>
      <c r="FVL79" s="93"/>
      <c r="FVM79" s="93"/>
      <c r="FVN79" s="93"/>
      <c r="FVO79" s="93"/>
      <c r="FVP79" s="93"/>
      <c r="FVQ79" s="93"/>
      <c r="FVR79" s="93"/>
      <c r="FVS79" s="93"/>
      <c r="FVT79" s="93"/>
      <c r="FVU79" s="93"/>
      <c r="FVV79" s="93"/>
      <c r="FVW79" s="93"/>
      <c r="FVX79" s="93"/>
      <c r="FVY79" s="93"/>
      <c r="FVZ79" s="93"/>
      <c r="FWA79" s="93"/>
      <c r="FWB79" s="93"/>
      <c r="FWC79" s="93"/>
      <c r="FWD79" s="93"/>
      <c r="FWE79" s="93"/>
      <c r="FWF79" s="93"/>
      <c r="FWG79" s="93"/>
      <c r="FWH79" s="93"/>
      <c r="FWI79" s="93"/>
      <c r="FWJ79" s="93"/>
      <c r="FWK79" s="93"/>
      <c r="FWL79" s="93"/>
      <c r="FWM79" s="93"/>
      <c r="FWN79" s="93"/>
      <c r="FWO79" s="93"/>
      <c r="FWP79" s="93"/>
      <c r="FWV79" s="93"/>
      <c r="FWY79" s="93"/>
      <c r="FXB79" s="93"/>
      <c r="FXE79" s="93"/>
      <c r="FXH79" s="93"/>
      <c r="FXK79" s="93"/>
      <c r="FXQ79" s="93"/>
      <c r="FXZ79" s="93"/>
      <c r="FYC79" s="93"/>
      <c r="FYF79" s="93"/>
      <c r="FYI79" s="93"/>
      <c r="FYU79" s="93"/>
      <c r="FZA79" s="93"/>
      <c r="FZD79" s="93"/>
      <c r="FZG79" s="93"/>
      <c r="FZJ79" s="93"/>
      <c r="FZP79" s="93"/>
      <c r="FZS79" s="93"/>
      <c r="FZV79" s="93"/>
      <c r="FZY79" s="93"/>
      <c r="GAA79" s="93"/>
      <c r="GAB79" s="93"/>
      <c r="GAG79" s="93"/>
      <c r="GAJ79" s="93"/>
      <c r="GAM79" s="93"/>
      <c r="GAP79" s="93"/>
      <c r="GAS79" s="93"/>
      <c r="GAV79" s="93"/>
      <c r="GAY79" s="93"/>
      <c r="GBE79" s="93"/>
      <c r="GBH79" s="93"/>
      <c r="GBK79" s="93"/>
      <c r="GBM79" s="93"/>
      <c r="GBN79" s="93"/>
      <c r="GBV79" s="93"/>
      <c r="GBY79" s="93"/>
      <c r="GCB79" s="93"/>
      <c r="GCM79" s="93"/>
      <c r="GCN79" s="93"/>
      <c r="GCS79" s="93"/>
      <c r="GCW79" s="93"/>
      <c r="GCX79" s="93"/>
      <c r="GDF79" s="93"/>
      <c r="GDG79" s="93"/>
      <c r="GEG79" s="93"/>
      <c r="GEH79" s="93"/>
      <c r="GEI79" s="93"/>
      <c r="GEJ79" s="93"/>
      <c r="GEK79" s="93"/>
      <c r="GEL79" s="93"/>
      <c r="GEM79" s="93"/>
      <c r="GEN79" s="93"/>
      <c r="GEO79" s="93"/>
      <c r="GEP79" s="93"/>
      <c r="GEQ79" s="93"/>
      <c r="GER79" s="93"/>
      <c r="GES79" s="93"/>
      <c r="GET79" s="93"/>
      <c r="GEU79" s="93"/>
      <c r="GEV79" s="93"/>
      <c r="GEW79" s="93"/>
      <c r="GEX79" s="93"/>
      <c r="GEY79" s="93"/>
      <c r="GEZ79" s="93"/>
      <c r="GFA79" s="93"/>
      <c r="GFB79" s="93"/>
      <c r="GFC79" s="93"/>
      <c r="GFD79" s="93"/>
      <c r="GFE79" s="93"/>
      <c r="GFF79" s="93"/>
      <c r="GFG79" s="93"/>
      <c r="GFH79" s="93"/>
      <c r="GFI79" s="93"/>
      <c r="GFJ79" s="93"/>
      <c r="GFK79" s="93"/>
      <c r="GFL79" s="93"/>
      <c r="GFM79" s="93"/>
      <c r="GFN79" s="93"/>
      <c r="GFO79" s="93"/>
      <c r="GFP79" s="93"/>
      <c r="GFQ79" s="93"/>
      <c r="GFR79" s="93"/>
      <c r="GFS79" s="93"/>
      <c r="GFT79" s="93"/>
      <c r="GFU79" s="93"/>
      <c r="GFV79" s="93"/>
      <c r="GFW79" s="93"/>
      <c r="GFX79" s="93"/>
      <c r="GFY79" s="93"/>
      <c r="GFZ79" s="93"/>
      <c r="GGA79" s="93"/>
      <c r="GGB79" s="93"/>
      <c r="GGC79" s="93"/>
      <c r="GGD79" s="93"/>
      <c r="GGE79" s="93"/>
      <c r="GGF79" s="93"/>
      <c r="GGG79" s="93"/>
      <c r="GGH79" s="93"/>
      <c r="GGI79" s="93"/>
      <c r="GGJ79" s="93"/>
      <c r="GGK79" s="93"/>
      <c r="GGL79" s="93"/>
      <c r="GGR79" s="93"/>
      <c r="GGU79" s="93"/>
      <c r="GGX79" s="93"/>
      <c r="GHA79" s="93"/>
      <c r="GHD79" s="93"/>
      <c r="GHG79" s="93"/>
      <c r="GHM79" s="93"/>
      <c r="GHV79" s="93"/>
      <c r="GHY79" s="93"/>
      <c r="GIB79" s="93"/>
      <c r="GIE79" s="93"/>
      <c r="GIQ79" s="93"/>
      <c r="GIW79" s="93"/>
      <c r="GIZ79" s="93"/>
      <c r="GJC79" s="93"/>
      <c r="GJF79" s="93"/>
      <c r="GJL79" s="93"/>
      <c r="GJO79" s="93"/>
      <c r="GJR79" s="93"/>
      <c r="GJU79" s="93"/>
      <c r="GJW79" s="93"/>
      <c r="GJX79" s="93"/>
      <c r="GKC79" s="93"/>
      <c r="GKF79" s="93"/>
      <c r="GKI79" s="93"/>
      <c r="GKL79" s="93"/>
      <c r="GKO79" s="93"/>
      <c r="GKR79" s="93"/>
      <c r="GKU79" s="93"/>
      <c r="GLA79" s="93"/>
      <c r="GLD79" s="93"/>
      <c r="GLG79" s="93"/>
      <c r="GLI79" s="93"/>
      <c r="GLJ79" s="93"/>
      <c r="GLR79" s="93"/>
      <c r="GLU79" s="93"/>
      <c r="GLX79" s="93"/>
      <c r="GMI79" s="93"/>
      <c r="GMJ79" s="93"/>
      <c r="GMO79" s="93"/>
      <c r="GMS79" s="93"/>
      <c r="GMT79" s="93"/>
      <c r="GNB79" s="93"/>
      <c r="GNC79" s="93"/>
      <c r="GOC79" s="93"/>
      <c r="GOD79" s="93"/>
      <c r="GOE79" s="93"/>
      <c r="GOF79" s="93"/>
      <c r="GOG79" s="93"/>
      <c r="GOH79" s="93"/>
      <c r="GOI79" s="93"/>
      <c r="GOJ79" s="93"/>
      <c r="GOK79" s="93"/>
      <c r="GOL79" s="93"/>
      <c r="GOM79" s="93"/>
      <c r="GON79" s="93"/>
      <c r="GOO79" s="93"/>
      <c r="GOP79" s="93"/>
      <c r="GOQ79" s="93"/>
      <c r="GOR79" s="93"/>
      <c r="GOS79" s="93"/>
      <c r="GOT79" s="93"/>
      <c r="GOU79" s="93"/>
      <c r="GOV79" s="93"/>
      <c r="GOW79" s="93"/>
      <c r="GOX79" s="93"/>
      <c r="GOY79" s="93"/>
      <c r="GOZ79" s="93"/>
      <c r="GPA79" s="93"/>
      <c r="GPB79" s="93"/>
      <c r="GPC79" s="93"/>
      <c r="GPD79" s="93"/>
      <c r="GPE79" s="93"/>
      <c r="GPF79" s="93"/>
      <c r="GPG79" s="93"/>
      <c r="GPH79" s="93"/>
      <c r="GPI79" s="93"/>
      <c r="GPJ79" s="93"/>
      <c r="GPK79" s="93"/>
      <c r="GPL79" s="93"/>
      <c r="GPM79" s="93"/>
      <c r="GPN79" s="93"/>
      <c r="GPO79" s="93"/>
      <c r="GPP79" s="93"/>
      <c r="GPQ79" s="93"/>
      <c r="GPR79" s="93"/>
      <c r="GPS79" s="93"/>
      <c r="GPT79" s="93"/>
      <c r="GPU79" s="93"/>
      <c r="GPV79" s="93"/>
      <c r="GPW79" s="93"/>
      <c r="GPX79" s="93"/>
      <c r="GPY79" s="93"/>
      <c r="GPZ79" s="93"/>
      <c r="GQA79" s="93"/>
      <c r="GQB79" s="93"/>
      <c r="GQC79" s="93"/>
      <c r="GQD79" s="93"/>
      <c r="GQE79" s="93"/>
      <c r="GQF79" s="93"/>
      <c r="GQG79" s="93"/>
      <c r="GQH79" s="93"/>
      <c r="GQN79" s="93"/>
      <c r="GQQ79" s="93"/>
      <c r="GQT79" s="93"/>
      <c r="GQW79" s="93"/>
      <c r="GQZ79" s="93"/>
      <c r="GRC79" s="93"/>
      <c r="GRI79" s="93"/>
      <c r="GRR79" s="93"/>
      <c r="GRU79" s="93"/>
      <c r="GRX79" s="93"/>
      <c r="GSA79" s="93"/>
      <c r="GSM79" s="93"/>
      <c r="GSS79" s="93"/>
      <c r="GSV79" s="93"/>
      <c r="GSY79" s="93"/>
      <c r="GTB79" s="93"/>
      <c r="GTH79" s="93"/>
      <c r="GTK79" s="93"/>
      <c r="GTN79" s="93"/>
      <c r="GTQ79" s="93"/>
      <c r="GTS79" s="93"/>
      <c r="GTT79" s="93"/>
      <c r="GTY79" s="93"/>
      <c r="GUB79" s="93"/>
      <c r="GUE79" s="93"/>
      <c r="GUH79" s="93"/>
      <c r="GUK79" s="93"/>
      <c r="GUN79" s="93"/>
      <c r="GUQ79" s="93"/>
      <c r="GUW79" s="93"/>
      <c r="GUZ79" s="93"/>
      <c r="GVC79" s="93"/>
      <c r="GVE79" s="93"/>
      <c r="GVF79" s="93"/>
      <c r="GVN79" s="93"/>
      <c r="GVQ79" s="93"/>
      <c r="GVT79" s="93"/>
      <c r="GWE79" s="93"/>
      <c r="GWF79" s="93"/>
      <c r="GWK79" s="93"/>
      <c r="GWO79" s="93"/>
      <c r="GWP79" s="93"/>
      <c r="GWX79" s="93"/>
      <c r="GWY79" s="93"/>
      <c r="GXY79" s="93"/>
      <c r="GXZ79" s="93"/>
      <c r="GYA79" s="93"/>
      <c r="GYB79" s="93"/>
      <c r="GYC79" s="93"/>
      <c r="GYD79" s="93"/>
      <c r="GYE79" s="93"/>
      <c r="GYF79" s="93"/>
      <c r="GYG79" s="93"/>
      <c r="GYH79" s="93"/>
      <c r="GYI79" s="93"/>
      <c r="GYJ79" s="93"/>
      <c r="GYK79" s="93"/>
      <c r="GYL79" s="93"/>
      <c r="GYM79" s="93"/>
      <c r="GYN79" s="93"/>
      <c r="GYO79" s="93"/>
      <c r="GYP79" s="93"/>
      <c r="GYQ79" s="93"/>
      <c r="GYR79" s="93"/>
      <c r="GYS79" s="93"/>
      <c r="GYT79" s="93"/>
      <c r="GYU79" s="93"/>
      <c r="GYV79" s="93"/>
      <c r="GYW79" s="93"/>
      <c r="GYX79" s="93"/>
      <c r="GYY79" s="93"/>
      <c r="GYZ79" s="93"/>
      <c r="GZA79" s="93"/>
      <c r="GZB79" s="93"/>
      <c r="GZC79" s="93"/>
      <c r="GZD79" s="93"/>
      <c r="GZE79" s="93"/>
      <c r="GZF79" s="93"/>
      <c r="GZG79" s="93"/>
      <c r="GZH79" s="93"/>
      <c r="GZI79" s="93"/>
      <c r="GZJ79" s="93"/>
      <c r="GZK79" s="93"/>
      <c r="GZL79" s="93"/>
      <c r="GZM79" s="93"/>
      <c r="GZN79" s="93"/>
      <c r="GZO79" s="93"/>
      <c r="GZP79" s="93"/>
      <c r="GZQ79" s="93"/>
      <c r="GZR79" s="93"/>
      <c r="GZS79" s="93"/>
      <c r="GZT79" s="93"/>
      <c r="GZU79" s="93"/>
      <c r="GZV79" s="93"/>
      <c r="GZW79" s="93"/>
      <c r="GZX79" s="93"/>
      <c r="GZY79" s="93"/>
      <c r="GZZ79" s="93"/>
      <c r="HAA79" s="93"/>
      <c r="HAB79" s="93"/>
      <c r="HAC79" s="93"/>
      <c r="HAD79" s="93"/>
      <c r="HAJ79" s="93"/>
      <c r="HAM79" s="93"/>
      <c r="HAP79" s="93"/>
      <c r="HAS79" s="93"/>
      <c r="HAV79" s="93"/>
      <c r="HAY79" s="93"/>
      <c r="HBE79" s="93"/>
      <c r="HBN79" s="93"/>
      <c r="HBQ79" s="93"/>
      <c r="HBT79" s="93"/>
      <c r="HBW79" s="93"/>
      <c r="HCI79" s="93"/>
      <c r="HCO79" s="93"/>
      <c r="HCR79" s="93"/>
      <c r="HCU79" s="93"/>
      <c r="HCX79" s="93"/>
      <c r="HDD79" s="93"/>
      <c r="HDG79" s="93"/>
      <c r="HDJ79" s="93"/>
      <c r="HDM79" s="93"/>
      <c r="HDO79" s="93"/>
      <c r="HDP79" s="93"/>
      <c r="HDU79" s="93"/>
      <c r="HDX79" s="93"/>
      <c r="HEA79" s="93"/>
      <c r="HED79" s="93"/>
      <c r="HEG79" s="93"/>
      <c r="HEJ79" s="93"/>
      <c r="HEM79" s="93"/>
      <c r="HES79" s="93"/>
      <c r="HEV79" s="93"/>
      <c r="HEY79" s="93"/>
      <c r="HFA79" s="93"/>
      <c r="HFB79" s="93"/>
      <c r="HFJ79" s="93"/>
      <c r="HFM79" s="93"/>
      <c r="HFP79" s="93"/>
      <c r="HGA79" s="93"/>
      <c r="HGB79" s="93"/>
      <c r="HGG79" s="93"/>
      <c r="HGK79" s="93"/>
      <c r="HGL79" s="93"/>
      <c r="HGT79" s="93"/>
      <c r="HGU79" s="93"/>
      <c r="HHU79" s="93"/>
      <c r="HHV79" s="93"/>
      <c r="HHW79" s="93"/>
      <c r="HHX79" s="93"/>
      <c r="HHY79" s="93"/>
      <c r="HHZ79" s="93"/>
      <c r="HIA79" s="93"/>
      <c r="HIB79" s="93"/>
      <c r="HIC79" s="93"/>
      <c r="HID79" s="93"/>
      <c r="HIE79" s="93"/>
      <c r="HIF79" s="93"/>
      <c r="HIG79" s="93"/>
      <c r="HIH79" s="93"/>
      <c r="HII79" s="93"/>
      <c r="HIJ79" s="93"/>
      <c r="HIK79" s="93"/>
      <c r="HIL79" s="93"/>
      <c r="HIM79" s="93"/>
      <c r="HIN79" s="93"/>
      <c r="HIO79" s="93"/>
      <c r="HIP79" s="93"/>
      <c r="HIQ79" s="93"/>
      <c r="HIR79" s="93"/>
      <c r="HIS79" s="93"/>
      <c r="HIT79" s="93"/>
      <c r="HIU79" s="93"/>
      <c r="HIV79" s="93"/>
      <c r="HIW79" s="93"/>
      <c r="HIX79" s="93"/>
      <c r="HIY79" s="93"/>
      <c r="HIZ79" s="93"/>
      <c r="HJA79" s="93"/>
      <c r="HJB79" s="93"/>
      <c r="HJC79" s="93"/>
      <c r="HJD79" s="93"/>
      <c r="HJE79" s="93"/>
      <c r="HJF79" s="93"/>
      <c r="HJG79" s="93"/>
      <c r="HJH79" s="93"/>
      <c r="HJI79" s="93"/>
      <c r="HJJ79" s="93"/>
      <c r="HJK79" s="93"/>
      <c r="HJL79" s="93"/>
      <c r="HJM79" s="93"/>
      <c r="HJN79" s="93"/>
      <c r="HJO79" s="93"/>
      <c r="HJP79" s="93"/>
      <c r="HJQ79" s="93"/>
      <c r="HJR79" s="93"/>
      <c r="HJS79" s="93"/>
      <c r="HJT79" s="93"/>
      <c r="HJU79" s="93"/>
      <c r="HJV79" s="93"/>
      <c r="HJW79" s="93"/>
      <c r="HJX79" s="93"/>
      <c r="HJY79" s="93"/>
      <c r="HJZ79" s="93"/>
      <c r="HKF79" s="93"/>
      <c r="HKI79" s="93"/>
      <c r="HKL79" s="93"/>
      <c r="HKO79" s="93"/>
      <c r="HKR79" s="93"/>
      <c r="HKU79" s="93"/>
      <c r="HLA79" s="93"/>
      <c r="HLJ79" s="93"/>
      <c r="HLM79" s="93"/>
      <c r="HLP79" s="93"/>
      <c r="HLS79" s="93"/>
      <c r="HME79" s="93"/>
      <c r="HMK79" s="93"/>
      <c r="HMN79" s="93"/>
      <c r="HMQ79" s="93"/>
      <c r="HMT79" s="93"/>
      <c r="HMZ79" s="93"/>
      <c r="HNC79" s="93"/>
      <c r="HNF79" s="93"/>
      <c r="HNI79" s="93"/>
      <c r="HNK79" s="93"/>
      <c r="HNL79" s="93"/>
      <c r="HNQ79" s="93"/>
      <c r="HNT79" s="93"/>
      <c r="HNW79" s="93"/>
      <c r="HNZ79" s="93"/>
      <c r="HOC79" s="93"/>
      <c r="HOF79" s="93"/>
      <c r="HOI79" s="93"/>
      <c r="HOO79" s="93"/>
      <c r="HOR79" s="93"/>
      <c r="HOU79" s="93"/>
      <c r="HOW79" s="93"/>
      <c r="HOX79" s="93"/>
      <c r="HPF79" s="93"/>
      <c r="HPI79" s="93"/>
      <c r="HPL79" s="93"/>
      <c r="HPW79" s="93"/>
      <c r="HPX79" s="93"/>
      <c r="HQC79" s="93"/>
      <c r="HQG79" s="93"/>
      <c r="HQH79" s="93"/>
      <c r="HQP79" s="93"/>
      <c r="HQQ79" s="93"/>
      <c r="HRQ79" s="93"/>
      <c r="HRR79" s="93"/>
      <c r="HRS79" s="93"/>
      <c r="HRT79" s="93"/>
      <c r="HRU79" s="93"/>
      <c r="HRV79" s="93"/>
      <c r="HRW79" s="93"/>
      <c r="HRX79" s="93"/>
      <c r="HRY79" s="93"/>
      <c r="HRZ79" s="93"/>
      <c r="HSA79" s="93"/>
      <c r="HSB79" s="93"/>
      <c r="HSC79" s="93"/>
      <c r="HSD79" s="93"/>
      <c r="HSE79" s="93"/>
      <c r="HSF79" s="93"/>
      <c r="HSG79" s="93"/>
      <c r="HSH79" s="93"/>
      <c r="HSI79" s="93"/>
      <c r="HSJ79" s="93"/>
      <c r="HSK79" s="93"/>
      <c r="HSL79" s="93"/>
      <c r="HSM79" s="93"/>
      <c r="HSN79" s="93"/>
      <c r="HSO79" s="93"/>
      <c r="HSP79" s="93"/>
      <c r="HSQ79" s="93"/>
      <c r="HSR79" s="93"/>
      <c r="HSS79" s="93"/>
      <c r="HST79" s="93"/>
      <c r="HSU79" s="93"/>
      <c r="HSV79" s="93"/>
      <c r="HSW79" s="93"/>
      <c r="HSX79" s="93"/>
      <c r="HSY79" s="93"/>
      <c r="HSZ79" s="93"/>
      <c r="HTA79" s="93"/>
      <c r="HTB79" s="93"/>
      <c r="HTC79" s="93"/>
      <c r="HTD79" s="93"/>
      <c r="HTE79" s="93"/>
      <c r="HTF79" s="93"/>
      <c r="HTG79" s="93"/>
      <c r="HTH79" s="93"/>
      <c r="HTI79" s="93"/>
      <c r="HTJ79" s="93"/>
      <c r="HTK79" s="93"/>
      <c r="HTL79" s="93"/>
      <c r="HTM79" s="93"/>
      <c r="HTN79" s="93"/>
      <c r="HTO79" s="93"/>
      <c r="HTP79" s="93"/>
      <c r="HTQ79" s="93"/>
      <c r="HTR79" s="93"/>
      <c r="HTS79" s="93"/>
      <c r="HTT79" s="93"/>
      <c r="HTU79" s="93"/>
      <c r="HTV79" s="93"/>
      <c r="HUB79" s="93"/>
      <c r="HUE79" s="93"/>
      <c r="HUH79" s="93"/>
      <c r="HUK79" s="93"/>
      <c r="HUN79" s="93"/>
      <c r="HUQ79" s="93"/>
      <c r="HUW79" s="93"/>
      <c r="HVF79" s="93"/>
      <c r="HVI79" s="93"/>
      <c r="HVL79" s="93"/>
      <c r="HVO79" s="93"/>
      <c r="HWA79" s="93"/>
      <c r="HWG79" s="93"/>
      <c r="HWJ79" s="93"/>
      <c r="HWM79" s="93"/>
      <c r="HWP79" s="93"/>
      <c r="HWV79" s="93"/>
      <c r="HWY79" s="93"/>
      <c r="HXB79" s="93"/>
      <c r="HXE79" s="93"/>
      <c r="HXG79" s="93"/>
      <c r="HXH79" s="93"/>
      <c r="HXM79" s="93"/>
      <c r="HXP79" s="93"/>
      <c r="HXS79" s="93"/>
      <c r="HXV79" s="93"/>
      <c r="HXY79" s="93"/>
      <c r="HYB79" s="93"/>
      <c r="HYE79" s="93"/>
      <c r="HYK79" s="93"/>
      <c r="HYN79" s="93"/>
      <c r="HYQ79" s="93"/>
      <c r="HYS79" s="93"/>
      <c r="HYT79" s="93"/>
      <c r="HZB79" s="93"/>
      <c r="HZE79" s="93"/>
      <c r="HZH79" s="93"/>
      <c r="HZS79" s="93"/>
      <c r="HZT79" s="93"/>
      <c r="HZY79" s="93"/>
      <c r="IAC79" s="93"/>
      <c r="IAD79" s="93"/>
      <c r="IAL79" s="93"/>
      <c r="IAM79" s="93"/>
      <c r="IBM79" s="93"/>
      <c r="IBN79" s="93"/>
      <c r="IBO79" s="93"/>
      <c r="IBP79" s="93"/>
      <c r="IBQ79" s="93"/>
      <c r="IBR79" s="93"/>
      <c r="IBS79" s="93"/>
      <c r="IBT79" s="93"/>
      <c r="IBU79" s="93"/>
      <c r="IBV79" s="93"/>
      <c r="IBW79" s="93"/>
      <c r="IBX79" s="93"/>
      <c r="IBY79" s="93"/>
      <c r="IBZ79" s="93"/>
      <c r="ICA79" s="93"/>
      <c r="ICB79" s="93"/>
      <c r="ICC79" s="93"/>
      <c r="ICD79" s="93"/>
      <c r="ICE79" s="93"/>
      <c r="ICF79" s="93"/>
      <c r="ICG79" s="93"/>
      <c r="ICH79" s="93"/>
      <c r="ICI79" s="93"/>
      <c r="ICJ79" s="93"/>
      <c r="ICK79" s="93"/>
      <c r="ICL79" s="93"/>
      <c r="ICM79" s="93"/>
      <c r="ICN79" s="93"/>
      <c r="ICO79" s="93"/>
      <c r="ICP79" s="93"/>
      <c r="ICQ79" s="93"/>
      <c r="ICR79" s="93"/>
      <c r="ICS79" s="93"/>
      <c r="ICT79" s="93"/>
      <c r="ICU79" s="93"/>
      <c r="ICV79" s="93"/>
      <c r="ICW79" s="93"/>
      <c r="ICX79" s="93"/>
      <c r="ICY79" s="93"/>
      <c r="ICZ79" s="93"/>
      <c r="IDA79" s="93"/>
      <c r="IDB79" s="93"/>
      <c r="IDC79" s="93"/>
      <c r="IDD79" s="93"/>
      <c r="IDE79" s="93"/>
      <c r="IDF79" s="93"/>
      <c r="IDG79" s="93"/>
      <c r="IDH79" s="93"/>
      <c r="IDI79" s="93"/>
      <c r="IDJ79" s="93"/>
      <c r="IDK79" s="93"/>
      <c r="IDL79" s="93"/>
      <c r="IDM79" s="93"/>
      <c r="IDN79" s="93"/>
      <c r="IDO79" s="93"/>
      <c r="IDP79" s="93"/>
      <c r="IDQ79" s="93"/>
      <c r="IDR79" s="93"/>
      <c r="IDX79" s="93"/>
      <c r="IEA79" s="93"/>
      <c r="IED79" s="93"/>
      <c r="IEG79" s="93"/>
      <c r="IEJ79" s="93"/>
      <c r="IEM79" s="93"/>
      <c r="IES79" s="93"/>
      <c r="IFB79" s="93"/>
      <c r="IFE79" s="93"/>
      <c r="IFH79" s="93"/>
      <c r="IFK79" s="93"/>
      <c r="IFW79" s="93"/>
      <c r="IGC79" s="93"/>
      <c r="IGF79" s="93"/>
      <c r="IGI79" s="93"/>
      <c r="IGL79" s="93"/>
      <c r="IGR79" s="93"/>
      <c r="IGU79" s="93"/>
      <c r="IGX79" s="93"/>
      <c r="IHA79" s="93"/>
      <c r="IHC79" s="93"/>
      <c r="IHD79" s="93"/>
      <c r="IHI79" s="93"/>
      <c r="IHL79" s="93"/>
      <c r="IHO79" s="93"/>
      <c r="IHR79" s="93"/>
      <c r="IHU79" s="93"/>
      <c r="IHX79" s="93"/>
      <c r="IIA79" s="93"/>
      <c r="IIG79" s="93"/>
      <c r="IIJ79" s="93"/>
      <c r="IIM79" s="93"/>
      <c r="IIO79" s="93"/>
      <c r="IIP79" s="93"/>
      <c r="IIX79" s="93"/>
      <c r="IJA79" s="93"/>
      <c r="IJD79" s="93"/>
      <c r="IJO79" s="93"/>
      <c r="IJP79" s="93"/>
      <c r="IJU79" s="93"/>
      <c r="IJY79" s="93"/>
      <c r="IJZ79" s="93"/>
      <c r="IKH79" s="93"/>
      <c r="IKI79" s="93"/>
      <c r="ILI79" s="93"/>
      <c r="ILJ79" s="93"/>
      <c r="ILK79" s="93"/>
      <c r="ILL79" s="93"/>
      <c r="ILM79" s="93"/>
      <c r="ILN79" s="93"/>
      <c r="ILO79" s="93"/>
      <c r="ILP79" s="93"/>
      <c r="ILQ79" s="93"/>
      <c r="ILR79" s="93"/>
      <c r="ILS79" s="93"/>
      <c r="ILT79" s="93"/>
      <c r="ILU79" s="93"/>
      <c r="ILV79" s="93"/>
      <c r="ILW79" s="93"/>
      <c r="ILX79" s="93"/>
      <c r="ILY79" s="93"/>
      <c r="ILZ79" s="93"/>
      <c r="IMA79" s="93"/>
      <c r="IMB79" s="93"/>
      <c r="IMC79" s="93"/>
      <c r="IMD79" s="93"/>
      <c r="IME79" s="93"/>
      <c r="IMF79" s="93"/>
      <c r="IMG79" s="93"/>
      <c r="IMH79" s="93"/>
      <c r="IMI79" s="93"/>
      <c r="IMJ79" s="93"/>
      <c r="IMK79" s="93"/>
      <c r="IML79" s="93"/>
      <c r="IMM79" s="93"/>
      <c r="IMN79" s="93"/>
      <c r="IMO79" s="93"/>
      <c r="IMP79" s="93"/>
      <c r="IMQ79" s="93"/>
      <c r="IMR79" s="93"/>
      <c r="IMS79" s="93"/>
      <c r="IMT79" s="93"/>
      <c r="IMU79" s="93"/>
      <c r="IMV79" s="93"/>
      <c r="IMW79" s="93"/>
      <c r="IMX79" s="93"/>
      <c r="IMY79" s="93"/>
      <c r="IMZ79" s="93"/>
      <c r="INA79" s="93"/>
      <c r="INB79" s="93"/>
      <c r="INC79" s="93"/>
      <c r="IND79" s="93"/>
      <c r="INE79" s="93"/>
      <c r="INF79" s="93"/>
      <c r="ING79" s="93"/>
      <c r="INH79" s="93"/>
      <c r="INI79" s="93"/>
      <c r="INJ79" s="93"/>
      <c r="INK79" s="93"/>
      <c r="INL79" s="93"/>
      <c r="INM79" s="93"/>
      <c r="INN79" s="93"/>
      <c r="INT79" s="93"/>
      <c r="INW79" s="93"/>
      <c r="INZ79" s="93"/>
      <c r="IOC79" s="93"/>
      <c r="IOF79" s="93"/>
      <c r="IOI79" s="93"/>
      <c r="IOO79" s="93"/>
      <c r="IOX79" s="93"/>
      <c r="IPA79" s="93"/>
      <c r="IPD79" s="93"/>
      <c r="IPG79" s="93"/>
      <c r="IPS79" s="93"/>
      <c r="IPY79" s="93"/>
      <c r="IQB79" s="93"/>
      <c r="IQE79" s="93"/>
      <c r="IQH79" s="93"/>
      <c r="IQN79" s="93"/>
      <c r="IQQ79" s="93"/>
      <c r="IQT79" s="93"/>
      <c r="IQW79" s="93"/>
      <c r="IQY79" s="93"/>
      <c r="IQZ79" s="93"/>
      <c r="IRE79" s="93"/>
      <c r="IRH79" s="93"/>
      <c r="IRK79" s="93"/>
      <c r="IRN79" s="93"/>
      <c r="IRQ79" s="93"/>
      <c r="IRT79" s="93"/>
      <c r="IRW79" s="93"/>
      <c r="ISC79" s="93"/>
      <c r="ISF79" s="93"/>
      <c r="ISI79" s="93"/>
      <c r="ISK79" s="93"/>
      <c r="ISL79" s="93"/>
      <c r="IST79" s="93"/>
      <c r="ISW79" s="93"/>
      <c r="ISZ79" s="93"/>
      <c r="ITK79" s="93"/>
      <c r="ITL79" s="93"/>
      <c r="ITQ79" s="93"/>
      <c r="ITU79" s="93"/>
      <c r="ITV79" s="93"/>
      <c r="IUD79" s="93"/>
      <c r="IUE79" s="93"/>
      <c r="IVE79" s="93"/>
      <c r="IVF79" s="93"/>
      <c r="IVG79" s="93"/>
      <c r="IVH79" s="93"/>
      <c r="IVI79" s="93"/>
      <c r="IVJ79" s="93"/>
      <c r="IVK79" s="93"/>
      <c r="IVL79" s="93"/>
      <c r="IVM79" s="93"/>
      <c r="IVN79" s="93"/>
      <c r="IVO79" s="93"/>
      <c r="IVP79" s="93"/>
      <c r="IVQ79" s="93"/>
      <c r="IVR79" s="93"/>
      <c r="IVS79" s="93"/>
      <c r="IVT79" s="93"/>
      <c r="IVU79" s="93"/>
      <c r="IVV79" s="93"/>
      <c r="IVW79" s="93"/>
      <c r="IVX79" s="93"/>
      <c r="IVY79" s="93"/>
      <c r="IVZ79" s="93"/>
      <c r="IWA79" s="93"/>
      <c r="IWB79" s="93"/>
      <c r="IWC79" s="93"/>
      <c r="IWD79" s="93"/>
      <c r="IWE79" s="93"/>
      <c r="IWF79" s="93"/>
      <c r="IWG79" s="93"/>
      <c r="IWH79" s="93"/>
      <c r="IWI79" s="93"/>
      <c r="IWJ79" s="93"/>
      <c r="IWK79" s="93"/>
      <c r="IWL79" s="93"/>
      <c r="IWM79" s="93"/>
      <c r="IWN79" s="93"/>
      <c r="IWO79" s="93"/>
      <c r="IWP79" s="93"/>
      <c r="IWQ79" s="93"/>
      <c r="IWR79" s="93"/>
      <c r="IWS79" s="93"/>
      <c r="IWT79" s="93"/>
      <c r="IWU79" s="93"/>
      <c r="IWV79" s="93"/>
      <c r="IWW79" s="93"/>
      <c r="IWX79" s="93"/>
      <c r="IWY79" s="93"/>
      <c r="IWZ79" s="93"/>
      <c r="IXA79" s="93"/>
      <c r="IXB79" s="93"/>
      <c r="IXC79" s="93"/>
      <c r="IXD79" s="93"/>
      <c r="IXE79" s="93"/>
      <c r="IXF79" s="93"/>
      <c r="IXG79" s="93"/>
      <c r="IXH79" s="93"/>
      <c r="IXI79" s="93"/>
      <c r="IXJ79" s="93"/>
      <c r="IXP79" s="93"/>
      <c r="IXS79" s="93"/>
      <c r="IXV79" s="93"/>
      <c r="IXY79" s="93"/>
      <c r="IYB79" s="93"/>
      <c r="IYE79" s="93"/>
      <c r="IYK79" s="93"/>
      <c r="IYT79" s="93"/>
      <c r="IYW79" s="93"/>
      <c r="IYZ79" s="93"/>
      <c r="IZC79" s="93"/>
      <c r="IZO79" s="93"/>
      <c r="IZU79" s="93"/>
      <c r="IZX79" s="93"/>
      <c r="JAA79" s="93"/>
      <c r="JAD79" s="93"/>
      <c r="JAJ79" s="93"/>
      <c r="JAM79" s="93"/>
      <c r="JAP79" s="93"/>
      <c r="JAS79" s="93"/>
      <c r="JAU79" s="93"/>
      <c r="JAV79" s="93"/>
      <c r="JBA79" s="93"/>
      <c r="JBD79" s="93"/>
      <c r="JBG79" s="93"/>
      <c r="JBJ79" s="93"/>
      <c r="JBM79" s="93"/>
      <c r="JBP79" s="93"/>
      <c r="JBS79" s="93"/>
      <c r="JBY79" s="93"/>
      <c r="JCB79" s="93"/>
      <c r="JCE79" s="93"/>
      <c r="JCG79" s="93"/>
      <c r="JCH79" s="93"/>
      <c r="JCP79" s="93"/>
      <c r="JCS79" s="93"/>
      <c r="JCV79" s="93"/>
      <c r="JDG79" s="93"/>
      <c r="JDH79" s="93"/>
      <c r="JDM79" s="93"/>
      <c r="JDQ79" s="93"/>
      <c r="JDR79" s="93"/>
      <c r="JDZ79" s="93"/>
      <c r="JEA79" s="93"/>
      <c r="JFA79" s="93"/>
      <c r="JFB79" s="93"/>
      <c r="JFC79" s="93"/>
      <c r="JFD79" s="93"/>
      <c r="JFE79" s="93"/>
      <c r="JFF79" s="93"/>
      <c r="JFG79" s="93"/>
      <c r="JFH79" s="93"/>
      <c r="JFI79" s="93"/>
      <c r="JFJ79" s="93"/>
      <c r="JFK79" s="93"/>
      <c r="JFL79" s="93"/>
      <c r="JFM79" s="93"/>
      <c r="JFN79" s="93"/>
      <c r="JFO79" s="93"/>
      <c r="JFP79" s="93"/>
      <c r="JFQ79" s="93"/>
      <c r="JFR79" s="93"/>
      <c r="JFS79" s="93"/>
      <c r="JFT79" s="93"/>
      <c r="JFU79" s="93"/>
      <c r="JFV79" s="93"/>
      <c r="JFW79" s="93"/>
      <c r="JFX79" s="93"/>
      <c r="JFY79" s="93"/>
      <c r="JFZ79" s="93"/>
      <c r="JGA79" s="93"/>
      <c r="JGB79" s="93"/>
      <c r="JGC79" s="93"/>
      <c r="JGD79" s="93"/>
      <c r="JGE79" s="93"/>
      <c r="JGF79" s="93"/>
      <c r="JGG79" s="93"/>
      <c r="JGH79" s="93"/>
      <c r="JGI79" s="93"/>
      <c r="JGJ79" s="93"/>
      <c r="JGK79" s="93"/>
      <c r="JGL79" s="93"/>
      <c r="JGM79" s="93"/>
      <c r="JGN79" s="93"/>
      <c r="JGO79" s="93"/>
      <c r="JGP79" s="93"/>
      <c r="JGQ79" s="93"/>
      <c r="JGR79" s="93"/>
      <c r="JGS79" s="93"/>
      <c r="JGT79" s="93"/>
      <c r="JGU79" s="93"/>
      <c r="JGV79" s="93"/>
      <c r="JGW79" s="93"/>
      <c r="JGX79" s="93"/>
      <c r="JGY79" s="93"/>
      <c r="JGZ79" s="93"/>
      <c r="JHA79" s="93"/>
      <c r="JHB79" s="93"/>
      <c r="JHC79" s="93"/>
      <c r="JHD79" s="93"/>
      <c r="JHE79" s="93"/>
      <c r="JHF79" s="93"/>
      <c r="JHL79" s="93"/>
      <c r="JHO79" s="93"/>
      <c r="JHR79" s="93"/>
      <c r="JHU79" s="93"/>
      <c r="JHX79" s="93"/>
      <c r="JIA79" s="93"/>
      <c r="JIG79" s="93"/>
      <c r="JIP79" s="93"/>
      <c r="JIS79" s="93"/>
      <c r="JIV79" s="93"/>
      <c r="JIY79" s="93"/>
      <c r="JJK79" s="93"/>
      <c r="JJQ79" s="93"/>
      <c r="JJT79" s="93"/>
      <c r="JJW79" s="93"/>
      <c r="JJZ79" s="93"/>
      <c r="JKF79" s="93"/>
      <c r="JKI79" s="93"/>
      <c r="JKL79" s="93"/>
      <c r="JKO79" s="93"/>
      <c r="JKQ79" s="93"/>
      <c r="JKR79" s="93"/>
      <c r="JKW79" s="93"/>
      <c r="JKZ79" s="93"/>
      <c r="JLC79" s="93"/>
      <c r="JLF79" s="93"/>
      <c r="JLI79" s="93"/>
      <c r="JLL79" s="93"/>
      <c r="JLO79" s="93"/>
      <c r="JLU79" s="93"/>
      <c r="JLX79" s="93"/>
      <c r="JMA79" s="93"/>
      <c r="JMC79" s="93"/>
      <c r="JMD79" s="93"/>
      <c r="JML79" s="93"/>
      <c r="JMO79" s="93"/>
      <c r="JMR79" s="93"/>
      <c r="JNC79" s="93"/>
      <c r="JND79" s="93"/>
      <c r="JNI79" s="93"/>
      <c r="JNM79" s="93"/>
      <c r="JNN79" s="93"/>
      <c r="JNV79" s="93"/>
      <c r="JNW79" s="93"/>
      <c r="JOW79" s="93"/>
      <c r="JOX79" s="93"/>
      <c r="JOY79" s="93"/>
      <c r="JOZ79" s="93"/>
      <c r="JPA79" s="93"/>
      <c r="JPB79" s="93"/>
      <c r="JPC79" s="93"/>
      <c r="JPD79" s="93"/>
      <c r="JPE79" s="93"/>
      <c r="JPF79" s="93"/>
      <c r="JPG79" s="93"/>
      <c r="JPH79" s="93"/>
      <c r="JPI79" s="93"/>
      <c r="JPJ79" s="93"/>
      <c r="JPK79" s="93"/>
      <c r="JPL79" s="93"/>
      <c r="JPM79" s="93"/>
      <c r="JPN79" s="93"/>
      <c r="JPO79" s="93"/>
      <c r="JPP79" s="93"/>
      <c r="JPQ79" s="93"/>
      <c r="JPR79" s="93"/>
      <c r="JPS79" s="93"/>
      <c r="JPT79" s="93"/>
      <c r="JPU79" s="93"/>
      <c r="JPV79" s="93"/>
      <c r="JPW79" s="93"/>
      <c r="JPX79" s="93"/>
      <c r="JPY79" s="93"/>
      <c r="JPZ79" s="93"/>
      <c r="JQA79" s="93"/>
      <c r="JQB79" s="93"/>
      <c r="JQC79" s="93"/>
      <c r="JQD79" s="93"/>
      <c r="JQE79" s="93"/>
      <c r="JQF79" s="93"/>
      <c r="JQG79" s="93"/>
      <c r="JQH79" s="93"/>
      <c r="JQI79" s="93"/>
      <c r="JQJ79" s="93"/>
      <c r="JQK79" s="93"/>
      <c r="JQL79" s="93"/>
      <c r="JQM79" s="93"/>
      <c r="JQN79" s="93"/>
      <c r="JQO79" s="93"/>
      <c r="JQP79" s="93"/>
      <c r="JQQ79" s="93"/>
      <c r="JQR79" s="93"/>
      <c r="JQS79" s="93"/>
      <c r="JQT79" s="93"/>
      <c r="JQU79" s="93"/>
      <c r="JQV79" s="93"/>
      <c r="JQW79" s="93"/>
      <c r="JQX79" s="93"/>
      <c r="JQY79" s="93"/>
      <c r="JQZ79" s="93"/>
      <c r="JRA79" s="93"/>
      <c r="JRB79" s="93"/>
      <c r="JRH79" s="93"/>
      <c r="JRK79" s="93"/>
      <c r="JRN79" s="93"/>
      <c r="JRQ79" s="93"/>
      <c r="JRT79" s="93"/>
      <c r="JRW79" s="93"/>
      <c r="JSC79" s="93"/>
      <c r="JSL79" s="93"/>
      <c r="JSO79" s="93"/>
      <c r="JSR79" s="93"/>
      <c r="JSU79" s="93"/>
      <c r="JTG79" s="93"/>
      <c r="JTM79" s="93"/>
      <c r="JTP79" s="93"/>
      <c r="JTS79" s="93"/>
      <c r="JTV79" s="93"/>
      <c r="JUB79" s="93"/>
      <c r="JUE79" s="93"/>
      <c r="JUH79" s="93"/>
      <c r="JUK79" s="93"/>
      <c r="JUM79" s="93"/>
      <c r="JUN79" s="93"/>
      <c r="JUS79" s="93"/>
      <c r="JUV79" s="93"/>
      <c r="JUY79" s="93"/>
      <c r="JVB79" s="93"/>
      <c r="JVE79" s="93"/>
      <c r="JVH79" s="93"/>
      <c r="JVK79" s="93"/>
      <c r="JVQ79" s="93"/>
      <c r="JVT79" s="93"/>
      <c r="JVW79" s="93"/>
      <c r="JVY79" s="93"/>
      <c r="JVZ79" s="93"/>
      <c r="JWH79" s="93"/>
      <c r="JWK79" s="93"/>
      <c r="JWN79" s="93"/>
      <c r="JWY79" s="93"/>
      <c r="JWZ79" s="93"/>
      <c r="JXE79" s="93"/>
      <c r="JXI79" s="93"/>
      <c r="JXJ79" s="93"/>
      <c r="JXR79" s="93"/>
      <c r="JXS79" s="93"/>
      <c r="JYS79" s="93"/>
      <c r="JYT79" s="93"/>
      <c r="JYU79" s="93"/>
      <c r="JYV79" s="93"/>
      <c r="JYW79" s="93"/>
      <c r="JYX79" s="93"/>
      <c r="JYY79" s="93"/>
      <c r="JYZ79" s="93"/>
      <c r="JZA79" s="93"/>
      <c r="JZB79" s="93"/>
      <c r="JZC79" s="93"/>
      <c r="JZD79" s="93"/>
      <c r="JZE79" s="93"/>
      <c r="JZF79" s="93"/>
      <c r="JZG79" s="93"/>
      <c r="JZH79" s="93"/>
      <c r="JZI79" s="93"/>
      <c r="JZJ79" s="93"/>
      <c r="JZK79" s="93"/>
      <c r="JZL79" s="93"/>
      <c r="JZM79" s="93"/>
      <c r="JZN79" s="93"/>
      <c r="JZO79" s="93"/>
      <c r="JZP79" s="93"/>
      <c r="JZQ79" s="93"/>
      <c r="JZR79" s="93"/>
      <c r="JZS79" s="93"/>
      <c r="JZT79" s="93"/>
      <c r="JZU79" s="93"/>
      <c r="JZV79" s="93"/>
      <c r="JZW79" s="93"/>
      <c r="JZX79" s="93"/>
      <c r="JZY79" s="93"/>
      <c r="JZZ79" s="93"/>
      <c r="KAA79" s="93"/>
      <c r="KAB79" s="93"/>
      <c r="KAC79" s="93"/>
      <c r="KAD79" s="93"/>
      <c r="KAE79" s="93"/>
      <c r="KAF79" s="93"/>
      <c r="KAG79" s="93"/>
      <c r="KAH79" s="93"/>
      <c r="KAI79" s="93"/>
      <c r="KAJ79" s="93"/>
      <c r="KAK79" s="93"/>
      <c r="KAL79" s="93"/>
      <c r="KAM79" s="93"/>
      <c r="KAN79" s="93"/>
      <c r="KAO79" s="93"/>
      <c r="KAP79" s="93"/>
      <c r="KAQ79" s="93"/>
      <c r="KAR79" s="93"/>
      <c r="KAS79" s="93"/>
      <c r="KAT79" s="93"/>
      <c r="KAU79" s="93"/>
      <c r="KAV79" s="93"/>
      <c r="KAW79" s="93"/>
      <c r="KAX79" s="93"/>
      <c r="KBD79" s="93"/>
      <c r="KBG79" s="93"/>
      <c r="KBJ79" s="93"/>
      <c r="KBM79" s="93"/>
      <c r="KBP79" s="93"/>
      <c r="KBS79" s="93"/>
      <c r="KBY79" s="93"/>
      <c r="KCH79" s="93"/>
      <c r="KCK79" s="93"/>
      <c r="KCN79" s="93"/>
      <c r="KCQ79" s="93"/>
      <c r="KDC79" s="93"/>
      <c r="KDI79" s="93"/>
      <c r="KDL79" s="93"/>
      <c r="KDO79" s="93"/>
      <c r="KDR79" s="93"/>
      <c r="KDX79" s="93"/>
      <c r="KEA79" s="93"/>
      <c r="KED79" s="93"/>
      <c r="KEG79" s="93"/>
      <c r="KEI79" s="93"/>
      <c r="KEJ79" s="93"/>
      <c r="KEO79" s="93"/>
      <c r="KER79" s="93"/>
      <c r="KEU79" s="93"/>
      <c r="KEX79" s="93"/>
      <c r="KFA79" s="93"/>
      <c r="KFD79" s="93"/>
      <c r="KFG79" s="93"/>
      <c r="KFM79" s="93"/>
      <c r="KFP79" s="93"/>
      <c r="KFS79" s="93"/>
      <c r="KFU79" s="93"/>
      <c r="KFV79" s="93"/>
      <c r="KGD79" s="93"/>
      <c r="KGG79" s="93"/>
      <c r="KGJ79" s="93"/>
      <c r="KGU79" s="93"/>
      <c r="KGV79" s="93"/>
      <c r="KHA79" s="93"/>
      <c r="KHE79" s="93"/>
      <c r="KHF79" s="93"/>
      <c r="KHN79" s="93"/>
      <c r="KHO79" s="93"/>
      <c r="KIO79" s="93"/>
      <c r="KIP79" s="93"/>
      <c r="KIQ79" s="93"/>
      <c r="KIR79" s="93"/>
      <c r="KIS79" s="93"/>
      <c r="KIT79" s="93"/>
      <c r="KIU79" s="93"/>
      <c r="KIV79" s="93"/>
      <c r="KIW79" s="93"/>
      <c r="KIX79" s="93"/>
      <c r="KIY79" s="93"/>
      <c r="KIZ79" s="93"/>
      <c r="KJA79" s="93"/>
      <c r="KJB79" s="93"/>
      <c r="KJC79" s="93"/>
      <c r="KJD79" s="93"/>
      <c r="KJE79" s="93"/>
      <c r="KJF79" s="93"/>
      <c r="KJG79" s="93"/>
      <c r="KJH79" s="93"/>
      <c r="KJI79" s="93"/>
      <c r="KJJ79" s="93"/>
      <c r="KJK79" s="93"/>
      <c r="KJL79" s="93"/>
      <c r="KJM79" s="93"/>
      <c r="KJN79" s="93"/>
      <c r="KJO79" s="93"/>
      <c r="KJP79" s="93"/>
      <c r="KJQ79" s="93"/>
      <c r="KJR79" s="93"/>
      <c r="KJS79" s="93"/>
      <c r="KJT79" s="93"/>
      <c r="KJU79" s="93"/>
      <c r="KJV79" s="93"/>
      <c r="KJW79" s="93"/>
      <c r="KJX79" s="93"/>
      <c r="KJY79" s="93"/>
      <c r="KJZ79" s="93"/>
      <c r="KKA79" s="93"/>
      <c r="KKB79" s="93"/>
      <c r="KKC79" s="93"/>
      <c r="KKD79" s="93"/>
      <c r="KKE79" s="93"/>
      <c r="KKF79" s="93"/>
      <c r="KKG79" s="93"/>
      <c r="KKH79" s="93"/>
      <c r="KKI79" s="93"/>
      <c r="KKJ79" s="93"/>
      <c r="KKK79" s="93"/>
      <c r="KKL79" s="93"/>
      <c r="KKM79" s="93"/>
      <c r="KKN79" s="93"/>
      <c r="KKO79" s="93"/>
      <c r="KKP79" s="93"/>
      <c r="KKQ79" s="93"/>
      <c r="KKR79" s="93"/>
      <c r="KKS79" s="93"/>
      <c r="KKT79" s="93"/>
      <c r="KKZ79" s="93"/>
      <c r="KLC79" s="93"/>
      <c r="KLF79" s="93"/>
      <c r="KLI79" s="93"/>
      <c r="KLL79" s="93"/>
      <c r="KLO79" s="93"/>
      <c r="KLU79" s="93"/>
      <c r="KMD79" s="93"/>
      <c r="KMG79" s="93"/>
      <c r="KMJ79" s="93"/>
      <c r="KMM79" s="93"/>
      <c r="KMY79" s="93"/>
      <c r="KNE79" s="93"/>
      <c r="KNH79" s="93"/>
      <c r="KNK79" s="93"/>
      <c r="KNN79" s="93"/>
      <c r="KNT79" s="93"/>
      <c r="KNW79" s="93"/>
      <c r="KNZ79" s="93"/>
      <c r="KOC79" s="93"/>
      <c r="KOE79" s="93"/>
      <c r="KOF79" s="93"/>
      <c r="KOK79" s="93"/>
      <c r="KON79" s="93"/>
      <c r="KOQ79" s="93"/>
      <c r="KOT79" s="93"/>
      <c r="KOW79" s="93"/>
      <c r="KOZ79" s="93"/>
      <c r="KPC79" s="93"/>
      <c r="KPI79" s="93"/>
      <c r="KPL79" s="93"/>
      <c r="KPO79" s="93"/>
      <c r="KPQ79" s="93"/>
      <c r="KPR79" s="93"/>
      <c r="KPZ79" s="93"/>
      <c r="KQC79" s="93"/>
      <c r="KQF79" s="93"/>
      <c r="KQQ79" s="93"/>
      <c r="KQR79" s="93"/>
      <c r="KQW79" s="93"/>
      <c r="KRA79" s="93"/>
      <c r="KRB79" s="93"/>
      <c r="KRJ79" s="93"/>
      <c r="KRK79" s="93"/>
      <c r="KSK79" s="93"/>
      <c r="KSL79" s="93"/>
      <c r="KSM79" s="93"/>
      <c r="KSN79" s="93"/>
      <c r="KSO79" s="93"/>
      <c r="KSP79" s="93"/>
      <c r="KSQ79" s="93"/>
      <c r="KSR79" s="93"/>
      <c r="KSS79" s="93"/>
      <c r="KST79" s="93"/>
      <c r="KSU79" s="93"/>
      <c r="KSV79" s="93"/>
      <c r="KSW79" s="93"/>
      <c r="KSX79" s="93"/>
      <c r="KSY79" s="93"/>
      <c r="KSZ79" s="93"/>
      <c r="KTA79" s="93"/>
      <c r="KTB79" s="93"/>
      <c r="KTC79" s="93"/>
      <c r="KTD79" s="93"/>
      <c r="KTE79" s="93"/>
      <c r="KTF79" s="93"/>
      <c r="KTG79" s="93"/>
      <c r="KTH79" s="93"/>
      <c r="KTI79" s="93"/>
      <c r="KTJ79" s="93"/>
      <c r="KTK79" s="93"/>
      <c r="KTL79" s="93"/>
      <c r="KTM79" s="93"/>
      <c r="KTN79" s="93"/>
      <c r="KTO79" s="93"/>
      <c r="KTP79" s="93"/>
      <c r="KTQ79" s="93"/>
      <c r="KTR79" s="93"/>
      <c r="KTS79" s="93"/>
      <c r="KTT79" s="93"/>
      <c r="KTU79" s="93"/>
      <c r="KTV79" s="93"/>
      <c r="KTW79" s="93"/>
      <c r="KTX79" s="93"/>
      <c r="KTY79" s="93"/>
      <c r="KTZ79" s="93"/>
      <c r="KUA79" s="93"/>
      <c r="KUB79" s="93"/>
      <c r="KUC79" s="93"/>
      <c r="KUD79" s="93"/>
      <c r="KUE79" s="93"/>
      <c r="KUF79" s="93"/>
      <c r="KUG79" s="93"/>
      <c r="KUH79" s="93"/>
      <c r="KUI79" s="93"/>
      <c r="KUJ79" s="93"/>
      <c r="KUK79" s="93"/>
      <c r="KUL79" s="93"/>
      <c r="KUM79" s="93"/>
      <c r="KUN79" s="93"/>
      <c r="KUO79" s="93"/>
      <c r="KUP79" s="93"/>
      <c r="KUV79" s="93"/>
      <c r="KUY79" s="93"/>
      <c r="KVB79" s="93"/>
      <c r="KVE79" s="93"/>
      <c r="KVH79" s="93"/>
      <c r="KVK79" s="93"/>
      <c r="KVQ79" s="93"/>
      <c r="KVZ79" s="93"/>
      <c r="KWC79" s="93"/>
      <c r="KWF79" s="93"/>
      <c r="KWI79" s="93"/>
      <c r="KWU79" s="93"/>
      <c r="KXA79" s="93"/>
      <c r="KXD79" s="93"/>
      <c r="KXG79" s="93"/>
      <c r="KXJ79" s="93"/>
      <c r="KXP79" s="93"/>
      <c r="KXS79" s="93"/>
      <c r="KXV79" s="93"/>
      <c r="KXY79" s="93"/>
      <c r="KYA79" s="93"/>
      <c r="KYB79" s="93"/>
      <c r="KYG79" s="93"/>
      <c r="KYJ79" s="93"/>
      <c r="KYM79" s="93"/>
      <c r="KYP79" s="93"/>
      <c r="KYS79" s="93"/>
      <c r="KYV79" s="93"/>
      <c r="KYY79" s="93"/>
      <c r="KZE79" s="93"/>
      <c r="KZH79" s="93"/>
      <c r="KZK79" s="93"/>
      <c r="KZM79" s="93"/>
      <c r="KZN79" s="93"/>
      <c r="KZV79" s="93"/>
      <c r="KZY79" s="93"/>
      <c r="LAB79" s="93"/>
      <c r="LAM79" s="93"/>
      <c r="LAN79" s="93"/>
      <c r="LAS79" s="93"/>
      <c r="LAW79" s="93"/>
      <c r="LAX79" s="93"/>
      <c r="LBF79" s="93"/>
      <c r="LBG79" s="93"/>
      <c r="LCG79" s="93"/>
      <c r="LCH79" s="93"/>
      <c r="LCI79" s="93"/>
      <c r="LCJ79" s="93"/>
      <c r="LCK79" s="93"/>
      <c r="LCL79" s="93"/>
      <c r="LCM79" s="93"/>
      <c r="LCN79" s="93"/>
      <c r="LCO79" s="93"/>
      <c r="LCP79" s="93"/>
      <c r="LCQ79" s="93"/>
      <c r="LCR79" s="93"/>
      <c r="LCS79" s="93"/>
      <c r="LCT79" s="93"/>
      <c r="LCU79" s="93"/>
      <c r="LCV79" s="93"/>
      <c r="LCW79" s="93"/>
      <c r="LCX79" s="93"/>
      <c r="LCY79" s="93"/>
      <c r="LCZ79" s="93"/>
      <c r="LDA79" s="93"/>
      <c r="LDB79" s="93"/>
      <c r="LDC79" s="93"/>
      <c r="LDD79" s="93"/>
      <c r="LDE79" s="93"/>
      <c r="LDF79" s="93"/>
      <c r="LDG79" s="93"/>
      <c r="LDH79" s="93"/>
      <c r="LDI79" s="93"/>
      <c r="LDJ79" s="93"/>
      <c r="LDK79" s="93"/>
      <c r="LDL79" s="93"/>
      <c r="LDM79" s="93"/>
      <c r="LDN79" s="93"/>
      <c r="LDO79" s="93"/>
      <c r="LDP79" s="93"/>
      <c r="LDQ79" s="93"/>
      <c r="LDR79" s="93"/>
      <c r="LDS79" s="93"/>
      <c r="LDT79" s="93"/>
      <c r="LDU79" s="93"/>
      <c r="LDV79" s="93"/>
      <c r="LDW79" s="93"/>
      <c r="LDX79" s="93"/>
      <c r="LDY79" s="93"/>
      <c r="LDZ79" s="93"/>
      <c r="LEA79" s="93"/>
      <c r="LEB79" s="93"/>
      <c r="LEC79" s="93"/>
      <c r="LED79" s="93"/>
      <c r="LEE79" s="93"/>
      <c r="LEF79" s="93"/>
      <c r="LEG79" s="93"/>
      <c r="LEH79" s="93"/>
      <c r="LEI79" s="93"/>
      <c r="LEJ79" s="93"/>
      <c r="LEK79" s="93"/>
      <c r="LEL79" s="93"/>
      <c r="LER79" s="93"/>
      <c r="LEU79" s="93"/>
      <c r="LEX79" s="93"/>
      <c r="LFA79" s="93"/>
      <c r="LFD79" s="93"/>
      <c r="LFG79" s="93"/>
      <c r="LFM79" s="93"/>
      <c r="LFV79" s="93"/>
      <c r="LFY79" s="93"/>
      <c r="LGB79" s="93"/>
      <c r="LGE79" s="93"/>
      <c r="LGQ79" s="93"/>
      <c r="LGW79" s="93"/>
      <c r="LGZ79" s="93"/>
      <c r="LHC79" s="93"/>
      <c r="LHF79" s="93"/>
      <c r="LHL79" s="93"/>
      <c r="LHO79" s="93"/>
      <c r="LHR79" s="93"/>
      <c r="LHU79" s="93"/>
      <c r="LHW79" s="93"/>
      <c r="LHX79" s="93"/>
      <c r="LIC79" s="93"/>
      <c r="LIF79" s="93"/>
      <c r="LII79" s="93"/>
      <c r="LIL79" s="93"/>
      <c r="LIO79" s="93"/>
      <c r="LIR79" s="93"/>
      <c r="LIU79" s="93"/>
      <c r="LJA79" s="93"/>
      <c r="LJD79" s="93"/>
      <c r="LJG79" s="93"/>
      <c r="LJI79" s="93"/>
      <c r="LJJ79" s="93"/>
      <c r="LJR79" s="93"/>
      <c r="LJU79" s="93"/>
      <c r="LJX79" s="93"/>
      <c r="LKI79" s="93"/>
      <c r="LKJ79" s="93"/>
      <c r="LKO79" s="93"/>
      <c r="LKS79" s="93"/>
      <c r="LKT79" s="93"/>
      <c r="LLB79" s="93"/>
      <c r="LLC79" s="93"/>
      <c r="LMC79" s="93"/>
      <c r="LMD79" s="93"/>
      <c r="LME79" s="93"/>
      <c r="LMF79" s="93"/>
      <c r="LMG79" s="93"/>
      <c r="LMH79" s="93"/>
      <c r="LMI79" s="93"/>
      <c r="LMJ79" s="93"/>
      <c r="LMK79" s="93"/>
      <c r="LML79" s="93"/>
      <c r="LMM79" s="93"/>
      <c r="LMN79" s="93"/>
      <c r="LMO79" s="93"/>
      <c r="LMP79" s="93"/>
      <c r="LMQ79" s="93"/>
      <c r="LMR79" s="93"/>
      <c r="LMS79" s="93"/>
      <c r="LMT79" s="93"/>
      <c r="LMU79" s="93"/>
      <c r="LMV79" s="93"/>
      <c r="LMW79" s="93"/>
      <c r="LMX79" s="93"/>
      <c r="LMY79" s="93"/>
      <c r="LMZ79" s="93"/>
      <c r="LNA79" s="93"/>
      <c r="LNB79" s="93"/>
      <c r="LNC79" s="93"/>
      <c r="LND79" s="93"/>
      <c r="LNE79" s="93"/>
      <c r="LNF79" s="93"/>
      <c r="LNG79" s="93"/>
      <c r="LNH79" s="93"/>
      <c r="LNI79" s="93"/>
      <c r="LNJ79" s="93"/>
      <c r="LNK79" s="93"/>
      <c r="LNL79" s="93"/>
      <c r="LNM79" s="93"/>
      <c r="LNN79" s="93"/>
      <c r="LNO79" s="93"/>
      <c r="LNP79" s="93"/>
      <c r="LNQ79" s="93"/>
      <c r="LNR79" s="93"/>
      <c r="LNS79" s="93"/>
      <c r="LNT79" s="93"/>
      <c r="LNU79" s="93"/>
      <c r="LNV79" s="93"/>
      <c r="LNW79" s="93"/>
      <c r="LNX79" s="93"/>
      <c r="LNY79" s="93"/>
      <c r="LNZ79" s="93"/>
      <c r="LOA79" s="93"/>
      <c r="LOB79" s="93"/>
      <c r="LOC79" s="93"/>
      <c r="LOD79" s="93"/>
      <c r="LOE79" s="93"/>
      <c r="LOF79" s="93"/>
      <c r="LOG79" s="93"/>
      <c r="LOH79" s="93"/>
      <c r="LON79" s="93"/>
      <c r="LOQ79" s="93"/>
      <c r="LOT79" s="93"/>
      <c r="LOW79" s="93"/>
      <c r="LOZ79" s="93"/>
      <c r="LPC79" s="93"/>
      <c r="LPI79" s="93"/>
      <c r="LPR79" s="93"/>
      <c r="LPU79" s="93"/>
      <c r="LPX79" s="93"/>
      <c r="LQA79" s="93"/>
      <c r="LQM79" s="93"/>
      <c r="LQS79" s="93"/>
      <c r="LQV79" s="93"/>
      <c r="LQY79" s="93"/>
      <c r="LRB79" s="93"/>
      <c r="LRH79" s="93"/>
      <c r="LRK79" s="93"/>
      <c r="LRN79" s="93"/>
      <c r="LRQ79" s="93"/>
      <c r="LRS79" s="93"/>
      <c r="LRT79" s="93"/>
      <c r="LRY79" s="93"/>
      <c r="LSB79" s="93"/>
      <c r="LSE79" s="93"/>
      <c r="LSH79" s="93"/>
      <c r="LSK79" s="93"/>
      <c r="LSN79" s="93"/>
      <c r="LSQ79" s="93"/>
      <c r="LSW79" s="93"/>
      <c r="LSZ79" s="93"/>
      <c r="LTC79" s="93"/>
      <c r="LTE79" s="93"/>
      <c r="LTF79" s="93"/>
      <c r="LTN79" s="93"/>
      <c r="LTQ79" s="93"/>
      <c r="LTT79" s="93"/>
      <c r="LUE79" s="93"/>
      <c r="LUF79" s="93"/>
      <c r="LUK79" s="93"/>
      <c r="LUO79" s="93"/>
      <c r="LUP79" s="93"/>
      <c r="LUX79" s="93"/>
      <c r="LUY79" s="93"/>
      <c r="LVY79" s="93"/>
      <c r="LVZ79" s="93"/>
      <c r="LWA79" s="93"/>
      <c r="LWB79" s="93"/>
      <c r="LWC79" s="93"/>
      <c r="LWD79" s="93"/>
      <c r="LWE79" s="93"/>
      <c r="LWF79" s="93"/>
      <c r="LWG79" s="93"/>
      <c r="LWH79" s="93"/>
      <c r="LWI79" s="93"/>
      <c r="LWJ79" s="93"/>
      <c r="LWK79" s="93"/>
      <c r="LWL79" s="93"/>
      <c r="LWM79" s="93"/>
      <c r="LWN79" s="93"/>
      <c r="LWO79" s="93"/>
      <c r="LWP79" s="93"/>
      <c r="LWQ79" s="93"/>
      <c r="LWR79" s="93"/>
      <c r="LWS79" s="93"/>
      <c r="LWT79" s="93"/>
      <c r="LWU79" s="93"/>
      <c r="LWV79" s="93"/>
      <c r="LWW79" s="93"/>
      <c r="LWX79" s="93"/>
      <c r="LWY79" s="93"/>
      <c r="LWZ79" s="93"/>
      <c r="LXA79" s="93"/>
      <c r="LXB79" s="93"/>
      <c r="LXC79" s="93"/>
      <c r="LXD79" s="93"/>
      <c r="LXE79" s="93"/>
      <c r="LXF79" s="93"/>
      <c r="LXG79" s="93"/>
      <c r="LXH79" s="93"/>
      <c r="LXI79" s="93"/>
      <c r="LXJ79" s="93"/>
      <c r="LXK79" s="93"/>
      <c r="LXL79" s="93"/>
      <c r="LXM79" s="93"/>
      <c r="LXN79" s="93"/>
      <c r="LXO79" s="93"/>
      <c r="LXP79" s="93"/>
      <c r="LXQ79" s="93"/>
      <c r="LXR79" s="93"/>
      <c r="LXS79" s="93"/>
      <c r="LXT79" s="93"/>
      <c r="LXU79" s="93"/>
      <c r="LXV79" s="93"/>
      <c r="LXW79" s="93"/>
      <c r="LXX79" s="93"/>
      <c r="LXY79" s="93"/>
      <c r="LXZ79" s="93"/>
      <c r="LYA79" s="93"/>
      <c r="LYB79" s="93"/>
      <c r="LYC79" s="93"/>
      <c r="LYD79" s="93"/>
      <c r="LYJ79" s="93"/>
      <c r="LYM79" s="93"/>
      <c r="LYP79" s="93"/>
      <c r="LYS79" s="93"/>
      <c r="LYV79" s="93"/>
      <c r="LYY79" s="93"/>
      <c r="LZE79" s="93"/>
      <c r="LZN79" s="93"/>
      <c r="LZQ79" s="93"/>
      <c r="LZT79" s="93"/>
      <c r="LZW79" s="93"/>
      <c r="MAI79" s="93"/>
      <c r="MAO79" s="93"/>
      <c r="MAR79" s="93"/>
      <c r="MAU79" s="93"/>
      <c r="MAX79" s="93"/>
      <c r="MBD79" s="93"/>
      <c r="MBG79" s="93"/>
      <c r="MBJ79" s="93"/>
      <c r="MBM79" s="93"/>
      <c r="MBO79" s="93"/>
      <c r="MBP79" s="93"/>
      <c r="MBU79" s="93"/>
      <c r="MBX79" s="93"/>
      <c r="MCA79" s="93"/>
      <c r="MCD79" s="93"/>
      <c r="MCG79" s="93"/>
      <c r="MCJ79" s="93"/>
      <c r="MCM79" s="93"/>
      <c r="MCS79" s="93"/>
      <c r="MCV79" s="93"/>
      <c r="MCY79" s="93"/>
      <c r="MDA79" s="93"/>
      <c r="MDB79" s="93"/>
      <c r="MDJ79" s="93"/>
      <c r="MDM79" s="93"/>
      <c r="MDP79" s="93"/>
      <c r="MEA79" s="93"/>
      <c r="MEB79" s="93"/>
      <c r="MEG79" s="93"/>
      <c r="MEK79" s="93"/>
      <c r="MEL79" s="93"/>
      <c r="MET79" s="93"/>
      <c r="MEU79" s="93"/>
      <c r="MFU79" s="93"/>
      <c r="MFV79" s="93"/>
      <c r="MFW79" s="93"/>
      <c r="MFX79" s="93"/>
      <c r="MFY79" s="93"/>
      <c r="MFZ79" s="93"/>
      <c r="MGA79" s="93"/>
      <c r="MGB79" s="93"/>
      <c r="MGC79" s="93"/>
      <c r="MGD79" s="93"/>
      <c r="MGE79" s="93"/>
      <c r="MGF79" s="93"/>
      <c r="MGG79" s="93"/>
      <c r="MGH79" s="93"/>
      <c r="MGI79" s="93"/>
      <c r="MGJ79" s="93"/>
      <c r="MGK79" s="93"/>
      <c r="MGL79" s="93"/>
      <c r="MGM79" s="93"/>
      <c r="MGN79" s="93"/>
      <c r="MGO79" s="93"/>
      <c r="MGP79" s="93"/>
      <c r="MGQ79" s="93"/>
      <c r="MGR79" s="93"/>
      <c r="MGS79" s="93"/>
      <c r="MGT79" s="93"/>
      <c r="MGU79" s="93"/>
      <c r="MGV79" s="93"/>
      <c r="MGW79" s="93"/>
      <c r="MGX79" s="93"/>
      <c r="MGY79" s="93"/>
      <c r="MGZ79" s="93"/>
      <c r="MHA79" s="93"/>
      <c r="MHB79" s="93"/>
      <c r="MHC79" s="93"/>
      <c r="MHD79" s="93"/>
      <c r="MHE79" s="93"/>
      <c r="MHF79" s="93"/>
      <c r="MHG79" s="93"/>
      <c r="MHH79" s="93"/>
      <c r="MHI79" s="93"/>
      <c r="MHJ79" s="93"/>
      <c r="MHK79" s="93"/>
      <c r="MHL79" s="93"/>
      <c r="MHM79" s="93"/>
      <c r="MHN79" s="93"/>
      <c r="MHO79" s="93"/>
      <c r="MHP79" s="93"/>
      <c r="MHQ79" s="93"/>
      <c r="MHR79" s="93"/>
      <c r="MHS79" s="93"/>
      <c r="MHT79" s="93"/>
      <c r="MHU79" s="93"/>
      <c r="MHV79" s="93"/>
      <c r="MHW79" s="93"/>
      <c r="MHX79" s="93"/>
      <c r="MHY79" s="93"/>
      <c r="MHZ79" s="93"/>
      <c r="MIF79" s="93"/>
      <c r="MII79" s="93"/>
      <c r="MIL79" s="93"/>
      <c r="MIO79" s="93"/>
      <c r="MIR79" s="93"/>
      <c r="MIU79" s="93"/>
      <c r="MJA79" s="93"/>
      <c r="MJJ79" s="93"/>
      <c r="MJM79" s="93"/>
      <c r="MJP79" s="93"/>
      <c r="MJS79" s="93"/>
      <c r="MKE79" s="93"/>
      <c r="MKK79" s="93"/>
      <c r="MKN79" s="93"/>
      <c r="MKQ79" s="93"/>
      <c r="MKT79" s="93"/>
      <c r="MKZ79" s="93"/>
      <c r="MLC79" s="93"/>
      <c r="MLF79" s="93"/>
      <c r="MLI79" s="93"/>
      <c r="MLK79" s="93"/>
      <c r="MLL79" s="93"/>
      <c r="MLQ79" s="93"/>
      <c r="MLT79" s="93"/>
      <c r="MLW79" s="93"/>
      <c r="MLZ79" s="93"/>
      <c r="MMC79" s="93"/>
      <c r="MMF79" s="93"/>
      <c r="MMI79" s="93"/>
      <c r="MMO79" s="93"/>
      <c r="MMR79" s="93"/>
      <c r="MMU79" s="93"/>
      <c r="MMW79" s="93"/>
      <c r="MMX79" s="93"/>
      <c r="MNF79" s="93"/>
      <c r="MNI79" s="93"/>
      <c r="MNL79" s="93"/>
      <c r="MNW79" s="93"/>
      <c r="MNX79" s="93"/>
      <c r="MOC79" s="93"/>
      <c r="MOG79" s="93"/>
      <c r="MOH79" s="93"/>
      <c r="MOP79" s="93"/>
      <c r="MOQ79" s="93"/>
      <c r="MPQ79" s="93"/>
      <c r="MPR79" s="93"/>
      <c r="MPS79" s="93"/>
      <c r="MPT79" s="93"/>
      <c r="MPU79" s="93"/>
      <c r="MPV79" s="93"/>
      <c r="MPW79" s="93"/>
      <c r="MPX79" s="93"/>
      <c r="MPY79" s="93"/>
      <c r="MPZ79" s="93"/>
      <c r="MQA79" s="93"/>
      <c r="MQB79" s="93"/>
      <c r="MQC79" s="93"/>
      <c r="MQD79" s="93"/>
      <c r="MQE79" s="93"/>
      <c r="MQF79" s="93"/>
      <c r="MQG79" s="93"/>
      <c r="MQH79" s="93"/>
      <c r="MQI79" s="93"/>
      <c r="MQJ79" s="93"/>
      <c r="MQK79" s="93"/>
      <c r="MQL79" s="93"/>
      <c r="MQM79" s="93"/>
      <c r="MQN79" s="93"/>
      <c r="MQO79" s="93"/>
      <c r="MQP79" s="93"/>
      <c r="MQQ79" s="93"/>
      <c r="MQR79" s="93"/>
      <c r="MQS79" s="93"/>
      <c r="MQT79" s="93"/>
      <c r="MQU79" s="93"/>
      <c r="MQV79" s="93"/>
      <c r="MQW79" s="93"/>
      <c r="MQX79" s="93"/>
      <c r="MQY79" s="93"/>
      <c r="MQZ79" s="93"/>
      <c r="MRA79" s="93"/>
      <c r="MRB79" s="93"/>
      <c r="MRC79" s="93"/>
      <c r="MRD79" s="93"/>
      <c r="MRE79" s="93"/>
      <c r="MRF79" s="93"/>
      <c r="MRG79" s="93"/>
      <c r="MRH79" s="93"/>
      <c r="MRI79" s="93"/>
      <c r="MRJ79" s="93"/>
      <c r="MRK79" s="93"/>
      <c r="MRL79" s="93"/>
      <c r="MRM79" s="93"/>
      <c r="MRN79" s="93"/>
      <c r="MRO79" s="93"/>
      <c r="MRP79" s="93"/>
      <c r="MRQ79" s="93"/>
      <c r="MRR79" s="93"/>
      <c r="MRS79" s="93"/>
      <c r="MRT79" s="93"/>
      <c r="MRU79" s="93"/>
      <c r="MRV79" s="93"/>
      <c r="MSB79" s="93"/>
      <c r="MSE79" s="93"/>
      <c r="MSH79" s="93"/>
      <c r="MSK79" s="93"/>
      <c r="MSN79" s="93"/>
      <c r="MSQ79" s="93"/>
      <c r="MSW79" s="93"/>
      <c r="MTF79" s="93"/>
      <c r="MTI79" s="93"/>
      <c r="MTL79" s="93"/>
      <c r="MTO79" s="93"/>
      <c r="MUA79" s="93"/>
      <c r="MUG79" s="93"/>
      <c r="MUJ79" s="93"/>
      <c r="MUM79" s="93"/>
      <c r="MUP79" s="93"/>
      <c r="MUV79" s="93"/>
      <c r="MUY79" s="93"/>
      <c r="MVB79" s="93"/>
      <c r="MVE79" s="93"/>
      <c r="MVG79" s="93"/>
      <c r="MVH79" s="93"/>
      <c r="MVM79" s="93"/>
      <c r="MVP79" s="93"/>
      <c r="MVS79" s="93"/>
      <c r="MVV79" s="93"/>
      <c r="MVY79" s="93"/>
      <c r="MWB79" s="93"/>
      <c r="MWE79" s="93"/>
      <c r="MWK79" s="93"/>
      <c r="MWN79" s="93"/>
      <c r="MWQ79" s="93"/>
      <c r="MWS79" s="93"/>
      <c r="MWT79" s="93"/>
      <c r="MXB79" s="93"/>
      <c r="MXE79" s="93"/>
      <c r="MXH79" s="93"/>
      <c r="MXS79" s="93"/>
      <c r="MXT79" s="93"/>
      <c r="MXY79" s="93"/>
      <c r="MYC79" s="93"/>
      <c r="MYD79" s="93"/>
      <c r="MYL79" s="93"/>
      <c r="MYM79" s="93"/>
      <c r="MZM79" s="93"/>
      <c r="MZN79" s="93"/>
      <c r="MZO79" s="93"/>
      <c r="MZP79" s="93"/>
      <c r="MZQ79" s="93"/>
      <c r="MZR79" s="93"/>
      <c r="MZS79" s="93"/>
      <c r="MZT79" s="93"/>
      <c r="MZU79" s="93"/>
      <c r="MZV79" s="93"/>
      <c r="MZW79" s="93"/>
      <c r="MZX79" s="93"/>
      <c r="MZY79" s="93"/>
      <c r="MZZ79" s="93"/>
      <c r="NAA79" s="93"/>
      <c r="NAB79" s="93"/>
      <c r="NAC79" s="93"/>
      <c r="NAD79" s="93"/>
      <c r="NAE79" s="93"/>
      <c r="NAF79" s="93"/>
      <c r="NAG79" s="93"/>
      <c r="NAH79" s="93"/>
      <c r="NAI79" s="93"/>
      <c r="NAJ79" s="93"/>
      <c r="NAK79" s="93"/>
      <c r="NAL79" s="93"/>
      <c r="NAM79" s="93"/>
      <c r="NAN79" s="93"/>
      <c r="NAO79" s="93"/>
      <c r="NAP79" s="93"/>
      <c r="NAQ79" s="93"/>
      <c r="NAR79" s="93"/>
      <c r="NAS79" s="93"/>
      <c r="NAT79" s="93"/>
      <c r="NAU79" s="93"/>
      <c r="NAV79" s="93"/>
      <c r="NAW79" s="93"/>
      <c r="NAX79" s="93"/>
      <c r="NAY79" s="93"/>
      <c r="NAZ79" s="93"/>
      <c r="NBA79" s="93"/>
      <c r="NBB79" s="93"/>
      <c r="NBC79" s="93"/>
      <c r="NBD79" s="93"/>
      <c r="NBE79" s="93"/>
      <c r="NBF79" s="93"/>
      <c r="NBG79" s="93"/>
      <c r="NBH79" s="93"/>
      <c r="NBI79" s="93"/>
      <c r="NBJ79" s="93"/>
      <c r="NBK79" s="93"/>
      <c r="NBL79" s="93"/>
      <c r="NBM79" s="93"/>
      <c r="NBN79" s="93"/>
      <c r="NBO79" s="93"/>
      <c r="NBP79" s="93"/>
      <c r="NBQ79" s="93"/>
      <c r="NBR79" s="93"/>
      <c r="NBX79" s="93"/>
      <c r="NCA79" s="93"/>
      <c r="NCD79" s="93"/>
      <c r="NCG79" s="93"/>
      <c r="NCJ79" s="93"/>
      <c r="NCM79" s="93"/>
      <c r="NCS79" s="93"/>
      <c r="NDB79" s="93"/>
      <c r="NDE79" s="93"/>
      <c r="NDH79" s="93"/>
      <c r="NDK79" s="93"/>
      <c r="NDW79" s="93"/>
      <c r="NEC79" s="93"/>
      <c r="NEF79" s="93"/>
      <c r="NEI79" s="93"/>
      <c r="NEL79" s="93"/>
      <c r="NER79" s="93"/>
      <c r="NEU79" s="93"/>
      <c r="NEX79" s="93"/>
      <c r="NFA79" s="93"/>
      <c r="NFC79" s="93"/>
      <c r="NFD79" s="93"/>
      <c r="NFI79" s="93"/>
      <c r="NFL79" s="93"/>
      <c r="NFO79" s="93"/>
      <c r="NFR79" s="93"/>
      <c r="NFU79" s="93"/>
      <c r="NFX79" s="93"/>
      <c r="NGA79" s="93"/>
      <c r="NGG79" s="93"/>
      <c r="NGJ79" s="93"/>
      <c r="NGM79" s="93"/>
      <c r="NGO79" s="93"/>
      <c r="NGP79" s="93"/>
      <c r="NGX79" s="93"/>
      <c r="NHA79" s="93"/>
      <c r="NHD79" s="93"/>
      <c r="NHO79" s="93"/>
      <c r="NHP79" s="93"/>
      <c r="NHU79" s="93"/>
      <c r="NHY79" s="93"/>
      <c r="NHZ79" s="93"/>
      <c r="NIH79" s="93"/>
      <c r="NII79" s="93"/>
      <c r="NJI79" s="93"/>
      <c r="NJJ79" s="93"/>
      <c r="NJK79" s="93"/>
      <c r="NJL79" s="93"/>
      <c r="NJM79" s="93"/>
      <c r="NJN79" s="93"/>
      <c r="NJO79" s="93"/>
      <c r="NJP79" s="93"/>
      <c r="NJQ79" s="93"/>
      <c r="NJR79" s="93"/>
      <c r="NJS79" s="93"/>
      <c r="NJT79" s="93"/>
      <c r="NJU79" s="93"/>
      <c r="NJV79" s="93"/>
      <c r="NJW79" s="93"/>
      <c r="NJX79" s="93"/>
      <c r="NJY79" s="93"/>
      <c r="NJZ79" s="93"/>
      <c r="NKA79" s="93"/>
      <c r="NKB79" s="93"/>
      <c r="NKC79" s="93"/>
      <c r="NKD79" s="93"/>
      <c r="NKE79" s="93"/>
      <c r="NKF79" s="93"/>
      <c r="NKG79" s="93"/>
      <c r="NKH79" s="93"/>
      <c r="NKI79" s="93"/>
      <c r="NKJ79" s="93"/>
      <c r="NKK79" s="93"/>
      <c r="NKL79" s="93"/>
      <c r="NKM79" s="93"/>
      <c r="NKN79" s="93"/>
      <c r="NKO79" s="93"/>
      <c r="NKP79" s="93"/>
      <c r="NKQ79" s="93"/>
      <c r="NKR79" s="93"/>
      <c r="NKS79" s="93"/>
      <c r="NKT79" s="93"/>
      <c r="NKU79" s="93"/>
      <c r="NKV79" s="93"/>
      <c r="NKW79" s="93"/>
      <c r="NKX79" s="93"/>
      <c r="NKY79" s="93"/>
      <c r="NKZ79" s="93"/>
      <c r="NLA79" s="93"/>
      <c r="NLB79" s="93"/>
      <c r="NLC79" s="93"/>
      <c r="NLD79" s="93"/>
      <c r="NLE79" s="93"/>
      <c r="NLF79" s="93"/>
      <c r="NLG79" s="93"/>
      <c r="NLH79" s="93"/>
      <c r="NLI79" s="93"/>
      <c r="NLJ79" s="93"/>
      <c r="NLK79" s="93"/>
      <c r="NLL79" s="93"/>
      <c r="NLM79" s="93"/>
      <c r="NLN79" s="93"/>
      <c r="NLT79" s="93"/>
      <c r="NLW79" s="93"/>
      <c r="NLZ79" s="93"/>
      <c r="NMC79" s="93"/>
      <c r="NMF79" s="93"/>
      <c r="NMI79" s="93"/>
      <c r="NMO79" s="93"/>
      <c r="NMX79" s="93"/>
      <c r="NNA79" s="93"/>
      <c r="NND79" s="93"/>
      <c r="NNG79" s="93"/>
      <c r="NNS79" s="93"/>
      <c r="NNY79" s="93"/>
      <c r="NOB79" s="93"/>
      <c r="NOE79" s="93"/>
      <c r="NOH79" s="93"/>
      <c r="NON79" s="93"/>
      <c r="NOQ79" s="93"/>
      <c r="NOT79" s="93"/>
      <c r="NOW79" s="93"/>
      <c r="NOY79" s="93"/>
      <c r="NOZ79" s="93"/>
      <c r="NPE79" s="93"/>
      <c r="NPH79" s="93"/>
      <c r="NPK79" s="93"/>
      <c r="NPN79" s="93"/>
      <c r="NPQ79" s="93"/>
      <c r="NPT79" s="93"/>
      <c r="NPW79" s="93"/>
      <c r="NQC79" s="93"/>
      <c r="NQF79" s="93"/>
      <c r="NQI79" s="93"/>
      <c r="NQK79" s="93"/>
      <c r="NQL79" s="93"/>
      <c r="NQT79" s="93"/>
      <c r="NQW79" s="93"/>
      <c r="NQZ79" s="93"/>
      <c r="NRK79" s="93"/>
      <c r="NRL79" s="93"/>
      <c r="NRQ79" s="93"/>
      <c r="NRU79" s="93"/>
      <c r="NRV79" s="93"/>
      <c r="NSD79" s="93"/>
      <c r="NSE79" s="93"/>
      <c r="NTE79" s="93"/>
      <c r="NTF79" s="93"/>
      <c r="NTG79" s="93"/>
      <c r="NTH79" s="93"/>
      <c r="NTI79" s="93"/>
      <c r="NTJ79" s="93"/>
      <c r="NTK79" s="93"/>
      <c r="NTL79" s="93"/>
      <c r="NTM79" s="93"/>
      <c r="NTN79" s="93"/>
      <c r="NTO79" s="93"/>
      <c r="NTP79" s="93"/>
      <c r="NTQ79" s="93"/>
      <c r="NTR79" s="93"/>
      <c r="NTS79" s="93"/>
      <c r="NTT79" s="93"/>
      <c r="NTU79" s="93"/>
      <c r="NTV79" s="93"/>
      <c r="NTW79" s="93"/>
      <c r="NTX79" s="93"/>
      <c r="NTY79" s="93"/>
      <c r="NTZ79" s="93"/>
      <c r="NUA79" s="93"/>
      <c r="NUB79" s="93"/>
      <c r="NUC79" s="93"/>
      <c r="NUD79" s="93"/>
      <c r="NUE79" s="93"/>
      <c r="NUF79" s="93"/>
      <c r="NUG79" s="93"/>
      <c r="NUH79" s="93"/>
      <c r="NUI79" s="93"/>
      <c r="NUJ79" s="93"/>
      <c r="NUK79" s="93"/>
      <c r="NUL79" s="93"/>
      <c r="NUM79" s="93"/>
      <c r="NUN79" s="93"/>
      <c r="NUO79" s="93"/>
      <c r="NUP79" s="93"/>
      <c r="NUQ79" s="93"/>
      <c r="NUR79" s="93"/>
      <c r="NUS79" s="93"/>
      <c r="NUT79" s="93"/>
      <c r="NUU79" s="93"/>
      <c r="NUV79" s="93"/>
      <c r="NUW79" s="93"/>
      <c r="NUX79" s="93"/>
      <c r="NUY79" s="93"/>
      <c r="NUZ79" s="93"/>
      <c r="NVA79" s="93"/>
      <c r="NVB79" s="93"/>
      <c r="NVC79" s="93"/>
      <c r="NVD79" s="93"/>
      <c r="NVE79" s="93"/>
      <c r="NVF79" s="93"/>
      <c r="NVG79" s="93"/>
      <c r="NVH79" s="93"/>
      <c r="NVI79" s="93"/>
      <c r="NVJ79" s="93"/>
      <c r="NVP79" s="93"/>
      <c r="NVS79" s="93"/>
      <c r="NVV79" s="93"/>
      <c r="NVY79" s="93"/>
      <c r="NWB79" s="93"/>
      <c r="NWE79" s="93"/>
      <c r="NWK79" s="93"/>
      <c r="NWT79" s="93"/>
      <c r="NWW79" s="93"/>
      <c r="NWZ79" s="93"/>
      <c r="NXC79" s="93"/>
      <c r="NXO79" s="93"/>
      <c r="NXU79" s="93"/>
      <c r="NXX79" s="93"/>
      <c r="NYA79" s="93"/>
      <c r="NYD79" s="93"/>
      <c r="NYJ79" s="93"/>
      <c r="NYM79" s="93"/>
      <c r="NYP79" s="93"/>
      <c r="NYS79" s="93"/>
      <c r="NYU79" s="93"/>
      <c r="NYV79" s="93"/>
      <c r="NZA79" s="93"/>
      <c r="NZD79" s="93"/>
      <c r="NZG79" s="93"/>
      <c r="NZJ79" s="93"/>
      <c r="NZM79" s="93"/>
      <c r="NZP79" s="93"/>
      <c r="NZS79" s="93"/>
      <c r="NZY79" s="93"/>
      <c r="OAB79" s="93"/>
      <c r="OAE79" s="93"/>
      <c r="OAG79" s="93"/>
      <c r="OAH79" s="93"/>
      <c r="OAP79" s="93"/>
      <c r="OAS79" s="93"/>
      <c r="OAV79" s="93"/>
      <c r="OBG79" s="93"/>
      <c r="OBH79" s="93"/>
      <c r="OBM79" s="93"/>
      <c r="OBQ79" s="93"/>
      <c r="OBR79" s="93"/>
      <c r="OBZ79" s="93"/>
      <c r="OCA79" s="93"/>
      <c r="ODA79" s="93"/>
      <c r="ODB79" s="93"/>
      <c r="ODC79" s="93"/>
      <c r="ODD79" s="93"/>
      <c r="ODE79" s="93"/>
      <c r="ODF79" s="93"/>
      <c r="ODG79" s="93"/>
      <c r="ODH79" s="93"/>
      <c r="ODI79" s="93"/>
      <c r="ODJ79" s="93"/>
      <c r="ODK79" s="93"/>
      <c r="ODL79" s="93"/>
      <c r="ODM79" s="93"/>
      <c r="ODN79" s="93"/>
      <c r="ODO79" s="93"/>
      <c r="ODP79" s="93"/>
      <c r="ODQ79" s="93"/>
      <c r="ODR79" s="93"/>
      <c r="ODS79" s="93"/>
      <c r="ODT79" s="93"/>
      <c r="ODU79" s="93"/>
      <c r="ODV79" s="93"/>
      <c r="ODW79" s="93"/>
      <c r="ODX79" s="93"/>
      <c r="ODY79" s="93"/>
      <c r="ODZ79" s="93"/>
      <c r="OEA79" s="93"/>
      <c r="OEB79" s="93"/>
      <c r="OEC79" s="93"/>
      <c r="OED79" s="93"/>
      <c r="OEE79" s="93"/>
      <c r="OEF79" s="93"/>
      <c r="OEG79" s="93"/>
      <c r="OEH79" s="93"/>
      <c r="OEI79" s="93"/>
      <c r="OEJ79" s="93"/>
      <c r="OEK79" s="93"/>
      <c r="OEL79" s="93"/>
      <c r="OEM79" s="93"/>
      <c r="OEN79" s="93"/>
      <c r="OEO79" s="93"/>
      <c r="OEP79" s="93"/>
      <c r="OEQ79" s="93"/>
      <c r="OER79" s="93"/>
      <c r="OES79" s="93"/>
      <c r="OET79" s="93"/>
      <c r="OEU79" s="93"/>
      <c r="OEV79" s="93"/>
      <c r="OEW79" s="93"/>
      <c r="OEX79" s="93"/>
      <c r="OEY79" s="93"/>
      <c r="OEZ79" s="93"/>
      <c r="OFA79" s="93"/>
      <c r="OFB79" s="93"/>
      <c r="OFC79" s="93"/>
      <c r="OFD79" s="93"/>
      <c r="OFE79" s="93"/>
      <c r="OFF79" s="93"/>
      <c r="OFL79" s="93"/>
      <c r="OFO79" s="93"/>
      <c r="OFR79" s="93"/>
      <c r="OFU79" s="93"/>
      <c r="OFX79" s="93"/>
      <c r="OGA79" s="93"/>
      <c r="OGG79" s="93"/>
      <c r="OGP79" s="93"/>
      <c r="OGS79" s="93"/>
      <c r="OGV79" s="93"/>
      <c r="OGY79" s="93"/>
      <c r="OHK79" s="93"/>
      <c r="OHQ79" s="93"/>
      <c r="OHT79" s="93"/>
      <c r="OHW79" s="93"/>
      <c r="OHZ79" s="93"/>
      <c r="OIF79" s="93"/>
      <c r="OII79" s="93"/>
      <c r="OIL79" s="93"/>
      <c r="OIO79" s="93"/>
      <c r="OIQ79" s="93"/>
      <c r="OIR79" s="93"/>
      <c r="OIW79" s="93"/>
      <c r="OIZ79" s="93"/>
      <c r="OJC79" s="93"/>
      <c r="OJF79" s="93"/>
      <c r="OJI79" s="93"/>
      <c r="OJL79" s="93"/>
      <c r="OJO79" s="93"/>
      <c r="OJU79" s="93"/>
      <c r="OJX79" s="93"/>
      <c r="OKA79" s="93"/>
      <c r="OKC79" s="93"/>
      <c r="OKD79" s="93"/>
      <c r="OKL79" s="93"/>
      <c r="OKO79" s="93"/>
      <c r="OKR79" s="93"/>
      <c r="OLC79" s="93"/>
      <c r="OLD79" s="93"/>
      <c r="OLI79" s="93"/>
      <c r="OLM79" s="93"/>
      <c r="OLN79" s="93"/>
      <c r="OLV79" s="93"/>
      <c r="OLW79" s="93"/>
      <c r="OMW79" s="93"/>
      <c r="OMX79" s="93"/>
      <c r="OMY79" s="93"/>
      <c r="OMZ79" s="93"/>
      <c r="ONA79" s="93"/>
      <c r="ONB79" s="93"/>
      <c r="ONC79" s="93"/>
      <c r="OND79" s="93"/>
      <c r="ONE79" s="93"/>
      <c r="ONF79" s="93"/>
      <c r="ONG79" s="93"/>
      <c r="ONH79" s="93"/>
      <c r="ONI79" s="93"/>
      <c r="ONJ79" s="93"/>
      <c r="ONK79" s="93"/>
      <c r="ONL79" s="93"/>
      <c r="ONM79" s="93"/>
      <c r="ONN79" s="93"/>
      <c r="ONO79" s="93"/>
      <c r="ONP79" s="93"/>
      <c r="ONQ79" s="93"/>
      <c r="ONR79" s="93"/>
      <c r="ONS79" s="93"/>
      <c r="ONT79" s="93"/>
      <c r="ONU79" s="93"/>
      <c r="ONV79" s="93"/>
      <c r="ONW79" s="93"/>
      <c r="ONX79" s="93"/>
      <c r="ONY79" s="93"/>
      <c r="ONZ79" s="93"/>
      <c r="OOA79" s="93"/>
      <c r="OOB79" s="93"/>
      <c r="OOC79" s="93"/>
      <c r="OOD79" s="93"/>
      <c r="OOE79" s="93"/>
      <c r="OOF79" s="93"/>
      <c r="OOG79" s="93"/>
      <c r="OOH79" s="93"/>
      <c r="OOI79" s="93"/>
      <c r="OOJ79" s="93"/>
      <c r="OOK79" s="93"/>
      <c r="OOL79" s="93"/>
      <c r="OOM79" s="93"/>
      <c r="OON79" s="93"/>
      <c r="OOO79" s="93"/>
      <c r="OOP79" s="93"/>
      <c r="OOQ79" s="93"/>
      <c r="OOR79" s="93"/>
      <c r="OOS79" s="93"/>
      <c r="OOT79" s="93"/>
      <c r="OOU79" s="93"/>
      <c r="OOV79" s="93"/>
      <c r="OOW79" s="93"/>
      <c r="OOX79" s="93"/>
      <c r="OOY79" s="93"/>
      <c r="OOZ79" s="93"/>
      <c r="OPA79" s="93"/>
      <c r="OPB79" s="93"/>
      <c r="OPH79" s="93"/>
      <c r="OPK79" s="93"/>
      <c r="OPN79" s="93"/>
      <c r="OPQ79" s="93"/>
      <c r="OPT79" s="93"/>
      <c r="OPW79" s="93"/>
      <c r="OQC79" s="93"/>
      <c r="OQL79" s="93"/>
      <c r="OQO79" s="93"/>
      <c r="OQR79" s="93"/>
      <c r="OQU79" s="93"/>
      <c r="ORG79" s="93"/>
      <c r="ORM79" s="93"/>
      <c r="ORP79" s="93"/>
      <c r="ORS79" s="93"/>
      <c r="ORV79" s="93"/>
      <c r="OSB79" s="93"/>
      <c r="OSE79" s="93"/>
      <c r="OSH79" s="93"/>
      <c r="OSK79" s="93"/>
      <c r="OSM79" s="93"/>
      <c r="OSN79" s="93"/>
      <c r="OSS79" s="93"/>
      <c r="OSV79" s="93"/>
      <c r="OSY79" s="93"/>
      <c r="OTB79" s="93"/>
      <c r="OTE79" s="93"/>
      <c r="OTH79" s="93"/>
      <c r="OTK79" s="93"/>
      <c r="OTQ79" s="93"/>
      <c r="OTT79" s="93"/>
      <c r="OTW79" s="93"/>
      <c r="OTY79" s="93"/>
      <c r="OTZ79" s="93"/>
      <c r="OUH79" s="93"/>
      <c r="OUK79" s="93"/>
      <c r="OUN79" s="93"/>
      <c r="OUY79" s="93"/>
      <c r="OUZ79" s="93"/>
      <c r="OVE79" s="93"/>
      <c r="OVI79" s="93"/>
      <c r="OVJ79" s="93"/>
      <c r="OVR79" s="93"/>
      <c r="OVS79" s="93"/>
      <c r="OWS79" s="93"/>
      <c r="OWT79" s="93"/>
      <c r="OWU79" s="93"/>
      <c r="OWV79" s="93"/>
      <c r="OWW79" s="93"/>
      <c r="OWX79" s="93"/>
      <c r="OWY79" s="93"/>
      <c r="OWZ79" s="93"/>
      <c r="OXA79" s="93"/>
      <c r="OXB79" s="93"/>
      <c r="OXC79" s="93"/>
      <c r="OXD79" s="93"/>
      <c r="OXE79" s="93"/>
      <c r="OXF79" s="93"/>
      <c r="OXG79" s="93"/>
      <c r="OXH79" s="93"/>
      <c r="OXI79" s="93"/>
      <c r="OXJ79" s="93"/>
      <c r="OXK79" s="93"/>
      <c r="OXL79" s="93"/>
      <c r="OXM79" s="93"/>
      <c r="OXN79" s="93"/>
      <c r="OXO79" s="93"/>
      <c r="OXP79" s="93"/>
      <c r="OXQ79" s="93"/>
      <c r="OXR79" s="93"/>
      <c r="OXS79" s="93"/>
      <c r="OXT79" s="93"/>
      <c r="OXU79" s="93"/>
      <c r="OXV79" s="93"/>
      <c r="OXW79" s="93"/>
      <c r="OXX79" s="93"/>
      <c r="OXY79" s="93"/>
      <c r="OXZ79" s="93"/>
      <c r="OYA79" s="93"/>
      <c r="OYB79" s="93"/>
      <c r="OYC79" s="93"/>
      <c r="OYD79" s="93"/>
      <c r="OYE79" s="93"/>
      <c r="OYF79" s="93"/>
      <c r="OYG79" s="93"/>
      <c r="OYH79" s="93"/>
      <c r="OYI79" s="93"/>
      <c r="OYJ79" s="93"/>
      <c r="OYK79" s="93"/>
      <c r="OYL79" s="93"/>
      <c r="OYM79" s="93"/>
      <c r="OYN79" s="93"/>
      <c r="OYO79" s="93"/>
      <c r="OYP79" s="93"/>
      <c r="OYQ79" s="93"/>
      <c r="OYR79" s="93"/>
      <c r="OYS79" s="93"/>
      <c r="OYT79" s="93"/>
      <c r="OYU79" s="93"/>
      <c r="OYV79" s="93"/>
      <c r="OYW79" s="93"/>
      <c r="OYX79" s="93"/>
      <c r="OZD79" s="93"/>
      <c r="OZG79" s="93"/>
      <c r="OZJ79" s="93"/>
      <c r="OZM79" s="93"/>
      <c r="OZP79" s="93"/>
      <c r="OZS79" s="93"/>
      <c r="OZY79" s="93"/>
      <c r="PAH79" s="93"/>
      <c r="PAK79" s="93"/>
      <c r="PAN79" s="93"/>
      <c r="PAQ79" s="93"/>
      <c r="PBC79" s="93"/>
      <c r="PBI79" s="93"/>
      <c r="PBL79" s="93"/>
      <c r="PBO79" s="93"/>
      <c r="PBR79" s="93"/>
      <c r="PBX79" s="93"/>
      <c r="PCA79" s="93"/>
      <c r="PCD79" s="93"/>
      <c r="PCG79" s="93"/>
      <c r="PCI79" s="93"/>
      <c r="PCJ79" s="93"/>
      <c r="PCO79" s="93"/>
      <c r="PCR79" s="93"/>
      <c r="PCU79" s="93"/>
      <c r="PCX79" s="93"/>
      <c r="PDA79" s="93"/>
      <c r="PDD79" s="93"/>
      <c r="PDG79" s="93"/>
      <c r="PDM79" s="93"/>
      <c r="PDP79" s="93"/>
      <c r="PDS79" s="93"/>
      <c r="PDU79" s="93"/>
      <c r="PDV79" s="93"/>
      <c r="PED79" s="93"/>
      <c r="PEG79" s="93"/>
      <c r="PEJ79" s="93"/>
      <c r="PEU79" s="93"/>
      <c r="PEV79" s="93"/>
      <c r="PFA79" s="93"/>
      <c r="PFE79" s="93"/>
      <c r="PFF79" s="93"/>
      <c r="PFN79" s="93"/>
      <c r="PFO79" s="93"/>
      <c r="PGO79" s="93"/>
      <c r="PGP79" s="93"/>
      <c r="PGQ79" s="93"/>
      <c r="PGR79" s="93"/>
      <c r="PGS79" s="93"/>
      <c r="PGT79" s="93"/>
      <c r="PGU79" s="93"/>
      <c r="PGV79" s="93"/>
      <c r="PGW79" s="93"/>
      <c r="PGX79" s="93"/>
      <c r="PGY79" s="93"/>
      <c r="PGZ79" s="93"/>
      <c r="PHA79" s="93"/>
      <c r="PHB79" s="93"/>
      <c r="PHC79" s="93"/>
      <c r="PHD79" s="93"/>
      <c r="PHE79" s="93"/>
      <c r="PHF79" s="93"/>
      <c r="PHG79" s="93"/>
      <c r="PHH79" s="93"/>
      <c r="PHI79" s="93"/>
      <c r="PHJ79" s="93"/>
      <c r="PHK79" s="93"/>
      <c r="PHL79" s="93"/>
      <c r="PHM79" s="93"/>
      <c r="PHN79" s="93"/>
      <c r="PHO79" s="93"/>
      <c r="PHP79" s="93"/>
      <c r="PHQ79" s="93"/>
      <c r="PHR79" s="93"/>
      <c r="PHS79" s="93"/>
      <c r="PHT79" s="93"/>
      <c r="PHU79" s="93"/>
      <c r="PHV79" s="93"/>
      <c r="PHW79" s="93"/>
      <c r="PHX79" s="93"/>
      <c r="PHY79" s="93"/>
      <c r="PHZ79" s="93"/>
      <c r="PIA79" s="93"/>
      <c r="PIB79" s="93"/>
      <c r="PIC79" s="93"/>
      <c r="PID79" s="93"/>
      <c r="PIE79" s="93"/>
      <c r="PIF79" s="93"/>
      <c r="PIG79" s="93"/>
      <c r="PIH79" s="93"/>
      <c r="PII79" s="93"/>
      <c r="PIJ79" s="93"/>
      <c r="PIK79" s="93"/>
      <c r="PIL79" s="93"/>
      <c r="PIM79" s="93"/>
      <c r="PIN79" s="93"/>
      <c r="PIO79" s="93"/>
      <c r="PIP79" s="93"/>
      <c r="PIQ79" s="93"/>
      <c r="PIR79" s="93"/>
      <c r="PIS79" s="93"/>
      <c r="PIT79" s="93"/>
      <c r="PIZ79" s="93"/>
      <c r="PJC79" s="93"/>
      <c r="PJF79" s="93"/>
      <c r="PJI79" s="93"/>
      <c r="PJL79" s="93"/>
      <c r="PJO79" s="93"/>
      <c r="PJU79" s="93"/>
      <c r="PKD79" s="93"/>
      <c r="PKG79" s="93"/>
      <c r="PKJ79" s="93"/>
      <c r="PKM79" s="93"/>
      <c r="PKY79" s="93"/>
      <c r="PLE79" s="93"/>
      <c r="PLH79" s="93"/>
      <c r="PLK79" s="93"/>
      <c r="PLN79" s="93"/>
      <c r="PLT79" s="93"/>
      <c r="PLW79" s="93"/>
      <c r="PLZ79" s="93"/>
      <c r="PMC79" s="93"/>
      <c r="PME79" s="93"/>
      <c r="PMF79" s="93"/>
      <c r="PMK79" s="93"/>
      <c r="PMN79" s="93"/>
      <c r="PMQ79" s="93"/>
      <c r="PMT79" s="93"/>
      <c r="PMW79" s="93"/>
      <c r="PMZ79" s="93"/>
      <c r="PNC79" s="93"/>
      <c r="PNI79" s="93"/>
      <c r="PNL79" s="93"/>
      <c r="PNO79" s="93"/>
      <c r="PNQ79" s="93"/>
      <c r="PNR79" s="93"/>
      <c r="PNZ79" s="93"/>
      <c r="POC79" s="93"/>
      <c r="POF79" s="93"/>
      <c r="POQ79" s="93"/>
      <c r="POR79" s="93"/>
      <c r="POW79" s="93"/>
      <c r="PPA79" s="93"/>
      <c r="PPB79" s="93"/>
      <c r="PPJ79" s="93"/>
      <c r="PPK79" s="93"/>
      <c r="PQK79" s="93"/>
      <c r="PQL79" s="93"/>
      <c r="PQM79" s="93"/>
      <c r="PQN79" s="93"/>
      <c r="PQO79" s="93"/>
      <c r="PQP79" s="93"/>
      <c r="PQQ79" s="93"/>
      <c r="PQR79" s="93"/>
      <c r="PQS79" s="93"/>
      <c r="PQT79" s="93"/>
      <c r="PQU79" s="93"/>
      <c r="PQV79" s="93"/>
      <c r="PQW79" s="93"/>
      <c r="PQX79" s="93"/>
      <c r="PQY79" s="93"/>
      <c r="PQZ79" s="93"/>
      <c r="PRA79" s="93"/>
      <c r="PRB79" s="93"/>
      <c r="PRC79" s="93"/>
      <c r="PRD79" s="93"/>
      <c r="PRE79" s="93"/>
      <c r="PRF79" s="93"/>
      <c r="PRG79" s="93"/>
      <c r="PRH79" s="93"/>
      <c r="PRI79" s="93"/>
      <c r="PRJ79" s="93"/>
      <c r="PRK79" s="93"/>
      <c r="PRL79" s="93"/>
      <c r="PRM79" s="93"/>
      <c r="PRN79" s="93"/>
      <c r="PRO79" s="93"/>
      <c r="PRP79" s="93"/>
      <c r="PRQ79" s="93"/>
      <c r="PRR79" s="93"/>
      <c r="PRS79" s="93"/>
      <c r="PRT79" s="93"/>
      <c r="PRU79" s="93"/>
      <c r="PRV79" s="93"/>
      <c r="PRW79" s="93"/>
      <c r="PRX79" s="93"/>
      <c r="PRY79" s="93"/>
      <c r="PRZ79" s="93"/>
      <c r="PSA79" s="93"/>
      <c r="PSB79" s="93"/>
      <c r="PSC79" s="93"/>
      <c r="PSD79" s="93"/>
      <c r="PSE79" s="93"/>
      <c r="PSF79" s="93"/>
      <c r="PSG79" s="93"/>
      <c r="PSH79" s="93"/>
      <c r="PSI79" s="93"/>
      <c r="PSJ79" s="93"/>
      <c r="PSK79" s="93"/>
      <c r="PSL79" s="93"/>
      <c r="PSM79" s="93"/>
      <c r="PSN79" s="93"/>
      <c r="PSO79" s="93"/>
      <c r="PSP79" s="93"/>
      <c r="PSV79" s="93"/>
      <c r="PSY79" s="93"/>
      <c r="PTB79" s="93"/>
      <c r="PTE79" s="93"/>
      <c r="PTH79" s="93"/>
      <c r="PTK79" s="93"/>
      <c r="PTQ79" s="93"/>
      <c r="PTZ79" s="93"/>
      <c r="PUC79" s="93"/>
      <c r="PUF79" s="93"/>
      <c r="PUI79" s="93"/>
      <c r="PUU79" s="93"/>
      <c r="PVA79" s="93"/>
      <c r="PVD79" s="93"/>
      <c r="PVG79" s="93"/>
      <c r="PVJ79" s="93"/>
      <c r="PVP79" s="93"/>
      <c r="PVS79" s="93"/>
      <c r="PVV79" s="93"/>
      <c r="PVY79" s="93"/>
      <c r="PWA79" s="93"/>
      <c r="PWB79" s="93"/>
      <c r="PWG79" s="93"/>
      <c r="PWJ79" s="93"/>
      <c r="PWM79" s="93"/>
      <c r="PWP79" s="93"/>
      <c r="PWS79" s="93"/>
      <c r="PWV79" s="93"/>
      <c r="PWY79" s="93"/>
      <c r="PXE79" s="93"/>
      <c r="PXH79" s="93"/>
      <c r="PXK79" s="93"/>
      <c r="PXM79" s="93"/>
      <c r="PXN79" s="93"/>
      <c r="PXV79" s="93"/>
      <c r="PXY79" s="93"/>
      <c r="PYB79" s="93"/>
      <c r="PYM79" s="93"/>
      <c r="PYN79" s="93"/>
      <c r="PYS79" s="93"/>
      <c r="PYW79" s="93"/>
      <c r="PYX79" s="93"/>
      <c r="PZF79" s="93"/>
      <c r="PZG79" s="93"/>
      <c r="QAG79" s="93"/>
      <c r="QAH79" s="93"/>
      <c r="QAI79" s="93"/>
      <c r="QAJ79" s="93"/>
      <c r="QAK79" s="93"/>
      <c r="QAL79" s="93"/>
      <c r="QAM79" s="93"/>
      <c r="QAN79" s="93"/>
      <c r="QAO79" s="93"/>
      <c r="QAP79" s="93"/>
      <c r="QAQ79" s="93"/>
      <c r="QAR79" s="93"/>
      <c r="QAS79" s="93"/>
      <c r="QAT79" s="93"/>
      <c r="QAU79" s="93"/>
      <c r="QAV79" s="93"/>
      <c r="QAW79" s="93"/>
      <c r="QAX79" s="93"/>
      <c r="QAY79" s="93"/>
      <c r="QAZ79" s="93"/>
      <c r="QBA79" s="93"/>
      <c r="QBB79" s="93"/>
      <c r="QBC79" s="93"/>
      <c r="QBD79" s="93"/>
      <c r="QBE79" s="93"/>
      <c r="QBF79" s="93"/>
      <c r="QBG79" s="93"/>
      <c r="QBH79" s="93"/>
      <c r="QBI79" s="93"/>
      <c r="QBJ79" s="93"/>
      <c r="QBK79" s="93"/>
      <c r="QBL79" s="93"/>
      <c r="QBM79" s="93"/>
      <c r="QBN79" s="93"/>
      <c r="QBO79" s="93"/>
      <c r="QBP79" s="93"/>
      <c r="QBQ79" s="93"/>
      <c r="QBR79" s="93"/>
      <c r="QBS79" s="93"/>
      <c r="QBT79" s="93"/>
      <c r="QBU79" s="93"/>
      <c r="QBV79" s="93"/>
      <c r="QBW79" s="93"/>
      <c r="QBX79" s="93"/>
      <c r="QBY79" s="93"/>
      <c r="QBZ79" s="93"/>
      <c r="QCA79" s="93"/>
      <c r="QCB79" s="93"/>
      <c r="QCC79" s="93"/>
      <c r="QCD79" s="93"/>
      <c r="QCE79" s="93"/>
      <c r="QCF79" s="93"/>
      <c r="QCG79" s="93"/>
      <c r="QCH79" s="93"/>
      <c r="QCI79" s="93"/>
      <c r="QCJ79" s="93"/>
      <c r="QCK79" s="93"/>
      <c r="QCL79" s="93"/>
      <c r="QCR79" s="93"/>
      <c r="QCU79" s="93"/>
      <c r="QCX79" s="93"/>
      <c r="QDA79" s="93"/>
      <c r="QDD79" s="93"/>
      <c r="QDG79" s="93"/>
      <c r="QDM79" s="93"/>
      <c r="QDV79" s="93"/>
      <c r="QDY79" s="93"/>
      <c r="QEB79" s="93"/>
      <c r="QEE79" s="93"/>
      <c r="QEQ79" s="93"/>
      <c r="QEW79" s="93"/>
      <c r="QEZ79" s="93"/>
      <c r="QFC79" s="93"/>
      <c r="QFF79" s="93"/>
      <c r="QFL79" s="93"/>
      <c r="QFO79" s="93"/>
      <c r="QFR79" s="93"/>
      <c r="QFU79" s="93"/>
      <c r="QFW79" s="93"/>
      <c r="QFX79" s="93"/>
      <c r="QGC79" s="93"/>
      <c r="QGF79" s="93"/>
      <c r="QGI79" s="93"/>
      <c r="QGL79" s="93"/>
      <c r="QGO79" s="93"/>
      <c r="QGR79" s="93"/>
      <c r="QGU79" s="93"/>
      <c r="QHA79" s="93"/>
      <c r="QHD79" s="93"/>
      <c r="QHG79" s="93"/>
      <c r="QHI79" s="93"/>
      <c r="QHJ79" s="93"/>
      <c r="QHR79" s="93"/>
      <c r="QHU79" s="93"/>
      <c r="QHX79" s="93"/>
      <c r="QII79" s="93"/>
      <c r="QIJ79" s="93"/>
      <c r="QIO79" s="93"/>
      <c r="QIS79" s="93"/>
      <c r="QIT79" s="93"/>
      <c r="QJB79" s="93"/>
      <c r="QJC79" s="93"/>
      <c r="QKC79" s="93"/>
      <c r="QKD79" s="93"/>
      <c r="QKE79" s="93"/>
      <c r="QKF79" s="93"/>
      <c r="QKG79" s="93"/>
      <c r="QKH79" s="93"/>
      <c r="QKI79" s="93"/>
      <c r="QKJ79" s="93"/>
      <c r="QKK79" s="93"/>
      <c r="QKL79" s="93"/>
      <c r="QKM79" s="93"/>
      <c r="QKN79" s="93"/>
      <c r="QKO79" s="93"/>
      <c r="QKP79" s="93"/>
      <c r="QKQ79" s="93"/>
      <c r="QKR79" s="93"/>
      <c r="QKS79" s="93"/>
      <c r="QKT79" s="93"/>
      <c r="QKU79" s="93"/>
      <c r="QKV79" s="93"/>
      <c r="QKW79" s="93"/>
      <c r="QKX79" s="93"/>
      <c r="QKY79" s="93"/>
      <c r="QKZ79" s="93"/>
      <c r="QLA79" s="93"/>
      <c r="QLB79" s="93"/>
      <c r="QLC79" s="93"/>
      <c r="QLD79" s="93"/>
      <c r="QLE79" s="93"/>
      <c r="QLF79" s="93"/>
      <c r="QLG79" s="93"/>
      <c r="QLH79" s="93"/>
      <c r="QLI79" s="93"/>
      <c r="QLJ79" s="93"/>
      <c r="QLK79" s="93"/>
      <c r="QLL79" s="93"/>
      <c r="QLM79" s="93"/>
      <c r="QLN79" s="93"/>
      <c r="QLO79" s="93"/>
      <c r="QLP79" s="93"/>
      <c r="QLQ79" s="93"/>
      <c r="QLR79" s="93"/>
      <c r="QLS79" s="93"/>
      <c r="QLT79" s="93"/>
      <c r="QLU79" s="93"/>
      <c r="QLV79" s="93"/>
      <c r="QLW79" s="93"/>
      <c r="QLX79" s="93"/>
      <c r="QLY79" s="93"/>
      <c r="QLZ79" s="93"/>
      <c r="QMA79" s="93"/>
      <c r="QMB79" s="93"/>
      <c r="QMC79" s="93"/>
      <c r="QMD79" s="93"/>
      <c r="QME79" s="93"/>
      <c r="QMF79" s="93"/>
      <c r="QMG79" s="93"/>
      <c r="QMH79" s="93"/>
      <c r="QMN79" s="93"/>
      <c r="QMQ79" s="93"/>
      <c r="QMT79" s="93"/>
      <c r="QMW79" s="93"/>
      <c r="QMZ79" s="93"/>
      <c r="QNC79" s="93"/>
      <c r="QNI79" s="93"/>
      <c r="QNR79" s="93"/>
      <c r="QNU79" s="93"/>
      <c r="QNX79" s="93"/>
      <c r="QOA79" s="93"/>
      <c r="QOM79" s="93"/>
      <c r="QOS79" s="93"/>
      <c r="QOV79" s="93"/>
      <c r="QOY79" s="93"/>
      <c r="QPB79" s="93"/>
      <c r="QPH79" s="93"/>
      <c r="QPK79" s="93"/>
      <c r="QPN79" s="93"/>
      <c r="QPQ79" s="93"/>
      <c r="QPS79" s="93"/>
      <c r="QPT79" s="93"/>
      <c r="QPY79" s="93"/>
      <c r="QQB79" s="93"/>
      <c r="QQE79" s="93"/>
      <c r="QQH79" s="93"/>
      <c r="QQK79" s="93"/>
      <c r="QQN79" s="93"/>
      <c r="QQQ79" s="93"/>
      <c r="QQW79" s="93"/>
      <c r="QQZ79" s="93"/>
      <c r="QRC79" s="93"/>
      <c r="QRE79" s="93"/>
      <c r="QRF79" s="93"/>
      <c r="QRN79" s="93"/>
      <c r="QRQ79" s="93"/>
      <c r="QRT79" s="93"/>
      <c r="QSE79" s="93"/>
      <c r="QSF79" s="93"/>
      <c r="QSK79" s="93"/>
      <c r="QSO79" s="93"/>
      <c r="QSP79" s="93"/>
      <c r="QSX79" s="93"/>
      <c r="QSY79" s="93"/>
      <c r="QTY79" s="93"/>
      <c r="QTZ79" s="93"/>
      <c r="QUA79" s="93"/>
      <c r="QUB79" s="93"/>
      <c r="QUC79" s="93"/>
      <c r="QUD79" s="93"/>
      <c r="QUE79" s="93"/>
      <c r="QUF79" s="93"/>
      <c r="QUG79" s="93"/>
      <c r="QUH79" s="93"/>
      <c r="QUI79" s="93"/>
      <c r="QUJ79" s="93"/>
      <c r="QUK79" s="93"/>
      <c r="QUL79" s="93"/>
      <c r="QUM79" s="93"/>
      <c r="QUN79" s="93"/>
      <c r="QUO79" s="93"/>
      <c r="QUP79" s="93"/>
      <c r="QUQ79" s="93"/>
      <c r="QUR79" s="93"/>
      <c r="QUS79" s="93"/>
      <c r="QUT79" s="93"/>
      <c r="QUU79" s="93"/>
      <c r="QUV79" s="93"/>
      <c r="QUW79" s="93"/>
      <c r="QUX79" s="93"/>
      <c r="QUY79" s="93"/>
      <c r="QUZ79" s="93"/>
      <c r="QVA79" s="93"/>
      <c r="QVB79" s="93"/>
      <c r="QVC79" s="93"/>
      <c r="QVD79" s="93"/>
      <c r="QVE79" s="93"/>
      <c r="QVF79" s="93"/>
      <c r="QVG79" s="93"/>
      <c r="QVH79" s="93"/>
      <c r="QVI79" s="93"/>
      <c r="QVJ79" s="93"/>
      <c r="QVK79" s="93"/>
      <c r="QVL79" s="93"/>
      <c r="QVM79" s="93"/>
      <c r="QVN79" s="93"/>
      <c r="QVO79" s="93"/>
      <c r="QVP79" s="93"/>
      <c r="QVQ79" s="93"/>
      <c r="QVR79" s="93"/>
      <c r="QVS79" s="93"/>
      <c r="QVT79" s="93"/>
      <c r="QVU79" s="93"/>
      <c r="QVV79" s="93"/>
      <c r="QVW79" s="93"/>
      <c r="QVX79" s="93"/>
      <c r="QVY79" s="93"/>
      <c r="QVZ79" s="93"/>
      <c r="QWA79" s="93"/>
      <c r="QWB79" s="93"/>
      <c r="QWC79" s="93"/>
      <c r="QWD79" s="93"/>
      <c r="QWJ79" s="93"/>
      <c r="QWM79" s="93"/>
      <c r="QWP79" s="93"/>
      <c r="QWS79" s="93"/>
      <c r="QWV79" s="93"/>
      <c r="QWY79" s="93"/>
      <c r="QXE79" s="93"/>
      <c r="QXN79" s="93"/>
      <c r="QXQ79" s="93"/>
      <c r="QXT79" s="93"/>
      <c r="QXW79" s="93"/>
      <c r="QYI79" s="93"/>
      <c r="QYO79" s="93"/>
      <c r="QYR79" s="93"/>
      <c r="QYU79" s="93"/>
      <c r="QYX79" s="93"/>
      <c r="QZD79" s="93"/>
      <c r="QZG79" s="93"/>
      <c r="QZJ79" s="93"/>
      <c r="QZM79" s="93"/>
      <c r="QZO79" s="93"/>
      <c r="QZP79" s="93"/>
      <c r="QZU79" s="93"/>
      <c r="QZX79" s="93"/>
      <c r="RAA79" s="93"/>
      <c r="RAD79" s="93"/>
      <c r="RAG79" s="93"/>
      <c r="RAJ79" s="93"/>
      <c r="RAM79" s="93"/>
      <c r="RAS79" s="93"/>
      <c r="RAV79" s="93"/>
      <c r="RAY79" s="93"/>
      <c r="RBA79" s="93"/>
      <c r="RBB79" s="93"/>
      <c r="RBJ79" s="93"/>
      <c r="RBM79" s="93"/>
      <c r="RBP79" s="93"/>
      <c r="RCA79" s="93"/>
      <c r="RCB79" s="93"/>
      <c r="RCG79" s="93"/>
      <c r="RCK79" s="93"/>
      <c r="RCL79" s="93"/>
      <c r="RCT79" s="93"/>
      <c r="RCU79" s="93"/>
      <c r="RDU79" s="93"/>
      <c r="RDV79" s="93"/>
      <c r="RDW79" s="93"/>
      <c r="RDX79" s="93"/>
      <c r="RDY79" s="93"/>
      <c r="RDZ79" s="93"/>
      <c r="REA79" s="93"/>
      <c r="REB79" s="93"/>
      <c r="REC79" s="93"/>
      <c r="RED79" s="93"/>
      <c r="REE79" s="93"/>
      <c r="REF79" s="93"/>
      <c r="REG79" s="93"/>
      <c r="REH79" s="93"/>
      <c r="REI79" s="93"/>
      <c r="REJ79" s="93"/>
      <c r="REK79" s="93"/>
      <c r="REL79" s="93"/>
      <c r="REM79" s="93"/>
      <c r="REN79" s="93"/>
      <c r="REO79" s="93"/>
      <c r="REP79" s="93"/>
      <c r="REQ79" s="93"/>
      <c r="RER79" s="93"/>
      <c r="RES79" s="93"/>
      <c r="RET79" s="93"/>
      <c r="REU79" s="93"/>
      <c r="REV79" s="93"/>
      <c r="REW79" s="93"/>
      <c r="REX79" s="93"/>
      <c r="REY79" s="93"/>
      <c r="REZ79" s="93"/>
      <c r="RFA79" s="93"/>
      <c r="RFB79" s="93"/>
      <c r="RFC79" s="93"/>
      <c r="RFD79" s="93"/>
      <c r="RFE79" s="93"/>
      <c r="RFF79" s="93"/>
      <c r="RFG79" s="93"/>
      <c r="RFH79" s="93"/>
      <c r="RFI79" s="93"/>
      <c r="RFJ79" s="93"/>
      <c r="RFK79" s="93"/>
      <c r="RFL79" s="93"/>
      <c r="RFM79" s="93"/>
      <c r="RFN79" s="93"/>
      <c r="RFO79" s="93"/>
      <c r="RFP79" s="93"/>
      <c r="RFQ79" s="93"/>
      <c r="RFR79" s="93"/>
      <c r="RFS79" s="93"/>
      <c r="RFT79" s="93"/>
      <c r="RFU79" s="93"/>
      <c r="RFV79" s="93"/>
      <c r="RFW79" s="93"/>
      <c r="RFX79" s="93"/>
      <c r="RFY79" s="93"/>
      <c r="RFZ79" s="93"/>
      <c r="RGF79" s="93"/>
      <c r="RGI79" s="93"/>
      <c r="RGL79" s="93"/>
      <c r="RGO79" s="93"/>
      <c r="RGR79" s="93"/>
      <c r="RGU79" s="93"/>
      <c r="RHA79" s="93"/>
      <c r="RHJ79" s="93"/>
      <c r="RHM79" s="93"/>
      <c r="RHP79" s="93"/>
      <c r="RHS79" s="93"/>
      <c r="RIE79" s="93"/>
      <c r="RIK79" s="93"/>
      <c r="RIN79" s="93"/>
      <c r="RIQ79" s="93"/>
      <c r="RIT79" s="93"/>
      <c r="RIZ79" s="93"/>
      <c r="RJC79" s="93"/>
      <c r="RJF79" s="93"/>
      <c r="RJI79" s="93"/>
      <c r="RJK79" s="93"/>
      <c r="RJL79" s="93"/>
      <c r="RJQ79" s="93"/>
      <c r="RJT79" s="93"/>
      <c r="RJW79" s="93"/>
      <c r="RJZ79" s="93"/>
      <c r="RKC79" s="93"/>
      <c r="RKF79" s="93"/>
      <c r="RKI79" s="93"/>
      <c r="RKO79" s="93"/>
      <c r="RKR79" s="93"/>
      <c r="RKU79" s="93"/>
      <c r="RKW79" s="93"/>
      <c r="RKX79" s="93"/>
      <c r="RLF79" s="93"/>
      <c r="RLI79" s="93"/>
      <c r="RLL79" s="93"/>
      <c r="RLW79" s="93"/>
      <c r="RLX79" s="93"/>
      <c r="RMC79" s="93"/>
      <c r="RMG79" s="93"/>
      <c r="RMH79" s="93"/>
      <c r="RMP79" s="93"/>
      <c r="RMQ79" s="93"/>
      <c r="RNQ79" s="93"/>
      <c r="RNR79" s="93"/>
      <c r="RNS79" s="93"/>
      <c r="RNT79" s="93"/>
      <c r="RNU79" s="93"/>
      <c r="RNV79" s="93"/>
      <c r="RNW79" s="93"/>
      <c r="RNX79" s="93"/>
      <c r="RNY79" s="93"/>
      <c r="RNZ79" s="93"/>
      <c r="ROA79" s="93"/>
      <c r="ROB79" s="93"/>
      <c r="ROC79" s="93"/>
      <c r="ROD79" s="93"/>
      <c r="ROE79" s="93"/>
      <c r="ROF79" s="93"/>
      <c r="ROG79" s="93"/>
      <c r="ROH79" s="93"/>
      <c r="ROI79" s="93"/>
      <c r="ROJ79" s="93"/>
      <c r="ROK79" s="93"/>
      <c r="ROL79" s="93"/>
      <c r="ROM79" s="93"/>
      <c r="RON79" s="93"/>
      <c r="ROO79" s="93"/>
      <c r="ROP79" s="93"/>
      <c r="ROQ79" s="93"/>
      <c r="ROR79" s="93"/>
      <c r="ROS79" s="93"/>
      <c r="ROT79" s="93"/>
      <c r="ROU79" s="93"/>
      <c r="ROV79" s="93"/>
      <c r="ROW79" s="93"/>
      <c r="ROX79" s="93"/>
      <c r="ROY79" s="93"/>
      <c r="ROZ79" s="93"/>
      <c r="RPA79" s="93"/>
      <c r="RPB79" s="93"/>
      <c r="RPC79" s="93"/>
      <c r="RPD79" s="93"/>
      <c r="RPE79" s="93"/>
      <c r="RPF79" s="93"/>
      <c r="RPG79" s="93"/>
      <c r="RPH79" s="93"/>
      <c r="RPI79" s="93"/>
      <c r="RPJ79" s="93"/>
      <c r="RPK79" s="93"/>
      <c r="RPL79" s="93"/>
      <c r="RPM79" s="93"/>
      <c r="RPN79" s="93"/>
      <c r="RPO79" s="93"/>
      <c r="RPP79" s="93"/>
      <c r="RPQ79" s="93"/>
      <c r="RPR79" s="93"/>
      <c r="RPS79" s="93"/>
      <c r="RPT79" s="93"/>
      <c r="RPU79" s="93"/>
      <c r="RPV79" s="93"/>
      <c r="RQB79" s="93"/>
      <c r="RQE79" s="93"/>
      <c r="RQH79" s="93"/>
      <c r="RQK79" s="93"/>
      <c r="RQN79" s="93"/>
      <c r="RQQ79" s="93"/>
      <c r="RQW79" s="93"/>
      <c r="RRF79" s="93"/>
      <c r="RRI79" s="93"/>
      <c r="RRL79" s="93"/>
      <c r="RRO79" s="93"/>
      <c r="RSA79" s="93"/>
      <c r="RSG79" s="93"/>
      <c r="RSJ79" s="93"/>
      <c r="RSM79" s="93"/>
      <c r="RSP79" s="93"/>
      <c r="RSV79" s="93"/>
      <c r="RSY79" s="93"/>
      <c r="RTB79" s="93"/>
      <c r="RTE79" s="93"/>
      <c r="RTG79" s="93"/>
      <c r="RTH79" s="93"/>
      <c r="RTM79" s="93"/>
      <c r="RTP79" s="93"/>
      <c r="RTS79" s="93"/>
      <c r="RTV79" s="93"/>
      <c r="RTY79" s="93"/>
      <c r="RUB79" s="93"/>
      <c r="RUE79" s="93"/>
      <c r="RUK79" s="93"/>
      <c r="RUN79" s="93"/>
      <c r="RUQ79" s="93"/>
      <c r="RUS79" s="93"/>
      <c r="RUT79" s="93"/>
      <c r="RVB79" s="93"/>
      <c r="RVE79" s="93"/>
      <c r="RVH79" s="93"/>
      <c r="RVS79" s="93"/>
      <c r="RVT79" s="93"/>
      <c r="RVY79" s="93"/>
      <c r="RWC79" s="93"/>
      <c r="RWD79" s="93"/>
      <c r="RWL79" s="93"/>
      <c r="RWM79" s="93"/>
      <c r="RXM79" s="93"/>
      <c r="RXN79" s="93"/>
      <c r="RXO79" s="93"/>
      <c r="RXP79" s="93"/>
      <c r="RXQ79" s="93"/>
      <c r="RXR79" s="93"/>
      <c r="RXS79" s="93"/>
      <c r="RXT79" s="93"/>
      <c r="RXU79" s="93"/>
      <c r="RXV79" s="93"/>
      <c r="RXW79" s="93"/>
      <c r="RXX79" s="93"/>
      <c r="RXY79" s="93"/>
      <c r="RXZ79" s="93"/>
      <c r="RYA79" s="93"/>
      <c r="RYB79" s="93"/>
      <c r="RYC79" s="93"/>
      <c r="RYD79" s="93"/>
      <c r="RYE79" s="93"/>
      <c r="RYF79" s="93"/>
      <c r="RYG79" s="93"/>
      <c r="RYH79" s="93"/>
      <c r="RYI79" s="93"/>
      <c r="RYJ79" s="93"/>
      <c r="RYK79" s="93"/>
      <c r="RYL79" s="93"/>
      <c r="RYM79" s="93"/>
      <c r="RYN79" s="93"/>
      <c r="RYO79" s="93"/>
      <c r="RYP79" s="93"/>
      <c r="RYQ79" s="93"/>
      <c r="RYR79" s="93"/>
      <c r="RYS79" s="93"/>
      <c r="RYT79" s="93"/>
      <c r="RYU79" s="93"/>
      <c r="RYV79" s="93"/>
      <c r="RYW79" s="93"/>
      <c r="RYX79" s="93"/>
      <c r="RYY79" s="93"/>
      <c r="RYZ79" s="93"/>
      <c r="RZA79" s="93"/>
      <c r="RZB79" s="93"/>
      <c r="RZC79" s="93"/>
      <c r="RZD79" s="93"/>
      <c r="RZE79" s="93"/>
      <c r="RZF79" s="93"/>
      <c r="RZG79" s="93"/>
      <c r="RZH79" s="93"/>
      <c r="RZI79" s="93"/>
      <c r="RZJ79" s="93"/>
      <c r="RZK79" s="93"/>
      <c r="RZL79" s="93"/>
      <c r="RZM79" s="93"/>
      <c r="RZN79" s="93"/>
      <c r="RZO79" s="93"/>
      <c r="RZP79" s="93"/>
      <c r="RZQ79" s="93"/>
      <c r="RZR79" s="93"/>
      <c r="RZX79" s="93"/>
      <c r="SAA79" s="93"/>
      <c r="SAD79" s="93"/>
      <c r="SAG79" s="93"/>
      <c r="SAJ79" s="93"/>
      <c r="SAM79" s="93"/>
      <c r="SAS79" s="93"/>
      <c r="SBB79" s="93"/>
      <c r="SBE79" s="93"/>
      <c r="SBH79" s="93"/>
      <c r="SBK79" s="93"/>
      <c r="SBW79" s="93"/>
      <c r="SCC79" s="93"/>
      <c r="SCF79" s="93"/>
      <c r="SCI79" s="93"/>
      <c r="SCL79" s="93"/>
      <c r="SCR79" s="93"/>
      <c r="SCU79" s="93"/>
      <c r="SCX79" s="93"/>
      <c r="SDA79" s="93"/>
      <c r="SDC79" s="93"/>
      <c r="SDD79" s="93"/>
      <c r="SDI79" s="93"/>
      <c r="SDL79" s="93"/>
      <c r="SDO79" s="93"/>
      <c r="SDR79" s="93"/>
      <c r="SDU79" s="93"/>
      <c r="SDX79" s="93"/>
      <c r="SEA79" s="93"/>
      <c r="SEG79" s="93"/>
      <c r="SEJ79" s="93"/>
      <c r="SEM79" s="93"/>
      <c r="SEO79" s="93"/>
      <c r="SEP79" s="93"/>
      <c r="SEX79" s="93"/>
      <c r="SFA79" s="93"/>
      <c r="SFD79" s="93"/>
      <c r="SFO79" s="93"/>
      <c r="SFP79" s="93"/>
      <c r="SFU79" s="93"/>
      <c r="SFY79" s="93"/>
      <c r="SFZ79" s="93"/>
      <c r="SGH79" s="93"/>
      <c r="SGI79" s="93"/>
      <c r="SHI79" s="93"/>
      <c r="SHJ79" s="93"/>
      <c r="SHK79" s="93"/>
      <c r="SHL79" s="93"/>
      <c r="SHM79" s="93"/>
      <c r="SHN79" s="93"/>
      <c r="SHO79" s="93"/>
      <c r="SHP79" s="93"/>
      <c r="SHQ79" s="93"/>
      <c r="SHR79" s="93"/>
      <c r="SHS79" s="93"/>
      <c r="SHT79" s="93"/>
      <c r="SHU79" s="93"/>
      <c r="SHV79" s="93"/>
      <c r="SHW79" s="93"/>
      <c r="SHX79" s="93"/>
      <c r="SHY79" s="93"/>
      <c r="SHZ79" s="93"/>
      <c r="SIA79" s="93"/>
      <c r="SIB79" s="93"/>
      <c r="SIC79" s="93"/>
      <c r="SID79" s="93"/>
      <c r="SIE79" s="93"/>
      <c r="SIF79" s="93"/>
      <c r="SIG79" s="93"/>
      <c r="SIH79" s="93"/>
      <c r="SII79" s="93"/>
      <c r="SIJ79" s="93"/>
      <c r="SIK79" s="93"/>
      <c r="SIL79" s="93"/>
      <c r="SIM79" s="93"/>
      <c r="SIN79" s="93"/>
      <c r="SIO79" s="93"/>
      <c r="SIP79" s="93"/>
      <c r="SIQ79" s="93"/>
      <c r="SIR79" s="93"/>
      <c r="SIS79" s="93"/>
      <c r="SIT79" s="93"/>
      <c r="SIU79" s="93"/>
      <c r="SIV79" s="93"/>
      <c r="SIW79" s="93"/>
      <c r="SIX79" s="93"/>
      <c r="SIY79" s="93"/>
      <c r="SIZ79" s="93"/>
      <c r="SJA79" s="93"/>
      <c r="SJB79" s="93"/>
      <c r="SJC79" s="93"/>
      <c r="SJD79" s="93"/>
      <c r="SJE79" s="93"/>
      <c r="SJF79" s="93"/>
      <c r="SJG79" s="93"/>
      <c r="SJH79" s="93"/>
      <c r="SJI79" s="93"/>
      <c r="SJJ79" s="93"/>
      <c r="SJK79" s="93"/>
      <c r="SJL79" s="93"/>
      <c r="SJM79" s="93"/>
      <c r="SJN79" s="93"/>
      <c r="SJT79" s="93"/>
      <c r="SJW79" s="93"/>
      <c r="SJZ79" s="93"/>
      <c r="SKC79" s="93"/>
      <c r="SKF79" s="93"/>
      <c r="SKI79" s="93"/>
      <c r="SKO79" s="93"/>
      <c r="SKX79" s="93"/>
      <c r="SLA79" s="93"/>
      <c r="SLD79" s="93"/>
      <c r="SLG79" s="93"/>
      <c r="SLS79" s="93"/>
      <c r="SLY79" s="93"/>
      <c r="SMB79" s="93"/>
      <c r="SME79" s="93"/>
      <c r="SMH79" s="93"/>
      <c r="SMN79" s="93"/>
      <c r="SMQ79" s="93"/>
      <c r="SMT79" s="93"/>
      <c r="SMW79" s="93"/>
      <c r="SMY79" s="93"/>
      <c r="SMZ79" s="93"/>
      <c r="SNE79" s="93"/>
      <c r="SNH79" s="93"/>
      <c r="SNK79" s="93"/>
      <c r="SNN79" s="93"/>
      <c r="SNQ79" s="93"/>
      <c r="SNT79" s="93"/>
      <c r="SNW79" s="93"/>
      <c r="SOC79" s="93"/>
      <c r="SOF79" s="93"/>
      <c r="SOI79" s="93"/>
      <c r="SOK79" s="93"/>
      <c r="SOL79" s="93"/>
      <c r="SOT79" s="93"/>
      <c r="SOW79" s="93"/>
      <c r="SOZ79" s="93"/>
      <c r="SPK79" s="93"/>
      <c r="SPL79" s="93"/>
      <c r="SPQ79" s="93"/>
      <c r="SPU79" s="93"/>
      <c r="SPV79" s="93"/>
      <c r="SQD79" s="93"/>
      <c r="SQE79" s="93"/>
      <c r="SRE79" s="93"/>
      <c r="SRF79" s="93"/>
      <c r="SRG79" s="93"/>
      <c r="SRH79" s="93"/>
      <c r="SRI79" s="93"/>
      <c r="SRJ79" s="93"/>
      <c r="SRK79" s="93"/>
      <c r="SRL79" s="93"/>
      <c r="SRM79" s="93"/>
      <c r="SRN79" s="93"/>
      <c r="SRO79" s="93"/>
      <c r="SRP79" s="93"/>
      <c r="SRQ79" s="93"/>
      <c r="SRR79" s="93"/>
      <c r="SRS79" s="93"/>
      <c r="SRT79" s="93"/>
      <c r="SRU79" s="93"/>
      <c r="SRV79" s="93"/>
      <c r="SRW79" s="93"/>
      <c r="SRX79" s="93"/>
      <c r="SRY79" s="93"/>
      <c r="SRZ79" s="93"/>
      <c r="SSA79" s="93"/>
      <c r="SSB79" s="93"/>
      <c r="SSC79" s="93"/>
      <c r="SSD79" s="93"/>
      <c r="SSE79" s="93"/>
      <c r="SSF79" s="93"/>
      <c r="SSG79" s="93"/>
      <c r="SSH79" s="93"/>
      <c r="SSI79" s="93"/>
      <c r="SSJ79" s="93"/>
      <c r="SSK79" s="93"/>
      <c r="SSL79" s="93"/>
      <c r="SSM79" s="93"/>
      <c r="SSN79" s="93"/>
      <c r="SSO79" s="93"/>
      <c r="SSP79" s="93"/>
      <c r="SSQ79" s="93"/>
      <c r="SSR79" s="93"/>
      <c r="SSS79" s="93"/>
      <c r="SST79" s="93"/>
      <c r="SSU79" s="93"/>
      <c r="SSV79" s="93"/>
      <c r="SSW79" s="93"/>
      <c r="SSX79" s="93"/>
      <c r="SSY79" s="93"/>
      <c r="SSZ79" s="93"/>
      <c r="STA79" s="93"/>
      <c r="STB79" s="93"/>
      <c r="STC79" s="93"/>
      <c r="STD79" s="93"/>
      <c r="STE79" s="93"/>
      <c r="STF79" s="93"/>
      <c r="STG79" s="93"/>
      <c r="STH79" s="93"/>
      <c r="STI79" s="93"/>
      <c r="STJ79" s="93"/>
      <c r="STP79" s="93"/>
      <c r="STS79" s="93"/>
      <c r="STV79" s="93"/>
      <c r="STY79" s="93"/>
      <c r="SUB79" s="93"/>
      <c r="SUE79" s="93"/>
      <c r="SUK79" s="93"/>
      <c r="SUT79" s="93"/>
      <c r="SUW79" s="93"/>
      <c r="SUZ79" s="93"/>
      <c r="SVC79" s="93"/>
      <c r="SVO79" s="93"/>
      <c r="SVU79" s="93"/>
      <c r="SVX79" s="93"/>
      <c r="SWA79" s="93"/>
      <c r="SWD79" s="93"/>
      <c r="SWJ79" s="93"/>
      <c r="SWM79" s="93"/>
      <c r="SWP79" s="93"/>
      <c r="SWS79" s="93"/>
      <c r="SWU79" s="93"/>
      <c r="SWV79" s="93"/>
      <c r="SXA79" s="93"/>
      <c r="SXD79" s="93"/>
      <c r="SXG79" s="93"/>
      <c r="SXJ79" s="93"/>
      <c r="SXM79" s="93"/>
      <c r="SXP79" s="93"/>
      <c r="SXS79" s="93"/>
      <c r="SXY79" s="93"/>
      <c r="SYB79" s="93"/>
      <c r="SYE79" s="93"/>
      <c r="SYG79" s="93"/>
      <c r="SYH79" s="93"/>
      <c r="SYP79" s="93"/>
      <c r="SYS79" s="93"/>
      <c r="SYV79" s="93"/>
      <c r="SZG79" s="93"/>
      <c r="SZH79" s="93"/>
      <c r="SZM79" s="93"/>
      <c r="SZQ79" s="93"/>
      <c r="SZR79" s="93"/>
      <c r="SZZ79" s="93"/>
      <c r="TAA79" s="93"/>
      <c r="TBA79" s="93"/>
      <c r="TBB79" s="93"/>
      <c r="TBC79" s="93"/>
      <c r="TBD79" s="93"/>
      <c r="TBE79" s="93"/>
      <c r="TBF79" s="93"/>
      <c r="TBG79" s="93"/>
      <c r="TBH79" s="93"/>
      <c r="TBI79" s="93"/>
      <c r="TBJ79" s="93"/>
      <c r="TBK79" s="93"/>
      <c r="TBL79" s="93"/>
      <c r="TBM79" s="93"/>
      <c r="TBN79" s="93"/>
      <c r="TBO79" s="93"/>
      <c r="TBP79" s="93"/>
      <c r="TBQ79" s="93"/>
      <c r="TBR79" s="93"/>
      <c r="TBS79" s="93"/>
      <c r="TBT79" s="93"/>
      <c r="TBU79" s="93"/>
      <c r="TBV79" s="93"/>
      <c r="TBW79" s="93"/>
      <c r="TBX79" s="93"/>
      <c r="TBY79" s="93"/>
      <c r="TBZ79" s="93"/>
      <c r="TCA79" s="93"/>
      <c r="TCB79" s="93"/>
      <c r="TCC79" s="93"/>
      <c r="TCD79" s="93"/>
      <c r="TCE79" s="93"/>
      <c r="TCF79" s="93"/>
      <c r="TCG79" s="93"/>
      <c r="TCH79" s="93"/>
      <c r="TCI79" s="93"/>
      <c r="TCJ79" s="93"/>
      <c r="TCK79" s="93"/>
      <c r="TCL79" s="93"/>
      <c r="TCM79" s="93"/>
      <c r="TCN79" s="93"/>
      <c r="TCO79" s="93"/>
      <c r="TCP79" s="93"/>
      <c r="TCQ79" s="93"/>
      <c r="TCR79" s="93"/>
      <c r="TCS79" s="93"/>
      <c r="TCT79" s="93"/>
      <c r="TCU79" s="93"/>
      <c r="TCV79" s="93"/>
      <c r="TCW79" s="93"/>
      <c r="TCX79" s="93"/>
      <c r="TCY79" s="93"/>
      <c r="TCZ79" s="93"/>
      <c r="TDA79" s="93"/>
      <c r="TDB79" s="93"/>
      <c r="TDC79" s="93"/>
      <c r="TDD79" s="93"/>
      <c r="TDE79" s="93"/>
      <c r="TDF79" s="93"/>
      <c r="TDL79" s="93"/>
      <c r="TDO79" s="93"/>
      <c r="TDR79" s="93"/>
      <c r="TDU79" s="93"/>
      <c r="TDX79" s="93"/>
      <c r="TEA79" s="93"/>
      <c r="TEG79" s="93"/>
      <c r="TEP79" s="93"/>
      <c r="TES79" s="93"/>
      <c r="TEV79" s="93"/>
      <c r="TEY79" s="93"/>
      <c r="TFK79" s="93"/>
      <c r="TFQ79" s="93"/>
      <c r="TFT79" s="93"/>
      <c r="TFW79" s="93"/>
      <c r="TFZ79" s="93"/>
      <c r="TGF79" s="93"/>
      <c r="TGI79" s="93"/>
      <c r="TGL79" s="93"/>
      <c r="TGO79" s="93"/>
      <c r="TGQ79" s="93"/>
      <c r="TGR79" s="93"/>
      <c r="TGW79" s="93"/>
      <c r="TGZ79" s="93"/>
      <c r="THC79" s="93"/>
      <c r="THF79" s="93"/>
      <c r="THI79" s="93"/>
      <c r="THL79" s="93"/>
      <c r="THO79" s="93"/>
      <c r="THU79" s="93"/>
      <c r="THX79" s="93"/>
      <c r="TIA79" s="93"/>
      <c r="TIC79" s="93"/>
      <c r="TID79" s="93"/>
      <c r="TIL79" s="93"/>
      <c r="TIO79" s="93"/>
      <c r="TIR79" s="93"/>
      <c r="TJC79" s="93"/>
      <c r="TJD79" s="93"/>
      <c r="TJI79" s="93"/>
      <c r="TJM79" s="93"/>
      <c r="TJN79" s="93"/>
      <c r="TJV79" s="93"/>
      <c r="TJW79" s="93"/>
      <c r="TKW79" s="93"/>
      <c r="TKX79" s="93"/>
      <c r="TKY79" s="93"/>
      <c r="TKZ79" s="93"/>
      <c r="TLA79" s="93"/>
      <c r="TLB79" s="93"/>
      <c r="TLC79" s="93"/>
      <c r="TLD79" s="93"/>
      <c r="TLE79" s="93"/>
      <c r="TLF79" s="93"/>
      <c r="TLG79" s="93"/>
      <c r="TLH79" s="93"/>
      <c r="TLI79" s="93"/>
      <c r="TLJ79" s="93"/>
      <c r="TLK79" s="93"/>
      <c r="TLL79" s="93"/>
      <c r="TLM79" s="93"/>
      <c r="TLN79" s="93"/>
      <c r="TLO79" s="93"/>
      <c r="TLP79" s="93"/>
      <c r="TLQ79" s="93"/>
      <c r="TLR79" s="93"/>
      <c r="TLS79" s="93"/>
      <c r="TLT79" s="93"/>
      <c r="TLU79" s="93"/>
      <c r="TLV79" s="93"/>
      <c r="TLW79" s="93"/>
      <c r="TLX79" s="93"/>
      <c r="TLY79" s="93"/>
      <c r="TLZ79" s="93"/>
      <c r="TMA79" s="93"/>
      <c r="TMB79" s="93"/>
      <c r="TMC79" s="93"/>
      <c r="TMD79" s="93"/>
      <c r="TME79" s="93"/>
      <c r="TMF79" s="93"/>
      <c r="TMG79" s="93"/>
      <c r="TMH79" s="93"/>
      <c r="TMI79" s="93"/>
      <c r="TMJ79" s="93"/>
      <c r="TMK79" s="93"/>
      <c r="TML79" s="93"/>
      <c r="TMM79" s="93"/>
      <c r="TMN79" s="93"/>
      <c r="TMO79" s="93"/>
      <c r="TMP79" s="93"/>
      <c r="TMQ79" s="93"/>
      <c r="TMR79" s="93"/>
      <c r="TMS79" s="93"/>
      <c r="TMT79" s="93"/>
      <c r="TMU79" s="93"/>
      <c r="TMV79" s="93"/>
      <c r="TMW79" s="93"/>
      <c r="TMX79" s="93"/>
      <c r="TMY79" s="93"/>
      <c r="TMZ79" s="93"/>
      <c r="TNA79" s="93"/>
      <c r="TNB79" s="93"/>
      <c r="TNH79" s="93"/>
      <c r="TNK79" s="93"/>
      <c r="TNN79" s="93"/>
      <c r="TNQ79" s="93"/>
      <c r="TNT79" s="93"/>
      <c r="TNW79" s="93"/>
      <c r="TOC79" s="93"/>
      <c r="TOL79" s="93"/>
      <c r="TOO79" s="93"/>
      <c r="TOR79" s="93"/>
      <c r="TOU79" s="93"/>
      <c r="TPG79" s="93"/>
      <c r="TPM79" s="93"/>
      <c r="TPP79" s="93"/>
      <c r="TPS79" s="93"/>
      <c r="TPV79" s="93"/>
      <c r="TQB79" s="93"/>
      <c r="TQE79" s="93"/>
      <c r="TQH79" s="93"/>
      <c r="TQK79" s="93"/>
      <c r="TQM79" s="93"/>
      <c r="TQN79" s="93"/>
      <c r="TQS79" s="93"/>
      <c r="TQV79" s="93"/>
      <c r="TQY79" s="93"/>
      <c r="TRB79" s="93"/>
      <c r="TRE79" s="93"/>
      <c r="TRH79" s="93"/>
      <c r="TRK79" s="93"/>
      <c r="TRQ79" s="93"/>
      <c r="TRT79" s="93"/>
      <c r="TRW79" s="93"/>
      <c r="TRY79" s="93"/>
      <c r="TRZ79" s="93"/>
      <c r="TSH79" s="93"/>
      <c r="TSK79" s="93"/>
      <c r="TSN79" s="93"/>
      <c r="TSY79" s="93"/>
      <c r="TSZ79" s="93"/>
      <c r="TTE79" s="93"/>
      <c r="TTI79" s="93"/>
      <c r="TTJ79" s="93"/>
      <c r="TTR79" s="93"/>
      <c r="TTS79" s="93"/>
      <c r="TUS79" s="93"/>
      <c r="TUT79" s="93"/>
      <c r="TUU79" s="93"/>
      <c r="TUV79" s="93"/>
      <c r="TUW79" s="93"/>
      <c r="TUX79" s="93"/>
      <c r="TUY79" s="93"/>
      <c r="TUZ79" s="93"/>
      <c r="TVA79" s="93"/>
      <c r="TVB79" s="93"/>
      <c r="TVC79" s="93"/>
      <c r="TVD79" s="93"/>
      <c r="TVE79" s="93"/>
      <c r="TVF79" s="93"/>
      <c r="TVG79" s="93"/>
      <c r="TVH79" s="93"/>
      <c r="TVI79" s="93"/>
      <c r="TVJ79" s="93"/>
      <c r="TVK79" s="93"/>
      <c r="TVL79" s="93"/>
      <c r="TVM79" s="93"/>
      <c r="TVN79" s="93"/>
      <c r="TVO79" s="93"/>
      <c r="TVP79" s="93"/>
      <c r="TVQ79" s="93"/>
      <c r="TVR79" s="93"/>
      <c r="TVS79" s="93"/>
      <c r="TVT79" s="93"/>
      <c r="TVU79" s="93"/>
      <c r="TVV79" s="93"/>
      <c r="TVW79" s="93"/>
      <c r="TVX79" s="93"/>
      <c r="TVY79" s="93"/>
      <c r="TVZ79" s="93"/>
      <c r="TWA79" s="93"/>
      <c r="TWB79" s="93"/>
      <c r="TWC79" s="93"/>
      <c r="TWD79" s="93"/>
      <c r="TWE79" s="93"/>
      <c r="TWF79" s="93"/>
      <c r="TWG79" s="93"/>
      <c r="TWH79" s="93"/>
      <c r="TWI79" s="93"/>
      <c r="TWJ79" s="93"/>
      <c r="TWK79" s="93"/>
      <c r="TWL79" s="93"/>
      <c r="TWM79" s="93"/>
      <c r="TWN79" s="93"/>
      <c r="TWO79" s="93"/>
      <c r="TWP79" s="93"/>
      <c r="TWQ79" s="93"/>
      <c r="TWR79" s="93"/>
      <c r="TWS79" s="93"/>
      <c r="TWT79" s="93"/>
      <c r="TWU79" s="93"/>
      <c r="TWV79" s="93"/>
      <c r="TWW79" s="93"/>
      <c r="TWX79" s="93"/>
      <c r="TXD79" s="93"/>
      <c r="TXG79" s="93"/>
      <c r="TXJ79" s="93"/>
      <c r="TXM79" s="93"/>
      <c r="TXP79" s="93"/>
      <c r="TXS79" s="93"/>
      <c r="TXY79" s="93"/>
      <c r="TYH79" s="93"/>
      <c r="TYK79" s="93"/>
      <c r="TYN79" s="93"/>
      <c r="TYQ79" s="93"/>
      <c r="TZC79" s="93"/>
      <c r="TZI79" s="93"/>
      <c r="TZL79" s="93"/>
      <c r="TZO79" s="93"/>
      <c r="TZR79" s="93"/>
      <c r="TZX79" s="93"/>
      <c r="UAA79" s="93"/>
      <c r="UAD79" s="93"/>
      <c r="UAG79" s="93"/>
      <c r="UAI79" s="93"/>
      <c r="UAJ79" s="93"/>
      <c r="UAO79" s="93"/>
      <c r="UAR79" s="93"/>
      <c r="UAU79" s="93"/>
      <c r="UAX79" s="93"/>
      <c r="UBA79" s="93"/>
      <c r="UBD79" s="93"/>
      <c r="UBG79" s="93"/>
      <c r="UBM79" s="93"/>
      <c r="UBP79" s="93"/>
      <c r="UBS79" s="93"/>
      <c r="UBU79" s="93"/>
      <c r="UBV79" s="93"/>
      <c r="UCD79" s="93"/>
      <c r="UCG79" s="93"/>
      <c r="UCJ79" s="93"/>
      <c r="UCU79" s="93"/>
      <c r="UCV79" s="93"/>
      <c r="UDA79" s="93"/>
      <c r="UDE79" s="93"/>
      <c r="UDF79" s="93"/>
      <c r="UDN79" s="93"/>
      <c r="UDO79" s="93"/>
      <c r="UEO79" s="93"/>
      <c r="UEP79" s="93"/>
      <c r="UEQ79" s="93"/>
      <c r="UER79" s="93"/>
      <c r="UES79" s="93"/>
      <c r="UET79" s="93"/>
      <c r="UEU79" s="93"/>
      <c r="UEV79" s="93"/>
      <c r="UEW79" s="93"/>
      <c r="UEX79" s="93"/>
      <c r="UEY79" s="93"/>
      <c r="UEZ79" s="93"/>
      <c r="UFA79" s="93"/>
      <c r="UFB79" s="93"/>
      <c r="UFC79" s="93"/>
      <c r="UFD79" s="93"/>
      <c r="UFE79" s="93"/>
      <c r="UFF79" s="93"/>
      <c r="UFG79" s="93"/>
      <c r="UFH79" s="93"/>
      <c r="UFI79" s="93"/>
      <c r="UFJ79" s="93"/>
      <c r="UFK79" s="93"/>
      <c r="UFL79" s="93"/>
      <c r="UFM79" s="93"/>
      <c r="UFN79" s="93"/>
      <c r="UFO79" s="93"/>
      <c r="UFP79" s="93"/>
      <c r="UFQ79" s="93"/>
      <c r="UFR79" s="93"/>
      <c r="UFS79" s="93"/>
      <c r="UFT79" s="93"/>
      <c r="UFU79" s="93"/>
      <c r="UFV79" s="93"/>
      <c r="UFW79" s="93"/>
      <c r="UFX79" s="93"/>
      <c r="UFY79" s="93"/>
      <c r="UFZ79" s="93"/>
      <c r="UGA79" s="93"/>
      <c r="UGB79" s="93"/>
      <c r="UGC79" s="93"/>
      <c r="UGD79" s="93"/>
      <c r="UGE79" s="93"/>
      <c r="UGF79" s="93"/>
      <c r="UGG79" s="93"/>
      <c r="UGH79" s="93"/>
      <c r="UGI79" s="93"/>
      <c r="UGJ79" s="93"/>
      <c r="UGK79" s="93"/>
      <c r="UGL79" s="93"/>
      <c r="UGM79" s="93"/>
      <c r="UGN79" s="93"/>
      <c r="UGO79" s="93"/>
      <c r="UGP79" s="93"/>
      <c r="UGQ79" s="93"/>
      <c r="UGR79" s="93"/>
      <c r="UGS79" s="93"/>
      <c r="UGT79" s="93"/>
      <c r="UGZ79" s="93"/>
      <c r="UHC79" s="93"/>
      <c r="UHF79" s="93"/>
      <c r="UHI79" s="93"/>
      <c r="UHL79" s="93"/>
      <c r="UHO79" s="93"/>
      <c r="UHU79" s="93"/>
      <c r="UID79" s="93"/>
      <c r="UIG79" s="93"/>
      <c r="UIJ79" s="93"/>
      <c r="UIM79" s="93"/>
      <c r="UIY79" s="93"/>
      <c r="UJE79" s="93"/>
      <c r="UJH79" s="93"/>
      <c r="UJK79" s="93"/>
      <c r="UJN79" s="93"/>
      <c r="UJT79" s="93"/>
      <c r="UJW79" s="93"/>
      <c r="UJZ79" s="93"/>
      <c r="UKC79" s="93"/>
      <c r="UKE79" s="93"/>
      <c r="UKF79" s="93"/>
      <c r="UKK79" s="93"/>
      <c r="UKN79" s="93"/>
      <c r="UKQ79" s="93"/>
      <c r="UKT79" s="93"/>
      <c r="UKW79" s="93"/>
      <c r="UKZ79" s="93"/>
      <c r="ULC79" s="93"/>
      <c r="ULI79" s="93"/>
      <c r="ULL79" s="93"/>
      <c r="ULO79" s="93"/>
      <c r="ULQ79" s="93"/>
      <c r="ULR79" s="93"/>
      <c r="ULZ79" s="93"/>
      <c r="UMC79" s="93"/>
      <c r="UMF79" s="93"/>
      <c r="UMQ79" s="93"/>
      <c r="UMR79" s="93"/>
      <c r="UMW79" s="93"/>
      <c r="UNA79" s="93"/>
      <c r="UNB79" s="93"/>
      <c r="UNJ79" s="93"/>
      <c r="UNK79" s="93"/>
      <c r="UOK79" s="93"/>
      <c r="UOL79" s="93"/>
      <c r="UOM79" s="93"/>
      <c r="UON79" s="93"/>
      <c r="UOO79" s="93"/>
      <c r="UOP79" s="93"/>
      <c r="UOQ79" s="93"/>
      <c r="UOR79" s="93"/>
      <c r="UOS79" s="93"/>
      <c r="UOT79" s="93"/>
      <c r="UOU79" s="93"/>
      <c r="UOV79" s="93"/>
      <c r="UOW79" s="93"/>
      <c r="UOX79" s="93"/>
      <c r="UOY79" s="93"/>
      <c r="UOZ79" s="93"/>
      <c r="UPA79" s="93"/>
      <c r="UPB79" s="93"/>
      <c r="UPC79" s="93"/>
      <c r="UPD79" s="93"/>
      <c r="UPE79" s="93"/>
      <c r="UPF79" s="93"/>
      <c r="UPG79" s="93"/>
      <c r="UPH79" s="93"/>
      <c r="UPI79" s="93"/>
      <c r="UPJ79" s="93"/>
      <c r="UPK79" s="93"/>
      <c r="UPL79" s="93"/>
      <c r="UPM79" s="93"/>
      <c r="UPN79" s="93"/>
      <c r="UPO79" s="93"/>
      <c r="UPP79" s="93"/>
      <c r="UPQ79" s="93"/>
      <c r="UPR79" s="93"/>
      <c r="UPS79" s="93"/>
      <c r="UPT79" s="93"/>
      <c r="UPU79" s="93"/>
      <c r="UPV79" s="93"/>
      <c r="UPW79" s="93"/>
      <c r="UPX79" s="93"/>
      <c r="UPY79" s="93"/>
      <c r="UPZ79" s="93"/>
      <c r="UQA79" s="93"/>
      <c r="UQB79" s="93"/>
      <c r="UQC79" s="93"/>
      <c r="UQD79" s="93"/>
      <c r="UQE79" s="93"/>
      <c r="UQF79" s="93"/>
      <c r="UQG79" s="93"/>
      <c r="UQH79" s="93"/>
      <c r="UQI79" s="93"/>
      <c r="UQJ79" s="93"/>
      <c r="UQK79" s="93"/>
      <c r="UQL79" s="93"/>
      <c r="UQM79" s="93"/>
      <c r="UQN79" s="93"/>
      <c r="UQO79" s="93"/>
      <c r="UQP79" s="93"/>
      <c r="UQV79" s="93"/>
      <c r="UQY79" s="93"/>
      <c r="URB79" s="93"/>
      <c r="URE79" s="93"/>
      <c r="URH79" s="93"/>
      <c r="URK79" s="93"/>
      <c r="URQ79" s="93"/>
      <c r="URZ79" s="93"/>
      <c r="USC79" s="93"/>
      <c r="USF79" s="93"/>
      <c r="USI79" s="93"/>
      <c r="USU79" s="93"/>
      <c r="UTA79" s="93"/>
      <c r="UTD79" s="93"/>
      <c r="UTG79" s="93"/>
      <c r="UTJ79" s="93"/>
      <c r="UTP79" s="93"/>
      <c r="UTS79" s="93"/>
      <c r="UTV79" s="93"/>
      <c r="UTY79" s="93"/>
      <c r="UUA79" s="93"/>
      <c r="UUB79" s="93"/>
      <c r="UUG79" s="93"/>
      <c r="UUJ79" s="93"/>
      <c r="UUM79" s="93"/>
      <c r="UUP79" s="93"/>
      <c r="UUS79" s="93"/>
      <c r="UUV79" s="93"/>
      <c r="UUY79" s="93"/>
      <c r="UVE79" s="93"/>
      <c r="UVH79" s="93"/>
      <c r="UVK79" s="93"/>
      <c r="UVM79" s="93"/>
      <c r="UVN79" s="93"/>
      <c r="UVV79" s="93"/>
      <c r="UVY79" s="93"/>
      <c r="UWB79" s="93"/>
      <c r="UWM79" s="93"/>
      <c r="UWN79" s="93"/>
      <c r="UWS79" s="93"/>
      <c r="UWW79" s="93"/>
      <c r="UWX79" s="93"/>
      <c r="UXF79" s="93"/>
      <c r="UXG79" s="93"/>
      <c r="UYG79" s="93"/>
      <c r="UYH79" s="93"/>
      <c r="UYI79" s="93"/>
      <c r="UYJ79" s="93"/>
      <c r="UYK79" s="93"/>
      <c r="UYL79" s="93"/>
      <c r="UYM79" s="93"/>
      <c r="UYN79" s="93"/>
      <c r="UYO79" s="93"/>
      <c r="UYP79" s="93"/>
      <c r="UYQ79" s="93"/>
      <c r="UYR79" s="93"/>
      <c r="UYS79" s="93"/>
      <c r="UYT79" s="93"/>
      <c r="UYU79" s="93"/>
      <c r="UYV79" s="93"/>
      <c r="UYW79" s="93"/>
      <c r="UYX79" s="93"/>
      <c r="UYY79" s="93"/>
      <c r="UYZ79" s="93"/>
      <c r="UZA79" s="93"/>
      <c r="UZB79" s="93"/>
      <c r="UZC79" s="93"/>
      <c r="UZD79" s="93"/>
      <c r="UZE79" s="93"/>
      <c r="UZF79" s="93"/>
      <c r="UZG79" s="93"/>
      <c r="UZH79" s="93"/>
      <c r="UZI79" s="93"/>
      <c r="UZJ79" s="93"/>
      <c r="UZK79" s="93"/>
      <c r="UZL79" s="93"/>
      <c r="UZM79" s="93"/>
      <c r="UZN79" s="93"/>
      <c r="UZO79" s="93"/>
      <c r="UZP79" s="93"/>
      <c r="UZQ79" s="93"/>
      <c r="UZR79" s="93"/>
      <c r="UZS79" s="93"/>
      <c r="UZT79" s="93"/>
      <c r="UZU79" s="93"/>
      <c r="UZV79" s="93"/>
      <c r="UZW79" s="93"/>
      <c r="UZX79" s="93"/>
      <c r="UZY79" s="93"/>
      <c r="UZZ79" s="93"/>
      <c r="VAA79" s="93"/>
      <c r="VAB79" s="93"/>
      <c r="VAC79" s="93"/>
      <c r="VAD79" s="93"/>
      <c r="VAE79" s="93"/>
      <c r="VAF79" s="93"/>
      <c r="VAG79" s="93"/>
      <c r="VAH79" s="93"/>
      <c r="VAI79" s="93"/>
      <c r="VAJ79" s="93"/>
      <c r="VAK79" s="93"/>
      <c r="VAL79" s="93"/>
      <c r="VAR79" s="93"/>
      <c r="VAU79" s="93"/>
      <c r="VAX79" s="93"/>
      <c r="VBA79" s="93"/>
      <c r="VBD79" s="93"/>
      <c r="VBG79" s="93"/>
      <c r="VBM79" s="93"/>
      <c r="VBV79" s="93"/>
      <c r="VBY79" s="93"/>
      <c r="VCB79" s="93"/>
      <c r="VCE79" s="93"/>
      <c r="VCQ79" s="93"/>
      <c r="VCW79" s="93"/>
      <c r="VCZ79" s="93"/>
      <c r="VDC79" s="93"/>
      <c r="VDF79" s="93"/>
      <c r="VDL79" s="93"/>
      <c r="VDO79" s="93"/>
      <c r="VDR79" s="93"/>
      <c r="VDU79" s="93"/>
      <c r="VDW79" s="93"/>
      <c r="VDX79" s="93"/>
      <c r="VEC79" s="93"/>
      <c r="VEF79" s="93"/>
      <c r="VEI79" s="93"/>
      <c r="VEL79" s="93"/>
      <c r="VEO79" s="93"/>
      <c r="VER79" s="93"/>
      <c r="VEU79" s="93"/>
      <c r="VFA79" s="93"/>
      <c r="VFD79" s="93"/>
      <c r="VFG79" s="93"/>
      <c r="VFI79" s="93"/>
      <c r="VFJ79" s="93"/>
      <c r="VFR79" s="93"/>
      <c r="VFU79" s="93"/>
      <c r="VFX79" s="93"/>
      <c r="VGI79" s="93"/>
      <c r="VGJ79" s="93"/>
      <c r="VGO79" s="93"/>
      <c r="VGS79" s="93"/>
      <c r="VGT79" s="93"/>
      <c r="VHB79" s="93"/>
      <c r="VHC79" s="93"/>
      <c r="VIC79" s="93"/>
      <c r="VID79" s="93"/>
      <c r="VIE79" s="93"/>
      <c r="VIF79" s="93"/>
      <c r="VIG79" s="93"/>
      <c r="VIH79" s="93"/>
      <c r="VII79" s="93"/>
      <c r="VIJ79" s="93"/>
      <c r="VIK79" s="93"/>
      <c r="VIL79" s="93"/>
      <c r="VIM79" s="93"/>
      <c r="VIN79" s="93"/>
      <c r="VIO79" s="93"/>
      <c r="VIP79" s="93"/>
      <c r="VIQ79" s="93"/>
      <c r="VIR79" s="93"/>
      <c r="VIS79" s="93"/>
      <c r="VIT79" s="93"/>
      <c r="VIU79" s="93"/>
      <c r="VIV79" s="93"/>
      <c r="VIW79" s="93"/>
      <c r="VIX79" s="93"/>
      <c r="VIY79" s="93"/>
      <c r="VIZ79" s="93"/>
      <c r="VJA79" s="93"/>
      <c r="VJB79" s="93"/>
      <c r="VJC79" s="93"/>
      <c r="VJD79" s="93"/>
      <c r="VJE79" s="93"/>
      <c r="VJF79" s="93"/>
      <c r="VJG79" s="93"/>
      <c r="VJH79" s="93"/>
      <c r="VJI79" s="93"/>
      <c r="VJJ79" s="93"/>
      <c r="VJK79" s="93"/>
      <c r="VJL79" s="93"/>
      <c r="VJM79" s="93"/>
      <c r="VJN79" s="93"/>
      <c r="VJO79" s="93"/>
      <c r="VJP79" s="93"/>
      <c r="VJQ79" s="93"/>
      <c r="VJR79" s="93"/>
      <c r="VJS79" s="93"/>
      <c r="VJT79" s="93"/>
      <c r="VJU79" s="93"/>
      <c r="VJV79" s="93"/>
      <c r="VJW79" s="93"/>
      <c r="VJX79" s="93"/>
      <c r="VJY79" s="93"/>
      <c r="VJZ79" s="93"/>
      <c r="VKA79" s="93"/>
      <c r="VKB79" s="93"/>
      <c r="VKC79" s="93"/>
      <c r="VKD79" s="93"/>
      <c r="VKE79" s="93"/>
      <c r="VKF79" s="93"/>
      <c r="VKG79" s="93"/>
      <c r="VKH79" s="93"/>
      <c r="VKN79" s="93"/>
      <c r="VKQ79" s="93"/>
      <c r="VKT79" s="93"/>
      <c r="VKW79" s="93"/>
      <c r="VKZ79" s="93"/>
      <c r="VLC79" s="93"/>
      <c r="VLI79" s="93"/>
      <c r="VLR79" s="93"/>
      <c r="VLU79" s="93"/>
      <c r="VLX79" s="93"/>
      <c r="VMA79" s="93"/>
      <c r="VMM79" s="93"/>
      <c r="VMS79" s="93"/>
      <c r="VMV79" s="93"/>
      <c r="VMY79" s="93"/>
      <c r="VNB79" s="93"/>
      <c r="VNH79" s="93"/>
      <c r="VNK79" s="93"/>
      <c r="VNN79" s="93"/>
      <c r="VNQ79" s="93"/>
      <c r="VNS79" s="93"/>
      <c r="VNT79" s="93"/>
      <c r="VNY79" s="93"/>
      <c r="VOB79" s="93"/>
      <c r="VOE79" s="93"/>
      <c r="VOH79" s="93"/>
      <c r="VOK79" s="93"/>
      <c r="VON79" s="93"/>
      <c r="VOQ79" s="93"/>
      <c r="VOW79" s="93"/>
      <c r="VOZ79" s="93"/>
      <c r="VPC79" s="93"/>
      <c r="VPE79" s="93"/>
      <c r="VPF79" s="93"/>
      <c r="VPN79" s="93"/>
      <c r="VPQ79" s="93"/>
      <c r="VPT79" s="93"/>
      <c r="VQE79" s="93"/>
      <c r="VQF79" s="93"/>
      <c r="VQK79" s="93"/>
      <c r="VQO79" s="93"/>
      <c r="VQP79" s="93"/>
      <c r="VQX79" s="93"/>
      <c r="VQY79" s="93"/>
      <c r="VRY79" s="93"/>
      <c r="VRZ79" s="93"/>
      <c r="VSA79" s="93"/>
      <c r="VSB79" s="93"/>
      <c r="VSC79" s="93"/>
      <c r="VSD79" s="93"/>
      <c r="VSE79" s="93"/>
      <c r="VSF79" s="93"/>
      <c r="VSG79" s="93"/>
      <c r="VSH79" s="93"/>
      <c r="VSI79" s="93"/>
      <c r="VSJ79" s="93"/>
      <c r="VSK79" s="93"/>
      <c r="VSL79" s="93"/>
      <c r="VSM79" s="93"/>
      <c r="VSN79" s="93"/>
      <c r="VSO79" s="93"/>
      <c r="VSP79" s="93"/>
      <c r="VSQ79" s="93"/>
      <c r="VSR79" s="93"/>
      <c r="VSS79" s="93"/>
      <c r="VST79" s="93"/>
      <c r="VSU79" s="93"/>
      <c r="VSV79" s="93"/>
      <c r="VSW79" s="93"/>
      <c r="VSX79" s="93"/>
      <c r="VSY79" s="93"/>
      <c r="VSZ79" s="93"/>
      <c r="VTA79" s="93"/>
      <c r="VTB79" s="93"/>
      <c r="VTC79" s="93"/>
      <c r="VTD79" s="93"/>
      <c r="VTE79" s="93"/>
      <c r="VTF79" s="93"/>
      <c r="VTG79" s="93"/>
      <c r="VTH79" s="93"/>
      <c r="VTI79" s="93"/>
      <c r="VTJ79" s="93"/>
      <c r="VTK79" s="93"/>
      <c r="VTL79" s="93"/>
      <c r="VTM79" s="93"/>
      <c r="VTN79" s="93"/>
      <c r="VTO79" s="93"/>
      <c r="VTP79" s="93"/>
      <c r="VTQ79" s="93"/>
      <c r="VTR79" s="93"/>
      <c r="VTS79" s="93"/>
      <c r="VTT79" s="93"/>
      <c r="VTU79" s="93"/>
      <c r="VTV79" s="93"/>
      <c r="VTW79" s="93"/>
      <c r="VTX79" s="93"/>
      <c r="VTY79" s="93"/>
      <c r="VTZ79" s="93"/>
      <c r="VUA79" s="93"/>
      <c r="VUB79" s="93"/>
      <c r="VUC79" s="93"/>
      <c r="VUD79" s="93"/>
      <c r="VUJ79" s="93"/>
      <c r="VUM79" s="93"/>
      <c r="VUP79" s="93"/>
      <c r="VUS79" s="93"/>
      <c r="VUV79" s="93"/>
      <c r="VUY79" s="93"/>
      <c r="VVE79" s="93"/>
      <c r="VVN79" s="93"/>
      <c r="VVQ79" s="93"/>
      <c r="VVT79" s="93"/>
      <c r="VVW79" s="93"/>
      <c r="VWI79" s="93"/>
      <c r="VWO79" s="93"/>
      <c r="VWR79" s="93"/>
      <c r="VWU79" s="93"/>
      <c r="VWX79" s="93"/>
      <c r="VXD79" s="93"/>
      <c r="VXG79" s="93"/>
      <c r="VXJ79" s="93"/>
      <c r="VXM79" s="93"/>
      <c r="VXO79" s="93"/>
      <c r="VXP79" s="93"/>
      <c r="VXU79" s="93"/>
      <c r="VXX79" s="93"/>
      <c r="VYA79" s="93"/>
      <c r="VYD79" s="93"/>
      <c r="VYG79" s="93"/>
      <c r="VYJ79" s="93"/>
      <c r="VYM79" s="93"/>
      <c r="VYS79" s="93"/>
      <c r="VYV79" s="93"/>
      <c r="VYY79" s="93"/>
      <c r="VZA79" s="93"/>
      <c r="VZB79" s="93"/>
      <c r="VZJ79" s="93"/>
      <c r="VZM79" s="93"/>
      <c r="VZP79" s="93"/>
      <c r="WAA79" s="93"/>
      <c r="WAB79" s="93"/>
      <c r="WAG79" s="93"/>
      <c r="WAK79" s="93"/>
      <c r="WAL79" s="93"/>
      <c r="WAT79" s="93"/>
      <c r="WAU79" s="93"/>
      <c r="WBU79" s="93"/>
      <c r="WBV79" s="93"/>
      <c r="WBW79" s="93"/>
      <c r="WBX79" s="93"/>
      <c r="WBY79" s="93"/>
      <c r="WBZ79" s="93"/>
      <c r="WCA79" s="93"/>
      <c r="WCB79" s="93"/>
      <c r="WCC79" s="93"/>
      <c r="WCD79" s="93"/>
      <c r="WCE79" s="93"/>
      <c r="WCF79" s="93"/>
      <c r="WCG79" s="93"/>
      <c r="WCH79" s="93"/>
      <c r="WCI79" s="93"/>
      <c r="WCJ79" s="93"/>
      <c r="WCK79" s="93"/>
      <c r="WCL79" s="93"/>
      <c r="WCM79" s="93"/>
      <c r="WCN79" s="93"/>
      <c r="WCO79" s="93"/>
      <c r="WCP79" s="93"/>
      <c r="WCQ79" s="93"/>
      <c r="WCR79" s="93"/>
      <c r="WCS79" s="93"/>
      <c r="WCT79" s="93"/>
      <c r="WCU79" s="93"/>
      <c r="WCV79" s="93"/>
      <c r="WCW79" s="93"/>
      <c r="WCX79" s="93"/>
      <c r="WCY79" s="93"/>
      <c r="WCZ79" s="93"/>
      <c r="WDA79" s="93"/>
      <c r="WDB79" s="93"/>
      <c r="WDC79" s="93"/>
      <c r="WDD79" s="93"/>
      <c r="WDE79" s="93"/>
      <c r="WDF79" s="93"/>
      <c r="WDG79" s="93"/>
      <c r="WDH79" s="93"/>
      <c r="WDI79" s="93"/>
      <c r="WDJ79" s="93"/>
      <c r="WDK79" s="93"/>
      <c r="WDL79" s="93"/>
      <c r="WDM79" s="93"/>
      <c r="WDN79" s="93"/>
      <c r="WDO79" s="93"/>
      <c r="WDP79" s="93"/>
      <c r="WDQ79" s="93"/>
      <c r="WDR79" s="93"/>
      <c r="WDS79" s="93"/>
      <c r="WDT79" s="93"/>
      <c r="WDU79" s="93"/>
      <c r="WDV79" s="93"/>
      <c r="WDW79" s="93"/>
      <c r="WDX79" s="93"/>
      <c r="WDY79" s="93"/>
      <c r="WDZ79" s="93"/>
      <c r="WEF79" s="93"/>
      <c r="WEI79" s="93"/>
      <c r="WEL79" s="93"/>
      <c r="WEO79" s="93"/>
      <c r="WER79" s="93"/>
      <c r="WEU79" s="93"/>
      <c r="WFA79" s="93"/>
      <c r="WFJ79" s="93"/>
      <c r="WFM79" s="93"/>
      <c r="WFP79" s="93"/>
      <c r="WFS79" s="93"/>
      <c r="WGE79" s="93"/>
      <c r="WGK79" s="93"/>
      <c r="WGN79" s="93"/>
      <c r="WGQ79" s="93"/>
      <c r="WGT79" s="93"/>
      <c r="WGZ79" s="93"/>
      <c r="WHC79" s="93"/>
      <c r="WHF79" s="93"/>
      <c r="WHI79" s="93"/>
      <c r="WHK79" s="93"/>
      <c r="WHL79" s="93"/>
      <c r="WHQ79" s="93"/>
      <c r="WHT79" s="93"/>
      <c r="WHW79" s="93"/>
      <c r="WHZ79" s="93"/>
      <c r="WIC79" s="93"/>
      <c r="WIF79" s="93"/>
      <c r="WII79" s="93"/>
      <c r="WIO79" s="93"/>
      <c r="WIR79" s="93"/>
      <c r="WIU79" s="93"/>
      <c r="WIW79" s="93"/>
      <c r="WIX79" s="93"/>
      <c r="WJF79" s="93"/>
      <c r="WJI79" s="93"/>
      <c r="WJL79" s="93"/>
      <c r="WJW79" s="93"/>
      <c r="WJX79" s="93"/>
      <c r="WKC79" s="93"/>
      <c r="WKG79" s="93"/>
      <c r="WKH79" s="93"/>
      <c r="WKP79" s="93"/>
      <c r="WKQ79" s="93"/>
      <c r="WLQ79" s="93"/>
      <c r="WLR79" s="93"/>
      <c r="WLS79" s="93"/>
      <c r="WLT79" s="93"/>
      <c r="WLU79" s="93"/>
      <c r="WLV79" s="93"/>
      <c r="WLW79" s="93"/>
      <c r="WLX79" s="93"/>
      <c r="WLY79" s="93"/>
      <c r="WLZ79" s="93"/>
      <c r="WMA79" s="93"/>
      <c r="WMB79" s="93"/>
      <c r="WMC79" s="93"/>
      <c r="WMD79" s="93"/>
      <c r="WME79" s="93"/>
      <c r="WMF79" s="93"/>
      <c r="WMG79" s="93"/>
      <c r="WMH79" s="93"/>
      <c r="WMI79" s="93"/>
      <c r="WMJ79" s="93"/>
      <c r="WMK79" s="93"/>
      <c r="WML79" s="93"/>
      <c r="WMM79" s="93"/>
      <c r="WMN79" s="93"/>
      <c r="WMO79" s="93"/>
      <c r="WMP79" s="93"/>
      <c r="WMQ79" s="93"/>
      <c r="WMR79" s="93"/>
      <c r="WMS79" s="93"/>
      <c r="WMT79" s="93"/>
      <c r="WMU79" s="93"/>
      <c r="WMV79" s="93"/>
      <c r="WMW79" s="93"/>
      <c r="WMX79" s="93"/>
      <c r="WMY79" s="93"/>
      <c r="WMZ79" s="93"/>
      <c r="WNA79" s="93"/>
      <c r="WNB79" s="93"/>
      <c r="WNC79" s="93"/>
      <c r="WND79" s="93"/>
      <c r="WNE79" s="93"/>
      <c r="WNF79" s="93"/>
      <c r="WNG79" s="93"/>
      <c r="WNH79" s="93"/>
      <c r="WNI79" s="93"/>
      <c r="WNJ79" s="93"/>
      <c r="WNK79" s="93"/>
      <c r="WNL79" s="93"/>
      <c r="WNM79" s="93"/>
      <c r="WNN79" s="93"/>
      <c r="WNO79" s="93"/>
      <c r="WNP79" s="93"/>
      <c r="WNQ79" s="93"/>
      <c r="WNR79" s="93"/>
      <c r="WNS79" s="93"/>
      <c r="WNT79" s="93"/>
      <c r="WNU79" s="93"/>
      <c r="WNV79" s="93"/>
      <c r="WOB79" s="93"/>
      <c r="WOE79" s="93"/>
      <c r="WOH79" s="93"/>
      <c r="WOK79" s="93"/>
      <c r="WON79" s="93"/>
      <c r="WOQ79" s="93"/>
      <c r="WOW79" s="93"/>
      <c r="WPF79" s="93"/>
      <c r="WPI79" s="93"/>
      <c r="WPL79" s="93"/>
      <c r="WPO79" s="93"/>
      <c r="WQA79" s="93"/>
      <c r="WQG79" s="93"/>
      <c r="WQJ79" s="93"/>
      <c r="WQM79" s="93"/>
      <c r="WQP79" s="93"/>
      <c r="WQV79" s="93"/>
      <c r="WQY79" s="93"/>
      <c r="WRB79" s="93"/>
      <c r="WRE79" s="93"/>
      <c r="WRG79" s="93"/>
      <c r="WRH79" s="93"/>
      <c r="WRM79" s="93"/>
      <c r="WRP79" s="93"/>
      <c r="WRS79" s="93"/>
      <c r="WRV79" s="93"/>
      <c r="WRY79" s="93"/>
      <c r="WSB79" s="93"/>
      <c r="WSE79" s="93"/>
      <c r="WSK79" s="93"/>
      <c r="WSN79" s="93"/>
      <c r="WSQ79" s="93"/>
      <c r="WSS79" s="93"/>
      <c r="WST79" s="93"/>
      <c r="WTB79" s="93"/>
      <c r="WTE79" s="93"/>
      <c r="WTH79" s="93"/>
      <c r="WTS79" s="93"/>
      <c r="WTT79" s="93"/>
      <c r="WTY79" s="93"/>
      <c r="WUC79" s="93"/>
      <c r="WUD79" s="93"/>
      <c r="WUL79" s="93"/>
      <c r="WUM79" s="93"/>
      <c r="WVM79" s="93"/>
      <c r="WVN79" s="93"/>
      <c r="WVO79" s="93"/>
      <c r="WVP79" s="93"/>
      <c r="WVQ79" s="93"/>
      <c r="WVR79" s="93"/>
      <c r="WVS79" s="93"/>
      <c r="WVT79" s="93"/>
      <c r="WVU79" s="93"/>
      <c r="WVV79" s="93"/>
      <c r="WVW79" s="93"/>
      <c r="WVX79" s="93"/>
      <c r="WVY79" s="93"/>
      <c r="WVZ79" s="93"/>
      <c r="WWA79" s="93"/>
      <c r="WWB79" s="93"/>
      <c r="WWC79" s="93"/>
      <c r="WWD79" s="93"/>
      <c r="WWE79" s="93"/>
      <c r="WWF79" s="93"/>
      <c r="WWG79" s="93"/>
      <c r="WWH79" s="93"/>
      <c r="WWI79" s="93"/>
      <c r="WWJ79" s="93"/>
      <c r="WWK79" s="93"/>
      <c r="WWL79" s="93"/>
      <c r="WWM79" s="93"/>
      <c r="WWN79" s="93"/>
      <c r="WWO79" s="93"/>
      <c r="WWP79" s="93"/>
      <c r="WWQ79" s="93"/>
      <c r="WWR79" s="93"/>
      <c r="WWS79" s="93"/>
      <c r="WWT79" s="93"/>
      <c r="WWU79" s="93"/>
      <c r="WWV79" s="93"/>
      <c r="WWW79" s="93"/>
      <c r="WWX79" s="93"/>
      <c r="WWY79" s="93"/>
      <c r="WWZ79" s="93"/>
      <c r="WXA79" s="93"/>
      <c r="WXB79" s="93"/>
      <c r="WXC79" s="93"/>
      <c r="WXD79" s="93"/>
      <c r="WXE79" s="93"/>
      <c r="WXF79" s="93"/>
      <c r="WXG79" s="93"/>
      <c r="WXH79" s="93"/>
      <c r="WXI79" s="93"/>
      <c r="WXJ79" s="93"/>
      <c r="WXK79" s="93"/>
      <c r="WXL79" s="93"/>
      <c r="WXM79" s="93"/>
      <c r="WXN79" s="93"/>
      <c r="WXO79" s="93"/>
      <c r="WXP79" s="93"/>
      <c r="WXQ79" s="93"/>
      <c r="WXR79" s="93"/>
      <c r="WXS79" s="93"/>
      <c r="WXT79" s="93"/>
      <c r="WXU79" s="93"/>
      <c r="WXV79" s="93"/>
      <c r="WXW79" s="93"/>
      <c r="WXX79" s="93"/>
      <c r="WXY79" s="93"/>
      <c r="WXZ79" s="93"/>
      <c r="WYA79" s="93"/>
      <c r="WYB79" s="93"/>
      <c r="WYC79" s="93"/>
      <c r="WYD79" s="93"/>
      <c r="WYE79" s="93"/>
      <c r="WYF79" s="93"/>
      <c r="WYG79" s="93"/>
      <c r="WYH79" s="93"/>
      <c r="WYI79" s="93"/>
      <c r="WYJ79" s="93"/>
      <c r="WYK79" s="93"/>
      <c r="WYL79" s="93"/>
      <c r="WYM79" s="93"/>
      <c r="WYN79" s="93"/>
      <c r="WYO79" s="93"/>
      <c r="WYP79" s="93"/>
      <c r="WYQ79" s="93"/>
      <c r="WYR79" s="93"/>
      <c r="WYS79" s="93"/>
      <c r="WYT79" s="93"/>
      <c r="WYU79" s="93"/>
      <c r="WYV79" s="93"/>
      <c r="WYW79" s="93"/>
      <c r="WYX79" s="93"/>
      <c r="WYY79" s="93"/>
      <c r="WYZ79" s="93"/>
      <c r="WZA79" s="93"/>
      <c r="WZB79" s="93"/>
      <c r="WZC79" s="93"/>
      <c r="WZD79" s="93"/>
      <c r="WZE79" s="93"/>
      <c r="WZF79" s="93"/>
      <c r="WZG79" s="93"/>
      <c r="WZH79" s="93"/>
      <c r="WZI79" s="93"/>
      <c r="WZJ79" s="93"/>
      <c r="WZK79" s="93"/>
      <c r="WZL79" s="93"/>
      <c r="WZM79" s="93"/>
      <c r="WZN79" s="93"/>
      <c r="WZO79" s="93"/>
      <c r="WZP79" s="93"/>
      <c r="WZQ79" s="93"/>
      <c r="WZR79" s="93"/>
      <c r="WZS79" s="93"/>
      <c r="WZT79" s="93"/>
      <c r="WZU79" s="93"/>
      <c r="WZV79" s="93"/>
      <c r="WZW79" s="93"/>
      <c r="WZX79" s="93"/>
      <c r="WZY79" s="93"/>
      <c r="WZZ79" s="93"/>
      <c r="XAA79" s="93"/>
      <c r="XAB79" s="93"/>
      <c r="XAC79" s="93"/>
      <c r="XAD79" s="93"/>
      <c r="XAE79" s="93"/>
      <c r="XAF79" s="93"/>
      <c r="XAG79" s="93"/>
      <c r="XAH79" s="93"/>
      <c r="XAI79" s="93"/>
      <c r="XAJ79" s="93"/>
      <c r="XAK79" s="93"/>
      <c r="XAL79" s="93"/>
      <c r="XAM79" s="93"/>
      <c r="XAN79" s="93"/>
      <c r="XAO79" s="93"/>
      <c r="XAP79" s="93"/>
      <c r="XAQ79" s="93"/>
      <c r="XAR79" s="93"/>
      <c r="XAS79" s="93"/>
      <c r="XAT79" s="93"/>
      <c r="XAU79" s="93"/>
      <c r="XAV79" s="93"/>
      <c r="XAW79" s="93"/>
      <c r="XAX79" s="93"/>
      <c r="XAY79" s="93"/>
      <c r="XAZ79" s="93"/>
      <c r="XBA79" s="93"/>
      <c r="XBB79" s="93"/>
      <c r="XBC79" s="93"/>
      <c r="XBD79" s="93"/>
      <c r="XBE79" s="93"/>
      <c r="XBF79" s="93"/>
      <c r="XBG79" s="93"/>
      <c r="XBH79" s="93"/>
      <c r="XBI79" s="93"/>
      <c r="XBJ79" s="93"/>
      <c r="XBK79" s="93"/>
      <c r="XBL79" s="93"/>
      <c r="XBM79" s="93"/>
      <c r="XBN79" s="93"/>
      <c r="XBO79" s="93"/>
      <c r="XBP79" s="93"/>
      <c r="XBQ79" s="93"/>
      <c r="XBR79" s="93"/>
      <c r="XBS79" s="93"/>
      <c r="XBT79" s="93"/>
      <c r="XBU79" s="93"/>
      <c r="XBV79" s="93"/>
      <c r="XBW79" s="93"/>
      <c r="XBX79" s="93"/>
      <c r="XBY79" s="93"/>
      <c r="XBZ79" s="93"/>
      <c r="XCA79" s="93"/>
      <c r="XCB79" s="93"/>
      <c r="XCC79" s="93"/>
      <c r="XCD79" s="93"/>
      <c r="XCE79" s="93"/>
      <c r="XCF79" s="93"/>
      <c r="XCG79" s="93"/>
      <c r="XCH79" s="93"/>
      <c r="XCI79" s="93"/>
      <c r="XCJ79" s="93"/>
      <c r="XCK79" s="93"/>
      <c r="XCL79" s="93"/>
      <c r="XCM79" s="93"/>
      <c r="XCN79" s="93"/>
      <c r="XCO79" s="93"/>
      <c r="XCP79" s="93"/>
      <c r="XCQ79" s="93"/>
      <c r="XCR79" s="93"/>
      <c r="XCS79" s="93"/>
      <c r="XCT79" s="93"/>
      <c r="XCU79" s="93"/>
      <c r="XCV79" s="93"/>
      <c r="XCW79" s="93"/>
      <c r="XCX79" s="93"/>
      <c r="XCY79" s="93"/>
      <c r="XCZ79" s="93"/>
      <c r="XDA79" s="93"/>
      <c r="XDB79" s="93"/>
      <c r="XDC79" s="93"/>
      <c r="XDD79" s="93"/>
      <c r="XDE79" s="93"/>
      <c r="XDF79" s="93"/>
      <c r="XDG79" s="93"/>
      <c r="XDH79" s="93"/>
      <c r="XDI79" s="93"/>
      <c r="XDJ79" s="93"/>
      <c r="XDK79" s="93"/>
      <c r="XDL79" s="93"/>
      <c r="XDM79" s="93"/>
      <c r="XDN79" s="93"/>
      <c r="XDO79" s="93"/>
      <c r="XDP79" s="93"/>
      <c r="XDQ79" s="93"/>
      <c r="XDR79" s="93"/>
      <c r="XDS79" s="93"/>
      <c r="XDT79" s="93"/>
      <c r="XDU79" s="93"/>
      <c r="XDV79" s="93"/>
      <c r="XDW79" s="93"/>
      <c r="XDX79" s="93"/>
      <c r="XDY79" s="93"/>
      <c r="XDZ79" s="93"/>
      <c r="XEA79" s="93"/>
      <c r="XEB79" s="93"/>
      <c r="XEC79" s="93"/>
      <c r="XED79" s="93"/>
      <c r="XEE79" s="93"/>
      <c r="XEF79" s="93"/>
      <c r="XEG79" s="93"/>
      <c r="XEH79" s="93"/>
      <c r="XEI79" s="93"/>
      <c r="XEJ79" s="93"/>
      <c r="XEK79" s="93"/>
      <c r="XEL79" s="93"/>
      <c r="XEM79" s="93"/>
      <c r="XEN79" s="93"/>
      <c r="XEO79" s="93"/>
      <c r="XEP79" s="93"/>
      <c r="XEQ79" s="93"/>
      <c r="XER79" s="93"/>
      <c r="XES79" s="93"/>
      <c r="XET79" s="93"/>
      <c r="XEU79" s="93"/>
      <c r="XEV79" s="93"/>
      <c r="XEW79" s="93"/>
      <c r="XEX79" s="93"/>
      <c r="XEY79" s="93"/>
      <c r="XEZ79" s="93"/>
      <c r="XFA79" s="93"/>
      <c r="XFB79" s="93"/>
      <c r="XFC79" s="93"/>
      <c r="XFD79" s="93"/>
    </row>
    <row r="80" spans="1:1003 1029:2027 2053:3051 3077:4075 4101:5099 5125:6123 6149:7147 7173:8171 8197:9195 9221:10219 10245:11243 11269:12267 12293:13291 13317:14315 14341:15339 15365:16384" s="62" customFormat="1" ht="20.25" hidden="1" customHeight="1">
      <c r="A80" s="8" t="s">
        <v>81</v>
      </c>
      <c r="B80" s="54" t="s">
        <v>321</v>
      </c>
      <c r="C80" s="54">
        <v>0</v>
      </c>
      <c r="D80" s="54">
        <v>0</v>
      </c>
      <c r="E80" s="54">
        <v>0</v>
      </c>
      <c r="F80" s="54">
        <v>0</v>
      </c>
      <c r="G80" s="56">
        <v>0</v>
      </c>
      <c r="H80" s="56"/>
      <c r="I80" s="56">
        <v>0</v>
      </c>
      <c r="J80" s="9"/>
      <c r="K80" s="10">
        <v>50000</v>
      </c>
      <c r="L80" s="11">
        <v>0</v>
      </c>
    </row>
    <row r="81" spans="1:1003 1029:2027 2053:3051 3077:4075 4101:5099 5125:6123 6149:7147 7173:8171 8197:9195 9221:10219 10245:11243 11269:12267 12293:13291 13317:14315 14341:15339 15365:16384" s="62" customFormat="1" ht="26.25" hidden="1" customHeight="1">
      <c r="A81" s="14" t="s">
        <v>57</v>
      </c>
      <c r="B81" s="54" t="s">
        <v>321</v>
      </c>
      <c r="C81" s="54">
        <v>0</v>
      </c>
      <c r="D81" s="54">
        <v>0</v>
      </c>
      <c r="E81" s="54">
        <v>0</v>
      </c>
      <c r="F81" s="54">
        <v>30</v>
      </c>
      <c r="G81" s="56">
        <v>0</v>
      </c>
      <c r="H81" s="56"/>
      <c r="I81" s="56">
        <v>-860</v>
      </c>
      <c r="J81" s="9"/>
      <c r="K81" s="10"/>
      <c r="L81" s="11">
        <v>0</v>
      </c>
    </row>
    <row r="82" spans="1:1003 1029:2027 2053:3051 3077:4075 4101:5099 5125:6123 6149:7147 7173:8171 8197:9195 9221:10219 10245:11243 11269:12267 12293:13291 13317:14315 14341:15339 15365:16384" s="62" customFormat="1" ht="26.25" customHeight="1">
      <c r="A82" s="8" t="s">
        <v>58</v>
      </c>
      <c r="B82" s="54"/>
      <c r="C82" s="54"/>
      <c r="D82" s="54">
        <v>0</v>
      </c>
      <c r="E82" s="54">
        <v>0</v>
      </c>
      <c r="F82" s="54">
        <v>0</v>
      </c>
      <c r="G82" s="56">
        <v>0</v>
      </c>
      <c r="H82" s="56"/>
      <c r="I82" s="56"/>
      <c r="J82" s="9">
        <v>50</v>
      </c>
      <c r="K82" s="12">
        <v>19000</v>
      </c>
      <c r="L82" s="11"/>
    </row>
    <row r="83" spans="1:1003 1029:2027 2053:3051 3077:4075 4101:5099 5125:6123 6149:7147 7173:8171 8197:9195 9221:10219 10245:11243 11269:12267 12293:13291 13317:14315 14341:15339 15365:16384" s="62" customFormat="1" ht="26.25" customHeight="1">
      <c r="A83" s="23" t="s">
        <v>50</v>
      </c>
      <c r="B83" s="54" t="s">
        <v>321</v>
      </c>
      <c r="C83" s="54">
        <v>0</v>
      </c>
      <c r="D83" s="54">
        <v>0</v>
      </c>
      <c r="E83" s="54">
        <v>0</v>
      </c>
      <c r="F83" s="54">
        <v>15</v>
      </c>
      <c r="G83" s="56">
        <v>0</v>
      </c>
      <c r="H83" s="56"/>
      <c r="I83" s="56">
        <v>-622</v>
      </c>
      <c r="J83" s="98">
        <v>13</v>
      </c>
      <c r="K83" s="99">
        <v>5000</v>
      </c>
      <c r="L83" s="100">
        <f>+K83*J83</f>
        <v>65000</v>
      </c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P83" s="93"/>
      <c r="BS83" s="93"/>
      <c r="BV83" s="93"/>
      <c r="BY83" s="93"/>
      <c r="CB83" s="93"/>
      <c r="CE83" s="93"/>
      <c r="CK83" s="93"/>
      <c r="CT83" s="93"/>
      <c r="CW83" s="93"/>
      <c r="CZ83" s="93"/>
      <c r="DC83" s="93"/>
      <c r="DO83" s="93"/>
      <c r="DU83" s="93"/>
      <c r="DX83" s="93"/>
      <c r="EA83" s="93"/>
      <c r="ED83" s="93"/>
      <c r="EJ83" s="93"/>
      <c r="EM83" s="93"/>
      <c r="EP83" s="93"/>
      <c r="ES83" s="93"/>
      <c r="EU83" s="93"/>
      <c r="EV83" s="93"/>
      <c r="FA83" s="93"/>
      <c r="FD83" s="93"/>
      <c r="FG83" s="93"/>
      <c r="FJ83" s="93"/>
      <c r="FM83" s="93"/>
      <c r="FP83" s="93"/>
      <c r="FS83" s="93"/>
      <c r="FY83" s="93"/>
      <c r="GB83" s="93"/>
      <c r="GE83" s="93"/>
      <c r="GG83" s="93"/>
      <c r="GH83" s="93"/>
      <c r="GP83" s="93"/>
      <c r="GS83" s="93"/>
      <c r="GV83" s="93"/>
      <c r="HG83" s="93"/>
      <c r="HH83" s="93"/>
      <c r="HM83" s="93"/>
      <c r="HQ83" s="93"/>
      <c r="HR83" s="93"/>
      <c r="HZ83" s="93"/>
      <c r="IA83" s="93"/>
      <c r="JA83" s="93"/>
      <c r="JB83" s="93"/>
      <c r="JC83" s="93"/>
      <c r="JD83" s="93"/>
      <c r="JE83" s="93"/>
      <c r="JF83" s="93"/>
      <c r="JG83" s="93"/>
      <c r="JH83" s="93"/>
      <c r="JI83" s="93"/>
      <c r="JJ83" s="93"/>
      <c r="JK83" s="93"/>
      <c r="JL83" s="93"/>
      <c r="JM83" s="93"/>
      <c r="JN83" s="93"/>
      <c r="JO83" s="93"/>
      <c r="JP83" s="93"/>
      <c r="JQ83" s="93"/>
      <c r="JR83" s="93"/>
      <c r="JS83" s="93"/>
      <c r="JT83" s="93"/>
      <c r="JU83" s="93"/>
      <c r="JV83" s="93"/>
      <c r="JW83" s="93"/>
      <c r="JX83" s="93"/>
      <c r="JY83" s="93"/>
      <c r="JZ83" s="93"/>
      <c r="KA83" s="93"/>
      <c r="KB83" s="93"/>
      <c r="KC83" s="93"/>
      <c r="KD83" s="93"/>
      <c r="KE83" s="93"/>
      <c r="KF83" s="93"/>
      <c r="KG83" s="93"/>
      <c r="KH83" s="93"/>
      <c r="KI83" s="93"/>
      <c r="KJ83" s="93"/>
      <c r="KK83" s="93"/>
      <c r="KL83" s="93"/>
      <c r="KM83" s="93"/>
      <c r="KN83" s="93"/>
      <c r="KO83" s="93"/>
      <c r="KP83" s="93"/>
      <c r="KQ83" s="93"/>
      <c r="KR83" s="93"/>
      <c r="KS83" s="93"/>
      <c r="KT83" s="93"/>
      <c r="KU83" s="93"/>
      <c r="KV83" s="93"/>
      <c r="KW83" s="93"/>
      <c r="KX83" s="93"/>
      <c r="KY83" s="93"/>
      <c r="KZ83" s="93"/>
      <c r="LA83" s="93"/>
      <c r="LB83" s="93"/>
      <c r="LC83" s="93"/>
      <c r="LD83" s="93"/>
      <c r="LE83" s="93"/>
      <c r="LF83" s="93"/>
      <c r="LL83" s="93"/>
      <c r="LO83" s="93"/>
      <c r="LR83" s="93"/>
      <c r="LU83" s="93"/>
      <c r="LX83" s="93"/>
      <c r="MA83" s="93"/>
      <c r="MG83" s="93"/>
      <c r="MP83" s="93"/>
      <c r="MS83" s="93"/>
      <c r="MV83" s="93"/>
      <c r="MY83" s="93"/>
      <c r="NK83" s="93"/>
      <c r="NQ83" s="93"/>
      <c r="NT83" s="93"/>
      <c r="NW83" s="93"/>
      <c r="NZ83" s="93"/>
      <c r="OF83" s="93"/>
      <c r="OI83" s="93"/>
      <c r="OL83" s="93"/>
      <c r="OO83" s="93"/>
      <c r="OQ83" s="93"/>
      <c r="OR83" s="93"/>
      <c r="OW83" s="93"/>
      <c r="OZ83" s="93"/>
      <c r="PC83" s="93"/>
      <c r="PF83" s="93"/>
      <c r="PI83" s="93"/>
      <c r="PL83" s="93"/>
      <c r="PO83" s="93"/>
      <c r="PU83" s="93"/>
      <c r="PX83" s="93"/>
      <c r="QA83" s="93"/>
      <c r="QC83" s="93"/>
      <c r="QD83" s="93"/>
      <c r="QL83" s="93"/>
      <c r="QO83" s="93"/>
      <c r="QR83" s="93"/>
      <c r="RC83" s="93"/>
      <c r="RD83" s="93"/>
      <c r="RI83" s="93"/>
      <c r="RM83" s="93"/>
      <c r="RN83" s="93"/>
      <c r="RV83" s="93"/>
      <c r="RW83" s="93"/>
      <c r="SW83" s="93"/>
      <c r="SX83" s="93"/>
      <c r="SY83" s="93"/>
      <c r="SZ83" s="93"/>
      <c r="TA83" s="93"/>
      <c r="TB83" s="93"/>
      <c r="TC83" s="93"/>
      <c r="TD83" s="93"/>
      <c r="TE83" s="93"/>
      <c r="TF83" s="93"/>
      <c r="TG83" s="93"/>
      <c r="TH83" s="93"/>
      <c r="TI83" s="93"/>
      <c r="TJ83" s="93"/>
      <c r="TK83" s="93"/>
      <c r="TL83" s="93"/>
      <c r="TM83" s="93"/>
      <c r="TN83" s="93"/>
      <c r="TO83" s="93"/>
      <c r="TP83" s="93"/>
      <c r="TQ83" s="93"/>
      <c r="TR83" s="93"/>
      <c r="TS83" s="93"/>
      <c r="TT83" s="93"/>
      <c r="TU83" s="93"/>
      <c r="TV83" s="93"/>
      <c r="TW83" s="93"/>
      <c r="TX83" s="93"/>
      <c r="TY83" s="93"/>
      <c r="TZ83" s="93"/>
      <c r="UA83" s="93"/>
      <c r="UB83" s="93"/>
      <c r="UC83" s="93"/>
      <c r="UD83" s="93"/>
      <c r="UE83" s="93"/>
      <c r="UF83" s="93"/>
      <c r="UG83" s="93"/>
      <c r="UH83" s="93"/>
      <c r="UI83" s="93"/>
      <c r="UJ83" s="93"/>
      <c r="UK83" s="93"/>
      <c r="UL83" s="93"/>
      <c r="UM83" s="93"/>
      <c r="UN83" s="93"/>
      <c r="UO83" s="93"/>
      <c r="UP83" s="93"/>
      <c r="UQ83" s="93"/>
      <c r="UR83" s="93"/>
      <c r="US83" s="93"/>
      <c r="UT83" s="93"/>
      <c r="UU83" s="93"/>
      <c r="UV83" s="93"/>
      <c r="UW83" s="93"/>
      <c r="UX83" s="93"/>
      <c r="UY83" s="93"/>
      <c r="UZ83" s="93"/>
      <c r="VA83" s="93"/>
      <c r="VB83" s="93"/>
      <c r="VH83" s="93"/>
      <c r="VK83" s="93"/>
      <c r="VN83" s="93"/>
      <c r="VQ83" s="93"/>
      <c r="VT83" s="93"/>
      <c r="VW83" s="93"/>
      <c r="WC83" s="93"/>
      <c r="WL83" s="93"/>
      <c r="WO83" s="93"/>
      <c r="WR83" s="93"/>
      <c r="WU83" s="93"/>
      <c r="XG83" s="93"/>
      <c r="XM83" s="93"/>
      <c r="XP83" s="93"/>
      <c r="XS83" s="93"/>
      <c r="XV83" s="93"/>
      <c r="YB83" s="93"/>
      <c r="YE83" s="93"/>
      <c r="YH83" s="93"/>
      <c r="YK83" s="93"/>
      <c r="YM83" s="93"/>
      <c r="YN83" s="93"/>
      <c r="YS83" s="93"/>
      <c r="YV83" s="93"/>
      <c r="YY83" s="93"/>
      <c r="ZB83" s="93"/>
      <c r="ZE83" s="93"/>
      <c r="ZH83" s="93"/>
      <c r="ZK83" s="93"/>
      <c r="ZQ83" s="93"/>
      <c r="ZT83" s="93"/>
      <c r="ZW83" s="93"/>
      <c r="ZY83" s="93"/>
      <c r="ZZ83" s="93"/>
      <c r="AAH83" s="93"/>
      <c r="AAK83" s="93"/>
      <c r="AAN83" s="93"/>
      <c r="AAY83" s="93"/>
      <c r="AAZ83" s="93"/>
      <c r="ABE83" s="93"/>
      <c r="ABI83" s="93"/>
      <c r="ABJ83" s="93"/>
      <c r="ABR83" s="93"/>
      <c r="ABS83" s="93"/>
      <c r="ACS83" s="93"/>
      <c r="ACT83" s="93"/>
      <c r="ACU83" s="93"/>
      <c r="ACV83" s="93"/>
      <c r="ACW83" s="93"/>
      <c r="ACX83" s="93"/>
      <c r="ACY83" s="93"/>
      <c r="ACZ83" s="93"/>
      <c r="ADA83" s="93"/>
      <c r="ADB83" s="93"/>
      <c r="ADC83" s="93"/>
      <c r="ADD83" s="93"/>
      <c r="ADE83" s="93"/>
      <c r="ADF83" s="93"/>
      <c r="ADG83" s="93"/>
      <c r="ADH83" s="93"/>
      <c r="ADI83" s="93"/>
      <c r="ADJ83" s="93"/>
      <c r="ADK83" s="93"/>
      <c r="ADL83" s="93"/>
      <c r="ADM83" s="93"/>
      <c r="ADN83" s="93"/>
      <c r="ADO83" s="93"/>
      <c r="ADP83" s="93"/>
      <c r="ADQ83" s="93"/>
      <c r="ADR83" s="93"/>
      <c r="ADS83" s="93"/>
      <c r="ADT83" s="93"/>
      <c r="ADU83" s="93"/>
      <c r="ADV83" s="93"/>
      <c r="ADW83" s="93"/>
      <c r="ADX83" s="93"/>
      <c r="ADY83" s="93"/>
      <c r="ADZ83" s="93"/>
      <c r="AEA83" s="93"/>
      <c r="AEB83" s="93"/>
      <c r="AEC83" s="93"/>
      <c r="AED83" s="93"/>
      <c r="AEE83" s="93"/>
      <c r="AEF83" s="93"/>
      <c r="AEG83" s="93"/>
      <c r="AEH83" s="93"/>
      <c r="AEI83" s="93"/>
      <c r="AEJ83" s="93"/>
      <c r="AEK83" s="93"/>
      <c r="AEL83" s="93"/>
      <c r="AEM83" s="93"/>
      <c r="AEN83" s="93"/>
      <c r="AEO83" s="93"/>
      <c r="AEP83" s="93"/>
      <c r="AEQ83" s="93"/>
      <c r="AER83" s="93"/>
      <c r="AES83" s="93"/>
      <c r="AET83" s="93"/>
      <c r="AEU83" s="93"/>
      <c r="AEV83" s="93"/>
      <c r="AEW83" s="93"/>
      <c r="AEX83" s="93"/>
      <c r="AFD83" s="93"/>
      <c r="AFG83" s="93"/>
      <c r="AFJ83" s="93"/>
      <c r="AFM83" s="93"/>
      <c r="AFP83" s="93"/>
      <c r="AFS83" s="93"/>
      <c r="AFY83" s="93"/>
      <c r="AGH83" s="93"/>
      <c r="AGK83" s="93"/>
      <c r="AGN83" s="93"/>
      <c r="AGQ83" s="93"/>
      <c r="AHC83" s="93"/>
      <c r="AHI83" s="93"/>
      <c r="AHL83" s="93"/>
      <c r="AHO83" s="93"/>
      <c r="AHR83" s="93"/>
      <c r="AHX83" s="93"/>
      <c r="AIA83" s="93"/>
      <c r="AID83" s="93"/>
      <c r="AIG83" s="93"/>
      <c r="AII83" s="93"/>
      <c r="AIJ83" s="93"/>
      <c r="AIO83" s="93"/>
      <c r="AIR83" s="93"/>
      <c r="AIU83" s="93"/>
      <c r="AIX83" s="93"/>
      <c r="AJA83" s="93"/>
      <c r="AJD83" s="93"/>
      <c r="AJG83" s="93"/>
      <c r="AJM83" s="93"/>
      <c r="AJP83" s="93"/>
      <c r="AJS83" s="93"/>
      <c r="AJU83" s="93"/>
      <c r="AJV83" s="93"/>
      <c r="AKD83" s="93"/>
      <c r="AKG83" s="93"/>
      <c r="AKJ83" s="93"/>
      <c r="AKU83" s="93"/>
      <c r="AKV83" s="93"/>
      <c r="ALA83" s="93"/>
      <c r="ALE83" s="93"/>
      <c r="ALF83" s="93"/>
      <c r="ALN83" s="93"/>
      <c r="ALO83" s="93"/>
      <c r="AMO83" s="93"/>
      <c r="AMP83" s="93"/>
      <c r="AMQ83" s="93"/>
      <c r="AMR83" s="93"/>
      <c r="AMS83" s="93"/>
      <c r="AMT83" s="93"/>
      <c r="AMU83" s="93"/>
      <c r="AMV83" s="93"/>
      <c r="AMW83" s="93"/>
      <c r="AMX83" s="93"/>
      <c r="AMY83" s="93"/>
      <c r="AMZ83" s="93"/>
      <c r="ANA83" s="93"/>
      <c r="ANB83" s="93"/>
      <c r="ANC83" s="93"/>
      <c r="AND83" s="93"/>
      <c r="ANE83" s="93"/>
      <c r="ANF83" s="93"/>
      <c r="ANG83" s="93"/>
      <c r="ANH83" s="93"/>
      <c r="ANI83" s="93"/>
      <c r="ANJ83" s="93"/>
      <c r="ANK83" s="93"/>
      <c r="ANL83" s="93"/>
      <c r="ANM83" s="93"/>
      <c r="ANN83" s="93"/>
      <c r="ANO83" s="93"/>
      <c r="ANP83" s="93"/>
      <c r="ANQ83" s="93"/>
      <c r="ANR83" s="93"/>
      <c r="ANS83" s="93"/>
      <c r="ANT83" s="93"/>
      <c r="ANU83" s="93"/>
      <c r="ANV83" s="93"/>
      <c r="ANW83" s="93"/>
      <c r="ANX83" s="93"/>
      <c r="ANY83" s="93"/>
      <c r="ANZ83" s="93"/>
      <c r="AOA83" s="93"/>
      <c r="AOB83" s="93"/>
      <c r="AOC83" s="93"/>
      <c r="AOD83" s="93"/>
      <c r="AOE83" s="93"/>
      <c r="AOF83" s="93"/>
      <c r="AOG83" s="93"/>
      <c r="AOH83" s="93"/>
      <c r="AOI83" s="93"/>
      <c r="AOJ83" s="93"/>
      <c r="AOK83" s="93"/>
      <c r="AOL83" s="93"/>
      <c r="AOM83" s="93"/>
      <c r="AON83" s="93"/>
      <c r="AOO83" s="93"/>
      <c r="AOP83" s="93"/>
      <c r="AOQ83" s="93"/>
      <c r="AOR83" s="93"/>
      <c r="AOS83" s="93"/>
      <c r="AOT83" s="93"/>
      <c r="AOZ83" s="93"/>
      <c r="APC83" s="93"/>
      <c r="APF83" s="93"/>
      <c r="API83" s="93"/>
      <c r="APL83" s="93"/>
      <c r="APO83" s="93"/>
      <c r="APU83" s="93"/>
      <c r="AQD83" s="93"/>
      <c r="AQG83" s="93"/>
      <c r="AQJ83" s="93"/>
      <c r="AQM83" s="93"/>
      <c r="AQY83" s="93"/>
      <c r="ARE83" s="93"/>
      <c r="ARH83" s="93"/>
      <c r="ARK83" s="93"/>
      <c r="ARN83" s="93"/>
      <c r="ART83" s="93"/>
      <c r="ARW83" s="93"/>
      <c r="ARZ83" s="93"/>
      <c r="ASC83" s="93"/>
      <c r="ASE83" s="93"/>
      <c r="ASF83" s="93"/>
      <c r="ASK83" s="93"/>
      <c r="ASN83" s="93"/>
      <c r="ASQ83" s="93"/>
      <c r="AST83" s="93"/>
      <c r="ASW83" s="93"/>
      <c r="ASZ83" s="93"/>
      <c r="ATC83" s="93"/>
      <c r="ATI83" s="93"/>
      <c r="ATL83" s="93"/>
      <c r="ATO83" s="93"/>
      <c r="ATQ83" s="93"/>
      <c r="ATR83" s="93"/>
      <c r="ATZ83" s="93"/>
      <c r="AUC83" s="93"/>
      <c r="AUF83" s="93"/>
      <c r="AUQ83" s="93"/>
      <c r="AUR83" s="93"/>
      <c r="AUW83" s="93"/>
      <c r="AVA83" s="93"/>
      <c r="AVB83" s="93"/>
      <c r="AVJ83" s="93"/>
      <c r="AVK83" s="93"/>
      <c r="AWK83" s="93"/>
      <c r="AWL83" s="93"/>
      <c r="AWM83" s="93"/>
      <c r="AWN83" s="93"/>
      <c r="AWO83" s="93"/>
      <c r="AWP83" s="93"/>
      <c r="AWQ83" s="93"/>
      <c r="AWR83" s="93"/>
      <c r="AWS83" s="93"/>
      <c r="AWT83" s="93"/>
      <c r="AWU83" s="93"/>
      <c r="AWV83" s="93"/>
      <c r="AWW83" s="93"/>
      <c r="AWX83" s="93"/>
      <c r="AWY83" s="93"/>
      <c r="AWZ83" s="93"/>
      <c r="AXA83" s="93"/>
      <c r="AXB83" s="93"/>
      <c r="AXC83" s="93"/>
      <c r="AXD83" s="93"/>
      <c r="AXE83" s="93"/>
      <c r="AXF83" s="93"/>
      <c r="AXG83" s="93"/>
      <c r="AXH83" s="93"/>
      <c r="AXI83" s="93"/>
      <c r="AXJ83" s="93"/>
      <c r="AXK83" s="93"/>
      <c r="AXL83" s="93"/>
      <c r="AXM83" s="93"/>
      <c r="AXN83" s="93"/>
      <c r="AXO83" s="93"/>
      <c r="AXP83" s="93"/>
      <c r="AXQ83" s="93"/>
      <c r="AXR83" s="93"/>
      <c r="AXS83" s="93"/>
      <c r="AXT83" s="93"/>
      <c r="AXU83" s="93"/>
      <c r="AXV83" s="93"/>
      <c r="AXW83" s="93"/>
      <c r="AXX83" s="93"/>
      <c r="AXY83" s="93"/>
      <c r="AXZ83" s="93"/>
      <c r="AYA83" s="93"/>
      <c r="AYB83" s="93"/>
      <c r="AYC83" s="93"/>
      <c r="AYD83" s="93"/>
      <c r="AYE83" s="93"/>
      <c r="AYF83" s="93"/>
      <c r="AYG83" s="93"/>
      <c r="AYH83" s="93"/>
      <c r="AYI83" s="93"/>
      <c r="AYJ83" s="93"/>
      <c r="AYK83" s="93"/>
      <c r="AYL83" s="93"/>
      <c r="AYM83" s="93"/>
      <c r="AYN83" s="93"/>
      <c r="AYO83" s="93"/>
      <c r="AYP83" s="93"/>
      <c r="AYV83" s="93"/>
      <c r="AYY83" s="93"/>
      <c r="AZB83" s="93"/>
      <c r="AZE83" s="93"/>
      <c r="AZH83" s="93"/>
      <c r="AZK83" s="93"/>
      <c r="AZQ83" s="93"/>
      <c r="AZZ83" s="93"/>
      <c r="BAC83" s="93"/>
      <c r="BAF83" s="93"/>
      <c r="BAI83" s="93"/>
      <c r="BAU83" s="93"/>
      <c r="BBA83" s="93"/>
      <c r="BBD83" s="93"/>
      <c r="BBG83" s="93"/>
      <c r="BBJ83" s="93"/>
      <c r="BBP83" s="93"/>
      <c r="BBS83" s="93"/>
      <c r="BBV83" s="93"/>
      <c r="BBY83" s="93"/>
      <c r="BCA83" s="93"/>
      <c r="BCB83" s="93"/>
      <c r="BCG83" s="93"/>
      <c r="BCJ83" s="93"/>
      <c r="BCM83" s="93"/>
      <c r="BCP83" s="93"/>
      <c r="BCS83" s="93"/>
      <c r="BCV83" s="93"/>
      <c r="BCY83" s="93"/>
      <c r="BDE83" s="93"/>
      <c r="BDH83" s="93"/>
      <c r="BDK83" s="93"/>
      <c r="BDM83" s="93"/>
      <c r="BDN83" s="93"/>
      <c r="BDV83" s="93"/>
      <c r="BDY83" s="93"/>
      <c r="BEB83" s="93"/>
      <c r="BEM83" s="93"/>
      <c r="BEN83" s="93"/>
      <c r="BES83" s="93"/>
      <c r="BEW83" s="93"/>
      <c r="BEX83" s="93"/>
      <c r="BFF83" s="93"/>
      <c r="BFG83" s="93"/>
      <c r="BGG83" s="93"/>
      <c r="BGH83" s="93"/>
      <c r="BGI83" s="93"/>
      <c r="BGJ83" s="93"/>
      <c r="BGK83" s="93"/>
      <c r="BGL83" s="93"/>
      <c r="BGM83" s="93"/>
      <c r="BGN83" s="93"/>
      <c r="BGO83" s="93"/>
      <c r="BGP83" s="93"/>
      <c r="BGQ83" s="93"/>
      <c r="BGR83" s="93"/>
      <c r="BGS83" s="93"/>
      <c r="BGT83" s="93"/>
      <c r="BGU83" s="93"/>
      <c r="BGV83" s="93"/>
      <c r="BGW83" s="93"/>
      <c r="BGX83" s="93"/>
      <c r="BGY83" s="93"/>
      <c r="BGZ83" s="93"/>
      <c r="BHA83" s="93"/>
      <c r="BHB83" s="93"/>
      <c r="BHC83" s="93"/>
      <c r="BHD83" s="93"/>
      <c r="BHE83" s="93"/>
      <c r="BHF83" s="93"/>
      <c r="BHG83" s="93"/>
      <c r="BHH83" s="93"/>
      <c r="BHI83" s="93"/>
      <c r="BHJ83" s="93"/>
      <c r="BHK83" s="93"/>
      <c r="BHL83" s="93"/>
      <c r="BHM83" s="93"/>
      <c r="BHN83" s="93"/>
      <c r="BHO83" s="93"/>
      <c r="BHP83" s="93"/>
      <c r="BHQ83" s="93"/>
      <c r="BHR83" s="93"/>
      <c r="BHS83" s="93"/>
      <c r="BHT83" s="93"/>
      <c r="BHU83" s="93"/>
      <c r="BHV83" s="93"/>
      <c r="BHW83" s="93"/>
      <c r="BHX83" s="93"/>
      <c r="BHY83" s="93"/>
      <c r="BHZ83" s="93"/>
      <c r="BIA83" s="93"/>
      <c r="BIB83" s="93"/>
      <c r="BIC83" s="93"/>
      <c r="BID83" s="93"/>
      <c r="BIE83" s="93"/>
      <c r="BIF83" s="93"/>
      <c r="BIG83" s="93"/>
      <c r="BIH83" s="93"/>
      <c r="BII83" s="93"/>
      <c r="BIJ83" s="93"/>
      <c r="BIK83" s="93"/>
      <c r="BIL83" s="93"/>
      <c r="BIR83" s="93"/>
      <c r="BIU83" s="93"/>
      <c r="BIX83" s="93"/>
      <c r="BJA83" s="93"/>
      <c r="BJD83" s="93"/>
      <c r="BJG83" s="93"/>
      <c r="BJM83" s="93"/>
      <c r="BJV83" s="93"/>
      <c r="BJY83" s="93"/>
      <c r="BKB83" s="93"/>
      <c r="BKE83" s="93"/>
      <c r="BKQ83" s="93"/>
      <c r="BKW83" s="93"/>
      <c r="BKZ83" s="93"/>
      <c r="BLC83" s="93"/>
      <c r="BLF83" s="93"/>
      <c r="BLL83" s="93"/>
      <c r="BLO83" s="93"/>
      <c r="BLR83" s="93"/>
      <c r="BLU83" s="93"/>
      <c r="BLW83" s="93"/>
      <c r="BLX83" s="93"/>
      <c r="BMC83" s="93"/>
      <c r="BMF83" s="93"/>
      <c r="BMI83" s="93"/>
      <c r="BML83" s="93"/>
      <c r="BMO83" s="93"/>
      <c r="BMR83" s="93"/>
      <c r="BMU83" s="93"/>
      <c r="BNA83" s="93"/>
      <c r="BND83" s="93"/>
      <c r="BNG83" s="93"/>
      <c r="BNI83" s="93"/>
      <c r="BNJ83" s="93"/>
      <c r="BNR83" s="93"/>
      <c r="BNU83" s="93"/>
      <c r="BNX83" s="93"/>
      <c r="BOI83" s="93"/>
      <c r="BOJ83" s="93"/>
      <c r="BOO83" s="93"/>
      <c r="BOS83" s="93"/>
      <c r="BOT83" s="93"/>
      <c r="BPB83" s="93"/>
      <c r="BPC83" s="93"/>
      <c r="BQC83" s="93"/>
      <c r="BQD83" s="93"/>
      <c r="BQE83" s="93"/>
      <c r="BQF83" s="93"/>
      <c r="BQG83" s="93"/>
      <c r="BQH83" s="93"/>
      <c r="BQI83" s="93"/>
      <c r="BQJ83" s="93"/>
      <c r="BQK83" s="93"/>
      <c r="BQL83" s="93"/>
      <c r="BQM83" s="93"/>
      <c r="BQN83" s="93"/>
      <c r="BQO83" s="93"/>
      <c r="BQP83" s="93"/>
      <c r="BQQ83" s="93"/>
      <c r="BQR83" s="93"/>
      <c r="BQS83" s="93"/>
      <c r="BQT83" s="93"/>
      <c r="BQU83" s="93"/>
      <c r="BQV83" s="93"/>
      <c r="BQW83" s="93"/>
      <c r="BQX83" s="93"/>
      <c r="BQY83" s="93"/>
      <c r="BQZ83" s="93"/>
      <c r="BRA83" s="93"/>
      <c r="BRB83" s="93"/>
      <c r="BRC83" s="93"/>
      <c r="BRD83" s="93"/>
      <c r="BRE83" s="93"/>
      <c r="BRF83" s="93"/>
      <c r="BRG83" s="93"/>
      <c r="BRH83" s="93"/>
      <c r="BRI83" s="93"/>
      <c r="BRJ83" s="93"/>
      <c r="BRK83" s="93"/>
      <c r="BRL83" s="93"/>
      <c r="BRM83" s="93"/>
      <c r="BRN83" s="93"/>
      <c r="BRO83" s="93"/>
      <c r="BRP83" s="93"/>
      <c r="BRQ83" s="93"/>
      <c r="BRR83" s="93"/>
      <c r="BRS83" s="93"/>
      <c r="BRT83" s="93"/>
      <c r="BRU83" s="93"/>
      <c r="BRV83" s="93"/>
      <c r="BRW83" s="93"/>
      <c r="BRX83" s="93"/>
      <c r="BRY83" s="93"/>
      <c r="BRZ83" s="93"/>
      <c r="BSA83" s="93"/>
      <c r="BSB83" s="93"/>
      <c r="BSC83" s="93"/>
      <c r="BSD83" s="93"/>
      <c r="BSE83" s="93"/>
      <c r="BSF83" s="93"/>
      <c r="BSG83" s="93"/>
      <c r="BSH83" s="93"/>
      <c r="BSN83" s="93"/>
      <c r="BSQ83" s="93"/>
      <c r="BST83" s="93"/>
      <c r="BSW83" s="93"/>
      <c r="BSZ83" s="93"/>
      <c r="BTC83" s="93"/>
      <c r="BTI83" s="93"/>
      <c r="BTR83" s="93"/>
      <c r="BTU83" s="93"/>
      <c r="BTX83" s="93"/>
      <c r="BUA83" s="93"/>
      <c r="BUM83" s="93"/>
      <c r="BUS83" s="93"/>
      <c r="BUV83" s="93"/>
      <c r="BUY83" s="93"/>
      <c r="BVB83" s="93"/>
      <c r="BVH83" s="93"/>
      <c r="BVK83" s="93"/>
      <c r="BVN83" s="93"/>
      <c r="BVQ83" s="93"/>
      <c r="BVS83" s="93"/>
      <c r="BVT83" s="93"/>
      <c r="BVY83" s="93"/>
      <c r="BWB83" s="93"/>
      <c r="BWE83" s="93"/>
      <c r="BWH83" s="93"/>
      <c r="BWK83" s="93"/>
      <c r="BWN83" s="93"/>
      <c r="BWQ83" s="93"/>
      <c r="BWW83" s="93"/>
      <c r="BWZ83" s="93"/>
      <c r="BXC83" s="93"/>
      <c r="BXE83" s="93"/>
      <c r="BXF83" s="93"/>
      <c r="BXN83" s="93"/>
      <c r="BXQ83" s="93"/>
      <c r="BXT83" s="93"/>
      <c r="BYE83" s="93"/>
      <c r="BYF83" s="93"/>
      <c r="BYK83" s="93"/>
      <c r="BYO83" s="93"/>
      <c r="BYP83" s="93"/>
      <c r="BYX83" s="93"/>
      <c r="BYY83" s="93"/>
      <c r="BZY83" s="93"/>
      <c r="BZZ83" s="93"/>
      <c r="CAA83" s="93"/>
      <c r="CAB83" s="93"/>
      <c r="CAC83" s="93"/>
      <c r="CAD83" s="93"/>
      <c r="CAE83" s="93"/>
      <c r="CAF83" s="93"/>
      <c r="CAG83" s="93"/>
      <c r="CAH83" s="93"/>
      <c r="CAI83" s="93"/>
      <c r="CAJ83" s="93"/>
      <c r="CAK83" s="93"/>
      <c r="CAL83" s="93"/>
      <c r="CAM83" s="93"/>
      <c r="CAN83" s="93"/>
      <c r="CAO83" s="93"/>
      <c r="CAP83" s="93"/>
      <c r="CAQ83" s="93"/>
      <c r="CAR83" s="93"/>
      <c r="CAS83" s="93"/>
      <c r="CAT83" s="93"/>
      <c r="CAU83" s="93"/>
      <c r="CAV83" s="93"/>
      <c r="CAW83" s="93"/>
      <c r="CAX83" s="93"/>
      <c r="CAY83" s="93"/>
      <c r="CAZ83" s="93"/>
      <c r="CBA83" s="93"/>
      <c r="CBB83" s="93"/>
      <c r="CBC83" s="93"/>
      <c r="CBD83" s="93"/>
      <c r="CBE83" s="93"/>
      <c r="CBF83" s="93"/>
      <c r="CBG83" s="93"/>
      <c r="CBH83" s="93"/>
      <c r="CBI83" s="93"/>
      <c r="CBJ83" s="93"/>
      <c r="CBK83" s="93"/>
      <c r="CBL83" s="93"/>
      <c r="CBM83" s="93"/>
      <c r="CBN83" s="93"/>
      <c r="CBO83" s="93"/>
      <c r="CBP83" s="93"/>
      <c r="CBQ83" s="93"/>
      <c r="CBR83" s="93"/>
      <c r="CBS83" s="93"/>
      <c r="CBT83" s="93"/>
      <c r="CBU83" s="93"/>
      <c r="CBV83" s="93"/>
      <c r="CBW83" s="93"/>
      <c r="CBX83" s="93"/>
      <c r="CBY83" s="93"/>
      <c r="CBZ83" s="93"/>
      <c r="CCA83" s="93"/>
      <c r="CCB83" s="93"/>
      <c r="CCC83" s="93"/>
      <c r="CCD83" s="93"/>
      <c r="CCJ83" s="93"/>
      <c r="CCM83" s="93"/>
      <c r="CCP83" s="93"/>
      <c r="CCS83" s="93"/>
      <c r="CCV83" s="93"/>
      <c r="CCY83" s="93"/>
      <c r="CDE83" s="93"/>
      <c r="CDN83" s="93"/>
      <c r="CDQ83" s="93"/>
      <c r="CDT83" s="93"/>
      <c r="CDW83" s="93"/>
      <c r="CEI83" s="93"/>
      <c r="CEO83" s="93"/>
      <c r="CER83" s="93"/>
      <c r="CEU83" s="93"/>
      <c r="CEX83" s="93"/>
      <c r="CFD83" s="93"/>
      <c r="CFG83" s="93"/>
      <c r="CFJ83" s="93"/>
      <c r="CFM83" s="93"/>
      <c r="CFO83" s="93"/>
      <c r="CFP83" s="93"/>
      <c r="CFU83" s="93"/>
      <c r="CFX83" s="93"/>
      <c r="CGA83" s="93"/>
      <c r="CGD83" s="93"/>
      <c r="CGG83" s="93"/>
      <c r="CGJ83" s="93"/>
      <c r="CGM83" s="93"/>
      <c r="CGS83" s="93"/>
      <c r="CGV83" s="93"/>
      <c r="CGY83" s="93"/>
      <c r="CHA83" s="93"/>
      <c r="CHB83" s="93"/>
      <c r="CHJ83" s="93"/>
      <c r="CHM83" s="93"/>
      <c r="CHP83" s="93"/>
      <c r="CIA83" s="93"/>
      <c r="CIB83" s="93"/>
      <c r="CIG83" s="93"/>
      <c r="CIK83" s="93"/>
      <c r="CIL83" s="93"/>
      <c r="CIT83" s="93"/>
      <c r="CIU83" s="93"/>
      <c r="CJU83" s="93"/>
      <c r="CJV83" s="93"/>
      <c r="CJW83" s="93"/>
      <c r="CJX83" s="93"/>
      <c r="CJY83" s="93"/>
      <c r="CJZ83" s="93"/>
      <c r="CKA83" s="93"/>
      <c r="CKB83" s="93"/>
      <c r="CKC83" s="93"/>
      <c r="CKD83" s="93"/>
      <c r="CKE83" s="93"/>
      <c r="CKF83" s="93"/>
      <c r="CKG83" s="93"/>
      <c r="CKH83" s="93"/>
      <c r="CKI83" s="93"/>
      <c r="CKJ83" s="93"/>
      <c r="CKK83" s="93"/>
      <c r="CKL83" s="93"/>
      <c r="CKM83" s="93"/>
      <c r="CKN83" s="93"/>
      <c r="CKO83" s="93"/>
      <c r="CKP83" s="93"/>
      <c r="CKQ83" s="93"/>
      <c r="CKR83" s="93"/>
      <c r="CKS83" s="93"/>
      <c r="CKT83" s="93"/>
      <c r="CKU83" s="93"/>
      <c r="CKV83" s="93"/>
      <c r="CKW83" s="93"/>
      <c r="CKX83" s="93"/>
      <c r="CKY83" s="93"/>
      <c r="CKZ83" s="93"/>
      <c r="CLA83" s="93"/>
      <c r="CLB83" s="93"/>
      <c r="CLC83" s="93"/>
      <c r="CLD83" s="93"/>
      <c r="CLE83" s="93"/>
      <c r="CLF83" s="93"/>
      <c r="CLG83" s="93"/>
      <c r="CLH83" s="93"/>
      <c r="CLI83" s="93"/>
      <c r="CLJ83" s="93"/>
      <c r="CLK83" s="93"/>
      <c r="CLL83" s="93"/>
      <c r="CLM83" s="93"/>
      <c r="CLN83" s="93"/>
      <c r="CLO83" s="93"/>
      <c r="CLP83" s="93"/>
      <c r="CLQ83" s="93"/>
      <c r="CLR83" s="93"/>
      <c r="CLS83" s="93"/>
      <c r="CLT83" s="93"/>
      <c r="CLU83" s="93"/>
      <c r="CLV83" s="93"/>
      <c r="CLW83" s="93"/>
      <c r="CLX83" s="93"/>
      <c r="CLY83" s="93"/>
      <c r="CLZ83" s="93"/>
      <c r="CMF83" s="93"/>
      <c r="CMI83" s="93"/>
      <c r="CML83" s="93"/>
      <c r="CMO83" s="93"/>
      <c r="CMR83" s="93"/>
      <c r="CMU83" s="93"/>
      <c r="CNA83" s="93"/>
      <c r="CNJ83" s="93"/>
      <c r="CNM83" s="93"/>
      <c r="CNP83" s="93"/>
      <c r="CNS83" s="93"/>
      <c r="COE83" s="93"/>
      <c r="COK83" s="93"/>
      <c r="CON83" s="93"/>
      <c r="COQ83" s="93"/>
      <c r="COT83" s="93"/>
      <c r="COZ83" s="93"/>
      <c r="CPC83" s="93"/>
      <c r="CPF83" s="93"/>
      <c r="CPI83" s="93"/>
      <c r="CPK83" s="93"/>
      <c r="CPL83" s="93"/>
      <c r="CPQ83" s="93"/>
      <c r="CPT83" s="93"/>
      <c r="CPW83" s="93"/>
      <c r="CPZ83" s="93"/>
      <c r="CQC83" s="93"/>
      <c r="CQF83" s="93"/>
      <c r="CQI83" s="93"/>
      <c r="CQO83" s="93"/>
      <c r="CQR83" s="93"/>
      <c r="CQU83" s="93"/>
      <c r="CQW83" s="93"/>
      <c r="CQX83" s="93"/>
      <c r="CRF83" s="93"/>
      <c r="CRI83" s="93"/>
      <c r="CRL83" s="93"/>
      <c r="CRW83" s="93"/>
      <c r="CRX83" s="93"/>
      <c r="CSC83" s="93"/>
      <c r="CSG83" s="93"/>
      <c r="CSH83" s="93"/>
      <c r="CSP83" s="93"/>
      <c r="CSQ83" s="93"/>
      <c r="CTQ83" s="93"/>
      <c r="CTR83" s="93"/>
      <c r="CTS83" s="93"/>
      <c r="CTT83" s="93"/>
      <c r="CTU83" s="93"/>
      <c r="CTV83" s="93"/>
      <c r="CTW83" s="93"/>
      <c r="CTX83" s="93"/>
      <c r="CTY83" s="93"/>
      <c r="CTZ83" s="93"/>
      <c r="CUA83" s="93"/>
      <c r="CUB83" s="93"/>
      <c r="CUC83" s="93"/>
      <c r="CUD83" s="93"/>
      <c r="CUE83" s="93"/>
      <c r="CUF83" s="93"/>
      <c r="CUG83" s="93"/>
      <c r="CUH83" s="93"/>
      <c r="CUI83" s="93"/>
      <c r="CUJ83" s="93"/>
      <c r="CUK83" s="93"/>
      <c r="CUL83" s="93"/>
      <c r="CUM83" s="93"/>
      <c r="CUN83" s="93"/>
      <c r="CUO83" s="93"/>
      <c r="CUP83" s="93"/>
      <c r="CUQ83" s="93"/>
      <c r="CUR83" s="93"/>
      <c r="CUS83" s="93"/>
      <c r="CUT83" s="93"/>
      <c r="CUU83" s="93"/>
      <c r="CUV83" s="93"/>
      <c r="CUW83" s="93"/>
      <c r="CUX83" s="93"/>
      <c r="CUY83" s="93"/>
      <c r="CUZ83" s="93"/>
      <c r="CVA83" s="93"/>
      <c r="CVB83" s="93"/>
      <c r="CVC83" s="93"/>
      <c r="CVD83" s="93"/>
      <c r="CVE83" s="93"/>
      <c r="CVF83" s="93"/>
      <c r="CVG83" s="93"/>
      <c r="CVH83" s="93"/>
      <c r="CVI83" s="93"/>
      <c r="CVJ83" s="93"/>
      <c r="CVK83" s="93"/>
      <c r="CVL83" s="93"/>
      <c r="CVM83" s="93"/>
      <c r="CVN83" s="93"/>
      <c r="CVO83" s="93"/>
      <c r="CVP83" s="93"/>
      <c r="CVQ83" s="93"/>
      <c r="CVR83" s="93"/>
      <c r="CVS83" s="93"/>
      <c r="CVT83" s="93"/>
      <c r="CVU83" s="93"/>
      <c r="CVV83" s="93"/>
      <c r="CWB83" s="93"/>
      <c r="CWE83" s="93"/>
      <c r="CWH83" s="93"/>
      <c r="CWK83" s="93"/>
      <c r="CWN83" s="93"/>
      <c r="CWQ83" s="93"/>
      <c r="CWW83" s="93"/>
      <c r="CXF83" s="93"/>
      <c r="CXI83" s="93"/>
      <c r="CXL83" s="93"/>
      <c r="CXO83" s="93"/>
      <c r="CYA83" s="93"/>
      <c r="CYG83" s="93"/>
      <c r="CYJ83" s="93"/>
      <c r="CYM83" s="93"/>
      <c r="CYP83" s="93"/>
      <c r="CYV83" s="93"/>
      <c r="CYY83" s="93"/>
      <c r="CZB83" s="93"/>
      <c r="CZE83" s="93"/>
      <c r="CZG83" s="93"/>
      <c r="CZH83" s="93"/>
      <c r="CZM83" s="93"/>
      <c r="CZP83" s="93"/>
      <c r="CZS83" s="93"/>
      <c r="CZV83" s="93"/>
      <c r="CZY83" s="93"/>
      <c r="DAB83" s="93"/>
      <c r="DAE83" s="93"/>
      <c r="DAK83" s="93"/>
      <c r="DAN83" s="93"/>
      <c r="DAQ83" s="93"/>
      <c r="DAS83" s="93"/>
      <c r="DAT83" s="93"/>
      <c r="DBB83" s="93"/>
      <c r="DBE83" s="93"/>
      <c r="DBH83" s="93"/>
      <c r="DBS83" s="93"/>
      <c r="DBT83" s="93"/>
      <c r="DBY83" s="93"/>
      <c r="DCC83" s="93"/>
      <c r="DCD83" s="93"/>
      <c r="DCL83" s="93"/>
      <c r="DCM83" s="93"/>
      <c r="DDM83" s="93"/>
      <c r="DDN83" s="93"/>
      <c r="DDO83" s="93"/>
      <c r="DDP83" s="93"/>
      <c r="DDQ83" s="93"/>
      <c r="DDR83" s="93"/>
      <c r="DDS83" s="93"/>
      <c r="DDT83" s="93"/>
      <c r="DDU83" s="93"/>
      <c r="DDV83" s="93"/>
      <c r="DDW83" s="93"/>
      <c r="DDX83" s="93"/>
      <c r="DDY83" s="93"/>
      <c r="DDZ83" s="93"/>
      <c r="DEA83" s="93"/>
      <c r="DEB83" s="93"/>
      <c r="DEC83" s="93"/>
      <c r="DED83" s="93"/>
      <c r="DEE83" s="93"/>
      <c r="DEF83" s="93"/>
      <c r="DEG83" s="93"/>
      <c r="DEH83" s="93"/>
      <c r="DEI83" s="93"/>
      <c r="DEJ83" s="93"/>
      <c r="DEK83" s="93"/>
      <c r="DEL83" s="93"/>
      <c r="DEM83" s="93"/>
      <c r="DEN83" s="93"/>
      <c r="DEO83" s="93"/>
      <c r="DEP83" s="93"/>
      <c r="DEQ83" s="93"/>
      <c r="DER83" s="93"/>
      <c r="DES83" s="93"/>
      <c r="DET83" s="93"/>
      <c r="DEU83" s="93"/>
      <c r="DEV83" s="93"/>
      <c r="DEW83" s="93"/>
      <c r="DEX83" s="93"/>
      <c r="DEY83" s="93"/>
      <c r="DEZ83" s="93"/>
      <c r="DFA83" s="93"/>
      <c r="DFB83" s="93"/>
      <c r="DFC83" s="93"/>
      <c r="DFD83" s="93"/>
      <c r="DFE83" s="93"/>
      <c r="DFF83" s="93"/>
      <c r="DFG83" s="93"/>
      <c r="DFH83" s="93"/>
      <c r="DFI83" s="93"/>
      <c r="DFJ83" s="93"/>
      <c r="DFK83" s="93"/>
      <c r="DFL83" s="93"/>
      <c r="DFM83" s="93"/>
      <c r="DFN83" s="93"/>
      <c r="DFO83" s="93"/>
      <c r="DFP83" s="93"/>
      <c r="DFQ83" s="93"/>
      <c r="DFR83" s="93"/>
      <c r="DFX83" s="93"/>
      <c r="DGA83" s="93"/>
      <c r="DGD83" s="93"/>
      <c r="DGG83" s="93"/>
      <c r="DGJ83" s="93"/>
      <c r="DGM83" s="93"/>
      <c r="DGS83" s="93"/>
      <c r="DHB83" s="93"/>
      <c r="DHE83" s="93"/>
      <c r="DHH83" s="93"/>
      <c r="DHK83" s="93"/>
      <c r="DHW83" s="93"/>
      <c r="DIC83" s="93"/>
      <c r="DIF83" s="93"/>
      <c r="DII83" s="93"/>
      <c r="DIL83" s="93"/>
      <c r="DIR83" s="93"/>
      <c r="DIU83" s="93"/>
      <c r="DIX83" s="93"/>
      <c r="DJA83" s="93"/>
      <c r="DJC83" s="93"/>
      <c r="DJD83" s="93"/>
      <c r="DJI83" s="93"/>
      <c r="DJL83" s="93"/>
      <c r="DJO83" s="93"/>
      <c r="DJR83" s="93"/>
      <c r="DJU83" s="93"/>
      <c r="DJX83" s="93"/>
      <c r="DKA83" s="93"/>
      <c r="DKG83" s="93"/>
      <c r="DKJ83" s="93"/>
      <c r="DKM83" s="93"/>
      <c r="DKO83" s="93"/>
      <c r="DKP83" s="93"/>
      <c r="DKX83" s="93"/>
      <c r="DLA83" s="93"/>
      <c r="DLD83" s="93"/>
      <c r="DLO83" s="93"/>
      <c r="DLP83" s="93"/>
      <c r="DLU83" s="93"/>
      <c r="DLY83" s="93"/>
      <c r="DLZ83" s="93"/>
      <c r="DMH83" s="93"/>
      <c r="DMI83" s="93"/>
      <c r="DNI83" s="93"/>
      <c r="DNJ83" s="93"/>
      <c r="DNK83" s="93"/>
      <c r="DNL83" s="93"/>
      <c r="DNM83" s="93"/>
      <c r="DNN83" s="93"/>
      <c r="DNO83" s="93"/>
      <c r="DNP83" s="93"/>
      <c r="DNQ83" s="93"/>
      <c r="DNR83" s="93"/>
      <c r="DNS83" s="93"/>
      <c r="DNT83" s="93"/>
      <c r="DNU83" s="93"/>
      <c r="DNV83" s="93"/>
      <c r="DNW83" s="93"/>
      <c r="DNX83" s="93"/>
      <c r="DNY83" s="93"/>
      <c r="DNZ83" s="93"/>
      <c r="DOA83" s="93"/>
      <c r="DOB83" s="93"/>
      <c r="DOC83" s="93"/>
      <c r="DOD83" s="93"/>
      <c r="DOE83" s="93"/>
      <c r="DOF83" s="93"/>
      <c r="DOG83" s="93"/>
      <c r="DOH83" s="93"/>
      <c r="DOI83" s="93"/>
      <c r="DOJ83" s="93"/>
      <c r="DOK83" s="93"/>
      <c r="DOL83" s="93"/>
      <c r="DOM83" s="93"/>
      <c r="DON83" s="93"/>
      <c r="DOO83" s="93"/>
      <c r="DOP83" s="93"/>
      <c r="DOQ83" s="93"/>
      <c r="DOR83" s="93"/>
      <c r="DOS83" s="93"/>
      <c r="DOT83" s="93"/>
      <c r="DOU83" s="93"/>
      <c r="DOV83" s="93"/>
      <c r="DOW83" s="93"/>
      <c r="DOX83" s="93"/>
      <c r="DOY83" s="93"/>
      <c r="DOZ83" s="93"/>
      <c r="DPA83" s="93"/>
      <c r="DPB83" s="93"/>
      <c r="DPC83" s="93"/>
      <c r="DPD83" s="93"/>
      <c r="DPE83" s="93"/>
      <c r="DPF83" s="93"/>
      <c r="DPG83" s="93"/>
      <c r="DPH83" s="93"/>
      <c r="DPI83" s="93"/>
      <c r="DPJ83" s="93"/>
      <c r="DPK83" s="93"/>
      <c r="DPL83" s="93"/>
      <c r="DPM83" s="93"/>
      <c r="DPN83" s="93"/>
      <c r="DPT83" s="93"/>
      <c r="DPW83" s="93"/>
      <c r="DPZ83" s="93"/>
      <c r="DQC83" s="93"/>
      <c r="DQF83" s="93"/>
      <c r="DQI83" s="93"/>
      <c r="DQO83" s="93"/>
      <c r="DQX83" s="93"/>
      <c r="DRA83" s="93"/>
      <c r="DRD83" s="93"/>
      <c r="DRG83" s="93"/>
      <c r="DRS83" s="93"/>
      <c r="DRY83" s="93"/>
      <c r="DSB83" s="93"/>
      <c r="DSE83" s="93"/>
      <c r="DSH83" s="93"/>
      <c r="DSN83" s="93"/>
      <c r="DSQ83" s="93"/>
      <c r="DST83" s="93"/>
      <c r="DSW83" s="93"/>
      <c r="DSY83" s="93"/>
      <c r="DSZ83" s="93"/>
      <c r="DTE83" s="93"/>
      <c r="DTH83" s="93"/>
      <c r="DTK83" s="93"/>
      <c r="DTN83" s="93"/>
      <c r="DTQ83" s="93"/>
      <c r="DTT83" s="93"/>
      <c r="DTW83" s="93"/>
      <c r="DUC83" s="93"/>
      <c r="DUF83" s="93"/>
      <c r="DUI83" s="93"/>
      <c r="DUK83" s="93"/>
      <c r="DUL83" s="93"/>
      <c r="DUT83" s="93"/>
      <c r="DUW83" s="93"/>
      <c r="DUZ83" s="93"/>
      <c r="DVK83" s="93"/>
      <c r="DVL83" s="93"/>
      <c r="DVQ83" s="93"/>
      <c r="DVU83" s="93"/>
      <c r="DVV83" s="93"/>
      <c r="DWD83" s="93"/>
      <c r="DWE83" s="93"/>
      <c r="DXE83" s="93"/>
      <c r="DXF83" s="93"/>
      <c r="DXG83" s="93"/>
      <c r="DXH83" s="93"/>
      <c r="DXI83" s="93"/>
      <c r="DXJ83" s="93"/>
      <c r="DXK83" s="93"/>
      <c r="DXL83" s="93"/>
      <c r="DXM83" s="93"/>
      <c r="DXN83" s="93"/>
      <c r="DXO83" s="93"/>
      <c r="DXP83" s="93"/>
      <c r="DXQ83" s="93"/>
      <c r="DXR83" s="93"/>
      <c r="DXS83" s="93"/>
      <c r="DXT83" s="93"/>
      <c r="DXU83" s="93"/>
      <c r="DXV83" s="93"/>
      <c r="DXW83" s="93"/>
      <c r="DXX83" s="93"/>
      <c r="DXY83" s="93"/>
      <c r="DXZ83" s="93"/>
      <c r="DYA83" s="93"/>
      <c r="DYB83" s="93"/>
      <c r="DYC83" s="93"/>
      <c r="DYD83" s="93"/>
      <c r="DYE83" s="93"/>
      <c r="DYF83" s="93"/>
      <c r="DYG83" s="93"/>
      <c r="DYH83" s="93"/>
      <c r="DYI83" s="93"/>
      <c r="DYJ83" s="93"/>
      <c r="DYK83" s="93"/>
      <c r="DYL83" s="93"/>
      <c r="DYM83" s="93"/>
      <c r="DYN83" s="93"/>
      <c r="DYO83" s="93"/>
      <c r="DYP83" s="93"/>
      <c r="DYQ83" s="93"/>
      <c r="DYR83" s="93"/>
      <c r="DYS83" s="93"/>
      <c r="DYT83" s="93"/>
      <c r="DYU83" s="93"/>
      <c r="DYV83" s="93"/>
      <c r="DYW83" s="93"/>
      <c r="DYX83" s="93"/>
      <c r="DYY83" s="93"/>
      <c r="DYZ83" s="93"/>
      <c r="DZA83" s="93"/>
      <c r="DZB83" s="93"/>
      <c r="DZC83" s="93"/>
      <c r="DZD83" s="93"/>
      <c r="DZE83" s="93"/>
      <c r="DZF83" s="93"/>
      <c r="DZG83" s="93"/>
      <c r="DZH83" s="93"/>
      <c r="DZI83" s="93"/>
      <c r="DZJ83" s="93"/>
      <c r="DZP83" s="93"/>
      <c r="DZS83" s="93"/>
      <c r="DZV83" s="93"/>
      <c r="DZY83" s="93"/>
      <c r="EAB83" s="93"/>
      <c r="EAE83" s="93"/>
      <c r="EAK83" s="93"/>
      <c r="EAT83" s="93"/>
      <c r="EAW83" s="93"/>
      <c r="EAZ83" s="93"/>
      <c r="EBC83" s="93"/>
      <c r="EBO83" s="93"/>
      <c r="EBU83" s="93"/>
      <c r="EBX83" s="93"/>
      <c r="ECA83" s="93"/>
      <c r="ECD83" s="93"/>
      <c r="ECJ83" s="93"/>
      <c r="ECM83" s="93"/>
      <c r="ECP83" s="93"/>
      <c r="ECS83" s="93"/>
      <c r="ECU83" s="93"/>
      <c r="ECV83" s="93"/>
      <c r="EDA83" s="93"/>
      <c r="EDD83" s="93"/>
      <c r="EDG83" s="93"/>
      <c r="EDJ83" s="93"/>
      <c r="EDM83" s="93"/>
      <c r="EDP83" s="93"/>
      <c r="EDS83" s="93"/>
      <c r="EDY83" s="93"/>
      <c r="EEB83" s="93"/>
      <c r="EEE83" s="93"/>
      <c r="EEG83" s="93"/>
      <c r="EEH83" s="93"/>
      <c r="EEP83" s="93"/>
      <c r="EES83" s="93"/>
      <c r="EEV83" s="93"/>
      <c r="EFG83" s="93"/>
      <c r="EFH83" s="93"/>
      <c r="EFM83" s="93"/>
      <c r="EFQ83" s="93"/>
      <c r="EFR83" s="93"/>
      <c r="EFZ83" s="93"/>
      <c r="EGA83" s="93"/>
      <c r="EHA83" s="93"/>
      <c r="EHB83" s="93"/>
      <c r="EHC83" s="93"/>
      <c r="EHD83" s="93"/>
      <c r="EHE83" s="93"/>
      <c r="EHF83" s="93"/>
      <c r="EHG83" s="93"/>
      <c r="EHH83" s="93"/>
      <c r="EHI83" s="93"/>
      <c r="EHJ83" s="93"/>
      <c r="EHK83" s="93"/>
      <c r="EHL83" s="93"/>
      <c r="EHM83" s="93"/>
      <c r="EHN83" s="93"/>
      <c r="EHO83" s="93"/>
      <c r="EHP83" s="93"/>
      <c r="EHQ83" s="93"/>
      <c r="EHR83" s="93"/>
      <c r="EHS83" s="93"/>
      <c r="EHT83" s="93"/>
      <c r="EHU83" s="93"/>
      <c r="EHV83" s="93"/>
      <c r="EHW83" s="93"/>
      <c r="EHX83" s="93"/>
      <c r="EHY83" s="93"/>
      <c r="EHZ83" s="93"/>
      <c r="EIA83" s="93"/>
      <c r="EIB83" s="93"/>
      <c r="EIC83" s="93"/>
      <c r="EID83" s="93"/>
      <c r="EIE83" s="93"/>
      <c r="EIF83" s="93"/>
      <c r="EIG83" s="93"/>
      <c r="EIH83" s="93"/>
      <c r="EII83" s="93"/>
      <c r="EIJ83" s="93"/>
      <c r="EIK83" s="93"/>
      <c r="EIL83" s="93"/>
      <c r="EIM83" s="93"/>
      <c r="EIN83" s="93"/>
      <c r="EIO83" s="93"/>
      <c r="EIP83" s="93"/>
      <c r="EIQ83" s="93"/>
      <c r="EIR83" s="93"/>
      <c r="EIS83" s="93"/>
      <c r="EIT83" s="93"/>
      <c r="EIU83" s="93"/>
      <c r="EIV83" s="93"/>
      <c r="EIW83" s="93"/>
      <c r="EIX83" s="93"/>
      <c r="EIY83" s="93"/>
      <c r="EIZ83" s="93"/>
      <c r="EJA83" s="93"/>
      <c r="EJB83" s="93"/>
      <c r="EJC83" s="93"/>
      <c r="EJD83" s="93"/>
      <c r="EJE83" s="93"/>
      <c r="EJF83" s="93"/>
      <c r="EJL83" s="93"/>
      <c r="EJO83" s="93"/>
      <c r="EJR83" s="93"/>
      <c r="EJU83" s="93"/>
      <c r="EJX83" s="93"/>
      <c r="EKA83" s="93"/>
      <c r="EKG83" s="93"/>
      <c r="EKP83" s="93"/>
      <c r="EKS83" s="93"/>
      <c r="EKV83" s="93"/>
      <c r="EKY83" s="93"/>
      <c r="ELK83" s="93"/>
      <c r="ELQ83" s="93"/>
      <c r="ELT83" s="93"/>
      <c r="ELW83" s="93"/>
      <c r="ELZ83" s="93"/>
      <c r="EMF83" s="93"/>
      <c r="EMI83" s="93"/>
      <c r="EML83" s="93"/>
      <c r="EMO83" s="93"/>
      <c r="EMQ83" s="93"/>
      <c r="EMR83" s="93"/>
      <c r="EMW83" s="93"/>
      <c r="EMZ83" s="93"/>
      <c r="ENC83" s="93"/>
      <c r="ENF83" s="93"/>
      <c r="ENI83" s="93"/>
      <c r="ENL83" s="93"/>
      <c r="ENO83" s="93"/>
      <c r="ENU83" s="93"/>
      <c r="ENX83" s="93"/>
      <c r="EOA83" s="93"/>
      <c r="EOC83" s="93"/>
      <c r="EOD83" s="93"/>
      <c r="EOL83" s="93"/>
      <c r="EOO83" s="93"/>
      <c r="EOR83" s="93"/>
      <c r="EPC83" s="93"/>
      <c r="EPD83" s="93"/>
      <c r="EPI83" s="93"/>
      <c r="EPM83" s="93"/>
      <c r="EPN83" s="93"/>
      <c r="EPV83" s="93"/>
      <c r="EPW83" s="93"/>
      <c r="EQW83" s="93"/>
      <c r="EQX83" s="93"/>
      <c r="EQY83" s="93"/>
      <c r="EQZ83" s="93"/>
      <c r="ERA83" s="93"/>
      <c r="ERB83" s="93"/>
      <c r="ERC83" s="93"/>
      <c r="ERD83" s="93"/>
      <c r="ERE83" s="93"/>
      <c r="ERF83" s="93"/>
      <c r="ERG83" s="93"/>
      <c r="ERH83" s="93"/>
      <c r="ERI83" s="93"/>
      <c r="ERJ83" s="93"/>
      <c r="ERK83" s="93"/>
      <c r="ERL83" s="93"/>
      <c r="ERM83" s="93"/>
      <c r="ERN83" s="93"/>
      <c r="ERO83" s="93"/>
      <c r="ERP83" s="93"/>
      <c r="ERQ83" s="93"/>
      <c r="ERR83" s="93"/>
      <c r="ERS83" s="93"/>
      <c r="ERT83" s="93"/>
      <c r="ERU83" s="93"/>
      <c r="ERV83" s="93"/>
      <c r="ERW83" s="93"/>
      <c r="ERX83" s="93"/>
      <c r="ERY83" s="93"/>
      <c r="ERZ83" s="93"/>
      <c r="ESA83" s="93"/>
      <c r="ESB83" s="93"/>
      <c r="ESC83" s="93"/>
      <c r="ESD83" s="93"/>
      <c r="ESE83" s="93"/>
      <c r="ESF83" s="93"/>
      <c r="ESG83" s="93"/>
      <c r="ESH83" s="93"/>
      <c r="ESI83" s="93"/>
      <c r="ESJ83" s="93"/>
      <c r="ESK83" s="93"/>
      <c r="ESL83" s="93"/>
      <c r="ESM83" s="93"/>
      <c r="ESN83" s="93"/>
      <c r="ESO83" s="93"/>
      <c r="ESP83" s="93"/>
      <c r="ESQ83" s="93"/>
      <c r="ESR83" s="93"/>
      <c r="ESS83" s="93"/>
      <c r="EST83" s="93"/>
      <c r="ESU83" s="93"/>
      <c r="ESV83" s="93"/>
      <c r="ESW83" s="93"/>
      <c r="ESX83" s="93"/>
      <c r="ESY83" s="93"/>
      <c r="ESZ83" s="93"/>
      <c r="ETA83" s="93"/>
      <c r="ETB83" s="93"/>
      <c r="ETH83" s="93"/>
      <c r="ETK83" s="93"/>
      <c r="ETN83" s="93"/>
      <c r="ETQ83" s="93"/>
      <c r="ETT83" s="93"/>
      <c r="ETW83" s="93"/>
      <c r="EUC83" s="93"/>
      <c r="EUL83" s="93"/>
      <c r="EUO83" s="93"/>
      <c r="EUR83" s="93"/>
      <c r="EUU83" s="93"/>
      <c r="EVG83" s="93"/>
      <c r="EVM83" s="93"/>
      <c r="EVP83" s="93"/>
      <c r="EVS83" s="93"/>
      <c r="EVV83" s="93"/>
      <c r="EWB83" s="93"/>
      <c r="EWE83" s="93"/>
      <c r="EWH83" s="93"/>
      <c r="EWK83" s="93"/>
      <c r="EWM83" s="93"/>
      <c r="EWN83" s="93"/>
      <c r="EWS83" s="93"/>
      <c r="EWV83" s="93"/>
      <c r="EWY83" s="93"/>
      <c r="EXB83" s="93"/>
      <c r="EXE83" s="93"/>
      <c r="EXH83" s="93"/>
      <c r="EXK83" s="93"/>
      <c r="EXQ83" s="93"/>
      <c r="EXT83" s="93"/>
      <c r="EXW83" s="93"/>
      <c r="EXY83" s="93"/>
      <c r="EXZ83" s="93"/>
      <c r="EYH83" s="93"/>
      <c r="EYK83" s="93"/>
      <c r="EYN83" s="93"/>
      <c r="EYY83" s="93"/>
      <c r="EYZ83" s="93"/>
      <c r="EZE83" s="93"/>
      <c r="EZI83" s="93"/>
      <c r="EZJ83" s="93"/>
      <c r="EZR83" s="93"/>
      <c r="EZS83" s="93"/>
      <c r="FAS83" s="93"/>
      <c r="FAT83" s="93"/>
      <c r="FAU83" s="93"/>
      <c r="FAV83" s="93"/>
      <c r="FAW83" s="93"/>
      <c r="FAX83" s="93"/>
      <c r="FAY83" s="93"/>
      <c r="FAZ83" s="93"/>
      <c r="FBA83" s="93"/>
      <c r="FBB83" s="93"/>
      <c r="FBC83" s="93"/>
      <c r="FBD83" s="93"/>
      <c r="FBE83" s="93"/>
      <c r="FBF83" s="93"/>
      <c r="FBG83" s="93"/>
      <c r="FBH83" s="93"/>
      <c r="FBI83" s="93"/>
      <c r="FBJ83" s="93"/>
      <c r="FBK83" s="93"/>
      <c r="FBL83" s="93"/>
      <c r="FBM83" s="93"/>
      <c r="FBN83" s="93"/>
      <c r="FBO83" s="93"/>
      <c r="FBP83" s="93"/>
      <c r="FBQ83" s="93"/>
      <c r="FBR83" s="93"/>
      <c r="FBS83" s="93"/>
      <c r="FBT83" s="93"/>
      <c r="FBU83" s="93"/>
      <c r="FBV83" s="93"/>
      <c r="FBW83" s="93"/>
      <c r="FBX83" s="93"/>
      <c r="FBY83" s="93"/>
      <c r="FBZ83" s="93"/>
      <c r="FCA83" s="93"/>
      <c r="FCB83" s="93"/>
      <c r="FCC83" s="93"/>
      <c r="FCD83" s="93"/>
      <c r="FCE83" s="93"/>
      <c r="FCF83" s="93"/>
      <c r="FCG83" s="93"/>
      <c r="FCH83" s="93"/>
      <c r="FCI83" s="93"/>
      <c r="FCJ83" s="93"/>
      <c r="FCK83" s="93"/>
      <c r="FCL83" s="93"/>
      <c r="FCM83" s="93"/>
      <c r="FCN83" s="93"/>
      <c r="FCO83" s="93"/>
      <c r="FCP83" s="93"/>
      <c r="FCQ83" s="93"/>
      <c r="FCR83" s="93"/>
      <c r="FCS83" s="93"/>
      <c r="FCT83" s="93"/>
      <c r="FCU83" s="93"/>
      <c r="FCV83" s="93"/>
      <c r="FCW83" s="93"/>
      <c r="FCX83" s="93"/>
      <c r="FDD83" s="93"/>
      <c r="FDG83" s="93"/>
      <c r="FDJ83" s="93"/>
      <c r="FDM83" s="93"/>
      <c r="FDP83" s="93"/>
      <c r="FDS83" s="93"/>
      <c r="FDY83" s="93"/>
      <c r="FEH83" s="93"/>
      <c r="FEK83" s="93"/>
      <c r="FEN83" s="93"/>
      <c r="FEQ83" s="93"/>
      <c r="FFC83" s="93"/>
      <c r="FFI83" s="93"/>
      <c r="FFL83" s="93"/>
      <c r="FFO83" s="93"/>
      <c r="FFR83" s="93"/>
      <c r="FFX83" s="93"/>
      <c r="FGA83" s="93"/>
      <c r="FGD83" s="93"/>
      <c r="FGG83" s="93"/>
      <c r="FGI83" s="93"/>
      <c r="FGJ83" s="93"/>
      <c r="FGO83" s="93"/>
      <c r="FGR83" s="93"/>
      <c r="FGU83" s="93"/>
      <c r="FGX83" s="93"/>
      <c r="FHA83" s="93"/>
      <c r="FHD83" s="93"/>
      <c r="FHG83" s="93"/>
      <c r="FHM83" s="93"/>
      <c r="FHP83" s="93"/>
      <c r="FHS83" s="93"/>
      <c r="FHU83" s="93"/>
      <c r="FHV83" s="93"/>
      <c r="FID83" s="93"/>
      <c r="FIG83" s="93"/>
      <c r="FIJ83" s="93"/>
      <c r="FIU83" s="93"/>
      <c r="FIV83" s="93"/>
      <c r="FJA83" s="93"/>
      <c r="FJE83" s="93"/>
      <c r="FJF83" s="93"/>
      <c r="FJN83" s="93"/>
      <c r="FJO83" s="93"/>
      <c r="FKO83" s="93"/>
      <c r="FKP83" s="93"/>
      <c r="FKQ83" s="93"/>
      <c r="FKR83" s="93"/>
      <c r="FKS83" s="93"/>
      <c r="FKT83" s="93"/>
      <c r="FKU83" s="93"/>
      <c r="FKV83" s="93"/>
      <c r="FKW83" s="93"/>
      <c r="FKX83" s="93"/>
      <c r="FKY83" s="93"/>
      <c r="FKZ83" s="93"/>
      <c r="FLA83" s="93"/>
      <c r="FLB83" s="93"/>
      <c r="FLC83" s="93"/>
      <c r="FLD83" s="93"/>
      <c r="FLE83" s="93"/>
      <c r="FLF83" s="93"/>
      <c r="FLG83" s="93"/>
      <c r="FLH83" s="93"/>
      <c r="FLI83" s="93"/>
      <c r="FLJ83" s="93"/>
      <c r="FLK83" s="93"/>
      <c r="FLL83" s="93"/>
      <c r="FLM83" s="93"/>
      <c r="FLN83" s="93"/>
      <c r="FLO83" s="93"/>
      <c r="FLP83" s="93"/>
      <c r="FLQ83" s="93"/>
      <c r="FLR83" s="93"/>
      <c r="FLS83" s="93"/>
      <c r="FLT83" s="93"/>
      <c r="FLU83" s="93"/>
      <c r="FLV83" s="93"/>
      <c r="FLW83" s="93"/>
      <c r="FLX83" s="93"/>
      <c r="FLY83" s="93"/>
      <c r="FLZ83" s="93"/>
      <c r="FMA83" s="93"/>
      <c r="FMB83" s="93"/>
      <c r="FMC83" s="93"/>
      <c r="FMD83" s="93"/>
      <c r="FME83" s="93"/>
      <c r="FMF83" s="93"/>
      <c r="FMG83" s="93"/>
      <c r="FMH83" s="93"/>
      <c r="FMI83" s="93"/>
      <c r="FMJ83" s="93"/>
      <c r="FMK83" s="93"/>
      <c r="FML83" s="93"/>
      <c r="FMM83" s="93"/>
      <c r="FMN83" s="93"/>
      <c r="FMO83" s="93"/>
      <c r="FMP83" s="93"/>
      <c r="FMQ83" s="93"/>
      <c r="FMR83" s="93"/>
      <c r="FMS83" s="93"/>
      <c r="FMT83" s="93"/>
      <c r="FMZ83" s="93"/>
      <c r="FNC83" s="93"/>
      <c r="FNF83" s="93"/>
      <c r="FNI83" s="93"/>
      <c r="FNL83" s="93"/>
      <c r="FNO83" s="93"/>
      <c r="FNU83" s="93"/>
      <c r="FOD83" s="93"/>
      <c r="FOG83" s="93"/>
      <c r="FOJ83" s="93"/>
      <c r="FOM83" s="93"/>
      <c r="FOY83" s="93"/>
      <c r="FPE83" s="93"/>
      <c r="FPH83" s="93"/>
      <c r="FPK83" s="93"/>
      <c r="FPN83" s="93"/>
      <c r="FPT83" s="93"/>
      <c r="FPW83" s="93"/>
      <c r="FPZ83" s="93"/>
      <c r="FQC83" s="93"/>
      <c r="FQE83" s="93"/>
      <c r="FQF83" s="93"/>
      <c r="FQK83" s="93"/>
      <c r="FQN83" s="93"/>
      <c r="FQQ83" s="93"/>
      <c r="FQT83" s="93"/>
      <c r="FQW83" s="93"/>
      <c r="FQZ83" s="93"/>
      <c r="FRC83" s="93"/>
      <c r="FRI83" s="93"/>
      <c r="FRL83" s="93"/>
      <c r="FRO83" s="93"/>
      <c r="FRQ83" s="93"/>
      <c r="FRR83" s="93"/>
      <c r="FRZ83" s="93"/>
      <c r="FSC83" s="93"/>
      <c r="FSF83" s="93"/>
      <c r="FSQ83" s="93"/>
      <c r="FSR83" s="93"/>
      <c r="FSW83" s="93"/>
      <c r="FTA83" s="93"/>
      <c r="FTB83" s="93"/>
      <c r="FTJ83" s="93"/>
      <c r="FTK83" s="93"/>
      <c r="FUK83" s="93"/>
      <c r="FUL83" s="93"/>
      <c r="FUM83" s="93"/>
      <c r="FUN83" s="93"/>
      <c r="FUO83" s="93"/>
      <c r="FUP83" s="93"/>
      <c r="FUQ83" s="93"/>
      <c r="FUR83" s="93"/>
      <c r="FUS83" s="93"/>
      <c r="FUT83" s="93"/>
      <c r="FUU83" s="93"/>
      <c r="FUV83" s="93"/>
      <c r="FUW83" s="93"/>
      <c r="FUX83" s="93"/>
      <c r="FUY83" s="93"/>
      <c r="FUZ83" s="93"/>
      <c r="FVA83" s="93"/>
      <c r="FVB83" s="93"/>
      <c r="FVC83" s="93"/>
      <c r="FVD83" s="93"/>
      <c r="FVE83" s="93"/>
      <c r="FVF83" s="93"/>
      <c r="FVG83" s="93"/>
      <c r="FVH83" s="93"/>
      <c r="FVI83" s="93"/>
      <c r="FVJ83" s="93"/>
      <c r="FVK83" s="93"/>
      <c r="FVL83" s="93"/>
      <c r="FVM83" s="93"/>
      <c r="FVN83" s="93"/>
      <c r="FVO83" s="93"/>
      <c r="FVP83" s="93"/>
      <c r="FVQ83" s="93"/>
      <c r="FVR83" s="93"/>
      <c r="FVS83" s="93"/>
      <c r="FVT83" s="93"/>
      <c r="FVU83" s="93"/>
      <c r="FVV83" s="93"/>
      <c r="FVW83" s="93"/>
      <c r="FVX83" s="93"/>
      <c r="FVY83" s="93"/>
      <c r="FVZ83" s="93"/>
      <c r="FWA83" s="93"/>
      <c r="FWB83" s="93"/>
      <c r="FWC83" s="93"/>
      <c r="FWD83" s="93"/>
      <c r="FWE83" s="93"/>
      <c r="FWF83" s="93"/>
      <c r="FWG83" s="93"/>
      <c r="FWH83" s="93"/>
      <c r="FWI83" s="93"/>
      <c r="FWJ83" s="93"/>
      <c r="FWK83" s="93"/>
      <c r="FWL83" s="93"/>
      <c r="FWM83" s="93"/>
      <c r="FWN83" s="93"/>
      <c r="FWO83" s="93"/>
      <c r="FWP83" s="93"/>
      <c r="FWV83" s="93"/>
      <c r="FWY83" s="93"/>
      <c r="FXB83" s="93"/>
      <c r="FXE83" s="93"/>
      <c r="FXH83" s="93"/>
      <c r="FXK83" s="93"/>
      <c r="FXQ83" s="93"/>
      <c r="FXZ83" s="93"/>
      <c r="FYC83" s="93"/>
      <c r="FYF83" s="93"/>
      <c r="FYI83" s="93"/>
      <c r="FYU83" s="93"/>
      <c r="FZA83" s="93"/>
      <c r="FZD83" s="93"/>
      <c r="FZG83" s="93"/>
      <c r="FZJ83" s="93"/>
      <c r="FZP83" s="93"/>
      <c r="FZS83" s="93"/>
      <c r="FZV83" s="93"/>
      <c r="FZY83" s="93"/>
      <c r="GAA83" s="93"/>
      <c r="GAB83" s="93"/>
      <c r="GAG83" s="93"/>
      <c r="GAJ83" s="93"/>
      <c r="GAM83" s="93"/>
      <c r="GAP83" s="93"/>
      <c r="GAS83" s="93"/>
      <c r="GAV83" s="93"/>
      <c r="GAY83" s="93"/>
      <c r="GBE83" s="93"/>
      <c r="GBH83" s="93"/>
      <c r="GBK83" s="93"/>
      <c r="GBM83" s="93"/>
      <c r="GBN83" s="93"/>
      <c r="GBV83" s="93"/>
      <c r="GBY83" s="93"/>
      <c r="GCB83" s="93"/>
      <c r="GCM83" s="93"/>
      <c r="GCN83" s="93"/>
      <c r="GCS83" s="93"/>
      <c r="GCW83" s="93"/>
      <c r="GCX83" s="93"/>
      <c r="GDF83" s="93"/>
      <c r="GDG83" s="93"/>
      <c r="GEG83" s="93"/>
      <c r="GEH83" s="93"/>
      <c r="GEI83" s="93"/>
      <c r="GEJ83" s="93"/>
      <c r="GEK83" s="93"/>
      <c r="GEL83" s="93"/>
      <c r="GEM83" s="93"/>
      <c r="GEN83" s="93"/>
      <c r="GEO83" s="93"/>
      <c r="GEP83" s="93"/>
      <c r="GEQ83" s="93"/>
      <c r="GER83" s="93"/>
      <c r="GES83" s="93"/>
      <c r="GET83" s="93"/>
      <c r="GEU83" s="93"/>
      <c r="GEV83" s="93"/>
      <c r="GEW83" s="93"/>
      <c r="GEX83" s="93"/>
      <c r="GEY83" s="93"/>
      <c r="GEZ83" s="93"/>
      <c r="GFA83" s="93"/>
      <c r="GFB83" s="93"/>
      <c r="GFC83" s="93"/>
      <c r="GFD83" s="93"/>
      <c r="GFE83" s="93"/>
      <c r="GFF83" s="93"/>
      <c r="GFG83" s="93"/>
      <c r="GFH83" s="93"/>
      <c r="GFI83" s="93"/>
      <c r="GFJ83" s="93"/>
      <c r="GFK83" s="93"/>
      <c r="GFL83" s="93"/>
      <c r="GFM83" s="93"/>
      <c r="GFN83" s="93"/>
      <c r="GFO83" s="93"/>
      <c r="GFP83" s="93"/>
      <c r="GFQ83" s="93"/>
      <c r="GFR83" s="93"/>
      <c r="GFS83" s="93"/>
      <c r="GFT83" s="93"/>
      <c r="GFU83" s="93"/>
      <c r="GFV83" s="93"/>
      <c r="GFW83" s="93"/>
      <c r="GFX83" s="93"/>
      <c r="GFY83" s="93"/>
      <c r="GFZ83" s="93"/>
      <c r="GGA83" s="93"/>
      <c r="GGB83" s="93"/>
      <c r="GGC83" s="93"/>
      <c r="GGD83" s="93"/>
      <c r="GGE83" s="93"/>
      <c r="GGF83" s="93"/>
      <c r="GGG83" s="93"/>
      <c r="GGH83" s="93"/>
      <c r="GGI83" s="93"/>
      <c r="GGJ83" s="93"/>
      <c r="GGK83" s="93"/>
      <c r="GGL83" s="93"/>
      <c r="GGR83" s="93"/>
      <c r="GGU83" s="93"/>
      <c r="GGX83" s="93"/>
      <c r="GHA83" s="93"/>
      <c r="GHD83" s="93"/>
      <c r="GHG83" s="93"/>
      <c r="GHM83" s="93"/>
      <c r="GHV83" s="93"/>
      <c r="GHY83" s="93"/>
      <c r="GIB83" s="93"/>
      <c r="GIE83" s="93"/>
      <c r="GIQ83" s="93"/>
      <c r="GIW83" s="93"/>
      <c r="GIZ83" s="93"/>
      <c r="GJC83" s="93"/>
      <c r="GJF83" s="93"/>
      <c r="GJL83" s="93"/>
      <c r="GJO83" s="93"/>
      <c r="GJR83" s="93"/>
      <c r="GJU83" s="93"/>
      <c r="GJW83" s="93"/>
      <c r="GJX83" s="93"/>
      <c r="GKC83" s="93"/>
      <c r="GKF83" s="93"/>
      <c r="GKI83" s="93"/>
      <c r="GKL83" s="93"/>
      <c r="GKO83" s="93"/>
      <c r="GKR83" s="93"/>
      <c r="GKU83" s="93"/>
      <c r="GLA83" s="93"/>
      <c r="GLD83" s="93"/>
      <c r="GLG83" s="93"/>
      <c r="GLI83" s="93"/>
      <c r="GLJ83" s="93"/>
      <c r="GLR83" s="93"/>
      <c r="GLU83" s="93"/>
      <c r="GLX83" s="93"/>
      <c r="GMI83" s="93"/>
      <c r="GMJ83" s="93"/>
      <c r="GMO83" s="93"/>
      <c r="GMS83" s="93"/>
      <c r="GMT83" s="93"/>
      <c r="GNB83" s="93"/>
      <c r="GNC83" s="93"/>
      <c r="GOC83" s="93"/>
      <c r="GOD83" s="93"/>
      <c r="GOE83" s="93"/>
      <c r="GOF83" s="93"/>
      <c r="GOG83" s="93"/>
      <c r="GOH83" s="93"/>
      <c r="GOI83" s="93"/>
      <c r="GOJ83" s="93"/>
      <c r="GOK83" s="93"/>
      <c r="GOL83" s="93"/>
      <c r="GOM83" s="93"/>
      <c r="GON83" s="93"/>
      <c r="GOO83" s="93"/>
      <c r="GOP83" s="93"/>
      <c r="GOQ83" s="93"/>
      <c r="GOR83" s="93"/>
      <c r="GOS83" s="93"/>
      <c r="GOT83" s="93"/>
      <c r="GOU83" s="93"/>
      <c r="GOV83" s="93"/>
      <c r="GOW83" s="93"/>
      <c r="GOX83" s="93"/>
      <c r="GOY83" s="93"/>
      <c r="GOZ83" s="93"/>
      <c r="GPA83" s="93"/>
      <c r="GPB83" s="93"/>
      <c r="GPC83" s="93"/>
      <c r="GPD83" s="93"/>
      <c r="GPE83" s="93"/>
      <c r="GPF83" s="93"/>
      <c r="GPG83" s="93"/>
      <c r="GPH83" s="93"/>
      <c r="GPI83" s="93"/>
      <c r="GPJ83" s="93"/>
      <c r="GPK83" s="93"/>
      <c r="GPL83" s="93"/>
      <c r="GPM83" s="93"/>
      <c r="GPN83" s="93"/>
      <c r="GPO83" s="93"/>
      <c r="GPP83" s="93"/>
      <c r="GPQ83" s="93"/>
      <c r="GPR83" s="93"/>
      <c r="GPS83" s="93"/>
      <c r="GPT83" s="93"/>
      <c r="GPU83" s="93"/>
      <c r="GPV83" s="93"/>
      <c r="GPW83" s="93"/>
      <c r="GPX83" s="93"/>
      <c r="GPY83" s="93"/>
      <c r="GPZ83" s="93"/>
      <c r="GQA83" s="93"/>
      <c r="GQB83" s="93"/>
      <c r="GQC83" s="93"/>
      <c r="GQD83" s="93"/>
      <c r="GQE83" s="93"/>
      <c r="GQF83" s="93"/>
      <c r="GQG83" s="93"/>
      <c r="GQH83" s="93"/>
      <c r="GQN83" s="93"/>
      <c r="GQQ83" s="93"/>
      <c r="GQT83" s="93"/>
      <c r="GQW83" s="93"/>
      <c r="GQZ83" s="93"/>
      <c r="GRC83" s="93"/>
      <c r="GRI83" s="93"/>
      <c r="GRR83" s="93"/>
      <c r="GRU83" s="93"/>
      <c r="GRX83" s="93"/>
      <c r="GSA83" s="93"/>
      <c r="GSM83" s="93"/>
      <c r="GSS83" s="93"/>
      <c r="GSV83" s="93"/>
      <c r="GSY83" s="93"/>
      <c r="GTB83" s="93"/>
      <c r="GTH83" s="93"/>
      <c r="GTK83" s="93"/>
      <c r="GTN83" s="93"/>
      <c r="GTQ83" s="93"/>
      <c r="GTS83" s="93"/>
      <c r="GTT83" s="93"/>
      <c r="GTY83" s="93"/>
      <c r="GUB83" s="93"/>
      <c r="GUE83" s="93"/>
      <c r="GUH83" s="93"/>
      <c r="GUK83" s="93"/>
      <c r="GUN83" s="93"/>
      <c r="GUQ83" s="93"/>
      <c r="GUW83" s="93"/>
      <c r="GUZ83" s="93"/>
      <c r="GVC83" s="93"/>
      <c r="GVE83" s="93"/>
      <c r="GVF83" s="93"/>
      <c r="GVN83" s="93"/>
      <c r="GVQ83" s="93"/>
      <c r="GVT83" s="93"/>
      <c r="GWE83" s="93"/>
      <c r="GWF83" s="93"/>
      <c r="GWK83" s="93"/>
      <c r="GWO83" s="93"/>
      <c r="GWP83" s="93"/>
      <c r="GWX83" s="93"/>
      <c r="GWY83" s="93"/>
      <c r="GXY83" s="93"/>
      <c r="GXZ83" s="93"/>
      <c r="GYA83" s="93"/>
      <c r="GYB83" s="93"/>
      <c r="GYC83" s="93"/>
      <c r="GYD83" s="93"/>
      <c r="GYE83" s="93"/>
      <c r="GYF83" s="93"/>
      <c r="GYG83" s="93"/>
      <c r="GYH83" s="93"/>
      <c r="GYI83" s="93"/>
      <c r="GYJ83" s="93"/>
      <c r="GYK83" s="93"/>
      <c r="GYL83" s="93"/>
      <c r="GYM83" s="93"/>
      <c r="GYN83" s="93"/>
      <c r="GYO83" s="93"/>
      <c r="GYP83" s="93"/>
      <c r="GYQ83" s="93"/>
      <c r="GYR83" s="93"/>
      <c r="GYS83" s="93"/>
      <c r="GYT83" s="93"/>
      <c r="GYU83" s="93"/>
      <c r="GYV83" s="93"/>
      <c r="GYW83" s="93"/>
      <c r="GYX83" s="93"/>
      <c r="GYY83" s="93"/>
      <c r="GYZ83" s="93"/>
      <c r="GZA83" s="93"/>
      <c r="GZB83" s="93"/>
      <c r="GZC83" s="93"/>
      <c r="GZD83" s="93"/>
      <c r="GZE83" s="93"/>
      <c r="GZF83" s="93"/>
      <c r="GZG83" s="93"/>
      <c r="GZH83" s="93"/>
      <c r="GZI83" s="93"/>
      <c r="GZJ83" s="93"/>
      <c r="GZK83" s="93"/>
      <c r="GZL83" s="93"/>
      <c r="GZM83" s="93"/>
      <c r="GZN83" s="93"/>
      <c r="GZO83" s="93"/>
      <c r="GZP83" s="93"/>
      <c r="GZQ83" s="93"/>
      <c r="GZR83" s="93"/>
      <c r="GZS83" s="93"/>
      <c r="GZT83" s="93"/>
      <c r="GZU83" s="93"/>
      <c r="GZV83" s="93"/>
      <c r="GZW83" s="93"/>
      <c r="GZX83" s="93"/>
      <c r="GZY83" s="93"/>
      <c r="GZZ83" s="93"/>
      <c r="HAA83" s="93"/>
      <c r="HAB83" s="93"/>
      <c r="HAC83" s="93"/>
      <c r="HAD83" s="93"/>
      <c r="HAJ83" s="93"/>
      <c r="HAM83" s="93"/>
      <c r="HAP83" s="93"/>
      <c r="HAS83" s="93"/>
      <c r="HAV83" s="93"/>
      <c r="HAY83" s="93"/>
      <c r="HBE83" s="93"/>
      <c r="HBN83" s="93"/>
      <c r="HBQ83" s="93"/>
      <c r="HBT83" s="93"/>
      <c r="HBW83" s="93"/>
      <c r="HCI83" s="93"/>
      <c r="HCO83" s="93"/>
      <c r="HCR83" s="93"/>
      <c r="HCU83" s="93"/>
      <c r="HCX83" s="93"/>
      <c r="HDD83" s="93"/>
      <c r="HDG83" s="93"/>
      <c r="HDJ83" s="93"/>
      <c r="HDM83" s="93"/>
      <c r="HDO83" s="93"/>
      <c r="HDP83" s="93"/>
      <c r="HDU83" s="93"/>
      <c r="HDX83" s="93"/>
      <c r="HEA83" s="93"/>
      <c r="HED83" s="93"/>
      <c r="HEG83" s="93"/>
      <c r="HEJ83" s="93"/>
      <c r="HEM83" s="93"/>
      <c r="HES83" s="93"/>
      <c r="HEV83" s="93"/>
      <c r="HEY83" s="93"/>
      <c r="HFA83" s="93"/>
      <c r="HFB83" s="93"/>
      <c r="HFJ83" s="93"/>
      <c r="HFM83" s="93"/>
      <c r="HFP83" s="93"/>
      <c r="HGA83" s="93"/>
      <c r="HGB83" s="93"/>
      <c r="HGG83" s="93"/>
      <c r="HGK83" s="93"/>
      <c r="HGL83" s="93"/>
      <c r="HGT83" s="93"/>
      <c r="HGU83" s="93"/>
      <c r="HHU83" s="93"/>
      <c r="HHV83" s="93"/>
      <c r="HHW83" s="93"/>
      <c r="HHX83" s="93"/>
      <c r="HHY83" s="93"/>
      <c r="HHZ83" s="93"/>
      <c r="HIA83" s="93"/>
      <c r="HIB83" s="93"/>
      <c r="HIC83" s="93"/>
      <c r="HID83" s="93"/>
      <c r="HIE83" s="93"/>
      <c r="HIF83" s="93"/>
      <c r="HIG83" s="93"/>
      <c r="HIH83" s="93"/>
      <c r="HII83" s="93"/>
      <c r="HIJ83" s="93"/>
      <c r="HIK83" s="93"/>
      <c r="HIL83" s="93"/>
      <c r="HIM83" s="93"/>
      <c r="HIN83" s="93"/>
      <c r="HIO83" s="93"/>
      <c r="HIP83" s="93"/>
      <c r="HIQ83" s="93"/>
      <c r="HIR83" s="93"/>
      <c r="HIS83" s="93"/>
      <c r="HIT83" s="93"/>
      <c r="HIU83" s="93"/>
      <c r="HIV83" s="93"/>
      <c r="HIW83" s="93"/>
      <c r="HIX83" s="93"/>
      <c r="HIY83" s="93"/>
      <c r="HIZ83" s="93"/>
      <c r="HJA83" s="93"/>
      <c r="HJB83" s="93"/>
      <c r="HJC83" s="93"/>
      <c r="HJD83" s="93"/>
      <c r="HJE83" s="93"/>
      <c r="HJF83" s="93"/>
      <c r="HJG83" s="93"/>
      <c r="HJH83" s="93"/>
      <c r="HJI83" s="93"/>
      <c r="HJJ83" s="93"/>
      <c r="HJK83" s="93"/>
      <c r="HJL83" s="93"/>
      <c r="HJM83" s="93"/>
      <c r="HJN83" s="93"/>
      <c r="HJO83" s="93"/>
      <c r="HJP83" s="93"/>
      <c r="HJQ83" s="93"/>
      <c r="HJR83" s="93"/>
      <c r="HJS83" s="93"/>
      <c r="HJT83" s="93"/>
      <c r="HJU83" s="93"/>
      <c r="HJV83" s="93"/>
      <c r="HJW83" s="93"/>
      <c r="HJX83" s="93"/>
      <c r="HJY83" s="93"/>
      <c r="HJZ83" s="93"/>
      <c r="HKF83" s="93"/>
      <c r="HKI83" s="93"/>
      <c r="HKL83" s="93"/>
      <c r="HKO83" s="93"/>
      <c r="HKR83" s="93"/>
      <c r="HKU83" s="93"/>
      <c r="HLA83" s="93"/>
      <c r="HLJ83" s="93"/>
      <c r="HLM83" s="93"/>
      <c r="HLP83" s="93"/>
      <c r="HLS83" s="93"/>
      <c r="HME83" s="93"/>
      <c r="HMK83" s="93"/>
      <c r="HMN83" s="93"/>
      <c r="HMQ83" s="93"/>
      <c r="HMT83" s="93"/>
      <c r="HMZ83" s="93"/>
      <c r="HNC83" s="93"/>
      <c r="HNF83" s="93"/>
      <c r="HNI83" s="93"/>
      <c r="HNK83" s="93"/>
      <c r="HNL83" s="93"/>
      <c r="HNQ83" s="93"/>
      <c r="HNT83" s="93"/>
      <c r="HNW83" s="93"/>
      <c r="HNZ83" s="93"/>
      <c r="HOC83" s="93"/>
      <c r="HOF83" s="93"/>
      <c r="HOI83" s="93"/>
      <c r="HOO83" s="93"/>
      <c r="HOR83" s="93"/>
      <c r="HOU83" s="93"/>
      <c r="HOW83" s="93"/>
      <c r="HOX83" s="93"/>
      <c r="HPF83" s="93"/>
      <c r="HPI83" s="93"/>
      <c r="HPL83" s="93"/>
      <c r="HPW83" s="93"/>
      <c r="HPX83" s="93"/>
      <c r="HQC83" s="93"/>
      <c r="HQG83" s="93"/>
      <c r="HQH83" s="93"/>
      <c r="HQP83" s="93"/>
      <c r="HQQ83" s="93"/>
      <c r="HRQ83" s="93"/>
      <c r="HRR83" s="93"/>
      <c r="HRS83" s="93"/>
      <c r="HRT83" s="93"/>
      <c r="HRU83" s="93"/>
      <c r="HRV83" s="93"/>
      <c r="HRW83" s="93"/>
      <c r="HRX83" s="93"/>
      <c r="HRY83" s="93"/>
      <c r="HRZ83" s="93"/>
      <c r="HSA83" s="93"/>
      <c r="HSB83" s="93"/>
      <c r="HSC83" s="93"/>
      <c r="HSD83" s="93"/>
      <c r="HSE83" s="93"/>
      <c r="HSF83" s="93"/>
      <c r="HSG83" s="93"/>
      <c r="HSH83" s="93"/>
      <c r="HSI83" s="93"/>
      <c r="HSJ83" s="93"/>
      <c r="HSK83" s="93"/>
      <c r="HSL83" s="93"/>
      <c r="HSM83" s="93"/>
      <c r="HSN83" s="93"/>
      <c r="HSO83" s="93"/>
      <c r="HSP83" s="93"/>
      <c r="HSQ83" s="93"/>
      <c r="HSR83" s="93"/>
      <c r="HSS83" s="93"/>
      <c r="HST83" s="93"/>
      <c r="HSU83" s="93"/>
      <c r="HSV83" s="93"/>
      <c r="HSW83" s="93"/>
      <c r="HSX83" s="93"/>
      <c r="HSY83" s="93"/>
      <c r="HSZ83" s="93"/>
      <c r="HTA83" s="93"/>
      <c r="HTB83" s="93"/>
      <c r="HTC83" s="93"/>
      <c r="HTD83" s="93"/>
      <c r="HTE83" s="93"/>
      <c r="HTF83" s="93"/>
      <c r="HTG83" s="93"/>
      <c r="HTH83" s="93"/>
      <c r="HTI83" s="93"/>
      <c r="HTJ83" s="93"/>
      <c r="HTK83" s="93"/>
      <c r="HTL83" s="93"/>
      <c r="HTM83" s="93"/>
      <c r="HTN83" s="93"/>
      <c r="HTO83" s="93"/>
      <c r="HTP83" s="93"/>
      <c r="HTQ83" s="93"/>
      <c r="HTR83" s="93"/>
      <c r="HTS83" s="93"/>
      <c r="HTT83" s="93"/>
      <c r="HTU83" s="93"/>
      <c r="HTV83" s="93"/>
      <c r="HUB83" s="93"/>
      <c r="HUE83" s="93"/>
      <c r="HUH83" s="93"/>
      <c r="HUK83" s="93"/>
      <c r="HUN83" s="93"/>
      <c r="HUQ83" s="93"/>
      <c r="HUW83" s="93"/>
      <c r="HVF83" s="93"/>
      <c r="HVI83" s="93"/>
      <c r="HVL83" s="93"/>
      <c r="HVO83" s="93"/>
      <c r="HWA83" s="93"/>
      <c r="HWG83" s="93"/>
      <c r="HWJ83" s="93"/>
      <c r="HWM83" s="93"/>
      <c r="HWP83" s="93"/>
      <c r="HWV83" s="93"/>
      <c r="HWY83" s="93"/>
      <c r="HXB83" s="93"/>
      <c r="HXE83" s="93"/>
      <c r="HXG83" s="93"/>
      <c r="HXH83" s="93"/>
      <c r="HXM83" s="93"/>
      <c r="HXP83" s="93"/>
      <c r="HXS83" s="93"/>
      <c r="HXV83" s="93"/>
      <c r="HXY83" s="93"/>
      <c r="HYB83" s="93"/>
      <c r="HYE83" s="93"/>
      <c r="HYK83" s="93"/>
      <c r="HYN83" s="93"/>
      <c r="HYQ83" s="93"/>
      <c r="HYS83" s="93"/>
      <c r="HYT83" s="93"/>
      <c r="HZB83" s="93"/>
      <c r="HZE83" s="93"/>
      <c r="HZH83" s="93"/>
      <c r="HZS83" s="93"/>
      <c r="HZT83" s="93"/>
      <c r="HZY83" s="93"/>
      <c r="IAC83" s="93"/>
      <c r="IAD83" s="93"/>
      <c r="IAL83" s="93"/>
      <c r="IAM83" s="93"/>
      <c r="IBM83" s="93"/>
      <c r="IBN83" s="93"/>
      <c r="IBO83" s="93"/>
      <c r="IBP83" s="93"/>
      <c r="IBQ83" s="93"/>
      <c r="IBR83" s="93"/>
      <c r="IBS83" s="93"/>
      <c r="IBT83" s="93"/>
      <c r="IBU83" s="93"/>
      <c r="IBV83" s="93"/>
      <c r="IBW83" s="93"/>
      <c r="IBX83" s="93"/>
      <c r="IBY83" s="93"/>
      <c r="IBZ83" s="93"/>
      <c r="ICA83" s="93"/>
      <c r="ICB83" s="93"/>
      <c r="ICC83" s="93"/>
      <c r="ICD83" s="93"/>
      <c r="ICE83" s="93"/>
      <c r="ICF83" s="93"/>
      <c r="ICG83" s="93"/>
      <c r="ICH83" s="93"/>
      <c r="ICI83" s="93"/>
      <c r="ICJ83" s="93"/>
      <c r="ICK83" s="93"/>
      <c r="ICL83" s="93"/>
      <c r="ICM83" s="93"/>
      <c r="ICN83" s="93"/>
      <c r="ICO83" s="93"/>
      <c r="ICP83" s="93"/>
      <c r="ICQ83" s="93"/>
      <c r="ICR83" s="93"/>
      <c r="ICS83" s="93"/>
      <c r="ICT83" s="93"/>
      <c r="ICU83" s="93"/>
      <c r="ICV83" s="93"/>
      <c r="ICW83" s="93"/>
      <c r="ICX83" s="93"/>
      <c r="ICY83" s="93"/>
      <c r="ICZ83" s="93"/>
      <c r="IDA83" s="93"/>
      <c r="IDB83" s="93"/>
      <c r="IDC83" s="93"/>
      <c r="IDD83" s="93"/>
      <c r="IDE83" s="93"/>
      <c r="IDF83" s="93"/>
      <c r="IDG83" s="93"/>
      <c r="IDH83" s="93"/>
      <c r="IDI83" s="93"/>
      <c r="IDJ83" s="93"/>
      <c r="IDK83" s="93"/>
      <c r="IDL83" s="93"/>
      <c r="IDM83" s="93"/>
      <c r="IDN83" s="93"/>
      <c r="IDO83" s="93"/>
      <c r="IDP83" s="93"/>
      <c r="IDQ83" s="93"/>
      <c r="IDR83" s="93"/>
      <c r="IDX83" s="93"/>
      <c r="IEA83" s="93"/>
      <c r="IED83" s="93"/>
      <c r="IEG83" s="93"/>
      <c r="IEJ83" s="93"/>
      <c r="IEM83" s="93"/>
      <c r="IES83" s="93"/>
      <c r="IFB83" s="93"/>
      <c r="IFE83" s="93"/>
      <c r="IFH83" s="93"/>
      <c r="IFK83" s="93"/>
      <c r="IFW83" s="93"/>
      <c r="IGC83" s="93"/>
      <c r="IGF83" s="93"/>
      <c r="IGI83" s="93"/>
      <c r="IGL83" s="93"/>
      <c r="IGR83" s="93"/>
      <c r="IGU83" s="93"/>
      <c r="IGX83" s="93"/>
      <c r="IHA83" s="93"/>
      <c r="IHC83" s="93"/>
      <c r="IHD83" s="93"/>
      <c r="IHI83" s="93"/>
      <c r="IHL83" s="93"/>
      <c r="IHO83" s="93"/>
      <c r="IHR83" s="93"/>
      <c r="IHU83" s="93"/>
      <c r="IHX83" s="93"/>
      <c r="IIA83" s="93"/>
      <c r="IIG83" s="93"/>
      <c r="IIJ83" s="93"/>
      <c r="IIM83" s="93"/>
      <c r="IIO83" s="93"/>
      <c r="IIP83" s="93"/>
      <c r="IIX83" s="93"/>
      <c r="IJA83" s="93"/>
      <c r="IJD83" s="93"/>
      <c r="IJO83" s="93"/>
      <c r="IJP83" s="93"/>
      <c r="IJU83" s="93"/>
      <c r="IJY83" s="93"/>
      <c r="IJZ83" s="93"/>
      <c r="IKH83" s="93"/>
      <c r="IKI83" s="93"/>
      <c r="ILI83" s="93"/>
      <c r="ILJ83" s="93"/>
      <c r="ILK83" s="93"/>
      <c r="ILL83" s="93"/>
      <c r="ILM83" s="93"/>
      <c r="ILN83" s="93"/>
      <c r="ILO83" s="93"/>
      <c r="ILP83" s="93"/>
      <c r="ILQ83" s="93"/>
      <c r="ILR83" s="93"/>
      <c r="ILS83" s="93"/>
      <c r="ILT83" s="93"/>
      <c r="ILU83" s="93"/>
      <c r="ILV83" s="93"/>
      <c r="ILW83" s="93"/>
      <c r="ILX83" s="93"/>
      <c r="ILY83" s="93"/>
      <c r="ILZ83" s="93"/>
      <c r="IMA83" s="93"/>
      <c r="IMB83" s="93"/>
      <c r="IMC83" s="93"/>
      <c r="IMD83" s="93"/>
      <c r="IME83" s="93"/>
      <c r="IMF83" s="93"/>
      <c r="IMG83" s="93"/>
      <c r="IMH83" s="93"/>
      <c r="IMI83" s="93"/>
      <c r="IMJ83" s="93"/>
      <c r="IMK83" s="93"/>
      <c r="IML83" s="93"/>
      <c r="IMM83" s="93"/>
      <c r="IMN83" s="93"/>
      <c r="IMO83" s="93"/>
      <c r="IMP83" s="93"/>
      <c r="IMQ83" s="93"/>
      <c r="IMR83" s="93"/>
      <c r="IMS83" s="93"/>
      <c r="IMT83" s="93"/>
      <c r="IMU83" s="93"/>
      <c r="IMV83" s="93"/>
      <c r="IMW83" s="93"/>
      <c r="IMX83" s="93"/>
      <c r="IMY83" s="93"/>
      <c r="IMZ83" s="93"/>
      <c r="INA83" s="93"/>
      <c r="INB83" s="93"/>
      <c r="INC83" s="93"/>
      <c r="IND83" s="93"/>
      <c r="INE83" s="93"/>
      <c r="INF83" s="93"/>
      <c r="ING83" s="93"/>
      <c r="INH83" s="93"/>
      <c r="INI83" s="93"/>
      <c r="INJ83" s="93"/>
      <c r="INK83" s="93"/>
      <c r="INL83" s="93"/>
      <c r="INM83" s="93"/>
      <c r="INN83" s="93"/>
      <c r="INT83" s="93"/>
      <c r="INW83" s="93"/>
      <c r="INZ83" s="93"/>
      <c r="IOC83" s="93"/>
      <c r="IOF83" s="93"/>
      <c r="IOI83" s="93"/>
      <c r="IOO83" s="93"/>
      <c r="IOX83" s="93"/>
      <c r="IPA83" s="93"/>
      <c r="IPD83" s="93"/>
      <c r="IPG83" s="93"/>
      <c r="IPS83" s="93"/>
      <c r="IPY83" s="93"/>
      <c r="IQB83" s="93"/>
      <c r="IQE83" s="93"/>
      <c r="IQH83" s="93"/>
      <c r="IQN83" s="93"/>
      <c r="IQQ83" s="93"/>
      <c r="IQT83" s="93"/>
      <c r="IQW83" s="93"/>
      <c r="IQY83" s="93"/>
      <c r="IQZ83" s="93"/>
      <c r="IRE83" s="93"/>
      <c r="IRH83" s="93"/>
      <c r="IRK83" s="93"/>
      <c r="IRN83" s="93"/>
      <c r="IRQ83" s="93"/>
      <c r="IRT83" s="93"/>
      <c r="IRW83" s="93"/>
      <c r="ISC83" s="93"/>
      <c r="ISF83" s="93"/>
      <c r="ISI83" s="93"/>
      <c r="ISK83" s="93"/>
      <c r="ISL83" s="93"/>
      <c r="IST83" s="93"/>
      <c r="ISW83" s="93"/>
      <c r="ISZ83" s="93"/>
      <c r="ITK83" s="93"/>
      <c r="ITL83" s="93"/>
      <c r="ITQ83" s="93"/>
      <c r="ITU83" s="93"/>
      <c r="ITV83" s="93"/>
      <c r="IUD83" s="93"/>
      <c r="IUE83" s="93"/>
      <c r="IVE83" s="93"/>
      <c r="IVF83" s="93"/>
      <c r="IVG83" s="93"/>
      <c r="IVH83" s="93"/>
      <c r="IVI83" s="93"/>
      <c r="IVJ83" s="93"/>
      <c r="IVK83" s="93"/>
      <c r="IVL83" s="93"/>
      <c r="IVM83" s="93"/>
      <c r="IVN83" s="93"/>
      <c r="IVO83" s="93"/>
      <c r="IVP83" s="93"/>
      <c r="IVQ83" s="93"/>
      <c r="IVR83" s="93"/>
      <c r="IVS83" s="93"/>
      <c r="IVT83" s="93"/>
      <c r="IVU83" s="93"/>
      <c r="IVV83" s="93"/>
      <c r="IVW83" s="93"/>
      <c r="IVX83" s="93"/>
      <c r="IVY83" s="93"/>
      <c r="IVZ83" s="93"/>
      <c r="IWA83" s="93"/>
      <c r="IWB83" s="93"/>
      <c r="IWC83" s="93"/>
      <c r="IWD83" s="93"/>
      <c r="IWE83" s="93"/>
      <c r="IWF83" s="93"/>
      <c r="IWG83" s="93"/>
      <c r="IWH83" s="93"/>
      <c r="IWI83" s="93"/>
      <c r="IWJ83" s="93"/>
      <c r="IWK83" s="93"/>
      <c r="IWL83" s="93"/>
      <c r="IWM83" s="93"/>
      <c r="IWN83" s="93"/>
      <c r="IWO83" s="93"/>
      <c r="IWP83" s="93"/>
      <c r="IWQ83" s="93"/>
      <c r="IWR83" s="93"/>
      <c r="IWS83" s="93"/>
      <c r="IWT83" s="93"/>
      <c r="IWU83" s="93"/>
      <c r="IWV83" s="93"/>
      <c r="IWW83" s="93"/>
      <c r="IWX83" s="93"/>
      <c r="IWY83" s="93"/>
      <c r="IWZ83" s="93"/>
      <c r="IXA83" s="93"/>
      <c r="IXB83" s="93"/>
      <c r="IXC83" s="93"/>
      <c r="IXD83" s="93"/>
      <c r="IXE83" s="93"/>
      <c r="IXF83" s="93"/>
      <c r="IXG83" s="93"/>
      <c r="IXH83" s="93"/>
      <c r="IXI83" s="93"/>
      <c r="IXJ83" s="93"/>
      <c r="IXP83" s="93"/>
      <c r="IXS83" s="93"/>
      <c r="IXV83" s="93"/>
      <c r="IXY83" s="93"/>
      <c r="IYB83" s="93"/>
      <c r="IYE83" s="93"/>
      <c r="IYK83" s="93"/>
      <c r="IYT83" s="93"/>
      <c r="IYW83" s="93"/>
      <c r="IYZ83" s="93"/>
      <c r="IZC83" s="93"/>
      <c r="IZO83" s="93"/>
      <c r="IZU83" s="93"/>
      <c r="IZX83" s="93"/>
      <c r="JAA83" s="93"/>
      <c r="JAD83" s="93"/>
      <c r="JAJ83" s="93"/>
      <c r="JAM83" s="93"/>
      <c r="JAP83" s="93"/>
      <c r="JAS83" s="93"/>
      <c r="JAU83" s="93"/>
      <c r="JAV83" s="93"/>
      <c r="JBA83" s="93"/>
      <c r="JBD83" s="93"/>
      <c r="JBG83" s="93"/>
      <c r="JBJ83" s="93"/>
      <c r="JBM83" s="93"/>
      <c r="JBP83" s="93"/>
      <c r="JBS83" s="93"/>
      <c r="JBY83" s="93"/>
      <c r="JCB83" s="93"/>
      <c r="JCE83" s="93"/>
      <c r="JCG83" s="93"/>
      <c r="JCH83" s="93"/>
      <c r="JCP83" s="93"/>
      <c r="JCS83" s="93"/>
      <c r="JCV83" s="93"/>
      <c r="JDG83" s="93"/>
      <c r="JDH83" s="93"/>
      <c r="JDM83" s="93"/>
      <c r="JDQ83" s="93"/>
      <c r="JDR83" s="93"/>
      <c r="JDZ83" s="93"/>
      <c r="JEA83" s="93"/>
      <c r="JFA83" s="93"/>
      <c r="JFB83" s="93"/>
      <c r="JFC83" s="93"/>
      <c r="JFD83" s="93"/>
      <c r="JFE83" s="93"/>
      <c r="JFF83" s="93"/>
      <c r="JFG83" s="93"/>
      <c r="JFH83" s="93"/>
      <c r="JFI83" s="93"/>
      <c r="JFJ83" s="93"/>
      <c r="JFK83" s="93"/>
      <c r="JFL83" s="93"/>
      <c r="JFM83" s="93"/>
      <c r="JFN83" s="93"/>
      <c r="JFO83" s="93"/>
      <c r="JFP83" s="93"/>
      <c r="JFQ83" s="93"/>
      <c r="JFR83" s="93"/>
      <c r="JFS83" s="93"/>
      <c r="JFT83" s="93"/>
      <c r="JFU83" s="93"/>
      <c r="JFV83" s="93"/>
      <c r="JFW83" s="93"/>
      <c r="JFX83" s="93"/>
      <c r="JFY83" s="93"/>
      <c r="JFZ83" s="93"/>
      <c r="JGA83" s="93"/>
      <c r="JGB83" s="93"/>
      <c r="JGC83" s="93"/>
      <c r="JGD83" s="93"/>
      <c r="JGE83" s="93"/>
      <c r="JGF83" s="93"/>
      <c r="JGG83" s="93"/>
      <c r="JGH83" s="93"/>
      <c r="JGI83" s="93"/>
      <c r="JGJ83" s="93"/>
      <c r="JGK83" s="93"/>
      <c r="JGL83" s="93"/>
      <c r="JGM83" s="93"/>
      <c r="JGN83" s="93"/>
      <c r="JGO83" s="93"/>
      <c r="JGP83" s="93"/>
      <c r="JGQ83" s="93"/>
      <c r="JGR83" s="93"/>
      <c r="JGS83" s="93"/>
      <c r="JGT83" s="93"/>
      <c r="JGU83" s="93"/>
      <c r="JGV83" s="93"/>
      <c r="JGW83" s="93"/>
      <c r="JGX83" s="93"/>
      <c r="JGY83" s="93"/>
      <c r="JGZ83" s="93"/>
      <c r="JHA83" s="93"/>
      <c r="JHB83" s="93"/>
      <c r="JHC83" s="93"/>
      <c r="JHD83" s="93"/>
      <c r="JHE83" s="93"/>
      <c r="JHF83" s="93"/>
      <c r="JHL83" s="93"/>
      <c r="JHO83" s="93"/>
      <c r="JHR83" s="93"/>
      <c r="JHU83" s="93"/>
      <c r="JHX83" s="93"/>
      <c r="JIA83" s="93"/>
      <c r="JIG83" s="93"/>
      <c r="JIP83" s="93"/>
      <c r="JIS83" s="93"/>
      <c r="JIV83" s="93"/>
      <c r="JIY83" s="93"/>
      <c r="JJK83" s="93"/>
      <c r="JJQ83" s="93"/>
      <c r="JJT83" s="93"/>
      <c r="JJW83" s="93"/>
      <c r="JJZ83" s="93"/>
      <c r="JKF83" s="93"/>
      <c r="JKI83" s="93"/>
      <c r="JKL83" s="93"/>
      <c r="JKO83" s="93"/>
      <c r="JKQ83" s="93"/>
      <c r="JKR83" s="93"/>
      <c r="JKW83" s="93"/>
      <c r="JKZ83" s="93"/>
      <c r="JLC83" s="93"/>
      <c r="JLF83" s="93"/>
      <c r="JLI83" s="93"/>
      <c r="JLL83" s="93"/>
      <c r="JLO83" s="93"/>
      <c r="JLU83" s="93"/>
      <c r="JLX83" s="93"/>
      <c r="JMA83" s="93"/>
      <c r="JMC83" s="93"/>
      <c r="JMD83" s="93"/>
      <c r="JML83" s="93"/>
      <c r="JMO83" s="93"/>
      <c r="JMR83" s="93"/>
      <c r="JNC83" s="93"/>
      <c r="JND83" s="93"/>
      <c r="JNI83" s="93"/>
      <c r="JNM83" s="93"/>
      <c r="JNN83" s="93"/>
      <c r="JNV83" s="93"/>
      <c r="JNW83" s="93"/>
      <c r="JOW83" s="93"/>
      <c r="JOX83" s="93"/>
      <c r="JOY83" s="93"/>
      <c r="JOZ83" s="93"/>
      <c r="JPA83" s="93"/>
      <c r="JPB83" s="93"/>
      <c r="JPC83" s="93"/>
      <c r="JPD83" s="93"/>
      <c r="JPE83" s="93"/>
      <c r="JPF83" s="93"/>
      <c r="JPG83" s="93"/>
      <c r="JPH83" s="93"/>
      <c r="JPI83" s="93"/>
      <c r="JPJ83" s="93"/>
      <c r="JPK83" s="93"/>
      <c r="JPL83" s="93"/>
      <c r="JPM83" s="93"/>
      <c r="JPN83" s="93"/>
      <c r="JPO83" s="93"/>
      <c r="JPP83" s="93"/>
      <c r="JPQ83" s="93"/>
      <c r="JPR83" s="93"/>
      <c r="JPS83" s="93"/>
      <c r="JPT83" s="93"/>
      <c r="JPU83" s="93"/>
      <c r="JPV83" s="93"/>
      <c r="JPW83" s="93"/>
      <c r="JPX83" s="93"/>
      <c r="JPY83" s="93"/>
      <c r="JPZ83" s="93"/>
      <c r="JQA83" s="93"/>
      <c r="JQB83" s="93"/>
      <c r="JQC83" s="93"/>
      <c r="JQD83" s="93"/>
      <c r="JQE83" s="93"/>
      <c r="JQF83" s="93"/>
      <c r="JQG83" s="93"/>
      <c r="JQH83" s="93"/>
      <c r="JQI83" s="93"/>
      <c r="JQJ83" s="93"/>
      <c r="JQK83" s="93"/>
      <c r="JQL83" s="93"/>
      <c r="JQM83" s="93"/>
      <c r="JQN83" s="93"/>
      <c r="JQO83" s="93"/>
      <c r="JQP83" s="93"/>
      <c r="JQQ83" s="93"/>
      <c r="JQR83" s="93"/>
      <c r="JQS83" s="93"/>
      <c r="JQT83" s="93"/>
      <c r="JQU83" s="93"/>
      <c r="JQV83" s="93"/>
      <c r="JQW83" s="93"/>
      <c r="JQX83" s="93"/>
      <c r="JQY83" s="93"/>
      <c r="JQZ83" s="93"/>
      <c r="JRA83" s="93"/>
      <c r="JRB83" s="93"/>
      <c r="JRH83" s="93"/>
      <c r="JRK83" s="93"/>
      <c r="JRN83" s="93"/>
      <c r="JRQ83" s="93"/>
      <c r="JRT83" s="93"/>
      <c r="JRW83" s="93"/>
      <c r="JSC83" s="93"/>
      <c r="JSL83" s="93"/>
      <c r="JSO83" s="93"/>
      <c r="JSR83" s="93"/>
      <c r="JSU83" s="93"/>
      <c r="JTG83" s="93"/>
      <c r="JTM83" s="93"/>
      <c r="JTP83" s="93"/>
      <c r="JTS83" s="93"/>
      <c r="JTV83" s="93"/>
      <c r="JUB83" s="93"/>
      <c r="JUE83" s="93"/>
      <c r="JUH83" s="93"/>
      <c r="JUK83" s="93"/>
      <c r="JUM83" s="93"/>
      <c r="JUN83" s="93"/>
      <c r="JUS83" s="93"/>
      <c r="JUV83" s="93"/>
      <c r="JUY83" s="93"/>
      <c r="JVB83" s="93"/>
      <c r="JVE83" s="93"/>
      <c r="JVH83" s="93"/>
      <c r="JVK83" s="93"/>
      <c r="JVQ83" s="93"/>
      <c r="JVT83" s="93"/>
      <c r="JVW83" s="93"/>
      <c r="JVY83" s="93"/>
      <c r="JVZ83" s="93"/>
      <c r="JWH83" s="93"/>
      <c r="JWK83" s="93"/>
      <c r="JWN83" s="93"/>
      <c r="JWY83" s="93"/>
      <c r="JWZ83" s="93"/>
      <c r="JXE83" s="93"/>
      <c r="JXI83" s="93"/>
      <c r="JXJ83" s="93"/>
      <c r="JXR83" s="93"/>
      <c r="JXS83" s="93"/>
      <c r="JYS83" s="93"/>
      <c r="JYT83" s="93"/>
      <c r="JYU83" s="93"/>
      <c r="JYV83" s="93"/>
      <c r="JYW83" s="93"/>
      <c r="JYX83" s="93"/>
      <c r="JYY83" s="93"/>
      <c r="JYZ83" s="93"/>
      <c r="JZA83" s="93"/>
      <c r="JZB83" s="93"/>
      <c r="JZC83" s="93"/>
      <c r="JZD83" s="93"/>
      <c r="JZE83" s="93"/>
      <c r="JZF83" s="93"/>
      <c r="JZG83" s="93"/>
      <c r="JZH83" s="93"/>
      <c r="JZI83" s="93"/>
      <c r="JZJ83" s="93"/>
      <c r="JZK83" s="93"/>
      <c r="JZL83" s="93"/>
      <c r="JZM83" s="93"/>
      <c r="JZN83" s="93"/>
      <c r="JZO83" s="93"/>
      <c r="JZP83" s="93"/>
      <c r="JZQ83" s="93"/>
      <c r="JZR83" s="93"/>
      <c r="JZS83" s="93"/>
      <c r="JZT83" s="93"/>
      <c r="JZU83" s="93"/>
      <c r="JZV83" s="93"/>
      <c r="JZW83" s="93"/>
      <c r="JZX83" s="93"/>
      <c r="JZY83" s="93"/>
      <c r="JZZ83" s="93"/>
      <c r="KAA83" s="93"/>
      <c r="KAB83" s="93"/>
      <c r="KAC83" s="93"/>
      <c r="KAD83" s="93"/>
      <c r="KAE83" s="93"/>
      <c r="KAF83" s="93"/>
      <c r="KAG83" s="93"/>
      <c r="KAH83" s="93"/>
      <c r="KAI83" s="93"/>
      <c r="KAJ83" s="93"/>
      <c r="KAK83" s="93"/>
      <c r="KAL83" s="93"/>
      <c r="KAM83" s="93"/>
      <c r="KAN83" s="93"/>
      <c r="KAO83" s="93"/>
      <c r="KAP83" s="93"/>
      <c r="KAQ83" s="93"/>
      <c r="KAR83" s="93"/>
      <c r="KAS83" s="93"/>
      <c r="KAT83" s="93"/>
      <c r="KAU83" s="93"/>
      <c r="KAV83" s="93"/>
      <c r="KAW83" s="93"/>
      <c r="KAX83" s="93"/>
      <c r="KBD83" s="93"/>
      <c r="KBG83" s="93"/>
      <c r="KBJ83" s="93"/>
      <c r="KBM83" s="93"/>
      <c r="KBP83" s="93"/>
      <c r="KBS83" s="93"/>
      <c r="KBY83" s="93"/>
      <c r="KCH83" s="93"/>
      <c r="KCK83" s="93"/>
      <c r="KCN83" s="93"/>
      <c r="KCQ83" s="93"/>
      <c r="KDC83" s="93"/>
      <c r="KDI83" s="93"/>
      <c r="KDL83" s="93"/>
      <c r="KDO83" s="93"/>
      <c r="KDR83" s="93"/>
      <c r="KDX83" s="93"/>
      <c r="KEA83" s="93"/>
      <c r="KED83" s="93"/>
      <c r="KEG83" s="93"/>
      <c r="KEI83" s="93"/>
      <c r="KEJ83" s="93"/>
      <c r="KEO83" s="93"/>
      <c r="KER83" s="93"/>
      <c r="KEU83" s="93"/>
      <c r="KEX83" s="93"/>
      <c r="KFA83" s="93"/>
      <c r="KFD83" s="93"/>
      <c r="KFG83" s="93"/>
      <c r="KFM83" s="93"/>
      <c r="KFP83" s="93"/>
      <c r="KFS83" s="93"/>
      <c r="KFU83" s="93"/>
      <c r="KFV83" s="93"/>
      <c r="KGD83" s="93"/>
      <c r="KGG83" s="93"/>
      <c r="KGJ83" s="93"/>
      <c r="KGU83" s="93"/>
      <c r="KGV83" s="93"/>
      <c r="KHA83" s="93"/>
      <c r="KHE83" s="93"/>
      <c r="KHF83" s="93"/>
      <c r="KHN83" s="93"/>
      <c r="KHO83" s="93"/>
      <c r="KIO83" s="93"/>
      <c r="KIP83" s="93"/>
      <c r="KIQ83" s="93"/>
      <c r="KIR83" s="93"/>
      <c r="KIS83" s="93"/>
      <c r="KIT83" s="93"/>
      <c r="KIU83" s="93"/>
      <c r="KIV83" s="93"/>
      <c r="KIW83" s="93"/>
      <c r="KIX83" s="93"/>
      <c r="KIY83" s="93"/>
      <c r="KIZ83" s="93"/>
      <c r="KJA83" s="93"/>
      <c r="KJB83" s="93"/>
      <c r="KJC83" s="93"/>
      <c r="KJD83" s="93"/>
      <c r="KJE83" s="93"/>
      <c r="KJF83" s="93"/>
      <c r="KJG83" s="93"/>
      <c r="KJH83" s="93"/>
      <c r="KJI83" s="93"/>
      <c r="KJJ83" s="93"/>
      <c r="KJK83" s="93"/>
      <c r="KJL83" s="93"/>
      <c r="KJM83" s="93"/>
      <c r="KJN83" s="93"/>
      <c r="KJO83" s="93"/>
      <c r="KJP83" s="93"/>
      <c r="KJQ83" s="93"/>
      <c r="KJR83" s="93"/>
      <c r="KJS83" s="93"/>
      <c r="KJT83" s="93"/>
      <c r="KJU83" s="93"/>
      <c r="KJV83" s="93"/>
      <c r="KJW83" s="93"/>
      <c r="KJX83" s="93"/>
      <c r="KJY83" s="93"/>
      <c r="KJZ83" s="93"/>
      <c r="KKA83" s="93"/>
      <c r="KKB83" s="93"/>
      <c r="KKC83" s="93"/>
      <c r="KKD83" s="93"/>
      <c r="KKE83" s="93"/>
      <c r="KKF83" s="93"/>
      <c r="KKG83" s="93"/>
      <c r="KKH83" s="93"/>
      <c r="KKI83" s="93"/>
      <c r="KKJ83" s="93"/>
      <c r="KKK83" s="93"/>
      <c r="KKL83" s="93"/>
      <c r="KKM83" s="93"/>
      <c r="KKN83" s="93"/>
      <c r="KKO83" s="93"/>
      <c r="KKP83" s="93"/>
      <c r="KKQ83" s="93"/>
      <c r="KKR83" s="93"/>
      <c r="KKS83" s="93"/>
      <c r="KKT83" s="93"/>
      <c r="KKZ83" s="93"/>
      <c r="KLC83" s="93"/>
      <c r="KLF83" s="93"/>
      <c r="KLI83" s="93"/>
      <c r="KLL83" s="93"/>
      <c r="KLO83" s="93"/>
      <c r="KLU83" s="93"/>
      <c r="KMD83" s="93"/>
      <c r="KMG83" s="93"/>
      <c r="KMJ83" s="93"/>
      <c r="KMM83" s="93"/>
      <c r="KMY83" s="93"/>
      <c r="KNE83" s="93"/>
      <c r="KNH83" s="93"/>
      <c r="KNK83" s="93"/>
      <c r="KNN83" s="93"/>
      <c r="KNT83" s="93"/>
      <c r="KNW83" s="93"/>
      <c r="KNZ83" s="93"/>
      <c r="KOC83" s="93"/>
      <c r="KOE83" s="93"/>
      <c r="KOF83" s="93"/>
      <c r="KOK83" s="93"/>
      <c r="KON83" s="93"/>
      <c r="KOQ83" s="93"/>
      <c r="KOT83" s="93"/>
      <c r="KOW83" s="93"/>
      <c r="KOZ83" s="93"/>
      <c r="KPC83" s="93"/>
      <c r="KPI83" s="93"/>
      <c r="KPL83" s="93"/>
      <c r="KPO83" s="93"/>
      <c r="KPQ83" s="93"/>
      <c r="KPR83" s="93"/>
      <c r="KPZ83" s="93"/>
      <c r="KQC83" s="93"/>
      <c r="KQF83" s="93"/>
      <c r="KQQ83" s="93"/>
      <c r="KQR83" s="93"/>
      <c r="KQW83" s="93"/>
      <c r="KRA83" s="93"/>
      <c r="KRB83" s="93"/>
      <c r="KRJ83" s="93"/>
      <c r="KRK83" s="93"/>
      <c r="KSK83" s="93"/>
      <c r="KSL83" s="93"/>
      <c r="KSM83" s="93"/>
      <c r="KSN83" s="93"/>
      <c r="KSO83" s="93"/>
      <c r="KSP83" s="93"/>
      <c r="KSQ83" s="93"/>
      <c r="KSR83" s="93"/>
      <c r="KSS83" s="93"/>
      <c r="KST83" s="93"/>
      <c r="KSU83" s="93"/>
      <c r="KSV83" s="93"/>
      <c r="KSW83" s="93"/>
      <c r="KSX83" s="93"/>
      <c r="KSY83" s="93"/>
      <c r="KSZ83" s="93"/>
      <c r="KTA83" s="93"/>
      <c r="KTB83" s="93"/>
      <c r="KTC83" s="93"/>
      <c r="KTD83" s="93"/>
      <c r="KTE83" s="93"/>
      <c r="KTF83" s="93"/>
      <c r="KTG83" s="93"/>
      <c r="KTH83" s="93"/>
      <c r="KTI83" s="93"/>
      <c r="KTJ83" s="93"/>
      <c r="KTK83" s="93"/>
      <c r="KTL83" s="93"/>
      <c r="KTM83" s="93"/>
      <c r="KTN83" s="93"/>
      <c r="KTO83" s="93"/>
      <c r="KTP83" s="93"/>
      <c r="KTQ83" s="93"/>
      <c r="KTR83" s="93"/>
      <c r="KTS83" s="93"/>
      <c r="KTT83" s="93"/>
      <c r="KTU83" s="93"/>
      <c r="KTV83" s="93"/>
      <c r="KTW83" s="93"/>
      <c r="KTX83" s="93"/>
      <c r="KTY83" s="93"/>
      <c r="KTZ83" s="93"/>
      <c r="KUA83" s="93"/>
      <c r="KUB83" s="93"/>
      <c r="KUC83" s="93"/>
      <c r="KUD83" s="93"/>
      <c r="KUE83" s="93"/>
      <c r="KUF83" s="93"/>
      <c r="KUG83" s="93"/>
      <c r="KUH83" s="93"/>
      <c r="KUI83" s="93"/>
      <c r="KUJ83" s="93"/>
      <c r="KUK83" s="93"/>
      <c r="KUL83" s="93"/>
      <c r="KUM83" s="93"/>
      <c r="KUN83" s="93"/>
      <c r="KUO83" s="93"/>
      <c r="KUP83" s="93"/>
      <c r="KUV83" s="93"/>
      <c r="KUY83" s="93"/>
      <c r="KVB83" s="93"/>
      <c r="KVE83" s="93"/>
      <c r="KVH83" s="93"/>
      <c r="KVK83" s="93"/>
      <c r="KVQ83" s="93"/>
      <c r="KVZ83" s="93"/>
      <c r="KWC83" s="93"/>
      <c r="KWF83" s="93"/>
      <c r="KWI83" s="93"/>
      <c r="KWU83" s="93"/>
      <c r="KXA83" s="93"/>
      <c r="KXD83" s="93"/>
      <c r="KXG83" s="93"/>
      <c r="KXJ83" s="93"/>
      <c r="KXP83" s="93"/>
      <c r="KXS83" s="93"/>
      <c r="KXV83" s="93"/>
      <c r="KXY83" s="93"/>
      <c r="KYA83" s="93"/>
      <c r="KYB83" s="93"/>
      <c r="KYG83" s="93"/>
      <c r="KYJ83" s="93"/>
      <c r="KYM83" s="93"/>
      <c r="KYP83" s="93"/>
      <c r="KYS83" s="93"/>
      <c r="KYV83" s="93"/>
      <c r="KYY83" s="93"/>
      <c r="KZE83" s="93"/>
      <c r="KZH83" s="93"/>
      <c r="KZK83" s="93"/>
      <c r="KZM83" s="93"/>
      <c r="KZN83" s="93"/>
      <c r="KZV83" s="93"/>
      <c r="KZY83" s="93"/>
      <c r="LAB83" s="93"/>
      <c r="LAM83" s="93"/>
      <c r="LAN83" s="93"/>
      <c r="LAS83" s="93"/>
      <c r="LAW83" s="93"/>
      <c r="LAX83" s="93"/>
      <c r="LBF83" s="93"/>
      <c r="LBG83" s="93"/>
      <c r="LCG83" s="93"/>
      <c r="LCH83" s="93"/>
      <c r="LCI83" s="93"/>
      <c r="LCJ83" s="93"/>
      <c r="LCK83" s="93"/>
      <c r="LCL83" s="93"/>
      <c r="LCM83" s="93"/>
      <c r="LCN83" s="93"/>
      <c r="LCO83" s="93"/>
      <c r="LCP83" s="93"/>
      <c r="LCQ83" s="93"/>
      <c r="LCR83" s="93"/>
      <c r="LCS83" s="93"/>
      <c r="LCT83" s="93"/>
      <c r="LCU83" s="93"/>
      <c r="LCV83" s="93"/>
      <c r="LCW83" s="93"/>
      <c r="LCX83" s="93"/>
      <c r="LCY83" s="93"/>
      <c r="LCZ83" s="93"/>
      <c r="LDA83" s="93"/>
      <c r="LDB83" s="93"/>
      <c r="LDC83" s="93"/>
      <c r="LDD83" s="93"/>
      <c r="LDE83" s="93"/>
      <c r="LDF83" s="93"/>
      <c r="LDG83" s="93"/>
      <c r="LDH83" s="93"/>
      <c r="LDI83" s="93"/>
      <c r="LDJ83" s="93"/>
      <c r="LDK83" s="93"/>
      <c r="LDL83" s="93"/>
      <c r="LDM83" s="93"/>
      <c r="LDN83" s="93"/>
      <c r="LDO83" s="93"/>
      <c r="LDP83" s="93"/>
      <c r="LDQ83" s="93"/>
      <c r="LDR83" s="93"/>
      <c r="LDS83" s="93"/>
      <c r="LDT83" s="93"/>
      <c r="LDU83" s="93"/>
      <c r="LDV83" s="93"/>
      <c r="LDW83" s="93"/>
      <c r="LDX83" s="93"/>
      <c r="LDY83" s="93"/>
      <c r="LDZ83" s="93"/>
      <c r="LEA83" s="93"/>
      <c r="LEB83" s="93"/>
      <c r="LEC83" s="93"/>
      <c r="LED83" s="93"/>
      <c r="LEE83" s="93"/>
      <c r="LEF83" s="93"/>
      <c r="LEG83" s="93"/>
      <c r="LEH83" s="93"/>
      <c r="LEI83" s="93"/>
      <c r="LEJ83" s="93"/>
      <c r="LEK83" s="93"/>
      <c r="LEL83" s="93"/>
      <c r="LER83" s="93"/>
      <c r="LEU83" s="93"/>
      <c r="LEX83" s="93"/>
      <c r="LFA83" s="93"/>
      <c r="LFD83" s="93"/>
      <c r="LFG83" s="93"/>
      <c r="LFM83" s="93"/>
      <c r="LFV83" s="93"/>
      <c r="LFY83" s="93"/>
      <c r="LGB83" s="93"/>
      <c r="LGE83" s="93"/>
      <c r="LGQ83" s="93"/>
      <c r="LGW83" s="93"/>
      <c r="LGZ83" s="93"/>
      <c r="LHC83" s="93"/>
      <c r="LHF83" s="93"/>
      <c r="LHL83" s="93"/>
      <c r="LHO83" s="93"/>
      <c r="LHR83" s="93"/>
      <c r="LHU83" s="93"/>
      <c r="LHW83" s="93"/>
      <c r="LHX83" s="93"/>
      <c r="LIC83" s="93"/>
      <c r="LIF83" s="93"/>
      <c r="LII83" s="93"/>
      <c r="LIL83" s="93"/>
      <c r="LIO83" s="93"/>
      <c r="LIR83" s="93"/>
      <c r="LIU83" s="93"/>
      <c r="LJA83" s="93"/>
      <c r="LJD83" s="93"/>
      <c r="LJG83" s="93"/>
      <c r="LJI83" s="93"/>
      <c r="LJJ83" s="93"/>
      <c r="LJR83" s="93"/>
      <c r="LJU83" s="93"/>
      <c r="LJX83" s="93"/>
      <c r="LKI83" s="93"/>
      <c r="LKJ83" s="93"/>
      <c r="LKO83" s="93"/>
      <c r="LKS83" s="93"/>
      <c r="LKT83" s="93"/>
      <c r="LLB83" s="93"/>
      <c r="LLC83" s="93"/>
      <c r="LMC83" s="93"/>
      <c r="LMD83" s="93"/>
      <c r="LME83" s="93"/>
      <c r="LMF83" s="93"/>
      <c r="LMG83" s="93"/>
      <c r="LMH83" s="93"/>
      <c r="LMI83" s="93"/>
      <c r="LMJ83" s="93"/>
      <c r="LMK83" s="93"/>
      <c r="LML83" s="93"/>
      <c r="LMM83" s="93"/>
      <c r="LMN83" s="93"/>
      <c r="LMO83" s="93"/>
      <c r="LMP83" s="93"/>
      <c r="LMQ83" s="93"/>
      <c r="LMR83" s="93"/>
      <c r="LMS83" s="93"/>
      <c r="LMT83" s="93"/>
      <c r="LMU83" s="93"/>
      <c r="LMV83" s="93"/>
      <c r="LMW83" s="93"/>
      <c r="LMX83" s="93"/>
      <c r="LMY83" s="93"/>
      <c r="LMZ83" s="93"/>
      <c r="LNA83" s="93"/>
      <c r="LNB83" s="93"/>
      <c r="LNC83" s="93"/>
      <c r="LND83" s="93"/>
      <c r="LNE83" s="93"/>
      <c r="LNF83" s="93"/>
      <c r="LNG83" s="93"/>
      <c r="LNH83" s="93"/>
      <c r="LNI83" s="93"/>
      <c r="LNJ83" s="93"/>
      <c r="LNK83" s="93"/>
      <c r="LNL83" s="93"/>
      <c r="LNM83" s="93"/>
      <c r="LNN83" s="93"/>
      <c r="LNO83" s="93"/>
      <c r="LNP83" s="93"/>
      <c r="LNQ83" s="93"/>
      <c r="LNR83" s="93"/>
      <c r="LNS83" s="93"/>
      <c r="LNT83" s="93"/>
      <c r="LNU83" s="93"/>
      <c r="LNV83" s="93"/>
      <c r="LNW83" s="93"/>
      <c r="LNX83" s="93"/>
      <c r="LNY83" s="93"/>
      <c r="LNZ83" s="93"/>
      <c r="LOA83" s="93"/>
      <c r="LOB83" s="93"/>
      <c r="LOC83" s="93"/>
      <c r="LOD83" s="93"/>
      <c r="LOE83" s="93"/>
      <c r="LOF83" s="93"/>
      <c r="LOG83" s="93"/>
      <c r="LOH83" s="93"/>
      <c r="LON83" s="93"/>
      <c r="LOQ83" s="93"/>
      <c r="LOT83" s="93"/>
      <c r="LOW83" s="93"/>
      <c r="LOZ83" s="93"/>
      <c r="LPC83" s="93"/>
      <c r="LPI83" s="93"/>
      <c r="LPR83" s="93"/>
      <c r="LPU83" s="93"/>
      <c r="LPX83" s="93"/>
      <c r="LQA83" s="93"/>
      <c r="LQM83" s="93"/>
      <c r="LQS83" s="93"/>
      <c r="LQV83" s="93"/>
      <c r="LQY83" s="93"/>
      <c r="LRB83" s="93"/>
      <c r="LRH83" s="93"/>
      <c r="LRK83" s="93"/>
      <c r="LRN83" s="93"/>
      <c r="LRQ83" s="93"/>
      <c r="LRS83" s="93"/>
      <c r="LRT83" s="93"/>
      <c r="LRY83" s="93"/>
      <c r="LSB83" s="93"/>
      <c r="LSE83" s="93"/>
      <c r="LSH83" s="93"/>
      <c r="LSK83" s="93"/>
      <c r="LSN83" s="93"/>
      <c r="LSQ83" s="93"/>
      <c r="LSW83" s="93"/>
      <c r="LSZ83" s="93"/>
      <c r="LTC83" s="93"/>
      <c r="LTE83" s="93"/>
      <c r="LTF83" s="93"/>
      <c r="LTN83" s="93"/>
      <c r="LTQ83" s="93"/>
      <c r="LTT83" s="93"/>
      <c r="LUE83" s="93"/>
      <c r="LUF83" s="93"/>
      <c r="LUK83" s="93"/>
      <c r="LUO83" s="93"/>
      <c r="LUP83" s="93"/>
      <c r="LUX83" s="93"/>
      <c r="LUY83" s="93"/>
      <c r="LVY83" s="93"/>
      <c r="LVZ83" s="93"/>
      <c r="LWA83" s="93"/>
      <c r="LWB83" s="93"/>
      <c r="LWC83" s="93"/>
      <c r="LWD83" s="93"/>
      <c r="LWE83" s="93"/>
      <c r="LWF83" s="93"/>
      <c r="LWG83" s="93"/>
      <c r="LWH83" s="93"/>
      <c r="LWI83" s="93"/>
      <c r="LWJ83" s="93"/>
      <c r="LWK83" s="93"/>
      <c r="LWL83" s="93"/>
      <c r="LWM83" s="93"/>
      <c r="LWN83" s="93"/>
      <c r="LWO83" s="93"/>
      <c r="LWP83" s="93"/>
      <c r="LWQ83" s="93"/>
      <c r="LWR83" s="93"/>
      <c r="LWS83" s="93"/>
      <c r="LWT83" s="93"/>
      <c r="LWU83" s="93"/>
      <c r="LWV83" s="93"/>
      <c r="LWW83" s="93"/>
      <c r="LWX83" s="93"/>
      <c r="LWY83" s="93"/>
      <c r="LWZ83" s="93"/>
      <c r="LXA83" s="93"/>
      <c r="LXB83" s="93"/>
      <c r="LXC83" s="93"/>
      <c r="LXD83" s="93"/>
      <c r="LXE83" s="93"/>
      <c r="LXF83" s="93"/>
      <c r="LXG83" s="93"/>
      <c r="LXH83" s="93"/>
      <c r="LXI83" s="93"/>
      <c r="LXJ83" s="93"/>
      <c r="LXK83" s="93"/>
      <c r="LXL83" s="93"/>
      <c r="LXM83" s="93"/>
      <c r="LXN83" s="93"/>
      <c r="LXO83" s="93"/>
      <c r="LXP83" s="93"/>
      <c r="LXQ83" s="93"/>
      <c r="LXR83" s="93"/>
      <c r="LXS83" s="93"/>
      <c r="LXT83" s="93"/>
      <c r="LXU83" s="93"/>
      <c r="LXV83" s="93"/>
      <c r="LXW83" s="93"/>
      <c r="LXX83" s="93"/>
      <c r="LXY83" s="93"/>
      <c r="LXZ83" s="93"/>
      <c r="LYA83" s="93"/>
      <c r="LYB83" s="93"/>
      <c r="LYC83" s="93"/>
      <c r="LYD83" s="93"/>
      <c r="LYJ83" s="93"/>
      <c r="LYM83" s="93"/>
      <c r="LYP83" s="93"/>
      <c r="LYS83" s="93"/>
      <c r="LYV83" s="93"/>
      <c r="LYY83" s="93"/>
      <c r="LZE83" s="93"/>
      <c r="LZN83" s="93"/>
      <c r="LZQ83" s="93"/>
      <c r="LZT83" s="93"/>
      <c r="LZW83" s="93"/>
      <c r="MAI83" s="93"/>
      <c r="MAO83" s="93"/>
      <c r="MAR83" s="93"/>
      <c r="MAU83" s="93"/>
      <c r="MAX83" s="93"/>
      <c r="MBD83" s="93"/>
      <c r="MBG83" s="93"/>
      <c r="MBJ83" s="93"/>
      <c r="MBM83" s="93"/>
      <c r="MBO83" s="93"/>
      <c r="MBP83" s="93"/>
      <c r="MBU83" s="93"/>
      <c r="MBX83" s="93"/>
      <c r="MCA83" s="93"/>
      <c r="MCD83" s="93"/>
      <c r="MCG83" s="93"/>
      <c r="MCJ83" s="93"/>
      <c r="MCM83" s="93"/>
      <c r="MCS83" s="93"/>
      <c r="MCV83" s="93"/>
      <c r="MCY83" s="93"/>
      <c r="MDA83" s="93"/>
      <c r="MDB83" s="93"/>
      <c r="MDJ83" s="93"/>
      <c r="MDM83" s="93"/>
      <c r="MDP83" s="93"/>
      <c r="MEA83" s="93"/>
      <c r="MEB83" s="93"/>
      <c r="MEG83" s="93"/>
      <c r="MEK83" s="93"/>
      <c r="MEL83" s="93"/>
      <c r="MET83" s="93"/>
      <c r="MEU83" s="93"/>
      <c r="MFU83" s="93"/>
      <c r="MFV83" s="93"/>
      <c r="MFW83" s="93"/>
      <c r="MFX83" s="93"/>
      <c r="MFY83" s="93"/>
      <c r="MFZ83" s="93"/>
      <c r="MGA83" s="93"/>
      <c r="MGB83" s="93"/>
      <c r="MGC83" s="93"/>
      <c r="MGD83" s="93"/>
      <c r="MGE83" s="93"/>
      <c r="MGF83" s="93"/>
      <c r="MGG83" s="93"/>
      <c r="MGH83" s="93"/>
      <c r="MGI83" s="93"/>
      <c r="MGJ83" s="93"/>
      <c r="MGK83" s="93"/>
      <c r="MGL83" s="93"/>
      <c r="MGM83" s="93"/>
      <c r="MGN83" s="93"/>
      <c r="MGO83" s="93"/>
      <c r="MGP83" s="93"/>
      <c r="MGQ83" s="93"/>
      <c r="MGR83" s="93"/>
      <c r="MGS83" s="93"/>
      <c r="MGT83" s="93"/>
      <c r="MGU83" s="93"/>
      <c r="MGV83" s="93"/>
      <c r="MGW83" s="93"/>
      <c r="MGX83" s="93"/>
      <c r="MGY83" s="93"/>
      <c r="MGZ83" s="93"/>
      <c r="MHA83" s="93"/>
      <c r="MHB83" s="93"/>
      <c r="MHC83" s="93"/>
      <c r="MHD83" s="93"/>
      <c r="MHE83" s="93"/>
      <c r="MHF83" s="93"/>
      <c r="MHG83" s="93"/>
      <c r="MHH83" s="93"/>
      <c r="MHI83" s="93"/>
      <c r="MHJ83" s="93"/>
      <c r="MHK83" s="93"/>
      <c r="MHL83" s="93"/>
      <c r="MHM83" s="93"/>
      <c r="MHN83" s="93"/>
      <c r="MHO83" s="93"/>
      <c r="MHP83" s="93"/>
      <c r="MHQ83" s="93"/>
      <c r="MHR83" s="93"/>
      <c r="MHS83" s="93"/>
      <c r="MHT83" s="93"/>
      <c r="MHU83" s="93"/>
      <c r="MHV83" s="93"/>
      <c r="MHW83" s="93"/>
      <c r="MHX83" s="93"/>
      <c r="MHY83" s="93"/>
      <c r="MHZ83" s="93"/>
      <c r="MIF83" s="93"/>
      <c r="MII83" s="93"/>
      <c r="MIL83" s="93"/>
      <c r="MIO83" s="93"/>
      <c r="MIR83" s="93"/>
      <c r="MIU83" s="93"/>
      <c r="MJA83" s="93"/>
      <c r="MJJ83" s="93"/>
      <c r="MJM83" s="93"/>
      <c r="MJP83" s="93"/>
      <c r="MJS83" s="93"/>
      <c r="MKE83" s="93"/>
      <c r="MKK83" s="93"/>
      <c r="MKN83" s="93"/>
      <c r="MKQ83" s="93"/>
      <c r="MKT83" s="93"/>
      <c r="MKZ83" s="93"/>
      <c r="MLC83" s="93"/>
      <c r="MLF83" s="93"/>
      <c r="MLI83" s="93"/>
      <c r="MLK83" s="93"/>
      <c r="MLL83" s="93"/>
      <c r="MLQ83" s="93"/>
      <c r="MLT83" s="93"/>
      <c r="MLW83" s="93"/>
      <c r="MLZ83" s="93"/>
      <c r="MMC83" s="93"/>
      <c r="MMF83" s="93"/>
      <c r="MMI83" s="93"/>
      <c r="MMO83" s="93"/>
      <c r="MMR83" s="93"/>
      <c r="MMU83" s="93"/>
      <c r="MMW83" s="93"/>
      <c r="MMX83" s="93"/>
      <c r="MNF83" s="93"/>
      <c r="MNI83" s="93"/>
      <c r="MNL83" s="93"/>
      <c r="MNW83" s="93"/>
      <c r="MNX83" s="93"/>
      <c r="MOC83" s="93"/>
      <c r="MOG83" s="93"/>
      <c r="MOH83" s="93"/>
      <c r="MOP83" s="93"/>
      <c r="MOQ83" s="93"/>
      <c r="MPQ83" s="93"/>
      <c r="MPR83" s="93"/>
      <c r="MPS83" s="93"/>
      <c r="MPT83" s="93"/>
      <c r="MPU83" s="93"/>
      <c r="MPV83" s="93"/>
      <c r="MPW83" s="93"/>
      <c r="MPX83" s="93"/>
      <c r="MPY83" s="93"/>
      <c r="MPZ83" s="93"/>
      <c r="MQA83" s="93"/>
      <c r="MQB83" s="93"/>
      <c r="MQC83" s="93"/>
      <c r="MQD83" s="93"/>
      <c r="MQE83" s="93"/>
      <c r="MQF83" s="93"/>
      <c r="MQG83" s="93"/>
      <c r="MQH83" s="93"/>
      <c r="MQI83" s="93"/>
      <c r="MQJ83" s="93"/>
      <c r="MQK83" s="93"/>
      <c r="MQL83" s="93"/>
      <c r="MQM83" s="93"/>
      <c r="MQN83" s="93"/>
      <c r="MQO83" s="93"/>
      <c r="MQP83" s="93"/>
      <c r="MQQ83" s="93"/>
      <c r="MQR83" s="93"/>
      <c r="MQS83" s="93"/>
      <c r="MQT83" s="93"/>
      <c r="MQU83" s="93"/>
      <c r="MQV83" s="93"/>
      <c r="MQW83" s="93"/>
      <c r="MQX83" s="93"/>
      <c r="MQY83" s="93"/>
      <c r="MQZ83" s="93"/>
      <c r="MRA83" s="93"/>
      <c r="MRB83" s="93"/>
      <c r="MRC83" s="93"/>
      <c r="MRD83" s="93"/>
      <c r="MRE83" s="93"/>
      <c r="MRF83" s="93"/>
      <c r="MRG83" s="93"/>
      <c r="MRH83" s="93"/>
      <c r="MRI83" s="93"/>
      <c r="MRJ83" s="93"/>
      <c r="MRK83" s="93"/>
      <c r="MRL83" s="93"/>
      <c r="MRM83" s="93"/>
      <c r="MRN83" s="93"/>
      <c r="MRO83" s="93"/>
      <c r="MRP83" s="93"/>
      <c r="MRQ83" s="93"/>
      <c r="MRR83" s="93"/>
      <c r="MRS83" s="93"/>
      <c r="MRT83" s="93"/>
      <c r="MRU83" s="93"/>
      <c r="MRV83" s="93"/>
      <c r="MSB83" s="93"/>
      <c r="MSE83" s="93"/>
      <c r="MSH83" s="93"/>
      <c r="MSK83" s="93"/>
      <c r="MSN83" s="93"/>
      <c r="MSQ83" s="93"/>
      <c r="MSW83" s="93"/>
      <c r="MTF83" s="93"/>
      <c r="MTI83" s="93"/>
      <c r="MTL83" s="93"/>
      <c r="MTO83" s="93"/>
      <c r="MUA83" s="93"/>
      <c r="MUG83" s="93"/>
      <c r="MUJ83" s="93"/>
      <c r="MUM83" s="93"/>
      <c r="MUP83" s="93"/>
      <c r="MUV83" s="93"/>
      <c r="MUY83" s="93"/>
      <c r="MVB83" s="93"/>
      <c r="MVE83" s="93"/>
      <c r="MVG83" s="93"/>
      <c r="MVH83" s="93"/>
      <c r="MVM83" s="93"/>
      <c r="MVP83" s="93"/>
      <c r="MVS83" s="93"/>
      <c r="MVV83" s="93"/>
      <c r="MVY83" s="93"/>
      <c r="MWB83" s="93"/>
      <c r="MWE83" s="93"/>
      <c r="MWK83" s="93"/>
      <c r="MWN83" s="93"/>
      <c r="MWQ83" s="93"/>
      <c r="MWS83" s="93"/>
      <c r="MWT83" s="93"/>
      <c r="MXB83" s="93"/>
      <c r="MXE83" s="93"/>
      <c r="MXH83" s="93"/>
      <c r="MXS83" s="93"/>
      <c r="MXT83" s="93"/>
      <c r="MXY83" s="93"/>
      <c r="MYC83" s="93"/>
      <c r="MYD83" s="93"/>
      <c r="MYL83" s="93"/>
      <c r="MYM83" s="93"/>
      <c r="MZM83" s="93"/>
      <c r="MZN83" s="93"/>
      <c r="MZO83" s="93"/>
      <c r="MZP83" s="93"/>
      <c r="MZQ83" s="93"/>
      <c r="MZR83" s="93"/>
      <c r="MZS83" s="93"/>
      <c r="MZT83" s="93"/>
      <c r="MZU83" s="93"/>
      <c r="MZV83" s="93"/>
      <c r="MZW83" s="93"/>
      <c r="MZX83" s="93"/>
      <c r="MZY83" s="93"/>
      <c r="MZZ83" s="93"/>
      <c r="NAA83" s="93"/>
      <c r="NAB83" s="93"/>
      <c r="NAC83" s="93"/>
      <c r="NAD83" s="93"/>
      <c r="NAE83" s="93"/>
      <c r="NAF83" s="93"/>
      <c r="NAG83" s="93"/>
      <c r="NAH83" s="93"/>
      <c r="NAI83" s="93"/>
      <c r="NAJ83" s="93"/>
      <c r="NAK83" s="93"/>
      <c r="NAL83" s="93"/>
      <c r="NAM83" s="93"/>
      <c r="NAN83" s="93"/>
      <c r="NAO83" s="93"/>
      <c r="NAP83" s="93"/>
      <c r="NAQ83" s="93"/>
      <c r="NAR83" s="93"/>
      <c r="NAS83" s="93"/>
      <c r="NAT83" s="93"/>
      <c r="NAU83" s="93"/>
      <c r="NAV83" s="93"/>
      <c r="NAW83" s="93"/>
      <c r="NAX83" s="93"/>
      <c r="NAY83" s="93"/>
      <c r="NAZ83" s="93"/>
      <c r="NBA83" s="93"/>
      <c r="NBB83" s="93"/>
      <c r="NBC83" s="93"/>
      <c r="NBD83" s="93"/>
      <c r="NBE83" s="93"/>
      <c r="NBF83" s="93"/>
      <c r="NBG83" s="93"/>
      <c r="NBH83" s="93"/>
      <c r="NBI83" s="93"/>
      <c r="NBJ83" s="93"/>
      <c r="NBK83" s="93"/>
      <c r="NBL83" s="93"/>
      <c r="NBM83" s="93"/>
      <c r="NBN83" s="93"/>
      <c r="NBO83" s="93"/>
      <c r="NBP83" s="93"/>
      <c r="NBQ83" s="93"/>
      <c r="NBR83" s="93"/>
      <c r="NBX83" s="93"/>
      <c r="NCA83" s="93"/>
      <c r="NCD83" s="93"/>
      <c r="NCG83" s="93"/>
      <c r="NCJ83" s="93"/>
      <c r="NCM83" s="93"/>
      <c r="NCS83" s="93"/>
      <c r="NDB83" s="93"/>
      <c r="NDE83" s="93"/>
      <c r="NDH83" s="93"/>
      <c r="NDK83" s="93"/>
      <c r="NDW83" s="93"/>
      <c r="NEC83" s="93"/>
      <c r="NEF83" s="93"/>
      <c r="NEI83" s="93"/>
      <c r="NEL83" s="93"/>
      <c r="NER83" s="93"/>
      <c r="NEU83" s="93"/>
      <c r="NEX83" s="93"/>
      <c r="NFA83" s="93"/>
      <c r="NFC83" s="93"/>
      <c r="NFD83" s="93"/>
      <c r="NFI83" s="93"/>
      <c r="NFL83" s="93"/>
      <c r="NFO83" s="93"/>
      <c r="NFR83" s="93"/>
      <c r="NFU83" s="93"/>
      <c r="NFX83" s="93"/>
      <c r="NGA83" s="93"/>
      <c r="NGG83" s="93"/>
      <c r="NGJ83" s="93"/>
      <c r="NGM83" s="93"/>
      <c r="NGO83" s="93"/>
      <c r="NGP83" s="93"/>
      <c r="NGX83" s="93"/>
      <c r="NHA83" s="93"/>
      <c r="NHD83" s="93"/>
      <c r="NHO83" s="93"/>
      <c r="NHP83" s="93"/>
      <c r="NHU83" s="93"/>
      <c r="NHY83" s="93"/>
      <c r="NHZ83" s="93"/>
      <c r="NIH83" s="93"/>
      <c r="NII83" s="93"/>
      <c r="NJI83" s="93"/>
      <c r="NJJ83" s="93"/>
      <c r="NJK83" s="93"/>
      <c r="NJL83" s="93"/>
      <c r="NJM83" s="93"/>
      <c r="NJN83" s="93"/>
      <c r="NJO83" s="93"/>
      <c r="NJP83" s="93"/>
      <c r="NJQ83" s="93"/>
      <c r="NJR83" s="93"/>
      <c r="NJS83" s="93"/>
      <c r="NJT83" s="93"/>
      <c r="NJU83" s="93"/>
      <c r="NJV83" s="93"/>
      <c r="NJW83" s="93"/>
      <c r="NJX83" s="93"/>
      <c r="NJY83" s="93"/>
      <c r="NJZ83" s="93"/>
      <c r="NKA83" s="93"/>
      <c r="NKB83" s="93"/>
      <c r="NKC83" s="93"/>
      <c r="NKD83" s="93"/>
      <c r="NKE83" s="93"/>
      <c r="NKF83" s="93"/>
      <c r="NKG83" s="93"/>
      <c r="NKH83" s="93"/>
      <c r="NKI83" s="93"/>
      <c r="NKJ83" s="93"/>
      <c r="NKK83" s="93"/>
      <c r="NKL83" s="93"/>
      <c r="NKM83" s="93"/>
      <c r="NKN83" s="93"/>
      <c r="NKO83" s="93"/>
      <c r="NKP83" s="93"/>
      <c r="NKQ83" s="93"/>
      <c r="NKR83" s="93"/>
      <c r="NKS83" s="93"/>
      <c r="NKT83" s="93"/>
      <c r="NKU83" s="93"/>
      <c r="NKV83" s="93"/>
      <c r="NKW83" s="93"/>
      <c r="NKX83" s="93"/>
      <c r="NKY83" s="93"/>
      <c r="NKZ83" s="93"/>
      <c r="NLA83" s="93"/>
      <c r="NLB83" s="93"/>
      <c r="NLC83" s="93"/>
      <c r="NLD83" s="93"/>
      <c r="NLE83" s="93"/>
      <c r="NLF83" s="93"/>
      <c r="NLG83" s="93"/>
      <c r="NLH83" s="93"/>
      <c r="NLI83" s="93"/>
      <c r="NLJ83" s="93"/>
      <c r="NLK83" s="93"/>
      <c r="NLL83" s="93"/>
      <c r="NLM83" s="93"/>
      <c r="NLN83" s="93"/>
      <c r="NLT83" s="93"/>
      <c r="NLW83" s="93"/>
      <c r="NLZ83" s="93"/>
      <c r="NMC83" s="93"/>
      <c r="NMF83" s="93"/>
      <c r="NMI83" s="93"/>
      <c r="NMO83" s="93"/>
      <c r="NMX83" s="93"/>
      <c r="NNA83" s="93"/>
      <c r="NND83" s="93"/>
      <c r="NNG83" s="93"/>
      <c r="NNS83" s="93"/>
      <c r="NNY83" s="93"/>
      <c r="NOB83" s="93"/>
      <c r="NOE83" s="93"/>
      <c r="NOH83" s="93"/>
      <c r="NON83" s="93"/>
      <c r="NOQ83" s="93"/>
      <c r="NOT83" s="93"/>
      <c r="NOW83" s="93"/>
      <c r="NOY83" s="93"/>
      <c r="NOZ83" s="93"/>
      <c r="NPE83" s="93"/>
      <c r="NPH83" s="93"/>
      <c r="NPK83" s="93"/>
      <c r="NPN83" s="93"/>
      <c r="NPQ83" s="93"/>
      <c r="NPT83" s="93"/>
      <c r="NPW83" s="93"/>
      <c r="NQC83" s="93"/>
      <c r="NQF83" s="93"/>
      <c r="NQI83" s="93"/>
      <c r="NQK83" s="93"/>
      <c r="NQL83" s="93"/>
      <c r="NQT83" s="93"/>
      <c r="NQW83" s="93"/>
      <c r="NQZ83" s="93"/>
      <c r="NRK83" s="93"/>
      <c r="NRL83" s="93"/>
      <c r="NRQ83" s="93"/>
      <c r="NRU83" s="93"/>
      <c r="NRV83" s="93"/>
      <c r="NSD83" s="93"/>
      <c r="NSE83" s="93"/>
      <c r="NTE83" s="93"/>
      <c r="NTF83" s="93"/>
      <c r="NTG83" s="93"/>
      <c r="NTH83" s="93"/>
      <c r="NTI83" s="93"/>
      <c r="NTJ83" s="93"/>
      <c r="NTK83" s="93"/>
      <c r="NTL83" s="93"/>
      <c r="NTM83" s="93"/>
      <c r="NTN83" s="93"/>
      <c r="NTO83" s="93"/>
      <c r="NTP83" s="93"/>
      <c r="NTQ83" s="93"/>
      <c r="NTR83" s="93"/>
      <c r="NTS83" s="93"/>
      <c r="NTT83" s="93"/>
      <c r="NTU83" s="93"/>
      <c r="NTV83" s="93"/>
      <c r="NTW83" s="93"/>
      <c r="NTX83" s="93"/>
      <c r="NTY83" s="93"/>
      <c r="NTZ83" s="93"/>
      <c r="NUA83" s="93"/>
      <c r="NUB83" s="93"/>
      <c r="NUC83" s="93"/>
      <c r="NUD83" s="93"/>
      <c r="NUE83" s="93"/>
      <c r="NUF83" s="93"/>
      <c r="NUG83" s="93"/>
      <c r="NUH83" s="93"/>
      <c r="NUI83" s="93"/>
      <c r="NUJ83" s="93"/>
      <c r="NUK83" s="93"/>
      <c r="NUL83" s="93"/>
      <c r="NUM83" s="93"/>
      <c r="NUN83" s="93"/>
      <c r="NUO83" s="93"/>
      <c r="NUP83" s="93"/>
      <c r="NUQ83" s="93"/>
      <c r="NUR83" s="93"/>
      <c r="NUS83" s="93"/>
      <c r="NUT83" s="93"/>
      <c r="NUU83" s="93"/>
      <c r="NUV83" s="93"/>
      <c r="NUW83" s="93"/>
      <c r="NUX83" s="93"/>
      <c r="NUY83" s="93"/>
      <c r="NUZ83" s="93"/>
      <c r="NVA83" s="93"/>
      <c r="NVB83" s="93"/>
      <c r="NVC83" s="93"/>
      <c r="NVD83" s="93"/>
      <c r="NVE83" s="93"/>
      <c r="NVF83" s="93"/>
      <c r="NVG83" s="93"/>
      <c r="NVH83" s="93"/>
      <c r="NVI83" s="93"/>
      <c r="NVJ83" s="93"/>
      <c r="NVP83" s="93"/>
      <c r="NVS83" s="93"/>
      <c r="NVV83" s="93"/>
      <c r="NVY83" s="93"/>
      <c r="NWB83" s="93"/>
      <c r="NWE83" s="93"/>
      <c r="NWK83" s="93"/>
      <c r="NWT83" s="93"/>
      <c r="NWW83" s="93"/>
      <c r="NWZ83" s="93"/>
      <c r="NXC83" s="93"/>
      <c r="NXO83" s="93"/>
      <c r="NXU83" s="93"/>
      <c r="NXX83" s="93"/>
      <c r="NYA83" s="93"/>
      <c r="NYD83" s="93"/>
      <c r="NYJ83" s="93"/>
      <c r="NYM83" s="93"/>
      <c r="NYP83" s="93"/>
      <c r="NYS83" s="93"/>
      <c r="NYU83" s="93"/>
      <c r="NYV83" s="93"/>
      <c r="NZA83" s="93"/>
      <c r="NZD83" s="93"/>
      <c r="NZG83" s="93"/>
      <c r="NZJ83" s="93"/>
      <c r="NZM83" s="93"/>
      <c r="NZP83" s="93"/>
      <c r="NZS83" s="93"/>
      <c r="NZY83" s="93"/>
      <c r="OAB83" s="93"/>
      <c r="OAE83" s="93"/>
      <c r="OAG83" s="93"/>
      <c r="OAH83" s="93"/>
      <c r="OAP83" s="93"/>
      <c r="OAS83" s="93"/>
      <c r="OAV83" s="93"/>
      <c r="OBG83" s="93"/>
      <c r="OBH83" s="93"/>
      <c r="OBM83" s="93"/>
      <c r="OBQ83" s="93"/>
      <c r="OBR83" s="93"/>
      <c r="OBZ83" s="93"/>
      <c r="OCA83" s="93"/>
      <c r="ODA83" s="93"/>
      <c r="ODB83" s="93"/>
      <c r="ODC83" s="93"/>
      <c r="ODD83" s="93"/>
      <c r="ODE83" s="93"/>
      <c r="ODF83" s="93"/>
      <c r="ODG83" s="93"/>
      <c r="ODH83" s="93"/>
      <c r="ODI83" s="93"/>
      <c r="ODJ83" s="93"/>
      <c r="ODK83" s="93"/>
      <c r="ODL83" s="93"/>
      <c r="ODM83" s="93"/>
      <c r="ODN83" s="93"/>
      <c r="ODO83" s="93"/>
      <c r="ODP83" s="93"/>
      <c r="ODQ83" s="93"/>
      <c r="ODR83" s="93"/>
      <c r="ODS83" s="93"/>
      <c r="ODT83" s="93"/>
      <c r="ODU83" s="93"/>
      <c r="ODV83" s="93"/>
      <c r="ODW83" s="93"/>
      <c r="ODX83" s="93"/>
      <c r="ODY83" s="93"/>
      <c r="ODZ83" s="93"/>
      <c r="OEA83" s="93"/>
      <c r="OEB83" s="93"/>
      <c r="OEC83" s="93"/>
      <c r="OED83" s="93"/>
      <c r="OEE83" s="93"/>
      <c r="OEF83" s="93"/>
      <c r="OEG83" s="93"/>
      <c r="OEH83" s="93"/>
      <c r="OEI83" s="93"/>
      <c r="OEJ83" s="93"/>
      <c r="OEK83" s="93"/>
      <c r="OEL83" s="93"/>
      <c r="OEM83" s="93"/>
      <c r="OEN83" s="93"/>
      <c r="OEO83" s="93"/>
      <c r="OEP83" s="93"/>
      <c r="OEQ83" s="93"/>
      <c r="OER83" s="93"/>
      <c r="OES83" s="93"/>
      <c r="OET83" s="93"/>
      <c r="OEU83" s="93"/>
      <c r="OEV83" s="93"/>
      <c r="OEW83" s="93"/>
      <c r="OEX83" s="93"/>
      <c r="OEY83" s="93"/>
      <c r="OEZ83" s="93"/>
      <c r="OFA83" s="93"/>
      <c r="OFB83" s="93"/>
      <c r="OFC83" s="93"/>
      <c r="OFD83" s="93"/>
      <c r="OFE83" s="93"/>
      <c r="OFF83" s="93"/>
      <c r="OFL83" s="93"/>
      <c r="OFO83" s="93"/>
      <c r="OFR83" s="93"/>
      <c r="OFU83" s="93"/>
      <c r="OFX83" s="93"/>
      <c r="OGA83" s="93"/>
      <c r="OGG83" s="93"/>
      <c r="OGP83" s="93"/>
      <c r="OGS83" s="93"/>
      <c r="OGV83" s="93"/>
      <c r="OGY83" s="93"/>
      <c r="OHK83" s="93"/>
      <c r="OHQ83" s="93"/>
      <c r="OHT83" s="93"/>
      <c r="OHW83" s="93"/>
      <c r="OHZ83" s="93"/>
      <c r="OIF83" s="93"/>
      <c r="OII83" s="93"/>
      <c r="OIL83" s="93"/>
      <c r="OIO83" s="93"/>
      <c r="OIQ83" s="93"/>
      <c r="OIR83" s="93"/>
      <c r="OIW83" s="93"/>
      <c r="OIZ83" s="93"/>
      <c r="OJC83" s="93"/>
      <c r="OJF83" s="93"/>
      <c r="OJI83" s="93"/>
      <c r="OJL83" s="93"/>
      <c r="OJO83" s="93"/>
      <c r="OJU83" s="93"/>
      <c r="OJX83" s="93"/>
      <c r="OKA83" s="93"/>
      <c r="OKC83" s="93"/>
      <c r="OKD83" s="93"/>
      <c r="OKL83" s="93"/>
      <c r="OKO83" s="93"/>
      <c r="OKR83" s="93"/>
      <c r="OLC83" s="93"/>
      <c r="OLD83" s="93"/>
      <c r="OLI83" s="93"/>
      <c r="OLM83" s="93"/>
      <c r="OLN83" s="93"/>
      <c r="OLV83" s="93"/>
      <c r="OLW83" s="93"/>
      <c r="OMW83" s="93"/>
      <c r="OMX83" s="93"/>
      <c r="OMY83" s="93"/>
      <c r="OMZ83" s="93"/>
      <c r="ONA83" s="93"/>
      <c r="ONB83" s="93"/>
      <c r="ONC83" s="93"/>
      <c r="OND83" s="93"/>
      <c r="ONE83" s="93"/>
      <c r="ONF83" s="93"/>
      <c r="ONG83" s="93"/>
      <c r="ONH83" s="93"/>
      <c r="ONI83" s="93"/>
      <c r="ONJ83" s="93"/>
      <c r="ONK83" s="93"/>
      <c r="ONL83" s="93"/>
      <c r="ONM83" s="93"/>
      <c r="ONN83" s="93"/>
      <c r="ONO83" s="93"/>
      <c r="ONP83" s="93"/>
      <c r="ONQ83" s="93"/>
      <c r="ONR83" s="93"/>
      <c r="ONS83" s="93"/>
      <c r="ONT83" s="93"/>
      <c r="ONU83" s="93"/>
      <c r="ONV83" s="93"/>
      <c r="ONW83" s="93"/>
      <c r="ONX83" s="93"/>
      <c r="ONY83" s="93"/>
      <c r="ONZ83" s="93"/>
      <c r="OOA83" s="93"/>
      <c r="OOB83" s="93"/>
      <c r="OOC83" s="93"/>
      <c r="OOD83" s="93"/>
      <c r="OOE83" s="93"/>
      <c r="OOF83" s="93"/>
      <c r="OOG83" s="93"/>
      <c r="OOH83" s="93"/>
      <c r="OOI83" s="93"/>
      <c r="OOJ83" s="93"/>
      <c r="OOK83" s="93"/>
      <c r="OOL83" s="93"/>
      <c r="OOM83" s="93"/>
      <c r="OON83" s="93"/>
      <c r="OOO83" s="93"/>
      <c r="OOP83" s="93"/>
      <c r="OOQ83" s="93"/>
      <c r="OOR83" s="93"/>
      <c r="OOS83" s="93"/>
      <c r="OOT83" s="93"/>
      <c r="OOU83" s="93"/>
      <c r="OOV83" s="93"/>
      <c r="OOW83" s="93"/>
      <c r="OOX83" s="93"/>
      <c r="OOY83" s="93"/>
      <c r="OOZ83" s="93"/>
      <c r="OPA83" s="93"/>
      <c r="OPB83" s="93"/>
      <c r="OPH83" s="93"/>
      <c r="OPK83" s="93"/>
      <c r="OPN83" s="93"/>
      <c r="OPQ83" s="93"/>
      <c r="OPT83" s="93"/>
      <c r="OPW83" s="93"/>
      <c r="OQC83" s="93"/>
      <c r="OQL83" s="93"/>
      <c r="OQO83" s="93"/>
      <c r="OQR83" s="93"/>
      <c r="OQU83" s="93"/>
      <c r="ORG83" s="93"/>
      <c r="ORM83" s="93"/>
      <c r="ORP83" s="93"/>
      <c r="ORS83" s="93"/>
      <c r="ORV83" s="93"/>
      <c r="OSB83" s="93"/>
      <c r="OSE83" s="93"/>
      <c r="OSH83" s="93"/>
      <c r="OSK83" s="93"/>
      <c r="OSM83" s="93"/>
      <c r="OSN83" s="93"/>
      <c r="OSS83" s="93"/>
      <c r="OSV83" s="93"/>
      <c r="OSY83" s="93"/>
      <c r="OTB83" s="93"/>
      <c r="OTE83" s="93"/>
      <c r="OTH83" s="93"/>
      <c r="OTK83" s="93"/>
      <c r="OTQ83" s="93"/>
      <c r="OTT83" s="93"/>
      <c r="OTW83" s="93"/>
      <c r="OTY83" s="93"/>
      <c r="OTZ83" s="93"/>
      <c r="OUH83" s="93"/>
      <c r="OUK83" s="93"/>
      <c r="OUN83" s="93"/>
      <c r="OUY83" s="93"/>
      <c r="OUZ83" s="93"/>
      <c r="OVE83" s="93"/>
      <c r="OVI83" s="93"/>
      <c r="OVJ83" s="93"/>
      <c r="OVR83" s="93"/>
      <c r="OVS83" s="93"/>
      <c r="OWS83" s="93"/>
      <c r="OWT83" s="93"/>
      <c r="OWU83" s="93"/>
      <c r="OWV83" s="93"/>
      <c r="OWW83" s="93"/>
      <c r="OWX83" s="93"/>
      <c r="OWY83" s="93"/>
      <c r="OWZ83" s="93"/>
      <c r="OXA83" s="93"/>
      <c r="OXB83" s="93"/>
      <c r="OXC83" s="93"/>
      <c r="OXD83" s="93"/>
      <c r="OXE83" s="93"/>
      <c r="OXF83" s="93"/>
      <c r="OXG83" s="93"/>
      <c r="OXH83" s="93"/>
      <c r="OXI83" s="93"/>
      <c r="OXJ83" s="93"/>
      <c r="OXK83" s="93"/>
      <c r="OXL83" s="93"/>
      <c r="OXM83" s="93"/>
      <c r="OXN83" s="93"/>
      <c r="OXO83" s="93"/>
      <c r="OXP83" s="93"/>
      <c r="OXQ83" s="93"/>
      <c r="OXR83" s="93"/>
      <c r="OXS83" s="93"/>
      <c r="OXT83" s="93"/>
      <c r="OXU83" s="93"/>
      <c r="OXV83" s="93"/>
      <c r="OXW83" s="93"/>
      <c r="OXX83" s="93"/>
      <c r="OXY83" s="93"/>
      <c r="OXZ83" s="93"/>
      <c r="OYA83" s="93"/>
      <c r="OYB83" s="93"/>
      <c r="OYC83" s="93"/>
      <c r="OYD83" s="93"/>
      <c r="OYE83" s="93"/>
      <c r="OYF83" s="93"/>
      <c r="OYG83" s="93"/>
      <c r="OYH83" s="93"/>
      <c r="OYI83" s="93"/>
      <c r="OYJ83" s="93"/>
      <c r="OYK83" s="93"/>
      <c r="OYL83" s="93"/>
      <c r="OYM83" s="93"/>
      <c r="OYN83" s="93"/>
      <c r="OYO83" s="93"/>
      <c r="OYP83" s="93"/>
      <c r="OYQ83" s="93"/>
      <c r="OYR83" s="93"/>
      <c r="OYS83" s="93"/>
      <c r="OYT83" s="93"/>
      <c r="OYU83" s="93"/>
      <c r="OYV83" s="93"/>
      <c r="OYW83" s="93"/>
      <c r="OYX83" s="93"/>
      <c r="OZD83" s="93"/>
      <c r="OZG83" s="93"/>
      <c r="OZJ83" s="93"/>
      <c r="OZM83" s="93"/>
      <c r="OZP83" s="93"/>
      <c r="OZS83" s="93"/>
      <c r="OZY83" s="93"/>
      <c r="PAH83" s="93"/>
      <c r="PAK83" s="93"/>
      <c r="PAN83" s="93"/>
      <c r="PAQ83" s="93"/>
      <c r="PBC83" s="93"/>
      <c r="PBI83" s="93"/>
      <c r="PBL83" s="93"/>
      <c r="PBO83" s="93"/>
      <c r="PBR83" s="93"/>
      <c r="PBX83" s="93"/>
      <c r="PCA83" s="93"/>
      <c r="PCD83" s="93"/>
      <c r="PCG83" s="93"/>
      <c r="PCI83" s="93"/>
      <c r="PCJ83" s="93"/>
      <c r="PCO83" s="93"/>
      <c r="PCR83" s="93"/>
      <c r="PCU83" s="93"/>
      <c r="PCX83" s="93"/>
      <c r="PDA83" s="93"/>
      <c r="PDD83" s="93"/>
      <c r="PDG83" s="93"/>
      <c r="PDM83" s="93"/>
      <c r="PDP83" s="93"/>
      <c r="PDS83" s="93"/>
      <c r="PDU83" s="93"/>
      <c r="PDV83" s="93"/>
      <c r="PED83" s="93"/>
      <c r="PEG83" s="93"/>
      <c r="PEJ83" s="93"/>
      <c r="PEU83" s="93"/>
      <c r="PEV83" s="93"/>
      <c r="PFA83" s="93"/>
      <c r="PFE83" s="93"/>
      <c r="PFF83" s="93"/>
      <c r="PFN83" s="93"/>
      <c r="PFO83" s="93"/>
      <c r="PGO83" s="93"/>
      <c r="PGP83" s="93"/>
      <c r="PGQ83" s="93"/>
      <c r="PGR83" s="93"/>
      <c r="PGS83" s="93"/>
      <c r="PGT83" s="93"/>
      <c r="PGU83" s="93"/>
      <c r="PGV83" s="93"/>
      <c r="PGW83" s="93"/>
      <c r="PGX83" s="93"/>
      <c r="PGY83" s="93"/>
      <c r="PGZ83" s="93"/>
      <c r="PHA83" s="93"/>
      <c r="PHB83" s="93"/>
      <c r="PHC83" s="93"/>
      <c r="PHD83" s="93"/>
      <c r="PHE83" s="93"/>
      <c r="PHF83" s="93"/>
      <c r="PHG83" s="93"/>
      <c r="PHH83" s="93"/>
      <c r="PHI83" s="93"/>
      <c r="PHJ83" s="93"/>
      <c r="PHK83" s="93"/>
      <c r="PHL83" s="93"/>
      <c r="PHM83" s="93"/>
      <c r="PHN83" s="93"/>
      <c r="PHO83" s="93"/>
      <c r="PHP83" s="93"/>
      <c r="PHQ83" s="93"/>
      <c r="PHR83" s="93"/>
      <c r="PHS83" s="93"/>
      <c r="PHT83" s="93"/>
      <c r="PHU83" s="93"/>
      <c r="PHV83" s="93"/>
      <c r="PHW83" s="93"/>
      <c r="PHX83" s="93"/>
      <c r="PHY83" s="93"/>
      <c r="PHZ83" s="93"/>
      <c r="PIA83" s="93"/>
      <c r="PIB83" s="93"/>
      <c r="PIC83" s="93"/>
      <c r="PID83" s="93"/>
      <c r="PIE83" s="93"/>
      <c r="PIF83" s="93"/>
      <c r="PIG83" s="93"/>
      <c r="PIH83" s="93"/>
      <c r="PII83" s="93"/>
      <c r="PIJ83" s="93"/>
      <c r="PIK83" s="93"/>
      <c r="PIL83" s="93"/>
      <c r="PIM83" s="93"/>
      <c r="PIN83" s="93"/>
      <c r="PIO83" s="93"/>
      <c r="PIP83" s="93"/>
      <c r="PIQ83" s="93"/>
      <c r="PIR83" s="93"/>
      <c r="PIS83" s="93"/>
      <c r="PIT83" s="93"/>
      <c r="PIZ83" s="93"/>
      <c r="PJC83" s="93"/>
      <c r="PJF83" s="93"/>
      <c r="PJI83" s="93"/>
      <c r="PJL83" s="93"/>
      <c r="PJO83" s="93"/>
      <c r="PJU83" s="93"/>
      <c r="PKD83" s="93"/>
      <c r="PKG83" s="93"/>
      <c r="PKJ83" s="93"/>
      <c r="PKM83" s="93"/>
      <c r="PKY83" s="93"/>
      <c r="PLE83" s="93"/>
      <c r="PLH83" s="93"/>
      <c r="PLK83" s="93"/>
      <c r="PLN83" s="93"/>
      <c r="PLT83" s="93"/>
      <c r="PLW83" s="93"/>
      <c r="PLZ83" s="93"/>
      <c r="PMC83" s="93"/>
      <c r="PME83" s="93"/>
      <c r="PMF83" s="93"/>
      <c r="PMK83" s="93"/>
      <c r="PMN83" s="93"/>
      <c r="PMQ83" s="93"/>
      <c r="PMT83" s="93"/>
      <c r="PMW83" s="93"/>
      <c r="PMZ83" s="93"/>
      <c r="PNC83" s="93"/>
      <c r="PNI83" s="93"/>
      <c r="PNL83" s="93"/>
      <c r="PNO83" s="93"/>
      <c r="PNQ83" s="93"/>
      <c r="PNR83" s="93"/>
      <c r="PNZ83" s="93"/>
      <c r="POC83" s="93"/>
      <c r="POF83" s="93"/>
      <c r="POQ83" s="93"/>
      <c r="POR83" s="93"/>
      <c r="POW83" s="93"/>
      <c r="PPA83" s="93"/>
      <c r="PPB83" s="93"/>
      <c r="PPJ83" s="93"/>
      <c r="PPK83" s="93"/>
      <c r="PQK83" s="93"/>
      <c r="PQL83" s="93"/>
      <c r="PQM83" s="93"/>
      <c r="PQN83" s="93"/>
      <c r="PQO83" s="93"/>
      <c r="PQP83" s="93"/>
      <c r="PQQ83" s="93"/>
      <c r="PQR83" s="93"/>
      <c r="PQS83" s="93"/>
      <c r="PQT83" s="93"/>
      <c r="PQU83" s="93"/>
      <c r="PQV83" s="93"/>
      <c r="PQW83" s="93"/>
      <c r="PQX83" s="93"/>
      <c r="PQY83" s="93"/>
      <c r="PQZ83" s="93"/>
      <c r="PRA83" s="93"/>
      <c r="PRB83" s="93"/>
      <c r="PRC83" s="93"/>
      <c r="PRD83" s="93"/>
      <c r="PRE83" s="93"/>
      <c r="PRF83" s="93"/>
      <c r="PRG83" s="93"/>
      <c r="PRH83" s="93"/>
      <c r="PRI83" s="93"/>
      <c r="PRJ83" s="93"/>
      <c r="PRK83" s="93"/>
      <c r="PRL83" s="93"/>
      <c r="PRM83" s="93"/>
      <c r="PRN83" s="93"/>
      <c r="PRO83" s="93"/>
      <c r="PRP83" s="93"/>
      <c r="PRQ83" s="93"/>
      <c r="PRR83" s="93"/>
      <c r="PRS83" s="93"/>
      <c r="PRT83" s="93"/>
      <c r="PRU83" s="93"/>
      <c r="PRV83" s="93"/>
      <c r="PRW83" s="93"/>
      <c r="PRX83" s="93"/>
      <c r="PRY83" s="93"/>
      <c r="PRZ83" s="93"/>
      <c r="PSA83" s="93"/>
      <c r="PSB83" s="93"/>
      <c r="PSC83" s="93"/>
      <c r="PSD83" s="93"/>
      <c r="PSE83" s="93"/>
      <c r="PSF83" s="93"/>
      <c r="PSG83" s="93"/>
      <c r="PSH83" s="93"/>
      <c r="PSI83" s="93"/>
      <c r="PSJ83" s="93"/>
      <c r="PSK83" s="93"/>
      <c r="PSL83" s="93"/>
      <c r="PSM83" s="93"/>
      <c r="PSN83" s="93"/>
      <c r="PSO83" s="93"/>
      <c r="PSP83" s="93"/>
      <c r="PSV83" s="93"/>
      <c r="PSY83" s="93"/>
      <c r="PTB83" s="93"/>
      <c r="PTE83" s="93"/>
      <c r="PTH83" s="93"/>
      <c r="PTK83" s="93"/>
      <c r="PTQ83" s="93"/>
      <c r="PTZ83" s="93"/>
      <c r="PUC83" s="93"/>
      <c r="PUF83" s="93"/>
      <c r="PUI83" s="93"/>
      <c r="PUU83" s="93"/>
      <c r="PVA83" s="93"/>
      <c r="PVD83" s="93"/>
      <c r="PVG83" s="93"/>
      <c r="PVJ83" s="93"/>
      <c r="PVP83" s="93"/>
      <c r="PVS83" s="93"/>
      <c r="PVV83" s="93"/>
      <c r="PVY83" s="93"/>
      <c r="PWA83" s="93"/>
      <c r="PWB83" s="93"/>
      <c r="PWG83" s="93"/>
      <c r="PWJ83" s="93"/>
      <c r="PWM83" s="93"/>
      <c r="PWP83" s="93"/>
      <c r="PWS83" s="93"/>
      <c r="PWV83" s="93"/>
      <c r="PWY83" s="93"/>
      <c r="PXE83" s="93"/>
      <c r="PXH83" s="93"/>
      <c r="PXK83" s="93"/>
      <c r="PXM83" s="93"/>
      <c r="PXN83" s="93"/>
      <c r="PXV83" s="93"/>
      <c r="PXY83" s="93"/>
      <c r="PYB83" s="93"/>
      <c r="PYM83" s="93"/>
      <c r="PYN83" s="93"/>
      <c r="PYS83" s="93"/>
      <c r="PYW83" s="93"/>
      <c r="PYX83" s="93"/>
      <c r="PZF83" s="93"/>
      <c r="PZG83" s="93"/>
      <c r="QAG83" s="93"/>
      <c r="QAH83" s="93"/>
      <c r="QAI83" s="93"/>
      <c r="QAJ83" s="93"/>
      <c r="QAK83" s="93"/>
      <c r="QAL83" s="93"/>
      <c r="QAM83" s="93"/>
      <c r="QAN83" s="93"/>
      <c r="QAO83" s="93"/>
      <c r="QAP83" s="93"/>
      <c r="QAQ83" s="93"/>
      <c r="QAR83" s="93"/>
      <c r="QAS83" s="93"/>
      <c r="QAT83" s="93"/>
      <c r="QAU83" s="93"/>
      <c r="QAV83" s="93"/>
      <c r="QAW83" s="93"/>
      <c r="QAX83" s="93"/>
      <c r="QAY83" s="93"/>
      <c r="QAZ83" s="93"/>
      <c r="QBA83" s="93"/>
      <c r="QBB83" s="93"/>
      <c r="QBC83" s="93"/>
      <c r="QBD83" s="93"/>
      <c r="QBE83" s="93"/>
      <c r="QBF83" s="93"/>
      <c r="QBG83" s="93"/>
      <c r="QBH83" s="93"/>
      <c r="QBI83" s="93"/>
      <c r="QBJ83" s="93"/>
      <c r="QBK83" s="93"/>
      <c r="QBL83" s="93"/>
      <c r="QBM83" s="93"/>
      <c r="QBN83" s="93"/>
      <c r="QBO83" s="93"/>
      <c r="QBP83" s="93"/>
      <c r="QBQ83" s="93"/>
      <c r="QBR83" s="93"/>
      <c r="QBS83" s="93"/>
      <c r="QBT83" s="93"/>
      <c r="QBU83" s="93"/>
      <c r="QBV83" s="93"/>
      <c r="QBW83" s="93"/>
      <c r="QBX83" s="93"/>
      <c r="QBY83" s="93"/>
      <c r="QBZ83" s="93"/>
      <c r="QCA83" s="93"/>
      <c r="QCB83" s="93"/>
      <c r="QCC83" s="93"/>
      <c r="QCD83" s="93"/>
      <c r="QCE83" s="93"/>
      <c r="QCF83" s="93"/>
      <c r="QCG83" s="93"/>
      <c r="QCH83" s="93"/>
      <c r="QCI83" s="93"/>
      <c r="QCJ83" s="93"/>
      <c r="QCK83" s="93"/>
      <c r="QCL83" s="93"/>
      <c r="QCR83" s="93"/>
      <c r="QCU83" s="93"/>
      <c r="QCX83" s="93"/>
      <c r="QDA83" s="93"/>
      <c r="QDD83" s="93"/>
      <c r="QDG83" s="93"/>
      <c r="QDM83" s="93"/>
      <c r="QDV83" s="93"/>
      <c r="QDY83" s="93"/>
      <c r="QEB83" s="93"/>
      <c r="QEE83" s="93"/>
      <c r="QEQ83" s="93"/>
      <c r="QEW83" s="93"/>
      <c r="QEZ83" s="93"/>
      <c r="QFC83" s="93"/>
      <c r="QFF83" s="93"/>
      <c r="QFL83" s="93"/>
      <c r="QFO83" s="93"/>
      <c r="QFR83" s="93"/>
      <c r="QFU83" s="93"/>
      <c r="QFW83" s="93"/>
      <c r="QFX83" s="93"/>
      <c r="QGC83" s="93"/>
      <c r="QGF83" s="93"/>
      <c r="QGI83" s="93"/>
      <c r="QGL83" s="93"/>
      <c r="QGO83" s="93"/>
      <c r="QGR83" s="93"/>
      <c r="QGU83" s="93"/>
      <c r="QHA83" s="93"/>
      <c r="QHD83" s="93"/>
      <c r="QHG83" s="93"/>
      <c r="QHI83" s="93"/>
      <c r="QHJ83" s="93"/>
      <c r="QHR83" s="93"/>
      <c r="QHU83" s="93"/>
      <c r="QHX83" s="93"/>
      <c r="QII83" s="93"/>
      <c r="QIJ83" s="93"/>
      <c r="QIO83" s="93"/>
      <c r="QIS83" s="93"/>
      <c r="QIT83" s="93"/>
      <c r="QJB83" s="93"/>
      <c r="QJC83" s="93"/>
      <c r="QKC83" s="93"/>
      <c r="QKD83" s="93"/>
      <c r="QKE83" s="93"/>
      <c r="QKF83" s="93"/>
      <c r="QKG83" s="93"/>
      <c r="QKH83" s="93"/>
      <c r="QKI83" s="93"/>
      <c r="QKJ83" s="93"/>
      <c r="QKK83" s="93"/>
      <c r="QKL83" s="93"/>
      <c r="QKM83" s="93"/>
      <c r="QKN83" s="93"/>
      <c r="QKO83" s="93"/>
      <c r="QKP83" s="93"/>
      <c r="QKQ83" s="93"/>
      <c r="QKR83" s="93"/>
      <c r="QKS83" s="93"/>
      <c r="QKT83" s="93"/>
      <c r="QKU83" s="93"/>
      <c r="QKV83" s="93"/>
      <c r="QKW83" s="93"/>
      <c r="QKX83" s="93"/>
      <c r="QKY83" s="93"/>
      <c r="QKZ83" s="93"/>
      <c r="QLA83" s="93"/>
      <c r="QLB83" s="93"/>
      <c r="QLC83" s="93"/>
      <c r="QLD83" s="93"/>
      <c r="QLE83" s="93"/>
      <c r="QLF83" s="93"/>
      <c r="QLG83" s="93"/>
      <c r="QLH83" s="93"/>
      <c r="QLI83" s="93"/>
      <c r="QLJ83" s="93"/>
      <c r="QLK83" s="93"/>
      <c r="QLL83" s="93"/>
      <c r="QLM83" s="93"/>
      <c r="QLN83" s="93"/>
      <c r="QLO83" s="93"/>
      <c r="QLP83" s="93"/>
      <c r="QLQ83" s="93"/>
      <c r="QLR83" s="93"/>
      <c r="QLS83" s="93"/>
      <c r="QLT83" s="93"/>
      <c r="QLU83" s="93"/>
      <c r="QLV83" s="93"/>
      <c r="QLW83" s="93"/>
      <c r="QLX83" s="93"/>
      <c r="QLY83" s="93"/>
      <c r="QLZ83" s="93"/>
      <c r="QMA83" s="93"/>
      <c r="QMB83" s="93"/>
      <c r="QMC83" s="93"/>
      <c r="QMD83" s="93"/>
      <c r="QME83" s="93"/>
      <c r="QMF83" s="93"/>
      <c r="QMG83" s="93"/>
      <c r="QMH83" s="93"/>
      <c r="QMN83" s="93"/>
      <c r="QMQ83" s="93"/>
      <c r="QMT83" s="93"/>
      <c r="QMW83" s="93"/>
      <c r="QMZ83" s="93"/>
      <c r="QNC83" s="93"/>
      <c r="QNI83" s="93"/>
      <c r="QNR83" s="93"/>
      <c r="QNU83" s="93"/>
      <c r="QNX83" s="93"/>
      <c r="QOA83" s="93"/>
      <c r="QOM83" s="93"/>
      <c r="QOS83" s="93"/>
      <c r="QOV83" s="93"/>
      <c r="QOY83" s="93"/>
      <c r="QPB83" s="93"/>
      <c r="QPH83" s="93"/>
      <c r="QPK83" s="93"/>
      <c r="QPN83" s="93"/>
      <c r="QPQ83" s="93"/>
      <c r="QPS83" s="93"/>
      <c r="QPT83" s="93"/>
      <c r="QPY83" s="93"/>
      <c r="QQB83" s="93"/>
      <c r="QQE83" s="93"/>
      <c r="QQH83" s="93"/>
      <c r="QQK83" s="93"/>
      <c r="QQN83" s="93"/>
      <c r="QQQ83" s="93"/>
      <c r="QQW83" s="93"/>
      <c r="QQZ83" s="93"/>
      <c r="QRC83" s="93"/>
      <c r="QRE83" s="93"/>
      <c r="QRF83" s="93"/>
      <c r="QRN83" s="93"/>
      <c r="QRQ83" s="93"/>
      <c r="QRT83" s="93"/>
      <c r="QSE83" s="93"/>
      <c r="QSF83" s="93"/>
      <c r="QSK83" s="93"/>
      <c r="QSO83" s="93"/>
      <c r="QSP83" s="93"/>
      <c r="QSX83" s="93"/>
      <c r="QSY83" s="93"/>
      <c r="QTY83" s="93"/>
      <c r="QTZ83" s="93"/>
      <c r="QUA83" s="93"/>
      <c r="QUB83" s="93"/>
      <c r="QUC83" s="93"/>
      <c r="QUD83" s="93"/>
      <c r="QUE83" s="93"/>
      <c r="QUF83" s="93"/>
      <c r="QUG83" s="93"/>
      <c r="QUH83" s="93"/>
      <c r="QUI83" s="93"/>
      <c r="QUJ83" s="93"/>
      <c r="QUK83" s="93"/>
      <c r="QUL83" s="93"/>
      <c r="QUM83" s="93"/>
      <c r="QUN83" s="93"/>
      <c r="QUO83" s="93"/>
      <c r="QUP83" s="93"/>
      <c r="QUQ83" s="93"/>
      <c r="QUR83" s="93"/>
      <c r="QUS83" s="93"/>
      <c r="QUT83" s="93"/>
      <c r="QUU83" s="93"/>
      <c r="QUV83" s="93"/>
      <c r="QUW83" s="93"/>
      <c r="QUX83" s="93"/>
      <c r="QUY83" s="93"/>
      <c r="QUZ83" s="93"/>
      <c r="QVA83" s="93"/>
      <c r="QVB83" s="93"/>
      <c r="QVC83" s="93"/>
      <c r="QVD83" s="93"/>
      <c r="QVE83" s="93"/>
      <c r="QVF83" s="93"/>
      <c r="QVG83" s="93"/>
      <c r="QVH83" s="93"/>
      <c r="QVI83" s="93"/>
      <c r="QVJ83" s="93"/>
      <c r="QVK83" s="93"/>
      <c r="QVL83" s="93"/>
      <c r="QVM83" s="93"/>
      <c r="QVN83" s="93"/>
      <c r="QVO83" s="93"/>
      <c r="QVP83" s="93"/>
      <c r="QVQ83" s="93"/>
      <c r="QVR83" s="93"/>
      <c r="QVS83" s="93"/>
      <c r="QVT83" s="93"/>
      <c r="QVU83" s="93"/>
      <c r="QVV83" s="93"/>
      <c r="QVW83" s="93"/>
      <c r="QVX83" s="93"/>
      <c r="QVY83" s="93"/>
      <c r="QVZ83" s="93"/>
      <c r="QWA83" s="93"/>
      <c r="QWB83" s="93"/>
      <c r="QWC83" s="93"/>
      <c r="QWD83" s="93"/>
      <c r="QWJ83" s="93"/>
      <c r="QWM83" s="93"/>
      <c r="QWP83" s="93"/>
      <c r="QWS83" s="93"/>
      <c r="QWV83" s="93"/>
      <c r="QWY83" s="93"/>
      <c r="QXE83" s="93"/>
      <c r="QXN83" s="93"/>
      <c r="QXQ83" s="93"/>
      <c r="QXT83" s="93"/>
      <c r="QXW83" s="93"/>
      <c r="QYI83" s="93"/>
      <c r="QYO83" s="93"/>
      <c r="QYR83" s="93"/>
      <c r="QYU83" s="93"/>
      <c r="QYX83" s="93"/>
      <c r="QZD83" s="93"/>
      <c r="QZG83" s="93"/>
      <c r="QZJ83" s="93"/>
      <c r="QZM83" s="93"/>
      <c r="QZO83" s="93"/>
      <c r="QZP83" s="93"/>
      <c r="QZU83" s="93"/>
      <c r="QZX83" s="93"/>
      <c r="RAA83" s="93"/>
      <c r="RAD83" s="93"/>
      <c r="RAG83" s="93"/>
      <c r="RAJ83" s="93"/>
      <c r="RAM83" s="93"/>
      <c r="RAS83" s="93"/>
      <c r="RAV83" s="93"/>
      <c r="RAY83" s="93"/>
      <c r="RBA83" s="93"/>
      <c r="RBB83" s="93"/>
      <c r="RBJ83" s="93"/>
      <c r="RBM83" s="93"/>
      <c r="RBP83" s="93"/>
      <c r="RCA83" s="93"/>
      <c r="RCB83" s="93"/>
      <c r="RCG83" s="93"/>
      <c r="RCK83" s="93"/>
      <c r="RCL83" s="93"/>
      <c r="RCT83" s="93"/>
      <c r="RCU83" s="93"/>
      <c r="RDU83" s="93"/>
      <c r="RDV83" s="93"/>
      <c r="RDW83" s="93"/>
      <c r="RDX83" s="93"/>
      <c r="RDY83" s="93"/>
      <c r="RDZ83" s="93"/>
      <c r="REA83" s="93"/>
      <c r="REB83" s="93"/>
      <c r="REC83" s="93"/>
      <c r="RED83" s="93"/>
      <c r="REE83" s="93"/>
      <c r="REF83" s="93"/>
      <c r="REG83" s="93"/>
      <c r="REH83" s="93"/>
      <c r="REI83" s="93"/>
      <c r="REJ83" s="93"/>
      <c r="REK83" s="93"/>
      <c r="REL83" s="93"/>
      <c r="REM83" s="93"/>
      <c r="REN83" s="93"/>
      <c r="REO83" s="93"/>
      <c r="REP83" s="93"/>
      <c r="REQ83" s="93"/>
      <c r="RER83" s="93"/>
      <c r="RES83" s="93"/>
      <c r="RET83" s="93"/>
      <c r="REU83" s="93"/>
      <c r="REV83" s="93"/>
      <c r="REW83" s="93"/>
      <c r="REX83" s="93"/>
      <c r="REY83" s="93"/>
      <c r="REZ83" s="93"/>
      <c r="RFA83" s="93"/>
      <c r="RFB83" s="93"/>
      <c r="RFC83" s="93"/>
      <c r="RFD83" s="93"/>
      <c r="RFE83" s="93"/>
      <c r="RFF83" s="93"/>
      <c r="RFG83" s="93"/>
      <c r="RFH83" s="93"/>
      <c r="RFI83" s="93"/>
      <c r="RFJ83" s="93"/>
      <c r="RFK83" s="93"/>
      <c r="RFL83" s="93"/>
      <c r="RFM83" s="93"/>
      <c r="RFN83" s="93"/>
      <c r="RFO83" s="93"/>
      <c r="RFP83" s="93"/>
      <c r="RFQ83" s="93"/>
      <c r="RFR83" s="93"/>
      <c r="RFS83" s="93"/>
      <c r="RFT83" s="93"/>
      <c r="RFU83" s="93"/>
      <c r="RFV83" s="93"/>
      <c r="RFW83" s="93"/>
      <c r="RFX83" s="93"/>
      <c r="RFY83" s="93"/>
      <c r="RFZ83" s="93"/>
      <c r="RGF83" s="93"/>
      <c r="RGI83" s="93"/>
      <c r="RGL83" s="93"/>
      <c r="RGO83" s="93"/>
      <c r="RGR83" s="93"/>
      <c r="RGU83" s="93"/>
      <c r="RHA83" s="93"/>
      <c r="RHJ83" s="93"/>
      <c r="RHM83" s="93"/>
      <c r="RHP83" s="93"/>
      <c r="RHS83" s="93"/>
      <c r="RIE83" s="93"/>
      <c r="RIK83" s="93"/>
      <c r="RIN83" s="93"/>
      <c r="RIQ83" s="93"/>
      <c r="RIT83" s="93"/>
      <c r="RIZ83" s="93"/>
      <c r="RJC83" s="93"/>
      <c r="RJF83" s="93"/>
      <c r="RJI83" s="93"/>
      <c r="RJK83" s="93"/>
      <c r="RJL83" s="93"/>
      <c r="RJQ83" s="93"/>
      <c r="RJT83" s="93"/>
      <c r="RJW83" s="93"/>
      <c r="RJZ83" s="93"/>
      <c r="RKC83" s="93"/>
      <c r="RKF83" s="93"/>
      <c r="RKI83" s="93"/>
      <c r="RKO83" s="93"/>
      <c r="RKR83" s="93"/>
      <c r="RKU83" s="93"/>
      <c r="RKW83" s="93"/>
      <c r="RKX83" s="93"/>
      <c r="RLF83" s="93"/>
      <c r="RLI83" s="93"/>
      <c r="RLL83" s="93"/>
      <c r="RLW83" s="93"/>
      <c r="RLX83" s="93"/>
      <c r="RMC83" s="93"/>
      <c r="RMG83" s="93"/>
      <c r="RMH83" s="93"/>
      <c r="RMP83" s="93"/>
      <c r="RMQ83" s="93"/>
      <c r="RNQ83" s="93"/>
      <c r="RNR83" s="93"/>
      <c r="RNS83" s="93"/>
      <c r="RNT83" s="93"/>
      <c r="RNU83" s="93"/>
      <c r="RNV83" s="93"/>
      <c r="RNW83" s="93"/>
      <c r="RNX83" s="93"/>
      <c r="RNY83" s="93"/>
      <c r="RNZ83" s="93"/>
      <c r="ROA83" s="93"/>
      <c r="ROB83" s="93"/>
      <c r="ROC83" s="93"/>
      <c r="ROD83" s="93"/>
      <c r="ROE83" s="93"/>
      <c r="ROF83" s="93"/>
      <c r="ROG83" s="93"/>
      <c r="ROH83" s="93"/>
      <c r="ROI83" s="93"/>
      <c r="ROJ83" s="93"/>
      <c r="ROK83" s="93"/>
      <c r="ROL83" s="93"/>
      <c r="ROM83" s="93"/>
      <c r="RON83" s="93"/>
      <c r="ROO83" s="93"/>
      <c r="ROP83" s="93"/>
      <c r="ROQ83" s="93"/>
      <c r="ROR83" s="93"/>
      <c r="ROS83" s="93"/>
      <c r="ROT83" s="93"/>
      <c r="ROU83" s="93"/>
      <c r="ROV83" s="93"/>
      <c r="ROW83" s="93"/>
      <c r="ROX83" s="93"/>
      <c r="ROY83" s="93"/>
      <c r="ROZ83" s="93"/>
      <c r="RPA83" s="93"/>
      <c r="RPB83" s="93"/>
      <c r="RPC83" s="93"/>
      <c r="RPD83" s="93"/>
      <c r="RPE83" s="93"/>
      <c r="RPF83" s="93"/>
      <c r="RPG83" s="93"/>
      <c r="RPH83" s="93"/>
      <c r="RPI83" s="93"/>
      <c r="RPJ83" s="93"/>
      <c r="RPK83" s="93"/>
      <c r="RPL83" s="93"/>
      <c r="RPM83" s="93"/>
      <c r="RPN83" s="93"/>
      <c r="RPO83" s="93"/>
      <c r="RPP83" s="93"/>
      <c r="RPQ83" s="93"/>
      <c r="RPR83" s="93"/>
      <c r="RPS83" s="93"/>
      <c r="RPT83" s="93"/>
      <c r="RPU83" s="93"/>
      <c r="RPV83" s="93"/>
      <c r="RQB83" s="93"/>
      <c r="RQE83" s="93"/>
      <c r="RQH83" s="93"/>
      <c r="RQK83" s="93"/>
      <c r="RQN83" s="93"/>
      <c r="RQQ83" s="93"/>
      <c r="RQW83" s="93"/>
      <c r="RRF83" s="93"/>
      <c r="RRI83" s="93"/>
      <c r="RRL83" s="93"/>
      <c r="RRO83" s="93"/>
      <c r="RSA83" s="93"/>
      <c r="RSG83" s="93"/>
      <c r="RSJ83" s="93"/>
      <c r="RSM83" s="93"/>
      <c r="RSP83" s="93"/>
      <c r="RSV83" s="93"/>
      <c r="RSY83" s="93"/>
      <c r="RTB83" s="93"/>
      <c r="RTE83" s="93"/>
      <c r="RTG83" s="93"/>
      <c r="RTH83" s="93"/>
      <c r="RTM83" s="93"/>
      <c r="RTP83" s="93"/>
      <c r="RTS83" s="93"/>
      <c r="RTV83" s="93"/>
      <c r="RTY83" s="93"/>
      <c r="RUB83" s="93"/>
      <c r="RUE83" s="93"/>
      <c r="RUK83" s="93"/>
      <c r="RUN83" s="93"/>
      <c r="RUQ83" s="93"/>
      <c r="RUS83" s="93"/>
      <c r="RUT83" s="93"/>
      <c r="RVB83" s="93"/>
      <c r="RVE83" s="93"/>
      <c r="RVH83" s="93"/>
      <c r="RVS83" s="93"/>
      <c r="RVT83" s="93"/>
      <c r="RVY83" s="93"/>
      <c r="RWC83" s="93"/>
      <c r="RWD83" s="93"/>
      <c r="RWL83" s="93"/>
      <c r="RWM83" s="93"/>
      <c r="RXM83" s="93"/>
      <c r="RXN83" s="93"/>
      <c r="RXO83" s="93"/>
      <c r="RXP83" s="93"/>
      <c r="RXQ83" s="93"/>
      <c r="RXR83" s="93"/>
      <c r="RXS83" s="93"/>
      <c r="RXT83" s="93"/>
      <c r="RXU83" s="93"/>
      <c r="RXV83" s="93"/>
      <c r="RXW83" s="93"/>
      <c r="RXX83" s="93"/>
      <c r="RXY83" s="93"/>
      <c r="RXZ83" s="93"/>
      <c r="RYA83" s="93"/>
      <c r="RYB83" s="93"/>
      <c r="RYC83" s="93"/>
      <c r="RYD83" s="93"/>
      <c r="RYE83" s="93"/>
      <c r="RYF83" s="93"/>
      <c r="RYG83" s="93"/>
      <c r="RYH83" s="93"/>
      <c r="RYI83" s="93"/>
      <c r="RYJ83" s="93"/>
      <c r="RYK83" s="93"/>
      <c r="RYL83" s="93"/>
      <c r="RYM83" s="93"/>
      <c r="RYN83" s="93"/>
      <c r="RYO83" s="93"/>
      <c r="RYP83" s="93"/>
      <c r="RYQ83" s="93"/>
      <c r="RYR83" s="93"/>
      <c r="RYS83" s="93"/>
      <c r="RYT83" s="93"/>
      <c r="RYU83" s="93"/>
      <c r="RYV83" s="93"/>
      <c r="RYW83" s="93"/>
      <c r="RYX83" s="93"/>
      <c r="RYY83" s="93"/>
      <c r="RYZ83" s="93"/>
      <c r="RZA83" s="93"/>
      <c r="RZB83" s="93"/>
      <c r="RZC83" s="93"/>
      <c r="RZD83" s="93"/>
      <c r="RZE83" s="93"/>
      <c r="RZF83" s="93"/>
      <c r="RZG83" s="93"/>
      <c r="RZH83" s="93"/>
      <c r="RZI83" s="93"/>
      <c r="RZJ83" s="93"/>
      <c r="RZK83" s="93"/>
      <c r="RZL83" s="93"/>
      <c r="RZM83" s="93"/>
      <c r="RZN83" s="93"/>
      <c r="RZO83" s="93"/>
      <c r="RZP83" s="93"/>
      <c r="RZQ83" s="93"/>
      <c r="RZR83" s="93"/>
      <c r="RZX83" s="93"/>
      <c r="SAA83" s="93"/>
      <c r="SAD83" s="93"/>
      <c r="SAG83" s="93"/>
      <c r="SAJ83" s="93"/>
      <c r="SAM83" s="93"/>
      <c r="SAS83" s="93"/>
      <c r="SBB83" s="93"/>
      <c r="SBE83" s="93"/>
      <c r="SBH83" s="93"/>
      <c r="SBK83" s="93"/>
      <c r="SBW83" s="93"/>
      <c r="SCC83" s="93"/>
      <c r="SCF83" s="93"/>
      <c r="SCI83" s="93"/>
      <c r="SCL83" s="93"/>
      <c r="SCR83" s="93"/>
      <c r="SCU83" s="93"/>
      <c r="SCX83" s="93"/>
      <c r="SDA83" s="93"/>
      <c r="SDC83" s="93"/>
      <c r="SDD83" s="93"/>
      <c r="SDI83" s="93"/>
      <c r="SDL83" s="93"/>
      <c r="SDO83" s="93"/>
      <c r="SDR83" s="93"/>
      <c r="SDU83" s="93"/>
      <c r="SDX83" s="93"/>
      <c r="SEA83" s="93"/>
      <c r="SEG83" s="93"/>
      <c r="SEJ83" s="93"/>
      <c r="SEM83" s="93"/>
      <c r="SEO83" s="93"/>
      <c r="SEP83" s="93"/>
      <c r="SEX83" s="93"/>
      <c r="SFA83" s="93"/>
      <c r="SFD83" s="93"/>
      <c r="SFO83" s="93"/>
      <c r="SFP83" s="93"/>
      <c r="SFU83" s="93"/>
      <c r="SFY83" s="93"/>
      <c r="SFZ83" s="93"/>
      <c r="SGH83" s="93"/>
      <c r="SGI83" s="93"/>
      <c r="SHI83" s="93"/>
      <c r="SHJ83" s="93"/>
      <c r="SHK83" s="93"/>
      <c r="SHL83" s="93"/>
      <c r="SHM83" s="93"/>
      <c r="SHN83" s="93"/>
      <c r="SHO83" s="93"/>
      <c r="SHP83" s="93"/>
      <c r="SHQ83" s="93"/>
      <c r="SHR83" s="93"/>
      <c r="SHS83" s="93"/>
      <c r="SHT83" s="93"/>
      <c r="SHU83" s="93"/>
      <c r="SHV83" s="93"/>
      <c r="SHW83" s="93"/>
      <c r="SHX83" s="93"/>
      <c r="SHY83" s="93"/>
      <c r="SHZ83" s="93"/>
      <c r="SIA83" s="93"/>
      <c r="SIB83" s="93"/>
      <c r="SIC83" s="93"/>
      <c r="SID83" s="93"/>
      <c r="SIE83" s="93"/>
      <c r="SIF83" s="93"/>
      <c r="SIG83" s="93"/>
      <c r="SIH83" s="93"/>
      <c r="SII83" s="93"/>
      <c r="SIJ83" s="93"/>
      <c r="SIK83" s="93"/>
      <c r="SIL83" s="93"/>
      <c r="SIM83" s="93"/>
      <c r="SIN83" s="93"/>
      <c r="SIO83" s="93"/>
      <c r="SIP83" s="93"/>
      <c r="SIQ83" s="93"/>
      <c r="SIR83" s="93"/>
      <c r="SIS83" s="93"/>
      <c r="SIT83" s="93"/>
      <c r="SIU83" s="93"/>
      <c r="SIV83" s="93"/>
      <c r="SIW83" s="93"/>
      <c r="SIX83" s="93"/>
      <c r="SIY83" s="93"/>
      <c r="SIZ83" s="93"/>
      <c r="SJA83" s="93"/>
      <c r="SJB83" s="93"/>
      <c r="SJC83" s="93"/>
      <c r="SJD83" s="93"/>
      <c r="SJE83" s="93"/>
      <c r="SJF83" s="93"/>
      <c r="SJG83" s="93"/>
      <c r="SJH83" s="93"/>
      <c r="SJI83" s="93"/>
      <c r="SJJ83" s="93"/>
      <c r="SJK83" s="93"/>
      <c r="SJL83" s="93"/>
      <c r="SJM83" s="93"/>
      <c r="SJN83" s="93"/>
      <c r="SJT83" s="93"/>
      <c r="SJW83" s="93"/>
      <c r="SJZ83" s="93"/>
      <c r="SKC83" s="93"/>
      <c r="SKF83" s="93"/>
      <c r="SKI83" s="93"/>
      <c r="SKO83" s="93"/>
      <c r="SKX83" s="93"/>
      <c r="SLA83" s="93"/>
      <c r="SLD83" s="93"/>
      <c r="SLG83" s="93"/>
      <c r="SLS83" s="93"/>
      <c r="SLY83" s="93"/>
      <c r="SMB83" s="93"/>
      <c r="SME83" s="93"/>
      <c r="SMH83" s="93"/>
      <c r="SMN83" s="93"/>
      <c r="SMQ83" s="93"/>
      <c r="SMT83" s="93"/>
      <c r="SMW83" s="93"/>
      <c r="SMY83" s="93"/>
      <c r="SMZ83" s="93"/>
      <c r="SNE83" s="93"/>
      <c r="SNH83" s="93"/>
      <c r="SNK83" s="93"/>
      <c r="SNN83" s="93"/>
      <c r="SNQ83" s="93"/>
      <c r="SNT83" s="93"/>
      <c r="SNW83" s="93"/>
      <c r="SOC83" s="93"/>
      <c r="SOF83" s="93"/>
      <c r="SOI83" s="93"/>
      <c r="SOK83" s="93"/>
      <c r="SOL83" s="93"/>
      <c r="SOT83" s="93"/>
      <c r="SOW83" s="93"/>
      <c r="SOZ83" s="93"/>
      <c r="SPK83" s="93"/>
      <c r="SPL83" s="93"/>
      <c r="SPQ83" s="93"/>
      <c r="SPU83" s="93"/>
      <c r="SPV83" s="93"/>
      <c r="SQD83" s="93"/>
      <c r="SQE83" s="93"/>
      <c r="SRE83" s="93"/>
      <c r="SRF83" s="93"/>
      <c r="SRG83" s="93"/>
      <c r="SRH83" s="93"/>
      <c r="SRI83" s="93"/>
      <c r="SRJ83" s="93"/>
      <c r="SRK83" s="93"/>
      <c r="SRL83" s="93"/>
      <c r="SRM83" s="93"/>
      <c r="SRN83" s="93"/>
      <c r="SRO83" s="93"/>
      <c r="SRP83" s="93"/>
      <c r="SRQ83" s="93"/>
      <c r="SRR83" s="93"/>
      <c r="SRS83" s="93"/>
      <c r="SRT83" s="93"/>
      <c r="SRU83" s="93"/>
      <c r="SRV83" s="93"/>
      <c r="SRW83" s="93"/>
      <c r="SRX83" s="93"/>
      <c r="SRY83" s="93"/>
      <c r="SRZ83" s="93"/>
      <c r="SSA83" s="93"/>
      <c r="SSB83" s="93"/>
      <c r="SSC83" s="93"/>
      <c r="SSD83" s="93"/>
      <c r="SSE83" s="93"/>
      <c r="SSF83" s="93"/>
      <c r="SSG83" s="93"/>
      <c r="SSH83" s="93"/>
      <c r="SSI83" s="93"/>
      <c r="SSJ83" s="93"/>
      <c r="SSK83" s="93"/>
      <c r="SSL83" s="93"/>
      <c r="SSM83" s="93"/>
      <c r="SSN83" s="93"/>
      <c r="SSO83" s="93"/>
      <c r="SSP83" s="93"/>
      <c r="SSQ83" s="93"/>
      <c r="SSR83" s="93"/>
      <c r="SSS83" s="93"/>
      <c r="SST83" s="93"/>
      <c r="SSU83" s="93"/>
      <c r="SSV83" s="93"/>
      <c r="SSW83" s="93"/>
      <c r="SSX83" s="93"/>
      <c r="SSY83" s="93"/>
      <c r="SSZ83" s="93"/>
      <c r="STA83" s="93"/>
      <c r="STB83" s="93"/>
      <c r="STC83" s="93"/>
      <c r="STD83" s="93"/>
      <c r="STE83" s="93"/>
      <c r="STF83" s="93"/>
      <c r="STG83" s="93"/>
      <c r="STH83" s="93"/>
      <c r="STI83" s="93"/>
      <c r="STJ83" s="93"/>
      <c r="STP83" s="93"/>
      <c r="STS83" s="93"/>
      <c r="STV83" s="93"/>
      <c r="STY83" s="93"/>
      <c r="SUB83" s="93"/>
      <c r="SUE83" s="93"/>
      <c r="SUK83" s="93"/>
      <c r="SUT83" s="93"/>
      <c r="SUW83" s="93"/>
      <c r="SUZ83" s="93"/>
      <c r="SVC83" s="93"/>
      <c r="SVO83" s="93"/>
      <c r="SVU83" s="93"/>
      <c r="SVX83" s="93"/>
      <c r="SWA83" s="93"/>
      <c r="SWD83" s="93"/>
      <c r="SWJ83" s="93"/>
      <c r="SWM83" s="93"/>
      <c r="SWP83" s="93"/>
      <c r="SWS83" s="93"/>
      <c r="SWU83" s="93"/>
      <c r="SWV83" s="93"/>
      <c r="SXA83" s="93"/>
      <c r="SXD83" s="93"/>
      <c r="SXG83" s="93"/>
      <c r="SXJ83" s="93"/>
      <c r="SXM83" s="93"/>
      <c r="SXP83" s="93"/>
      <c r="SXS83" s="93"/>
      <c r="SXY83" s="93"/>
      <c r="SYB83" s="93"/>
      <c r="SYE83" s="93"/>
      <c r="SYG83" s="93"/>
      <c r="SYH83" s="93"/>
      <c r="SYP83" s="93"/>
      <c r="SYS83" s="93"/>
      <c r="SYV83" s="93"/>
      <c r="SZG83" s="93"/>
      <c r="SZH83" s="93"/>
      <c r="SZM83" s="93"/>
      <c r="SZQ83" s="93"/>
      <c r="SZR83" s="93"/>
      <c r="SZZ83" s="93"/>
      <c r="TAA83" s="93"/>
      <c r="TBA83" s="93"/>
      <c r="TBB83" s="93"/>
      <c r="TBC83" s="93"/>
      <c r="TBD83" s="93"/>
      <c r="TBE83" s="93"/>
      <c r="TBF83" s="93"/>
      <c r="TBG83" s="93"/>
      <c r="TBH83" s="93"/>
      <c r="TBI83" s="93"/>
      <c r="TBJ83" s="93"/>
      <c r="TBK83" s="93"/>
      <c r="TBL83" s="93"/>
      <c r="TBM83" s="93"/>
      <c r="TBN83" s="93"/>
      <c r="TBO83" s="93"/>
      <c r="TBP83" s="93"/>
      <c r="TBQ83" s="93"/>
      <c r="TBR83" s="93"/>
      <c r="TBS83" s="93"/>
      <c r="TBT83" s="93"/>
      <c r="TBU83" s="93"/>
      <c r="TBV83" s="93"/>
      <c r="TBW83" s="93"/>
      <c r="TBX83" s="93"/>
      <c r="TBY83" s="93"/>
      <c r="TBZ83" s="93"/>
      <c r="TCA83" s="93"/>
      <c r="TCB83" s="93"/>
      <c r="TCC83" s="93"/>
      <c r="TCD83" s="93"/>
      <c r="TCE83" s="93"/>
      <c r="TCF83" s="93"/>
      <c r="TCG83" s="93"/>
      <c r="TCH83" s="93"/>
      <c r="TCI83" s="93"/>
      <c r="TCJ83" s="93"/>
      <c r="TCK83" s="93"/>
      <c r="TCL83" s="93"/>
      <c r="TCM83" s="93"/>
      <c r="TCN83" s="93"/>
      <c r="TCO83" s="93"/>
      <c r="TCP83" s="93"/>
      <c r="TCQ83" s="93"/>
      <c r="TCR83" s="93"/>
      <c r="TCS83" s="93"/>
      <c r="TCT83" s="93"/>
      <c r="TCU83" s="93"/>
      <c r="TCV83" s="93"/>
      <c r="TCW83" s="93"/>
      <c r="TCX83" s="93"/>
      <c r="TCY83" s="93"/>
      <c r="TCZ83" s="93"/>
      <c r="TDA83" s="93"/>
      <c r="TDB83" s="93"/>
      <c r="TDC83" s="93"/>
      <c r="TDD83" s="93"/>
      <c r="TDE83" s="93"/>
      <c r="TDF83" s="93"/>
      <c r="TDL83" s="93"/>
      <c r="TDO83" s="93"/>
      <c r="TDR83" s="93"/>
      <c r="TDU83" s="93"/>
      <c r="TDX83" s="93"/>
      <c r="TEA83" s="93"/>
      <c r="TEG83" s="93"/>
      <c r="TEP83" s="93"/>
      <c r="TES83" s="93"/>
      <c r="TEV83" s="93"/>
      <c r="TEY83" s="93"/>
      <c r="TFK83" s="93"/>
      <c r="TFQ83" s="93"/>
      <c r="TFT83" s="93"/>
      <c r="TFW83" s="93"/>
      <c r="TFZ83" s="93"/>
      <c r="TGF83" s="93"/>
      <c r="TGI83" s="93"/>
      <c r="TGL83" s="93"/>
      <c r="TGO83" s="93"/>
      <c r="TGQ83" s="93"/>
      <c r="TGR83" s="93"/>
      <c r="TGW83" s="93"/>
      <c r="TGZ83" s="93"/>
      <c r="THC83" s="93"/>
      <c r="THF83" s="93"/>
      <c r="THI83" s="93"/>
      <c r="THL83" s="93"/>
      <c r="THO83" s="93"/>
      <c r="THU83" s="93"/>
      <c r="THX83" s="93"/>
      <c r="TIA83" s="93"/>
      <c r="TIC83" s="93"/>
      <c r="TID83" s="93"/>
      <c r="TIL83" s="93"/>
      <c r="TIO83" s="93"/>
      <c r="TIR83" s="93"/>
      <c r="TJC83" s="93"/>
      <c r="TJD83" s="93"/>
      <c r="TJI83" s="93"/>
      <c r="TJM83" s="93"/>
      <c r="TJN83" s="93"/>
      <c r="TJV83" s="93"/>
      <c r="TJW83" s="93"/>
      <c r="TKW83" s="93"/>
      <c r="TKX83" s="93"/>
      <c r="TKY83" s="93"/>
      <c r="TKZ83" s="93"/>
      <c r="TLA83" s="93"/>
      <c r="TLB83" s="93"/>
      <c r="TLC83" s="93"/>
      <c r="TLD83" s="93"/>
      <c r="TLE83" s="93"/>
      <c r="TLF83" s="93"/>
      <c r="TLG83" s="93"/>
      <c r="TLH83" s="93"/>
      <c r="TLI83" s="93"/>
      <c r="TLJ83" s="93"/>
      <c r="TLK83" s="93"/>
      <c r="TLL83" s="93"/>
      <c r="TLM83" s="93"/>
      <c r="TLN83" s="93"/>
      <c r="TLO83" s="93"/>
      <c r="TLP83" s="93"/>
      <c r="TLQ83" s="93"/>
      <c r="TLR83" s="93"/>
      <c r="TLS83" s="93"/>
      <c r="TLT83" s="93"/>
      <c r="TLU83" s="93"/>
      <c r="TLV83" s="93"/>
      <c r="TLW83" s="93"/>
      <c r="TLX83" s="93"/>
      <c r="TLY83" s="93"/>
      <c r="TLZ83" s="93"/>
      <c r="TMA83" s="93"/>
      <c r="TMB83" s="93"/>
      <c r="TMC83" s="93"/>
      <c r="TMD83" s="93"/>
      <c r="TME83" s="93"/>
      <c r="TMF83" s="93"/>
      <c r="TMG83" s="93"/>
      <c r="TMH83" s="93"/>
      <c r="TMI83" s="93"/>
      <c r="TMJ83" s="93"/>
      <c r="TMK83" s="93"/>
      <c r="TML83" s="93"/>
      <c r="TMM83" s="93"/>
      <c r="TMN83" s="93"/>
      <c r="TMO83" s="93"/>
      <c r="TMP83" s="93"/>
      <c r="TMQ83" s="93"/>
      <c r="TMR83" s="93"/>
      <c r="TMS83" s="93"/>
      <c r="TMT83" s="93"/>
      <c r="TMU83" s="93"/>
      <c r="TMV83" s="93"/>
      <c r="TMW83" s="93"/>
      <c r="TMX83" s="93"/>
      <c r="TMY83" s="93"/>
      <c r="TMZ83" s="93"/>
      <c r="TNA83" s="93"/>
      <c r="TNB83" s="93"/>
      <c r="TNH83" s="93"/>
      <c r="TNK83" s="93"/>
      <c r="TNN83" s="93"/>
      <c r="TNQ83" s="93"/>
      <c r="TNT83" s="93"/>
      <c r="TNW83" s="93"/>
      <c r="TOC83" s="93"/>
      <c r="TOL83" s="93"/>
      <c r="TOO83" s="93"/>
      <c r="TOR83" s="93"/>
      <c r="TOU83" s="93"/>
      <c r="TPG83" s="93"/>
      <c r="TPM83" s="93"/>
      <c r="TPP83" s="93"/>
      <c r="TPS83" s="93"/>
      <c r="TPV83" s="93"/>
      <c r="TQB83" s="93"/>
      <c r="TQE83" s="93"/>
      <c r="TQH83" s="93"/>
      <c r="TQK83" s="93"/>
      <c r="TQM83" s="93"/>
      <c r="TQN83" s="93"/>
      <c r="TQS83" s="93"/>
      <c r="TQV83" s="93"/>
      <c r="TQY83" s="93"/>
      <c r="TRB83" s="93"/>
      <c r="TRE83" s="93"/>
      <c r="TRH83" s="93"/>
      <c r="TRK83" s="93"/>
      <c r="TRQ83" s="93"/>
      <c r="TRT83" s="93"/>
      <c r="TRW83" s="93"/>
      <c r="TRY83" s="93"/>
      <c r="TRZ83" s="93"/>
      <c r="TSH83" s="93"/>
      <c r="TSK83" s="93"/>
      <c r="TSN83" s="93"/>
      <c r="TSY83" s="93"/>
      <c r="TSZ83" s="93"/>
      <c r="TTE83" s="93"/>
      <c r="TTI83" s="93"/>
      <c r="TTJ83" s="93"/>
      <c r="TTR83" s="93"/>
      <c r="TTS83" s="93"/>
      <c r="TUS83" s="93"/>
      <c r="TUT83" s="93"/>
      <c r="TUU83" s="93"/>
      <c r="TUV83" s="93"/>
      <c r="TUW83" s="93"/>
      <c r="TUX83" s="93"/>
      <c r="TUY83" s="93"/>
      <c r="TUZ83" s="93"/>
      <c r="TVA83" s="93"/>
      <c r="TVB83" s="93"/>
      <c r="TVC83" s="93"/>
      <c r="TVD83" s="93"/>
      <c r="TVE83" s="93"/>
      <c r="TVF83" s="93"/>
      <c r="TVG83" s="93"/>
      <c r="TVH83" s="93"/>
      <c r="TVI83" s="93"/>
      <c r="TVJ83" s="93"/>
      <c r="TVK83" s="93"/>
      <c r="TVL83" s="93"/>
      <c r="TVM83" s="93"/>
      <c r="TVN83" s="93"/>
      <c r="TVO83" s="93"/>
      <c r="TVP83" s="93"/>
      <c r="TVQ83" s="93"/>
      <c r="TVR83" s="93"/>
      <c r="TVS83" s="93"/>
      <c r="TVT83" s="93"/>
      <c r="TVU83" s="93"/>
      <c r="TVV83" s="93"/>
      <c r="TVW83" s="93"/>
      <c r="TVX83" s="93"/>
      <c r="TVY83" s="93"/>
      <c r="TVZ83" s="93"/>
      <c r="TWA83" s="93"/>
      <c r="TWB83" s="93"/>
      <c r="TWC83" s="93"/>
      <c r="TWD83" s="93"/>
      <c r="TWE83" s="93"/>
      <c r="TWF83" s="93"/>
      <c r="TWG83" s="93"/>
      <c r="TWH83" s="93"/>
      <c r="TWI83" s="93"/>
      <c r="TWJ83" s="93"/>
      <c r="TWK83" s="93"/>
      <c r="TWL83" s="93"/>
      <c r="TWM83" s="93"/>
      <c r="TWN83" s="93"/>
      <c r="TWO83" s="93"/>
      <c r="TWP83" s="93"/>
      <c r="TWQ83" s="93"/>
      <c r="TWR83" s="93"/>
      <c r="TWS83" s="93"/>
      <c r="TWT83" s="93"/>
      <c r="TWU83" s="93"/>
      <c r="TWV83" s="93"/>
      <c r="TWW83" s="93"/>
      <c r="TWX83" s="93"/>
      <c r="TXD83" s="93"/>
      <c r="TXG83" s="93"/>
      <c r="TXJ83" s="93"/>
      <c r="TXM83" s="93"/>
      <c r="TXP83" s="93"/>
      <c r="TXS83" s="93"/>
      <c r="TXY83" s="93"/>
      <c r="TYH83" s="93"/>
      <c r="TYK83" s="93"/>
      <c r="TYN83" s="93"/>
      <c r="TYQ83" s="93"/>
      <c r="TZC83" s="93"/>
      <c r="TZI83" s="93"/>
      <c r="TZL83" s="93"/>
      <c r="TZO83" s="93"/>
      <c r="TZR83" s="93"/>
      <c r="TZX83" s="93"/>
      <c r="UAA83" s="93"/>
      <c r="UAD83" s="93"/>
      <c r="UAG83" s="93"/>
      <c r="UAI83" s="93"/>
      <c r="UAJ83" s="93"/>
      <c r="UAO83" s="93"/>
      <c r="UAR83" s="93"/>
      <c r="UAU83" s="93"/>
      <c r="UAX83" s="93"/>
      <c r="UBA83" s="93"/>
      <c r="UBD83" s="93"/>
      <c r="UBG83" s="93"/>
      <c r="UBM83" s="93"/>
      <c r="UBP83" s="93"/>
      <c r="UBS83" s="93"/>
      <c r="UBU83" s="93"/>
      <c r="UBV83" s="93"/>
      <c r="UCD83" s="93"/>
      <c r="UCG83" s="93"/>
      <c r="UCJ83" s="93"/>
      <c r="UCU83" s="93"/>
      <c r="UCV83" s="93"/>
      <c r="UDA83" s="93"/>
      <c r="UDE83" s="93"/>
      <c r="UDF83" s="93"/>
      <c r="UDN83" s="93"/>
      <c r="UDO83" s="93"/>
      <c r="UEO83" s="93"/>
      <c r="UEP83" s="93"/>
      <c r="UEQ83" s="93"/>
      <c r="UER83" s="93"/>
      <c r="UES83" s="93"/>
      <c r="UET83" s="93"/>
      <c r="UEU83" s="93"/>
      <c r="UEV83" s="93"/>
      <c r="UEW83" s="93"/>
      <c r="UEX83" s="93"/>
      <c r="UEY83" s="93"/>
      <c r="UEZ83" s="93"/>
      <c r="UFA83" s="93"/>
      <c r="UFB83" s="93"/>
      <c r="UFC83" s="93"/>
      <c r="UFD83" s="93"/>
      <c r="UFE83" s="93"/>
      <c r="UFF83" s="93"/>
      <c r="UFG83" s="93"/>
      <c r="UFH83" s="93"/>
      <c r="UFI83" s="93"/>
      <c r="UFJ83" s="93"/>
      <c r="UFK83" s="93"/>
      <c r="UFL83" s="93"/>
      <c r="UFM83" s="93"/>
      <c r="UFN83" s="93"/>
      <c r="UFO83" s="93"/>
      <c r="UFP83" s="93"/>
      <c r="UFQ83" s="93"/>
      <c r="UFR83" s="93"/>
      <c r="UFS83" s="93"/>
      <c r="UFT83" s="93"/>
      <c r="UFU83" s="93"/>
      <c r="UFV83" s="93"/>
      <c r="UFW83" s="93"/>
      <c r="UFX83" s="93"/>
      <c r="UFY83" s="93"/>
      <c r="UFZ83" s="93"/>
      <c r="UGA83" s="93"/>
      <c r="UGB83" s="93"/>
      <c r="UGC83" s="93"/>
      <c r="UGD83" s="93"/>
      <c r="UGE83" s="93"/>
      <c r="UGF83" s="93"/>
      <c r="UGG83" s="93"/>
      <c r="UGH83" s="93"/>
      <c r="UGI83" s="93"/>
      <c r="UGJ83" s="93"/>
      <c r="UGK83" s="93"/>
      <c r="UGL83" s="93"/>
      <c r="UGM83" s="93"/>
      <c r="UGN83" s="93"/>
      <c r="UGO83" s="93"/>
      <c r="UGP83" s="93"/>
      <c r="UGQ83" s="93"/>
      <c r="UGR83" s="93"/>
      <c r="UGS83" s="93"/>
      <c r="UGT83" s="93"/>
      <c r="UGZ83" s="93"/>
      <c r="UHC83" s="93"/>
      <c r="UHF83" s="93"/>
      <c r="UHI83" s="93"/>
      <c r="UHL83" s="93"/>
      <c r="UHO83" s="93"/>
      <c r="UHU83" s="93"/>
      <c r="UID83" s="93"/>
      <c r="UIG83" s="93"/>
      <c r="UIJ83" s="93"/>
      <c r="UIM83" s="93"/>
      <c r="UIY83" s="93"/>
      <c r="UJE83" s="93"/>
      <c r="UJH83" s="93"/>
      <c r="UJK83" s="93"/>
      <c r="UJN83" s="93"/>
      <c r="UJT83" s="93"/>
      <c r="UJW83" s="93"/>
      <c r="UJZ83" s="93"/>
      <c r="UKC83" s="93"/>
      <c r="UKE83" s="93"/>
      <c r="UKF83" s="93"/>
      <c r="UKK83" s="93"/>
      <c r="UKN83" s="93"/>
      <c r="UKQ83" s="93"/>
      <c r="UKT83" s="93"/>
      <c r="UKW83" s="93"/>
      <c r="UKZ83" s="93"/>
      <c r="ULC83" s="93"/>
      <c r="ULI83" s="93"/>
      <c r="ULL83" s="93"/>
      <c r="ULO83" s="93"/>
      <c r="ULQ83" s="93"/>
      <c r="ULR83" s="93"/>
      <c r="ULZ83" s="93"/>
      <c r="UMC83" s="93"/>
      <c r="UMF83" s="93"/>
      <c r="UMQ83" s="93"/>
      <c r="UMR83" s="93"/>
      <c r="UMW83" s="93"/>
      <c r="UNA83" s="93"/>
      <c r="UNB83" s="93"/>
      <c r="UNJ83" s="93"/>
      <c r="UNK83" s="93"/>
      <c r="UOK83" s="93"/>
      <c r="UOL83" s="93"/>
      <c r="UOM83" s="93"/>
      <c r="UON83" s="93"/>
      <c r="UOO83" s="93"/>
      <c r="UOP83" s="93"/>
      <c r="UOQ83" s="93"/>
      <c r="UOR83" s="93"/>
      <c r="UOS83" s="93"/>
      <c r="UOT83" s="93"/>
      <c r="UOU83" s="93"/>
      <c r="UOV83" s="93"/>
      <c r="UOW83" s="93"/>
      <c r="UOX83" s="93"/>
      <c r="UOY83" s="93"/>
      <c r="UOZ83" s="93"/>
      <c r="UPA83" s="93"/>
      <c r="UPB83" s="93"/>
      <c r="UPC83" s="93"/>
      <c r="UPD83" s="93"/>
      <c r="UPE83" s="93"/>
      <c r="UPF83" s="93"/>
      <c r="UPG83" s="93"/>
      <c r="UPH83" s="93"/>
      <c r="UPI83" s="93"/>
      <c r="UPJ83" s="93"/>
      <c r="UPK83" s="93"/>
      <c r="UPL83" s="93"/>
      <c r="UPM83" s="93"/>
      <c r="UPN83" s="93"/>
      <c r="UPO83" s="93"/>
      <c r="UPP83" s="93"/>
      <c r="UPQ83" s="93"/>
      <c r="UPR83" s="93"/>
      <c r="UPS83" s="93"/>
      <c r="UPT83" s="93"/>
      <c r="UPU83" s="93"/>
      <c r="UPV83" s="93"/>
      <c r="UPW83" s="93"/>
      <c r="UPX83" s="93"/>
      <c r="UPY83" s="93"/>
      <c r="UPZ83" s="93"/>
      <c r="UQA83" s="93"/>
      <c r="UQB83" s="93"/>
      <c r="UQC83" s="93"/>
      <c r="UQD83" s="93"/>
      <c r="UQE83" s="93"/>
      <c r="UQF83" s="93"/>
      <c r="UQG83" s="93"/>
      <c r="UQH83" s="93"/>
      <c r="UQI83" s="93"/>
      <c r="UQJ83" s="93"/>
      <c r="UQK83" s="93"/>
      <c r="UQL83" s="93"/>
      <c r="UQM83" s="93"/>
      <c r="UQN83" s="93"/>
      <c r="UQO83" s="93"/>
      <c r="UQP83" s="93"/>
      <c r="UQV83" s="93"/>
      <c r="UQY83" s="93"/>
      <c r="URB83" s="93"/>
      <c r="URE83" s="93"/>
      <c r="URH83" s="93"/>
      <c r="URK83" s="93"/>
      <c r="URQ83" s="93"/>
      <c r="URZ83" s="93"/>
      <c r="USC83" s="93"/>
      <c r="USF83" s="93"/>
      <c r="USI83" s="93"/>
      <c r="USU83" s="93"/>
      <c r="UTA83" s="93"/>
      <c r="UTD83" s="93"/>
      <c r="UTG83" s="93"/>
      <c r="UTJ83" s="93"/>
      <c r="UTP83" s="93"/>
      <c r="UTS83" s="93"/>
      <c r="UTV83" s="93"/>
      <c r="UTY83" s="93"/>
      <c r="UUA83" s="93"/>
      <c r="UUB83" s="93"/>
      <c r="UUG83" s="93"/>
      <c r="UUJ83" s="93"/>
      <c r="UUM83" s="93"/>
      <c r="UUP83" s="93"/>
      <c r="UUS83" s="93"/>
      <c r="UUV83" s="93"/>
      <c r="UUY83" s="93"/>
      <c r="UVE83" s="93"/>
      <c r="UVH83" s="93"/>
      <c r="UVK83" s="93"/>
      <c r="UVM83" s="93"/>
      <c r="UVN83" s="93"/>
      <c r="UVV83" s="93"/>
      <c r="UVY83" s="93"/>
      <c r="UWB83" s="93"/>
      <c r="UWM83" s="93"/>
      <c r="UWN83" s="93"/>
      <c r="UWS83" s="93"/>
      <c r="UWW83" s="93"/>
      <c r="UWX83" s="93"/>
      <c r="UXF83" s="93"/>
      <c r="UXG83" s="93"/>
      <c r="UYG83" s="93"/>
      <c r="UYH83" s="93"/>
      <c r="UYI83" s="93"/>
      <c r="UYJ83" s="93"/>
      <c r="UYK83" s="93"/>
      <c r="UYL83" s="93"/>
      <c r="UYM83" s="93"/>
      <c r="UYN83" s="93"/>
      <c r="UYO83" s="93"/>
      <c r="UYP83" s="93"/>
      <c r="UYQ83" s="93"/>
      <c r="UYR83" s="93"/>
      <c r="UYS83" s="93"/>
      <c r="UYT83" s="93"/>
      <c r="UYU83" s="93"/>
      <c r="UYV83" s="93"/>
      <c r="UYW83" s="93"/>
      <c r="UYX83" s="93"/>
      <c r="UYY83" s="93"/>
      <c r="UYZ83" s="93"/>
      <c r="UZA83" s="93"/>
      <c r="UZB83" s="93"/>
      <c r="UZC83" s="93"/>
      <c r="UZD83" s="93"/>
      <c r="UZE83" s="93"/>
      <c r="UZF83" s="93"/>
      <c r="UZG83" s="93"/>
      <c r="UZH83" s="93"/>
      <c r="UZI83" s="93"/>
      <c r="UZJ83" s="93"/>
      <c r="UZK83" s="93"/>
      <c r="UZL83" s="93"/>
      <c r="UZM83" s="93"/>
      <c r="UZN83" s="93"/>
      <c r="UZO83" s="93"/>
      <c r="UZP83" s="93"/>
      <c r="UZQ83" s="93"/>
      <c r="UZR83" s="93"/>
      <c r="UZS83" s="93"/>
      <c r="UZT83" s="93"/>
      <c r="UZU83" s="93"/>
      <c r="UZV83" s="93"/>
      <c r="UZW83" s="93"/>
      <c r="UZX83" s="93"/>
      <c r="UZY83" s="93"/>
      <c r="UZZ83" s="93"/>
      <c r="VAA83" s="93"/>
      <c r="VAB83" s="93"/>
      <c r="VAC83" s="93"/>
      <c r="VAD83" s="93"/>
      <c r="VAE83" s="93"/>
      <c r="VAF83" s="93"/>
      <c r="VAG83" s="93"/>
      <c r="VAH83" s="93"/>
      <c r="VAI83" s="93"/>
      <c r="VAJ83" s="93"/>
      <c r="VAK83" s="93"/>
      <c r="VAL83" s="93"/>
      <c r="VAR83" s="93"/>
      <c r="VAU83" s="93"/>
      <c r="VAX83" s="93"/>
      <c r="VBA83" s="93"/>
      <c r="VBD83" s="93"/>
      <c r="VBG83" s="93"/>
      <c r="VBM83" s="93"/>
      <c r="VBV83" s="93"/>
      <c r="VBY83" s="93"/>
      <c r="VCB83" s="93"/>
      <c r="VCE83" s="93"/>
      <c r="VCQ83" s="93"/>
      <c r="VCW83" s="93"/>
      <c r="VCZ83" s="93"/>
      <c r="VDC83" s="93"/>
      <c r="VDF83" s="93"/>
      <c r="VDL83" s="93"/>
      <c r="VDO83" s="93"/>
      <c r="VDR83" s="93"/>
      <c r="VDU83" s="93"/>
      <c r="VDW83" s="93"/>
      <c r="VDX83" s="93"/>
      <c r="VEC83" s="93"/>
      <c r="VEF83" s="93"/>
      <c r="VEI83" s="93"/>
      <c r="VEL83" s="93"/>
      <c r="VEO83" s="93"/>
      <c r="VER83" s="93"/>
      <c r="VEU83" s="93"/>
      <c r="VFA83" s="93"/>
      <c r="VFD83" s="93"/>
      <c r="VFG83" s="93"/>
      <c r="VFI83" s="93"/>
      <c r="VFJ83" s="93"/>
      <c r="VFR83" s="93"/>
      <c r="VFU83" s="93"/>
      <c r="VFX83" s="93"/>
      <c r="VGI83" s="93"/>
      <c r="VGJ83" s="93"/>
      <c r="VGO83" s="93"/>
      <c r="VGS83" s="93"/>
      <c r="VGT83" s="93"/>
      <c r="VHB83" s="93"/>
      <c r="VHC83" s="93"/>
      <c r="VIC83" s="93"/>
      <c r="VID83" s="93"/>
      <c r="VIE83" s="93"/>
      <c r="VIF83" s="93"/>
      <c r="VIG83" s="93"/>
      <c r="VIH83" s="93"/>
      <c r="VII83" s="93"/>
      <c r="VIJ83" s="93"/>
      <c r="VIK83" s="93"/>
      <c r="VIL83" s="93"/>
      <c r="VIM83" s="93"/>
      <c r="VIN83" s="93"/>
      <c r="VIO83" s="93"/>
      <c r="VIP83" s="93"/>
      <c r="VIQ83" s="93"/>
      <c r="VIR83" s="93"/>
      <c r="VIS83" s="93"/>
      <c r="VIT83" s="93"/>
      <c r="VIU83" s="93"/>
      <c r="VIV83" s="93"/>
      <c r="VIW83" s="93"/>
      <c r="VIX83" s="93"/>
      <c r="VIY83" s="93"/>
      <c r="VIZ83" s="93"/>
      <c r="VJA83" s="93"/>
      <c r="VJB83" s="93"/>
      <c r="VJC83" s="93"/>
      <c r="VJD83" s="93"/>
      <c r="VJE83" s="93"/>
      <c r="VJF83" s="93"/>
      <c r="VJG83" s="93"/>
      <c r="VJH83" s="93"/>
      <c r="VJI83" s="93"/>
      <c r="VJJ83" s="93"/>
      <c r="VJK83" s="93"/>
      <c r="VJL83" s="93"/>
      <c r="VJM83" s="93"/>
      <c r="VJN83" s="93"/>
      <c r="VJO83" s="93"/>
      <c r="VJP83" s="93"/>
      <c r="VJQ83" s="93"/>
      <c r="VJR83" s="93"/>
      <c r="VJS83" s="93"/>
      <c r="VJT83" s="93"/>
      <c r="VJU83" s="93"/>
      <c r="VJV83" s="93"/>
      <c r="VJW83" s="93"/>
      <c r="VJX83" s="93"/>
      <c r="VJY83" s="93"/>
      <c r="VJZ83" s="93"/>
      <c r="VKA83" s="93"/>
      <c r="VKB83" s="93"/>
      <c r="VKC83" s="93"/>
      <c r="VKD83" s="93"/>
      <c r="VKE83" s="93"/>
      <c r="VKF83" s="93"/>
      <c r="VKG83" s="93"/>
      <c r="VKH83" s="93"/>
      <c r="VKN83" s="93"/>
      <c r="VKQ83" s="93"/>
      <c r="VKT83" s="93"/>
      <c r="VKW83" s="93"/>
      <c r="VKZ83" s="93"/>
      <c r="VLC83" s="93"/>
      <c r="VLI83" s="93"/>
      <c r="VLR83" s="93"/>
      <c r="VLU83" s="93"/>
      <c r="VLX83" s="93"/>
      <c r="VMA83" s="93"/>
      <c r="VMM83" s="93"/>
      <c r="VMS83" s="93"/>
      <c r="VMV83" s="93"/>
      <c r="VMY83" s="93"/>
      <c r="VNB83" s="93"/>
      <c r="VNH83" s="93"/>
      <c r="VNK83" s="93"/>
      <c r="VNN83" s="93"/>
      <c r="VNQ83" s="93"/>
      <c r="VNS83" s="93"/>
      <c r="VNT83" s="93"/>
      <c r="VNY83" s="93"/>
      <c r="VOB83" s="93"/>
      <c r="VOE83" s="93"/>
      <c r="VOH83" s="93"/>
      <c r="VOK83" s="93"/>
      <c r="VON83" s="93"/>
      <c r="VOQ83" s="93"/>
      <c r="VOW83" s="93"/>
      <c r="VOZ83" s="93"/>
      <c r="VPC83" s="93"/>
      <c r="VPE83" s="93"/>
      <c r="VPF83" s="93"/>
      <c r="VPN83" s="93"/>
      <c r="VPQ83" s="93"/>
      <c r="VPT83" s="93"/>
      <c r="VQE83" s="93"/>
      <c r="VQF83" s="93"/>
      <c r="VQK83" s="93"/>
      <c r="VQO83" s="93"/>
      <c r="VQP83" s="93"/>
      <c r="VQX83" s="93"/>
      <c r="VQY83" s="93"/>
      <c r="VRY83" s="93"/>
      <c r="VRZ83" s="93"/>
      <c r="VSA83" s="93"/>
      <c r="VSB83" s="93"/>
      <c r="VSC83" s="93"/>
      <c r="VSD83" s="93"/>
      <c r="VSE83" s="93"/>
      <c r="VSF83" s="93"/>
      <c r="VSG83" s="93"/>
      <c r="VSH83" s="93"/>
      <c r="VSI83" s="93"/>
      <c r="VSJ83" s="93"/>
      <c r="VSK83" s="93"/>
      <c r="VSL83" s="93"/>
      <c r="VSM83" s="93"/>
      <c r="VSN83" s="93"/>
      <c r="VSO83" s="93"/>
      <c r="VSP83" s="93"/>
      <c r="VSQ83" s="93"/>
      <c r="VSR83" s="93"/>
      <c r="VSS83" s="93"/>
      <c r="VST83" s="93"/>
      <c r="VSU83" s="93"/>
      <c r="VSV83" s="93"/>
      <c r="VSW83" s="93"/>
      <c r="VSX83" s="93"/>
      <c r="VSY83" s="93"/>
      <c r="VSZ83" s="93"/>
      <c r="VTA83" s="93"/>
      <c r="VTB83" s="93"/>
      <c r="VTC83" s="93"/>
      <c r="VTD83" s="93"/>
      <c r="VTE83" s="93"/>
      <c r="VTF83" s="93"/>
      <c r="VTG83" s="93"/>
      <c r="VTH83" s="93"/>
      <c r="VTI83" s="93"/>
      <c r="VTJ83" s="93"/>
      <c r="VTK83" s="93"/>
      <c r="VTL83" s="93"/>
      <c r="VTM83" s="93"/>
      <c r="VTN83" s="93"/>
      <c r="VTO83" s="93"/>
      <c r="VTP83" s="93"/>
      <c r="VTQ83" s="93"/>
      <c r="VTR83" s="93"/>
      <c r="VTS83" s="93"/>
      <c r="VTT83" s="93"/>
      <c r="VTU83" s="93"/>
      <c r="VTV83" s="93"/>
      <c r="VTW83" s="93"/>
      <c r="VTX83" s="93"/>
      <c r="VTY83" s="93"/>
      <c r="VTZ83" s="93"/>
      <c r="VUA83" s="93"/>
      <c r="VUB83" s="93"/>
      <c r="VUC83" s="93"/>
      <c r="VUD83" s="93"/>
      <c r="VUJ83" s="93"/>
      <c r="VUM83" s="93"/>
      <c r="VUP83" s="93"/>
      <c r="VUS83" s="93"/>
      <c r="VUV83" s="93"/>
      <c r="VUY83" s="93"/>
      <c r="VVE83" s="93"/>
      <c r="VVN83" s="93"/>
      <c r="VVQ83" s="93"/>
      <c r="VVT83" s="93"/>
      <c r="VVW83" s="93"/>
      <c r="VWI83" s="93"/>
      <c r="VWO83" s="93"/>
      <c r="VWR83" s="93"/>
      <c r="VWU83" s="93"/>
      <c r="VWX83" s="93"/>
      <c r="VXD83" s="93"/>
      <c r="VXG83" s="93"/>
      <c r="VXJ83" s="93"/>
      <c r="VXM83" s="93"/>
      <c r="VXO83" s="93"/>
      <c r="VXP83" s="93"/>
      <c r="VXU83" s="93"/>
      <c r="VXX83" s="93"/>
      <c r="VYA83" s="93"/>
      <c r="VYD83" s="93"/>
      <c r="VYG83" s="93"/>
      <c r="VYJ83" s="93"/>
      <c r="VYM83" s="93"/>
      <c r="VYS83" s="93"/>
      <c r="VYV83" s="93"/>
      <c r="VYY83" s="93"/>
      <c r="VZA83" s="93"/>
      <c r="VZB83" s="93"/>
      <c r="VZJ83" s="93"/>
      <c r="VZM83" s="93"/>
      <c r="VZP83" s="93"/>
      <c r="WAA83" s="93"/>
      <c r="WAB83" s="93"/>
      <c r="WAG83" s="93"/>
      <c r="WAK83" s="93"/>
      <c r="WAL83" s="93"/>
      <c r="WAT83" s="93"/>
      <c r="WAU83" s="93"/>
      <c r="WBU83" s="93"/>
      <c r="WBV83" s="93"/>
      <c r="WBW83" s="93"/>
      <c r="WBX83" s="93"/>
      <c r="WBY83" s="93"/>
      <c r="WBZ83" s="93"/>
      <c r="WCA83" s="93"/>
      <c r="WCB83" s="93"/>
      <c r="WCC83" s="93"/>
      <c r="WCD83" s="93"/>
      <c r="WCE83" s="93"/>
      <c r="WCF83" s="93"/>
      <c r="WCG83" s="93"/>
      <c r="WCH83" s="93"/>
      <c r="WCI83" s="93"/>
      <c r="WCJ83" s="93"/>
      <c r="WCK83" s="93"/>
      <c r="WCL83" s="93"/>
      <c r="WCM83" s="93"/>
      <c r="WCN83" s="93"/>
      <c r="WCO83" s="93"/>
      <c r="WCP83" s="93"/>
      <c r="WCQ83" s="93"/>
      <c r="WCR83" s="93"/>
      <c r="WCS83" s="93"/>
      <c r="WCT83" s="93"/>
      <c r="WCU83" s="93"/>
      <c r="WCV83" s="93"/>
      <c r="WCW83" s="93"/>
      <c r="WCX83" s="93"/>
      <c r="WCY83" s="93"/>
      <c r="WCZ83" s="93"/>
      <c r="WDA83" s="93"/>
      <c r="WDB83" s="93"/>
      <c r="WDC83" s="93"/>
      <c r="WDD83" s="93"/>
      <c r="WDE83" s="93"/>
      <c r="WDF83" s="93"/>
      <c r="WDG83" s="93"/>
      <c r="WDH83" s="93"/>
      <c r="WDI83" s="93"/>
      <c r="WDJ83" s="93"/>
      <c r="WDK83" s="93"/>
      <c r="WDL83" s="93"/>
      <c r="WDM83" s="93"/>
      <c r="WDN83" s="93"/>
      <c r="WDO83" s="93"/>
      <c r="WDP83" s="93"/>
      <c r="WDQ83" s="93"/>
      <c r="WDR83" s="93"/>
      <c r="WDS83" s="93"/>
      <c r="WDT83" s="93"/>
      <c r="WDU83" s="93"/>
      <c r="WDV83" s="93"/>
      <c r="WDW83" s="93"/>
      <c r="WDX83" s="93"/>
      <c r="WDY83" s="93"/>
      <c r="WDZ83" s="93"/>
      <c r="WEF83" s="93"/>
      <c r="WEI83" s="93"/>
      <c r="WEL83" s="93"/>
      <c r="WEO83" s="93"/>
      <c r="WER83" s="93"/>
      <c r="WEU83" s="93"/>
      <c r="WFA83" s="93"/>
      <c r="WFJ83" s="93"/>
      <c r="WFM83" s="93"/>
      <c r="WFP83" s="93"/>
      <c r="WFS83" s="93"/>
      <c r="WGE83" s="93"/>
      <c r="WGK83" s="93"/>
      <c r="WGN83" s="93"/>
      <c r="WGQ83" s="93"/>
      <c r="WGT83" s="93"/>
      <c r="WGZ83" s="93"/>
      <c r="WHC83" s="93"/>
      <c r="WHF83" s="93"/>
      <c r="WHI83" s="93"/>
      <c r="WHK83" s="93"/>
      <c r="WHL83" s="93"/>
      <c r="WHQ83" s="93"/>
      <c r="WHT83" s="93"/>
      <c r="WHW83" s="93"/>
      <c r="WHZ83" s="93"/>
      <c r="WIC83" s="93"/>
      <c r="WIF83" s="93"/>
      <c r="WII83" s="93"/>
      <c r="WIO83" s="93"/>
      <c r="WIR83" s="93"/>
      <c r="WIU83" s="93"/>
      <c r="WIW83" s="93"/>
      <c r="WIX83" s="93"/>
      <c r="WJF83" s="93"/>
      <c r="WJI83" s="93"/>
      <c r="WJL83" s="93"/>
      <c r="WJW83" s="93"/>
      <c r="WJX83" s="93"/>
      <c r="WKC83" s="93"/>
      <c r="WKG83" s="93"/>
      <c r="WKH83" s="93"/>
      <c r="WKP83" s="93"/>
      <c r="WKQ83" s="93"/>
      <c r="WLQ83" s="93"/>
      <c r="WLR83" s="93"/>
      <c r="WLS83" s="93"/>
      <c r="WLT83" s="93"/>
      <c r="WLU83" s="93"/>
      <c r="WLV83" s="93"/>
      <c r="WLW83" s="93"/>
      <c r="WLX83" s="93"/>
      <c r="WLY83" s="93"/>
      <c r="WLZ83" s="93"/>
      <c r="WMA83" s="93"/>
      <c r="WMB83" s="93"/>
      <c r="WMC83" s="93"/>
      <c r="WMD83" s="93"/>
      <c r="WME83" s="93"/>
      <c r="WMF83" s="93"/>
      <c r="WMG83" s="93"/>
      <c r="WMH83" s="93"/>
      <c r="WMI83" s="93"/>
      <c r="WMJ83" s="93"/>
      <c r="WMK83" s="93"/>
      <c r="WML83" s="93"/>
      <c r="WMM83" s="93"/>
      <c r="WMN83" s="93"/>
      <c r="WMO83" s="93"/>
      <c r="WMP83" s="93"/>
      <c r="WMQ83" s="93"/>
      <c r="WMR83" s="93"/>
      <c r="WMS83" s="93"/>
      <c r="WMT83" s="93"/>
      <c r="WMU83" s="93"/>
      <c r="WMV83" s="93"/>
      <c r="WMW83" s="93"/>
      <c r="WMX83" s="93"/>
      <c r="WMY83" s="93"/>
      <c r="WMZ83" s="93"/>
      <c r="WNA83" s="93"/>
      <c r="WNB83" s="93"/>
      <c r="WNC83" s="93"/>
      <c r="WND83" s="93"/>
      <c r="WNE83" s="93"/>
      <c r="WNF83" s="93"/>
      <c r="WNG83" s="93"/>
      <c r="WNH83" s="93"/>
      <c r="WNI83" s="93"/>
      <c r="WNJ83" s="93"/>
      <c r="WNK83" s="93"/>
      <c r="WNL83" s="93"/>
      <c r="WNM83" s="93"/>
      <c r="WNN83" s="93"/>
      <c r="WNO83" s="93"/>
      <c r="WNP83" s="93"/>
      <c r="WNQ83" s="93"/>
      <c r="WNR83" s="93"/>
      <c r="WNS83" s="93"/>
      <c r="WNT83" s="93"/>
      <c r="WNU83" s="93"/>
      <c r="WNV83" s="93"/>
      <c r="WOB83" s="93"/>
      <c r="WOE83" s="93"/>
      <c r="WOH83" s="93"/>
      <c r="WOK83" s="93"/>
      <c r="WON83" s="93"/>
      <c r="WOQ83" s="93"/>
      <c r="WOW83" s="93"/>
      <c r="WPF83" s="93"/>
      <c r="WPI83" s="93"/>
      <c r="WPL83" s="93"/>
      <c r="WPO83" s="93"/>
      <c r="WQA83" s="93"/>
      <c r="WQG83" s="93"/>
      <c r="WQJ83" s="93"/>
      <c r="WQM83" s="93"/>
      <c r="WQP83" s="93"/>
      <c r="WQV83" s="93"/>
      <c r="WQY83" s="93"/>
      <c r="WRB83" s="93"/>
      <c r="WRE83" s="93"/>
      <c r="WRG83" s="93"/>
      <c r="WRH83" s="93"/>
      <c r="WRM83" s="93"/>
      <c r="WRP83" s="93"/>
      <c r="WRS83" s="93"/>
      <c r="WRV83" s="93"/>
      <c r="WRY83" s="93"/>
      <c r="WSB83" s="93"/>
      <c r="WSE83" s="93"/>
      <c r="WSK83" s="93"/>
      <c r="WSN83" s="93"/>
      <c r="WSQ83" s="93"/>
      <c r="WSS83" s="93"/>
      <c r="WST83" s="93"/>
      <c r="WTB83" s="93"/>
      <c r="WTE83" s="93"/>
      <c r="WTH83" s="93"/>
      <c r="WTS83" s="93"/>
      <c r="WTT83" s="93"/>
      <c r="WTY83" s="93"/>
      <c r="WUC83" s="93"/>
      <c r="WUD83" s="93"/>
      <c r="WUL83" s="93"/>
      <c r="WUM83" s="93"/>
      <c r="WVM83" s="93"/>
      <c r="WVN83" s="93"/>
      <c r="WVO83" s="93"/>
      <c r="WVP83" s="93"/>
      <c r="WVQ83" s="93"/>
      <c r="WVR83" s="93"/>
      <c r="WVS83" s="93"/>
      <c r="WVT83" s="93"/>
      <c r="WVU83" s="93"/>
      <c r="WVV83" s="93"/>
      <c r="WVW83" s="93"/>
      <c r="WVX83" s="93"/>
      <c r="WVY83" s="93"/>
      <c r="WVZ83" s="93"/>
      <c r="WWA83" s="93"/>
      <c r="WWB83" s="93"/>
      <c r="WWC83" s="93"/>
      <c r="WWD83" s="93"/>
      <c r="WWE83" s="93"/>
      <c r="WWF83" s="93"/>
      <c r="WWG83" s="93"/>
      <c r="WWH83" s="93"/>
      <c r="WWI83" s="93"/>
      <c r="WWJ83" s="93"/>
      <c r="WWK83" s="93"/>
      <c r="WWL83" s="93"/>
      <c r="WWM83" s="93"/>
      <c r="WWN83" s="93"/>
      <c r="WWO83" s="93"/>
      <c r="WWP83" s="93"/>
      <c r="WWQ83" s="93"/>
      <c r="WWR83" s="93"/>
      <c r="WWS83" s="93"/>
      <c r="WWT83" s="93"/>
      <c r="WWU83" s="93"/>
      <c r="WWV83" s="93"/>
      <c r="WWW83" s="93"/>
      <c r="WWX83" s="93"/>
      <c r="WWY83" s="93"/>
      <c r="WWZ83" s="93"/>
      <c r="WXA83" s="93"/>
      <c r="WXB83" s="93"/>
      <c r="WXC83" s="93"/>
      <c r="WXD83" s="93"/>
      <c r="WXE83" s="93"/>
      <c r="WXF83" s="93"/>
      <c r="WXG83" s="93"/>
      <c r="WXH83" s="93"/>
      <c r="WXI83" s="93"/>
      <c r="WXJ83" s="93"/>
      <c r="WXK83" s="93"/>
      <c r="WXL83" s="93"/>
      <c r="WXM83" s="93"/>
      <c r="WXN83" s="93"/>
      <c r="WXO83" s="93"/>
      <c r="WXP83" s="93"/>
      <c r="WXQ83" s="93"/>
      <c r="WXR83" s="93"/>
      <c r="WXS83" s="93"/>
      <c r="WXT83" s="93"/>
      <c r="WXU83" s="93"/>
      <c r="WXV83" s="93"/>
      <c r="WXW83" s="93"/>
      <c r="WXX83" s="93"/>
      <c r="WXY83" s="93"/>
      <c r="WXZ83" s="93"/>
      <c r="WYA83" s="93"/>
      <c r="WYB83" s="93"/>
      <c r="WYC83" s="93"/>
      <c r="WYD83" s="93"/>
      <c r="WYE83" s="93"/>
      <c r="WYF83" s="93"/>
      <c r="WYG83" s="93"/>
      <c r="WYH83" s="93"/>
      <c r="WYI83" s="93"/>
      <c r="WYJ83" s="93"/>
      <c r="WYK83" s="93"/>
      <c r="WYL83" s="93"/>
      <c r="WYM83" s="93"/>
      <c r="WYN83" s="93"/>
      <c r="WYO83" s="93"/>
      <c r="WYP83" s="93"/>
      <c r="WYQ83" s="93"/>
      <c r="WYR83" s="93"/>
      <c r="WYS83" s="93"/>
      <c r="WYT83" s="93"/>
      <c r="WYU83" s="93"/>
      <c r="WYV83" s="93"/>
      <c r="WYW83" s="93"/>
      <c r="WYX83" s="93"/>
      <c r="WYY83" s="93"/>
      <c r="WYZ83" s="93"/>
      <c r="WZA83" s="93"/>
      <c r="WZB83" s="93"/>
      <c r="WZC83" s="93"/>
      <c r="WZD83" s="93"/>
      <c r="WZE83" s="93"/>
      <c r="WZF83" s="93"/>
      <c r="WZG83" s="93"/>
      <c r="WZH83" s="93"/>
      <c r="WZI83" s="93"/>
      <c r="WZJ83" s="93"/>
      <c r="WZK83" s="93"/>
      <c r="WZL83" s="93"/>
      <c r="WZM83" s="93"/>
      <c r="WZN83" s="93"/>
      <c r="WZO83" s="93"/>
      <c r="WZP83" s="93"/>
      <c r="WZQ83" s="93"/>
      <c r="WZR83" s="93"/>
      <c r="WZS83" s="93"/>
      <c r="WZT83" s="93"/>
      <c r="WZU83" s="93"/>
      <c r="WZV83" s="93"/>
      <c r="WZW83" s="93"/>
      <c r="WZX83" s="93"/>
      <c r="WZY83" s="93"/>
      <c r="WZZ83" s="93"/>
      <c r="XAA83" s="93"/>
      <c r="XAB83" s="93"/>
      <c r="XAC83" s="93"/>
      <c r="XAD83" s="93"/>
      <c r="XAE83" s="93"/>
      <c r="XAF83" s="93"/>
      <c r="XAG83" s="93"/>
      <c r="XAH83" s="93"/>
      <c r="XAI83" s="93"/>
      <c r="XAJ83" s="93"/>
      <c r="XAK83" s="93"/>
      <c r="XAL83" s="93"/>
      <c r="XAM83" s="93"/>
      <c r="XAN83" s="93"/>
      <c r="XAO83" s="93"/>
      <c r="XAP83" s="93"/>
      <c r="XAQ83" s="93"/>
      <c r="XAR83" s="93"/>
      <c r="XAS83" s="93"/>
      <c r="XAT83" s="93"/>
      <c r="XAU83" s="93"/>
      <c r="XAV83" s="93"/>
      <c r="XAW83" s="93"/>
      <c r="XAX83" s="93"/>
      <c r="XAY83" s="93"/>
      <c r="XAZ83" s="93"/>
      <c r="XBA83" s="93"/>
      <c r="XBB83" s="93"/>
      <c r="XBC83" s="93"/>
      <c r="XBD83" s="93"/>
      <c r="XBE83" s="93"/>
      <c r="XBF83" s="93"/>
      <c r="XBG83" s="93"/>
      <c r="XBH83" s="93"/>
      <c r="XBI83" s="93"/>
      <c r="XBJ83" s="93"/>
      <c r="XBK83" s="93"/>
      <c r="XBL83" s="93"/>
      <c r="XBM83" s="93"/>
      <c r="XBN83" s="93"/>
      <c r="XBO83" s="93"/>
      <c r="XBP83" s="93"/>
      <c r="XBQ83" s="93"/>
      <c r="XBR83" s="93"/>
      <c r="XBS83" s="93"/>
      <c r="XBT83" s="93"/>
      <c r="XBU83" s="93"/>
      <c r="XBV83" s="93"/>
      <c r="XBW83" s="93"/>
      <c r="XBX83" s="93"/>
      <c r="XBY83" s="93"/>
      <c r="XBZ83" s="93"/>
      <c r="XCA83" s="93"/>
      <c r="XCB83" s="93"/>
      <c r="XCC83" s="93"/>
      <c r="XCD83" s="93"/>
      <c r="XCE83" s="93"/>
      <c r="XCF83" s="93"/>
      <c r="XCG83" s="93"/>
      <c r="XCH83" s="93"/>
      <c r="XCI83" s="93"/>
      <c r="XCJ83" s="93"/>
      <c r="XCK83" s="93"/>
      <c r="XCL83" s="93"/>
      <c r="XCM83" s="93"/>
      <c r="XCN83" s="93"/>
      <c r="XCO83" s="93"/>
      <c r="XCP83" s="93"/>
      <c r="XCQ83" s="93"/>
      <c r="XCR83" s="93"/>
      <c r="XCS83" s="93"/>
      <c r="XCT83" s="93"/>
      <c r="XCU83" s="93"/>
      <c r="XCV83" s="93"/>
      <c r="XCW83" s="93"/>
      <c r="XCX83" s="93"/>
      <c r="XCY83" s="93"/>
      <c r="XCZ83" s="93"/>
      <c r="XDA83" s="93"/>
      <c r="XDB83" s="93"/>
      <c r="XDC83" s="93"/>
      <c r="XDD83" s="93"/>
      <c r="XDE83" s="93"/>
      <c r="XDF83" s="93"/>
      <c r="XDG83" s="93"/>
      <c r="XDH83" s="93"/>
      <c r="XDI83" s="93"/>
      <c r="XDJ83" s="93"/>
      <c r="XDK83" s="93"/>
      <c r="XDL83" s="93"/>
      <c r="XDM83" s="93"/>
      <c r="XDN83" s="93"/>
      <c r="XDO83" s="93"/>
      <c r="XDP83" s="93"/>
      <c r="XDQ83" s="93"/>
      <c r="XDR83" s="93"/>
      <c r="XDS83" s="93"/>
      <c r="XDT83" s="93"/>
      <c r="XDU83" s="93"/>
      <c r="XDV83" s="93"/>
      <c r="XDW83" s="93"/>
      <c r="XDX83" s="93"/>
      <c r="XDY83" s="93"/>
      <c r="XDZ83" s="93"/>
      <c r="XEA83" s="93"/>
      <c r="XEB83" s="93"/>
      <c r="XEC83" s="93"/>
      <c r="XED83" s="93"/>
      <c r="XEE83" s="93"/>
      <c r="XEF83" s="93"/>
      <c r="XEG83" s="93"/>
      <c r="XEH83" s="93"/>
      <c r="XEI83" s="93"/>
      <c r="XEJ83" s="93"/>
      <c r="XEK83" s="93"/>
      <c r="XEL83" s="93"/>
      <c r="XEM83" s="93"/>
      <c r="XEN83" s="93"/>
      <c r="XEO83" s="93"/>
      <c r="XEP83" s="93"/>
      <c r="XEQ83" s="93"/>
      <c r="XER83" s="93"/>
      <c r="XES83" s="93"/>
      <c r="XET83" s="93"/>
      <c r="XEU83" s="93"/>
      <c r="XEV83" s="93"/>
      <c r="XEW83" s="93"/>
      <c r="XEX83" s="93"/>
      <c r="XEY83" s="93"/>
      <c r="XEZ83" s="93"/>
      <c r="XFA83" s="93"/>
      <c r="XFB83" s="93"/>
      <c r="XFC83" s="93"/>
      <c r="XFD83" s="93"/>
    </row>
    <row r="84" spans="1:1003 1029:2027 2053:3051 3077:4075 4101:5099 5125:6123 6149:7147 7173:8171 8197:9195 9221:10219 10245:11243 11269:12267 12293:13291 13317:14315 14341:15339 15365:16384" s="62" customFormat="1" ht="20.25" hidden="1" customHeight="1">
      <c r="A84" s="8" t="s">
        <v>82</v>
      </c>
      <c r="B84" s="54"/>
      <c r="C84" s="54"/>
      <c r="D84" s="54">
        <v>0</v>
      </c>
      <c r="E84" s="54">
        <v>0</v>
      </c>
      <c r="F84" s="54">
        <v>0</v>
      </c>
      <c r="G84" s="56">
        <v>0</v>
      </c>
      <c r="H84" s="56"/>
      <c r="I84" s="56"/>
      <c r="J84" s="9"/>
      <c r="K84" s="10"/>
      <c r="L84" s="11"/>
    </row>
    <row r="85" spans="1:1003 1029:2027 2053:3051 3077:4075 4101:5099 5125:6123 6149:7147 7173:8171 8197:9195 9221:10219 10245:11243 11269:12267 12293:13291 13317:14315 14341:15339 15365:16384" s="62" customFormat="1" ht="26.25" hidden="1" customHeight="1">
      <c r="A85" s="8" t="s">
        <v>3</v>
      </c>
      <c r="B85" s="54" t="s">
        <v>321</v>
      </c>
      <c r="C85" s="54">
        <v>0</v>
      </c>
      <c r="D85" s="54">
        <v>0</v>
      </c>
      <c r="E85" s="54">
        <v>0</v>
      </c>
      <c r="F85" s="54">
        <v>0</v>
      </c>
      <c r="G85" s="56">
        <v>0</v>
      </c>
      <c r="H85" s="56"/>
      <c r="I85" s="56">
        <v>-5</v>
      </c>
      <c r="J85" s="9"/>
      <c r="K85" s="10">
        <v>10000</v>
      </c>
      <c r="L85" s="11">
        <v>0</v>
      </c>
    </row>
    <row r="86" spans="1:1003 1029:2027 2053:3051 3077:4075 4101:5099 5125:6123 6149:7147 7173:8171 8197:9195 9221:10219 10245:11243 11269:12267 12293:13291 13317:14315 14341:15339 15365:16384" s="62" customFormat="1" ht="26.25" customHeight="1">
      <c r="A86" s="23" t="s">
        <v>4</v>
      </c>
      <c r="B86" s="54" t="s">
        <v>321</v>
      </c>
      <c r="C86" s="54">
        <v>0</v>
      </c>
      <c r="D86" s="54">
        <v>0</v>
      </c>
      <c r="E86" s="54">
        <v>0</v>
      </c>
      <c r="F86" s="54">
        <v>0</v>
      </c>
      <c r="G86" s="56">
        <v>0</v>
      </c>
      <c r="H86" s="56"/>
      <c r="I86" s="56">
        <v>-123</v>
      </c>
      <c r="J86" s="98">
        <v>45</v>
      </c>
      <c r="K86" s="99">
        <v>7000</v>
      </c>
      <c r="L86" s="100">
        <f>+K86*J86</f>
        <v>315000</v>
      </c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P86" s="93"/>
      <c r="BS86" s="93"/>
      <c r="BV86" s="93"/>
      <c r="BY86" s="93"/>
      <c r="CB86" s="93"/>
      <c r="CE86" s="93"/>
      <c r="CK86" s="93"/>
      <c r="CT86" s="93"/>
      <c r="CW86" s="93"/>
      <c r="CZ86" s="93"/>
      <c r="DC86" s="93"/>
      <c r="DO86" s="93"/>
      <c r="DU86" s="93"/>
      <c r="DX86" s="93"/>
      <c r="EA86" s="93"/>
      <c r="ED86" s="93"/>
      <c r="EJ86" s="93"/>
      <c r="EM86" s="93"/>
      <c r="EP86" s="93"/>
      <c r="ES86" s="93"/>
      <c r="EU86" s="93"/>
      <c r="EV86" s="93"/>
      <c r="FA86" s="93"/>
      <c r="FD86" s="93"/>
      <c r="FG86" s="93"/>
      <c r="FJ86" s="93"/>
      <c r="FM86" s="93"/>
      <c r="FP86" s="93"/>
      <c r="FS86" s="93"/>
      <c r="FY86" s="93"/>
      <c r="GB86" s="93"/>
      <c r="GE86" s="93"/>
      <c r="GG86" s="93"/>
      <c r="GH86" s="93"/>
      <c r="GP86" s="93"/>
      <c r="GS86" s="93"/>
      <c r="GV86" s="93"/>
      <c r="HG86" s="93"/>
      <c r="HH86" s="93"/>
      <c r="HM86" s="93"/>
      <c r="HQ86" s="93"/>
      <c r="HR86" s="93"/>
      <c r="HZ86" s="93"/>
      <c r="IA86" s="93"/>
      <c r="JA86" s="93"/>
      <c r="JB86" s="93"/>
      <c r="JC86" s="93"/>
      <c r="JD86" s="93"/>
      <c r="JE86" s="93"/>
      <c r="JF86" s="93"/>
      <c r="JG86" s="93"/>
      <c r="JH86" s="93"/>
      <c r="JI86" s="93"/>
      <c r="JJ86" s="93"/>
      <c r="JK86" s="93"/>
      <c r="JL86" s="93"/>
      <c r="JM86" s="93"/>
      <c r="JN86" s="93"/>
      <c r="JO86" s="93"/>
      <c r="JP86" s="93"/>
      <c r="JQ86" s="93"/>
      <c r="JR86" s="93"/>
      <c r="JS86" s="93"/>
      <c r="JT86" s="93"/>
      <c r="JU86" s="93"/>
      <c r="JV86" s="93"/>
      <c r="JW86" s="93"/>
      <c r="JX86" s="93"/>
      <c r="JY86" s="93"/>
      <c r="JZ86" s="93"/>
      <c r="KA86" s="93"/>
      <c r="KB86" s="93"/>
      <c r="KC86" s="93"/>
      <c r="KD86" s="93"/>
      <c r="KE86" s="93"/>
      <c r="KF86" s="93"/>
      <c r="KG86" s="93"/>
      <c r="KH86" s="93"/>
      <c r="KI86" s="93"/>
      <c r="KJ86" s="93"/>
      <c r="KK86" s="93"/>
      <c r="KL86" s="93"/>
      <c r="KM86" s="93"/>
      <c r="KN86" s="93"/>
      <c r="KO86" s="93"/>
      <c r="KP86" s="93"/>
      <c r="KQ86" s="93"/>
      <c r="KR86" s="93"/>
      <c r="KS86" s="93"/>
      <c r="KT86" s="93"/>
      <c r="KU86" s="93"/>
      <c r="KV86" s="93"/>
      <c r="KW86" s="93"/>
      <c r="KX86" s="93"/>
      <c r="KY86" s="93"/>
      <c r="KZ86" s="93"/>
      <c r="LA86" s="93"/>
      <c r="LB86" s="93"/>
      <c r="LC86" s="93"/>
      <c r="LD86" s="93"/>
      <c r="LE86" s="93"/>
      <c r="LF86" s="93"/>
      <c r="LL86" s="93"/>
      <c r="LO86" s="93"/>
      <c r="LR86" s="93"/>
      <c r="LU86" s="93"/>
      <c r="LX86" s="93"/>
      <c r="MA86" s="93"/>
      <c r="MG86" s="93"/>
      <c r="MP86" s="93"/>
      <c r="MS86" s="93"/>
      <c r="MV86" s="93"/>
      <c r="MY86" s="93"/>
      <c r="NK86" s="93"/>
      <c r="NQ86" s="93"/>
      <c r="NT86" s="93"/>
      <c r="NW86" s="93"/>
      <c r="NZ86" s="93"/>
      <c r="OF86" s="93"/>
      <c r="OI86" s="93"/>
      <c r="OL86" s="93"/>
      <c r="OO86" s="93"/>
      <c r="OQ86" s="93"/>
      <c r="OR86" s="93"/>
      <c r="OW86" s="93"/>
      <c r="OZ86" s="93"/>
      <c r="PC86" s="93"/>
      <c r="PF86" s="93"/>
      <c r="PI86" s="93"/>
      <c r="PL86" s="93"/>
      <c r="PO86" s="93"/>
      <c r="PU86" s="93"/>
      <c r="PX86" s="93"/>
      <c r="QA86" s="93"/>
      <c r="QC86" s="93"/>
      <c r="QD86" s="93"/>
      <c r="QL86" s="93"/>
      <c r="QO86" s="93"/>
      <c r="QR86" s="93"/>
      <c r="RC86" s="93"/>
      <c r="RD86" s="93"/>
      <c r="RI86" s="93"/>
      <c r="RM86" s="93"/>
      <c r="RN86" s="93"/>
      <c r="RV86" s="93"/>
      <c r="RW86" s="93"/>
      <c r="SW86" s="93"/>
      <c r="SX86" s="93"/>
      <c r="SY86" s="93"/>
      <c r="SZ86" s="93"/>
      <c r="TA86" s="93"/>
      <c r="TB86" s="93"/>
      <c r="TC86" s="93"/>
      <c r="TD86" s="93"/>
      <c r="TE86" s="93"/>
      <c r="TF86" s="93"/>
      <c r="TG86" s="93"/>
      <c r="TH86" s="93"/>
      <c r="TI86" s="93"/>
      <c r="TJ86" s="93"/>
      <c r="TK86" s="93"/>
      <c r="TL86" s="93"/>
      <c r="TM86" s="93"/>
      <c r="TN86" s="93"/>
      <c r="TO86" s="93"/>
      <c r="TP86" s="93"/>
      <c r="TQ86" s="93"/>
      <c r="TR86" s="93"/>
      <c r="TS86" s="93"/>
      <c r="TT86" s="93"/>
      <c r="TU86" s="93"/>
      <c r="TV86" s="93"/>
      <c r="TW86" s="93"/>
      <c r="TX86" s="93"/>
      <c r="TY86" s="93"/>
      <c r="TZ86" s="93"/>
      <c r="UA86" s="93"/>
      <c r="UB86" s="93"/>
      <c r="UC86" s="93"/>
      <c r="UD86" s="93"/>
      <c r="UE86" s="93"/>
      <c r="UF86" s="93"/>
      <c r="UG86" s="93"/>
      <c r="UH86" s="93"/>
      <c r="UI86" s="93"/>
      <c r="UJ86" s="93"/>
      <c r="UK86" s="93"/>
      <c r="UL86" s="93"/>
      <c r="UM86" s="93"/>
      <c r="UN86" s="93"/>
      <c r="UO86" s="93"/>
      <c r="UP86" s="93"/>
      <c r="UQ86" s="93"/>
      <c r="UR86" s="93"/>
      <c r="US86" s="93"/>
      <c r="UT86" s="93"/>
      <c r="UU86" s="93"/>
      <c r="UV86" s="93"/>
      <c r="UW86" s="93"/>
      <c r="UX86" s="93"/>
      <c r="UY86" s="93"/>
      <c r="UZ86" s="93"/>
      <c r="VA86" s="93"/>
      <c r="VB86" s="93"/>
      <c r="VH86" s="93"/>
      <c r="VK86" s="93"/>
      <c r="VN86" s="93"/>
      <c r="VQ86" s="93"/>
      <c r="VT86" s="93"/>
      <c r="VW86" s="93"/>
      <c r="WC86" s="93"/>
      <c r="WL86" s="93"/>
      <c r="WO86" s="93"/>
      <c r="WR86" s="93"/>
      <c r="WU86" s="93"/>
      <c r="XG86" s="93"/>
      <c r="XM86" s="93"/>
      <c r="XP86" s="93"/>
      <c r="XS86" s="93"/>
      <c r="XV86" s="93"/>
      <c r="YB86" s="93"/>
      <c r="YE86" s="93"/>
      <c r="YH86" s="93"/>
      <c r="YK86" s="93"/>
      <c r="YM86" s="93"/>
      <c r="YN86" s="93"/>
      <c r="YS86" s="93"/>
      <c r="YV86" s="93"/>
      <c r="YY86" s="93"/>
      <c r="ZB86" s="93"/>
      <c r="ZE86" s="93"/>
      <c r="ZH86" s="93"/>
      <c r="ZK86" s="93"/>
      <c r="ZQ86" s="93"/>
      <c r="ZT86" s="93"/>
      <c r="ZW86" s="93"/>
      <c r="ZY86" s="93"/>
      <c r="ZZ86" s="93"/>
      <c r="AAH86" s="93"/>
      <c r="AAK86" s="93"/>
      <c r="AAN86" s="93"/>
      <c r="AAY86" s="93"/>
      <c r="AAZ86" s="93"/>
      <c r="ABE86" s="93"/>
      <c r="ABI86" s="93"/>
      <c r="ABJ86" s="93"/>
      <c r="ABR86" s="93"/>
      <c r="ABS86" s="93"/>
      <c r="ACS86" s="93"/>
      <c r="ACT86" s="93"/>
      <c r="ACU86" s="93"/>
      <c r="ACV86" s="93"/>
      <c r="ACW86" s="93"/>
      <c r="ACX86" s="93"/>
      <c r="ACY86" s="93"/>
      <c r="ACZ86" s="93"/>
      <c r="ADA86" s="93"/>
      <c r="ADB86" s="93"/>
      <c r="ADC86" s="93"/>
      <c r="ADD86" s="93"/>
      <c r="ADE86" s="93"/>
      <c r="ADF86" s="93"/>
      <c r="ADG86" s="93"/>
      <c r="ADH86" s="93"/>
      <c r="ADI86" s="93"/>
      <c r="ADJ86" s="93"/>
      <c r="ADK86" s="93"/>
      <c r="ADL86" s="93"/>
      <c r="ADM86" s="93"/>
      <c r="ADN86" s="93"/>
      <c r="ADO86" s="93"/>
      <c r="ADP86" s="93"/>
      <c r="ADQ86" s="93"/>
      <c r="ADR86" s="93"/>
      <c r="ADS86" s="93"/>
      <c r="ADT86" s="93"/>
      <c r="ADU86" s="93"/>
      <c r="ADV86" s="93"/>
      <c r="ADW86" s="93"/>
      <c r="ADX86" s="93"/>
      <c r="ADY86" s="93"/>
      <c r="ADZ86" s="93"/>
      <c r="AEA86" s="93"/>
      <c r="AEB86" s="93"/>
      <c r="AEC86" s="93"/>
      <c r="AED86" s="93"/>
      <c r="AEE86" s="93"/>
      <c r="AEF86" s="93"/>
      <c r="AEG86" s="93"/>
      <c r="AEH86" s="93"/>
      <c r="AEI86" s="93"/>
      <c r="AEJ86" s="93"/>
      <c r="AEK86" s="93"/>
      <c r="AEL86" s="93"/>
      <c r="AEM86" s="93"/>
      <c r="AEN86" s="93"/>
      <c r="AEO86" s="93"/>
      <c r="AEP86" s="93"/>
      <c r="AEQ86" s="93"/>
      <c r="AER86" s="93"/>
      <c r="AES86" s="93"/>
      <c r="AET86" s="93"/>
      <c r="AEU86" s="93"/>
      <c r="AEV86" s="93"/>
      <c r="AEW86" s="93"/>
      <c r="AEX86" s="93"/>
      <c r="AFD86" s="93"/>
      <c r="AFG86" s="93"/>
      <c r="AFJ86" s="93"/>
      <c r="AFM86" s="93"/>
      <c r="AFP86" s="93"/>
      <c r="AFS86" s="93"/>
      <c r="AFY86" s="93"/>
      <c r="AGH86" s="93"/>
      <c r="AGK86" s="93"/>
      <c r="AGN86" s="93"/>
      <c r="AGQ86" s="93"/>
      <c r="AHC86" s="93"/>
      <c r="AHI86" s="93"/>
      <c r="AHL86" s="93"/>
      <c r="AHO86" s="93"/>
      <c r="AHR86" s="93"/>
      <c r="AHX86" s="93"/>
      <c r="AIA86" s="93"/>
      <c r="AID86" s="93"/>
      <c r="AIG86" s="93"/>
      <c r="AII86" s="93"/>
      <c r="AIJ86" s="93"/>
      <c r="AIO86" s="93"/>
      <c r="AIR86" s="93"/>
      <c r="AIU86" s="93"/>
      <c r="AIX86" s="93"/>
      <c r="AJA86" s="93"/>
      <c r="AJD86" s="93"/>
      <c r="AJG86" s="93"/>
      <c r="AJM86" s="93"/>
      <c r="AJP86" s="93"/>
      <c r="AJS86" s="93"/>
      <c r="AJU86" s="93"/>
      <c r="AJV86" s="93"/>
      <c r="AKD86" s="93"/>
      <c r="AKG86" s="93"/>
      <c r="AKJ86" s="93"/>
      <c r="AKU86" s="93"/>
      <c r="AKV86" s="93"/>
      <c r="ALA86" s="93"/>
      <c r="ALE86" s="93"/>
      <c r="ALF86" s="93"/>
      <c r="ALN86" s="93"/>
      <c r="ALO86" s="93"/>
      <c r="AMO86" s="93"/>
      <c r="AMP86" s="93"/>
      <c r="AMQ86" s="93"/>
      <c r="AMR86" s="93"/>
      <c r="AMS86" s="93"/>
      <c r="AMT86" s="93"/>
      <c r="AMU86" s="93"/>
      <c r="AMV86" s="93"/>
      <c r="AMW86" s="93"/>
      <c r="AMX86" s="93"/>
      <c r="AMY86" s="93"/>
      <c r="AMZ86" s="93"/>
      <c r="ANA86" s="93"/>
      <c r="ANB86" s="93"/>
      <c r="ANC86" s="93"/>
      <c r="AND86" s="93"/>
      <c r="ANE86" s="93"/>
      <c r="ANF86" s="93"/>
      <c r="ANG86" s="93"/>
      <c r="ANH86" s="93"/>
      <c r="ANI86" s="93"/>
      <c r="ANJ86" s="93"/>
      <c r="ANK86" s="93"/>
      <c r="ANL86" s="93"/>
      <c r="ANM86" s="93"/>
      <c r="ANN86" s="93"/>
      <c r="ANO86" s="93"/>
      <c r="ANP86" s="93"/>
      <c r="ANQ86" s="93"/>
      <c r="ANR86" s="93"/>
      <c r="ANS86" s="93"/>
      <c r="ANT86" s="93"/>
      <c r="ANU86" s="93"/>
      <c r="ANV86" s="93"/>
      <c r="ANW86" s="93"/>
      <c r="ANX86" s="93"/>
      <c r="ANY86" s="93"/>
      <c r="ANZ86" s="93"/>
      <c r="AOA86" s="93"/>
      <c r="AOB86" s="93"/>
      <c r="AOC86" s="93"/>
      <c r="AOD86" s="93"/>
      <c r="AOE86" s="93"/>
      <c r="AOF86" s="93"/>
      <c r="AOG86" s="93"/>
      <c r="AOH86" s="93"/>
      <c r="AOI86" s="93"/>
      <c r="AOJ86" s="93"/>
      <c r="AOK86" s="93"/>
      <c r="AOL86" s="93"/>
      <c r="AOM86" s="93"/>
      <c r="AON86" s="93"/>
      <c r="AOO86" s="93"/>
      <c r="AOP86" s="93"/>
      <c r="AOQ86" s="93"/>
      <c r="AOR86" s="93"/>
      <c r="AOS86" s="93"/>
      <c r="AOT86" s="93"/>
      <c r="AOZ86" s="93"/>
      <c r="APC86" s="93"/>
      <c r="APF86" s="93"/>
      <c r="API86" s="93"/>
      <c r="APL86" s="93"/>
      <c r="APO86" s="93"/>
      <c r="APU86" s="93"/>
      <c r="AQD86" s="93"/>
      <c r="AQG86" s="93"/>
      <c r="AQJ86" s="93"/>
      <c r="AQM86" s="93"/>
      <c r="AQY86" s="93"/>
      <c r="ARE86" s="93"/>
      <c r="ARH86" s="93"/>
      <c r="ARK86" s="93"/>
      <c r="ARN86" s="93"/>
      <c r="ART86" s="93"/>
      <c r="ARW86" s="93"/>
      <c r="ARZ86" s="93"/>
      <c r="ASC86" s="93"/>
      <c r="ASE86" s="93"/>
      <c r="ASF86" s="93"/>
      <c r="ASK86" s="93"/>
      <c r="ASN86" s="93"/>
      <c r="ASQ86" s="93"/>
      <c r="AST86" s="93"/>
      <c r="ASW86" s="93"/>
      <c r="ASZ86" s="93"/>
      <c r="ATC86" s="93"/>
      <c r="ATI86" s="93"/>
      <c r="ATL86" s="93"/>
      <c r="ATO86" s="93"/>
      <c r="ATQ86" s="93"/>
      <c r="ATR86" s="93"/>
      <c r="ATZ86" s="93"/>
      <c r="AUC86" s="93"/>
      <c r="AUF86" s="93"/>
      <c r="AUQ86" s="93"/>
      <c r="AUR86" s="93"/>
      <c r="AUW86" s="93"/>
      <c r="AVA86" s="93"/>
      <c r="AVB86" s="93"/>
      <c r="AVJ86" s="93"/>
      <c r="AVK86" s="93"/>
      <c r="AWK86" s="93"/>
      <c r="AWL86" s="93"/>
      <c r="AWM86" s="93"/>
      <c r="AWN86" s="93"/>
      <c r="AWO86" s="93"/>
      <c r="AWP86" s="93"/>
      <c r="AWQ86" s="93"/>
      <c r="AWR86" s="93"/>
      <c r="AWS86" s="93"/>
      <c r="AWT86" s="93"/>
      <c r="AWU86" s="93"/>
      <c r="AWV86" s="93"/>
      <c r="AWW86" s="93"/>
      <c r="AWX86" s="93"/>
      <c r="AWY86" s="93"/>
      <c r="AWZ86" s="93"/>
      <c r="AXA86" s="93"/>
      <c r="AXB86" s="93"/>
      <c r="AXC86" s="93"/>
      <c r="AXD86" s="93"/>
      <c r="AXE86" s="93"/>
      <c r="AXF86" s="93"/>
      <c r="AXG86" s="93"/>
      <c r="AXH86" s="93"/>
      <c r="AXI86" s="93"/>
      <c r="AXJ86" s="93"/>
      <c r="AXK86" s="93"/>
      <c r="AXL86" s="93"/>
      <c r="AXM86" s="93"/>
      <c r="AXN86" s="93"/>
      <c r="AXO86" s="93"/>
      <c r="AXP86" s="93"/>
      <c r="AXQ86" s="93"/>
      <c r="AXR86" s="93"/>
      <c r="AXS86" s="93"/>
      <c r="AXT86" s="93"/>
      <c r="AXU86" s="93"/>
      <c r="AXV86" s="93"/>
      <c r="AXW86" s="93"/>
      <c r="AXX86" s="93"/>
      <c r="AXY86" s="93"/>
      <c r="AXZ86" s="93"/>
      <c r="AYA86" s="93"/>
      <c r="AYB86" s="93"/>
      <c r="AYC86" s="93"/>
      <c r="AYD86" s="93"/>
      <c r="AYE86" s="93"/>
      <c r="AYF86" s="93"/>
      <c r="AYG86" s="93"/>
      <c r="AYH86" s="93"/>
      <c r="AYI86" s="93"/>
      <c r="AYJ86" s="93"/>
      <c r="AYK86" s="93"/>
      <c r="AYL86" s="93"/>
      <c r="AYM86" s="93"/>
      <c r="AYN86" s="93"/>
      <c r="AYO86" s="93"/>
      <c r="AYP86" s="93"/>
      <c r="AYV86" s="93"/>
      <c r="AYY86" s="93"/>
      <c r="AZB86" s="93"/>
      <c r="AZE86" s="93"/>
      <c r="AZH86" s="93"/>
      <c r="AZK86" s="93"/>
      <c r="AZQ86" s="93"/>
      <c r="AZZ86" s="93"/>
      <c r="BAC86" s="93"/>
      <c r="BAF86" s="93"/>
      <c r="BAI86" s="93"/>
      <c r="BAU86" s="93"/>
      <c r="BBA86" s="93"/>
      <c r="BBD86" s="93"/>
      <c r="BBG86" s="93"/>
      <c r="BBJ86" s="93"/>
      <c r="BBP86" s="93"/>
      <c r="BBS86" s="93"/>
      <c r="BBV86" s="93"/>
      <c r="BBY86" s="93"/>
      <c r="BCA86" s="93"/>
      <c r="BCB86" s="93"/>
      <c r="BCG86" s="93"/>
      <c r="BCJ86" s="93"/>
      <c r="BCM86" s="93"/>
      <c r="BCP86" s="93"/>
      <c r="BCS86" s="93"/>
      <c r="BCV86" s="93"/>
      <c r="BCY86" s="93"/>
      <c r="BDE86" s="93"/>
      <c r="BDH86" s="93"/>
      <c r="BDK86" s="93"/>
      <c r="BDM86" s="93"/>
      <c r="BDN86" s="93"/>
      <c r="BDV86" s="93"/>
      <c r="BDY86" s="93"/>
      <c r="BEB86" s="93"/>
      <c r="BEM86" s="93"/>
      <c r="BEN86" s="93"/>
      <c r="BES86" s="93"/>
      <c r="BEW86" s="93"/>
      <c r="BEX86" s="93"/>
      <c r="BFF86" s="93"/>
      <c r="BFG86" s="93"/>
      <c r="BGG86" s="93"/>
      <c r="BGH86" s="93"/>
      <c r="BGI86" s="93"/>
      <c r="BGJ86" s="93"/>
      <c r="BGK86" s="93"/>
      <c r="BGL86" s="93"/>
      <c r="BGM86" s="93"/>
      <c r="BGN86" s="93"/>
      <c r="BGO86" s="93"/>
      <c r="BGP86" s="93"/>
      <c r="BGQ86" s="93"/>
      <c r="BGR86" s="93"/>
      <c r="BGS86" s="93"/>
      <c r="BGT86" s="93"/>
      <c r="BGU86" s="93"/>
      <c r="BGV86" s="93"/>
      <c r="BGW86" s="93"/>
      <c r="BGX86" s="93"/>
      <c r="BGY86" s="93"/>
      <c r="BGZ86" s="93"/>
      <c r="BHA86" s="93"/>
      <c r="BHB86" s="93"/>
      <c r="BHC86" s="93"/>
      <c r="BHD86" s="93"/>
      <c r="BHE86" s="93"/>
      <c r="BHF86" s="93"/>
      <c r="BHG86" s="93"/>
      <c r="BHH86" s="93"/>
      <c r="BHI86" s="93"/>
      <c r="BHJ86" s="93"/>
      <c r="BHK86" s="93"/>
      <c r="BHL86" s="93"/>
      <c r="BHM86" s="93"/>
      <c r="BHN86" s="93"/>
      <c r="BHO86" s="93"/>
      <c r="BHP86" s="93"/>
      <c r="BHQ86" s="93"/>
      <c r="BHR86" s="93"/>
      <c r="BHS86" s="93"/>
      <c r="BHT86" s="93"/>
      <c r="BHU86" s="93"/>
      <c r="BHV86" s="93"/>
      <c r="BHW86" s="93"/>
      <c r="BHX86" s="93"/>
      <c r="BHY86" s="93"/>
      <c r="BHZ86" s="93"/>
      <c r="BIA86" s="93"/>
      <c r="BIB86" s="93"/>
      <c r="BIC86" s="93"/>
      <c r="BID86" s="93"/>
      <c r="BIE86" s="93"/>
      <c r="BIF86" s="93"/>
      <c r="BIG86" s="93"/>
      <c r="BIH86" s="93"/>
      <c r="BII86" s="93"/>
      <c r="BIJ86" s="93"/>
      <c r="BIK86" s="93"/>
      <c r="BIL86" s="93"/>
      <c r="BIR86" s="93"/>
      <c r="BIU86" s="93"/>
      <c r="BIX86" s="93"/>
      <c r="BJA86" s="93"/>
      <c r="BJD86" s="93"/>
      <c r="BJG86" s="93"/>
      <c r="BJM86" s="93"/>
      <c r="BJV86" s="93"/>
      <c r="BJY86" s="93"/>
      <c r="BKB86" s="93"/>
      <c r="BKE86" s="93"/>
      <c r="BKQ86" s="93"/>
      <c r="BKW86" s="93"/>
      <c r="BKZ86" s="93"/>
      <c r="BLC86" s="93"/>
      <c r="BLF86" s="93"/>
      <c r="BLL86" s="93"/>
      <c r="BLO86" s="93"/>
      <c r="BLR86" s="93"/>
      <c r="BLU86" s="93"/>
      <c r="BLW86" s="93"/>
      <c r="BLX86" s="93"/>
      <c r="BMC86" s="93"/>
      <c r="BMF86" s="93"/>
      <c r="BMI86" s="93"/>
      <c r="BML86" s="93"/>
      <c r="BMO86" s="93"/>
      <c r="BMR86" s="93"/>
      <c r="BMU86" s="93"/>
      <c r="BNA86" s="93"/>
      <c r="BND86" s="93"/>
      <c r="BNG86" s="93"/>
      <c r="BNI86" s="93"/>
      <c r="BNJ86" s="93"/>
      <c r="BNR86" s="93"/>
      <c r="BNU86" s="93"/>
      <c r="BNX86" s="93"/>
      <c r="BOI86" s="93"/>
      <c r="BOJ86" s="93"/>
      <c r="BOO86" s="93"/>
      <c r="BOS86" s="93"/>
      <c r="BOT86" s="93"/>
      <c r="BPB86" s="93"/>
      <c r="BPC86" s="93"/>
      <c r="BQC86" s="93"/>
      <c r="BQD86" s="93"/>
      <c r="BQE86" s="93"/>
      <c r="BQF86" s="93"/>
      <c r="BQG86" s="93"/>
      <c r="BQH86" s="93"/>
      <c r="BQI86" s="93"/>
      <c r="BQJ86" s="93"/>
      <c r="BQK86" s="93"/>
      <c r="BQL86" s="93"/>
      <c r="BQM86" s="93"/>
      <c r="BQN86" s="93"/>
      <c r="BQO86" s="93"/>
      <c r="BQP86" s="93"/>
      <c r="BQQ86" s="93"/>
      <c r="BQR86" s="93"/>
      <c r="BQS86" s="93"/>
      <c r="BQT86" s="93"/>
      <c r="BQU86" s="93"/>
      <c r="BQV86" s="93"/>
      <c r="BQW86" s="93"/>
      <c r="BQX86" s="93"/>
      <c r="BQY86" s="93"/>
      <c r="BQZ86" s="93"/>
      <c r="BRA86" s="93"/>
      <c r="BRB86" s="93"/>
      <c r="BRC86" s="93"/>
      <c r="BRD86" s="93"/>
      <c r="BRE86" s="93"/>
      <c r="BRF86" s="93"/>
      <c r="BRG86" s="93"/>
      <c r="BRH86" s="93"/>
      <c r="BRI86" s="93"/>
      <c r="BRJ86" s="93"/>
      <c r="BRK86" s="93"/>
      <c r="BRL86" s="93"/>
      <c r="BRM86" s="93"/>
      <c r="BRN86" s="93"/>
      <c r="BRO86" s="93"/>
      <c r="BRP86" s="93"/>
      <c r="BRQ86" s="93"/>
      <c r="BRR86" s="93"/>
      <c r="BRS86" s="93"/>
      <c r="BRT86" s="93"/>
      <c r="BRU86" s="93"/>
      <c r="BRV86" s="93"/>
      <c r="BRW86" s="93"/>
      <c r="BRX86" s="93"/>
      <c r="BRY86" s="93"/>
      <c r="BRZ86" s="93"/>
      <c r="BSA86" s="93"/>
      <c r="BSB86" s="93"/>
      <c r="BSC86" s="93"/>
      <c r="BSD86" s="93"/>
      <c r="BSE86" s="93"/>
      <c r="BSF86" s="93"/>
      <c r="BSG86" s="93"/>
      <c r="BSH86" s="93"/>
      <c r="BSN86" s="93"/>
      <c r="BSQ86" s="93"/>
      <c r="BST86" s="93"/>
      <c r="BSW86" s="93"/>
      <c r="BSZ86" s="93"/>
      <c r="BTC86" s="93"/>
      <c r="BTI86" s="93"/>
      <c r="BTR86" s="93"/>
      <c r="BTU86" s="93"/>
      <c r="BTX86" s="93"/>
      <c r="BUA86" s="93"/>
      <c r="BUM86" s="93"/>
      <c r="BUS86" s="93"/>
      <c r="BUV86" s="93"/>
      <c r="BUY86" s="93"/>
      <c r="BVB86" s="93"/>
      <c r="BVH86" s="93"/>
      <c r="BVK86" s="93"/>
      <c r="BVN86" s="93"/>
      <c r="BVQ86" s="93"/>
      <c r="BVS86" s="93"/>
      <c r="BVT86" s="93"/>
      <c r="BVY86" s="93"/>
      <c r="BWB86" s="93"/>
      <c r="BWE86" s="93"/>
      <c r="BWH86" s="93"/>
      <c r="BWK86" s="93"/>
      <c r="BWN86" s="93"/>
      <c r="BWQ86" s="93"/>
      <c r="BWW86" s="93"/>
      <c r="BWZ86" s="93"/>
      <c r="BXC86" s="93"/>
      <c r="BXE86" s="93"/>
      <c r="BXF86" s="93"/>
      <c r="BXN86" s="93"/>
      <c r="BXQ86" s="93"/>
      <c r="BXT86" s="93"/>
      <c r="BYE86" s="93"/>
      <c r="BYF86" s="93"/>
      <c r="BYK86" s="93"/>
      <c r="BYO86" s="93"/>
      <c r="BYP86" s="93"/>
      <c r="BYX86" s="93"/>
      <c r="BYY86" s="93"/>
      <c r="BZY86" s="93"/>
      <c r="BZZ86" s="93"/>
      <c r="CAA86" s="93"/>
      <c r="CAB86" s="93"/>
      <c r="CAC86" s="93"/>
      <c r="CAD86" s="93"/>
      <c r="CAE86" s="93"/>
      <c r="CAF86" s="93"/>
      <c r="CAG86" s="93"/>
      <c r="CAH86" s="93"/>
      <c r="CAI86" s="93"/>
      <c r="CAJ86" s="93"/>
      <c r="CAK86" s="93"/>
      <c r="CAL86" s="93"/>
      <c r="CAM86" s="93"/>
      <c r="CAN86" s="93"/>
      <c r="CAO86" s="93"/>
      <c r="CAP86" s="93"/>
      <c r="CAQ86" s="93"/>
      <c r="CAR86" s="93"/>
      <c r="CAS86" s="93"/>
      <c r="CAT86" s="93"/>
      <c r="CAU86" s="93"/>
      <c r="CAV86" s="93"/>
      <c r="CAW86" s="93"/>
      <c r="CAX86" s="93"/>
      <c r="CAY86" s="93"/>
      <c r="CAZ86" s="93"/>
      <c r="CBA86" s="93"/>
      <c r="CBB86" s="93"/>
      <c r="CBC86" s="93"/>
      <c r="CBD86" s="93"/>
      <c r="CBE86" s="93"/>
      <c r="CBF86" s="93"/>
      <c r="CBG86" s="93"/>
      <c r="CBH86" s="93"/>
      <c r="CBI86" s="93"/>
      <c r="CBJ86" s="93"/>
      <c r="CBK86" s="93"/>
      <c r="CBL86" s="93"/>
      <c r="CBM86" s="93"/>
      <c r="CBN86" s="93"/>
      <c r="CBO86" s="93"/>
      <c r="CBP86" s="93"/>
      <c r="CBQ86" s="93"/>
      <c r="CBR86" s="93"/>
      <c r="CBS86" s="93"/>
      <c r="CBT86" s="93"/>
      <c r="CBU86" s="93"/>
      <c r="CBV86" s="93"/>
      <c r="CBW86" s="93"/>
      <c r="CBX86" s="93"/>
      <c r="CBY86" s="93"/>
      <c r="CBZ86" s="93"/>
      <c r="CCA86" s="93"/>
      <c r="CCB86" s="93"/>
      <c r="CCC86" s="93"/>
      <c r="CCD86" s="93"/>
      <c r="CCJ86" s="93"/>
      <c r="CCM86" s="93"/>
      <c r="CCP86" s="93"/>
      <c r="CCS86" s="93"/>
      <c r="CCV86" s="93"/>
      <c r="CCY86" s="93"/>
      <c r="CDE86" s="93"/>
      <c r="CDN86" s="93"/>
      <c r="CDQ86" s="93"/>
      <c r="CDT86" s="93"/>
      <c r="CDW86" s="93"/>
      <c r="CEI86" s="93"/>
      <c r="CEO86" s="93"/>
      <c r="CER86" s="93"/>
      <c r="CEU86" s="93"/>
      <c r="CEX86" s="93"/>
      <c r="CFD86" s="93"/>
      <c r="CFG86" s="93"/>
      <c r="CFJ86" s="93"/>
      <c r="CFM86" s="93"/>
      <c r="CFO86" s="93"/>
      <c r="CFP86" s="93"/>
      <c r="CFU86" s="93"/>
      <c r="CFX86" s="93"/>
      <c r="CGA86" s="93"/>
      <c r="CGD86" s="93"/>
      <c r="CGG86" s="93"/>
      <c r="CGJ86" s="93"/>
      <c r="CGM86" s="93"/>
      <c r="CGS86" s="93"/>
      <c r="CGV86" s="93"/>
      <c r="CGY86" s="93"/>
      <c r="CHA86" s="93"/>
      <c r="CHB86" s="93"/>
      <c r="CHJ86" s="93"/>
      <c r="CHM86" s="93"/>
      <c r="CHP86" s="93"/>
      <c r="CIA86" s="93"/>
      <c r="CIB86" s="93"/>
      <c r="CIG86" s="93"/>
      <c r="CIK86" s="93"/>
      <c r="CIL86" s="93"/>
      <c r="CIT86" s="93"/>
      <c r="CIU86" s="93"/>
      <c r="CJU86" s="93"/>
      <c r="CJV86" s="93"/>
      <c r="CJW86" s="93"/>
      <c r="CJX86" s="93"/>
      <c r="CJY86" s="93"/>
      <c r="CJZ86" s="93"/>
      <c r="CKA86" s="93"/>
      <c r="CKB86" s="93"/>
      <c r="CKC86" s="93"/>
      <c r="CKD86" s="93"/>
      <c r="CKE86" s="93"/>
      <c r="CKF86" s="93"/>
      <c r="CKG86" s="93"/>
      <c r="CKH86" s="93"/>
      <c r="CKI86" s="93"/>
      <c r="CKJ86" s="93"/>
      <c r="CKK86" s="93"/>
      <c r="CKL86" s="93"/>
      <c r="CKM86" s="93"/>
      <c r="CKN86" s="93"/>
      <c r="CKO86" s="93"/>
      <c r="CKP86" s="93"/>
      <c r="CKQ86" s="93"/>
      <c r="CKR86" s="93"/>
      <c r="CKS86" s="93"/>
      <c r="CKT86" s="93"/>
      <c r="CKU86" s="93"/>
      <c r="CKV86" s="93"/>
      <c r="CKW86" s="93"/>
      <c r="CKX86" s="93"/>
      <c r="CKY86" s="93"/>
      <c r="CKZ86" s="93"/>
      <c r="CLA86" s="93"/>
      <c r="CLB86" s="93"/>
      <c r="CLC86" s="93"/>
      <c r="CLD86" s="93"/>
      <c r="CLE86" s="93"/>
      <c r="CLF86" s="93"/>
      <c r="CLG86" s="93"/>
      <c r="CLH86" s="93"/>
      <c r="CLI86" s="93"/>
      <c r="CLJ86" s="93"/>
      <c r="CLK86" s="93"/>
      <c r="CLL86" s="93"/>
      <c r="CLM86" s="93"/>
      <c r="CLN86" s="93"/>
      <c r="CLO86" s="93"/>
      <c r="CLP86" s="93"/>
      <c r="CLQ86" s="93"/>
      <c r="CLR86" s="93"/>
      <c r="CLS86" s="93"/>
      <c r="CLT86" s="93"/>
      <c r="CLU86" s="93"/>
      <c r="CLV86" s="93"/>
      <c r="CLW86" s="93"/>
      <c r="CLX86" s="93"/>
      <c r="CLY86" s="93"/>
      <c r="CLZ86" s="93"/>
      <c r="CMF86" s="93"/>
      <c r="CMI86" s="93"/>
      <c r="CML86" s="93"/>
      <c r="CMO86" s="93"/>
      <c r="CMR86" s="93"/>
      <c r="CMU86" s="93"/>
      <c r="CNA86" s="93"/>
      <c r="CNJ86" s="93"/>
      <c r="CNM86" s="93"/>
      <c r="CNP86" s="93"/>
      <c r="CNS86" s="93"/>
      <c r="COE86" s="93"/>
      <c r="COK86" s="93"/>
      <c r="CON86" s="93"/>
      <c r="COQ86" s="93"/>
      <c r="COT86" s="93"/>
      <c r="COZ86" s="93"/>
      <c r="CPC86" s="93"/>
      <c r="CPF86" s="93"/>
      <c r="CPI86" s="93"/>
      <c r="CPK86" s="93"/>
      <c r="CPL86" s="93"/>
      <c r="CPQ86" s="93"/>
      <c r="CPT86" s="93"/>
      <c r="CPW86" s="93"/>
      <c r="CPZ86" s="93"/>
      <c r="CQC86" s="93"/>
      <c r="CQF86" s="93"/>
      <c r="CQI86" s="93"/>
      <c r="CQO86" s="93"/>
      <c r="CQR86" s="93"/>
      <c r="CQU86" s="93"/>
      <c r="CQW86" s="93"/>
      <c r="CQX86" s="93"/>
      <c r="CRF86" s="93"/>
      <c r="CRI86" s="93"/>
      <c r="CRL86" s="93"/>
      <c r="CRW86" s="93"/>
      <c r="CRX86" s="93"/>
      <c r="CSC86" s="93"/>
      <c r="CSG86" s="93"/>
      <c r="CSH86" s="93"/>
      <c r="CSP86" s="93"/>
      <c r="CSQ86" s="93"/>
      <c r="CTQ86" s="93"/>
      <c r="CTR86" s="93"/>
      <c r="CTS86" s="93"/>
      <c r="CTT86" s="93"/>
      <c r="CTU86" s="93"/>
      <c r="CTV86" s="93"/>
      <c r="CTW86" s="93"/>
      <c r="CTX86" s="93"/>
      <c r="CTY86" s="93"/>
      <c r="CTZ86" s="93"/>
      <c r="CUA86" s="93"/>
      <c r="CUB86" s="93"/>
      <c r="CUC86" s="93"/>
      <c r="CUD86" s="93"/>
      <c r="CUE86" s="93"/>
      <c r="CUF86" s="93"/>
      <c r="CUG86" s="93"/>
      <c r="CUH86" s="93"/>
      <c r="CUI86" s="93"/>
      <c r="CUJ86" s="93"/>
      <c r="CUK86" s="93"/>
      <c r="CUL86" s="93"/>
      <c r="CUM86" s="93"/>
      <c r="CUN86" s="93"/>
      <c r="CUO86" s="93"/>
      <c r="CUP86" s="93"/>
      <c r="CUQ86" s="93"/>
      <c r="CUR86" s="93"/>
      <c r="CUS86" s="93"/>
      <c r="CUT86" s="93"/>
      <c r="CUU86" s="93"/>
      <c r="CUV86" s="93"/>
      <c r="CUW86" s="93"/>
      <c r="CUX86" s="93"/>
      <c r="CUY86" s="93"/>
      <c r="CUZ86" s="93"/>
      <c r="CVA86" s="93"/>
      <c r="CVB86" s="93"/>
      <c r="CVC86" s="93"/>
      <c r="CVD86" s="93"/>
      <c r="CVE86" s="93"/>
      <c r="CVF86" s="93"/>
      <c r="CVG86" s="93"/>
      <c r="CVH86" s="93"/>
      <c r="CVI86" s="93"/>
      <c r="CVJ86" s="93"/>
      <c r="CVK86" s="93"/>
      <c r="CVL86" s="93"/>
      <c r="CVM86" s="93"/>
      <c r="CVN86" s="93"/>
      <c r="CVO86" s="93"/>
      <c r="CVP86" s="93"/>
      <c r="CVQ86" s="93"/>
      <c r="CVR86" s="93"/>
      <c r="CVS86" s="93"/>
      <c r="CVT86" s="93"/>
      <c r="CVU86" s="93"/>
      <c r="CVV86" s="93"/>
      <c r="CWB86" s="93"/>
      <c r="CWE86" s="93"/>
      <c r="CWH86" s="93"/>
      <c r="CWK86" s="93"/>
      <c r="CWN86" s="93"/>
      <c r="CWQ86" s="93"/>
      <c r="CWW86" s="93"/>
      <c r="CXF86" s="93"/>
      <c r="CXI86" s="93"/>
      <c r="CXL86" s="93"/>
      <c r="CXO86" s="93"/>
      <c r="CYA86" s="93"/>
      <c r="CYG86" s="93"/>
      <c r="CYJ86" s="93"/>
      <c r="CYM86" s="93"/>
      <c r="CYP86" s="93"/>
      <c r="CYV86" s="93"/>
      <c r="CYY86" s="93"/>
      <c r="CZB86" s="93"/>
      <c r="CZE86" s="93"/>
      <c r="CZG86" s="93"/>
      <c r="CZH86" s="93"/>
      <c r="CZM86" s="93"/>
      <c r="CZP86" s="93"/>
      <c r="CZS86" s="93"/>
      <c r="CZV86" s="93"/>
      <c r="CZY86" s="93"/>
      <c r="DAB86" s="93"/>
      <c r="DAE86" s="93"/>
      <c r="DAK86" s="93"/>
      <c r="DAN86" s="93"/>
      <c r="DAQ86" s="93"/>
      <c r="DAS86" s="93"/>
      <c r="DAT86" s="93"/>
      <c r="DBB86" s="93"/>
      <c r="DBE86" s="93"/>
      <c r="DBH86" s="93"/>
      <c r="DBS86" s="93"/>
      <c r="DBT86" s="93"/>
      <c r="DBY86" s="93"/>
      <c r="DCC86" s="93"/>
      <c r="DCD86" s="93"/>
      <c r="DCL86" s="93"/>
      <c r="DCM86" s="93"/>
      <c r="DDM86" s="93"/>
      <c r="DDN86" s="93"/>
      <c r="DDO86" s="93"/>
      <c r="DDP86" s="93"/>
      <c r="DDQ86" s="93"/>
      <c r="DDR86" s="93"/>
      <c r="DDS86" s="93"/>
      <c r="DDT86" s="93"/>
      <c r="DDU86" s="93"/>
      <c r="DDV86" s="93"/>
      <c r="DDW86" s="93"/>
      <c r="DDX86" s="93"/>
      <c r="DDY86" s="93"/>
      <c r="DDZ86" s="93"/>
      <c r="DEA86" s="93"/>
      <c r="DEB86" s="93"/>
      <c r="DEC86" s="93"/>
      <c r="DED86" s="93"/>
      <c r="DEE86" s="93"/>
      <c r="DEF86" s="93"/>
      <c r="DEG86" s="93"/>
      <c r="DEH86" s="93"/>
      <c r="DEI86" s="93"/>
      <c r="DEJ86" s="93"/>
      <c r="DEK86" s="93"/>
      <c r="DEL86" s="93"/>
      <c r="DEM86" s="93"/>
      <c r="DEN86" s="93"/>
      <c r="DEO86" s="93"/>
      <c r="DEP86" s="93"/>
      <c r="DEQ86" s="93"/>
      <c r="DER86" s="93"/>
      <c r="DES86" s="93"/>
      <c r="DET86" s="93"/>
      <c r="DEU86" s="93"/>
      <c r="DEV86" s="93"/>
      <c r="DEW86" s="93"/>
      <c r="DEX86" s="93"/>
      <c r="DEY86" s="93"/>
      <c r="DEZ86" s="93"/>
      <c r="DFA86" s="93"/>
      <c r="DFB86" s="93"/>
      <c r="DFC86" s="93"/>
      <c r="DFD86" s="93"/>
      <c r="DFE86" s="93"/>
      <c r="DFF86" s="93"/>
      <c r="DFG86" s="93"/>
      <c r="DFH86" s="93"/>
      <c r="DFI86" s="93"/>
      <c r="DFJ86" s="93"/>
      <c r="DFK86" s="93"/>
      <c r="DFL86" s="93"/>
      <c r="DFM86" s="93"/>
      <c r="DFN86" s="93"/>
      <c r="DFO86" s="93"/>
      <c r="DFP86" s="93"/>
      <c r="DFQ86" s="93"/>
      <c r="DFR86" s="93"/>
      <c r="DFX86" s="93"/>
      <c r="DGA86" s="93"/>
      <c r="DGD86" s="93"/>
      <c r="DGG86" s="93"/>
      <c r="DGJ86" s="93"/>
      <c r="DGM86" s="93"/>
      <c r="DGS86" s="93"/>
      <c r="DHB86" s="93"/>
      <c r="DHE86" s="93"/>
      <c r="DHH86" s="93"/>
      <c r="DHK86" s="93"/>
      <c r="DHW86" s="93"/>
      <c r="DIC86" s="93"/>
      <c r="DIF86" s="93"/>
      <c r="DII86" s="93"/>
      <c r="DIL86" s="93"/>
      <c r="DIR86" s="93"/>
      <c r="DIU86" s="93"/>
      <c r="DIX86" s="93"/>
      <c r="DJA86" s="93"/>
      <c r="DJC86" s="93"/>
      <c r="DJD86" s="93"/>
      <c r="DJI86" s="93"/>
      <c r="DJL86" s="93"/>
      <c r="DJO86" s="93"/>
      <c r="DJR86" s="93"/>
      <c r="DJU86" s="93"/>
      <c r="DJX86" s="93"/>
      <c r="DKA86" s="93"/>
      <c r="DKG86" s="93"/>
      <c r="DKJ86" s="93"/>
      <c r="DKM86" s="93"/>
      <c r="DKO86" s="93"/>
      <c r="DKP86" s="93"/>
      <c r="DKX86" s="93"/>
      <c r="DLA86" s="93"/>
      <c r="DLD86" s="93"/>
      <c r="DLO86" s="93"/>
      <c r="DLP86" s="93"/>
      <c r="DLU86" s="93"/>
      <c r="DLY86" s="93"/>
      <c r="DLZ86" s="93"/>
      <c r="DMH86" s="93"/>
      <c r="DMI86" s="93"/>
      <c r="DNI86" s="93"/>
      <c r="DNJ86" s="93"/>
      <c r="DNK86" s="93"/>
      <c r="DNL86" s="93"/>
      <c r="DNM86" s="93"/>
      <c r="DNN86" s="93"/>
      <c r="DNO86" s="93"/>
      <c r="DNP86" s="93"/>
      <c r="DNQ86" s="93"/>
      <c r="DNR86" s="93"/>
      <c r="DNS86" s="93"/>
      <c r="DNT86" s="93"/>
      <c r="DNU86" s="93"/>
      <c r="DNV86" s="93"/>
      <c r="DNW86" s="93"/>
      <c r="DNX86" s="93"/>
      <c r="DNY86" s="93"/>
      <c r="DNZ86" s="93"/>
      <c r="DOA86" s="93"/>
      <c r="DOB86" s="93"/>
      <c r="DOC86" s="93"/>
      <c r="DOD86" s="93"/>
      <c r="DOE86" s="93"/>
      <c r="DOF86" s="93"/>
      <c r="DOG86" s="93"/>
      <c r="DOH86" s="93"/>
      <c r="DOI86" s="93"/>
      <c r="DOJ86" s="93"/>
      <c r="DOK86" s="93"/>
      <c r="DOL86" s="93"/>
      <c r="DOM86" s="93"/>
      <c r="DON86" s="93"/>
      <c r="DOO86" s="93"/>
      <c r="DOP86" s="93"/>
      <c r="DOQ86" s="93"/>
      <c r="DOR86" s="93"/>
      <c r="DOS86" s="93"/>
      <c r="DOT86" s="93"/>
      <c r="DOU86" s="93"/>
      <c r="DOV86" s="93"/>
      <c r="DOW86" s="93"/>
      <c r="DOX86" s="93"/>
      <c r="DOY86" s="93"/>
      <c r="DOZ86" s="93"/>
      <c r="DPA86" s="93"/>
      <c r="DPB86" s="93"/>
      <c r="DPC86" s="93"/>
      <c r="DPD86" s="93"/>
      <c r="DPE86" s="93"/>
      <c r="DPF86" s="93"/>
      <c r="DPG86" s="93"/>
      <c r="DPH86" s="93"/>
      <c r="DPI86" s="93"/>
      <c r="DPJ86" s="93"/>
      <c r="DPK86" s="93"/>
      <c r="DPL86" s="93"/>
      <c r="DPM86" s="93"/>
      <c r="DPN86" s="93"/>
      <c r="DPT86" s="93"/>
      <c r="DPW86" s="93"/>
      <c r="DPZ86" s="93"/>
      <c r="DQC86" s="93"/>
      <c r="DQF86" s="93"/>
      <c r="DQI86" s="93"/>
      <c r="DQO86" s="93"/>
      <c r="DQX86" s="93"/>
      <c r="DRA86" s="93"/>
      <c r="DRD86" s="93"/>
      <c r="DRG86" s="93"/>
      <c r="DRS86" s="93"/>
      <c r="DRY86" s="93"/>
      <c r="DSB86" s="93"/>
      <c r="DSE86" s="93"/>
      <c r="DSH86" s="93"/>
      <c r="DSN86" s="93"/>
      <c r="DSQ86" s="93"/>
      <c r="DST86" s="93"/>
      <c r="DSW86" s="93"/>
      <c r="DSY86" s="93"/>
      <c r="DSZ86" s="93"/>
      <c r="DTE86" s="93"/>
      <c r="DTH86" s="93"/>
      <c r="DTK86" s="93"/>
      <c r="DTN86" s="93"/>
      <c r="DTQ86" s="93"/>
      <c r="DTT86" s="93"/>
      <c r="DTW86" s="93"/>
      <c r="DUC86" s="93"/>
      <c r="DUF86" s="93"/>
      <c r="DUI86" s="93"/>
      <c r="DUK86" s="93"/>
      <c r="DUL86" s="93"/>
      <c r="DUT86" s="93"/>
      <c r="DUW86" s="93"/>
      <c r="DUZ86" s="93"/>
      <c r="DVK86" s="93"/>
      <c r="DVL86" s="93"/>
      <c r="DVQ86" s="93"/>
      <c r="DVU86" s="93"/>
      <c r="DVV86" s="93"/>
      <c r="DWD86" s="93"/>
      <c r="DWE86" s="93"/>
      <c r="DXE86" s="93"/>
      <c r="DXF86" s="93"/>
      <c r="DXG86" s="93"/>
      <c r="DXH86" s="93"/>
      <c r="DXI86" s="93"/>
      <c r="DXJ86" s="93"/>
      <c r="DXK86" s="93"/>
      <c r="DXL86" s="93"/>
      <c r="DXM86" s="93"/>
      <c r="DXN86" s="93"/>
      <c r="DXO86" s="93"/>
      <c r="DXP86" s="93"/>
      <c r="DXQ86" s="93"/>
      <c r="DXR86" s="93"/>
      <c r="DXS86" s="93"/>
      <c r="DXT86" s="93"/>
      <c r="DXU86" s="93"/>
      <c r="DXV86" s="93"/>
      <c r="DXW86" s="93"/>
      <c r="DXX86" s="93"/>
      <c r="DXY86" s="93"/>
      <c r="DXZ86" s="93"/>
      <c r="DYA86" s="93"/>
      <c r="DYB86" s="93"/>
      <c r="DYC86" s="93"/>
      <c r="DYD86" s="93"/>
      <c r="DYE86" s="93"/>
      <c r="DYF86" s="93"/>
      <c r="DYG86" s="93"/>
      <c r="DYH86" s="93"/>
      <c r="DYI86" s="93"/>
      <c r="DYJ86" s="93"/>
      <c r="DYK86" s="93"/>
      <c r="DYL86" s="93"/>
      <c r="DYM86" s="93"/>
      <c r="DYN86" s="93"/>
      <c r="DYO86" s="93"/>
      <c r="DYP86" s="93"/>
      <c r="DYQ86" s="93"/>
      <c r="DYR86" s="93"/>
      <c r="DYS86" s="93"/>
      <c r="DYT86" s="93"/>
      <c r="DYU86" s="93"/>
      <c r="DYV86" s="93"/>
      <c r="DYW86" s="93"/>
      <c r="DYX86" s="93"/>
      <c r="DYY86" s="93"/>
      <c r="DYZ86" s="93"/>
      <c r="DZA86" s="93"/>
      <c r="DZB86" s="93"/>
      <c r="DZC86" s="93"/>
      <c r="DZD86" s="93"/>
      <c r="DZE86" s="93"/>
      <c r="DZF86" s="93"/>
      <c r="DZG86" s="93"/>
      <c r="DZH86" s="93"/>
      <c r="DZI86" s="93"/>
      <c r="DZJ86" s="93"/>
      <c r="DZP86" s="93"/>
      <c r="DZS86" s="93"/>
      <c r="DZV86" s="93"/>
      <c r="DZY86" s="93"/>
      <c r="EAB86" s="93"/>
      <c r="EAE86" s="93"/>
      <c r="EAK86" s="93"/>
      <c r="EAT86" s="93"/>
      <c r="EAW86" s="93"/>
      <c r="EAZ86" s="93"/>
      <c r="EBC86" s="93"/>
      <c r="EBO86" s="93"/>
      <c r="EBU86" s="93"/>
      <c r="EBX86" s="93"/>
      <c r="ECA86" s="93"/>
      <c r="ECD86" s="93"/>
      <c r="ECJ86" s="93"/>
      <c r="ECM86" s="93"/>
      <c r="ECP86" s="93"/>
      <c r="ECS86" s="93"/>
      <c r="ECU86" s="93"/>
      <c r="ECV86" s="93"/>
      <c r="EDA86" s="93"/>
      <c r="EDD86" s="93"/>
      <c r="EDG86" s="93"/>
      <c r="EDJ86" s="93"/>
      <c r="EDM86" s="93"/>
      <c r="EDP86" s="93"/>
      <c r="EDS86" s="93"/>
      <c r="EDY86" s="93"/>
      <c r="EEB86" s="93"/>
      <c r="EEE86" s="93"/>
      <c r="EEG86" s="93"/>
      <c r="EEH86" s="93"/>
      <c r="EEP86" s="93"/>
      <c r="EES86" s="93"/>
      <c r="EEV86" s="93"/>
      <c r="EFG86" s="93"/>
      <c r="EFH86" s="93"/>
      <c r="EFM86" s="93"/>
      <c r="EFQ86" s="93"/>
      <c r="EFR86" s="93"/>
      <c r="EFZ86" s="93"/>
      <c r="EGA86" s="93"/>
      <c r="EHA86" s="93"/>
      <c r="EHB86" s="93"/>
      <c r="EHC86" s="93"/>
      <c r="EHD86" s="93"/>
      <c r="EHE86" s="93"/>
      <c r="EHF86" s="93"/>
      <c r="EHG86" s="93"/>
      <c r="EHH86" s="93"/>
      <c r="EHI86" s="93"/>
      <c r="EHJ86" s="93"/>
      <c r="EHK86" s="93"/>
      <c r="EHL86" s="93"/>
      <c r="EHM86" s="93"/>
      <c r="EHN86" s="93"/>
      <c r="EHO86" s="93"/>
      <c r="EHP86" s="93"/>
      <c r="EHQ86" s="93"/>
      <c r="EHR86" s="93"/>
      <c r="EHS86" s="93"/>
      <c r="EHT86" s="93"/>
      <c r="EHU86" s="93"/>
      <c r="EHV86" s="93"/>
      <c r="EHW86" s="93"/>
      <c r="EHX86" s="93"/>
      <c r="EHY86" s="93"/>
      <c r="EHZ86" s="93"/>
      <c r="EIA86" s="93"/>
      <c r="EIB86" s="93"/>
      <c r="EIC86" s="93"/>
      <c r="EID86" s="93"/>
      <c r="EIE86" s="93"/>
      <c r="EIF86" s="93"/>
      <c r="EIG86" s="93"/>
      <c r="EIH86" s="93"/>
      <c r="EII86" s="93"/>
      <c r="EIJ86" s="93"/>
      <c r="EIK86" s="93"/>
      <c r="EIL86" s="93"/>
      <c r="EIM86" s="93"/>
      <c r="EIN86" s="93"/>
      <c r="EIO86" s="93"/>
      <c r="EIP86" s="93"/>
      <c r="EIQ86" s="93"/>
      <c r="EIR86" s="93"/>
      <c r="EIS86" s="93"/>
      <c r="EIT86" s="93"/>
      <c r="EIU86" s="93"/>
      <c r="EIV86" s="93"/>
      <c r="EIW86" s="93"/>
      <c r="EIX86" s="93"/>
      <c r="EIY86" s="93"/>
      <c r="EIZ86" s="93"/>
      <c r="EJA86" s="93"/>
      <c r="EJB86" s="93"/>
      <c r="EJC86" s="93"/>
      <c r="EJD86" s="93"/>
      <c r="EJE86" s="93"/>
      <c r="EJF86" s="93"/>
      <c r="EJL86" s="93"/>
      <c r="EJO86" s="93"/>
      <c r="EJR86" s="93"/>
      <c r="EJU86" s="93"/>
      <c r="EJX86" s="93"/>
      <c r="EKA86" s="93"/>
      <c r="EKG86" s="93"/>
      <c r="EKP86" s="93"/>
      <c r="EKS86" s="93"/>
      <c r="EKV86" s="93"/>
      <c r="EKY86" s="93"/>
      <c r="ELK86" s="93"/>
      <c r="ELQ86" s="93"/>
      <c r="ELT86" s="93"/>
      <c r="ELW86" s="93"/>
      <c r="ELZ86" s="93"/>
      <c r="EMF86" s="93"/>
      <c r="EMI86" s="93"/>
      <c r="EML86" s="93"/>
      <c r="EMO86" s="93"/>
      <c r="EMQ86" s="93"/>
      <c r="EMR86" s="93"/>
      <c r="EMW86" s="93"/>
      <c r="EMZ86" s="93"/>
      <c r="ENC86" s="93"/>
      <c r="ENF86" s="93"/>
      <c r="ENI86" s="93"/>
      <c r="ENL86" s="93"/>
      <c r="ENO86" s="93"/>
      <c r="ENU86" s="93"/>
      <c r="ENX86" s="93"/>
      <c r="EOA86" s="93"/>
      <c r="EOC86" s="93"/>
      <c r="EOD86" s="93"/>
      <c r="EOL86" s="93"/>
      <c r="EOO86" s="93"/>
      <c r="EOR86" s="93"/>
      <c r="EPC86" s="93"/>
      <c r="EPD86" s="93"/>
      <c r="EPI86" s="93"/>
      <c r="EPM86" s="93"/>
      <c r="EPN86" s="93"/>
      <c r="EPV86" s="93"/>
      <c r="EPW86" s="93"/>
      <c r="EQW86" s="93"/>
      <c r="EQX86" s="93"/>
      <c r="EQY86" s="93"/>
      <c r="EQZ86" s="93"/>
      <c r="ERA86" s="93"/>
      <c r="ERB86" s="93"/>
      <c r="ERC86" s="93"/>
      <c r="ERD86" s="93"/>
      <c r="ERE86" s="93"/>
      <c r="ERF86" s="93"/>
      <c r="ERG86" s="93"/>
      <c r="ERH86" s="93"/>
      <c r="ERI86" s="93"/>
      <c r="ERJ86" s="93"/>
      <c r="ERK86" s="93"/>
      <c r="ERL86" s="93"/>
      <c r="ERM86" s="93"/>
      <c r="ERN86" s="93"/>
      <c r="ERO86" s="93"/>
      <c r="ERP86" s="93"/>
      <c r="ERQ86" s="93"/>
      <c r="ERR86" s="93"/>
      <c r="ERS86" s="93"/>
      <c r="ERT86" s="93"/>
      <c r="ERU86" s="93"/>
      <c r="ERV86" s="93"/>
      <c r="ERW86" s="93"/>
      <c r="ERX86" s="93"/>
      <c r="ERY86" s="93"/>
      <c r="ERZ86" s="93"/>
      <c r="ESA86" s="93"/>
      <c r="ESB86" s="93"/>
      <c r="ESC86" s="93"/>
      <c r="ESD86" s="93"/>
      <c r="ESE86" s="93"/>
      <c r="ESF86" s="93"/>
      <c r="ESG86" s="93"/>
      <c r="ESH86" s="93"/>
      <c r="ESI86" s="93"/>
      <c r="ESJ86" s="93"/>
      <c r="ESK86" s="93"/>
      <c r="ESL86" s="93"/>
      <c r="ESM86" s="93"/>
      <c r="ESN86" s="93"/>
      <c r="ESO86" s="93"/>
      <c r="ESP86" s="93"/>
      <c r="ESQ86" s="93"/>
      <c r="ESR86" s="93"/>
      <c r="ESS86" s="93"/>
      <c r="EST86" s="93"/>
      <c r="ESU86" s="93"/>
      <c r="ESV86" s="93"/>
      <c r="ESW86" s="93"/>
      <c r="ESX86" s="93"/>
      <c r="ESY86" s="93"/>
      <c r="ESZ86" s="93"/>
      <c r="ETA86" s="93"/>
      <c r="ETB86" s="93"/>
      <c r="ETH86" s="93"/>
      <c r="ETK86" s="93"/>
      <c r="ETN86" s="93"/>
      <c r="ETQ86" s="93"/>
      <c r="ETT86" s="93"/>
      <c r="ETW86" s="93"/>
      <c r="EUC86" s="93"/>
      <c r="EUL86" s="93"/>
      <c r="EUO86" s="93"/>
      <c r="EUR86" s="93"/>
      <c r="EUU86" s="93"/>
      <c r="EVG86" s="93"/>
      <c r="EVM86" s="93"/>
      <c r="EVP86" s="93"/>
      <c r="EVS86" s="93"/>
      <c r="EVV86" s="93"/>
      <c r="EWB86" s="93"/>
      <c r="EWE86" s="93"/>
      <c r="EWH86" s="93"/>
      <c r="EWK86" s="93"/>
      <c r="EWM86" s="93"/>
      <c r="EWN86" s="93"/>
      <c r="EWS86" s="93"/>
      <c r="EWV86" s="93"/>
      <c r="EWY86" s="93"/>
      <c r="EXB86" s="93"/>
      <c r="EXE86" s="93"/>
      <c r="EXH86" s="93"/>
      <c r="EXK86" s="93"/>
      <c r="EXQ86" s="93"/>
      <c r="EXT86" s="93"/>
      <c r="EXW86" s="93"/>
      <c r="EXY86" s="93"/>
      <c r="EXZ86" s="93"/>
      <c r="EYH86" s="93"/>
      <c r="EYK86" s="93"/>
      <c r="EYN86" s="93"/>
      <c r="EYY86" s="93"/>
      <c r="EYZ86" s="93"/>
      <c r="EZE86" s="93"/>
      <c r="EZI86" s="93"/>
      <c r="EZJ86" s="93"/>
      <c r="EZR86" s="93"/>
      <c r="EZS86" s="93"/>
      <c r="FAS86" s="93"/>
      <c r="FAT86" s="93"/>
      <c r="FAU86" s="93"/>
      <c r="FAV86" s="93"/>
      <c r="FAW86" s="93"/>
      <c r="FAX86" s="93"/>
      <c r="FAY86" s="93"/>
      <c r="FAZ86" s="93"/>
      <c r="FBA86" s="93"/>
      <c r="FBB86" s="93"/>
      <c r="FBC86" s="93"/>
      <c r="FBD86" s="93"/>
      <c r="FBE86" s="93"/>
      <c r="FBF86" s="93"/>
      <c r="FBG86" s="93"/>
      <c r="FBH86" s="93"/>
      <c r="FBI86" s="93"/>
      <c r="FBJ86" s="93"/>
      <c r="FBK86" s="93"/>
      <c r="FBL86" s="93"/>
      <c r="FBM86" s="93"/>
      <c r="FBN86" s="93"/>
      <c r="FBO86" s="93"/>
      <c r="FBP86" s="93"/>
      <c r="FBQ86" s="93"/>
      <c r="FBR86" s="93"/>
      <c r="FBS86" s="93"/>
      <c r="FBT86" s="93"/>
      <c r="FBU86" s="93"/>
      <c r="FBV86" s="93"/>
      <c r="FBW86" s="93"/>
      <c r="FBX86" s="93"/>
      <c r="FBY86" s="93"/>
      <c r="FBZ86" s="93"/>
      <c r="FCA86" s="93"/>
      <c r="FCB86" s="93"/>
      <c r="FCC86" s="93"/>
      <c r="FCD86" s="93"/>
      <c r="FCE86" s="93"/>
      <c r="FCF86" s="93"/>
      <c r="FCG86" s="93"/>
      <c r="FCH86" s="93"/>
      <c r="FCI86" s="93"/>
      <c r="FCJ86" s="93"/>
      <c r="FCK86" s="93"/>
      <c r="FCL86" s="93"/>
      <c r="FCM86" s="93"/>
      <c r="FCN86" s="93"/>
      <c r="FCO86" s="93"/>
      <c r="FCP86" s="93"/>
      <c r="FCQ86" s="93"/>
      <c r="FCR86" s="93"/>
      <c r="FCS86" s="93"/>
      <c r="FCT86" s="93"/>
      <c r="FCU86" s="93"/>
      <c r="FCV86" s="93"/>
      <c r="FCW86" s="93"/>
      <c r="FCX86" s="93"/>
      <c r="FDD86" s="93"/>
      <c r="FDG86" s="93"/>
      <c r="FDJ86" s="93"/>
      <c r="FDM86" s="93"/>
      <c r="FDP86" s="93"/>
      <c r="FDS86" s="93"/>
      <c r="FDY86" s="93"/>
      <c r="FEH86" s="93"/>
      <c r="FEK86" s="93"/>
      <c r="FEN86" s="93"/>
      <c r="FEQ86" s="93"/>
      <c r="FFC86" s="93"/>
      <c r="FFI86" s="93"/>
      <c r="FFL86" s="93"/>
      <c r="FFO86" s="93"/>
      <c r="FFR86" s="93"/>
      <c r="FFX86" s="93"/>
      <c r="FGA86" s="93"/>
      <c r="FGD86" s="93"/>
      <c r="FGG86" s="93"/>
      <c r="FGI86" s="93"/>
      <c r="FGJ86" s="93"/>
      <c r="FGO86" s="93"/>
      <c r="FGR86" s="93"/>
      <c r="FGU86" s="93"/>
      <c r="FGX86" s="93"/>
      <c r="FHA86" s="93"/>
      <c r="FHD86" s="93"/>
      <c r="FHG86" s="93"/>
      <c r="FHM86" s="93"/>
      <c r="FHP86" s="93"/>
      <c r="FHS86" s="93"/>
      <c r="FHU86" s="93"/>
      <c r="FHV86" s="93"/>
      <c r="FID86" s="93"/>
      <c r="FIG86" s="93"/>
      <c r="FIJ86" s="93"/>
      <c r="FIU86" s="93"/>
      <c r="FIV86" s="93"/>
      <c r="FJA86" s="93"/>
      <c r="FJE86" s="93"/>
      <c r="FJF86" s="93"/>
      <c r="FJN86" s="93"/>
      <c r="FJO86" s="93"/>
      <c r="FKO86" s="93"/>
      <c r="FKP86" s="93"/>
      <c r="FKQ86" s="93"/>
      <c r="FKR86" s="93"/>
      <c r="FKS86" s="93"/>
      <c r="FKT86" s="93"/>
      <c r="FKU86" s="93"/>
      <c r="FKV86" s="93"/>
      <c r="FKW86" s="93"/>
      <c r="FKX86" s="93"/>
      <c r="FKY86" s="93"/>
      <c r="FKZ86" s="93"/>
      <c r="FLA86" s="93"/>
      <c r="FLB86" s="93"/>
      <c r="FLC86" s="93"/>
      <c r="FLD86" s="93"/>
      <c r="FLE86" s="93"/>
      <c r="FLF86" s="93"/>
      <c r="FLG86" s="93"/>
      <c r="FLH86" s="93"/>
      <c r="FLI86" s="93"/>
      <c r="FLJ86" s="93"/>
      <c r="FLK86" s="93"/>
      <c r="FLL86" s="93"/>
      <c r="FLM86" s="93"/>
      <c r="FLN86" s="93"/>
      <c r="FLO86" s="93"/>
      <c r="FLP86" s="93"/>
      <c r="FLQ86" s="93"/>
      <c r="FLR86" s="93"/>
      <c r="FLS86" s="93"/>
      <c r="FLT86" s="93"/>
      <c r="FLU86" s="93"/>
      <c r="FLV86" s="93"/>
      <c r="FLW86" s="93"/>
      <c r="FLX86" s="93"/>
      <c r="FLY86" s="93"/>
      <c r="FLZ86" s="93"/>
      <c r="FMA86" s="93"/>
      <c r="FMB86" s="93"/>
      <c r="FMC86" s="93"/>
      <c r="FMD86" s="93"/>
      <c r="FME86" s="93"/>
      <c r="FMF86" s="93"/>
      <c r="FMG86" s="93"/>
      <c r="FMH86" s="93"/>
      <c r="FMI86" s="93"/>
      <c r="FMJ86" s="93"/>
      <c r="FMK86" s="93"/>
      <c r="FML86" s="93"/>
      <c r="FMM86" s="93"/>
      <c r="FMN86" s="93"/>
      <c r="FMO86" s="93"/>
      <c r="FMP86" s="93"/>
      <c r="FMQ86" s="93"/>
      <c r="FMR86" s="93"/>
      <c r="FMS86" s="93"/>
      <c r="FMT86" s="93"/>
      <c r="FMZ86" s="93"/>
      <c r="FNC86" s="93"/>
      <c r="FNF86" s="93"/>
      <c r="FNI86" s="93"/>
      <c r="FNL86" s="93"/>
      <c r="FNO86" s="93"/>
      <c r="FNU86" s="93"/>
      <c r="FOD86" s="93"/>
      <c r="FOG86" s="93"/>
      <c r="FOJ86" s="93"/>
      <c r="FOM86" s="93"/>
      <c r="FOY86" s="93"/>
      <c r="FPE86" s="93"/>
      <c r="FPH86" s="93"/>
      <c r="FPK86" s="93"/>
      <c r="FPN86" s="93"/>
      <c r="FPT86" s="93"/>
      <c r="FPW86" s="93"/>
      <c r="FPZ86" s="93"/>
      <c r="FQC86" s="93"/>
      <c r="FQE86" s="93"/>
      <c r="FQF86" s="93"/>
      <c r="FQK86" s="93"/>
      <c r="FQN86" s="93"/>
      <c r="FQQ86" s="93"/>
      <c r="FQT86" s="93"/>
      <c r="FQW86" s="93"/>
      <c r="FQZ86" s="93"/>
      <c r="FRC86" s="93"/>
      <c r="FRI86" s="93"/>
      <c r="FRL86" s="93"/>
      <c r="FRO86" s="93"/>
      <c r="FRQ86" s="93"/>
      <c r="FRR86" s="93"/>
      <c r="FRZ86" s="93"/>
      <c r="FSC86" s="93"/>
      <c r="FSF86" s="93"/>
      <c r="FSQ86" s="93"/>
      <c r="FSR86" s="93"/>
      <c r="FSW86" s="93"/>
      <c r="FTA86" s="93"/>
      <c r="FTB86" s="93"/>
      <c r="FTJ86" s="93"/>
      <c r="FTK86" s="93"/>
      <c r="FUK86" s="93"/>
      <c r="FUL86" s="93"/>
      <c r="FUM86" s="93"/>
      <c r="FUN86" s="93"/>
      <c r="FUO86" s="93"/>
      <c r="FUP86" s="93"/>
      <c r="FUQ86" s="93"/>
      <c r="FUR86" s="93"/>
      <c r="FUS86" s="93"/>
      <c r="FUT86" s="93"/>
      <c r="FUU86" s="93"/>
      <c r="FUV86" s="93"/>
      <c r="FUW86" s="93"/>
      <c r="FUX86" s="93"/>
      <c r="FUY86" s="93"/>
      <c r="FUZ86" s="93"/>
      <c r="FVA86" s="93"/>
      <c r="FVB86" s="93"/>
      <c r="FVC86" s="93"/>
      <c r="FVD86" s="93"/>
      <c r="FVE86" s="93"/>
      <c r="FVF86" s="93"/>
      <c r="FVG86" s="93"/>
      <c r="FVH86" s="93"/>
      <c r="FVI86" s="93"/>
      <c r="FVJ86" s="93"/>
      <c r="FVK86" s="93"/>
      <c r="FVL86" s="93"/>
      <c r="FVM86" s="93"/>
      <c r="FVN86" s="93"/>
      <c r="FVO86" s="93"/>
      <c r="FVP86" s="93"/>
      <c r="FVQ86" s="93"/>
      <c r="FVR86" s="93"/>
      <c r="FVS86" s="93"/>
      <c r="FVT86" s="93"/>
      <c r="FVU86" s="93"/>
      <c r="FVV86" s="93"/>
      <c r="FVW86" s="93"/>
      <c r="FVX86" s="93"/>
      <c r="FVY86" s="93"/>
      <c r="FVZ86" s="93"/>
      <c r="FWA86" s="93"/>
      <c r="FWB86" s="93"/>
      <c r="FWC86" s="93"/>
      <c r="FWD86" s="93"/>
      <c r="FWE86" s="93"/>
      <c r="FWF86" s="93"/>
      <c r="FWG86" s="93"/>
      <c r="FWH86" s="93"/>
      <c r="FWI86" s="93"/>
      <c r="FWJ86" s="93"/>
      <c r="FWK86" s="93"/>
      <c r="FWL86" s="93"/>
      <c r="FWM86" s="93"/>
      <c r="FWN86" s="93"/>
      <c r="FWO86" s="93"/>
      <c r="FWP86" s="93"/>
      <c r="FWV86" s="93"/>
      <c r="FWY86" s="93"/>
      <c r="FXB86" s="93"/>
      <c r="FXE86" s="93"/>
      <c r="FXH86" s="93"/>
      <c r="FXK86" s="93"/>
      <c r="FXQ86" s="93"/>
      <c r="FXZ86" s="93"/>
      <c r="FYC86" s="93"/>
      <c r="FYF86" s="93"/>
      <c r="FYI86" s="93"/>
      <c r="FYU86" s="93"/>
      <c r="FZA86" s="93"/>
      <c r="FZD86" s="93"/>
      <c r="FZG86" s="93"/>
      <c r="FZJ86" s="93"/>
      <c r="FZP86" s="93"/>
      <c r="FZS86" s="93"/>
      <c r="FZV86" s="93"/>
      <c r="FZY86" s="93"/>
      <c r="GAA86" s="93"/>
      <c r="GAB86" s="93"/>
      <c r="GAG86" s="93"/>
      <c r="GAJ86" s="93"/>
      <c r="GAM86" s="93"/>
      <c r="GAP86" s="93"/>
      <c r="GAS86" s="93"/>
      <c r="GAV86" s="93"/>
      <c r="GAY86" s="93"/>
      <c r="GBE86" s="93"/>
      <c r="GBH86" s="93"/>
      <c r="GBK86" s="93"/>
      <c r="GBM86" s="93"/>
      <c r="GBN86" s="93"/>
      <c r="GBV86" s="93"/>
      <c r="GBY86" s="93"/>
      <c r="GCB86" s="93"/>
      <c r="GCM86" s="93"/>
      <c r="GCN86" s="93"/>
      <c r="GCS86" s="93"/>
      <c r="GCW86" s="93"/>
      <c r="GCX86" s="93"/>
      <c r="GDF86" s="93"/>
      <c r="GDG86" s="93"/>
      <c r="GEG86" s="93"/>
      <c r="GEH86" s="93"/>
      <c r="GEI86" s="93"/>
      <c r="GEJ86" s="93"/>
      <c r="GEK86" s="93"/>
      <c r="GEL86" s="93"/>
      <c r="GEM86" s="93"/>
      <c r="GEN86" s="93"/>
      <c r="GEO86" s="93"/>
      <c r="GEP86" s="93"/>
      <c r="GEQ86" s="93"/>
      <c r="GER86" s="93"/>
      <c r="GES86" s="93"/>
      <c r="GET86" s="93"/>
      <c r="GEU86" s="93"/>
      <c r="GEV86" s="93"/>
      <c r="GEW86" s="93"/>
      <c r="GEX86" s="93"/>
      <c r="GEY86" s="93"/>
      <c r="GEZ86" s="93"/>
      <c r="GFA86" s="93"/>
      <c r="GFB86" s="93"/>
      <c r="GFC86" s="93"/>
      <c r="GFD86" s="93"/>
      <c r="GFE86" s="93"/>
      <c r="GFF86" s="93"/>
      <c r="GFG86" s="93"/>
      <c r="GFH86" s="93"/>
      <c r="GFI86" s="93"/>
      <c r="GFJ86" s="93"/>
      <c r="GFK86" s="93"/>
      <c r="GFL86" s="93"/>
      <c r="GFM86" s="93"/>
      <c r="GFN86" s="93"/>
      <c r="GFO86" s="93"/>
      <c r="GFP86" s="93"/>
      <c r="GFQ86" s="93"/>
      <c r="GFR86" s="93"/>
      <c r="GFS86" s="93"/>
      <c r="GFT86" s="93"/>
      <c r="GFU86" s="93"/>
      <c r="GFV86" s="93"/>
      <c r="GFW86" s="93"/>
      <c r="GFX86" s="93"/>
      <c r="GFY86" s="93"/>
      <c r="GFZ86" s="93"/>
      <c r="GGA86" s="93"/>
      <c r="GGB86" s="93"/>
      <c r="GGC86" s="93"/>
      <c r="GGD86" s="93"/>
      <c r="GGE86" s="93"/>
      <c r="GGF86" s="93"/>
      <c r="GGG86" s="93"/>
      <c r="GGH86" s="93"/>
      <c r="GGI86" s="93"/>
      <c r="GGJ86" s="93"/>
      <c r="GGK86" s="93"/>
      <c r="GGL86" s="93"/>
      <c r="GGR86" s="93"/>
      <c r="GGU86" s="93"/>
      <c r="GGX86" s="93"/>
      <c r="GHA86" s="93"/>
      <c r="GHD86" s="93"/>
      <c r="GHG86" s="93"/>
      <c r="GHM86" s="93"/>
      <c r="GHV86" s="93"/>
      <c r="GHY86" s="93"/>
      <c r="GIB86" s="93"/>
      <c r="GIE86" s="93"/>
      <c r="GIQ86" s="93"/>
      <c r="GIW86" s="93"/>
      <c r="GIZ86" s="93"/>
      <c r="GJC86" s="93"/>
      <c r="GJF86" s="93"/>
      <c r="GJL86" s="93"/>
      <c r="GJO86" s="93"/>
      <c r="GJR86" s="93"/>
      <c r="GJU86" s="93"/>
      <c r="GJW86" s="93"/>
      <c r="GJX86" s="93"/>
      <c r="GKC86" s="93"/>
      <c r="GKF86" s="93"/>
      <c r="GKI86" s="93"/>
      <c r="GKL86" s="93"/>
      <c r="GKO86" s="93"/>
      <c r="GKR86" s="93"/>
      <c r="GKU86" s="93"/>
      <c r="GLA86" s="93"/>
      <c r="GLD86" s="93"/>
      <c r="GLG86" s="93"/>
      <c r="GLI86" s="93"/>
      <c r="GLJ86" s="93"/>
      <c r="GLR86" s="93"/>
      <c r="GLU86" s="93"/>
      <c r="GLX86" s="93"/>
      <c r="GMI86" s="93"/>
      <c r="GMJ86" s="93"/>
      <c r="GMO86" s="93"/>
      <c r="GMS86" s="93"/>
      <c r="GMT86" s="93"/>
      <c r="GNB86" s="93"/>
      <c r="GNC86" s="93"/>
      <c r="GOC86" s="93"/>
      <c r="GOD86" s="93"/>
      <c r="GOE86" s="93"/>
      <c r="GOF86" s="93"/>
      <c r="GOG86" s="93"/>
      <c r="GOH86" s="93"/>
      <c r="GOI86" s="93"/>
      <c r="GOJ86" s="93"/>
      <c r="GOK86" s="93"/>
      <c r="GOL86" s="93"/>
      <c r="GOM86" s="93"/>
      <c r="GON86" s="93"/>
      <c r="GOO86" s="93"/>
      <c r="GOP86" s="93"/>
      <c r="GOQ86" s="93"/>
      <c r="GOR86" s="93"/>
      <c r="GOS86" s="93"/>
      <c r="GOT86" s="93"/>
      <c r="GOU86" s="93"/>
      <c r="GOV86" s="93"/>
      <c r="GOW86" s="93"/>
      <c r="GOX86" s="93"/>
      <c r="GOY86" s="93"/>
      <c r="GOZ86" s="93"/>
      <c r="GPA86" s="93"/>
      <c r="GPB86" s="93"/>
      <c r="GPC86" s="93"/>
      <c r="GPD86" s="93"/>
      <c r="GPE86" s="93"/>
      <c r="GPF86" s="93"/>
      <c r="GPG86" s="93"/>
      <c r="GPH86" s="93"/>
      <c r="GPI86" s="93"/>
      <c r="GPJ86" s="93"/>
      <c r="GPK86" s="93"/>
      <c r="GPL86" s="93"/>
      <c r="GPM86" s="93"/>
      <c r="GPN86" s="93"/>
      <c r="GPO86" s="93"/>
      <c r="GPP86" s="93"/>
      <c r="GPQ86" s="93"/>
      <c r="GPR86" s="93"/>
      <c r="GPS86" s="93"/>
      <c r="GPT86" s="93"/>
      <c r="GPU86" s="93"/>
      <c r="GPV86" s="93"/>
      <c r="GPW86" s="93"/>
      <c r="GPX86" s="93"/>
      <c r="GPY86" s="93"/>
      <c r="GPZ86" s="93"/>
      <c r="GQA86" s="93"/>
      <c r="GQB86" s="93"/>
      <c r="GQC86" s="93"/>
      <c r="GQD86" s="93"/>
      <c r="GQE86" s="93"/>
      <c r="GQF86" s="93"/>
      <c r="GQG86" s="93"/>
      <c r="GQH86" s="93"/>
      <c r="GQN86" s="93"/>
      <c r="GQQ86" s="93"/>
      <c r="GQT86" s="93"/>
      <c r="GQW86" s="93"/>
      <c r="GQZ86" s="93"/>
      <c r="GRC86" s="93"/>
      <c r="GRI86" s="93"/>
      <c r="GRR86" s="93"/>
      <c r="GRU86" s="93"/>
      <c r="GRX86" s="93"/>
      <c r="GSA86" s="93"/>
      <c r="GSM86" s="93"/>
      <c r="GSS86" s="93"/>
      <c r="GSV86" s="93"/>
      <c r="GSY86" s="93"/>
      <c r="GTB86" s="93"/>
      <c r="GTH86" s="93"/>
      <c r="GTK86" s="93"/>
      <c r="GTN86" s="93"/>
      <c r="GTQ86" s="93"/>
      <c r="GTS86" s="93"/>
      <c r="GTT86" s="93"/>
      <c r="GTY86" s="93"/>
      <c r="GUB86" s="93"/>
      <c r="GUE86" s="93"/>
      <c r="GUH86" s="93"/>
      <c r="GUK86" s="93"/>
      <c r="GUN86" s="93"/>
      <c r="GUQ86" s="93"/>
      <c r="GUW86" s="93"/>
      <c r="GUZ86" s="93"/>
      <c r="GVC86" s="93"/>
      <c r="GVE86" s="93"/>
      <c r="GVF86" s="93"/>
      <c r="GVN86" s="93"/>
      <c r="GVQ86" s="93"/>
      <c r="GVT86" s="93"/>
      <c r="GWE86" s="93"/>
      <c r="GWF86" s="93"/>
      <c r="GWK86" s="93"/>
      <c r="GWO86" s="93"/>
      <c r="GWP86" s="93"/>
      <c r="GWX86" s="93"/>
      <c r="GWY86" s="93"/>
      <c r="GXY86" s="93"/>
      <c r="GXZ86" s="93"/>
      <c r="GYA86" s="93"/>
      <c r="GYB86" s="93"/>
      <c r="GYC86" s="93"/>
      <c r="GYD86" s="93"/>
      <c r="GYE86" s="93"/>
      <c r="GYF86" s="93"/>
      <c r="GYG86" s="93"/>
      <c r="GYH86" s="93"/>
      <c r="GYI86" s="93"/>
      <c r="GYJ86" s="93"/>
      <c r="GYK86" s="93"/>
      <c r="GYL86" s="93"/>
      <c r="GYM86" s="93"/>
      <c r="GYN86" s="93"/>
      <c r="GYO86" s="93"/>
      <c r="GYP86" s="93"/>
      <c r="GYQ86" s="93"/>
      <c r="GYR86" s="93"/>
      <c r="GYS86" s="93"/>
      <c r="GYT86" s="93"/>
      <c r="GYU86" s="93"/>
      <c r="GYV86" s="93"/>
      <c r="GYW86" s="93"/>
      <c r="GYX86" s="93"/>
      <c r="GYY86" s="93"/>
      <c r="GYZ86" s="93"/>
      <c r="GZA86" s="93"/>
      <c r="GZB86" s="93"/>
      <c r="GZC86" s="93"/>
      <c r="GZD86" s="93"/>
      <c r="GZE86" s="93"/>
      <c r="GZF86" s="93"/>
      <c r="GZG86" s="93"/>
      <c r="GZH86" s="93"/>
      <c r="GZI86" s="93"/>
      <c r="GZJ86" s="93"/>
      <c r="GZK86" s="93"/>
      <c r="GZL86" s="93"/>
      <c r="GZM86" s="93"/>
      <c r="GZN86" s="93"/>
      <c r="GZO86" s="93"/>
      <c r="GZP86" s="93"/>
      <c r="GZQ86" s="93"/>
      <c r="GZR86" s="93"/>
      <c r="GZS86" s="93"/>
      <c r="GZT86" s="93"/>
      <c r="GZU86" s="93"/>
      <c r="GZV86" s="93"/>
      <c r="GZW86" s="93"/>
      <c r="GZX86" s="93"/>
      <c r="GZY86" s="93"/>
      <c r="GZZ86" s="93"/>
      <c r="HAA86" s="93"/>
      <c r="HAB86" s="93"/>
      <c r="HAC86" s="93"/>
      <c r="HAD86" s="93"/>
      <c r="HAJ86" s="93"/>
      <c r="HAM86" s="93"/>
      <c r="HAP86" s="93"/>
      <c r="HAS86" s="93"/>
      <c r="HAV86" s="93"/>
      <c r="HAY86" s="93"/>
      <c r="HBE86" s="93"/>
      <c r="HBN86" s="93"/>
      <c r="HBQ86" s="93"/>
      <c r="HBT86" s="93"/>
      <c r="HBW86" s="93"/>
      <c r="HCI86" s="93"/>
      <c r="HCO86" s="93"/>
      <c r="HCR86" s="93"/>
      <c r="HCU86" s="93"/>
      <c r="HCX86" s="93"/>
      <c r="HDD86" s="93"/>
      <c r="HDG86" s="93"/>
      <c r="HDJ86" s="93"/>
      <c r="HDM86" s="93"/>
      <c r="HDO86" s="93"/>
      <c r="HDP86" s="93"/>
      <c r="HDU86" s="93"/>
      <c r="HDX86" s="93"/>
      <c r="HEA86" s="93"/>
      <c r="HED86" s="93"/>
      <c r="HEG86" s="93"/>
      <c r="HEJ86" s="93"/>
      <c r="HEM86" s="93"/>
      <c r="HES86" s="93"/>
      <c r="HEV86" s="93"/>
      <c r="HEY86" s="93"/>
      <c r="HFA86" s="93"/>
      <c r="HFB86" s="93"/>
      <c r="HFJ86" s="93"/>
      <c r="HFM86" s="93"/>
      <c r="HFP86" s="93"/>
      <c r="HGA86" s="93"/>
      <c r="HGB86" s="93"/>
      <c r="HGG86" s="93"/>
      <c r="HGK86" s="93"/>
      <c r="HGL86" s="93"/>
      <c r="HGT86" s="93"/>
      <c r="HGU86" s="93"/>
      <c r="HHU86" s="93"/>
      <c r="HHV86" s="93"/>
      <c r="HHW86" s="93"/>
      <c r="HHX86" s="93"/>
      <c r="HHY86" s="93"/>
      <c r="HHZ86" s="93"/>
      <c r="HIA86" s="93"/>
      <c r="HIB86" s="93"/>
      <c r="HIC86" s="93"/>
      <c r="HID86" s="93"/>
      <c r="HIE86" s="93"/>
      <c r="HIF86" s="93"/>
      <c r="HIG86" s="93"/>
      <c r="HIH86" s="93"/>
      <c r="HII86" s="93"/>
      <c r="HIJ86" s="93"/>
      <c r="HIK86" s="93"/>
      <c r="HIL86" s="93"/>
      <c r="HIM86" s="93"/>
      <c r="HIN86" s="93"/>
      <c r="HIO86" s="93"/>
      <c r="HIP86" s="93"/>
      <c r="HIQ86" s="93"/>
      <c r="HIR86" s="93"/>
      <c r="HIS86" s="93"/>
      <c r="HIT86" s="93"/>
      <c r="HIU86" s="93"/>
      <c r="HIV86" s="93"/>
      <c r="HIW86" s="93"/>
      <c r="HIX86" s="93"/>
      <c r="HIY86" s="93"/>
      <c r="HIZ86" s="93"/>
      <c r="HJA86" s="93"/>
      <c r="HJB86" s="93"/>
      <c r="HJC86" s="93"/>
      <c r="HJD86" s="93"/>
      <c r="HJE86" s="93"/>
      <c r="HJF86" s="93"/>
      <c r="HJG86" s="93"/>
      <c r="HJH86" s="93"/>
      <c r="HJI86" s="93"/>
      <c r="HJJ86" s="93"/>
      <c r="HJK86" s="93"/>
      <c r="HJL86" s="93"/>
      <c r="HJM86" s="93"/>
      <c r="HJN86" s="93"/>
      <c r="HJO86" s="93"/>
      <c r="HJP86" s="93"/>
      <c r="HJQ86" s="93"/>
      <c r="HJR86" s="93"/>
      <c r="HJS86" s="93"/>
      <c r="HJT86" s="93"/>
      <c r="HJU86" s="93"/>
      <c r="HJV86" s="93"/>
      <c r="HJW86" s="93"/>
      <c r="HJX86" s="93"/>
      <c r="HJY86" s="93"/>
      <c r="HJZ86" s="93"/>
      <c r="HKF86" s="93"/>
      <c r="HKI86" s="93"/>
      <c r="HKL86" s="93"/>
      <c r="HKO86" s="93"/>
      <c r="HKR86" s="93"/>
      <c r="HKU86" s="93"/>
      <c r="HLA86" s="93"/>
      <c r="HLJ86" s="93"/>
      <c r="HLM86" s="93"/>
      <c r="HLP86" s="93"/>
      <c r="HLS86" s="93"/>
      <c r="HME86" s="93"/>
      <c r="HMK86" s="93"/>
      <c r="HMN86" s="93"/>
      <c r="HMQ86" s="93"/>
      <c r="HMT86" s="93"/>
      <c r="HMZ86" s="93"/>
      <c r="HNC86" s="93"/>
      <c r="HNF86" s="93"/>
      <c r="HNI86" s="93"/>
      <c r="HNK86" s="93"/>
      <c r="HNL86" s="93"/>
      <c r="HNQ86" s="93"/>
      <c r="HNT86" s="93"/>
      <c r="HNW86" s="93"/>
      <c r="HNZ86" s="93"/>
      <c r="HOC86" s="93"/>
      <c r="HOF86" s="93"/>
      <c r="HOI86" s="93"/>
      <c r="HOO86" s="93"/>
      <c r="HOR86" s="93"/>
      <c r="HOU86" s="93"/>
      <c r="HOW86" s="93"/>
      <c r="HOX86" s="93"/>
      <c r="HPF86" s="93"/>
      <c r="HPI86" s="93"/>
      <c r="HPL86" s="93"/>
      <c r="HPW86" s="93"/>
      <c r="HPX86" s="93"/>
      <c r="HQC86" s="93"/>
      <c r="HQG86" s="93"/>
      <c r="HQH86" s="93"/>
      <c r="HQP86" s="93"/>
      <c r="HQQ86" s="93"/>
      <c r="HRQ86" s="93"/>
      <c r="HRR86" s="93"/>
      <c r="HRS86" s="93"/>
      <c r="HRT86" s="93"/>
      <c r="HRU86" s="93"/>
      <c r="HRV86" s="93"/>
      <c r="HRW86" s="93"/>
      <c r="HRX86" s="93"/>
      <c r="HRY86" s="93"/>
      <c r="HRZ86" s="93"/>
      <c r="HSA86" s="93"/>
      <c r="HSB86" s="93"/>
      <c r="HSC86" s="93"/>
      <c r="HSD86" s="93"/>
      <c r="HSE86" s="93"/>
      <c r="HSF86" s="93"/>
      <c r="HSG86" s="93"/>
      <c r="HSH86" s="93"/>
      <c r="HSI86" s="93"/>
      <c r="HSJ86" s="93"/>
      <c r="HSK86" s="93"/>
      <c r="HSL86" s="93"/>
      <c r="HSM86" s="93"/>
      <c r="HSN86" s="93"/>
      <c r="HSO86" s="93"/>
      <c r="HSP86" s="93"/>
      <c r="HSQ86" s="93"/>
      <c r="HSR86" s="93"/>
      <c r="HSS86" s="93"/>
      <c r="HST86" s="93"/>
      <c r="HSU86" s="93"/>
      <c r="HSV86" s="93"/>
      <c r="HSW86" s="93"/>
      <c r="HSX86" s="93"/>
      <c r="HSY86" s="93"/>
      <c r="HSZ86" s="93"/>
      <c r="HTA86" s="93"/>
      <c r="HTB86" s="93"/>
      <c r="HTC86" s="93"/>
      <c r="HTD86" s="93"/>
      <c r="HTE86" s="93"/>
      <c r="HTF86" s="93"/>
      <c r="HTG86" s="93"/>
      <c r="HTH86" s="93"/>
      <c r="HTI86" s="93"/>
      <c r="HTJ86" s="93"/>
      <c r="HTK86" s="93"/>
      <c r="HTL86" s="93"/>
      <c r="HTM86" s="93"/>
      <c r="HTN86" s="93"/>
      <c r="HTO86" s="93"/>
      <c r="HTP86" s="93"/>
      <c r="HTQ86" s="93"/>
      <c r="HTR86" s="93"/>
      <c r="HTS86" s="93"/>
      <c r="HTT86" s="93"/>
      <c r="HTU86" s="93"/>
      <c r="HTV86" s="93"/>
      <c r="HUB86" s="93"/>
      <c r="HUE86" s="93"/>
      <c r="HUH86" s="93"/>
      <c r="HUK86" s="93"/>
      <c r="HUN86" s="93"/>
      <c r="HUQ86" s="93"/>
      <c r="HUW86" s="93"/>
      <c r="HVF86" s="93"/>
      <c r="HVI86" s="93"/>
      <c r="HVL86" s="93"/>
      <c r="HVO86" s="93"/>
      <c r="HWA86" s="93"/>
      <c r="HWG86" s="93"/>
      <c r="HWJ86" s="93"/>
      <c r="HWM86" s="93"/>
      <c r="HWP86" s="93"/>
      <c r="HWV86" s="93"/>
      <c r="HWY86" s="93"/>
      <c r="HXB86" s="93"/>
      <c r="HXE86" s="93"/>
      <c r="HXG86" s="93"/>
      <c r="HXH86" s="93"/>
      <c r="HXM86" s="93"/>
      <c r="HXP86" s="93"/>
      <c r="HXS86" s="93"/>
      <c r="HXV86" s="93"/>
      <c r="HXY86" s="93"/>
      <c r="HYB86" s="93"/>
      <c r="HYE86" s="93"/>
      <c r="HYK86" s="93"/>
      <c r="HYN86" s="93"/>
      <c r="HYQ86" s="93"/>
      <c r="HYS86" s="93"/>
      <c r="HYT86" s="93"/>
      <c r="HZB86" s="93"/>
      <c r="HZE86" s="93"/>
      <c r="HZH86" s="93"/>
      <c r="HZS86" s="93"/>
      <c r="HZT86" s="93"/>
      <c r="HZY86" s="93"/>
      <c r="IAC86" s="93"/>
      <c r="IAD86" s="93"/>
      <c r="IAL86" s="93"/>
      <c r="IAM86" s="93"/>
      <c r="IBM86" s="93"/>
      <c r="IBN86" s="93"/>
      <c r="IBO86" s="93"/>
      <c r="IBP86" s="93"/>
      <c r="IBQ86" s="93"/>
      <c r="IBR86" s="93"/>
      <c r="IBS86" s="93"/>
      <c r="IBT86" s="93"/>
      <c r="IBU86" s="93"/>
      <c r="IBV86" s="93"/>
      <c r="IBW86" s="93"/>
      <c r="IBX86" s="93"/>
      <c r="IBY86" s="93"/>
      <c r="IBZ86" s="93"/>
      <c r="ICA86" s="93"/>
      <c r="ICB86" s="93"/>
      <c r="ICC86" s="93"/>
      <c r="ICD86" s="93"/>
      <c r="ICE86" s="93"/>
      <c r="ICF86" s="93"/>
      <c r="ICG86" s="93"/>
      <c r="ICH86" s="93"/>
      <c r="ICI86" s="93"/>
      <c r="ICJ86" s="93"/>
      <c r="ICK86" s="93"/>
      <c r="ICL86" s="93"/>
      <c r="ICM86" s="93"/>
      <c r="ICN86" s="93"/>
      <c r="ICO86" s="93"/>
      <c r="ICP86" s="93"/>
      <c r="ICQ86" s="93"/>
      <c r="ICR86" s="93"/>
      <c r="ICS86" s="93"/>
      <c r="ICT86" s="93"/>
      <c r="ICU86" s="93"/>
      <c r="ICV86" s="93"/>
      <c r="ICW86" s="93"/>
      <c r="ICX86" s="93"/>
      <c r="ICY86" s="93"/>
      <c r="ICZ86" s="93"/>
      <c r="IDA86" s="93"/>
      <c r="IDB86" s="93"/>
      <c r="IDC86" s="93"/>
      <c r="IDD86" s="93"/>
      <c r="IDE86" s="93"/>
      <c r="IDF86" s="93"/>
      <c r="IDG86" s="93"/>
      <c r="IDH86" s="93"/>
      <c r="IDI86" s="93"/>
      <c r="IDJ86" s="93"/>
      <c r="IDK86" s="93"/>
      <c r="IDL86" s="93"/>
      <c r="IDM86" s="93"/>
      <c r="IDN86" s="93"/>
      <c r="IDO86" s="93"/>
      <c r="IDP86" s="93"/>
      <c r="IDQ86" s="93"/>
      <c r="IDR86" s="93"/>
      <c r="IDX86" s="93"/>
      <c r="IEA86" s="93"/>
      <c r="IED86" s="93"/>
      <c r="IEG86" s="93"/>
      <c r="IEJ86" s="93"/>
      <c r="IEM86" s="93"/>
      <c r="IES86" s="93"/>
      <c r="IFB86" s="93"/>
      <c r="IFE86" s="93"/>
      <c r="IFH86" s="93"/>
      <c r="IFK86" s="93"/>
      <c r="IFW86" s="93"/>
      <c r="IGC86" s="93"/>
      <c r="IGF86" s="93"/>
      <c r="IGI86" s="93"/>
      <c r="IGL86" s="93"/>
      <c r="IGR86" s="93"/>
      <c r="IGU86" s="93"/>
      <c r="IGX86" s="93"/>
      <c r="IHA86" s="93"/>
      <c r="IHC86" s="93"/>
      <c r="IHD86" s="93"/>
      <c r="IHI86" s="93"/>
      <c r="IHL86" s="93"/>
      <c r="IHO86" s="93"/>
      <c r="IHR86" s="93"/>
      <c r="IHU86" s="93"/>
      <c r="IHX86" s="93"/>
      <c r="IIA86" s="93"/>
      <c r="IIG86" s="93"/>
      <c r="IIJ86" s="93"/>
      <c r="IIM86" s="93"/>
      <c r="IIO86" s="93"/>
      <c r="IIP86" s="93"/>
      <c r="IIX86" s="93"/>
      <c r="IJA86" s="93"/>
      <c r="IJD86" s="93"/>
      <c r="IJO86" s="93"/>
      <c r="IJP86" s="93"/>
      <c r="IJU86" s="93"/>
      <c r="IJY86" s="93"/>
      <c r="IJZ86" s="93"/>
      <c r="IKH86" s="93"/>
      <c r="IKI86" s="93"/>
      <c r="ILI86" s="93"/>
      <c r="ILJ86" s="93"/>
      <c r="ILK86" s="93"/>
      <c r="ILL86" s="93"/>
      <c r="ILM86" s="93"/>
      <c r="ILN86" s="93"/>
      <c r="ILO86" s="93"/>
      <c r="ILP86" s="93"/>
      <c r="ILQ86" s="93"/>
      <c r="ILR86" s="93"/>
      <c r="ILS86" s="93"/>
      <c r="ILT86" s="93"/>
      <c r="ILU86" s="93"/>
      <c r="ILV86" s="93"/>
      <c r="ILW86" s="93"/>
      <c r="ILX86" s="93"/>
      <c r="ILY86" s="93"/>
      <c r="ILZ86" s="93"/>
      <c r="IMA86" s="93"/>
      <c r="IMB86" s="93"/>
      <c r="IMC86" s="93"/>
      <c r="IMD86" s="93"/>
      <c r="IME86" s="93"/>
      <c r="IMF86" s="93"/>
      <c r="IMG86" s="93"/>
      <c r="IMH86" s="93"/>
      <c r="IMI86" s="93"/>
      <c r="IMJ86" s="93"/>
      <c r="IMK86" s="93"/>
      <c r="IML86" s="93"/>
      <c r="IMM86" s="93"/>
      <c r="IMN86" s="93"/>
      <c r="IMO86" s="93"/>
      <c r="IMP86" s="93"/>
      <c r="IMQ86" s="93"/>
      <c r="IMR86" s="93"/>
      <c r="IMS86" s="93"/>
      <c r="IMT86" s="93"/>
      <c r="IMU86" s="93"/>
      <c r="IMV86" s="93"/>
      <c r="IMW86" s="93"/>
      <c r="IMX86" s="93"/>
      <c r="IMY86" s="93"/>
      <c r="IMZ86" s="93"/>
      <c r="INA86" s="93"/>
      <c r="INB86" s="93"/>
      <c r="INC86" s="93"/>
      <c r="IND86" s="93"/>
      <c r="INE86" s="93"/>
      <c r="INF86" s="93"/>
      <c r="ING86" s="93"/>
      <c r="INH86" s="93"/>
      <c r="INI86" s="93"/>
      <c r="INJ86" s="93"/>
      <c r="INK86" s="93"/>
      <c r="INL86" s="93"/>
      <c r="INM86" s="93"/>
      <c r="INN86" s="93"/>
      <c r="INT86" s="93"/>
      <c r="INW86" s="93"/>
      <c r="INZ86" s="93"/>
      <c r="IOC86" s="93"/>
      <c r="IOF86" s="93"/>
      <c r="IOI86" s="93"/>
      <c r="IOO86" s="93"/>
      <c r="IOX86" s="93"/>
      <c r="IPA86" s="93"/>
      <c r="IPD86" s="93"/>
      <c r="IPG86" s="93"/>
      <c r="IPS86" s="93"/>
      <c r="IPY86" s="93"/>
      <c r="IQB86" s="93"/>
      <c r="IQE86" s="93"/>
      <c r="IQH86" s="93"/>
      <c r="IQN86" s="93"/>
      <c r="IQQ86" s="93"/>
      <c r="IQT86" s="93"/>
      <c r="IQW86" s="93"/>
      <c r="IQY86" s="93"/>
      <c r="IQZ86" s="93"/>
      <c r="IRE86" s="93"/>
      <c r="IRH86" s="93"/>
      <c r="IRK86" s="93"/>
      <c r="IRN86" s="93"/>
      <c r="IRQ86" s="93"/>
      <c r="IRT86" s="93"/>
      <c r="IRW86" s="93"/>
      <c r="ISC86" s="93"/>
      <c r="ISF86" s="93"/>
      <c r="ISI86" s="93"/>
      <c r="ISK86" s="93"/>
      <c r="ISL86" s="93"/>
      <c r="IST86" s="93"/>
      <c r="ISW86" s="93"/>
      <c r="ISZ86" s="93"/>
      <c r="ITK86" s="93"/>
      <c r="ITL86" s="93"/>
      <c r="ITQ86" s="93"/>
      <c r="ITU86" s="93"/>
      <c r="ITV86" s="93"/>
      <c r="IUD86" s="93"/>
      <c r="IUE86" s="93"/>
      <c r="IVE86" s="93"/>
      <c r="IVF86" s="93"/>
      <c r="IVG86" s="93"/>
      <c r="IVH86" s="93"/>
      <c r="IVI86" s="93"/>
      <c r="IVJ86" s="93"/>
      <c r="IVK86" s="93"/>
      <c r="IVL86" s="93"/>
      <c r="IVM86" s="93"/>
      <c r="IVN86" s="93"/>
      <c r="IVO86" s="93"/>
      <c r="IVP86" s="93"/>
      <c r="IVQ86" s="93"/>
      <c r="IVR86" s="93"/>
      <c r="IVS86" s="93"/>
      <c r="IVT86" s="93"/>
      <c r="IVU86" s="93"/>
      <c r="IVV86" s="93"/>
      <c r="IVW86" s="93"/>
      <c r="IVX86" s="93"/>
      <c r="IVY86" s="93"/>
      <c r="IVZ86" s="93"/>
      <c r="IWA86" s="93"/>
      <c r="IWB86" s="93"/>
      <c r="IWC86" s="93"/>
      <c r="IWD86" s="93"/>
      <c r="IWE86" s="93"/>
      <c r="IWF86" s="93"/>
      <c r="IWG86" s="93"/>
      <c r="IWH86" s="93"/>
      <c r="IWI86" s="93"/>
      <c r="IWJ86" s="93"/>
      <c r="IWK86" s="93"/>
      <c r="IWL86" s="93"/>
      <c r="IWM86" s="93"/>
      <c r="IWN86" s="93"/>
      <c r="IWO86" s="93"/>
      <c r="IWP86" s="93"/>
      <c r="IWQ86" s="93"/>
      <c r="IWR86" s="93"/>
      <c r="IWS86" s="93"/>
      <c r="IWT86" s="93"/>
      <c r="IWU86" s="93"/>
      <c r="IWV86" s="93"/>
      <c r="IWW86" s="93"/>
      <c r="IWX86" s="93"/>
      <c r="IWY86" s="93"/>
      <c r="IWZ86" s="93"/>
      <c r="IXA86" s="93"/>
      <c r="IXB86" s="93"/>
      <c r="IXC86" s="93"/>
      <c r="IXD86" s="93"/>
      <c r="IXE86" s="93"/>
      <c r="IXF86" s="93"/>
      <c r="IXG86" s="93"/>
      <c r="IXH86" s="93"/>
      <c r="IXI86" s="93"/>
      <c r="IXJ86" s="93"/>
      <c r="IXP86" s="93"/>
      <c r="IXS86" s="93"/>
      <c r="IXV86" s="93"/>
      <c r="IXY86" s="93"/>
      <c r="IYB86" s="93"/>
      <c r="IYE86" s="93"/>
      <c r="IYK86" s="93"/>
      <c r="IYT86" s="93"/>
      <c r="IYW86" s="93"/>
      <c r="IYZ86" s="93"/>
      <c r="IZC86" s="93"/>
      <c r="IZO86" s="93"/>
      <c r="IZU86" s="93"/>
      <c r="IZX86" s="93"/>
      <c r="JAA86" s="93"/>
      <c r="JAD86" s="93"/>
      <c r="JAJ86" s="93"/>
      <c r="JAM86" s="93"/>
      <c r="JAP86" s="93"/>
      <c r="JAS86" s="93"/>
      <c r="JAU86" s="93"/>
      <c r="JAV86" s="93"/>
      <c r="JBA86" s="93"/>
      <c r="JBD86" s="93"/>
      <c r="JBG86" s="93"/>
      <c r="JBJ86" s="93"/>
      <c r="JBM86" s="93"/>
      <c r="JBP86" s="93"/>
      <c r="JBS86" s="93"/>
      <c r="JBY86" s="93"/>
      <c r="JCB86" s="93"/>
      <c r="JCE86" s="93"/>
      <c r="JCG86" s="93"/>
      <c r="JCH86" s="93"/>
      <c r="JCP86" s="93"/>
      <c r="JCS86" s="93"/>
      <c r="JCV86" s="93"/>
      <c r="JDG86" s="93"/>
      <c r="JDH86" s="93"/>
      <c r="JDM86" s="93"/>
      <c r="JDQ86" s="93"/>
      <c r="JDR86" s="93"/>
      <c r="JDZ86" s="93"/>
      <c r="JEA86" s="93"/>
      <c r="JFA86" s="93"/>
      <c r="JFB86" s="93"/>
      <c r="JFC86" s="93"/>
      <c r="JFD86" s="93"/>
      <c r="JFE86" s="93"/>
      <c r="JFF86" s="93"/>
      <c r="JFG86" s="93"/>
      <c r="JFH86" s="93"/>
      <c r="JFI86" s="93"/>
      <c r="JFJ86" s="93"/>
      <c r="JFK86" s="93"/>
      <c r="JFL86" s="93"/>
      <c r="JFM86" s="93"/>
      <c r="JFN86" s="93"/>
      <c r="JFO86" s="93"/>
      <c r="JFP86" s="93"/>
      <c r="JFQ86" s="93"/>
      <c r="JFR86" s="93"/>
      <c r="JFS86" s="93"/>
      <c r="JFT86" s="93"/>
      <c r="JFU86" s="93"/>
      <c r="JFV86" s="93"/>
      <c r="JFW86" s="93"/>
      <c r="JFX86" s="93"/>
      <c r="JFY86" s="93"/>
      <c r="JFZ86" s="93"/>
      <c r="JGA86" s="93"/>
      <c r="JGB86" s="93"/>
      <c r="JGC86" s="93"/>
      <c r="JGD86" s="93"/>
      <c r="JGE86" s="93"/>
      <c r="JGF86" s="93"/>
      <c r="JGG86" s="93"/>
      <c r="JGH86" s="93"/>
      <c r="JGI86" s="93"/>
      <c r="JGJ86" s="93"/>
      <c r="JGK86" s="93"/>
      <c r="JGL86" s="93"/>
      <c r="JGM86" s="93"/>
      <c r="JGN86" s="93"/>
      <c r="JGO86" s="93"/>
      <c r="JGP86" s="93"/>
      <c r="JGQ86" s="93"/>
      <c r="JGR86" s="93"/>
      <c r="JGS86" s="93"/>
      <c r="JGT86" s="93"/>
      <c r="JGU86" s="93"/>
      <c r="JGV86" s="93"/>
      <c r="JGW86" s="93"/>
      <c r="JGX86" s="93"/>
      <c r="JGY86" s="93"/>
      <c r="JGZ86" s="93"/>
      <c r="JHA86" s="93"/>
      <c r="JHB86" s="93"/>
      <c r="JHC86" s="93"/>
      <c r="JHD86" s="93"/>
      <c r="JHE86" s="93"/>
      <c r="JHF86" s="93"/>
      <c r="JHL86" s="93"/>
      <c r="JHO86" s="93"/>
      <c r="JHR86" s="93"/>
      <c r="JHU86" s="93"/>
      <c r="JHX86" s="93"/>
      <c r="JIA86" s="93"/>
      <c r="JIG86" s="93"/>
      <c r="JIP86" s="93"/>
      <c r="JIS86" s="93"/>
      <c r="JIV86" s="93"/>
      <c r="JIY86" s="93"/>
      <c r="JJK86" s="93"/>
      <c r="JJQ86" s="93"/>
      <c r="JJT86" s="93"/>
      <c r="JJW86" s="93"/>
      <c r="JJZ86" s="93"/>
      <c r="JKF86" s="93"/>
      <c r="JKI86" s="93"/>
      <c r="JKL86" s="93"/>
      <c r="JKO86" s="93"/>
      <c r="JKQ86" s="93"/>
      <c r="JKR86" s="93"/>
      <c r="JKW86" s="93"/>
      <c r="JKZ86" s="93"/>
      <c r="JLC86" s="93"/>
      <c r="JLF86" s="93"/>
      <c r="JLI86" s="93"/>
      <c r="JLL86" s="93"/>
      <c r="JLO86" s="93"/>
      <c r="JLU86" s="93"/>
      <c r="JLX86" s="93"/>
      <c r="JMA86" s="93"/>
      <c r="JMC86" s="93"/>
      <c r="JMD86" s="93"/>
      <c r="JML86" s="93"/>
      <c r="JMO86" s="93"/>
      <c r="JMR86" s="93"/>
      <c r="JNC86" s="93"/>
      <c r="JND86" s="93"/>
      <c r="JNI86" s="93"/>
      <c r="JNM86" s="93"/>
      <c r="JNN86" s="93"/>
      <c r="JNV86" s="93"/>
      <c r="JNW86" s="93"/>
      <c r="JOW86" s="93"/>
      <c r="JOX86" s="93"/>
      <c r="JOY86" s="93"/>
      <c r="JOZ86" s="93"/>
      <c r="JPA86" s="93"/>
      <c r="JPB86" s="93"/>
      <c r="JPC86" s="93"/>
      <c r="JPD86" s="93"/>
      <c r="JPE86" s="93"/>
      <c r="JPF86" s="93"/>
      <c r="JPG86" s="93"/>
      <c r="JPH86" s="93"/>
      <c r="JPI86" s="93"/>
      <c r="JPJ86" s="93"/>
      <c r="JPK86" s="93"/>
      <c r="JPL86" s="93"/>
      <c r="JPM86" s="93"/>
      <c r="JPN86" s="93"/>
      <c r="JPO86" s="93"/>
      <c r="JPP86" s="93"/>
      <c r="JPQ86" s="93"/>
      <c r="JPR86" s="93"/>
      <c r="JPS86" s="93"/>
      <c r="JPT86" s="93"/>
      <c r="JPU86" s="93"/>
      <c r="JPV86" s="93"/>
      <c r="JPW86" s="93"/>
      <c r="JPX86" s="93"/>
      <c r="JPY86" s="93"/>
      <c r="JPZ86" s="93"/>
      <c r="JQA86" s="93"/>
      <c r="JQB86" s="93"/>
      <c r="JQC86" s="93"/>
      <c r="JQD86" s="93"/>
      <c r="JQE86" s="93"/>
      <c r="JQF86" s="93"/>
      <c r="JQG86" s="93"/>
      <c r="JQH86" s="93"/>
      <c r="JQI86" s="93"/>
      <c r="JQJ86" s="93"/>
      <c r="JQK86" s="93"/>
      <c r="JQL86" s="93"/>
      <c r="JQM86" s="93"/>
      <c r="JQN86" s="93"/>
      <c r="JQO86" s="93"/>
      <c r="JQP86" s="93"/>
      <c r="JQQ86" s="93"/>
      <c r="JQR86" s="93"/>
      <c r="JQS86" s="93"/>
      <c r="JQT86" s="93"/>
      <c r="JQU86" s="93"/>
      <c r="JQV86" s="93"/>
      <c r="JQW86" s="93"/>
      <c r="JQX86" s="93"/>
      <c r="JQY86" s="93"/>
      <c r="JQZ86" s="93"/>
      <c r="JRA86" s="93"/>
      <c r="JRB86" s="93"/>
      <c r="JRH86" s="93"/>
      <c r="JRK86" s="93"/>
      <c r="JRN86" s="93"/>
      <c r="JRQ86" s="93"/>
      <c r="JRT86" s="93"/>
      <c r="JRW86" s="93"/>
      <c r="JSC86" s="93"/>
      <c r="JSL86" s="93"/>
      <c r="JSO86" s="93"/>
      <c r="JSR86" s="93"/>
      <c r="JSU86" s="93"/>
      <c r="JTG86" s="93"/>
      <c r="JTM86" s="93"/>
      <c r="JTP86" s="93"/>
      <c r="JTS86" s="93"/>
      <c r="JTV86" s="93"/>
      <c r="JUB86" s="93"/>
      <c r="JUE86" s="93"/>
      <c r="JUH86" s="93"/>
      <c r="JUK86" s="93"/>
      <c r="JUM86" s="93"/>
      <c r="JUN86" s="93"/>
      <c r="JUS86" s="93"/>
      <c r="JUV86" s="93"/>
      <c r="JUY86" s="93"/>
      <c r="JVB86" s="93"/>
      <c r="JVE86" s="93"/>
      <c r="JVH86" s="93"/>
      <c r="JVK86" s="93"/>
      <c r="JVQ86" s="93"/>
      <c r="JVT86" s="93"/>
      <c r="JVW86" s="93"/>
      <c r="JVY86" s="93"/>
      <c r="JVZ86" s="93"/>
      <c r="JWH86" s="93"/>
      <c r="JWK86" s="93"/>
      <c r="JWN86" s="93"/>
      <c r="JWY86" s="93"/>
      <c r="JWZ86" s="93"/>
      <c r="JXE86" s="93"/>
      <c r="JXI86" s="93"/>
      <c r="JXJ86" s="93"/>
      <c r="JXR86" s="93"/>
      <c r="JXS86" s="93"/>
      <c r="JYS86" s="93"/>
      <c r="JYT86" s="93"/>
      <c r="JYU86" s="93"/>
      <c r="JYV86" s="93"/>
      <c r="JYW86" s="93"/>
      <c r="JYX86" s="93"/>
      <c r="JYY86" s="93"/>
      <c r="JYZ86" s="93"/>
      <c r="JZA86" s="93"/>
      <c r="JZB86" s="93"/>
      <c r="JZC86" s="93"/>
      <c r="JZD86" s="93"/>
      <c r="JZE86" s="93"/>
      <c r="JZF86" s="93"/>
      <c r="JZG86" s="93"/>
      <c r="JZH86" s="93"/>
      <c r="JZI86" s="93"/>
      <c r="JZJ86" s="93"/>
      <c r="JZK86" s="93"/>
      <c r="JZL86" s="93"/>
      <c r="JZM86" s="93"/>
      <c r="JZN86" s="93"/>
      <c r="JZO86" s="93"/>
      <c r="JZP86" s="93"/>
      <c r="JZQ86" s="93"/>
      <c r="JZR86" s="93"/>
      <c r="JZS86" s="93"/>
      <c r="JZT86" s="93"/>
      <c r="JZU86" s="93"/>
      <c r="JZV86" s="93"/>
      <c r="JZW86" s="93"/>
      <c r="JZX86" s="93"/>
      <c r="JZY86" s="93"/>
      <c r="JZZ86" s="93"/>
      <c r="KAA86" s="93"/>
      <c r="KAB86" s="93"/>
      <c r="KAC86" s="93"/>
      <c r="KAD86" s="93"/>
      <c r="KAE86" s="93"/>
      <c r="KAF86" s="93"/>
      <c r="KAG86" s="93"/>
      <c r="KAH86" s="93"/>
      <c r="KAI86" s="93"/>
      <c r="KAJ86" s="93"/>
      <c r="KAK86" s="93"/>
      <c r="KAL86" s="93"/>
      <c r="KAM86" s="93"/>
      <c r="KAN86" s="93"/>
      <c r="KAO86" s="93"/>
      <c r="KAP86" s="93"/>
      <c r="KAQ86" s="93"/>
      <c r="KAR86" s="93"/>
      <c r="KAS86" s="93"/>
      <c r="KAT86" s="93"/>
      <c r="KAU86" s="93"/>
      <c r="KAV86" s="93"/>
      <c r="KAW86" s="93"/>
      <c r="KAX86" s="93"/>
      <c r="KBD86" s="93"/>
      <c r="KBG86" s="93"/>
      <c r="KBJ86" s="93"/>
      <c r="KBM86" s="93"/>
      <c r="KBP86" s="93"/>
      <c r="KBS86" s="93"/>
      <c r="KBY86" s="93"/>
      <c r="KCH86" s="93"/>
      <c r="KCK86" s="93"/>
      <c r="KCN86" s="93"/>
      <c r="KCQ86" s="93"/>
      <c r="KDC86" s="93"/>
      <c r="KDI86" s="93"/>
      <c r="KDL86" s="93"/>
      <c r="KDO86" s="93"/>
      <c r="KDR86" s="93"/>
      <c r="KDX86" s="93"/>
      <c r="KEA86" s="93"/>
      <c r="KED86" s="93"/>
      <c r="KEG86" s="93"/>
      <c r="KEI86" s="93"/>
      <c r="KEJ86" s="93"/>
      <c r="KEO86" s="93"/>
      <c r="KER86" s="93"/>
      <c r="KEU86" s="93"/>
      <c r="KEX86" s="93"/>
      <c r="KFA86" s="93"/>
      <c r="KFD86" s="93"/>
      <c r="KFG86" s="93"/>
      <c r="KFM86" s="93"/>
      <c r="KFP86" s="93"/>
      <c r="KFS86" s="93"/>
      <c r="KFU86" s="93"/>
      <c r="KFV86" s="93"/>
      <c r="KGD86" s="93"/>
      <c r="KGG86" s="93"/>
      <c r="KGJ86" s="93"/>
      <c r="KGU86" s="93"/>
      <c r="KGV86" s="93"/>
      <c r="KHA86" s="93"/>
      <c r="KHE86" s="93"/>
      <c r="KHF86" s="93"/>
      <c r="KHN86" s="93"/>
      <c r="KHO86" s="93"/>
      <c r="KIO86" s="93"/>
      <c r="KIP86" s="93"/>
      <c r="KIQ86" s="93"/>
      <c r="KIR86" s="93"/>
      <c r="KIS86" s="93"/>
      <c r="KIT86" s="93"/>
      <c r="KIU86" s="93"/>
      <c r="KIV86" s="93"/>
      <c r="KIW86" s="93"/>
      <c r="KIX86" s="93"/>
      <c r="KIY86" s="93"/>
      <c r="KIZ86" s="93"/>
      <c r="KJA86" s="93"/>
      <c r="KJB86" s="93"/>
      <c r="KJC86" s="93"/>
      <c r="KJD86" s="93"/>
      <c r="KJE86" s="93"/>
      <c r="KJF86" s="93"/>
      <c r="KJG86" s="93"/>
      <c r="KJH86" s="93"/>
      <c r="KJI86" s="93"/>
      <c r="KJJ86" s="93"/>
      <c r="KJK86" s="93"/>
      <c r="KJL86" s="93"/>
      <c r="KJM86" s="93"/>
      <c r="KJN86" s="93"/>
      <c r="KJO86" s="93"/>
      <c r="KJP86" s="93"/>
      <c r="KJQ86" s="93"/>
      <c r="KJR86" s="93"/>
      <c r="KJS86" s="93"/>
      <c r="KJT86" s="93"/>
      <c r="KJU86" s="93"/>
      <c r="KJV86" s="93"/>
      <c r="KJW86" s="93"/>
      <c r="KJX86" s="93"/>
      <c r="KJY86" s="93"/>
      <c r="KJZ86" s="93"/>
      <c r="KKA86" s="93"/>
      <c r="KKB86" s="93"/>
      <c r="KKC86" s="93"/>
      <c r="KKD86" s="93"/>
      <c r="KKE86" s="93"/>
      <c r="KKF86" s="93"/>
      <c r="KKG86" s="93"/>
      <c r="KKH86" s="93"/>
      <c r="KKI86" s="93"/>
      <c r="KKJ86" s="93"/>
      <c r="KKK86" s="93"/>
      <c r="KKL86" s="93"/>
      <c r="KKM86" s="93"/>
      <c r="KKN86" s="93"/>
      <c r="KKO86" s="93"/>
      <c r="KKP86" s="93"/>
      <c r="KKQ86" s="93"/>
      <c r="KKR86" s="93"/>
      <c r="KKS86" s="93"/>
      <c r="KKT86" s="93"/>
      <c r="KKZ86" s="93"/>
      <c r="KLC86" s="93"/>
      <c r="KLF86" s="93"/>
      <c r="KLI86" s="93"/>
      <c r="KLL86" s="93"/>
      <c r="KLO86" s="93"/>
      <c r="KLU86" s="93"/>
      <c r="KMD86" s="93"/>
      <c r="KMG86" s="93"/>
      <c r="KMJ86" s="93"/>
      <c r="KMM86" s="93"/>
      <c r="KMY86" s="93"/>
      <c r="KNE86" s="93"/>
      <c r="KNH86" s="93"/>
      <c r="KNK86" s="93"/>
      <c r="KNN86" s="93"/>
      <c r="KNT86" s="93"/>
      <c r="KNW86" s="93"/>
      <c r="KNZ86" s="93"/>
      <c r="KOC86" s="93"/>
      <c r="KOE86" s="93"/>
      <c r="KOF86" s="93"/>
      <c r="KOK86" s="93"/>
      <c r="KON86" s="93"/>
      <c r="KOQ86" s="93"/>
      <c r="KOT86" s="93"/>
      <c r="KOW86" s="93"/>
      <c r="KOZ86" s="93"/>
      <c r="KPC86" s="93"/>
      <c r="KPI86" s="93"/>
      <c r="KPL86" s="93"/>
      <c r="KPO86" s="93"/>
      <c r="KPQ86" s="93"/>
      <c r="KPR86" s="93"/>
      <c r="KPZ86" s="93"/>
      <c r="KQC86" s="93"/>
      <c r="KQF86" s="93"/>
      <c r="KQQ86" s="93"/>
      <c r="KQR86" s="93"/>
      <c r="KQW86" s="93"/>
      <c r="KRA86" s="93"/>
      <c r="KRB86" s="93"/>
      <c r="KRJ86" s="93"/>
      <c r="KRK86" s="93"/>
      <c r="KSK86" s="93"/>
      <c r="KSL86" s="93"/>
      <c r="KSM86" s="93"/>
      <c r="KSN86" s="93"/>
      <c r="KSO86" s="93"/>
      <c r="KSP86" s="93"/>
      <c r="KSQ86" s="93"/>
      <c r="KSR86" s="93"/>
      <c r="KSS86" s="93"/>
      <c r="KST86" s="93"/>
      <c r="KSU86" s="93"/>
      <c r="KSV86" s="93"/>
      <c r="KSW86" s="93"/>
      <c r="KSX86" s="93"/>
      <c r="KSY86" s="93"/>
      <c r="KSZ86" s="93"/>
      <c r="KTA86" s="93"/>
      <c r="KTB86" s="93"/>
      <c r="KTC86" s="93"/>
      <c r="KTD86" s="93"/>
      <c r="KTE86" s="93"/>
      <c r="KTF86" s="93"/>
      <c r="KTG86" s="93"/>
      <c r="KTH86" s="93"/>
      <c r="KTI86" s="93"/>
      <c r="KTJ86" s="93"/>
      <c r="KTK86" s="93"/>
      <c r="KTL86" s="93"/>
      <c r="KTM86" s="93"/>
      <c r="KTN86" s="93"/>
      <c r="KTO86" s="93"/>
      <c r="KTP86" s="93"/>
      <c r="KTQ86" s="93"/>
      <c r="KTR86" s="93"/>
      <c r="KTS86" s="93"/>
      <c r="KTT86" s="93"/>
      <c r="KTU86" s="93"/>
      <c r="KTV86" s="93"/>
      <c r="KTW86" s="93"/>
      <c r="KTX86" s="93"/>
      <c r="KTY86" s="93"/>
      <c r="KTZ86" s="93"/>
      <c r="KUA86" s="93"/>
      <c r="KUB86" s="93"/>
      <c r="KUC86" s="93"/>
      <c r="KUD86" s="93"/>
      <c r="KUE86" s="93"/>
      <c r="KUF86" s="93"/>
      <c r="KUG86" s="93"/>
      <c r="KUH86" s="93"/>
      <c r="KUI86" s="93"/>
      <c r="KUJ86" s="93"/>
      <c r="KUK86" s="93"/>
      <c r="KUL86" s="93"/>
      <c r="KUM86" s="93"/>
      <c r="KUN86" s="93"/>
      <c r="KUO86" s="93"/>
      <c r="KUP86" s="93"/>
      <c r="KUV86" s="93"/>
      <c r="KUY86" s="93"/>
      <c r="KVB86" s="93"/>
      <c r="KVE86" s="93"/>
      <c r="KVH86" s="93"/>
      <c r="KVK86" s="93"/>
      <c r="KVQ86" s="93"/>
      <c r="KVZ86" s="93"/>
      <c r="KWC86" s="93"/>
      <c r="KWF86" s="93"/>
      <c r="KWI86" s="93"/>
      <c r="KWU86" s="93"/>
      <c r="KXA86" s="93"/>
      <c r="KXD86" s="93"/>
      <c r="KXG86" s="93"/>
      <c r="KXJ86" s="93"/>
      <c r="KXP86" s="93"/>
      <c r="KXS86" s="93"/>
      <c r="KXV86" s="93"/>
      <c r="KXY86" s="93"/>
      <c r="KYA86" s="93"/>
      <c r="KYB86" s="93"/>
      <c r="KYG86" s="93"/>
      <c r="KYJ86" s="93"/>
      <c r="KYM86" s="93"/>
      <c r="KYP86" s="93"/>
      <c r="KYS86" s="93"/>
      <c r="KYV86" s="93"/>
      <c r="KYY86" s="93"/>
      <c r="KZE86" s="93"/>
      <c r="KZH86" s="93"/>
      <c r="KZK86" s="93"/>
      <c r="KZM86" s="93"/>
      <c r="KZN86" s="93"/>
      <c r="KZV86" s="93"/>
      <c r="KZY86" s="93"/>
      <c r="LAB86" s="93"/>
      <c r="LAM86" s="93"/>
      <c r="LAN86" s="93"/>
      <c r="LAS86" s="93"/>
      <c r="LAW86" s="93"/>
      <c r="LAX86" s="93"/>
      <c r="LBF86" s="93"/>
      <c r="LBG86" s="93"/>
      <c r="LCG86" s="93"/>
      <c r="LCH86" s="93"/>
      <c r="LCI86" s="93"/>
      <c r="LCJ86" s="93"/>
      <c r="LCK86" s="93"/>
      <c r="LCL86" s="93"/>
      <c r="LCM86" s="93"/>
      <c r="LCN86" s="93"/>
      <c r="LCO86" s="93"/>
      <c r="LCP86" s="93"/>
      <c r="LCQ86" s="93"/>
      <c r="LCR86" s="93"/>
      <c r="LCS86" s="93"/>
      <c r="LCT86" s="93"/>
      <c r="LCU86" s="93"/>
      <c r="LCV86" s="93"/>
      <c r="LCW86" s="93"/>
      <c r="LCX86" s="93"/>
      <c r="LCY86" s="93"/>
      <c r="LCZ86" s="93"/>
      <c r="LDA86" s="93"/>
      <c r="LDB86" s="93"/>
      <c r="LDC86" s="93"/>
      <c r="LDD86" s="93"/>
      <c r="LDE86" s="93"/>
      <c r="LDF86" s="93"/>
      <c r="LDG86" s="93"/>
      <c r="LDH86" s="93"/>
      <c r="LDI86" s="93"/>
      <c r="LDJ86" s="93"/>
      <c r="LDK86" s="93"/>
      <c r="LDL86" s="93"/>
      <c r="LDM86" s="93"/>
      <c r="LDN86" s="93"/>
      <c r="LDO86" s="93"/>
      <c r="LDP86" s="93"/>
      <c r="LDQ86" s="93"/>
      <c r="LDR86" s="93"/>
      <c r="LDS86" s="93"/>
      <c r="LDT86" s="93"/>
      <c r="LDU86" s="93"/>
      <c r="LDV86" s="93"/>
      <c r="LDW86" s="93"/>
      <c r="LDX86" s="93"/>
      <c r="LDY86" s="93"/>
      <c r="LDZ86" s="93"/>
      <c r="LEA86" s="93"/>
      <c r="LEB86" s="93"/>
      <c r="LEC86" s="93"/>
      <c r="LED86" s="93"/>
      <c r="LEE86" s="93"/>
      <c r="LEF86" s="93"/>
      <c r="LEG86" s="93"/>
      <c r="LEH86" s="93"/>
      <c r="LEI86" s="93"/>
      <c r="LEJ86" s="93"/>
      <c r="LEK86" s="93"/>
      <c r="LEL86" s="93"/>
      <c r="LER86" s="93"/>
      <c r="LEU86" s="93"/>
      <c r="LEX86" s="93"/>
      <c r="LFA86" s="93"/>
      <c r="LFD86" s="93"/>
      <c r="LFG86" s="93"/>
      <c r="LFM86" s="93"/>
      <c r="LFV86" s="93"/>
      <c r="LFY86" s="93"/>
      <c r="LGB86" s="93"/>
      <c r="LGE86" s="93"/>
      <c r="LGQ86" s="93"/>
      <c r="LGW86" s="93"/>
      <c r="LGZ86" s="93"/>
      <c r="LHC86" s="93"/>
      <c r="LHF86" s="93"/>
      <c r="LHL86" s="93"/>
      <c r="LHO86" s="93"/>
      <c r="LHR86" s="93"/>
      <c r="LHU86" s="93"/>
      <c r="LHW86" s="93"/>
      <c r="LHX86" s="93"/>
      <c r="LIC86" s="93"/>
      <c r="LIF86" s="93"/>
      <c r="LII86" s="93"/>
      <c r="LIL86" s="93"/>
      <c r="LIO86" s="93"/>
      <c r="LIR86" s="93"/>
      <c r="LIU86" s="93"/>
      <c r="LJA86" s="93"/>
      <c r="LJD86" s="93"/>
      <c r="LJG86" s="93"/>
      <c r="LJI86" s="93"/>
      <c r="LJJ86" s="93"/>
      <c r="LJR86" s="93"/>
      <c r="LJU86" s="93"/>
      <c r="LJX86" s="93"/>
      <c r="LKI86" s="93"/>
      <c r="LKJ86" s="93"/>
      <c r="LKO86" s="93"/>
      <c r="LKS86" s="93"/>
      <c r="LKT86" s="93"/>
      <c r="LLB86" s="93"/>
      <c r="LLC86" s="93"/>
      <c r="LMC86" s="93"/>
      <c r="LMD86" s="93"/>
      <c r="LME86" s="93"/>
      <c r="LMF86" s="93"/>
      <c r="LMG86" s="93"/>
      <c r="LMH86" s="93"/>
      <c r="LMI86" s="93"/>
      <c r="LMJ86" s="93"/>
      <c r="LMK86" s="93"/>
      <c r="LML86" s="93"/>
      <c r="LMM86" s="93"/>
      <c r="LMN86" s="93"/>
      <c r="LMO86" s="93"/>
      <c r="LMP86" s="93"/>
      <c r="LMQ86" s="93"/>
      <c r="LMR86" s="93"/>
      <c r="LMS86" s="93"/>
      <c r="LMT86" s="93"/>
      <c r="LMU86" s="93"/>
      <c r="LMV86" s="93"/>
      <c r="LMW86" s="93"/>
      <c r="LMX86" s="93"/>
      <c r="LMY86" s="93"/>
      <c r="LMZ86" s="93"/>
      <c r="LNA86" s="93"/>
      <c r="LNB86" s="93"/>
      <c r="LNC86" s="93"/>
      <c r="LND86" s="93"/>
      <c r="LNE86" s="93"/>
      <c r="LNF86" s="93"/>
      <c r="LNG86" s="93"/>
      <c r="LNH86" s="93"/>
      <c r="LNI86" s="93"/>
      <c r="LNJ86" s="93"/>
      <c r="LNK86" s="93"/>
      <c r="LNL86" s="93"/>
      <c r="LNM86" s="93"/>
      <c r="LNN86" s="93"/>
      <c r="LNO86" s="93"/>
      <c r="LNP86" s="93"/>
      <c r="LNQ86" s="93"/>
      <c r="LNR86" s="93"/>
      <c r="LNS86" s="93"/>
      <c r="LNT86" s="93"/>
      <c r="LNU86" s="93"/>
      <c r="LNV86" s="93"/>
      <c r="LNW86" s="93"/>
      <c r="LNX86" s="93"/>
      <c r="LNY86" s="93"/>
      <c r="LNZ86" s="93"/>
      <c r="LOA86" s="93"/>
      <c r="LOB86" s="93"/>
      <c r="LOC86" s="93"/>
      <c r="LOD86" s="93"/>
      <c r="LOE86" s="93"/>
      <c r="LOF86" s="93"/>
      <c r="LOG86" s="93"/>
      <c r="LOH86" s="93"/>
      <c r="LON86" s="93"/>
      <c r="LOQ86" s="93"/>
      <c r="LOT86" s="93"/>
      <c r="LOW86" s="93"/>
      <c r="LOZ86" s="93"/>
      <c r="LPC86" s="93"/>
      <c r="LPI86" s="93"/>
      <c r="LPR86" s="93"/>
      <c r="LPU86" s="93"/>
      <c r="LPX86" s="93"/>
      <c r="LQA86" s="93"/>
      <c r="LQM86" s="93"/>
      <c r="LQS86" s="93"/>
      <c r="LQV86" s="93"/>
      <c r="LQY86" s="93"/>
      <c r="LRB86" s="93"/>
      <c r="LRH86" s="93"/>
      <c r="LRK86" s="93"/>
      <c r="LRN86" s="93"/>
      <c r="LRQ86" s="93"/>
      <c r="LRS86" s="93"/>
      <c r="LRT86" s="93"/>
      <c r="LRY86" s="93"/>
      <c r="LSB86" s="93"/>
      <c r="LSE86" s="93"/>
      <c r="LSH86" s="93"/>
      <c r="LSK86" s="93"/>
      <c r="LSN86" s="93"/>
      <c r="LSQ86" s="93"/>
      <c r="LSW86" s="93"/>
      <c r="LSZ86" s="93"/>
      <c r="LTC86" s="93"/>
      <c r="LTE86" s="93"/>
      <c r="LTF86" s="93"/>
      <c r="LTN86" s="93"/>
      <c r="LTQ86" s="93"/>
      <c r="LTT86" s="93"/>
      <c r="LUE86" s="93"/>
      <c r="LUF86" s="93"/>
      <c r="LUK86" s="93"/>
      <c r="LUO86" s="93"/>
      <c r="LUP86" s="93"/>
      <c r="LUX86" s="93"/>
      <c r="LUY86" s="93"/>
      <c r="LVY86" s="93"/>
      <c r="LVZ86" s="93"/>
      <c r="LWA86" s="93"/>
      <c r="LWB86" s="93"/>
      <c r="LWC86" s="93"/>
      <c r="LWD86" s="93"/>
      <c r="LWE86" s="93"/>
      <c r="LWF86" s="93"/>
      <c r="LWG86" s="93"/>
      <c r="LWH86" s="93"/>
      <c r="LWI86" s="93"/>
      <c r="LWJ86" s="93"/>
      <c r="LWK86" s="93"/>
      <c r="LWL86" s="93"/>
      <c r="LWM86" s="93"/>
      <c r="LWN86" s="93"/>
      <c r="LWO86" s="93"/>
      <c r="LWP86" s="93"/>
      <c r="LWQ86" s="93"/>
      <c r="LWR86" s="93"/>
      <c r="LWS86" s="93"/>
      <c r="LWT86" s="93"/>
      <c r="LWU86" s="93"/>
      <c r="LWV86" s="93"/>
      <c r="LWW86" s="93"/>
      <c r="LWX86" s="93"/>
      <c r="LWY86" s="93"/>
      <c r="LWZ86" s="93"/>
      <c r="LXA86" s="93"/>
      <c r="LXB86" s="93"/>
      <c r="LXC86" s="93"/>
      <c r="LXD86" s="93"/>
      <c r="LXE86" s="93"/>
      <c r="LXF86" s="93"/>
      <c r="LXG86" s="93"/>
      <c r="LXH86" s="93"/>
      <c r="LXI86" s="93"/>
      <c r="LXJ86" s="93"/>
      <c r="LXK86" s="93"/>
      <c r="LXL86" s="93"/>
      <c r="LXM86" s="93"/>
      <c r="LXN86" s="93"/>
      <c r="LXO86" s="93"/>
      <c r="LXP86" s="93"/>
      <c r="LXQ86" s="93"/>
      <c r="LXR86" s="93"/>
      <c r="LXS86" s="93"/>
      <c r="LXT86" s="93"/>
      <c r="LXU86" s="93"/>
      <c r="LXV86" s="93"/>
      <c r="LXW86" s="93"/>
      <c r="LXX86" s="93"/>
      <c r="LXY86" s="93"/>
      <c r="LXZ86" s="93"/>
      <c r="LYA86" s="93"/>
      <c r="LYB86" s="93"/>
      <c r="LYC86" s="93"/>
      <c r="LYD86" s="93"/>
      <c r="LYJ86" s="93"/>
      <c r="LYM86" s="93"/>
      <c r="LYP86" s="93"/>
      <c r="LYS86" s="93"/>
      <c r="LYV86" s="93"/>
      <c r="LYY86" s="93"/>
      <c r="LZE86" s="93"/>
      <c r="LZN86" s="93"/>
      <c r="LZQ86" s="93"/>
      <c r="LZT86" s="93"/>
      <c r="LZW86" s="93"/>
      <c r="MAI86" s="93"/>
      <c r="MAO86" s="93"/>
      <c r="MAR86" s="93"/>
      <c r="MAU86" s="93"/>
      <c r="MAX86" s="93"/>
      <c r="MBD86" s="93"/>
      <c r="MBG86" s="93"/>
      <c r="MBJ86" s="93"/>
      <c r="MBM86" s="93"/>
      <c r="MBO86" s="93"/>
      <c r="MBP86" s="93"/>
      <c r="MBU86" s="93"/>
      <c r="MBX86" s="93"/>
      <c r="MCA86" s="93"/>
      <c r="MCD86" s="93"/>
      <c r="MCG86" s="93"/>
      <c r="MCJ86" s="93"/>
      <c r="MCM86" s="93"/>
      <c r="MCS86" s="93"/>
      <c r="MCV86" s="93"/>
      <c r="MCY86" s="93"/>
      <c r="MDA86" s="93"/>
      <c r="MDB86" s="93"/>
      <c r="MDJ86" s="93"/>
      <c r="MDM86" s="93"/>
      <c r="MDP86" s="93"/>
      <c r="MEA86" s="93"/>
      <c r="MEB86" s="93"/>
      <c r="MEG86" s="93"/>
      <c r="MEK86" s="93"/>
      <c r="MEL86" s="93"/>
      <c r="MET86" s="93"/>
      <c r="MEU86" s="93"/>
      <c r="MFU86" s="93"/>
      <c r="MFV86" s="93"/>
      <c r="MFW86" s="93"/>
      <c r="MFX86" s="93"/>
      <c r="MFY86" s="93"/>
      <c r="MFZ86" s="93"/>
      <c r="MGA86" s="93"/>
      <c r="MGB86" s="93"/>
      <c r="MGC86" s="93"/>
      <c r="MGD86" s="93"/>
      <c r="MGE86" s="93"/>
      <c r="MGF86" s="93"/>
      <c r="MGG86" s="93"/>
      <c r="MGH86" s="93"/>
      <c r="MGI86" s="93"/>
      <c r="MGJ86" s="93"/>
      <c r="MGK86" s="93"/>
      <c r="MGL86" s="93"/>
      <c r="MGM86" s="93"/>
      <c r="MGN86" s="93"/>
      <c r="MGO86" s="93"/>
      <c r="MGP86" s="93"/>
      <c r="MGQ86" s="93"/>
      <c r="MGR86" s="93"/>
      <c r="MGS86" s="93"/>
      <c r="MGT86" s="93"/>
      <c r="MGU86" s="93"/>
      <c r="MGV86" s="93"/>
      <c r="MGW86" s="93"/>
      <c r="MGX86" s="93"/>
      <c r="MGY86" s="93"/>
      <c r="MGZ86" s="93"/>
      <c r="MHA86" s="93"/>
      <c r="MHB86" s="93"/>
      <c r="MHC86" s="93"/>
      <c r="MHD86" s="93"/>
      <c r="MHE86" s="93"/>
      <c r="MHF86" s="93"/>
      <c r="MHG86" s="93"/>
      <c r="MHH86" s="93"/>
      <c r="MHI86" s="93"/>
      <c r="MHJ86" s="93"/>
      <c r="MHK86" s="93"/>
      <c r="MHL86" s="93"/>
      <c r="MHM86" s="93"/>
      <c r="MHN86" s="93"/>
      <c r="MHO86" s="93"/>
      <c r="MHP86" s="93"/>
      <c r="MHQ86" s="93"/>
      <c r="MHR86" s="93"/>
      <c r="MHS86" s="93"/>
      <c r="MHT86" s="93"/>
      <c r="MHU86" s="93"/>
      <c r="MHV86" s="93"/>
      <c r="MHW86" s="93"/>
      <c r="MHX86" s="93"/>
      <c r="MHY86" s="93"/>
      <c r="MHZ86" s="93"/>
      <c r="MIF86" s="93"/>
      <c r="MII86" s="93"/>
      <c r="MIL86" s="93"/>
      <c r="MIO86" s="93"/>
      <c r="MIR86" s="93"/>
      <c r="MIU86" s="93"/>
      <c r="MJA86" s="93"/>
      <c r="MJJ86" s="93"/>
      <c r="MJM86" s="93"/>
      <c r="MJP86" s="93"/>
      <c r="MJS86" s="93"/>
      <c r="MKE86" s="93"/>
      <c r="MKK86" s="93"/>
      <c r="MKN86" s="93"/>
      <c r="MKQ86" s="93"/>
      <c r="MKT86" s="93"/>
      <c r="MKZ86" s="93"/>
      <c r="MLC86" s="93"/>
      <c r="MLF86" s="93"/>
      <c r="MLI86" s="93"/>
      <c r="MLK86" s="93"/>
      <c r="MLL86" s="93"/>
      <c r="MLQ86" s="93"/>
      <c r="MLT86" s="93"/>
      <c r="MLW86" s="93"/>
      <c r="MLZ86" s="93"/>
      <c r="MMC86" s="93"/>
      <c r="MMF86" s="93"/>
      <c r="MMI86" s="93"/>
      <c r="MMO86" s="93"/>
      <c r="MMR86" s="93"/>
      <c r="MMU86" s="93"/>
      <c r="MMW86" s="93"/>
      <c r="MMX86" s="93"/>
      <c r="MNF86" s="93"/>
      <c r="MNI86" s="93"/>
      <c r="MNL86" s="93"/>
      <c r="MNW86" s="93"/>
      <c r="MNX86" s="93"/>
      <c r="MOC86" s="93"/>
      <c r="MOG86" s="93"/>
      <c r="MOH86" s="93"/>
      <c r="MOP86" s="93"/>
      <c r="MOQ86" s="93"/>
      <c r="MPQ86" s="93"/>
      <c r="MPR86" s="93"/>
      <c r="MPS86" s="93"/>
      <c r="MPT86" s="93"/>
      <c r="MPU86" s="93"/>
      <c r="MPV86" s="93"/>
      <c r="MPW86" s="93"/>
      <c r="MPX86" s="93"/>
      <c r="MPY86" s="93"/>
      <c r="MPZ86" s="93"/>
      <c r="MQA86" s="93"/>
      <c r="MQB86" s="93"/>
      <c r="MQC86" s="93"/>
      <c r="MQD86" s="93"/>
      <c r="MQE86" s="93"/>
      <c r="MQF86" s="93"/>
      <c r="MQG86" s="93"/>
      <c r="MQH86" s="93"/>
      <c r="MQI86" s="93"/>
      <c r="MQJ86" s="93"/>
      <c r="MQK86" s="93"/>
      <c r="MQL86" s="93"/>
      <c r="MQM86" s="93"/>
      <c r="MQN86" s="93"/>
      <c r="MQO86" s="93"/>
      <c r="MQP86" s="93"/>
      <c r="MQQ86" s="93"/>
      <c r="MQR86" s="93"/>
      <c r="MQS86" s="93"/>
      <c r="MQT86" s="93"/>
      <c r="MQU86" s="93"/>
      <c r="MQV86" s="93"/>
      <c r="MQW86" s="93"/>
      <c r="MQX86" s="93"/>
      <c r="MQY86" s="93"/>
      <c r="MQZ86" s="93"/>
      <c r="MRA86" s="93"/>
      <c r="MRB86" s="93"/>
      <c r="MRC86" s="93"/>
      <c r="MRD86" s="93"/>
      <c r="MRE86" s="93"/>
      <c r="MRF86" s="93"/>
      <c r="MRG86" s="93"/>
      <c r="MRH86" s="93"/>
      <c r="MRI86" s="93"/>
      <c r="MRJ86" s="93"/>
      <c r="MRK86" s="93"/>
      <c r="MRL86" s="93"/>
      <c r="MRM86" s="93"/>
      <c r="MRN86" s="93"/>
      <c r="MRO86" s="93"/>
      <c r="MRP86" s="93"/>
      <c r="MRQ86" s="93"/>
      <c r="MRR86" s="93"/>
      <c r="MRS86" s="93"/>
      <c r="MRT86" s="93"/>
      <c r="MRU86" s="93"/>
      <c r="MRV86" s="93"/>
      <c r="MSB86" s="93"/>
      <c r="MSE86" s="93"/>
      <c r="MSH86" s="93"/>
      <c r="MSK86" s="93"/>
      <c r="MSN86" s="93"/>
      <c r="MSQ86" s="93"/>
      <c r="MSW86" s="93"/>
      <c r="MTF86" s="93"/>
      <c r="MTI86" s="93"/>
      <c r="MTL86" s="93"/>
      <c r="MTO86" s="93"/>
      <c r="MUA86" s="93"/>
      <c r="MUG86" s="93"/>
      <c r="MUJ86" s="93"/>
      <c r="MUM86" s="93"/>
      <c r="MUP86" s="93"/>
      <c r="MUV86" s="93"/>
      <c r="MUY86" s="93"/>
      <c r="MVB86" s="93"/>
      <c r="MVE86" s="93"/>
      <c r="MVG86" s="93"/>
      <c r="MVH86" s="93"/>
      <c r="MVM86" s="93"/>
      <c r="MVP86" s="93"/>
      <c r="MVS86" s="93"/>
      <c r="MVV86" s="93"/>
      <c r="MVY86" s="93"/>
      <c r="MWB86" s="93"/>
      <c r="MWE86" s="93"/>
      <c r="MWK86" s="93"/>
      <c r="MWN86" s="93"/>
      <c r="MWQ86" s="93"/>
      <c r="MWS86" s="93"/>
      <c r="MWT86" s="93"/>
      <c r="MXB86" s="93"/>
      <c r="MXE86" s="93"/>
      <c r="MXH86" s="93"/>
      <c r="MXS86" s="93"/>
      <c r="MXT86" s="93"/>
      <c r="MXY86" s="93"/>
      <c r="MYC86" s="93"/>
      <c r="MYD86" s="93"/>
      <c r="MYL86" s="93"/>
      <c r="MYM86" s="93"/>
      <c r="MZM86" s="93"/>
      <c r="MZN86" s="93"/>
      <c r="MZO86" s="93"/>
      <c r="MZP86" s="93"/>
      <c r="MZQ86" s="93"/>
      <c r="MZR86" s="93"/>
      <c r="MZS86" s="93"/>
      <c r="MZT86" s="93"/>
      <c r="MZU86" s="93"/>
      <c r="MZV86" s="93"/>
      <c r="MZW86" s="93"/>
      <c r="MZX86" s="93"/>
      <c r="MZY86" s="93"/>
      <c r="MZZ86" s="93"/>
      <c r="NAA86" s="93"/>
      <c r="NAB86" s="93"/>
      <c r="NAC86" s="93"/>
      <c r="NAD86" s="93"/>
      <c r="NAE86" s="93"/>
      <c r="NAF86" s="93"/>
      <c r="NAG86" s="93"/>
      <c r="NAH86" s="93"/>
      <c r="NAI86" s="93"/>
      <c r="NAJ86" s="93"/>
      <c r="NAK86" s="93"/>
      <c r="NAL86" s="93"/>
      <c r="NAM86" s="93"/>
      <c r="NAN86" s="93"/>
      <c r="NAO86" s="93"/>
      <c r="NAP86" s="93"/>
      <c r="NAQ86" s="93"/>
      <c r="NAR86" s="93"/>
      <c r="NAS86" s="93"/>
      <c r="NAT86" s="93"/>
      <c r="NAU86" s="93"/>
      <c r="NAV86" s="93"/>
      <c r="NAW86" s="93"/>
      <c r="NAX86" s="93"/>
      <c r="NAY86" s="93"/>
      <c r="NAZ86" s="93"/>
      <c r="NBA86" s="93"/>
      <c r="NBB86" s="93"/>
      <c r="NBC86" s="93"/>
      <c r="NBD86" s="93"/>
      <c r="NBE86" s="93"/>
      <c r="NBF86" s="93"/>
      <c r="NBG86" s="93"/>
      <c r="NBH86" s="93"/>
      <c r="NBI86" s="93"/>
      <c r="NBJ86" s="93"/>
      <c r="NBK86" s="93"/>
      <c r="NBL86" s="93"/>
      <c r="NBM86" s="93"/>
      <c r="NBN86" s="93"/>
      <c r="NBO86" s="93"/>
      <c r="NBP86" s="93"/>
      <c r="NBQ86" s="93"/>
      <c r="NBR86" s="93"/>
      <c r="NBX86" s="93"/>
      <c r="NCA86" s="93"/>
      <c r="NCD86" s="93"/>
      <c r="NCG86" s="93"/>
      <c r="NCJ86" s="93"/>
      <c r="NCM86" s="93"/>
      <c r="NCS86" s="93"/>
      <c r="NDB86" s="93"/>
      <c r="NDE86" s="93"/>
      <c r="NDH86" s="93"/>
      <c r="NDK86" s="93"/>
      <c r="NDW86" s="93"/>
      <c r="NEC86" s="93"/>
      <c r="NEF86" s="93"/>
      <c r="NEI86" s="93"/>
      <c r="NEL86" s="93"/>
      <c r="NER86" s="93"/>
      <c r="NEU86" s="93"/>
      <c r="NEX86" s="93"/>
      <c r="NFA86" s="93"/>
      <c r="NFC86" s="93"/>
      <c r="NFD86" s="93"/>
      <c r="NFI86" s="93"/>
      <c r="NFL86" s="93"/>
      <c r="NFO86" s="93"/>
      <c r="NFR86" s="93"/>
      <c r="NFU86" s="93"/>
      <c r="NFX86" s="93"/>
      <c r="NGA86" s="93"/>
      <c r="NGG86" s="93"/>
      <c r="NGJ86" s="93"/>
      <c r="NGM86" s="93"/>
      <c r="NGO86" s="93"/>
      <c r="NGP86" s="93"/>
      <c r="NGX86" s="93"/>
      <c r="NHA86" s="93"/>
      <c r="NHD86" s="93"/>
      <c r="NHO86" s="93"/>
      <c r="NHP86" s="93"/>
      <c r="NHU86" s="93"/>
      <c r="NHY86" s="93"/>
      <c r="NHZ86" s="93"/>
      <c r="NIH86" s="93"/>
      <c r="NII86" s="93"/>
      <c r="NJI86" s="93"/>
      <c r="NJJ86" s="93"/>
      <c r="NJK86" s="93"/>
      <c r="NJL86" s="93"/>
      <c r="NJM86" s="93"/>
      <c r="NJN86" s="93"/>
      <c r="NJO86" s="93"/>
      <c r="NJP86" s="93"/>
      <c r="NJQ86" s="93"/>
      <c r="NJR86" s="93"/>
      <c r="NJS86" s="93"/>
      <c r="NJT86" s="93"/>
      <c r="NJU86" s="93"/>
      <c r="NJV86" s="93"/>
      <c r="NJW86" s="93"/>
      <c r="NJX86" s="93"/>
      <c r="NJY86" s="93"/>
      <c r="NJZ86" s="93"/>
      <c r="NKA86" s="93"/>
      <c r="NKB86" s="93"/>
      <c r="NKC86" s="93"/>
      <c r="NKD86" s="93"/>
      <c r="NKE86" s="93"/>
      <c r="NKF86" s="93"/>
      <c r="NKG86" s="93"/>
      <c r="NKH86" s="93"/>
      <c r="NKI86" s="93"/>
      <c r="NKJ86" s="93"/>
      <c r="NKK86" s="93"/>
      <c r="NKL86" s="93"/>
      <c r="NKM86" s="93"/>
      <c r="NKN86" s="93"/>
      <c r="NKO86" s="93"/>
      <c r="NKP86" s="93"/>
      <c r="NKQ86" s="93"/>
      <c r="NKR86" s="93"/>
      <c r="NKS86" s="93"/>
      <c r="NKT86" s="93"/>
      <c r="NKU86" s="93"/>
      <c r="NKV86" s="93"/>
      <c r="NKW86" s="93"/>
      <c r="NKX86" s="93"/>
      <c r="NKY86" s="93"/>
      <c r="NKZ86" s="93"/>
      <c r="NLA86" s="93"/>
      <c r="NLB86" s="93"/>
      <c r="NLC86" s="93"/>
      <c r="NLD86" s="93"/>
      <c r="NLE86" s="93"/>
      <c r="NLF86" s="93"/>
      <c r="NLG86" s="93"/>
      <c r="NLH86" s="93"/>
      <c r="NLI86" s="93"/>
      <c r="NLJ86" s="93"/>
      <c r="NLK86" s="93"/>
      <c r="NLL86" s="93"/>
      <c r="NLM86" s="93"/>
      <c r="NLN86" s="93"/>
      <c r="NLT86" s="93"/>
      <c r="NLW86" s="93"/>
      <c r="NLZ86" s="93"/>
      <c r="NMC86" s="93"/>
      <c r="NMF86" s="93"/>
      <c r="NMI86" s="93"/>
      <c r="NMO86" s="93"/>
      <c r="NMX86" s="93"/>
      <c r="NNA86" s="93"/>
      <c r="NND86" s="93"/>
      <c r="NNG86" s="93"/>
      <c r="NNS86" s="93"/>
      <c r="NNY86" s="93"/>
      <c r="NOB86" s="93"/>
      <c r="NOE86" s="93"/>
      <c r="NOH86" s="93"/>
      <c r="NON86" s="93"/>
      <c r="NOQ86" s="93"/>
      <c r="NOT86" s="93"/>
      <c r="NOW86" s="93"/>
      <c r="NOY86" s="93"/>
      <c r="NOZ86" s="93"/>
      <c r="NPE86" s="93"/>
      <c r="NPH86" s="93"/>
      <c r="NPK86" s="93"/>
      <c r="NPN86" s="93"/>
      <c r="NPQ86" s="93"/>
      <c r="NPT86" s="93"/>
      <c r="NPW86" s="93"/>
      <c r="NQC86" s="93"/>
      <c r="NQF86" s="93"/>
      <c r="NQI86" s="93"/>
      <c r="NQK86" s="93"/>
      <c r="NQL86" s="93"/>
      <c r="NQT86" s="93"/>
      <c r="NQW86" s="93"/>
      <c r="NQZ86" s="93"/>
      <c r="NRK86" s="93"/>
      <c r="NRL86" s="93"/>
      <c r="NRQ86" s="93"/>
      <c r="NRU86" s="93"/>
      <c r="NRV86" s="93"/>
      <c r="NSD86" s="93"/>
      <c r="NSE86" s="93"/>
      <c r="NTE86" s="93"/>
      <c r="NTF86" s="93"/>
      <c r="NTG86" s="93"/>
      <c r="NTH86" s="93"/>
      <c r="NTI86" s="93"/>
      <c r="NTJ86" s="93"/>
      <c r="NTK86" s="93"/>
      <c r="NTL86" s="93"/>
      <c r="NTM86" s="93"/>
      <c r="NTN86" s="93"/>
      <c r="NTO86" s="93"/>
      <c r="NTP86" s="93"/>
      <c r="NTQ86" s="93"/>
      <c r="NTR86" s="93"/>
      <c r="NTS86" s="93"/>
      <c r="NTT86" s="93"/>
      <c r="NTU86" s="93"/>
      <c r="NTV86" s="93"/>
      <c r="NTW86" s="93"/>
      <c r="NTX86" s="93"/>
      <c r="NTY86" s="93"/>
      <c r="NTZ86" s="93"/>
      <c r="NUA86" s="93"/>
      <c r="NUB86" s="93"/>
      <c r="NUC86" s="93"/>
      <c r="NUD86" s="93"/>
      <c r="NUE86" s="93"/>
      <c r="NUF86" s="93"/>
      <c r="NUG86" s="93"/>
      <c r="NUH86" s="93"/>
      <c r="NUI86" s="93"/>
      <c r="NUJ86" s="93"/>
      <c r="NUK86" s="93"/>
      <c r="NUL86" s="93"/>
      <c r="NUM86" s="93"/>
      <c r="NUN86" s="93"/>
      <c r="NUO86" s="93"/>
      <c r="NUP86" s="93"/>
      <c r="NUQ86" s="93"/>
      <c r="NUR86" s="93"/>
      <c r="NUS86" s="93"/>
      <c r="NUT86" s="93"/>
      <c r="NUU86" s="93"/>
      <c r="NUV86" s="93"/>
      <c r="NUW86" s="93"/>
      <c r="NUX86" s="93"/>
      <c r="NUY86" s="93"/>
      <c r="NUZ86" s="93"/>
      <c r="NVA86" s="93"/>
      <c r="NVB86" s="93"/>
      <c r="NVC86" s="93"/>
      <c r="NVD86" s="93"/>
      <c r="NVE86" s="93"/>
      <c r="NVF86" s="93"/>
      <c r="NVG86" s="93"/>
      <c r="NVH86" s="93"/>
      <c r="NVI86" s="93"/>
      <c r="NVJ86" s="93"/>
      <c r="NVP86" s="93"/>
      <c r="NVS86" s="93"/>
      <c r="NVV86" s="93"/>
      <c r="NVY86" s="93"/>
      <c r="NWB86" s="93"/>
      <c r="NWE86" s="93"/>
      <c r="NWK86" s="93"/>
      <c r="NWT86" s="93"/>
      <c r="NWW86" s="93"/>
      <c r="NWZ86" s="93"/>
      <c r="NXC86" s="93"/>
      <c r="NXO86" s="93"/>
      <c r="NXU86" s="93"/>
      <c r="NXX86" s="93"/>
      <c r="NYA86" s="93"/>
      <c r="NYD86" s="93"/>
      <c r="NYJ86" s="93"/>
      <c r="NYM86" s="93"/>
      <c r="NYP86" s="93"/>
      <c r="NYS86" s="93"/>
      <c r="NYU86" s="93"/>
      <c r="NYV86" s="93"/>
      <c r="NZA86" s="93"/>
      <c r="NZD86" s="93"/>
      <c r="NZG86" s="93"/>
      <c r="NZJ86" s="93"/>
      <c r="NZM86" s="93"/>
      <c r="NZP86" s="93"/>
      <c r="NZS86" s="93"/>
      <c r="NZY86" s="93"/>
      <c r="OAB86" s="93"/>
      <c r="OAE86" s="93"/>
      <c r="OAG86" s="93"/>
      <c r="OAH86" s="93"/>
      <c r="OAP86" s="93"/>
      <c r="OAS86" s="93"/>
      <c r="OAV86" s="93"/>
      <c r="OBG86" s="93"/>
      <c r="OBH86" s="93"/>
      <c r="OBM86" s="93"/>
      <c r="OBQ86" s="93"/>
      <c r="OBR86" s="93"/>
      <c r="OBZ86" s="93"/>
      <c r="OCA86" s="93"/>
      <c r="ODA86" s="93"/>
      <c r="ODB86" s="93"/>
      <c r="ODC86" s="93"/>
      <c r="ODD86" s="93"/>
      <c r="ODE86" s="93"/>
      <c r="ODF86" s="93"/>
      <c r="ODG86" s="93"/>
      <c r="ODH86" s="93"/>
      <c r="ODI86" s="93"/>
      <c r="ODJ86" s="93"/>
      <c r="ODK86" s="93"/>
      <c r="ODL86" s="93"/>
      <c r="ODM86" s="93"/>
      <c r="ODN86" s="93"/>
      <c r="ODO86" s="93"/>
      <c r="ODP86" s="93"/>
      <c r="ODQ86" s="93"/>
      <c r="ODR86" s="93"/>
      <c r="ODS86" s="93"/>
      <c r="ODT86" s="93"/>
      <c r="ODU86" s="93"/>
      <c r="ODV86" s="93"/>
      <c r="ODW86" s="93"/>
      <c r="ODX86" s="93"/>
      <c r="ODY86" s="93"/>
      <c r="ODZ86" s="93"/>
      <c r="OEA86" s="93"/>
      <c r="OEB86" s="93"/>
      <c r="OEC86" s="93"/>
      <c r="OED86" s="93"/>
      <c r="OEE86" s="93"/>
      <c r="OEF86" s="93"/>
      <c r="OEG86" s="93"/>
      <c r="OEH86" s="93"/>
      <c r="OEI86" s="93"/>
      <c r="OEJ86" s="93"/>
      <c r="OEK86" s="93"/>
      <c r="OEL86" s="93"/>
      <c r="OEM86" s="93"/>
      <c r="OEN86" s="93"/>
      <c r="OEO86" s="93"/>
      <c r="OEP86" s="93"/>
      <c r="OEQ86" s="93"/>
      <c r="OER86" s="93"/>
      <c r="OES86" s="93"/>
      <c r="OET86" s="93"/>
      <c r="OEU86" s="93"/>
      <c r="OEV86" s="93"/>
      <c r="OEW86" s="93"/>
      <c r="OEX86" s="93"/>
      <c r="OEY86" s="93"/>
      <c r="OEZ86" s="93"/>
      <c r="OFA86" s="93"/>
      <c r="OFB86" s="93"/>
      <c r="OFC86" s="93"/>
      <c r="OFD86" s="93"/>
      <c r="OFE86" s="93"/>
      <c r="OFF86" s="93"/>
      <c r="OFL86" s="93"/>
      <c r="OFO86" s="93"/>
      <c r="OFR86" s="93"/>
      <c r="OFU86" s="93"/>
      <c r="OFX86" s="93"/>
      <c r="OGA86" s="93"/>
      <c r="OGG86" s="93"/>
      <c r="OGP86" s="93"/>
      <c r="OGS86" s="93"/>
      <c r="OGV86" s="93"/>
      <c r="OGY86" s="93"/>
      <c r="OHK86" s="93"/>
      <c r="OHQ86" s="93"/>
      <c r="OHT86" s="93"/>
      <c r="OHW86" s="93"/>
      <c r="OHZ86" s="93"/>
      <c r="OIF86" s="93"/>
      <c r="OII86" s="93"/>
      <c r="OIL86" s="93"/>
      <c r="OIO86" s="93"/>
      <c r="OIQ86" s="93"/>
      <c r="OIR86" s="93"/>
      <c r="OIW86" s="93"/>
      <c r="OIZ86" s="93"/>
      <c r="OJC86" s="93"/>
      <c r="OJF86" s="93"/>
      <c r="OJI86" s="93"/>
      <c r="OJL86" s="93"/>
      <c r="OJO86" s="93"/>
      <c r="OJU86" s="93"/>
      <c r="OJX86" s="93"/>
      <c r="OKA86" s="93"/>
      <c r="OKC86" s="93"/>
      <c r="OKD86" s="93"/>
      <c r="OKL86" s="93"/>
      <c r="OKO86" s="93"/>
      <c r="OKR86" s="93"/>
      <c r="OLC86" s="93"/>
      <c r="OLD86" s="93"/>
      <c r="OLI86" s="93"/>
      <c r="OLM86" s="93"/>
      <c r="OLN86" s="93"/>
      <c r="OLV86" s="93"/>
      <c r="OLW86" s="93"/>
      <c r="OMW86" s="93"/>
      <c r="OMX86" s="93"/>
      <c r="OMY86" s="93"/>
      <c r="OMZ86" s="93"/>
      <c r="ONA86" s="93"/>
      <c r="ONB86" s="93"/>
      <c r="ONC86" s="93"/>
      <c r="OND86" s="93"/>
      <c r="ONE86" s="93"/>
      <c r="ONF86" s="93"/>
      <c r="ONG86" s="93"/>
      <c r="ONH86" s="93"/>
      <c r="ONI86" s="93"/>
      <c r="ONJ86" s="93"/>
      <c r="ONK86" s="93"/>
      <c r="ONL86" s="93"/>
      <c r="ONM86" s="93"/>
      <c r="ONN86" s="93"/>
      <c r="ONO86" s="93"/>
      <c r="ONP86" s="93"/>
      <c r="ONQ86" s="93"/>
      <c r="ONR86" s="93"/>
      <c r="ONS86" s="93"/>
      <c r="ONT86" s="93"/>
      <c r="ONU86" s="93"/>
      <c r="ONV86" s="93"/>
      <c r="ONW86" s="93"/>
      <c r="ONX86" s="93"/>
      <c r="ONY86" s="93"/>
      <c r="ONZ86" s="93"/>
      <c r="OOA86" s="93"/>
      <c r="OOB86" s="93"/>
      <c r="OOC86" s="93"/>
      <c r="OOD86" s="93"/>
      <c r="OOE86" s="93"/>
      <c r="OOF86" s="93"/>
      <c r="OOG86" s="93"/>
      <c r="OOH86" s="93"/>
      <c r="OOI86" s="93"/>
      <c r="OOJ86" s="93"/>
      <c r="OOK86" s="93"/>
      <c r="OOL86" s="93"/>
      <c r="OOM86" s="93"/>
      <c r="OON86" s="93"/>
      <c r="OOO86" s="93"/>
      <c r="OOP86" s="93"/>
      <c r="OOQ86" s="93"/>
      <c r="OOR86" s="93"/>
      <c r="OOS86" s="93"/>
      <c r="OOT86" s="93"/>
      <c r="OOU86" s="93"/>
      <c r="OOV86" s="93"/>
      <c r="OOW86" s="93"/>
      <c r="OOX86" s="93"/>
      <c r="OOY86" s="93"/>
      <c r="OOZ86" s="93"/>
      <c r="OPA86" s="93"/>
      <c r="OPB86" s="93"/>
      <c r="OPH86" s="93"/>
      <c r="OPK86" s="93"/>
      <c r="OPN86" s="93"/>
      <c r="OPQ86" s="93"/>
      <c r="OPT86" s="93"/>
      <c r="OPW86" s="93"/>
      <c r="OQC86" s="93"/>
      <c r="OQL86" s="93"/>
      <c r="OQO86" s="93"/>
      <c r="OQR86" s="93"/>
      <c r="OQU86" s="93"/>
      <c r="ORG86" s="93"/>
      <c r="ORM86" s="93"/>
      <c r="ORP86" s="93"/>
      <c r="ORS86" s="93"/>
      <c r="ORV86" s="93"/>
      <c r="OSB86" s="93"/>
      <c r="OSE86" s="93"/>
      <c r="OSH86" s="93"/>
      <c r="OSK86" s="93"/>
      <c r="OSM86" s="93"/>
      <c r="OSN86" s="93"/>
      <c r="OSS86" s="93"/>
      <c r="OSV86" s="93"/>
      <c r="OSY86" s="93"/>
      <c r="OTB86" s="93"/>
      <c r="OTE86" s="93"/>
      <c r="OTH86" s="93"/>
      <c r="OTK86" s="93"/>
      <c r="OTQ86" s="93"/>
      <c r="OTT86" s="93"/>
      <c r="OTW86" s="93"/>
      <c r="OTY86" s="93"/>
      <c r="OTZ86" s="93"/>
      <c r="OUH86" s="93"/>
      <c r="OUK86" s="93"/>
      <c r="OUN86" s="93"/>
      <c r="OUY86" s="93"/>
      <c r="OUZ86" s="93"/>
      <c r="OVE86" s="93"/>
      <c r="OVI86" s="93"/>
      <c r="OVJ86" s="93"/>
      <c r="OVR86" s="93"/>
      <c r="OVS86" s="93"/>
      <c r="OWS86" s="93"/>
      <c r="OWT86" s="93"/>
      <c r="OWU86" s="93"/>
      <c r="OWV86" s="93"/>
      <c r="OWW86" s="93"/>
      <c r="OWX86" s="93"/>
      <c r="OWY86" s="93"/>
      <c r="OWZ86" s="93"/>
      <c r="OXA86" s="93"/>
      <c r="OXB86" s="93"/>
      <c r="OXC86" s="93"/>
      <c r="OXD86" s="93"/>
      <c r="OXE86" s="93"/>
      <c r="OXF86" s="93"/>
      <c r="OXG86" s="93"/>
      <c r="OXH86" s="93"/>
      <c r="OXI86" s="93"/>
      <c r="OXJ86" s="93"/>
      <c r="OXK86" s="93"/>
      <c r="OXL86" s="93"/>
      <c r="OXM86" s="93"/>
      <c r="OXN86" s="93"/>
      <c r="OXO86" s="93"/>
      <c r="OXP86" s="93"/>
      <c r="OXQ86" s="93"/>
      <c r="OXR86" s="93"/>
      <c r="OXS86" s="93"/>
      <c r="OXT86" s="93"/>
      <c r="OXU86" s="93"/>
      <c r="OXV86" s="93"/>
      <c r="OXW86" s="93"/>
      <c r="OXX86" s="93"/>
      <c r="OXY86" s="93"/>
      <c r="OXZ86" s="93"/>
      <c r="OYA86" s="93"/>
      <c r="OYB86" s="93"/>
      <c r="OYC86" s="93"/>
      <c r="OYD86" s="93"/>
      <c r="OYE86" s="93"/>
      <c r="OYF86" s="93"/>
      <c r="OYG86" s="93"/>
      <c r="OYH86" s="93"/>
      <c r="OYI86" s="93"/>
      <c r="OYJ86" s="93"/>
      <c r="OYK86" s="93"/>
      <c r="OYL86" s="93"/>
      <c r="OYM86" s="93"/>
      <c r="OYN86" s="93"/>
      <c r="OYO86" s="93"/>
      <c r="OYP86" s="93"/>
      <c r="OYQ86" s="93"/>
      <c r="OYR86" s="93"/>
      <c r="OYS86" s="93"/>
      <c r="OYT86" s="93"/>
      <c r="OYU86" s="93"/>
      <c r="OYV86" s="93"/>
      <c r="OYW86" s="93"/>
      <c r="OYX86" s="93"/>
      <c r="OZD86" s="93"/>
      <c r="OZG86" s="93"/>
      <c r="OZJ86" s="93"/>
      <c r="OZM86" s="93"/>
      <c r="OZP86" s="93"/>
      <c r="OZS86" s="93"/>
      <c r="OZY86" s="93"/>
      <c r="PAH86" s="93"/>
      <c r="PAK86" s="93"/>
      <c r="PAN86" s="93"/>
      <c r="PAQ86" s="93"/>
      <c r="PBC86" s="93"/>
      <c r="PBI86" s="93"/>
      <c r="PBL86" s="93"/>
      <c r="PBO86" s="93"/>
      <c r="PBR86" s="93"/>
      <c r="PBX86" s="93"/>
      <c r="PCA86" s="93"/>
      <c r="PCD86" s="93"/>
      <c r="PCG86" s="93"/>
      <c r="PCI86" s="93"/>
      <c r="PCJ86" s="93"/>
      <c r="PCO86" s="93"/>
      <c r="PCR86" s="93"/>
      <c r="PCU86" s="93"/>
      <c r="PCX86" s="93"/>
      <c r="PDA86" s="93"/>
      <c r="PDD86" s="93"/>
      <c r="PDG86" s="93"/>
      <c r="PDM86" s="93"/>
      <c r="PDP86" s="93"/>
      <c r="PDS86" s="93"/>
      <c r="PDU86" s="93"/>
      <c r="PDV86" s="93"/>
      <c r="PED86" s="93"/>
      <c r="PEG86" s="93"/>
      <c r="PEJ86" s="93"/>
      <c r="PEU86" s="93"/>
      <c r="PEV86" s="93"/>
      <c r="PFA86" s="93"/>
      <c r="PFE86" s="93"/>
      <c r="PFF86" s="93"/>
      <c r="PFN86" s="93"/>
      <c r="PFO86" s="93"/>
      <c r="PGO86" s="93"/>
      <c r="PGP86" s="93"/>
      <c r="PGQ86" s="93"/>
      <c r="PGR86" s="93"/>
      <c r="PGS86" s="93"/>
      <c r="PGT86" s="93"/>
      <c r="PGU86" s="93"/>
      <c r="PGV86" s="93"/>
      <c r="PGW86" s="93"/>
      <c r="PGX86" s="93"/>
      <c r="PGY86" s="93"/>
      <c r="PGZ86" s="93"/>
      <c r="PHA86" s="93"/>
      <c r="PHB86" s="93"/>
      <c r="PHC86" s="93"/>
      <c r="PHD86" s="93"/>
      <c r="PHE86" s="93"/>
      <c r="PHF86" s="93"/>
      <c r="PHG86" s="93"/>
      <c r="PHH86" s="93"/>
      <c r="PHI86" s="93"/>
      <c r="PHJ86" s="93"/>
      <c r="PHK86" s="93"/>
      <c r="PHL86" s="93"/>
      <c r="PHM86" s="93"/>
      <c r="PHN86" s="93"/>
      <c r="PHO86" s="93"/>
      <c r="PHP86" s="93"/>
      <c r="PHQ86" s="93"/>
      <c r="PHR86" s="93"/>
      <c r="PHS86" s="93"/>
      <c r="PHT86" s="93"/>
      <c r="PHU86" s="93"/>
      <c r="PHV86" s="93"/>
      <c r="PHW86" s="93"/>
      <c r="PHX86" s="93"/>
      <c r="PHY86" s="93"/>
      <c r="PHZ86" s="93"/>
      <c r="PIA86" s="93"/>
      <c r="PIB86" s="93"/>
      <c r="PIC86" s="93"/>
      <c r="PID86" s="93"/>
      <c r="PIE86" s="93"/>
      <c r="PIF86" s="93"/>
      <c r="PIG86" s="93"/>
      <c r="PIH86" s="93"/>
      <c r="PII86" s="93"/>
      <c r="PIJ86" s="93"/>
      <c r="PIK86" s="93"/>
      <c r="PIL86" s="93"/>
      <c r="PIM86" s="93"/>
      <c r="PIN86" s="93"/>
      <c r="PIO86" s="93"/>
      <c r="PIP86" s="93"/>
      <c r="PIQ86" s="93"/>
      <c r="PIR86" s="93"/>
      <c r="PIS86" s="93"/>
      <c r="PIT86" s="93"/>
      <c r="PIZ86" s="93"/>
      <c r="PJC86" s="93"/>
      <c r="PJF86" s="93"/>
      <c r="PJI86" s="93"/>
      <c r="PJL86" s="93"/>
      <c r="PJO86" s="93"/>
      <c r="PJU86" s="93"/>
      <c r="PKD86" s="93"/>
      <c r="PKG86" s="93"/>
      <c r="PKJ86" s="93"/>
      <c r="PKM86" s="93"/>
      <c r="PKY86" s="93"/>
      <c r="PLE86" s="93"/>
      <c r="PLH86" s="93"/>
      <c r="PLK86" s="93"/>
      <c r="PLN86" s="93"/>
      <c r="PLT86" s="93"/>
      <c r="PLW86" s="93"/>
      <c r="PLZ86" s="93"/>
      <c r="PMC86" s="93"/>
      <c r="PME86" s="93"/>
      <c r="PMF86" s="93"/>
      <c r="PMK86" s="93"/>
      <c r="PMN86" s="93"/>
      <c r="PMQ86" s="93"/>
      <c r="PMT86" s="93"/>
      <c r="PMW86" s="93"/>
      <c r="PMZ86" s="93"/>
      <c r="PNC86" s="93"/>
      <c r="PNI86" s="93"/>
      <c r="PNL86" s="93"/>
      <c r="PNO86" s="93"/>
      <c r="PNQ86" s="93"/>
      <c r="PNR86" s="93"/>
      <c r="PNZ86" s="93"/>
      <c r="POC86" s="93"/>
      <c r="POF86" s="93"/>
      <c r="POQ86" s="93"/>
      <c r="POR86" s="93"/>
      <c r="POW86" s="93"/>
      <c r="PPA86" s="93"/>
      <c r="PPB86" s="93"/>
      <c r="PPJ86" s="93"/>
      <c r="PPK86" s="93"/>
      <c r="PQK86" s="93"/>
      <c r="PQL86" s="93"/>
      <c r="PQM86" s="93"/>
      <c r="PQN86" s="93"/>
      <c r="PQO86" s="93"/>
      <c r="PQP86" s="93"/>
      <c r="PQQ86" s="93"/>
      <c r="PQR86" s="93"/>
      <c r="PQS86" s="93"/>
      <c r="PQT86" s="93"/>
      <c r="PQU86" s="93"/>
      <c r="PQV86" s="93"/>
      <c r="PQW86" s="93"/>
      <c r="PQX86" s="93"/>
      <c r="PQY86" s="93"/>
      <c r="PQZ86" s="93"/>
      <c r="PRA86" s="93"/>
      <c r="PRB86" s="93"/>
      <c r="PRC86" s="93"/>
      <c r="PRD86" s="93"/>
      <c r="PRE86" s="93"/>
      <c r="PRF86" s="93"/>
      <c r="PRG86" s="93"/>
      <c r="PRH86" s="93"/>
      <c r="PRI86" s="93"/>
      <c r="PRJ86" s="93"/>
      <c r="PRK86" s="93"/>
      <c r="PRL86" s="93"/>
      <c r="PRM86" s="93"/>
      <c r="PRN86" s="93"/>
      <c r="PRO86" s="93"/>
      <c r="PRP86" s="93"/>
      <c r="PRQ86" s="93"/>
      <c r="PRR86" s="93"/>
      <c r="PRS86" s="93"/>
      <c r="PRT86" s="93"/>
      <c r="PRU86" s="93"/>
      <c r="PRV86" s="93"/>
      <c r="PRW86" s="93"/>
      <c r="PRX86" s="93"/>
      <c r="PRY86" s="93"/>
      <c r="PRZ86" s="93"/>
      <c r="PSA86" s="93"/>
      <c r="PSB86" s="93"/>
      <c r="PSC86" s="93"/>
      <c r="PSD86" s="93"/>
      <c r="PSE86" s="93"/>
      <c r="PSF86" s="93"/>
      <c r="PSG86" s="93"/>
      <c r="PSH86" s="93"/>
      <c r="PSI86" s="93"/>
      <c r="PSJ86" s="93"/>
      <c r="PSK86" s="93"/>
      <c r="PSL86" s="93"/>
      <c r="PSM86" s="93"/>
      <c r="PSN86" s="93"/>
      <c r="PSO86" s="93"/>
      <c r="PSP86" s="93"/>
      <c r="PSV86" s="93"/>
      <c r="PSY86" s="93"/>
      <c r="PTB86" s="93"/>
      <c r="PTE86" s="93"/>
      <c r="PTH86" s="93"/>
      <c r="PTK86" s="93"/>
      <c r="PTQ86" s="93"/>
      <c r="PTZ86" s="93"/>
      <c r="PUC86" s="93"/>
      <c r="PUF86" s="93"/>
      <c r="PUI86" s="93"/>
      <c r="PUU86" s="93"/>
      <c r="PVA86" s="93"/>
      <c r="PVD86" s="93"/>
      <c r="PVG86" s="93"/>
      <c r="PVJ86" s="93"/>
      <c r="PVP86" s="93"/>
      <c r="PVS86" s="93"/>
      <c r="PVV86" s="93"/>
      <c r="PVY86" s="93"/>
      <c r="PWA86" s="93"/>
      <c r="PWB86" s="93"/>
      <c r="PWG86" s="93"/>
      <c r="PWJ86" s="93"/>
      <c r="PWM86" s="93"/>
      <c r="PWP86" s="93"/>
      <c r="PWS86" s="93"/>
      <c r="PWV86" s="93"/>
      <c r="PWY86" s="93"/>
      <c r="PXE86" s="93"/>
      <c r="PXH86" s="93"/>
      <c r="PXK86" s="93"/>
      <c r="PXM86" s="93"/>
      <c r="PXN86" s="93"/>
      <c r="PXV86" s="93"/>
      <c r="PXY86" s="93"/>
      <c r="PYB86" s="93"/>
      <c r="PYM86" s="93"/>
      <c r="PYN86" s="93"/>
      <c r="PYS86" s="93"/>
      <c r="PYW86" s="93"/>
      <c r="PYX86" s="93"/>
      <c r="PZF86" s="93"/>
      <c r="PZG86" s="93"/>
      <c r="QAG86" s="93"/>
      <c r="QAH86" s="93"/>
      <c r="QAI86" s="93"/>
      <c r="QAJ86" s="93"/>
      <c r="QAK86" s="93"/>
      <c r="QAL86" s="93"/>
      <c r="QAM86" s="93"/>
      <c r="QAN86" s="93"/>
      <c r="QAO86" s="93"/>
      <c r="QAP86" s="93"/>
      <c r="QAQ86" s="93"/>
      <c r="QAR86" s="93"/>
      <c r="QAS86" s="93"/>
      <c r="QAT86" s="93"/>
      <c r="QAU86" s="93"/>
      <c r="QAV86" s="93"/>
      <c r="QAW86" s="93"/>
      <c r="QAX86" s="93"/>
      <c r="QAY86" s="93"/>
      <c r="QAZ86" s="93"/>
      <c r="QBA86" s="93"/>
      <c r="QBB86" s="93"/>
      <c r="QBC86" s="93"/>
      <c r="QBD86" s="93"/>
      <c r="QBE86" s="93"/>
      <c r="QBF86" s="93"/>
      <c r="QBG86" s="93"/>
      <c r="QBH86" s="93"/>
      <c r="QBI86" s="93"/>
      <c r="QBJ86" s="93"/>
      <c r="QBK86" s="93"/>
      <c r="QBL86" s="93"/>
      <c r="QBM86" s="93"/>
      <c r="QBN86" s="93"/>
      <c r="QBO86" s="93"/>
      <c r="QBP86" s="93"/>
      <c r="QBQ86" s="93"/>
      <c r="QBR86" s="93"/>
      <c r="QBS86" s="93"/>
      <c r="QBT86" s="93"/>
      <c r="QBU86" s="93"/>
      <c r="QBV86" s="93"/>
      <c r="QBW86" s="93"/>
      <c r="QBX86" s="93"/>
      <c r="QBY86" s="93"/>
      <c r="QBZ86" s="93"/>
      <c r="QCA86" s="93"/>
      <c r="QCB86" s="93"/>
      <c r="QCC86" s="93"/>
      <c r="QCD86" s="93"/>
      <c r="QCE86" s="93"/>
      <c r="QCF86" s="93"/>
      <c r="QCG86" s="93"/>
      <c r="QCH86" s="93"/>
      <c r="QCI86" s="93"/>
      <c r="QCJ86" s="93"/>
      <c r="QCK86" s="93"/>
      <c r="QCL86" s="93"/>
      <c r="QCR86" s="93"/>
      <c r="QCU86" s="93"/>
      <c r="QCX86" s="93"/>
      <c r="QDA86" s="93"/>
      <c r="QDD86" s="93"/>
      <c r="QDG86" s="93"/>
      <c r="QDM86" s="93"/>
      <c r="QDV86" s="93"/>
      <c r="QDY86" s="93"/>
      <c r="QEB86" s="93"/>
      <c r="QEE86" s="93"/>
      <c r="QEQ86" s="93"/>
      <c r="QEW86" s="93"/>
      <c r="QEZ86" s="93"/>
      <c r="QFC86" s="93"/>
      <c r="QFF86" s="93"/>
      <c r="QFL86" s="93"/>
      <c r="QFO86" s="93"/>
      <c r="QFR86" s="93"/>
      <c r="QFU86" s="93"/>
      <c r="QFW86" s="93"/>
      <c r="QFX86" s="93"/>
      <c r="QGC86" s="93"/>
      <c r="QGF86" s="93"/>
      <c r="QGI86" s="93"/>
      <c r="QGL86" s="93"/>
      <c r="QGO86" s="93"/>
      <c r="QGR86" s="93"/>
      <c r="QGU86" s="93"/>
      <c r="QHA86" s="93"/>
      <c r="QHD86" s="93"/>
      <c r="QHG86" s="93"/>
      <c r="QHI86" s="93"/>
      <c r="QHJ86" s="93"/>
      <c r="QHR86" s="93"/>
      <c r="QHU86" s="93"/>
      <c r="QHX86" s="93"/>
      <c r="QII86" s="93"/>
      <c r="QIJ86" s="93"/>
      <c r="QIO86" s="93"/>
      <c r="QIS86" s="93"/>
      <c r="QIT86" s="93"/>
      <c r="QJB86" s="93"/>
      <c r="QJC86" s="93"/>
      <c r="QKC86" s="93"/>
      <c r="QKD86" s="93"/>
      <c r="QKE86" s="93"/>
      <c r="QKF86" s="93"/>
      <c r="QKG86" s="93"/>
      <c r="QKH86" s="93"/>
      <c r="QKI86" s="93"/>
      <c r="QKJ86" s="93"/>
      <c r="QKK86" s="93"/>
      <c r="QKL86" s="93"/>
      <c r="QKM86" s="93"/>
      <c r="QKN86" s="93"/>
      <c r="QKO86" s="93"/>
      <c r="QKP86" s="93"/>
      <c r="QKQ86" s="93"/>
      <c r="QKR86" s="93"/>
      <c r="QKS86" s="93"/>
      <c r="QKT86" s="93"/>
      <c r="QKU86" s="93"/>
      <c r="QKV86" s="93"/>
      <c r="QKW86" s="93"/>
      <c r="QKX86" s="93"/>
      <c r="QKY86" s="93"/>
      <c r="QKZ86" s="93"/>
      <c r="QLA86" s="93"/>
      <c r="QLB86" s="93"/>
      <c r="QLC86" s="93"/>
      <c r="QLD86" s="93"/>
      <c r="QLE86" s="93"/>
      <c r="QLF86" s="93"/>
      <c r="QLG86" s="93"/>
      <c r="QLH86" s="93"/>
      <c r="QLI86" s="93"/>
      <c r="QLJ86" s="93"/>
      <c r="QLK86" s="93"/>
      <c r="QLL86" s="93"/>
      <c r="QLM86" s="93"/>
      <c r="QLN86" s="93"/>
      <c r="QLO86" s="93"/>
      <c r="QLP86" s="93"/>
      <c r="QLQ86" s="93"/>
      <c r="QLR86" s="93"/>
      <c r="QLS86" s="93"/>
      <c r="QLT86" s="93"/>
      <c r="QLU86" s="93"/>
      <c r="QLV86" s="93"/>
      <c r="QLW86" s="93"/>
      <c r="QLX86" s="93"/>
      <c r="QLY86" s="93"/>
      <c r="QLZ86" s="93"/>
      <c r="QMA86" s="93"/>
      <c r="QMB86" s="93"/>
      <c r="QMC86" s="93"/>
      <c r="QMD86" s="93"/>
      <c r="QME86" s="93"/>
      <c r="QMF86" s="93"/>
      <c r="QMG86" s="93"/>
      <c r="QMH86" s="93"/>
      <c r="QMN86" s="93"/>
      <c r="QMQ86" s="93"/>
      <c r="QMT86" s="93"/>
      <c r="QMW86" s="93"/>
      <c r="QMZ86" s="93"/>
      <c r="QNC86" s="93"/>
      <c r="QNI86" s="93"/>
      <c r="QNR86" s="93"/>
      <c r="QNU86" s="93"/>
      <c r="QNX86" s="93"/>
      <c r="QOA86" s="93"/>
      <c r="QOM86" s="93"/>
      <c r="QOS86" s="93"/>
      <c r="QOV86" s="93"/>
      <c r="QOY86" s="93"/>
      <c r="QPB86" s="93"/>
      <c r="QPH86" s="93"/>
      <c r="QPK86" s="93"/>
      <c r="QPN86" s="93"/>
      <c r="QPQ86" s="93"/>
      <c r="QPS86" s="93"/>
      <c r="QPT86" s="93"/>
      <c r="QPY86" s="93"/>
      <c r="QQB86" s="93"/>
      <c r="QQE86" s="93"/>
      <c r="QQH86" s="93"/>
      <c r="QQK86" s="93"/>
      <c r="QQN86" s="93"/>
      <c r="QQQ86" s="93"/>
      <c r="QQW86" s="93"/>
      <c r="QQZ86" s="93"/>
      <c r="QRC86" s="93"/>
      <c r="QRE86" s="93"/>
      <c r="QRF86" s="93"/>
      <c r="QRN86" s="93"/>
      <c r="QRQ86" s="93"/>
      <c r="QRT86" s="93"/>
      <c r="QSE86" s="93"/>
      <c r="QSF86" s="93"/>
      <c r="QSK86" s="93"/>
      <c r="QSO86" s="93"/>
      <c r="QSP86" s="93"/>
      <c r="QSX86" s="93"/>
      <c r="QSY86" s="93"/>
      <c r="QTY86" s="93"/>
      <c r="QTZ86" s="93"/>
      <c r="QUA86" s="93"/>
      <c r="QUB86" s="93"/>
      <c r="QUC86" s="93"/>
      <c r="QUD86" s="93"/>
      <c r="QUE86" s="93"/>
      <c r="QUF86" s="93"/>
      <c r="QUG86" s="93"/>
      <c r="QUH86" s="93"/>
      <c r="QUI86" s="93"/>
      <c r="QUJ86" s="93"/>
      <c r="QUK86" s="93"/>
      <c r="QUL86" s="93"/>
      <c r="QUM86" s="93"/>
      <c r="QUN86" s="93"/>
      <c r="QUO86" s="93"/>
      <c r="QUP86" s="93"/>
      <c r="QUQ86" s="93"/>
      <c r="QUR86" s="93"/>
      <c r="QUS86" s="93"/>
      <c r="QUT86" s="93"/>
      <c r="QUU86" s="93"/>
      <c r="QUV86" s="93"/>
      <c r="QUW86" s="93"/>
      <c r="QUX86" s="93"/>
      <c r="QUY86" s="93"/>
      <c r="QUZ86" s="93"/>
      <c r="QVA86" s="93"/>
      <c r="QVB86" s="93"/>
      <c r="QVC86" s="93"/>
      <c r="QVD86" s="93"/>
      <c r="QVE86" s="93"/>
      <c r="QVF86" s="93"/>
      <c r="QVG86" s="93"/>
      <c r="QVH86" s="93"/>
      <c r="QVI86" s="93"/>
      <c r="QVJ86" s="93"/>
      <c r="QVK86" s="93"/>
      <c r="QVL86" s="93"/>
      <c r="QVM86" s="93"/>
      <c r="QVN86" s="93"/>
      <c r="QVO86" s="93"/>
      <c r="QVP86" s="93"/>
      <c r="QVQ86" s="93"/>
      <c r="QVR86" s="93"/>
      <c r="QVS86" s="93"/>
      <c r="QVT86" s="93"/>
      <c r="QVU86" s="93"/>
      <c r="QVV86" s="93"/>
      <c r="QVW86" s="93"/>
      <c r="QVX86" s="93"/>
      <c r="QVY86" s="93"/>
      <c r="QVZ86" s="93"/>
      <c r="QWA86" s="93"/>
      <c r="QWB86" s="93"/>
      <c r="QWC86" s="93"/>
      <c r="QWD86" s="93"/>
      <c r="QWJ86" s="93"/>
      <c r="QWM86" s="93"/>
      <c r="QWP86" s="93"/>
      <c r="QWS86" s="93"/>
      <c r="QWV86" s="93"/>
      <c r="QWY86" s="93"/>
      <c r="QXE86" s="93"/>
      <c r="QXN86" s="93"/>
      <c r="QXQ86" s="93"/>
      <c r="QXT86" s="93"/>
      <c r="QXW86" s="93"/>
      <c r="QYI86" s="93"/>
      <c r="QYO86" s="93"/>
      <c r="QYR86" s="93"/>
      <c r="QYU86" s="93"/>
      <c r="QYX86" s="93"/>
      <c r="QZD86" s="93"/>
      <c r="QZG86" s="93"/>
      <c r="QZJ86" s="93"/>
      <c r="QZM86" s="93"/>
      <c r="QZO86" s="93"/>
      <c r="QZP86" s="93"/>
      <c r="QZU86" s="93"/>
      <c r="QZX86" s="93"/>
      <c r="RAA86" s="93"/>
      <c r="RAD86" s="93"/>
      <c r="RAG86" s="93"/>
      <c r="RAJ86" s="93"/>
      <c r="RAM86" s="93"/>
      <c r="RAS86" s="93"/>
      <c r="RAV86" s="93"/>
      <c r="RAY86" s="93"/>
      <c r="RBA86" s="93"/>
      <c r="RBB86" s="93"/>
      <c r="RBJ86" s="93"/>
      <c r="RBM86" s="93"/>
      <c r="RBP86" s="93"/>
      <c r="RCA86" s="93"/>
      <c r="RCB86" s="93"/>
      <c r="RCG86" s="93"/>
      <c r="RCK86" s="93"/>
      <c r="RCL86" s="93"/>
      <c r="RCT86" s="93"/>
      <c r="RCU86" s="93"/>
      <c r="RDU86" s="93"/>
      <c r="RDV86" s="93"/>
      <c r="RDW86" s="93"/>
      <c r="RDX86" s="93"/>
      <c r="RDY86" s="93"/>
      <c r="RDZ86" s="93"/>
      <c r="REA86" s="93"/>
      <c r="REB86" s="93"/>
      <c r="REC86" s="93"/>
      <c r="RED86" s="93"/>
      <c r="REE86" s="93"/>
      <c r="REF86" s="93"/>
      <c r="REG86" s="93"/>
      <c r="REH86" s="93"/>
      <c r="REI86" s="93"/>
      <c r="REJ86" s="93"/>
      <c r="REK86" s="93"/>
      <c r="REL86" s="93"/>
      <c r="REM86" s="93"/>
      <c r="REN86" s="93"/>
      <c r="REO86" s="93"/>
      <c r="REP86" s="93"/>
      <c r="REQ86" s="93"/>
      <c r="RER86" s="93"/>
      <c r="RES86" s="93"/>
      <c r="RET86" s="93"/>
      <c r="REU86" s="93"/>
      <c r="REV86" s="93"/>
      <c r="REW86" s="93"/>
      <c r="REX86" s="93"/>
      <c r="REY86" s="93"/>
      <c r="REZ86" s="93"/>
      <c r="RFA86" s="93"/>
      <c r="RFB86" s="93"/>
      <c r="RFC86" s="93"/>
      <c r="RFD86" s="93"/>
      <c r="RFE86" s="93"/>
      <c r="RFF86" s="93"/>
      <c r="RFG86" s="93"/>
      <c r="RFH86" s="93"/>
      <c r="RFI86" s="93"/>
      <c r="RFJ86" s="93"/>
      <c r="RFK86" s="93"/>
      <c r="RFL86" s="93"/>
      <c r="RFM86" s="93"/>
      <c r="RFN86" s="93"/>
      <c r="RFO86" s="93"/>
      <c r="RFP86" s="93"/>
      <c r="RFQ86" s="93"/>
      <c r="RFR86" s="93"/>
      <c r="RFS86" s="93"/>
      <c r="RFT86" s="93"/>
      <c r="RFU86" s="93"/>
      <c r="RFV86" s="93"/>
      <c r="RFW86" s="93"/>
      <c r="RFX86" s="93"/>
      <c r="RFY86" s="93"/>
      <c r="RFZ86" s="93"/>
      <c r="RGF86" s="93"/>
      <c r="RGI86" s="93"/>
      <c r="RGL86" s="93"/>
      <c r="RGO86" s="93"/>
      <c r="RGR86" s="93"/>
      <c r="RGU86" s="93"/>
      <c r="RHA86" s="93"/>
      <c r="RHJ86" s="93"/>
      <c r="RHM86" s="93"/>
      <c r="RHP86" s="93"/>
      <c r="RHS86" s="93"/>
      <c r="RIE86" s="93"/>
      <c r="RIK86" s="93"/>
      <c r="RIN86" s="93"/>
      <c r="RIQ86" s="93"/>
      <c r="RIT86" s="93"/>
      <c r="RIZ86" s="93"/>
      <c r="RJC86" s="93"/>
      <c r="RJF86" s="93"/>
      <c r="RJI86" s="93"/>
      <c r="RJK86" s="93"/>
      <c r="RJL86" s="93"/>
      <c r="RJQ86" s="93"/>
      <c r="RJT86" s="93"/>
      <c r="RJW86" s="93"/>
      <c r="RJZ86" s="93"/>
      <c r="RKC86" s="93"/>
      <c r="RKF86" s="93"/>
      <c r="RKI86" s="93"/>
      <c r="RKO86" s="93"/>
      <c r="RKR86" s="93"/>
      <c r="RKU86" s="93"/>
      <c r="RKW86" s="93"/>
      <c r="RKX86" s="93"/>
      <c r="RLF86" s="93"/>
      <c r="RLI86" s="93"/>
      <c r="RLL86" s="93"/>
      <c r="RLW86" s="93"/>
      <c r="RLX86" s="93"/>
      <c r="RMC86" s="93"/>
      <c r="RMG86" s="93"/>
      <c r="RMH86" s="93"/>
      <c r="RMP86" s="93"/>
      <c r="RMQ86" s="93"/>
      <c r="RNQ86" s="93"/>
      <c r="RNR86" s="93"/>
      <c r="RNS86" s="93"/>
      <c r="RNT86" s="93"/>
      <c r="RNU86" s="93"/>
      <c r="RNV86" s="93"/>
      <c r="RNW86" s="93"/>
      <c r="RNX86" s="93"/>
      <c r="RNY86" s="93"/>
      <c r="RNZ86" s="93"/>
      <c r="ROA86" s="93"/>
      <c r="ROB86" s="93"/>
      <c r="ROC86" s="93"/>
      <c r="ROD86" s="93"/>
      <c r="ROE86" s="93"/>
      <c r="ROF86" s="93"/>
      <c r="ROG86" s="93"/>
      <c r="ROH86" s="93"/>
      <c r="ROI86" s="93"/>
      <c r="ROJ86" s="93"/>
      <c r="ROK86" s="93"/>
      <c r="ROL86" s="93"/>
      <c r="ROM86" s="93"/>
      <c r="RON86" s="93"/>
      <c r="ROO86" s="93"/>
      <c r="ROP86" s="93"/>
      <c r="ROQ86" s="93"/>
      <c r="ROR86" s="93"/>
      <c r="ROS86" s="93"/>
      <c r="ROT86" s="93"/>
      <c r="ROU86" s="93"/>
      <c r="ROV86" s="93"/>
      <c r="ROW86" s="93"/>
      <c r="ROX86" s="93"/>
      <c r="ROY86" s="93"/>
      <c r="ROZ86" s="93"/>
      <c r="RPA86" s="93"/>
      <c r="RPB86" s="93"/>
      <c r="RPC86" s="93"/>
      <c r="RPD86" s="93"/>
      <c r="RPE86" s="93"/>
      <c r="RPF86" s="93"/>
      <c r="RPG86" s="93"/>
      <c r="RPH86" s="93"/>
      <c r="RPI86" s="93"/>
      <c r="RPJ86" s="93"/>
      <c r="RPK86" s="93"/>
      <c r="RPL86" s="93"/>
      <c r="RPM86" s="93"/>
      <c r="RPN86" s="93"/>
      <c r="RPO86" s="93"/>
      <c r="RPP86" s="93"/>
      <c r="RPQ86" s="93"/>
      <c r="RPR86" s="93"/>
      <c r="RPS86" s="93"/>
      <c r="RPT86" s="93"/>
      <c r="RPU86" s="93"/>
      <c r="RPV86" s="93"/>
      <c r="RQB86" s="93"/>
      <c r="RQE86" s="93"/>
      <c r="RQH86" s="93"/>
      <c r="RQK86" s="93"/>
      <c r="RQN86" s="93"/>
      <c r="RQQ86" s="93"/>
      <c r="RQW86" s="93"/>
      <c r="RRF86" s="93"/>
      <c r="RRI86" s="93"/>
      <c r="RRL86" s="93"/>
      <c r="RRO86" s="93"/>
      <c r="RSA86" s="93"/>
      <c r="RSG86" s="93"/>
      <c r="RSJ86" s="93"/>
      <c r="RSM86" s="93"/>
      <c r="RSP86" s="93"/>
      <c r="RSV86" s="93"/>
      <c r="RSY86" s="93"/>
      <c r="RTB86" s="93"/>
      <c r="RTE86" s="93"/>
      <c r="RTG86" s="93"/>
      <c r="RTH86" s="93"/>
      <c r="RTM86" s="93"/>
      <c r="RTP86" s="93"/>
      <c r="RTS86" s="93"/>
      <c r="RTV86" s="93"/>
      <c r="RTY86" s="93"/>
      <c r="RUB86" s="93"/>
      <c r="RUE86" s="93"/>
      <c r="RUK86" s="93"/>
      <c r="RUN86" s="93"/>
      <c r="RUQ86" s="93"/>
      <c r="RUS86" s="93"/>
      <c r="RUT86" s="93"/>
      <c r="RVB86" s="93"/>
      <c r="RVE86" s="93"/>
      <c r="RVH86" s="93"/>
      <c r="RVS86" s="93"/>
      <c r="RVT86" s="93"/>
      <c r="RVY86" s="93"/>
      <c r="RWC86" s="93"/>
      <c r="RWD86" s="93"/>
      <c r="RWL86" s="93"/>
      <c r="RWM86" s="93"/>
      <c r="RXM86" s="93"/>
      <c r="RXN86" s="93"/>
      <c r="RXO86" s="93"/>
      <c r="RXP86" s="93"/>
      <c r="RXQ86" s="93"/>
      <c r="RXR86" s="93"/>
      <c r="RXS86" s="93"/>
      <c r="RXT86" s="93"/>
      <c r="RXU86" s="93"/>
      <c r="RXV86" s="93"/>
      <c r="RXW86" s="93"/>
      <c r="RXX86" s="93"/>
      <c r="RXY86" s="93"/>
      <c r="RXZ86" s="93"/>
      <c r="RYA86" s="93"/>
      <c r="RYB86" s="93"/>
      <c r="RYC86" s="93"/>
      <c r="RYD86" s="93"/>
      <c r="RYE86" s="93"/>
      <c r="RYF86" s="93"/>
      <c r="RYG86" s="93"/>
      <c r="RYH86" s="93"/>
      <c r="RYI86" s="93"/>
      <c r="RYJ86" s="93"/>
      <c r="RYK86" s="93"/>
      <c r="RYL86" s="93"/>
      <c r="RYM86" s="93"/>
      <c r="RYN86" s="93"/>
      <c r="RYO86" s="93"/>
      <c r="RYP86" s="93"/>
      <c r="RYQ86" s="93"/>
      <c r="RYR86" s="93"/>
      <c r="RYS86" s="93"/>
      <c r="RYT86" s="93"/>
      <c r="RYU86" s="93"/>
      <c r="RYV86" s="93"/>
      <c r="RYW86" s="93"/>
      <c r="RYX86" s="93"/>
      <c r="RYY86" s="93"/>
      <c r="RYZ86" s="93"/>
      <c r="RZA86" s="93"/>
      <c r="RZB86" s="93"/>
      <c r="RZC86" s="93"/>
      <c r="RZD86" s="93"/>
      <c r="RZE86" s="93"/>
      <c r="RZF86" s="93"/>
      <c r="RZG86" s="93"/>
      <c r="RZH86" s="93"/>
      <c r="RZI86" s="93"/>
      <c r="RZJ86" s="93"/>
      <c r="RZK86" s="93"/>
      <c r="RZL86" s="93"/>
      <c r="RZM86" s="93"/>
      <c r="RZN86" s="93"/>
      <c r="RZO86" s="93"/>
      <c r="RZP86" s="93"/>
      <c r="RZQ86" s="93"/>
      <c r="RZR86" s="93"/>
      <c r="RZX86" s="93"/>
      <c r="SAA86" s="93"/>
      <c r="SAD86" s="93"/>
      <c r="SAG86" s="93"/>
      <c r="SAJ86" s="93"/>
      <c r="SAM86" s="93"/>
      <c r="SAS86" s="93"/>
      <c r="SBB86" s="93"/>
      <c r="SBE86" s="93"/>
      <c r="SBH86" s="93"/>
      <c r="SBK86" s="93"/>
      <c r="SBW86" s="93"/>
      <c r="SCC86" s="93"/>
      <c r="SCF86" s="93"/>
      <c r="SCI86" s="93"/>
      <c r="SCL86" s="93"/>
      <c r="SCR86" s="93"/>
      <c r="SCU86" s="93"/>
      <c r="SCX86" s="93"/>
      <c r="SDA86" s="93"/>
      <c r="SDC86" s="93"/>
      <c r="SDD86" s="93"/>
      <c r="SDI86" s="93"/>
      <c r="SDL86" s="93"/>
      <c r="SDO86" s="93"/>
      <c r="SDR86" s="93"/>
      <c r="SDU86" s="93"/>
      <c r="SDX86" s="93"/>
      <c r="SEA86" s="93"/>
      <c r="SEG86" s="93"/>
      <c r="SEJ86" s="93"/>
      <c r="SEM86" s="93"/>
      <c r="SEO86" s="93"/>
      <c r="SEP86" s="93"/>
      <c r="SEX86" s="93"/>
      <c r="SFA86" s="93"/>
      <c r="SFD86" s="93"/>
      <c r="SFO86" s="93"/>
      <c r="SFP86" s="93"/>
      <c r="SFU86" s="93"/>
      <c r="SFY86" s="93"/>
      <c r="SFZ86" s="93"/>
      <c r="SGH86" s="93"/>
      <c r="SGI86" s="93"/>
      <c r="SHI86" s="93"/>
      <c r="SHJ86" s="93"/>
      <c r="SHK86" s="93"/>
      <c r="SHL86" s="93"/>
      <c r="SHM86" s="93"/>
      <c r="SHN86" s="93"/>
      <c r="SHO86" s="93"/>
      <c r="SHP86" s="93"/>
      <c r="SHQ86" s="93"/>
      <c r="SHR86" s="93"/>
      <c r="SHS86" s="93"/>
      <c r="SHT86" s="93"/>
      <c r="SHU86" s="93"/>
      <c r="SHV86" s="93"/>
      <c r="SHW86" s="93"/>
      <c r="SHX86" s="93"/>
      <c r="SHY86" s="93"/>
      <c r="SHZ86" s="93"/>
      <c r="SIA86" s="93"/>
      <c r="SIB86" s="93"/>
      <c r="SIC86" s="93"/>
      <c r="SID86" s="93"/>
      <c r="SIE86" s="93"/>
      <c r="SIF86" s="93"/>
      <c r="SIG86" s="93"/>
      <c r="SIH86" s="93"/>
      <c r="SII86" s="93"/>
      <c r="SIJ86" s="93"/>
      <c r="SIK86" s="93"/>
      <c r="SIL86" s="93"/>
      <c r="SIM86" s="93"/>
      <c r="SIN86" s="93"/>
      <c r="SIO86" s="93"/>
      <c r="SIP86" s="93"/>
      <c r="SIQ86" s="93"/>
      <c r="SIR86" s="93"/>
      <c r="SIS86" s="93"/>
      <c r="SIT86" s="93"/>
      <c r="SIU86" s="93"/>
      <c r="SIV86" s="93"/>
      <c r="SIW86" s="93"/>
      <c r="SIX86" s="93"/>
      <c r="SIY86" s="93"/>
      <c r="SIZ86" s="93"/>
      <c r="SJA86" s="93"/>
      <c r="SJB86" s="93"/>
      <c r="SJC86" s="93"/>
      <c r="SJD86" s="93"/>
      <c r="SJE86" s="93"/>
      <c r="SJF86" s="93"/>
      <c r="SJG86" s="93"/>
      <c r="SJH86" s="93"/>
      <c r="SJI86" s="93"/>
      <c r="SJJ86" s="93"/>
      <c r="SJK86" s="93"/>
      <c r="SJL86" s="93"/>
      <c r="SJM86" s="93"/>
      <c r="SJN86" s="93"/>
      <c r="SJT86" s="93"/>
      <c r="SJW86" s="93"/>
      <c r="SJZ86" s="93"/>
      <c r="SKC86" s="93"/>
      <c r="SKF86" s="93"/>
      <c r="SKI86" s="93"/>
      <c r="SKO86" s="93"/>
      <c r="SKX86" s="93"/>
      <c r="SLA86" s="93"/>
      <c r="SLD86" s="93"/>
      <c r="SLG86" s="93"/>
      <c r="SLS86" s="93"/>
      <c r="SLY86" s="93"/>
      <c r="SMB86" s="93"/>
      <c r="SME86" s="93"/>
      <c r="SMH86" s="93"/>
      <c r="SMN86" s="93"/>
      <c r="SMQ86" s="93"/>
      <c r="SMT86" s="93"/>
      <c r="SMW86" s="93"/>
      <c r="SMY86" s="93"/>
      <c r="SMZ86" s="93"/>
      <c r="SNE86" s="93"/>
      <c r="SNH86" s="93"/>
      <c r="SNK86" s="93"/>
      <c r="SNN86" s="93"/>
      <c r="SNQ86" s="93"/>
      <c r="SNT86" s="93"/>
      <c r="SNW86" s="93"/>
      <c r="SOC86" s="93"/>
      <c r="SOF86" s="93"/>
      <c r="SOI86" s="93"/>
      <c r="SOK86" s="93"/>
      <c r="SOL86" s="93"/>
      <c r="SOT86" s="93"/>
      <c r="SOW86" s="93"/>
      <c r="SOZ86" s="93"/>
      <c r="SPK86" s="93"/>
      <c r="SPL86" s="93"/>
      <c r="SPQ86" s="93"/>
      <c r="SPU86" s="93"/>
      <c r="SPV86" s="93"/>
      <c r="SQD86" s="93"/>
      <c r="SQE86" s="93"/>
      <c r="SRE86" s="93"/>
      <c r="SRF86" s="93"/>
      <c r="SRG86" s="93"/>
      <c r="SRH86" s="93"/>
      <c r="SRI86" s="93"/>
      <c r="SRJ86" s="93"/>
      <c r="SRK86" s="93"/>
      <c r="SRL86" s="93"/>
      <c r="SRM86" s="93"/>
      <c r="SRN86" s="93"/>
      <c r="SRO86" s="93"/>
      <c r="SRP86" s="93"/>
      <c r="SRQ86" s="93"/>
      <c r="SRR86" s="93"/>
      <c r="SRS86" s="93"/>
      <c r="SRT86" s="93"/>
      <c r="SRU86" s="93"/>
      <c r="SRV86" s="93"/>
      <c r="SRW86" s="93"/>
      <c r="SRX86" s="93"/>
      <c r="SRY86" s="93"/>
      <c r="SRZ86" s="93"/>
      <c r="SSA86" s="93"/>
      <c r="SSB86" s="93"/>
      <c r="SSC86" s="93"/>
      <c r="SSD86" s="93"/>
      <c r="SSE86" s="93"/>
      <c r="SSF86" s="93"/>
      <c r="SSG86" s="93"/>
      <c r="SSH86" s="93"/>
      <c r="SSI86" s="93"/>
      <c r="SSJ86" s="93"/>
      <c r="SSK86" s="93"/>
      <c r="SSL86" s="93"/>
      <c r="SSM86" s="93"/>
      <c r="SSN86" s="93"/>
      <c r="SSO86" s="93"/>
      <c r="SSP86" s="93"/>
      <c r="SSQ86" s="93"/>
      <c r="SSR86" s="93"/>
      <c r="SSS86" s="93"/>
      <c r="SST86" s="93"/>
      <c r="SSU86" s="93"/>
      <c r="SSV86" s="93"/>
      <c r="SSW86" s="93"/>
      <c r="SSX86" s="93"/>
      <c r="SSY86" s="93"/>
      <c r="SSZ86" s="93"/>
      <c r="STA86" s="93"/>
      <c r="STB86" s="93"/>
      <c r="STC86" s="93"/>
      <c r="STD86" s="93"/>
      <c r="STE86" s="93"/>
      <c r="STF86" s="93"/>
      <c r="STG86" s="93"/>
      <c r="STH86" s="93"/>
      <c r="STI86" s="93"/>
      <c r="STJ86" s="93"/>
      <c r="STP86" s="93"/>
      <c r="STS86" s="93"/>
      <c r="STV86" s="93"/>
      <c r="STY86" s="93"/>
      <c r="SUB86" s="93"/>
      <c r="SUE86" s="93"/>
      <c r="SUK86" s="93"/>
      <c r="SUT86" s="93"/>
      <c r="SUW86" s="93"/>
      <c r="SUZ86" s="93"/>
      <c r="SVC86" s="93"/>
      <c r="SVO86" s="93"/>
      <c r="SVU86" s="93"/>
      <c r="SVX86" s="93"/>
      <c r="SWA86" s="93"/>
      <c r="SWD86" s="93"/>
      <c r="SWJ86" s="93"/>
      <c r="SWM86" s="93"/>
      <c r="SWP86" s="93"/>
      <c r="SWS86" s="93"/>
      <c r="SWU86" s="93"/>
      <c r="SWV86" s="93"/>
      <c r="SXA86" s="93"/>
      <c r="SXD86" s="93"/>
      <c r="SXG86" s="93"/>
      <c r="SXJ86" s="93"/>
      <c r="SXM86" s="93"/>
      <c r="SXP86" s="93"/>
      <c r="SXS86" s="93"/>
      <c r="SXY86" s="93"/>
      <c r="SYB86" s="93"/>
      <c r="SYE86" s="93"/>
      <c r="SYG86" s="93"/>
      <c r="SYH86" s="93"/>
      <c r="SYP86" s="93"/>
      <c r="SYS86" s="93"/>
      <c r="SYV86" s="93"/>
      <c r="SZG86" s="93"/>
      <c r="SZH86" s="93"/>
      <c r="SZM86" s="93"/>
      <c r="SZQ86" s="93"/>
      <c r="SZR86" s="93"/>
      <c r="SZZ86" s="93"/>
      <c r="TAA86" s="93"/>
      <c r="TBA86" s="93"/>
      <c r="TBB86" s="93"/>
      <c r="TBC86" s="93"/>
      <c r="TBD86" s="93"/>
      <c r="TBE86" s="93"/>
      <c r="TBF86" s="93"/>
      <c r="TBG86" s="93"/>
      <c r="TBH86" s="93"/>
      <c r="TBI86" s="93"/>
      <c r="TBJ86" s="93"/>
      <c r="TBK86" s="93"/>
      <c r="TBL86" s="93"/>
      <c r="TBM86" s="93"/>
      <c r="TBN86" s="93"/>
      <c r="TBO86" s="93"/>
      <c r="TBP86" s="93"/>
      <c r="TBQ86" s="93"/>
      <c r="TBR86" s="93"/>
      <c r="TBS86" s="93"/>
      <c r="TBT86" s="93"/>
      <c r="TBU86" s="93"/>
      <c r="TBV86" s="93"/>
      <c r="TBW86" s="93"/>
      <c r="TBX86" s="93"/>
      <c r="TBY86" s="93"/>
      <c r="TBZ86" s="93"/>
      <c r="TCA86" s="93"/>
      <c r="TCB86" s="93"/>
      <c r="TCC86" s="93"/>
      <c r="TCD86" s="93"/>
      <c r="TCE86" s="93"/>
      <c r="TCF86" s="93"/>
      <c r="TCG86" s="93"/>
      <c r="TCH86" s="93"/>
      <c r="TCI86" s="93"/>
      <c r="TCJ86" s="93"/>
      <c r="TCK86" s="93"/>
      <c r="TCL86" s="93"/>
      <c r="TCM86" s="93"/>
      <c r="TCN86" s="93"/>
      <c r="TCO86" s="93"/>
      <c r="TCP86" s="93"/>
      <c r="TCQ86" s="93"/>
      <c r="TCR86" s="93"/>
      <c r="TCS86" s="93"/>
      <c r="TCT86" s="93"/>
      <c r="TCU86" s="93"/>
      <c r="TCV86" s="93"/>
      <c r="TCW86" s="93"/>
      <c r="TCX86" s="93"/>
      <c r="TCY86" s="93"/>
      <c r="TCZ86" s="93"/>
      <c r="TDA86" s="93"/>
      <c r="TDB86" s="93"/>
      <c r="TDC86" s="93"/>
      <c r="TDD86" s="93"/>
      <c r="TDE86" s="93"/>
      <c r="TDF86" s="93"/>
      <c r="TDL86" s="93"/>
      <c r="TDO86" s="93"/>
      <c r="TDR86" s="93"/>
      <c r="TDU86" s="93"/>
      <c r="TDX86" s="93"/>
      <c r="TEA86" s="93"/>
      <c r="TEG86" s="93"/>
      <c r="TEP86" s="93"/>
      <c r="TES86" s="93"/>
      <c r="TEV86" s="93"/>
      <c r="TEY86" s="93"/>
      <c r="TFK86" s="93"/>
      <c r="TFQ86" s="93"/>
      <c r="TFT86" s="93"/>
      <c r="TFW86" s="93"/>
      <c r="TFZ86" s="93"/>
      <c r="TGF86" s="93"/>
      <c r="TGI86" s="93"/>
      <c r="TGL86" s="93"/>
      <c r="TGO86" s="93"/>
      <c r="TGQ86" s="93"/>
      <c r="TGR86" s="93"/>
      <c r="TGW86" s="93"/>
      <c r="TGZ86" s="93"/>
      <c r="THC86" s="93"/>
      <c r="THF86" s="93"/>
      <c r="THI86" s="93"/>
      <c r="THL86" s="93"/>
      <c r="THO86" s="93"/>
      <c r="THU86" s="93"/>
      <c r="THX86" s="93"/>
      <c r="TIA86" s="93"/>
      <c r="TIC86" s="93"/>
      <c r="TID86" s="93"/>
      <c r="TIL86" s="93"/>
      <c r="TIO86" s="93"/>
      <c r="TIR86" s="93"/>
      <c r="TJC86" s="93"/>
      <c r="TJD86" s="93"/>
      <c r="TJI86" s="93"/>
      <c r="TJM86" s="93"/>
      <c r="TJN86" s="93"/>
      <c r="TJV86" s="93"/>
      <c r="TJW86" s="93"/>
      <c r="TKW86" s="93"/>
      <c r="TKX86" s="93"/>
      <c r="TKY86" s="93"/>
      <c r="TKZ86" s="93"/>
      <c r="TLA86" s="93"/>
      <c r="TLB86" s="93"/>
      <c r="TLC86" s="93"/>
      <c r="TLD86" s="93"/>
      <c r="TLE86" s="93"/>
      <c r="TLF86" s="93"/>
      <c r="TLG86" s="93"/>
      <c r="TLH86" s="93"/>
      <c r="TLI86" s="93"/>
      <c r="TLJ86" s="93"/>
      <c r="TLK86" s="93"/>
      <c r="TLL86" s="93"/>
      <c r="TLM86" s="93"/>
      <c r="TLN86" s="93"/>
      <c r="TLO86" s="93"/>
      <c r="TLP86" s="93"/>
      <c r="TLQ86" s="93"/>
      <c r="TLR86" s="93"/>
      <c r="TLS86" s="93"/>
      <c r="TLT86" s="93"/>
      <c r="TLU86" s="93"/>
      <c r="TLV86" s="93"/>
      <c r="TLW86" s="93"/>
      <c r="TLX86" s="93"/>
      <c r="TLY86" s="93"/>
      <c r="TLZ86" s="93"/>
      <c r="TMA86" s="93"/>
      <c r="TMB86" s="93"/>
      <c r="TMC86" s="93"/>
      <c r="TMD86" s="93"/>
      <c r="TME86" s="93"/>
      <c r="TMF86" s="93"/>
      <c r="TMG86" s="93"/>
      <c r="TMH86" s="93"/>
      <c r="TMI86" s="93"/>
      <c r="TMJ86" s="93"/>
      <c r="TMK86" s="93"/>
      <c r="TML86" s="93"/>
      <c r="TMM86" s="93"/>
      <c r="TMN86" s="93"/>
      <c r="TMO86" s="93"/>
      <c r="TMP86" s="93"/>
      <c r="TMQ86" s="93"/>
      <c r="TMR86" s="93"/>
      <c r="TMS86" s="93"/>
      <c r="TMT86" s="93"/>
      <c r="TMU86" s="93"/>
      <c r="TMV86" s="93"/>
      <c r="TMW86" s="93"/>
      <c r="TMX86" s="93"/>
      <c r="TMY86" s="93"/>
      <c r="TMZ86" s="93"/>
      <c r="TNA86" s="93"/>
      <c r="TNB86" s="93"/>
      <c r="TNH86" s="93"/>
      <c r="TNK86" s="93"/>
      <c r="TNN86" s="93"/>
      <c r="TNQ86" s="93"/>
      <c r="TNT86" s="93"/>
      <c r="TNW86" s="93"/>
      <c r="TOC86" s="93"/>
      <c r="TOL86" s="93"/>
      <c r="TOO86" s="93"/>
      <c r="TOR86" s="93"/>
      <c r="TOU86" s="93"/>
      <c r="TPG86" s="93"/>
      <c r="TPM86" s="93"/>
      <c r="TPP86" s="93"/>
      <c r="TPS86" s="93"/>
      <c r="TPV86" s="93"/>
      <c r="TQB86" s="93"/>
      <c r="TQE86" s="93"/>
      <c r="TQH86" s="93"/>
      <c r="TQK86" s="93"/>
      <c r="TQM86" s="93"/>
      <c r="TQN86" s="93"/>
      <c r="TQS86" s="93"/>
      <c r="TQV86" s="93"/>
      <c r="TQY86" s="93"/>
      <c r="TRB86" s="93"/>
      <c r="TRE86" s="93"/>
      <c r="TRH86" s="93"/>
      <c r="TRK86" s="93"/>
      <c r="TRQ86" s="93"/>
      <c r="TRT86" s="93"/>
      <c r="TRW86" s="93"/>
      <c r="TRY86" s="93"/>
      <c r="TRZ86" s="93"/>
      <c r="TSH86" s="93"/>
      <c r="TSK86" s="93"/>
      <c r="TSN86" s="93"/>
      <c r="TSY86" s="93"/>
      <c r="TSZ86" s="93"/>
      <c r="TTE86" s="93"/>
      <c r="TTI86" s="93"/>
      <c r="TTJ86" s="93"/>
      <c r="TTR86" s="93"/>
      <c r="TTS86" s="93"/>
      <c r="TUS86" s="93"/>
      <c r="TUT86" s="93"/>
      <c r="TUU86" s="93"/>
      <c r="TUV86" s="93"/>
      <c r="TUW86" s="93"/>
      <c r="TUX86" s="93"/>
      <c r="TUY86" s="93"/>
      <c r="TUZ86" s="93"/>
      <c r="TVA86" s="93"/>
      <c r="TVB86" s="93"/>
      <c r="TVC86" s="93"/>
      <c r="TVD86" s="93"/>
      <c r="TVE86" s="93"/>
      <c r="TVF86" s="93"/>
      <c r="TVG86" s="93"/>
      <c r="TVH86" s="93"/>
      <c r="TVI86" s="93"/>
      <c r="TVJ86" s="93"/>
      <c r="TVK86" s="93"/>
      <c r="TVL86" s="93"/>
      <c r="TVM86" s="93"/>
      <c r="TVN86" s="93"/>
      <c r="TVO86" s="93"/>
      <c r="TVP86" s="93"/>
      <c r="TVQ86" s="93"/>
      <c r="TVR86" s="93"/>
      <c r="TVS86" s="93"/>
      <c r="TVT86" s="93"/>
      <c r="TVU86" s="93"/>
      <c r="TVV86" s="93"/>
      <c r="TVW86" s="93"/>
      <c r="TVX86" s="93"/>
      <c r="TVY86" s="93"/>
      <c r="TVZ86" s="93"/>
      <c r="TWA86" s="93"/>
      <c r="TWB86" s="93"/>
      <c r="TWC86" s="93"/>
      <c r="TWD86" s="93"/>
      <c r="TWE86" s="93"/>
      <c r="TWF86" s="93"/>
      <c r="TWG86" s="93"/>
      <c r="TWH86" s="93"/>
      <c r="TWI86" s="93"/>
      <c r="TWJ86" s="93"/>
      <c r="TWK86" s="93"/>
      <c r="TWL86" s="93"/>
      <c r="TWM86" s="93"/>
      <c r="TWN86" s="93"/>
      <c r="TWO86" s="93"/>
      <c r="TWP86" s="93"/>
      <c r="TWQ86" s="93"/>
      <c r="TWR86" s="93"/>
      <c r="TWS86" s="93"/>
      <c r="TWT86" s="93"/>
      <c r="TWU86" s="93"/>
      <c r="TWV86" s="93"/>
      <c r="TWW86" s="93"/>
      <c r="TWX86" s="93"/>
      <c r="TXD86" s="93"/>
      <c r="TXG86" s="93"/>
      <c r="TXJ86" s="93"/>
      <c r="TXM86" s="93"/>
      <c r="TXP86" s="93"/>
      <c r="TXS86" s="93"/>
      <c r="TXY86" s="93"/>
      <c r="TYH86" s="93"/>
      <c r="TYK86" s="93"/>
      <c r="TYN86" s="93"/>
      <c r="TYQ86" s="93"/>
      <c r="TZC86" s="93"/>
      <c r="TZI86" s="93"/>
      <c r="TZL86" s="93"/>
      <c r="TZO86" s="93"/>
      <c r="TZR86" s="93"/>
      <c r="TZX86" s="93"/>
      <c r="UAA86" s="93"/>
      <c r="UAD86" s="93"/>
      <c r="UAG86" s="93"/>
      <c r="UAI86" s="93"/>
      <c r="UAJ86" s="93"/>
      <c r="UAO86" s="93"/>
      <c r="UAR86" s="93"/>
      <c r="UAU86" s="93"/>
      <c r="UAX86" s="93"/>
      <c r="UBA86" s="93"/>
      <c r="UBD86" s="93"/>
      <c r="UBG86" s="93"/>
      <c r="UBM86" s="93"/>
      <c r="UBP86" s="93"/>
      <c r="UBS86" s="93"/>
      <c r="UBU86" s="93"/>
      <c r="UBV86" s="93"/>
      <c r="UCD86" s="93"/>
      <c r="UCG86" s="93"/>
      <c r="UCJ86" s="93"/>
      <c r="UCU86" s="93"/>
      <c r="UCV86" s="93"/>
      <c r="UDA86" s="93"/>
      <c r="UDE86" s="93"/>
      <c r="UDF86" s="93"/>
      <c r="UDN86" s="93"/>
      <c r="UDO86" s="93"/>
      <c r="UEO86" s="93"/>
      <c r="UEP86" s="93"/>
      <c r="UEQ86" s="93"/>
      <c r="UER86" s="93"/>
      <c r="UES86" s="93"/>
      <c r="UET86" s="93"/>
      <c r="UEU86" s="93"/>
      <c r="UEV86" s="93"/>
      <c r="UEW86" s="93"/>
      <c r="UEX86" s="93"/>
      <c r="UEY86" s="93"/>
      <c r="UEZ86" s="93"/>
      <c r="UFA86" s="93"/>
      <c r="UFB86" s="93"/>
      <c r="UFC86" s="93"/>
      <c r="UFD86" s="93"/>
      <c r="UFE86" s="93"/>
      <c r="UFF86" s="93"/>
      <c r="UFG86" s="93"/>
      <c r="UFH86" s="93"/>
      <c r="UFI86" s="93"/>
      <c r="UFJ86" s="93"/>
      <c r="UFK86" s="93"/>
      <c r="UFL86" s="93"/>
      <c r="UFM86" s="93"/>
      <c r="UFN86" s="93"/>
      <c r="UFO86" s="93"/>
      <c r="UFP86" s="93"/>
      <c r="UFQ86" s="93"/>
      <c r="UFR86" s="93"/>
      <c r="UFS86" s="93"/>
      <c r="UFT86" s="93"/>
      <c r="UFU86" s="93"/>
      <c r="UFV86" s="93"/>
      <c r="UFW86" s="93"/>
      <c r="UFX86" s="93"/>
      <c r="UFY86" s="93"/>
      <c r="UFZ86" s="93"/>
      <c r="UGA86" s="93"/>
      <c r="UGB86" s="93"/>
      <c r="UGC86" s="93"/>
      <c r="UGD86" s="93"/>
      <c r="UGE86" s="93"/>
      <c r="UGF86" s="93"/>
      <c r="UGG86" s="93"/>
      <c r="UGH86" s="93"/>
      <c r="UGI86" s="93"/>
      <c r="UGJ86" s="93"/>
      <c r="UGK86" s="93"/>
      <c r="UGL86" s="93"/>
      <c r="UGM86" s="93"/>
      <c r="UGN86" s="93"/>
      <c r="UGO86" s="93"/>
      <c r="UGP86" s="93"/>
      <c r="UGQ86" s="93"/>
      <c r="UGR86" s="93"/>
      <c r="UGS86" s="93"/>
      <c r="UGT86" s="93"/>
      <c r="UGZ86" s="93"/>
      <c r="UHC86" s="93"/>
      <c r="UHF86" s="93"/>
      <c r="UHI86" s="93"/>
      <c r="UHL86" s="93"/>
      <c r="UHO86" s="93"/>
      <c r="UHU86" s="93"/>
      <c r="UID86" s="93"/>
      <c r="UIG86" s="93"/>
      <c r="UIJ86" s="93"/>
      <c r="UIM86" s="93"/>
      <c r="UIY86" s="93"/>
      <c r="UJE86" s="93"/>
      <c r="UJH86" s="93"/>
      <c r="UJK86" s="93"/>
      <c r="UJN86" s="93"/>
      <c r="UJT86" s="93"/>
      <c r="UJW86" s="93"/>
      <c r="UJZ86" s="93"/>
      <c r="UKC86" s="93"/>
      <c r="UKE86" s="93"/>
      <c r="UKF86" s="93"/>
      <c r="UKK86" s="93"/>
      <c r="UKN86" s="93"/>
      <c r="UKQ86" s="93"/>
      <c r="UKT86" s="93"/>
      <c r="UKW86" s="93"/>
      <c r="UKZ86" s="93"/>
      <c r="ULC86" s="93"/>
      <c r="ULI86" s="93"/>
      <c r="ULL86" s="93"/>
      <c r="ULO86" s="93"/>
      <c r="ULQ86" s="93"/>
      <c r="ULR86" s="93"/>
      <c r="ULZ86" s="93"/>
      <c r="UMC86" s="93"/>
      <c r="UMF86" s="93"/>
      <c r="UMQ86" s="93"/>
      <c r="UMR86" s="93"/>
      <c r="UMW86" s="93"/>
      <c r="UNA86" s="93"/>
      <c r="UNB86" s="93"/>
      <c r="UNJ86" s="93"/>
      <c r="UNK86" s="93"/>
      <c r="UOK86" s="93"/>
      <c r="UOL86" s="93"/>
      <c r="UOM86" s="93"/>
      <c r="UON86" s="93"/>
      <c r="UOO86" s="93"/>
      <c r="UOP86" s="93"/>
      <c r="UOQ86" s="93"/>
      <c r="UOR86" s="93"/>
      <c r="UOS86" s="93"/>
      <c r="UOT86" s="93"/>
      <c r="UOU86" s="93"/>
      <c r="UOV86" s="93"/>
      <c r="UOW86" s="93"/>
      <c r="UOX86" s="93"/>
      <c r="UOY86" s="93"/>
      <c r="UOZ86" s="93"/>
      <c r="UPA86" s="93"/>
      <c r="UPB86" s="93"/>
      <c r="UPC86" s="93"/>
      <c r="UPD86" s="93"/>
      <c r="UPE86" s="93"/>
      <c r="UPF86" s="93"/>
      <c r="UPG86" s="93"/>
      <c r="UPH86" s="93"/>
      <c r="UPI86" s="93"/>
      <c r="UPJ86" s="93"/>
      <c r="UPK86" s="93"/>
      <c r="UPL86" s="93"/>
      <c r="UPM86" s="93"/>
      <c r="UPN86" s="93"/>
      <c r="UPO86" s="93"/>
      <c r="UPP86" s="93"/>
      <c r="UPQ86" s="93"/>
      <c r="UPR86" s="93"/>
      <c r="UPS86" s="93"/>
      <c r="UPT86" s="93"/>
      <c r="UPU86" s="93"/>
      <c r="UPV86" s="93"/>
      <c r="UPW86" s="93"/>
      <c r="UPX86" s="93"/>
      <c r="UPY86" s="93"/>
      <c r="UPZ86" s="93"/>
      <c r="UQA86" s="93"/>
      <c r="UQB86" s="93"/>
      <c r="UQC86" s="93"/>
      <c r="UQD86" s="93"/>
      <c r="UQE86" s="93"/>
      <c r="UQF86" s="93"/>
      <c r="UQG86" s="93"/>
      <c r="UQH86" s="93"/>
      <c r="UQI86" s="93"/>
      <c r="UQJ86" s="93"/>
      <c r="UQK86" s="93"/>
      <c r="UQL86" s="93"/>
      <c r="UQM86" s="93"/>
      <c r="UQN86" s="93"/>
      <c r="UQO86" s="93"/>
      <c r="UQP86" s="93"/>
      <c r="UQV86" s="93"/>
      <c r="UQY86" s="93"/>
      <c r="URB86" s="93"/>
      <c r="URE86" s="93"/>
      <c r="URH86" s="93"/>
      <c r="URK86" s="93"/>
      <c r="URQ86" s="93"/>
      <c r="URZ86" s="93"/>
      <c r="USC86" s="93"/>
      <c r="USF86" s="93"/>
      <c r="USI86" s="93"/>
      <c r="USU86" s="93"/>
      <c r="UTA86" s="93"/>
      <c r="UTD86" s="93"/>
      <c r="UTG86" s="93"/>
      <c r="UTJ86" s="93"/>
      <c r="UTP86" s="93"/>
      <c r="UTS86" s="93"/>
      <c r="UTV86" s="93"/>
      <c r="UTY86" s="93"/>
      <c r="UUA86" s="93"/>
      <c r="UUB86" s="93"/>
      <c r="UUG86" s="93"/>
      <c r="UUJ86" s="93"/>
      <c r="UUM86" s="93"/>
      <c r="UUP86" s="93"/>
      <c r="UUS86" s="93"/>
      <c r="UUV86" s="93"/>
      <c r="UUY86" s="93"/>
      <c r="UVE86" s="93"/>
      <c r="UVH86" s="93"/>
      <c r="UVK86" s="93"/>
      <c r="UVM86" s="93"/>
      <c r="UVN86" s="93"/>
      <c r="UVV86" s="93"/>
      <c r="UVY86" s="93"/>
      <c r="UWB86" s="93"/>
      <c r="UWM86" s="93"/>
      <c r="UWN86" s="93"/>
      <c r="UWS86" s="93"/>
      <c r="UWW86" s="93"/>
      <c r="UWX86" s="93"/>
      <c r="UXF86" s="93"/>
      <c r="UXG86" s="93"/>
      <c r="UYG86" s="93"/>
      <c r="UYH86" s="93"/>
      <c r="UYI86" s="93"/>
      <c r="UYJ86" s="93"/>
      <c r="UYK86" s="93"/>
      <c r="UYL86" s="93"/>
      <c r="UYM86" s="93"/>
      <c r="UYN86" s="93"/>
      <c r="UYO86" s="93"/>
      <c r="UYP86" s="93"/>
      <c r="UYQ86" s="93"/>
      <c r="UYR86" s="93"/>
      <c r="UYS86" s="93"/>
      <c r="UYT86" s="93"/>
      <c r="UYU86" s="93"/>
      <c r="UYV86" s="93"/>
      <c r="UYW86" s="93"/>
      <c r="UYX86" s="93"/>
      <c r="UYY86" s="93"/>
      <c r="UYZ86" s="93"/>
      <c r="UZA86" s="93"/>
      <c r="UZB86" s="93"/>
      <c r="UZC86" s="93"/>
      <c r="UZD86" s="93"/>
      <c r="UZE86" s="93"/>
      <c r="UZF86" s="93"/>
      <c r="UZG86" s="93"/>
      <c r="UZH86" s="93"/>
      <c r="UZI86" s="93"/>
      <c r="UZJ86" s="93"/>
      <c r="UZK86" s="93"/>
      <c r="UZL86" s="93"/>
      <c r="UZM86" s="93"/>
      <c r="UZN86" s="93"/>
      <c r="UZO86" s="93"/>
      <c r="UZP86" s="93"/>
      <c r="UZQ86" s="93"/>
      <c r="UZR86" s="93"/>
      <c r="UZS86" s="93"/>
      <c r="UZT86" s="93"/>
      <c r="UZU86" s="93"/>
      <c r="UZV86" s="93"/>
      <c r="UZW86" s="93"/>
      <c r="UZX86" s="93"/>
      <c r="UZY86" s="93"/>
      <c r="UZZ86" s="93"/>
      <c r="VAA86" s="93"/>
      <c r="VAB86" s="93"/>
      <c r="VAC86" s="93"/>
      <c r="VAD86" s="93"/>
      <c r="VAE86" s="93"/>
      <c r="VAF86" s="93"/>
      <c r="VAG86" s="93"/>
      <c r="VAH86" s="93"/>
      <c r="VAI86" s="93"/>
      <c r="VAJ86" s="93"/>
      <c r="VAK86" s="93"/>
      <c r="VAL86" s="93"/>
      <c r="VAR86" s="93"/>
      <c r="VAU86" s="93"/>
      <c r="VAX86" s="93"/>
      <c r="VBA86" s="93"/>
      <c r="VBD86" s="93"/>
      <c r="VBG86" s="93"/>
      <c r="VBM86" s="93"/>
      <c r="VBV86" s="93"/>
      <c r="VBY86" s="93"/>
      <c r="VCB86" s="93"/>
      <c r="VCE86" s="93"/>
      <c r="VCQ86" s="93"/>
      <c r="VCW86" s="93"/>
      <c r="VCZ86" s="93"/>
      <c r="VDC86" s="93"/>
      <c r="VDF86" s="93"/>
      <c r="VDL86" s="93"/>
      <c r="VDO86" s="93"/>
      <c r="VDR86" s="93"/>
      <c r="VDU86" s="93"/>
      <c r="VDW86" s="93"/>
      <c r="VDX86" s="93"/>
      <c r="VEC86" s="93"/>
      <c r="VEF86" s="93"/>
      <c r="VEI86" s="93"/>
      <c r="VEL86" s="93"/>
      <c r="VEO86" s="93"/>
      <c r="VER86" s="93"/>
      <c r="VEU86" s="93"/>
      <c r="VFA86" s="93"/>
      <c r="VFD86" s="93"/>
      <c r="VFG86" s="93"/>
      <c r="VFI86" s="93"/>
      <c r="VFJ86" s="93"/>
      <c r="VFR86" s="93"/>
      <c r="VFU86" s="93"/>
      <c r="VFX86" s="93"/>
      <c r="VGI86" s="93"/>
      <c r="VGJ86" s="93"/>
      <c r="VGO86" s="93"/>
      <c r="VGS86" s="93"/>
      <c r="VGT86" s="93"/>
      <c r="VHB86" s="93"/>
      <c r="VHC86" s="93"/>
      <c r="VIC86" s="93"/>
      <c r="VID86" s="93"/>
      <c r="VIE86" s="93"/>
      <c r="VIF86" s="93"/>
      <c r="VIG86" s="93"/>
      <c r="VIH86" s="93"/>
      <c r="VII86" s="93"/>
      <c r="VIJ86" s="93"/>
      <c r="VIK86" s="93"/>
      <c r="VIL86" s="93"/>
      <c r="VIM86" s="93"/>
      <c r="VIN86" s="93"/>
      <c r="VIO86" s="93"/>
      <c r="VIP86" s="93"/>
      <c r="VIQ86" s="93"/>
      <c r="VIR86" s="93"/>
      <c r="VIS86" s="93"/>
      <c r="VIT86" s="93"/>
      <c r="VIU86" s="93"/>
      <c r="VIV86" s="93"/>
      <c r="VIW86" s="93"/>
      <c r="VIX86" s="93"/>
      <c r="VIY86" s="93"/>
      <c r="VIZ86" s="93"/>
      <c r="VJA86" s="93"/>
      <c r="VJB86" s="93"/>
      <c r="VJC86" s="93"/>
      <c r="VJD86" s="93"/>
      <c r="VJE86" s="93"/>
      <c r="VJF86" s="93"/>
      <c r="VJG86" s="93"/>
      <c r="VJH86" s="93"/>
      <c r="VJI86" s="93"/>
      <c r="VJJ86" s="93"/>
      <c r="VJK86" s="93"/>
      <c r="VJL86" s="93"/>
      <c r="VJM86" s="93"/>
      <c r="VJN86" s="93"/>
      <c r="VJO86" s="93"/>
      <c r="VJP86" s="93"/>
      <c r="VJQ86" s="93"/>
      <c r="VJR86" s="93"/>
      <c r="VJS86" s="93"/>
      <c r="VJT86" s="93"/>
      <c r="VJU86" s="93"/>
      <c r="VJV86" s="93"/>
      <c r="VJW86" s="93"/>
      <c r="VJX86" s="93"/>
      <c r="VJY86" s="93"/>
      <c r="VJZ86" s="93"/>
      <c r="VKA86" s="93"/>
      <c r="VKB86" s="93"/>
      <c r="VKC86" s="93"/>
      <c r="VKD86" s="93"/>
      <c r="VKE86" s="93"/>
      <c r="VKF86" s="93"/>
      <c r="VKG86" s="93"/>
      <c r="VKH86" s="93"/>
      <c r="VKN86" s="93"/>
      <c r="VKQ86" s="93"/>
      <c r="VKT86" s="93"/>
      <c r="VKW86" s="93"/>
      <c r="VKZ86" s="93"/>
      <c r="VLC86" s="93"/>
      <c r="VLI86" s="93"/>
      <c r="VLR86" s="93"/>
      <c r="VLU86" s="93"/>
      <c r="VLX86" s="93"/>
      <c r="VMA86" s="93"/>
      <c r="VMM86" s="93"/>
      <c r="VMS86" s="93"/>
      <c r="VMV86" s="93"/>
      <c r="VMY86" s="93"/>
      <c r="VNB86" s="93"/>
      <c r="VNH86" s="93"/>
      <c r="VNK86" s="93"/>
      <c r="VNN86" s="93"/>
      <c r="VNQ86" s="93"/>
      <c r="VNS86" s="93"/>
      <c r="VNT86" s="93"/>
      <c r="VNY86" s="93"/>
      <c r="VOB86" s="93"/>
      <c r="VOE86" s="93"/>
      <c r="VOH86" s="93"/>
      <c r="VOK86" s="93"/>
      <c r="VON86" s="93"/>
      <c r="VOQ86" s="93"/>
      <c r="VOW86" s="93"/>
      <c r="VOZ86" s="93"/>
      <c r="VPC86" s="93"/>
      <c r="VPE86" s="93"/>
      <c r="VPF86" s="93"/>
      <c r="VPN86" s="93"/>
      <c r="VPQ86" s="93"/>
      <c r="VPT86" s="93"/>
      <c r="VQE86" s="93"/>
      <c r="VQF86" s="93"/>
      <c r="VQK86" s="93"/>
      <c r="VQO86" s="93"/>
      <c r="VQP86" s="93"/>
      <c r="VQX86" s="93"/>
      <c r="VQY86" s="93"/>
      <c r="VRY86" s="93"/>
      <c r="VRZ86" s="93"/>
      <c r="VSA86" s="93"/>
      <c r="VSB86" s="93"/>
      <c r="VSC86" s="93"/>
      <c r="VSD86" s="93"/>
      <c r="VSE86" s="93"/>
      <c r="VSF86" s="93"/>
      <c r="VSG86" s="93"/>
      <c r="VSH86" s="93"/>
      <c r="VSI86" s="93"/>
      <c r="VSJ86" s="93"/>
      <c r="VSK86" s="93"/>
      <c r="VSL86" s="93"/>
      <c r="VSM86" s="93"/>
      <c r="VSN86" s="93"/>
      <c r="VSO86" s="93"/>
      <c r="VSP86" s="93"/>
      <c r="VSQ86" s="93"/>
      <c r="VSR86" s="93"/>
      <c r="VSS86" s="93"/>
      <c r="VST86" s="93"/>
      <c r="VSU86" s="93"/>
      <c r="VSV86" s="93"/>
      <c r="VSW86" s="93"/>
      <c r="VSX86" s="93"/>
      <c r="VSY86" s="93"/>
      <c r="VSZ86" s="93"/>
      <c r="VTA86" s="93"/>
      <c r="VTB86" s="93"/>
      <c r="VTC86" s="93"/>
      <c r="VTD86" s="93"/>
      <c r="VTE86" s="93"/>
      <c r="VTF86" s="93"/>
      <c r="VTG86" s="93"/>
      <c r="VTH86" s="93"/>
      <c r="VTI86" s="93"/>
      <c r="VTJ86" s="93"/>
      <c r="VTK86" s="93"/>
      <c r="VTL86" s="93"/>
      <c r="VTM86" s="93"/>
      <c r="VTN86" s="93"/>
      <c r="VTO86" s="93"/>
      <c r="VTP86" s="93"/>
      <c r="VTQ86" s="93"/>
      <c r="VTR86" s="93"/>
      <c r="VTS86" s="93"/>
      <c r="VTT86" s="93"/>
      <c r="VTU86" s="93"/>
      <c r="VTV86" s="93"/>
      <c r="VTW86" s="93"/>
      <c r="VTX86" s="93"/>
      <c r="VTY86" s="93"/>
      <c r="VTZ86" s="93"/>
      <c r="VUA86" s="93"/>
      <c r="VUB86" s="93"/>
      <c r="VUC86" s="93"/>
      <c r="VUD86" s="93"/>
      <c r="VUJ86" s="93"/>
      <c r="VUM86" s="93"/>
      <c r="VUP86" s="93"/>
      <c r="VUS86" s="93"/>
      <c r="VUV86" s="93"/>
      <c r="VUY86" s="93"/>
      <c r="VVE86" s="93"/>
      <c r="VVN86" s="93"/>
      <c r="VVQ86" s="93"/>
      <c r="VVT86" s="93"/>
      <c r="VVW86" s="93"/>
      <c r="VWI86" s="93"/>
      <c r="VWO86" s="93"/>
      <c r="VWR86" s="93"/>
      <c r="VWU86" s="93"/>
      <c r="VWX86" s="93"/>
      <c r="VXD86" s="93"/>
      <c r="VXG86" s="93"/>
      <c r="VXJ86" s="93"/>
      <c r="VXM86" s="93"/>
      <c r="VXO86" s="93"/>
      <c r="VXP86" s="93"/>
      <c r="VXU86" s="93"/>
      <c r="VXX86" s="93"/>
      <c r="VYA86" s="93"/>
      <c r="VYD86" s="93"/>
      <c r="VYG86" s="93"/>
      <c r="VYJ86" s="93"/>
      <c r="VYM86" s="93"/>
      <c r="VYS86" s="93"/>
      <c r="VYV86" s="93"/>
      <c r="VYY86" s="93"/>
      <c r="VZA86" s="93"/>
      <c r="VZB86" s="93"/>
      <c r="VZJ86" s="93"/>
      <c r="VZM86" s="93"/>
      <c r="VZP86" s="93"/>
      <c r="WAA86" s="93"/>
      <c r="WAB86" s="93"/>
      <c r="WAG86" s="93"/>
      <c r="WAK86" s="93"/>
      <c r="WAL86" s="93"/>
      <c r="WAT86" s="93"/>
      <c r="WAU86" s="93"/>
      <c r="WBU86" s="93"/>
      <c r="WBV86" s="93"/>
      <c r="WBW86" s="93"/>
      <c r="WBX86" s="93"/>
      <c r="WBY86" s="93"/>
      <c r="WBZ86" s="93"/>
      <c r="WCA86" s="93"/>
      <c r="WCB86" s="93"/>
      <c r="WCC86" s="93"/>
      <c r="WCD86" s="93"/>
      <c r="WCE86" s="93"/>
      <c r="WCF86" s="93"/>
      <c r="WCG86" s="93"/>
      <c r="WCH86" s="93"/>
      <c r="WCI86" s="93"/>
      <c r="WCJ86" s="93"/>
      <c r="WCK86" s="93"/>
      <c r="WCL86" s="93"/>
      <c r="WCM86" s="93"/>
      <c r="WCN86" s="93"/>
      <c r="WCO86" s="93"/>
      <c r="WCP86" s="93"/>
      <c r="WCQ86" s="93"/>
      <c r="WCR86" s="93"/>
      <c r="WCS86" s="93"/>
      <c r="WCT86" s="93"/>
      <c r="WCU86" s="93"/>
      <c r="WCV86" s="93"/>
      <c r="WCW86" s="93"/>
      <c r="WCX86" s="93"/>
      <c r="WCY86" s="93"/>
      <c r="WCZ86" s="93"/>
      <c r="WDA86" s="93"/>
      <c r="WDB86" s="93"/>
      <c r="WDC86" s="93"/>
      <c r="WDD86" s="93"/>
      <c r="WDE86" s="93"/>
      <c r="WDF86" s="93"/>
      <c r="WDG86" s="93"/>
      <c r="WDH86" s="93"/>
      <c r="WDI86" s="93"/>
      <c r="WDJ86" s="93"/>
      <c r="WDK86" s="93"/>
      <c r="WDL86" s="93"/>
      <c r="WDM86" s="93"/>
      <c r="WDN86" s="93"/>
      <c r="WDO86" s="93"/>
      <c r="WDP86" s="93"/>
      <c r="WDQ86" s="93"/>
      <c r="WDR86" s="93"/>
      <c r="WDS86" s="93"/>
      <c r="WDT86" s="93"/>
      <c r="WDU86" s="93"/>
      <c r="WDV86" s="93"/>
      <c r="WDW86" s="93"/>
      <c r="WDX86" s="93"/>
      <c r="WDY86" s="93"/>
      <c r="WDZ86" s="93"/>
      <c r="WEF86" s="93"/>
      <c r="WEI86" s="93"/>
      <c r="WEL86" s="93"/>
      <c r="WEO86" s="93"/>
      <c r="WER86" s="93"/>
      <c r="WEU86" s="93"/>
      <c r="WFA86" s="93"/>
      <c r="WFJ86" s="93"/>
      <c r="WFM86" s="93"/>
      <c r="WFP86" s="93"/>
      <c r="WFS86" s="93"/>
      <c r="WGE86" s="93"/>
      <c r="WGK86" s="93"/>
      <c r="WGN86" s="93"/>
      <c r="WGQ86" s="93"/>
      <c r="WGT86" s="93"/>
      <c r="WGZ86" s="93"/>
      <c r="WHC86" s="93"/>
      <c r="WHF86" s="93"/>
      <c r="WHI86" s="93"/>
      <c r="WHK86" s="93"/>
      <c r="WHL86" s="93"/>
      <c r="WHQ86" s="93"/>
      <c r="WHT86" s="93"/>
      <c r="WHW86" s="93"/>
      <c r="WHZ86" s="93"/>
      <c r="WIC86" s="93"/>
      <c r="WIF86" s="93"/>
      <c r="WII86" s="93"/>
      <c r="WIO86" s="93"/>
      <c r="WIR86" s="93"/>
      <c r="WIU86" s="93"/>
      <c r="WIW86" s="93"/>
      <c r="WIX86" s="93"/>
      <c r="WJF86" s="93"/>
      <c r="WJI86" s="93"/>
      <c r="WJL86" s="93"/>
      <c r="WJW86" s="93"/>
      <c r="WJX86" s="93"/>
      <c r="WKC86" s="93"/>
      <c r="WKG86" s="93"/>
      <c r="WKH86" s="93"/>
      <c r="WKP86" s="93"/>
      <c r="WKQ86" s="93"/>
      <c r="WLQ86" s="93"/>
      <c r="WLR86" s="93"/>
      <c r="WLS86" s="93"/>
      <c r="WLT86" s="93"/>
      <c r="WLU86" s="93"/>
      <c r="WLV86" s="93"/>
      <c r="WLW86" s="93"/>
      <c r="WLX86" s="93"/>
      <c r="WLY86" s="93"/>
      <c r="WLZ86" s="93"/>
      <c r="WMA86" s="93"/>
      <c r="WMB86" s="93"/>
      <c r="WMC86" s="93"/>
      <c r="WMD86" s="93"/>
      <c r="WME86" s="93"/>
      <c r="WMF86" s="93"/>
      <c r="WMG86" s="93"/>
      <c r="WMH86" s="93"/>
      <c r="WMI86" s="93"/>
      <c r="WMJ86" s="93"/>
      <c r="WMK86" s="93"/>
      <c r="WML86" s="93"/>
      <c r="WMM86" s="93"/>
      <c r="WMN86" s="93"/>
      <c r="WMO86" s="93"/>
      <c r="WMP86" s="93"/>
      <c r="WMQ86" s="93"/>
      <c r="WMR86" s="93"/>
      <c r="WMS86" s="93"/>
      <c r="WMT86" s="93"/>
      <c r="WMU86" s="93"/>
      <c r="WMV86" s="93"/>
      <c r="WMW86" s="93"/>
      <c r="WMX86" s="93"/>
      <c r="WMY86" s="93"/>
      <c r="WMZ86" s="93"/>
      <c r="WNA86" s="93"/>
      <c r="WNB86" s="93"/>
      <c r="WNC86" s="93"/>
      <c r="WND86" s="93"/>
      <c r="WNE86" s="93"/>
      <c r="WNF86" s="93"/>
      <c r="WNG86" s="93"/>
      <c r="WNH86" s="93"/>
      <c r="WNI86" s="93"/>
      <c r="WNJ86" s="93"/>
      <c r="WNK86" s="93"/>
      <c r="WNL86" s="93"/>
      <c r="WNM86" s="93"/>
      <c r="WNN86" s="93"/>
      <c r="WNO86" s="93"/>
      <c r="WNP86" s="93"/>
      <c r="WNQ86" s="93"/>
      <c r="WNR86" s="93"/>
      <c r="WNS86" s="93"/>
      <c r="WNT86" s="93"/>
      <c r="WNU86" s="93"/>
      <c r="WNV86" s="93"/>
      <c r="WOB86" s="93"/>
      <c r="WOE86" s="93"/>
      <c r="WOH86" s="93"/>
      <c r="WOK86" s="93"/>
      <c r="WON86" s="93"/>
      <c r="WOQ86" s="93"/>
      <c r="WOW86" s="93"/>
      <c r="WPF86" s="93"/>
      <c r="WPI86" s="93"/>
      <c r="WPL86" s="93"/>
      <c r="WPO86" s="93"/>
      <c r="WQA86" s="93"/>
      <c r="WQG86" s="93"/>
      <c r="WQJ86" s="93"/>
      <c r="WQM86" s="93"/>
      <c r="WQP86" s="93"/>
      <c r="WQV86" s="93"/>
      <c r="WQY86" s="93"/>
      <c r="WRB86" s="93"/>
      <c r="WRE86" s="93"/>
      <c r="WRG86" s="93"/>
      <c r="WRH86" s="93"/>
      <c r="WRM86" s="93"/>
      <c r="WRP86" s="93"/>
      <c r="WRS86" s="93"/>
      <c r="WRV86" s="93"/>
      <c r="WRY86" s="93"/>
      <c r="WSB86" s="93"/>
      <c r="WSE86" s="93"/>
      <c r="WSK86" s="93"/>
      <c r="WSN86" s="93"/>
      <c r="WSQ86" s="93"/>
      <c r="WSS86" s="93"/>
      <c r="WST86" s="93"/>
      <c r="WTB86" s="93"/>
      <c r="WTE86" s="93"/>
      <c r="WTH86" s="93"/>
      <c r="WTS86" s="93"/>
      <c r="WTT86" s="93"/>
      <c r="WTY86" s="93"/>
      <c r="WUC86" s="93"/>
      <c r="WUD86" s="93"/>
      <c r="WUL86" s="93"/>
      <c r="WUM86" s="93"/>
      <c r="WVM86" s="93"/>
      <c r="WVN86" s="93"/>
      <c r="WVO86" s="93"/>
      <c r="WVP86" s="93"/>
      <c r="WVQ86" s="93"/>
      <c r="WVR86" s="93"/>
      <c r="WVS86" s="93"/>
      <c r="WVT86" s="93"/>
      <c r="WVU86" s="93"/>
      <c r="WVV86" s="93"/>
      <c r="WVW86" s="93"/>
      <c r="WVX86" s="93"/>
      <c r="WVY86" s="93"/>
      <c r="WVZ86" s="93"/>
      <c r="WWA86" s="93"/>
      <c r="WWB86" s="93"/>
      <c r="WWC86" s="93"/>
      <c r="WWD86" s="93"/>
      <c r="WWE86" s="93"/>
      <c r="WWF86" s="93"/>
      <c r="WWG86" s="93"/>
      <c r="WWH86" s="93"/>
      <c r="WWI86" s="93"/>
      <c r="WWJ86" s="93"/>
      <c r="WWK86" s="93"/>
      <c r="WWL86" s="93"/>
      <c r="WWM86" s="93"/>
      <c r="WWN86" s="93"/>
      <c r="WWO86" s="93"/>
      <c r="WWP86" s="93"/>
      <c r="WWQ86" s="93"/>
      <c r="WWR86" s="93"/>
      <c r="WWS86" s="93"/>
      <c r="WWT86" s="93"/>
      <c r="WWU86" s="93"/>
      <c r="WWV86" s="93"/>
      <c r="WWW86" s="93"/>
      <c r="WWX86" s="93"/>
      <c r="WWY86" s="93"/>
      <c r="WWZ86" s="93"/>
      <c r="WXA86" s="93"/>
      <c r="WXB86" s="93"/>
      <c r="WXC86" s="93"/>
      <c r="WXD86" s="93"/>
      <c r="WXE86" s="93"/>
      <c r="WXF86" s="93"/>
      <c r="WXG86" s="93"/>
      <c r="WXH86" s="93"/>
      <c r="WXI86" s="93"/>
      <c r="WXJ86" s="93"/>
      <c r="WXK86" s="93"/>
      <c r="WXL86" s="93"/>
      <c r="WXM86" s="93"/>
      <c r="WXN86" s="93"/>
      <c r="WXO86" s="93"/>
      <c r="WXP86" s="93"/>
      <c r="WXQ86" s="93"/>
      <c r="WXR86" s="93"/>
      <c r="WXS86" s="93"/>
      <c r="WXT86" s="93"/>
      <c r="WXU86" s="93"/>
      <c r="WXV86" s="93"/>
      <c r="WXW86" s="93"/>
      <c r="WXX86" s="93"/>
      <c r="WXY86" s="93"/>
      <c r="WXZ86" s="93"/>
      <c r="WYA86" s="93"/>
      <c r="WYB86" s="93"/>
      <c r="WYC86" s="93"/>
      <c r="WYD86" s="93"/>
      <c r="WYE86" s="93"/>
      <c r="WYF86" s="93"/>
      <c r="WYG86" s="93"/>
      <c r="WYH86" s="93"/>
      <c r="WYI86" s="93"/>
      <c r="WYJ86" s="93"/>
      <c r="WYK86" s="93"/>
      <c r="WYL86" s="93"/>
      <c r="WYM86" s="93"/>
      <c r="WYN86" s="93"/>
      <c r="WYO86" s="93"/>
      <c r="WYP86" s="93"/>
      <c r="WYQ86" s="93"/>
      <c r="WYR86" s="93"/>
      <c r="WYS86" s="93"/>
      <c r="WYT86" s="93"/>
      <c r="WYU86" s="93"/>
      <c r="WYV86" s="93"/>
      <c r="WYW86" s="93"/>
      <c r="WYX86" s="93"/>
      <c r="WYY86" s="93"/>
      <c r="WYZ86" s="93"/>
      <c r="WZA86" s="93"/>
      <c r="WZB86" s="93"/>
      <c r="WZC86" s="93"/>
      <c r="WZD86" s="93"/>
      <c r="WZE86" s="93"/>
      <c r="WZF86" s="93"/>
      <c r="WZG86" s="93"/>
      <c r="WZH86" s="93"/>
      <c r="WZI86" s="93"/>
      <c r="WZJ86" s="93"/>
      <c r="WZK86" s="93"/>
      <c r="WZL86" s="93"/>
      <c r="WZM86" s="93"/>
      <c r="WZN86" s="93"/>
      <c r="WZO86" s="93"/>
      <c r="WZP86" s="93"/>
      <c r="WZQ86" s="93"/>
      <c r="WZR86" s="93"/>
      <c r="WZS86" s="93"/>
      <c r="WZT86" s="93"/>
      <c r="WZU86" s="93"/>
      <c r="WZV86" s="93"/>
      <c r="WZW86" s="93"/>
      <c r="WZX86" s="93"/>
      <c r="WZY86" s="93"/>
      <c r="WZZ86" s="93"/>
      <c r="XAA86" s="93"/>
      <c r="XAB86" s="93"/>
      <c r="XAC86" s="93"/>
      <c r="XAD86" s="93"/>
      <c r="XAE86" s="93"/>
      <c r="XAF86" s="93"/>
      <c r="XAG86" s="93"/>
      <c r="XAH86" s="93"/>
      <c r="XAI86" s="93"/>
      <c r="XAJ86" s="93"/>
      <c r="XAK86" s="93"/>
      <c r="XAL86" s="93"/>
      <c r="XAM86" s="93"/>
      <c r="XAN86" s="93"/>
      <c r="XAO86" s="93"/>
      <c r="XAP86" s="93"/>
      <c r="XAQ86" s="93"/>
      <c r="XAR86" s="93"/>
      <c r="XAS86" s="93"/>
      <c r="XAT86" s="93"/>
      <c r="XAU86" s="93"/>
      <c r="XAV86" s="93"/>
      <c r="XAW86" s="93"/>
      <c r="XAX86" s="93"/>
      <c r="XAY86" s="93"/>
      <c r="XAZ86" s="93"/>
      <c r="XBA86" s="93"/>
      <c r="XBB86" s="93"/>
      <c r="XBC86" s="93"/>
      <c r="XBD86" s="93"/>
      <c r="XBE86" s="93"/>
      <c r="XBF86" s="93"/>
      <c r="XBG86" s="93"/>
      <c r="XBH86" s="93"/>
      <c r="XBI86" s="93"/>
      <c r="XBJ86" s="93"/>
      <c r="XBK86" s="93"/>
      <c r="XBL86" s="93"/>
      <c r="XBM86" s="93"/>
      <c r="XBN86" s="93"/>
      <c r="XBO86" s="93"/>
      <c r="XBP86" s="93"/>
      <c r="XBQ86" s="93"/>
      <c r="XBR86" s="93"/>
      <c r="XBS86" s="93"/>
      <c r="XBT86" s="93"/>
      <c r="XBU86" s="93"/>
      <c r="XBV86" s="93"/>
      <c r="XBW86" s="93"/>
      <c r="XBX86" s="93"/>
      <c r="XBY86" s="93"/>
      <c r="XBZ86" s="93"/>
      <c r="XCA86" s="93"/>
      <c r="XCB86" s="93"/>
      <c r="XCC86" s="93"/>
      <c r="XCD86" s="93"/>
      <c r="XCE86" s="93"/>
      <c r="XCF86" s="93"/>
      <c r="XCG86" s="93"/>
      <c r="XCH86" s="93"/>
      <c r="XCI86" s="93"/>
      <c r="XCJ86" s="93"/>
      <c r="XCK86" s="93"/>
      <c r="XCL86" s="93"/>
      <c r="XCM86" s="93"/>
      <c r="XCN86" s="93"/>
      <c r="XCO86" s="93"/>
      <c r="XCP86" s="93"/>
      <c r="XCQ86" s="93"/>
      <c r="XCR86" s="93"/>
      <c r="XCS86" s="93"/>
      <c r="XCT86" s="93"/>
      <c r="XCU86" s="93"/>
      <c r="XCV86" s="93"/>
      <c r="XCW86" s="93"/>
      <c r="XCX86" s="93"/>
      <c r="XCY86" s="93"/>
      <c r="XCZ86" s="93"/>
      <c r="XDA86" s="93"/>
      <c r="XDB86" s="93"/>
      <c r="XDC86" s="93"/>
      <c r="XDD86" s="93"/>
      <c r="XDE86" s="93"/>
      <c r="XDF86" s="93"/>
      <c r="XDG86" s="93"/>
      <c r="XDH86" s="93"/>
      <c r="XDI86" s="93"/>
      <c r="XDJ86" s="93"/>
      <c r="XDK86" s="93"/>
      <c r="XDL86" s="93"/>
      <c r="XDM86" s="93"/>
      <c r="XDN86" s="93"/>
      <c r="XDO86" s="93"/>
      <c r="XDP86" s="93"/>
      <c r="XDQ86" s="93"/>
      <c r="XDR86" s="93"/>
      <c r="XDS86" s="93"/>
      <c r="XDT86" s="93"/>
      <c r="XDU86" s="93"/>
      <c r="XDV86" s="93"/>
      <c r="XDW86" s="93"/>
      <c r="XDX86" s="93"/>
      <c r="XDY86" s="93"/>
      <c r="XDZ86" s="93"/>
      <c r="XEA86" s="93"/>
      <c r="XEB86" s="93"/>
      <c r="XEC86" s="93"/>
      <c r="XED86" s="93"/>
      <c r="XEE86" s="93"/>
      <c r="XEF86" s="93"/>
      <c r="XEG86" s="93"/>
      <c r="XEH86" s="93"/>
      <c r="XEI86" s="93"/>
      <c r="XEJ86" s="93"/>
      <c r="XEK86" s="93"/>
      <c r="XEL86" s="93"/>
      <c r="XEM86" s="93"/>
      <c r="XEN86" s="93"/>
      <c r="XEO86" s="93"/>
      <c r="XEP86" s="93"/>
      <c r="XEQ86" s="93"/>
      <c r="XER86" s="93"/>
      <c r="XES86" s="93"/>
      <c r="XET86" s="93"/>
      <c r="XEU86" s="93"/>
      <c r="XEV86" s="93"/>
      <c r="XEW86" s="93"/>
      <c r="XEX86" s="93"/>
      <c r="XEY86" s="93"/>
      <c r="XEZ86" s="93"/>
      <c r="XFA86" s="93"/>
      <c r="XFB86" s="93"/>
      <c r="XFC86" s="93"/>
      <c r="XFD86" s="93"/>
    </row>
    <row r="87" spans="1:1003 1029:2027 2053:3051 3077:4075 4101:5099 5125:6123 6149:7147 7173:8171 8197:9195 9221:10219 10245:11243 11269:12267 12293:13291 13317:14315 14341:15339 15365:16384" s="62" customFormat="1" ht="26.25" hidden="1" customHeight="1">
      <c r="A87" s="8" t="s">
        <v>5</v>
      </c>
      <c r="B87" s="54"/>
      <c r="C87" s="54"/>
      <c r="D87" s="54">
        <v>0</v>
      </c>
      <c r="E87" s="54">
        <v>0</v>
      </c>
      <c r="F87" s="54">
        <v>0</v>
      </c>
      <c r="G87" s="56">
        <v>0</v>
      </c>
      <c r="H87" s="56"/>
      <c r="I87" s="56"/>
      <c r="J87" s="9"/>
      <c r="K87" s="10"/>
      <c r="L87" s="11">
        <v>0</v>
      </c>
    </row>
    <row r="88" spans="1:1003 1029:2027 2053:3051 3077:4075 4101:5099 5125:6123 6149:7147 7173:8171 8197:9195 9221:10219 10245:11243 11269:12267 12293:13291 13317:14315 14341:15339 15365:16384" s="62" customFormat="1" ht="20.25" hidden="1" customHeight="1">
      <c r="A88" s="8" t="s">
        <v>83</v>
      </c>
      <c r="B88" s="54"/>
      <c r="C88" s="54"/>
      <c r="D88" s="54">
        <v>0</v>
      </c>
      <c r="E88" s="54">
        <v>0</v>
      </c>
      <c r="F88" s="54">
        <v>0</v>
      </c>
      <c r="G88" s="56">
        <v>0</v>
      </c>
      <c r="H88" s="56"/>
      <c r="I88" s="56"/>
      <c r="J88" s="9"/>
      <c r="K88" s="10"/>
      <c r="L88" s="11"/>
    </row>
    <row r="89" spans="1:1003 1029:2027 2053:3051 3077:4075 4101:5099 5125:6123 6149:7147 7173:8171 8197:9195 9221:10219 10245:11243 11269:12267 12293:13291 13317:14315 14341:15339 15365:16384" s="62" customFormat="1" ht="21.75" hidden="1" customHeight="1">
      <c r="A89" s="8" t="s">
        <v>84</v>
      </c>
      <c r="B89" s="54"/>
      <c r="C89" s="54"/>
      <c r="D89" s="54">
        <v>0</v>
      </c>
      <c r="E89" s="54">
        <v>0</v>
      </c>
      <c r="F89" s="54">
        <v>0</v>
      </c>
      <c r="G89" s="56">
        <v>0</v>
      </c>
      <c r="H89" s="56"/>
      <c r="I89" s="56"/>
      <c r="J89" s="9"/>
      <c r="K89" s="10"/>
      <c r="L89" s="11"/>
    </row>
    <row r="90" spans="1:1003 1029:2027 2053:3051 3077:4075 4101:5099 5125:6123 6149:7147 7173:8171 8197:9195 9221:10219 10245:11243 11269:12267 12293:13291 13317:14315 14341:15339 15365:16384" s="62" customFormat="1" ht="20.25" hidden="1" customHeight="1">
      <c r="A90" s="8" t="s">
        <v>85</v>
      </c>
      <c r="B90" s="54"/>
      <c r="C90" s="54"/>
      <c r="D90" s="54">
        <v>0</v>
      </c>
      <c r="E90" s="54">
        <v>0</v>
      </c>
      <c r="F90" s="54">
        <v>0</v>
      </c>
      <c r="G90" s="56">
        <v>0</v>
      </c>
      <c r="H90" s="56"/>
      <c r="I90" s="56">
        <v>0</v>
      </c>
      <c r="J90" s="9"/>
      <c r="K90" s="10"/>
      <c r="L90" s="11">
        <v>0</v>
      </c>
    </row>
    <row r="91" spans="1:1003 1029:2027 2053:3051 3077:4075 4101:5099 5125:6123 6149:7147 7173:8171 8197:9195 9221:10219 10245:11243 11269:12267 12293:13291 13317:14315 14341:15339 15365:16384" s="62" customFormat="1" ht="20.25" hidden="1" customHeight="1">
      <c r="A91" s="8" t="s">
        <v>86</v>
      </c>
      <c r="B91" s="54" t="s">
        <v>321</v>
      </c>
      <c r="C91" s="54">
        <v>0</v>
      </c>
      <c r="D91" s="54">
        <v>0</v>
      </c>
      <c r="E91" s="54">
        <v>0</v>
      </c>
      <c r="F91" s="54">
        <v>0</v>
      </c>
      <c r="G91" s="56">
        <v>0</v>
      </c>
      <c r="H91" s="56"/>
      <c r="I91" s="56">
        <v>0</v>
      </c>
      <c r="J91" s="9"/>
      <c r="K91" s="12">
        <v>12000</v>
      </c>
      <c r="L91" s="11">
        <v>0</v>
      </c>
    </row>
    <row r="92" spans="1:1003 1029:2027 2053:3051 3077:4075 4101:5099 5125:6123 6149:7147 7173:8171 8197:9195 9221:10219 10245:11243 11269:12267 12293:13291 13317:14315 14341:15339 15365:16384" s="62" customFormat="1" ht="26.25" hidden="1" customHeight="1">
      <c r="A92" s="8" t="s">
        <v>87</v>
      </c>
      <c r="B92" s="54"/>
      <c r="C92" s="54"/>
      <c r="D92" s="54">
        <v>0</v>
      </c>
      <c r="E92" s="54">
        <v>0</v>
      </c>
      <c r="F92" s="54">
        <v>7</v>
      </c>
      <c r="G92" s="56">
        <v>0</v>
      </c>
      <c r="H92" s="56"/>
      <c r="I92" s="56">
        <v>-27</v>
      </c>
      <c r="J92" s="9"/>
      <c r="K92" s="10"/>
      <c r="L92" s="11">
        <v>0</v>
      </c>
    </row>
    <row r="93" spans="1:1003 1029:2027 2053:3051 3077:4075 4101:5099 5125:6123 6149:7147 7173:8171 8197:9195 9221:10219 10245:11243 11269:12267 12293:13291 13317:14315 14341:15339 15365:16384" s="62" customFormat="1" ht="26.25" hidden="1" customHeight="1">
      <c r="A93" s="8" t="s">
        <v>88</v>
      </c>
      <c r="B93" s="54"/>
      <c r="C93" s="54"/>
      <c r="D93" s="54">
        <v>0</v>
      </c>
      <c r="E93" s="54">
        <v>0</v>
      </c>
      <c r="F93" s="54">
        <v>0</v>
      </c>
      <c r="G93" s="56">
        <v>0</v>
      </c>
      <c r="H93" s="56"/>
      <c r="I93" s="56"/>
      <c r="J93" s="9"/>
      <c r="K93" s="10"/>
      <c r="L93" s="11">
        <v>0</v>
      </c>
    </row>
    <row r="94" spans="1:1003 1029:2027 2053:3051 3077:4075 4101:5099 5125:6123 6149:7147 7173:8171 8197:9195 9221:10219 10245:11243 11269:12267 12293:13291 13317:14315 14341:15339 15365:16384" s="62" customFormat="1" ht="21.75" hidden="1" customHeight="1">
      <c r="A94" s="8" t="s">
        <v>89</v>
      </c>
      <c r="B94" s="54" t="s">
        <v>321</v>
      </c>
      <c r="C94" s="54">
        <v>0</v>
      </c>
      <c r="D94" s="54">
        <v>0</v>
      </c>
      <c r="E94" s="54">
        <v>0</v>
      </c>
      <c r="F94" s="54">
        <v>0</v>
      </c>
      <c r="G94" s="56">
        <v>0</v>
      </c>
      <c r="H94" s="56"/>
      <c r="I94" s="56">
        <v>0</v>
      </c>
      <c r="J94" s="9"/>
      <c r="K94" s="10"/>
      <c r="L94" s="11">
        <v>0</v>
      </c>
    </row>
    <row r="95" spans="1:1003 1029:2027 2053:3051 3077:4075 4101:5099 5125:6123 6149:7147 7173:8171 8197:9195 9221:10219 10245:11243 11269:12267 12293:13291 13317:14315 14341:15339 15365:16384" s="62" customFormat="1" ht="21.75" hidden="1" customHeight="1">
      <c r="A95" s="8" t="s">
        <v>90</v>
      </c>
      <c r="B95" s="54"/>
      <c r="C95" s="54"/>
      <c r="D95" s="54">
        <v>0</v>
      </c>
      <c r="E95" s="54">
        <v>0</v>
      </c>
      <c r="F95" s="54">
        <v>0</v>
      </c>
      <c r="G95" s="56">
        <v>0</v>
      </c>
      <c r="H95" s="56"/>
      <c r="I95" s="56"/>
      <c r="J95" s="9"/>
      <c r="K95" s="12"/>
      <c r="L95" s="11">
        <v>0</v>
      </c>
    </row>
    <row r="96" spans="1:1003 1029:2027 2053:3051 3077:4075 4101:5099 5125:6123 6149:7147 7173:8171 8197:9195 9221:10219 10245:11243 11269:12267 12293:13291 13317:14315 14341:15339 15365:16384" s="62" customFormat="1" ht="20.25" hidden="1" customHeight="1">
      <c r="A96" s="14" t="s">
        <v>91</v>
      </c>
      <c r="B96" s="54"/>
      <c r="C96" s="54"/>
      <c r="D96" s="54">
        <v>0</v>
      </c>
      <c r="E96" s="54">
        <v>0</v>
      </c>
      <c r="F96" s="54">
        <v>0</v>
      </c>
      <c r="G96" s="56">
        <v>0</v>
      </c>
      <c r="H96" s="56"/>
      <c r="I96" s="56">
        <v>0</v>
      </c>
      <c r="J96" s="9"/>
      <c r="K96" s="10"/>
      <c r="L96" s="11">
        <v>0</v>
      </c>
    </row>
    <row r="97" spans="1:1003 1029:2027 2053:3051 3077:4075 4101:5099 5125:6123 6149:7147 7173:8171 8197:9195 9221:10219 10245:11243 11269:12267 12293:13291 13317:14315 14341:15339 15365:16384" s="62" customFormat="1" ht="20.25" hidden="1" customHeight="1">
      <c r="A97" s="14" t="s">
        <v>92</v>
      </c>
      <c r="B97" s="54" t="s">
        <v>321</v>
      </c>
      <c r="C97" s="54">
        <v>0</v>
      </c>
      <c r="D97" s="54">
        <v>0</v>
      </c>
      <c r="E97" s="54">
        <v>0</v>
      </c>
      <c r="F97" s="54">
        <v>0</v>
      </c>
      <c r="G97" s="56">
        <v>0</v>
      </c>
      <c r="H97" s="56"/>
      <c r="I97" s="56">
        <v>0</v>
      </c>
      <c r="J97" s="9"/>
      <c r="K97" s="10"/>
      <c r="L97" s="11">
        <v>0</v>
      </c>
    </row>
    <row r="98" spans="1:1003 1029:2027 2053:3051 3077:4075 4101:5099 5125:6123 6149:7147 7173:8171 8197:9195 9221:10219 10245:11243 11269:12267 12293:13291 13317:14315 14341:15339 15365:16384" s="62" customFormat="1" ht="21.75" hidden="1" customHeight="1">
      <c r="A98" s="14" t="s">
        <v>93</v>
      </c>
      <c r="B98" s="54" t="s">
        <v>321</v>
      </c>
      <c r="C98" s="54">
        <v>0</v>
      </c>
      <c r="D98" s="54">
        <v>0</v>
      </c>
      <c r="E98" s="54">
        <v>0</v>
      </c>
      <c r="F98" s="54">
        <v>0</v>
      </c>
      <c r="G98" s="56">
        <v>0</v>
      </c>
      <c r="H98" s="56"/>
      <c r="I98" s="56">
        <v>0</v>
      </c>
      <c r="J98" s="21"/>
      <c r="K98" s="10"/>
      <c r="L98" s="11">
        <v>0</v>
      </c>
    </row>
    <row r="99" spans="1:1003 1029:2027 2053:3051 3077:4075 4101:5099 5125:6123 6149:7147 7173:8171 8197:9195 9221:10219 10245:11243 11269:12267 12293:13291 13317:14315 14341:15339 15365:16384" s="62" customFormat="1" ht="21.75" hidden="1" customHeight="1">
      <c r="A99" s="8" t="s">
        <v>94</v>
      </c>
      <c r="B99" s="54"/>
      <c r="C99" s="54"/>
      <c r="D99" s="54">
        <v>0</v>
      </c>
      <c r="E99" s="54">
        <v>0</v>
      </c>
      <c r="F99" s="54">
        <v>0</v>
      </c>
      <c r="G99" s="56">
        <v>0</v>
      </c>
      <c r="H99" s="56"/>
      <c r="I99" s="56"/>
      <c r="J99" s="9"/>
      <c r="K99" s="10"/>
      <c r="L99" s="11"/>
    </row>
    <row r="100" spans="1:1003 1029:2027 2053:3051 3077:4075 4101:5099 5125:6123 6149:7147 7173:8171 8197:9195 9221:10219 10245:11243 11269:12267 12293:13291 13317:14315 14341:15339 15365:16384" s="62" customFormat="1" ht="20.25" hidden="1" customHeight="1">
      <c r="A100" s="8" t="s">
        <v>95</v>
      </c>
      <c r="B100" s="54" t="s">
        <v>321</v>
      </c>
      <c r="C100" s="54">
        <v>0</v>
      </c>
      <c r="D100" s="54">
        <v>0</v>
      </c>
      <c r="E100" s="54">
        <v>0</v>
      </c>
      <c r="F100" s="54">
        <v>0</v>
      </c>
      <c r="G100" s="56">
        <v>0</v>
      </c>
      <c r="H100" s="56"/>
      <c r="I100" s="56">
        <v>0</v>
      </c>
      <c r="J100" s="9"/>
      <c r="K100" s="12"/>
      <c r="L100" s="11">
        <v>0</v>
      </c>
    </row>
    <row r="101" spans="1:1003 1029:2027 2053:3051 3077:4075 4101:5099 5125:6123 6149:7147 7173:8171 8197:9195 9221:10219 10245:11243 11269:12267 12293:13291 13317:14315 14341:15339 15365:16384" s="62" customFormat="1" ht="20.25" hidden="1" customHeight="1">
      <c r="A101" s="8" t="s">
        <v>96</v>
      </c>
      <c r="B101" s="54"/>
      <c r="C101" s="54"/>
      <c r="D101" s="54">
        <v>0</v>
      </c>
      <c r="E101" s="54">
        <v>0</v>
      </c>
      <c r="F101" s="54">
        <v>0</v>
      </c>
      <c r="G101" s="56">
        <v>0</v>
      </c>
      <c r="H101" s="56"/>
      <c r="I101" s="56"/>
      <c r="J101" s="9"/>
      <c r="K101" s="10"/>
      <c r="L101" s="11"/>
    </row>
    <row r="102" spans="1:1003 1029:2027 2053:3051 3077:4075 4101:5099 5125:6123 6149:7147 7173:8171 8197:9195 9221:10219 10245:11243 11269:12267 12293:13291 13317:14315 14341:15339 15365:16384" s="62" customFormat="1" ht="21.75" hidden="1" customHeight="1">
      <c r="A102" s="8" t="s">
        <v>97</v>
      </c>
      <c r="B102" s="54" t="s">
        <v>321</v>
      </c>
      <c r="C102" s="54">
        <v>0</v>
      </c>
      <c r="D102" s="54">
        <v>0</v>
      </c>
      <c r="E102" s="54">
        <v>0</v>
      </c>
      <c r="F102" s="54">
        <v>0</v>
      </c>
      <c r="G102" s="56">
        <v>0</v>
      </c>
      <c r="H102" s="56"/>
      <c r="I102" s="56">
        <v>0</v>
      </c>
      <c r="J102" s="9"/>
      <c r="K102" s="10"/>
      <c r="L102" s="11">
        <v>0</v>
      </c>
    </row>
    <row r="103" spans="1:1003 1029:2027 2053:3051 3077:4075 4101:5099 5125:6123 6149:7147 7173:8171 8197:9195 9221:10219 10245:11243 11269:12267 12293:13291 13317:14315 14341:15339 15365:16384" s="62" customFormat="1" ht="26.25" hidden="1" customHeight="1">
      <c r="A103" s="8" t="s">
        <v>39</v>
      </c>
      <c r="B103" s="54" t="s">
        <v>321</v>
      </c>
      <c r="C103" s="54">
        <v>0</v>
      </c>
      <c r="D103" s="54">
        <v>0</v>
      </c>
      <c r="E103" s="54">
        <v>0</v>
      </c>
      <c r="F103" s="54">
        <v>10</v>
      </c>
      <c r="G103" s="56">
        <v>0</v>
      </c>
      <c r="H103" s="56"/>
      <c r="I103" s="56">
        <v>-268</v>
      </c>
      <c r="J103" s="9"/>
      <c r="K103" s="10">
        <v>15000</v>
      </c>
      <c r="L103" s="11">
        <v>0</v>
      </c>
    </row>
    <row r="104" spans="1:1003 1029:2027 2053:3051 3077:4075 4101:5099 5125:6123 6149:7147 7173:8171 8197:9195 9221:10219 10245:11243 11269:12267 12293:13291 13317:14315 14341:15339 15365:16384" s="62" customFormat="1" ht="21.75" hidden="1" customHeight="1">
      <c r="A104" s="8" t="s">
        <v>200</v>
      </c>
      <c r="B104" s="54"/>
      <c r="C104" s="54"/>
      <c r="D104" s="54">
        <v>0</v>
      </c>
      <c r="E104" s="54">
        <v>0</v>
      </c>
      <c r="F104" s="54">
        <v>0</v>
      </c>
      <c r="G104" s="56">
        <v>0</v>
      </c>
      <c r="H104" s="56"/>
      <c r="I104" s="56"/>
      <c r="J104" s="9"/>
      <c r="K104" s="10"/>
      <c r="L104" s="11"/>
    </row>
    <row r="105" spans="1:1003 1029:2027 2053:3051 3077:4075 4101:5099 5125:6123 6149:7147 7173:8171 8197:9195 9221:10219 10245:11243 11269:12267 12293:13291 13317:14315 14341:15339 15365:16384" s="62" customFormat="1" ht="26.25" customHeight="1">
      <c r="A105" s="23" t="s">
        <v>186</v>
      </c>
      <c r="B105" s="54"/>
      <c r="C105" s="54"/>
      <c r="D105" s="54">
        <v>0</v>
      </c>
      <c r="E105" s="54">
        <v>0</v>
      </c>
      <c r="F105" s="54">
        <v>10</v>
      </c>
      <c r="G105" s="56">
        <v>0</v>
      </c>
      <c r="H105" s="56"/>
      <c r="I105" s="56">
        <v>-768</v>
      </c>
      <c r="J105" s="98">
        <v>357</v>
      </c>
      <c r="K105" s="99">
        <v>13000</v>
      </c>
      <c r="L105" s="100">
        <f t="shared" ref="L105:L106" si="0">+K105*J105</f>
        <v>4641000</v>
      </c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93"/>
      <c r="BJ105" s="93"/>
      <c r="BP105" s="93"/>
      <c r="BS105" s="93"/>
      <c r="BV105" s="93"/>
      <c r="BY105" s="93"/>
      <c r="CB105" s="93"/>
      <c r="CE105" s="93"/>
      <c r="CK105" s="93"/>
      <c r="CT105" s="93"/>
      <c r="CW105" s="93"/>
      <c r="CZ105" s="93"/>
      <c r="DC105" s="93"/>
      <c r="DO105" s="93"/>
      <c r="DU105" s="93"/>
      <c r="DX105" s="93"/>
      <c r="EA105" s="93"/>
      <c r="ED105" s="93"/>
      <c r="EJ105" s="93"/>
      <c r="EM105" s="93"/>
      <c r="EP105" s="93"/>
      <c r="ES105" s="93"/>
      <c r="EU105" s="93"/>
      <c r="EV105" s="93"/>
      <c r="FA105" s="93"/>
      <c r="FD105" s="93"/>
      <c r="FG105" s="93"/>
      <c r="FJ105" s="93"/>
      <c r="FM105" s="93"/>
      <c r="FP105" s="93"/>
      <c r="FS105" s="93"/>
      <c r="FY105" s="93"/>
      <c r="GB105" s="93"/>
      <c r="GE105" s="93"/>
      <c r="GG105" s="93"/>
      <c r="GH105" s="93"/>
      <c r="GP105" s="93"/>
      <c r="GS105" s="93"/>
      <c r="GV105" s="93"/>
      <c r="HG105" s="93"/>
      <c r="HH105" s="93"/>
      <c r="HM105" s="93"/>
      <c r="HQ105" s="93"/>
      <c r="HR105" s="93"/>
      <c r="HZ105" s="93"/>
      <c r="IA105" s="93"/>
      <c r="JA105" s="93"/>
      <c r="JB105" s="93"/>
      <c r="JC105" s="93"/>
      <c r="JD105" s="93"/>
      <c r="JE105" s="93"/>
      <c r="JF105" s="93"/>
      <c r="JG105" s="93"/>
      <c r="JH105" s="93"/>
      <c r="JI105" s="93"/>
      <c r="JJ105" s="93"/>
      <c r="JK105" s="93"/>
      <c r="JL105" s="93"/>
      <c r="JM105" s="93"/>
      <c r="JN105" s="93"/>
      <c r="JO105" s="93"/>
      <c r="JP105" s="93"/>
      <c r="JQ105" s="93"/>
      <c r="JR105" s="93"/>
      <c r="JS105" s="93"/>
      <c r="JT105" s="93"/>
      <c r="JU105" s="93"/>
      <c r="JV105" s="93"/>
      <c r="JW105" s="93"/>
      <c r="JX105" s="93"/>
      <c r="JY105" s="93"/>
      <c r="JZ105" s="93"/>
      <c r="KA105" s="93"/>
      <c r="KB105" s="93"/>
      <c r="KC105" s="93"/>
      <c r="KD105" s="93"/>
      <c r="KE105" s="93"/>
      <c r="KF105" s="93"/>
      <c r="KG105" s="93"/>
      <c r="KH105" s="93"/>
      <c r="KI105" s="93"/>
      <c r="KJ105" s="93"/>
      <c r="KK105" s="93"/>
      <c r="KL105" s="93"/>
      <c r="KM105" s="93"/>
      <c r="KN105" s="93"/>
      <c r="KO105" s="93"/>
      <c r="KP105" s="93"/>
      <c r="KQ105" s="93"/>
      <c r="KR105" s="93"/>
      <c r="KS105" s="93"/>
      <c r="KT105" s="93"/>
      <c r="KU105" s="93"/>
      <c r="KV105" s="93"/>
      <c r="KW105" s="93"/>
      <c r="KX105" s="93"/>
      <c r="KY105" s="93"/>
      <c r="KZ105" s="93"/>
      <c r="LA105" s="93"/>
      <c r="LB105" s="93"/>
      <c r="LC105" s="93"/>
      <c r="LD105" s="93"/>
      <c r="LE105" s="93"/>
      <c r="LF105" s="93"/>
      <c r="LL105" s="93"/>
      <c r="LO105" s="93"/>
      <c r="LR105" s="93"/>
      <c r="LU105" s="93"/>
      <c r="LX105" s="93"/>
      <c r="MA105" s="93"/>
      <c r="MG105" s="93"/>
      <c r="MP105" s="93"/>
      <c r="MS105" s="93"/>
      <c r="MV105" s="93"/>
      <c r="MY105" s="93"/>
      <c r="NK105" s="93"/>
      <c r="NQ105" s="93"/>
      <c r="NT105" s="93"/>
      <c r="NW105" s="93"/>
      <c r="NZ105" s="93"/>
      <c r="OF105" s="93"/>
      <c r="OI105" s="93"/>
      <c r="OL105" s="93"/>
      <c r="OO105" s="93"/>
      <c r="OQ105" s="93"/>
      <c r="OR105" s="93"/>
      <c r="OW105" s="93"/>
      <c r="OZ105" s="93"/>
      <c r="PC105" s="93"/>
      <c r="PF105" s="93"/>
      <c r="PI105" s="93"/>
      <c r="PL105" s="93"/>
      <c r="PO105" s="93"/>
      <c r="PU105" s="93"/>
      <c r="PX105" s="93"/>
      <c r="QA105" s="93"/>
      <c r="QC105" s="93"/>
      <c r="QD105" s="93"/>
      <c r="QL105" s="93"/>
      <c r="QO105" s="93"/>
      <c r="QR105" s="93"/>
      <c r="RC105" s="93"/>
      <c r="RD105" s="93"/>
      <c r="RI105" s="93"/>
      <c r="RM105" s="93"/>
      <c r="RN105" s="93"/>
      <c r="RV105" s="93"/>
      <c r="RW105" s="93"/>
      <c r="SW105" s="93"/>
      <c r="SX105" s="93"/>
      <c r="SY105" s="93"/>
      <c r="SZ105" s="93"/>
      <c r="TA105" s="93"/>
      <c r="TB105" s="93"/>
      <c r="TC105" s="93"/>
      <c r="TD105" s="93"/>
      <c r="TE105" s="93"/>
      <c r="TF105" s="93"/>
      <c r="TG105" s="93"/>
      <c r="TH105" s="93"/>
      <c r="TI105" s="93"/>
      <c r="TJ105" s="93"/>
      <c r="TK105" s="93"/>
      <c r="TL105" s="93"/>
      <c r="TM105" s="93"/>
      <c r="TN105" s="93"/>
      <c r="TO105" s="93"/>
      <c r="TP105" s="93"/>
      <c r="TQ105" s="93"/>
      <c r="TR105" s="93"/>
      <c r="TS105" s="93"/>
      <c r="TT105" s="93"/>
      <c r="TU105" s="93"/>
      <c r="TV105" s="93"/>
      <c r="TW105" s="93"/>
      <c r="TX105" s="93"/>
      <c r="TY105" s="93"/>
      <c r="TZ105" s="93"/>
      <c r="UA105" s="93"/>
      <c r="UB105" s="93"/>
      <c r="UC105" s="93"/>
      <c r="UD105" s="93"/>
      <c r="UE105" s="93"/>
      <c r="UF105" s="93"/>
      <c r="UG105" s="93"/>
      <c r="UH105" s="93"/>
      <c r="UI105" s="93"/>
      <c r="UJ105" s="93"/>
      <c r="UK105" s="93"/>
      <c r="UL105" s="93"/>
      <c r="UM105" s="93"/>
      <c r="UN105" s="93"/>
      <c r="UO105" s="93"/>
      <c r="UP105" s="93"/>
      <c r="UQ105" s="93"/>
      <c r="UR105" s="93"/>
      <c r="US105" s="93"/>
      <c r="UT105" s="93"/>
      <c r="UU105" s="93"/>
      <c r="UV105" s="93"/>
      <c r="UW105" s="93"/>
      <c r="UX105" s="93"/>
      <c r="UY105" s="93"/>
      <c r="UZ105" s="93"/>
      <c r="VA105" s="93"/>
      <c r="VB105" s="93"/>
      <c r="VH105" s="93"/>
      <c r="VK105" s="93"/>
      <c r="VN105" s="93"/>
      <c r="VQ105" s="93"/>
      <c r="VT105" s="93"/>
      <c r="VW105" s="93"/>
      <c r="WC105" s="93"/>
      <c r="WL105" s="93"/>
      <c r="WO105" s="93"/>
      <c r="WR105" s="93"/>
      <c r="WU105" s="93"/>
      <c r="XG105" s="93"/>
      <c r="XM105" s="93"/>
      <c r="XP105" s="93"/>
      <c r="XS105" s="93"/>
      <c r="XV105" s="93"/>
      <c r="YB105" s="93"/>
      <c r="YE105" s="93"/>
      <c r="YH105" s="93"/>
      <c r="YK105" s="93"/>
      <c r="YM105" s="93"/>
      <c r="YN105" s="93"/>
      <c r="YS105" s="93"/>
      <c r="YV105" s="93"/>
      <c r="YY105" s="93"/>
      <c r="ZB105" s="93"/>
      <c r="ZE105" s="93"/>
      <c r="ZH105" s="93"/>
      <c r="ZK105" s="93"/>
      <c r="ZQ105" s="93"/>
      <c r="ZT105" s="93"/>
      <c r="ZW105" s="93"/>
      <c r="ZY105" s="93"/>
      <c r="ZZ105" s="93"/>
      <c r="AAH105" s="93"/>
      <c r="AAK105" s="93"/>
      <c r="AAN105" s="93"/>
      <c r="AAY105" s="93"/>
      <c r="AAZ105" s="93"/>
      <c r="ABE105" s="93"/>
      <c r="ABI105" s="93"/>
      <c r="ABJ105" s="93"/>
      <c r="ABR105" s="93"/>
      <c r="ABS105" s="93"/>
      <c r="ACS105" s="93"/>
      <c r="ACT105" s="93"/>
      <c r="ACU105" s="93"/>
      <c r="ACV105" s="93"/>
      <c r="ACW105" s="93"/>
      <c r="ACX105" s="93"/>
      <c r="ACY105" s="93"/>
      <c r="ACZ105" s="93"/>
      <c r="ADA105" s="93"/>
      <c r="ADB105" s="93"/>
      <c r="ADC105" s="93"/>
      <c r="ADD105" s="93"/>
      <c r="ADE105" s="93"/>
      <c r="ADF105" s="93"/>
      <c r="ADG105" s="93"/>
      <c r="ADH105" s="93"/>
      <c r="ADI105" s="93"/>
      <c r="ADJ105" s="93"/>
      <c r="ADK105" s="93"/>
      <c r="ADL105" s="93"/>
      <c r="ADM105" s="93"/>
      <c r="ADN105" s="93"/>
      <c r="ADO105" s="93"/>
      <c r="ADP105" s="93"/>
      <c r="ADQ105" s="93"/>
      <c r="ADR105" s="93"/>
      <c r="ADS105" s="93"/>
      <c r="ADT105" s="93"/>
      <c r="ADU105" s="93"/>
      <c r="ADV105" s="93"/>
      <c r="ADW105" s="93"/>
      <c r="ADX105" s="93"/>
      <c r="ADY105" s="93"/>
      <c r="ADZ105" s="93"/>
      <c r="AEA105" s="93"/>
      <c r="AEB105" s="93"/>
      <c r="AEC105" s="93"/>
      <c r="AED105" s="93"/>
      <c r="AEE105" s="93"/>
      <c r="AEF105" s="93"/>
      <c r="AEG105" s="93"/>
      <c r="AEH105" s="93"/>
      <c r="AEI105" s="93"/>
      <c r="AEJ105" s="93"/>
      <c r="AEK105" s="93"/>
      <c r="AEL105" s="93"/>
      <c r="AEM105" s="93"/>
      <c r="AEN105" s="93"/>
      <c r="AEO105" s="93"/>
      <c r="AEP105" s="93"/>
      <c r="AEQ105" s="93"/>
      <c r="AER105" s="93"/>
      <c r="AES105" s="93"/>
      <c r="AET105" s="93"/>
      <c r="AEU105" s="93"/>
      <c r="AEV105" s="93"/>
      <c r="AEW105" s="93"/>
      <c r="AEX105" s="93"/>
      <c r="AFD105" s="93"/>
      <c r="AFG105" s="93"/>
      <c r="AFJ105" s="93"/>
      <c r="AFM105" s="93"/>
      <c r="AFP105" s="93"/>
      <c r="AFS105" s="93"/>
      <c r="AFY105" s="93"/>
      <c r="AGH105" s="93"/>
      <c r="AGK105" s="93"/>
      <c r="AGN105" s="93"/>
      <c r="AGQ105" s="93"/>
      <c r="AHC105" s="93"/>
      <c r="AHI105" s="93"/>
      <c r="AHL105" s="93"/>
      <c r="AHO105" s="93"/>
      <c r="AHR105" s="93"/>
      <c r="AHX105" s="93"/>
      <c r="AIA105" s="93"/>
      <c r="AID105" s="93"/>
      <c r="AIG105" s="93"/>
      <c r="AII105" s="93"/>
      <c r="AIJ105" s="93"/>
      <c r="AIO105" s="93"/>
      <c r="AIR105" s="93"/>
      <c r="AIU105" s="93"/>
      <c r="AIX105" s="93"/>
      <c r="AJA105" s="93"/>
      <c r="AJD105" s="93"/>
      <c r="AJG105" s="93"/>
      <c r="AJM105" s="93"/>
      <c r="AJP105" s="93"/>
      <c r="AJS105" s="93"/>
      <c r="AJU105" s="93"/>
      <c r="AJV105" s="93"/>
      <c r="AKD105" s="93"/>
      <c r="AKG105" s="93"/>
      <c r="AKJ105" s="93"/>
      <c r="AKU105" s="93"/>
      <c r="AKV105" s="93"/>
      <c r="ALA105" s="93"/>
      <c r="ALE105" s="93"/>
      <c r="ALF105" s="93"/>
      <c r="ALN105" s="93"/>
      <c r="ALO105" s="93"/>
      <c r="AMO105" s="93"/>
      <c r="AMP105" s="93"/>
      <c r="AMQ105" s="93"/>
      <c r="AMR105" s="93"/>
      <c r="AMS105" s="93"/>
      <c r="AMT105" s="93"/>
      <c r="AMU105" s="93"/>
      <c r="AMV105" s="93"/>
      <c r="AMW105" s="93"/>
      <c r="AMX105" s="93"/>
      <c r="AMY105" s="93"/>
      <c r="AMZ105" s="93"/>
      <c r="ANA105" s="93"/>
      <c r="ANB105" s="93"/>
      <c r="ANC105" s="93"/>
      <c r="AND105" s="93"/>
      <c r="ANE105" s="93"/>
      <c r="ANF105" s="93"/>
      <c r="ANG105" s="93"/>
      <c r="ANH105" s="93"/>
      <c r="ANI105" s="93"/>
      <c r="ANJ105" s="93"/>
      <c r="ANK105" s="93"/>
      <c r="ANL105" s="93"/>
      <c r="ANM105" s="93"/>
      <c r="ANN105" s="93"/>
      <c r="ANO105" s="93"/>
      <c r="ANP105" s="93"/>
      <c r="ANQ105" s="93"/>
      <c r="ANR105" s="93"/>
      <c r="ANS105" s="93"/>
      <c r="ANT105" s="93"/>
      <c r="ANU105" s="93"/>
      <c r="ANV105" s="93"/>
      <c r="ANW105" s="93"/>
      <c r="ANX105" s="93"/>
      <c r="ANY105" s="93"/>
      <c r="ANZ105" s="93"/>
      <c r="AOA105" s="93"/>
      <c r="AOB105" s="93"/>
      <c r="AOC105" s="93"/>
      <c r="AOD105" s="93"/>
      <c r="AOE105" s="93"/>
      <c r="AOF105" s="93"/>
      <c r="AOG105" s="93"/>
      <c r="AOH105" s="93"/>
      <c r="AOI105" s="93"/>
      <c r="AOJ105" s="93"/>
      <c r="AOK105" s="93"/>
      <c r="AOL105" s="93"/>
      <c r="AOM105" s="93"/>
      <c r="AON105" s="93"/>
      <c r="AOO105" s="93"/>
      <c r="AOP105" s="93"/>
      <c r="AOQ105" s="93"/>
      <c r="AOR105" s="93"/>
      <c r="AOS105" s="93"/>
      <c r="AOT105" s="93"/>
      <c r="AOZ105" s="93"/>
      <c r="APC105" s="93"/>
      <c r="APF105" s="93"/>
      <c r="API105" s="93"/>
      <c r="APL105" s="93"/>
      <c r="APO105" s="93"/>
      <c r="APU105" s="93"/>
      <c r="AQD105" s="93"/>
      <c r="AQG105" s="93"/>
      <c r="AQJ105" s="93"/>
      <c r="AQM105" s="93"/>
      <c r="AQY105" s="93"/>
      <c r="ARE105" s="93"/>
      <c r="ARH105" s="93"/>
      <c r="ARK105" s="93"/>
      <c r="ARN105" s="93"/>
      <c r="ART105" s="93"/>
      <c r="ARW105" s="93"/>
      <c r="ARZ105" s="93"/>
      <c r="ASC105" s="93"/>
      <c r="ASE105" s="93"/>
      <c r="ASF105" s="93"/>
      <c r="ASK105" s="93"/>
      <c r="ASN105" s="93"/>
      <c r="ASQ105" s="93"/>
      <c r="AST105" s="93"/>
      <c r="ASW105" s="93"/>
      <c r="ASZ105" s="93"/>
      <c r="ATC105" s="93"/>
      <c r="ATI105" s="93"/>
      <c r="ATL105" s="93"/>
      <c r="ATO105" s="93"/>
      <c r="ATQ105" s="93"/>
      <c r="ATR105" s="93"/>
      <c r="ATZ105" s="93"/>
      <c r="AUC105" s="93"/>
      <c r="AUF105" s="93"/>
      <c r="AUQ105" s="93"/>
      <c r="AUR105" s="93"/>
      <c r="AUW105" s="93"/>
      <c r="AVA105" s="93"/>
      <c r="AVB105" s="93"/>
      <c r="AVJ105" s="93"/>
      <c r="AVK105" s="93"/>
      <c r="AWK105" s="93"/>
      <c r="AWL105" s="93"/>
      <c r="AWM105" s="93"/>
      <c r="AWN105" s="93"/>
      <c r="AWO105" s="93"/>
      <c r="AWP105" s="93"/>
      <c r="AWQ105" s="93"/>
      <c r="AWR105" s="93"/>
      <c r="AWS105" s="93"/>
      <c r="AWT105" s="93"/>
      <c r="AWU105" s="93"/>
      <c r="AWV105" s="93"/>
      <c r="AWW105" s="93"/>
      <c r="AWX105" s="93"/>
      <c r="AWY105" s="93"/>
      <c r="AWZ105" s="93"/>
      <c r="AXA105" s="93"/>
      <c r="AXB105" s="93"/>
      <c r="AXC105" s="93"/>
      <c r="AXD105" s="93"/>
      <c r="AXE105" s="93"/>
      <c r="AXF105" s="93"/>
      <c r="AXG105" s="93"/>
      <c r="AXH105" s="93"/>
      <c r="AXI105" s="93"/>
      <c r="AXJ105" s="93"/>
      <c r="AXK105" s="93"/>
      <c r="AXL105" s="93"/>
      <c r="AXM105" s="93"/>
      <c r="AXN105" s="93"/>
      <c r="AXO105" s="93"/>
      <c r="AXP105" s="93"/>
      <c r="AXQ105" s="93"/>
      <c r="AXR105" s="93"/>
      <c r="AXS105" s="93"/>
      <c r="AXT105" s="93"/>
      <c r="AXU105" s="93"/>
      <c r="AXV105" s="93"/>
      <c r="AXW105" s="93"/>
      <c r="AXX105" s="93"/>
      <c r="AXY105" s="93"/>
      <c r="AXZ105" s="93"/>
      <c r="AYA105" s="93"/>
      <c r="AYB105" s="93"/>
      <c r="AYC105" s="93"/>
      <c r="AYD105" s="93"/>
      <c r="AYE105" s="93"/>
      <c r="AYF105" s="93"/>
      <c r="AYG105" s="93"/>
      <c r="AYH105" s="93"/>
      <c r="AYI105" s="93"/>
      <c r="AYJ105" s="93"/>
      <c r="AYK105" s="93"/>
      <c r="AYL105" s="93"/>
      <c r="AYM105" s="93"/>
      <c r="AYN105" s="93"/>
      <c r="AYO105" s="93"/>
      <c r="AYP105" s="93"/>
      <c r="AYV105" s="93"/>
      <c r="AYY105" s="93"/>
      <c r="AZB105" s="93"/>
      <c r="AZE105" s="93"/>
      <c r="AZH105" s="93"/>
      <c r="AZK105" s="93"/>
      <c r="AZQ105" s="93"/>
      <c r="AZZ105" s="93"/>
      <c r="BAC105" s="93"/>
      <c r="BAF105" s="93"/>
      <c r="BAI105" s="93"/>
      <c r="BAU105" s="93"/>
      <c r="BBA105" s="93"/>
      <c r="BBD105" s="93"/>
      <c r="BBG105" s="93"/>
      <c r="BBJ105" s="93"/>
      <c r="BBP105" s="93"/>
      <c r="BBS105" s="93"/>
      <c r="BBV105" s="93"/>
      <c r="BBY105" s="93"/>
      <c r="BCA105" s="93"/>
      <c r="BCB105" s="93"/>
      <c r="BCG105" s="93"/>
      <c r="BCJ105" s="93"/>
      <c r="BCM105" s="93"/>
      <c r="BCP105" s="93"/>
      <c r="BCS105" s="93"/>
      <c r="BCV105" s="93"/>
      <c r="BCY105" s="93"/>
      <c r="BDE105" s="93"/>
      <c r="BDH105" s="93"/>
      <c r="BDK105" s="93"/>
      <c r="BDM105" s="93"/>
      <c r="BDN105" s="93"/>
      <c r="BDV105" s="93"/>
      <c r="BDY105" s="93"/>
      <c r="BEB105" s="93"/>
      <c r="BEM105" s="93"/>
      <c r="BEN105" s="93"/>
      <c r="BES105" s="93"/>
      <c r="BEW105" s="93"/>
      <c r="BEX105" s="93"/>
      <c r="BFF105" s="93"/>
      <c r="BFG105" s="93"/>
      <c r="BGG105" s="93"/>
      <c r="BGH105" s="93"/>
      <c r="BGI105" s="93"/>
      <c r="BGJ105" s="93"/>
      <c r="BGK105" s="93"/>
      <c r="BGL105" s="93"/>
      <c r="BGM105" s="93"/>
      <c r="BGN105" s="93"/>
      <c r="BGO105" s="93"/>
      <c r="BGP105" s="93"/>
      <c r="BGQ105" s="93"/>
      <c r="BGR105" s="93"/>
      <c r="BGS105" s="93"/>
      <c r="BGT105" s="93"/>
      <c r="BGU105" s="93"/>
      <c r="BGV105" s="93"/>
      <c r="BGW105" s="93"/>
      <c r="BGX105" s="93"/>
      <c r="BGY105" s="93"/>
      <c r="BGZ105" s="93"/>
      <c r="BHA105" s="93"/>
      <c r="BHB105" s="93"/>
      <c r="BHC105" s="93"/>
      <c r="BHD105" s="93"/>
      <c r="BHE105" s="93"/>
      <c r="BHF105" s="93"/>
      <c r="BHG105" s="93"/>
      <c r="BHH105" s="93"/>
      <c r="BHI105" s="93"/>
      <c r="BHJ105" s="93"/>
      <c r="BHK105" s="93"/>
      <c r="BHL105" s="93"/>
      <c r="BHM105" s="93"/>
      <c r="BHN105" s="93"/>
      <c r="BHO105" s="93"/>
      <c r="BHP105" s="93"/>
      <c r="BHQ105" s="93"/>
      <c r="BHR105" s="93"/>
      <c r="BHS105" s="93"/>
      <c r="BHT105" s="93"/>
      <c r="BHU105" s="93"/>
      <c r="BHV105" s="93"/>
      <c r="BHW105" s="93"/>
      <c r="BHX105" s="93"/>
      <c r="BHY105" s="93"/>
      <c r="BHZ105" s="93"/>
      <c r="BIA105" s="93"/>
      <c r="BIB105" s="93"/>
      <c r="BIC105" s="93"/>
      <c r="BID105" s="93"/>
      <c r="BIE105" s="93"/>
      <c r="BIF105" s="93"/>
      <c r="BIG105" s="93"/>
      <c r="BIH105" s="93"/>
      <c r="BII105" s="93"/>
      <c r="BIJ105" s="93"/>
      <c r="BIK105" s="93"/>
      <c r="BIL105" s="93"/>
      <c r="BIR105" s="93"/>
      <c r="BIU105" s="93"/>
      <c r="BIX105" s="93"/>
      <c r="BJA105" s="93"/>
      <c r="BJD105" s="93"/>
      <c r="BJG105" s="93"/>
      <c r="BJM105" s="93"/>
      <c r="BJV105" s="93"/>
      <c r="BJY105" s="93"/>
      <c r="BKB105" s="93"/>
      <c r="BKE105" s="93"/>
      <c r="BKQ105" s="93"/>
      <c r="BKW105" s="93"/>
      <c r="BKZ105" s="93"/>
      <c r="BLC105" s="93"/>
      <c r="BLF105" s="93"/>
      <c r="BLL105" s="93"/>
      <c r="BLO105" s="93"/>
      <c r="BLR105" s="93"/>
      <c r="BLU105" s="93"/>
      <c r="BLW105" s="93"/>
      <c r="BLX105" s="93"/>
      <c r="BMC105" s="93"/>
      <c r="BMF105" s="93"/>
      <c r="BMI105" s="93"/>
      <c r="BML105" s="93"/>
      <c r="BMO105" s="93"/>
      <c r="BMR105" s="93"/>
      <c r="BMU105" s="93"/>
      <c r="BNA105" s="93"/>
      <c r="BND105" s="93"/>
      <c r="BNG105" s="93"/>
      <c r="BNI105" s="93"/>
      <c r="BNJ105" s="93"/>
      <c r="BNR105" s="93"/>
      <c r="BNU105" s="93"/>
      <c r="BNX105" s="93"/>
      <c r="BOI105" s="93"/>
      <c r="BOJ105" s="93"/>
      <c r="BOO105" s="93"/>
      <c r="BOS105" s="93"/>
      <c r="BOT105" s="93"/>
      <c r="BPB105" s="93"/>
      <c r="BPC105" s="93"/>
      <c r="BQC105" s="93"/>
      <c r="BQD105" s="93"/>
      <c r="BQE105" s="93"/>
      <c r="BQF105" s="93"/>
      <c r="BQG105" s="93"/>
      <c r="BQH105" s="93"/>
      <c r="BQI105" s="93"/>
      <c r="BQJ105" s="93"/>
      <c r="BQK105" s="93"/>
      <c r="BQL105" s="93"/>
      <c r="BQM105" s="93"/>
      <c r="BQN105" s="93"/>
      <c r="BQO105" s="93"/>
      <c r="BQP105" s="93"/>
      <c r="BQQ105" s="93"/>
      <c r="BQR105" s="93"/>
      <c r="BQS105" s="93"/>
      <c r="BQT105" s="93"/>
      <c r="BQU105" s="93"/>
      <c r="BQV105" s="93"/>
      <c r="BQW105" s="93"/>
      <c r="BQX105" s="93"/>
      <c r="BQY105" s="93"/>
      <c r="BQZ105" s="93"/>
      <c r="BRA105" s="93"/>
      <c r="BRB105" s="93"/>
      <c r="BRC105" s="93"/>
      <c r="BRD105" s="93"/>
      <c r="BRE105" s="93"/>
      <c r="BRF105" s="93"/>
      <c r="BRG105" s="93"/>
      <c r="BRH105" s="93"/>
      <c r="BRI105" s="93"/>
      <c r="BRJ105" s="93"/>
      <c r="BRK105" s="93"/>
      <c r="BRL105" s="93"/>
      <c r="BRM105" s="93"/>
      <c r="BRN105" s="93"/>
      <c r="BRO105" s="93"/>
      <c r="BRP105" s="93"/>
      <c r="BRQ105" s="93"/>
      <c r="BRR105" s="93"/>
      <c r="BRS105" s="93"/>
      <c r="BRT105" s="93"/>
      <c r="BRU105" s="93"/>
      <c r="BRV105" s="93"/>
      <c r="BRW105" s="93"/>
      <c r="BRX105" s="93"/>
      <c r="BRY105" s="93"/>
      <c r="BRZ105" s="93"/>
      <c r="BSA105" s="93"/>
      <c r="BSB105" s="93"/>
      <c r="BSC105" s="93"/>
      <c r="BSD105" s="93"/>
      <c r="BSE105" s="93"/>
      <c r="BSF105" s="93"/>
      <c r="BSG105" s="93"/>
      <c r="BSH105" s="93"/>
      <c r="BSN105" s="93"/>
      <c r="BSQ105" s="93"/>
      <c r="BST105" s="93"/>
      <c r="BSW105" s="93"/>
      <c r="BSZ105" s="93"/>
      <c r="BTC105" s="93"/>
      <c r="BTI105" s="93"/>
      <c r="BTR105" s="93"/>
      <c r="BTU105" s="93"/>
      <c r="BTX105" s="93"/>
      <c r="BUA105" s="93"/>
      <c r="BUM105" s="93"/>
      <c r="BUS105" s="93"/>
      <c r="BUV105" s="93"/>
      <c r="BUY105" s="93"/>
      <c r="BVB105" s="93"/>
      <c r="BVH105" s="93"/>
      <c r="BVK105" s="93"/>
      <c r="BVN105" s="93"/>
      <c r="BVQ105" s="93"/>
      <c r="BVS105" s="93"/>
      <c r="BVT105" s="93"/>
      <c r="BVY105" s="93"/>
      <c r="BWB105" s="93"/>
      <c r="BWE105" s="93"/>
      <c r="BWH105" s="93"/>
      <c r="BWK105" s="93"/>
      <c r="BWN105" s="93"/>
      <c r="BWQ105" s="93"/>
      <c r="BWW105" s="93"/>
      <c r="BWZ105" s="93"/>
      <c r="BXC105" s="93"/>
      <c r="BXE105" s="93"/>
      <c r="BXF105" s="93"/>
      <c r="BXN105" s="93"/>
      <c r="BXQ105" s="93"/>
      <c r="BXT105" s="93"/>
      <c r="BYE105" s="93"/>
      <c r="BYF105" s="93"/>
      <c r="BYK105" s="93"/>
      <c r="BYO105" s="93"/>
      <c r="BYP105" s="93"/>
      <c r="BYX105" s="93"/>
      <c r="BYY105" s="93"/>
      <c r="BZY105" s="93"/>
      <c r="BZZ105" s="93"/>
      <c r="CAA105" s="93"/>
      <c r="CAB105" s="93"/>
      <c r="CAC105" s="93"/>
      <c r="CAD105" s="93"/>
      <c r="CAE105" s="93"/>
      <c r="CAF105" s="93"/>
      <c r="CAG105" s="93"/>
      <c r="CAH105" s="93"/>
      <c r="CAI105" s="93"/>
      <c r="CAJ105" s="93"/>
      <c r="CAK105" s="93"/>
      <c r="CAL105" s="93"/>
      <c r="CAM105" s="93"/>
      <c r="CAN105" s="93"/>
      <c r="CAO105" s="93"/>
      <c r="CAP105" s="93"/>
      <c r="CAQ105" s="93"/>
      <c r="CAR105" s="93"/>
      <c r="CAS105" s="93"/>
      <c r="CAT105" s="93"/>
      <c r="CAU105" s="93"/>
      <c r="CAV105" s="93"/>
      <c r="CAW105" s="93"/>
      <c r="CAX105" s="93"/>
      <c r="CAY105" s="93"/>
      <c r="CAZ105" s="93"/>
      <c r="CBA105" s="93"/>
      <c r="CBB105" s="93"/>
      <c r="CBC105" s="93"/>
      <c r="CBD105" s="93"/>
      <c r="CBE105" s="93"/>
      <c r="CBF105" s="93"/>
      <c r="CBG105" s="93"/>
      <c r="CBH105" s="93"/>
      <c r="CBI105" s="93"/>
      <c r="CBJ105" s="93"/>
      <c r="CBK105" s="93"/>
      <c r="CBL105" s="93"/>
      <c r="CBM105" s="93"/>
      <c r="CBN105" s="93"/>
      <c r="CBO105" s="93"/>
      <c r="CBP105" s="93"/>
      <c r="CBQ105" s="93"/>
      <c r="CBR105" s="93"/>
      <c r="CBS105" s="93"/>
      <c r="CBT105" s="93"/>
      <c r="CBU105" s="93"/>
      <c r="CBV105" s="93"/>
      <c r="CBW105" s="93"/>
      <c r="CBX105" s="93"/>
      <c r="CBY105" s="93"/>
      <c r="CBZ105" s="93"/>
      <c r="CCA105" s="93"/>
      <c r="CCB105" s="93"/>
      <c r="CCC105" s="93"/>
      <c r="CCD105" s="93"/>
      <c r="CCJ105" s="93"/>
      <c r="CCM105" s="93"/>
      <c r="CCP105" s="93"/>
      <c r="CCS105" s="93"/>
      <c r="CCV105" s="93"/>
      <c r="CCY105" s="93"/>
      <c r="CDE105" s="93"/>
      <c r="CDN105" s="93"/>
      <c r="CDQ105" s="93"/>
      <c r="CDT105" s="93"/>
      <c r="CDW105" s="93"/>
      <c r="CEI105" s="93"/>
      <c r="CEO105" s="93"/>
      <c r="CER105" s="93"/>
      <c r="CEU105" s="93"/>
      <c r="CEX105" s="93"/>
      <c r="CFD105" s="93"/>
      <c r="CFG105" s="93"/>
      <c r="CFJ105" s="93"/>
      <c r="CFM105" s="93"/>
      <c r="CFO105" s="93"/>
      <c r="CFP105" s="93"/>
      <c r="CFU105" s="93"/>
      <c r="CFX105" s="93"/>
      <c r="CGA105" s="93"/>
      <c r="CGD105" s="93"/>
      <c r="CGG105" s="93"/>
      <c r="CGJ105" s="93"/>
      <c r="CGM105" s="93"/>
      <c r="CGS105" s="93"/>
      <c r="CGV105" s="93"/>
      <c r="CGY105" s="93"/>
      <c r="CHA105" s="93"/>
      <c r="CHB105" s="93"/>
      <c r="CHJ105" s="93"/>
      <c r="CHM105" s="93"/>
      <c r="CHP105" s="93"/>
      <c r="CIA105" s="93"/>
      <c r="CIB105" s="93"/>
      <c r="CIG105" s="93"/>
      <c r="CIK105" s="93"/>
      <c r="CIL105" s="93"/>
      <c r="CIT105" s="93"/>
      <c r="CIU105" s="93"/>
      <c r="CJU105" s="93"/>
      <c r="CJV105" s="93"/>
      <c r="CJW105" s="93"/>
      <c r="CJX105" s="93"/>
      <c r="CJY105" s="93"/>
      <c r="CJZ105" s="93"/>
      <c r="CKA105" s="93"/>
      <c r="CKB105" s="93"/>
      <c r="CKC105" s="93"/>
      <c r="CKD105" s="93"/>
      <c r="CKE105" s="93"/>
      <c r="CKF105" s="93"/>
      <c r="CKG105" s="93"/>
      <c r="CKH105" s="93"/>
      <c r="CKI105" s="93"/>
      <c r="CKJ105" s="93"/>
      <c r="CKK105" s="93"/>
      <c r="CKL105" s="93"/>
      <c r="CKM105" s="93"/>
      <c r="CKN105" s="93"/>
      <c r="CKO105" s="93"/>
      <c r="CKP105" s="93"/>
      <c r="CKQ105" s="93"/>
      <c r="CKR105" s="93"/>
      <c r="CKS105" s="93"/>
      <c r="CKT105" s="93"/>
      <c r="CKU105" s="93"/>
      <c r="CKV105" s="93"/>
      <c r="CKW105" s="93"/>
      <c r="CKX105" s="93"/>
      <c r="CKY105" s="93"/>
      <c r="CKZ105" s="93"/>
      <c r="CLA105" s="93"/>
      <c r="CLB105" s="93"/>
      <c r="CLC105" s="93"/>
      <c r="CLD105" s="93"/>
      <c r="CLE105" s="93"/>
      <c r="CLF105" s="93"/>
      <c r="CLG105" s="93"/>
      <c r="CLH105" s="93"/>
      <c r="CLI105" s="93"/>
      <c r="CLJ105" s="93"/>
      <c r="CLK105" s="93"/>
      <c r="CLL105" s="93"/>
      <c r="CLM105" s="93"/>
      <c r="CLN105" s="93"/>
      <c r="CLO105" s="93"/>
      <c r="CLP105" s="93"/>
      <c r="CLQ105" s="93"/>
      <c r="CLR105" s="93"/>
      <c r="CLS105" s="93"/>
      <c r="CLT105" s="93"/>
      <c r="CLU105" s="93"/>
      <c r="CLV105" s="93"/>
      <c r="CLW105" s="93"/>
      <c r="CLX105" s="93"/>
      <c r="CLY105" s="93"/>
      <c r="CLZ105" s="93"/>
      <c r="CMF105" s="93"/>
      <c r="CMI105" s="93"/>
      <c r="CML105" s="93"/>
      <c r="CMO105" s="93"/>
      <c r="CMR105" s="93"/>
      <c r="CMU105" s="93"/>
      <c r="CNA105" s="93"/>
      <c r="CNJ105" s="93"/>
      <c r="CNM105" s="93"/>
      <c r="CNP105" s="93"/>
      <c r="CNS105" s="93"/>
      <c r="COE105" s="93"/>
      <c r="COK105" s="93"/>
      <c r="CON105" s="93"/>
      <c r="COQ105" s="93"/>
      <c r="COT105" s="93"/>
      <c r="COZ105" s="93"/>
      <c r="CPC105" s="93"/>
      <c r="CPF105" s="93"/>
      <c r="CPI105" s="93"/>
      <c r="CPK105" s="93"/>
      <c r="CPL105" s="93"/>
      <c r="CPQ105" s="93"/>
      <c r="CPT105" s="93"/>
      <c r="CPW105" s="93"/>
      <c r="CPZ105" s="93"/>
      <c r="CQC105" s="93"/>
      <c r="CQF105" s="93"/>
      <c r="CQI105" s="93"/>
      <c r="CQO105" s="93"/>
      <c r="CQR105" s="93"/>
      <c r="CQU105" s="93"/>
      <c r="CQW105" s="93"/>
      <c r="CQX105" s="93"/>
      <c r="CRF105" s="93"/>
      <c r="CRI105" s="93"/>
      <c r="CRL105" s="93"/>
      <c r="CRW105" s="93"/>
      <c r="CRX105" s="93"/>
      <c r="CSC105" s="93"/>
      <c r="CSG105" s="93"/>
      <c r="CSH105" s="93"/>
      <c r="CSP105" s="93"/>
      <c r="CSQ105" s="93"/>
      <c r="CTQ105" s="93"/>
      <c r="CTR105" s="93"/>
      <c r="CTS105" s="93"/>
      <c r="CTT105" s="93"/>
      <c r="CTU105" s="93"/>
      <c r="CTV105" s="93"/>
      <c r="CTW105" s="93"/>
      <c r="CTX105" s="93"/>
      <c r="CTY105" s="93"/>
      <c r="CTZ105" s="93"/>
      <c r="CUA105" s="93"/>
      <c r="CUB105" s="93"/>
      <c r="CUC105" s="93"/>
      <c r="CUD105" s="93"/>
      <c r="CUE105" s="93"/>
      <c r="CUF105" s="93"/>
      <c r="CUG105" s="93"/>
      <c r="CUH105" s="93"/>
      <c r="CUI105" s="93"/>
      <c r="CUJ105" s="93"/>
      <c r="CUK105" s="93"/>
      <c r="CUL105" s="93"/>
      <c r="CUM105" s="93"/>
      <c r="CUN105" s="93"/>
      <c r="CUO105" s="93"/>
      <c r="CUP105" s="93"/>
      <c r="CUQ105" s="93"/>
      <c r="CUR105" s="93"/>
      <c r="CUS105" s="93"/>
      <c r="CUT105" s="93"/>
      <c r="CUU105" s="93"/>
      <c r="CUV105" s="93"/>
      <c r="CUW105" s="93"/>
      <c r="CUX105" s="93"/>
      <c r="CUY105" s="93"/>
      <c r="CUZ105" s="93"/>
      <c r="CVA105" s="93"/>
      <c r="CVB105" s="93"/>
      <c r="CVC105" s="93"/>
      <c r="CVD105" s="93"/>
      <c r="CVE105" s="93"/>
      <c r="CVF105" s="93"/>
      <c r="CVG105" s="93"/>
      <c r="CVH105" s="93"/>
      <c r="CVI105" s="93"/>
      <c r="CVJ105" s="93"/>
      <c r="CVK105" s="93"/>
      <c r="CVL105" s="93"/>
      <c r="CVM105" s="93"/>
      <c r="CVN105" s="93"/>
      <c r="CVO105" s="93"/>
      <c r="CVP105" s="93"/>
      <c r="CVQ105" s="93"/>
      <c r="CVR105" s="93"/>
      <c r="CVS105" s="93"/>
      <c r="CVT105" s="93"/>
      <c r="CVU105" s="93"/>
      <c r="CVV105" s="93"/>
      <c r="CWB105" s="93"/>
      <c r="CWE105" s="93"/>
      <c r="CWH105" s="93"/>
      <c r="CWK105" s="93"/>
      <c r="CWN105" s="93"/>
      <c r="CWQ105" s="93"/>
      <c r="CWW105" s="93"/>
      <c r="CXF105" s="93"/>
      <c r="CXI105" s="93"/>
      <c r="CXL105" s="93"/>
      <c r="CXO105" s="93"/>
      <c r="CYA105" s="93"/>
      <c r="CYG105" s="93"/>
      <c r="CYJ105" s="93"/>
      <c r="CYM105" s="93"/>
      <c r="CYP105" s="93"/>
      <c r="CYV105" s="93"/>
      <c r="CYY105" s="93"/>
      <c r="CZB105" s="93"/>
      <c r="CZE105" s="93"/>
      <c r="CZG105" s="93"/>
      <c r="CZH105" s="93"/>
      <c r="CZM105" s="93"/>
      <c r="CZP105" s="93"/>
      <c r="CZS105" s="93"/>
      <c r="CZV105" s="93"/>
      <c r="CZY105" s="93"/>
      <c r="DAB105" s="93"/>
      <c r="DAE105" s="93"/>
      <c r="DAK105" s="93"/>
      <c r="DAN105" s="93"/>
      <c r="DAQ105" s="93"/>
      <c r="DAS105" s="93"/>
      <c r="DAT105" s="93"/>
      <c r="DBB105" s="93"/>
      <c r="DBE105" s="93"/>
      <c r="DBH105" s="93"/>
      <c r="DBS105" s="93"/>
      <c r="DBT105" s="93"/>
      <c r="DBY105" s="93"/>
      <c r="DCC105" s="93"/>
      <c r="DCD105" s="93"/>
      <c r="DCL105" s="93"/>
      <c r="DCM105" s="93"/>
      <c r="DDM105" s="93"/>
      <c r="DDN105" s="93"/>
      <c r="DDO105" s="93"/>
      <c r="DDP105" s="93"/>
      <c r="DDQ105" s="93"/>
      <c r="DDR105" s="93"/>
      <c r="DDS105" s="93"/>
      <c r="DDT105" s="93"/>
      <c r="DDU105" s="93"/>
      <c r="DDV105" s="93"/>
      <c r="DDW105" s="93"/>
      <c r="DDX105" s="93"/>
      <c r="DDY105" s="93"/>
      <c r="DDZ105" s="93"/>
      <c r="DEA105" s="93"/>
      <c r="DEB105" s="93"/>
      <c r="DEC105" s="93"/>
      <c r="DED105" s="93"/>
      <c r="DEE105" s="93"/>
      <c r="DEF105" s="93"/>
      <c r="DEG105" s="93"/>
      <c r="DEH105" s="93"/>
      <c r="DEI105" s="93"/>
      <c r="DEJ105" s="93"/>
      <c r="DEK105" s="93"/>
      <c r="DEL105" s="93"/>
      <c r="DEM105" s="93"/>
      <c r="DEN105" s="93"/>
      <c r="DEO105" s="93"/>
      <c r="DEP105" s="93"/>
      <c r="DEQ105" s="93"/>
      <c r="DER105" s="93"/>
      <c r="DES105" s="93"/>
      <c r="DET105" s="93"/>
      <c r="DEU105" s="93"/>
      <c r="DEV105" s="93"/>
      <c r="DEW105" s="93"/>
      <c r="DEX105" s="93"/>
      <c r="DEY105" s="93"/>
      <c r="DEZ105" s="93"/>
      <c r="DFA105" s="93"/>
      <c r="DFB105" s="93"/>
      <c r="DFC105" s="93"/>
      <c r="DFD105" s="93"/>
      <c r="DFE105" s="93"/>
      <c r="DFF105" s="93"/>
      <c r="DFG105" s="93"/>
      <c r="DFH105" s="93"/>
      <c r="DFI105" s="93"/>
      <c r="DFJ105" s="93"/>
      <c r="DFK105" s="93"/>
      <c r="DFL105" s="93"/>
      <c r="DFM105" s="93"/>
      <c r="DFN105" s="93"/>
      <c r="DFO105" s="93"/>
      <c r="DFP105" s="93"/>
      <c r="DFQ105" s="93"/>
      <c r="DFR105" s="93"/>
      <c r="DFX105" s="93"/>
      <c r="DGA105" s="93"/>
      <c r="DGD105" s="93"/>
      <c r="DGG105" s="93"/>
      <c r="DGJ105" s="93"/>
      <c r="DGM105" s="93"/>
      <c r="DGS105" s="93"/>
      <c r="DHB105" s="93"/>
      <c r="DHE105" s="93"/>
      <c r="DHH105" s="93"/>
      <c r="DHK105" s="93"/>
      <c r="DHW105" s="93"/>
      <c r="DIC105" s="93"/>
      <c r="DIF105" s="93"/>
      <c r="DII105" s="93"/>
      <c r="DIL105" s="93"/>
      <c r="DIR105" s="93"/>
      <c r="DIU105" s="93"/>
      <c r="DIX105" s="93"/>
      <c r="DJA105" s="93"/>
      <c r="DJC105" s="93"/>
      <c r="DJD105" s="93"/>
      <c r="DJI105" s="93"/>
      <c r="DJL105" s="93"/>
      <c r="DJO105" s="93"/>
      <c r="DJR105" s="93"/>
      <c r="DJU105" s="93"/>
      <c r="DJX105" s="93"/>
      <c r="DKA105" s="93"/>
      <c r="DKG105" s="93"/>
      <c r="DKJ105" s="93"/>
      <c r="DKM105" s="93"/>
      <c r="DKO105" s="93"/>
      <c r="DKP105" s="93"/>
      <c r="DKX105" s="93"/>
      <c r="DLA105" s="93"/>
      <c r="DLD105" s="93"/>
      <c r="DLO105" s="93"/>
      <c r="DLP105" s="93"/>
      <c r="DLU105" s="93"/>
      <c r="DLY105" s="93"/>
      <c r="DLZ105" s="93"/>
      <c r="DMH105" s="93"/>
      <c r="DMI105" s="93"/>
      <c r="DNI105" s="93"/>
      <c r="DNJ105" s="93"/>
      <c r="DNK105" s="93"/>
      <c r="DNL105" s="93"/>
      <c r="DNM105" s="93"/>
      <c r="DNN105" s="93"/>
      <c r="DNO105" s="93"/>
      <c r="DNP105" s="93"/>
      <c r="DNQ105" s="93"/>
      <c r="DNR105" s="93"/>
      <c r="DNS105" s="93"/>
      <c r="DNT105" s="93"/>
      <c r="DNU105" s="93"/>
      <c r="DNV105" s="93"/>
      <c r="DNW105" s="93"/>
      <c r="DNX105" s="93"/>
      <c r="DNY105" s="93"/>
      <c r="DNZ105" s="93"/>
      <c r="DOA105" s="93"/>
      <c r="DOB105" s="93"/>
      <c r="DOC105" s="93"/>
      <c r="DOD105" s="93"/>
      <c r="DOE105" s="93"/>
      <c r="DOF105" s="93"/>
      <c r="DOG105" s="93"/>
      <c r="DOH105" s="93"/>
      <c r="DOI105" s="93"/>
      <c r="DOJ105" s="93"/>
      <c r="DOK105" s="93"/>
      <c r="DOL105" s="93"/>
      <c r="DOM105" s="93"/>
      <c r="DON105" s="93"/>
      <c r="DOO105" s="93"/>
      <c r="DOP105" s="93"/>
      <c r="DOQ105" s="93"/>
      <c r="DOR105" s="93"/>
      <c r="DOS105" s="93"/>
      <c r="DOT105" s="93"/>
      <c r="DOU105" s="93"/>
      <c r="DOV105" s="93"/>
      <c r="DOW105" s="93"/>
      <c r="DOX105" s="93"/>
      <c r="DOY105" s="93"/>
      <c r="DOZ105" s="93"/>
      <c r="DPA105" s="93"/>
      <c r="DPB105" s="93"/>
      <c r="DPC105" s="93"/>
      <c r="DPD105" s="93"/>
      <c r="DPE105" s="93"/>
      <c r="DPF105" s="93"/>
      <c r="DPG105" s="93"/>
      <c r="DPH105" s="93"/>
      <c r="DPI105" s="93"/>
      <c r="DPJ105" s="93"/>
      <c r="DPK105" s="93"/>
      <c r="DPL105" s="93"/>
      <c r="DPM105" s="93"/>
      <c r="DPN105" s="93"/>
      <c r="DPT105" s="93"/>
      <c r="DPW105" s="93"/>
      <c r="DPZ105" s="93"/>
      <c r="DQC105" s="93"/>
      <c r="DQF105" s="93"/>
      <c r="DQI105" s="93"/>
      <c r="DQO105" s="93"/>
      <c r="DQX105" s="93"/>
      <c r="DRA105" s="93"/>
      <c r="DRD105" s="93"/>
      <c r="DRG105" s="93"/>
      <c r="DRS105" s="93"/>
      <c r="DRY105" s="93"/>
      <c r="DSB105" s="93"/>
      <c r="DSE105" s="93"/>
      <c r="DSH105" s="93"/>
      <c r="DSN105" s="93"/>
      <c r="DSQ105" s="93"/>
      <c r="DST105" s="93"/>
      <c r="DSW105" s="93"/>
      <c r="DSY105" s="93"/>
      <c r="DSZ105" s="93"/>
      <c r="DTE105" s="93"/>
      <c r="DTH105" s="93"/>
      <c r="DTK105" s="93"/>
      <c r="DTN105" s="93"/>
      <c r="DTQ105" s="93"/>
      <c r="DTT105" s="93"/>
      <c r="DTW105" s="93"/>
      <c r="DUC105" s="93"/>
      <c r="DUF105" s="93"/>
      <c r="DUI105" s="93"/>
      <c r="DUK105" s="93"/>
      <c r="DUL105" s="93"/>
      <c r="DUT105" s="93"/>
      <c r="DUW105" s="93"/>
      <c r="DUZ105" s="93"/>
      <c r="DVK105" s="93"/>
      <c r="DVL105" s="93"/>
      <c r="DVQ105" s="93"/>
      <c r="DVU105" s="93"/>
      <c r="DVV105" s="93"/>
      <c r="DWD105" s="93"/>
      <c r="DWE105" s="93"/>
      <c r="DXE105" s="93"/>
      <c r="DXF105" s="93"/>
      <c r="DXG105" s="93"/>
      <c r="DXH105" s="93"/>
      <c r="DXI105" s="93"/>
      <c r="DXJ105" s="93"/>
      <c r="DXK105" s="93"/>
      <c r="DXL105" s="93"/>
      <c r="DXM105" s="93"/>
      <c r="DXN105" s="93"/>
      <c r="DXO105" s="93"/>
      <c r="DXP105" s="93"/>
      <c r="DXQ105" s="93"/>
      <c r="DXR105" s="93"/>
      <c r="DXS105" s="93"/>
      <c r="DXT105" s="93"/>
      <c r="DXU105" s="93"/>
      <c r="DXV105" s="93"/>
      <c r="DXW105" s="93"/>
      <c r="DXX105" s="93"/>
      <c r="DXY105" s="93"/>
      <c r="DXZ105" s="93"/>
      <c r="DYA105" s="93"/>
      <c r="DYB105" s="93"/>
      <c r="DYC105" s="93"/>
      <c r="DYD105" s="93"/>
      <c r="DYE105" s="93"/>
      <c r="DYF105" s="93"/>
      <c r="DYG105" s="93"/>
      <c r="DYH105" s="93"/>
      <c r="DYI105" s="93"/>
      <c r="DYJ105" s="93"/>
      <c r="DYK105" s="93"/>
      <c r="DYL105" s="93"/>
      <c r="DYM105" s="93"/>
      <c r="DYN105" s="93"/>
      <c r="DYO105" s="93"/>
      <c r="DYP105" s="93"/>
      <c r="DYQ105" s="93"/>
      <c r="DYR105" s="93"/>
      <c r="DYS105" s="93"/>
      <c r="DYT105" s="93"/>
      <c r="DYU105" s="93"/>
      <c r="DYV105" s="93"/>
      <c r="DYW105" s="93"/>
      <c r="DYX105" s="93"/>
      <c r="DYY105" s="93"/>
      <c r="DYZ105" s="93"/>
      <c r="DZA105" s="93"/>
      <c r="DZB105" s="93"/>
      <c r="DZC105" s="93"/>
      <c r="DZD105" s="93"/>
      <c r="DZE105" s="93"/>
      <c r="DZF105" s="93"/>
      <c r="DZG105" s="93"/>
      <c r="DZH105" s="93"/>
      <c r="DZI105" s="93"/>
      <c r="DZJ105" s="93"/>
      <c r="DZP105" s="93"/>
      <c r="DZS105" s="93"/>
      <c r="DZV105" s="93"/>
      <c r="DZY105" s="93"/>
      <c r="EAB105" s="93"/>
      <c r="EAE105" s="93"/>
      <c r="EAK105" s="93"/>
      <c r="EAT105" s="93"/>
      <c r="EAW105" s="93"/>
      <c r="EAZ105" s="93"/>
      <c r="EBC105" s="93"/>
      <c r="EBO105" s="93"/>
      <c r="EBU105" s="93"/>
      <c r="EBX105" s="93"/>
      <c r="ECA105" s="93"/>
      <c r="ECD105" s="93"/>
      <c r="ECJ105" s="93"/>
      <c r="ECM105" s="93"/>
      <c r="ECP105" s="93"/>
      <c r="ECS105" s="93"/>
      <c r="ECU105" s="93"/>
      <c r="ECV105" s="93"/>
      <c r="EDA105" s="93"/>
      <c r="EDD105" s="93"/>
      <c r="EDG105" s="93"/>
      <c r="EDJ105" s="93"/>
      <c r="EDM105" s="93"/>
      <c r="EDP105" s="93"/>
      <c r="EDS105" s="93"/>
      <c r="EDY105" s="93"/>
      <c r="EEB105" s="93"/>
      <c r="EEE105" s="93"/>
      <c r="EEG105" s="93"/>
      <c r="EEH105" s="93"/>
      <c r="EEP105" s="93"/>
      <c r="EES105" s="93"/>
      <c r="EEV105" s="93"/>
      <c r="EFG105" s="93"/>
      <c r="EFH105" s="93"/>
      <c r="EFM105" s="93"/>
      <c r="EFQ105" s="93"/>
      <c r="EFR105" s="93"/>
      <c r="EFZ105" s="93"/>
      <c r="EGA105" s="93"/>
      <c r="EHA105" s="93"/>
      <c r="EHB105" s="93"/>
      <c r="EHC105" s="93"/>
      <c r="EHD105" s="93"/>
      <c r="EHE105" s="93"/>
      <c r="EHF105" s="93"/>
      <c r="EHG105" s="93"/>
      <c r="EHH105" s="93"/>
      <c r="EHI105" s="93"/>
      <c r="EHJ105" s="93"/>
      <c r="EHK105" s="93"/>
      <c r="EHL105" s="93"/>
      <c r="EHM105" s="93"/>
      <c r="EHN105" s="93"/>
      <c r="EHO105" s="93"/>
      <c r="EHP105" s="93"/>
      <c r="EHQ105" s="93"/>
      <c r="EHR105" s="93"/>
      <c r="EHS105" s="93"/>
      <c r="EHT105" s="93"/>
      <c r="EHU105" s="93"/>
      <c r="EHV105" s="93"/>
      <c r="EHW105" s="93"/>
      <c r="EHX105" s="93"/>
      <c r="EHY105" s="93"/>
      <c r="EHZ105" s="93"/>
      <c r="EIA105" s="93"/>
      <c r="EIB105" s="93"/>
      <c r="EIC105" s="93"/>
      <c r="EID105" s="93"/>
      <c r="EIE105" s="93"/>
      <c r="EIF105" s="93"/>
      <c r="EIG105" s="93"/>
      <c r="EIH105" s="93"/>
      <c r="EII105" s="93"/>
      <c r="EIJ105" s="93"/>
      <c r="EIK105" s="93"/>
      <c r="EIL105" s="93"/>
      <c r="EIM105" s="93"/>
      <c r="EIN105" s="93"/>
      <c r="EIO105" s="93"/>
      <c r="EIP105" s="93"/>
      <c r="EIQ105" s="93"/>
      <c r="EIR105" s="93"/>
      <c r="EIS105" s="93"/>
      <c r="EIT105" s="93"/>
      <c r="EIU105" s="93"/>
      <c r="EIV105" s="93"/>
      <c r="EIW105" s="93"/>
      <c r="EIX105" s="93"/>
      <c r="EIY105" s="93"/>
      <c r="EIZ105" s="93"/>
      <c r="EJA105" s="93"/>
      <c r="EJB105" s="93"/>
      <c r="EJC105" s="93"/>
      <c r="EJD105" s="93"/>
      <c r="EJE105" s="93"/>
      <c r="EJF105" s="93"/>
      <c r="EJL105" s="93"/>
      <c r="EJO105" s="93"/>
      <c r="EJR105" s="93"/>
      <c r="EJU105" s="93"/>
      <c r="EJX105" s="93"/>
      <c r="EKA105" s="93"/>
      <c r="EKG105" s="93"/>
      <c r="EKP105" s="93"/>
      <c r="EKS105" s="93"/>
      <c r="EKV105" s="93"/>
      <c r="EKY105" s="93"/>
      <c r="ELK105" s="93"/>
      <c r="ELQ105" s="93"/>
      <c r="ELT105" s="93"/>
      <c r="ELW105" s="93"/>
      <c r="ELZ105" s="93"/>
      <c r="EMF105" s="93"/>
      <c r="EMI105" s="93"/>
      <c r="EML105" s="93"/>
      <c r="EMO105" s="93"/>
      <c r="EMQ105" s="93"/>
      <c r="EMR105" s="93"/>
      <c r="EMW105" s="93"/>
      <c r="EMZ105" s="93"/>
      <c r="ENC105" s="93"/>
      <c r="ENF105" s="93"/>
      <c r="ENI105" s="93"/>
      <c r="ENL105" s="93"/>
      <c r="ENO105" s="93"/>
      <c r="ENU105" s="93"/>
      <c r="ENX105" s="93"/>
      <c r="EOA105" s="93"/>
      <c r="EOC105" s="93"/>
      <c r="EOD105" s="93"/>
      <c r="EOL105" s="93"/>
      <c r="EOO105" s="93"/>
      <c r="EOR105" s="93"/>
      <c r="EPC105" s="93"/>
      <c r="EPD105" s="93"/>
      <c r="EPI105" s="93"/>
      <c r="EPM105" s="93"/>
      <c r="EPN105" s="93"/>
      <c r="EPV105" s="93"/>
      <c r="EPW105" s="93"/>
      <c r="EQW105" s="93"/>
      <c r="EQX105" s="93"/>
      <c r="EQY105" s="93"/>
      <c r="EQZ105" s="93"/>
      <c r="ERA105" s="93"/>
      <c r="ERB105" s="93"/>
      <c r="ERC105" s="93"/>
      <c r="ERD105" s="93"/>
      <c r="ERE105" s="93"/>
      <c r="ERF105" s="93"/>
      <c r="ERG105" s="93"/>
      <c r="ERH105" s="93"/>
      <c r="ERI105" s="93"/>
      <c r="ERJ105" s="93"/>
      <c r="ERK105" s="93"/>
      <c r="ERL105" s="93"/>
      <c r="ERM105" s="93"/>
      <c r="ERN105" s="93"/>
      <c r="ERO105" s="93"/>
      <c r="ERP105" s="93"/>
      <c r="ERQ105" s="93"/>
      <c r="ERR105" s="93"/>
      <c r="ERS105" s="93"/>
      <c r="ERT105" s="93"/>
      <c r="ERU105" s="93"/>
      <c r="ERV105" s="93"/>
      <c r="ERW105" s="93"/>
      <c r="ERX105" s="93"/>
      <c r="ERY105" s="93"/>
      <c r="ERZ105" s="93"/>
      <c r="ESA105" s="93"/>
      <c r="ESB105" s="93"/>
      <c r="ESC105" s="93"/>
      <c r="ESD105" s="93"/>
      <c r="ESE105" s="93"/>
      <c r="ESF105" s="93"/>
      <c r="ESG105" s="93"/>
      <c r="ESH105" s="93"/>
      <c r="ESI105" s="93"/>
      <c r="ESJ105" s="93"/>
      <c r="ESK105" s="93"/>
      <c r="ESL105" s="93"/>
      <c r="ESM105" s="93"/>
      <c r="ESN105" s="93"/>
      <c r="ESO105" s="93"/>
      <c r="ESP105" s="93"/>
      <c r="ESQ105" s="93"/>
      <c r="ESR105" s="93"/>
      <c r="ESS105" s="93"/>
      <c r="EST105" s="93"/>
      <c r="ESU105" s="93"/>
      <c r="ESV105" s="93"/>
      <c r="ESW105" s="93"/>
      <c r="ESX105" s="93"/>
      <c r="ESY105" s="93"/>
      <c r="ESZ105" s="93"/>
      <c r="ETA105" s="93"/>
      <c r="ETB105" s="93"/>
      <c r="ETH105" s="93"/>
      <c r="ETK105" s="93"/>
      <c r="ETN105" s="93"/>
      <c r="ETQ105" s="93"/>
      <c r="ETT105" s="93"/>
      <c r="ETW105" s="93"/>
      <c r="EUC105" s="93"/>
      <c r="EUL105" s="93"/>
      <c r="EUO105" s="93"/>
      <c r="EUR105" s="93"/>
      <c r="EUU105" s="93"/>
      <c r="EVG105" s="93"/>
      <c r="EVM105" s="93"/>
      <c r="EVP105" s="93"/>
      <c r="EVS105" s="93"/>
      <c r="EVV105" s="93"/>
      <c r="EWB105" s="93"/>
      <c r="EWE105" s="93"/>
      <c r="EWH105" s="93"/>
      <c r="EWK105" s="93"/>
      <c r="EWM105" s="93"/>
      <c r="EWN105" s="93"/>
      <c r="EWS105" s="93"/>
      <c r="EWV105" s="93"/>
      <c r="EWY105" s="93"/>
      <c r="EXB105" s="93"/>
      <c r="EXE105" s="93"/>
      <c r="EXH105" s="93"/>
      <c r="EXK105" s="93"/>
      <c r="EXQ105" s="93"/>
      <c r="EXT105" s="93"/>
      <c r="EXW105" s="93"/>
      <c r="EXY105" s="93"/>
      <c r="EXZ105" s="93"/>
      <c r="EYH105" s="93"/>
      <c r="EYK105" s="93"/>
      <c r="EYN105" s="93"/>
      <c r="EYY105" s="93"/>
      <c r="EYZ105" s="93"/>
      <c r="EZE105" s="93"/>
      <c r="EZI105" s="93"/>
      <c r="EZJ105" s="93"/>
      <c r="EZR105" s="93"/>
      <c r="EZS105" s="93"/>
      <c r="FAS105" s="93"/>
      <c r="FAT105" s="93"/>
      <c r="FAU105" s="93"/>
      <c r="FAV105" s="93"/>
      <c r="FAW105" s="93"/>
      <c r="FAX105" s="93"/>
      <c r="FAY105" s="93"/>
      <c r="FAZ105" s="93"/>
      <c r="FBA105" s="93"/>
      <c r="FBB105" s="93"/>
      <c r="FBC105" s="93"/>
      <c r="FBD105" s="93"/>
      <c r="FBE105" s="93"/>
      <c r="FBF105" s="93"/>
      <c r="FBG105" s="93"/>
      <c r="FBH105" s="93"/>
      <c r="FBI105" s="93"/>
      <c r="FBJ105" s="93"/>
      <c r="FBK105" s="93"/>
      <c r="FBL105" s="93"/>
      <c r="FBM105" s="93"/>
      <c r="FBN105" s="93"/>
      <c r="FBO105" s="93"/>
      <c r="FBP105" s="93"/>
      <c r="FBQ105" s="93"/>
      <c r="FBR105" s="93"/>
      <c r="FBS105" s="93"/>
      <c r="FBT105" s="93"/>
      <c r="FBU105" s="93"/>
      <c r="FBV105" s="93"/>
      <c r="FBW105" s="93"/>
      <c r="FBX105" s="93"/>
      <c r="FBY105" s="93"/>
      <c r="FBZ105" s="93"/>
      <c r="FCA105" s="93"/>
      <c r="FCB105" s="93"/>
      <c r="FCC105" s="93"/>
      <c r="FCD105" s="93"/>
      <c r="FCE105" s="93"/>
      <c r="FCF105" s="93"/>
      <c r="FCG105" s="93"/>
      <c r="FCH105" s="93"/>
      <c r="FCI105" s="93"/>
      <c r="FCJ105" s="93"/>
      <c r="FCK105" s="93"/>
      <c r="FCL105" s="93"/>
      <c r="FCM105" s="93"/>
      <c r="FCN105" s="93"/>
      <c r="FCO105" s="93"/>
      <c r="FCP105" s="93"/>
      <c r="FCQ105" s="93"/>
      <c r="FCR105" s="93"/>
      <c r="FCS105" s="93"/>
      <c r="FCT105" s="93"/>
      <c r="FCU105" s="93"/>
      <c r="FCV105" s="93"/>
      <c r="FCW105" s="93"/>
      <c r="FCX105" s="93"/>
      <c r="FDD105" s="93"/>
      <c r="FDG105" s="93"/>
      <c r="FDJ105" s="93"/>
      <c r="FDM105" s="93"/>
      <c r="FDP105" s="93"/>
      <c r="FDS105" s="93"/>
      <c r="FDY105" s="93"/>
      <c r="FEH105" s="93"/>
      <c r="FEK105" s="93"/>
      <c r="FEN105" s="93"/>
      <c r="FEQ105" s="93"/>
      <c r="FFC105" s="93"/>
      <c r="FFI105" s="93"/>
      <c r="FFL105" s="93"/>
      <c r="FFO105" s="93"/>
      <c r="FFR105" s="93"/>
      <c r="FFX105" s="93"/>
      <c r="FGA105" s="93"/>
      <c r="FGD105" s="93"/>
      <c r="FGG105" s="93"/>
      <c r="FGI105" s="93"/>
      <c r="FGJ105" s="93"/>
      <c r="FGO105" s="93"/>
      <c r="FGR105" s="93"/>
      <c r="FGU105" s="93"/>
      <c r="FGX105" s="93"/>
      <c r="FHA105" s="93"/>
      <c r="FHD105" s="93"/>
      <c r="FHG105" s="93"/>
      <c r="FHM105" s="93"/>
      <c r="FHP105" s="93"/>
      <c r="FHS105" s="93"/>
      <c r="FHU105" s="93"/>
      <c r="FHV105" s="93"/>
      <c r="FID105" s="93"/>
      <c r="FIG105" s="93"/>
      <c r="FIJ105" s="93"/>
      <c r="FIU105" s="93"/>
      <c r="FIV105" s="93"/>
      <c r="FJA105" s="93"/>
      <c r="FJE105" s="93"/>
      <c r="FJF105" s="93"/>
      <c r="FJN105" s="93"/>
      <c r="FJO105" s="93"/>
      <c r="FKO105" s="93"/>
      <c r="FKP105" s="93"/>
      <c r="FKQ105" s="93"/>
      <c r="FKR105" s="93"/>
      <c r="FKS105" s="93"/>
      <c r="FKT105" s="93"/>
      <c r="FKU105" s="93"/>
      <c r="FKV105" s="93"/>
      <c r="FKW105" s="93"/>
      <c r="FKX105" s="93"/>
      <c r="FKY105" s="93"/>
      <c r="FKZ105" s="93"/>
      <c r="FLA105" s="93"/>
      <c r="FLB105" s="93"/>
      <c r="FLC105" s="93"/>
      <c r="FLD105" s="93"/>
      <c r="FLE105" s="93"/>
      <c r="FLF105" s="93"/>
      <c r="FLG105" s="93"/>
      <c r="FLH105" s="93"/>
      <c r="FLI105" s="93"/>
      <c r="FLJ105" s="93"/>
      <c r="FLK105" s="93"/>
      <c r="FLL105" s="93"/>
      <c r="FLM105" s="93"/>
      <c r="FLN105" s="93"/>
      <c r="FLO105" s="93"/>
      <c r="FLP105" s="93"/>
      <c r="FLQ105" s="93"/>
      <c r="FLR105" s="93"/>
      <c r="FLS105" s="93"/>
      <c r="FLT105" s="93"/>
      <c r="FLU105" s="93"/>
      <c r="FLV105" s="93"/>
      <c r="FLW105" s="93"/>
      <c r="FLX105" s="93"/>
      <c r="FLY105" s="93"/>
      <c r="FLZ105" s="93"/>
      <c r="FMA105" s="93"/>
      <c r="FMB105" s="93"/>
      <c r="FMC105" s="93"/>
      <c r="FMD105" s="93"/>
      <c r="FME105" s="93"/>
      <c r="FMF105" s="93"/>
      <c r="FMG105" s="93"/>
      <c r="FMH105" s="93"/>
      <c r="FMI105" s="93"/>
      <c r="FMJ105" s="93"/>
      <c r="FMK105" s="93"/>
      <c r="FML105" s="93"/>
      <c r="FMM105" s="93"/>
      <c r="FMN105" s="93"/>
      <c r="FMO105" s="93"/>
      <c r="FMP105" s="93"/>
      <c r="FMQ105" s="93"/>
      <c r="FMR105" s="93"/>
      <c r="FMS105" s="93"/>
      <c r="FMT105" s="93"/>
      <c r="FMZ105" s="93"/>
      <c r="FNC105" s="93"/>
      <c r="FNF105" s="93"/>
      <c r="FNI105" s="93"/>
      <c r="FNL105" s="93"/>
      <c r="FNO105" s="93"/>
      <c r="FNU105" s="93"/>
      <c r="FOD105" s="93"/>
      <c r="FOG105" s="93"/>
      <c r="FOJ105" s="93"/>
      <c r="FOM105" s="93"/>
      <c r="FOY105" s="93"/>
      <c r="FPE105" s="93"/>
      <c r="FPH105" s="93"/>
      <c r="FPK105" s="93"/>
      <c r="FPN105" s="93"/>
      <c r="FPT105" s="93"/>
      <c r="FPW105" s="93"/>
      <c r="FPZ105" s="93"/>
      <c r="FQC105" s="93"/>
      <c r="FQE105" s="93"/>
      <c r="FQF105" s="93"/>
      <c r="FQK105" s="93"/>
      <c r="FQN105" s="93"/>
      <c r="FQQ105" s="93"/>
      <c r="FQT105" s="93"/>
      <c r="FQW105" s="93"/>
      <c r="FQZ105" s="93"/>
      <c r="FRC105" s="93"/>
      <c r="FRI105" s="93"/>
      <c r="FRL105" s="93"/>
      <c r="FRO105" s="93"/>
      <c r="FRQ105" s="93"/>
      <c r="FRR105" s="93"/>
      <c r="FRZ105" s="93"/>
      <c r="FSC105" s="93"/>
      <c r="FSF105" s="93"/>
      <c r="FSQ105" s="93"/>
      <c r="FSR105" s="93"/>
      <c r="FSW105" s="93"/>
      <c r="FTA105" s="93"/>
      <c r="FTB105" s="93"/>
      <c r="FTJ105" s="93"/>
      <c r="FTK105" s="93"/>
      <c r="FUK105" s="93"/>
      <c r="FUL105" s="93"/>
      <c r="FUM105" s="93"/>
      <c r="FUN105" s="93"/>
      <c r="FUO105" s="93"/>
      <c r="FUP105" s="93"/>
      <c r="FUQ105" s="93"/>
      <c r="FUR105" s="93"/>
      <c r="FUS105" s="93"/>
      <c r="FUT105" s="93"/>
      <c r="FUU105" s="93"/>
      <c r="FUV105" s="93"/>
      <c r="FUW105" s="93"/>
      <c r="FUX105" s="93"/>
      <c r="FUY105" s="93"/>
      <c r="FUZ105" s="93"/>
      <c r="FVA105" s="93"/>
      <c r="FVB105" s="93"/>
      <c r="FVC105" s="93"/>
      <c r="FVD105" s="93"/>
      <c r="FVE105" s="93"/>
      <c r="FVF105" s="93"/>
      <c r="FVG105" s="93"/>
      <c r="FVH105" s="93"/>
      <c r="FVI105" s="93"/>
      <c r="FVJ105" s="93"/>
      <c r="FVK105" s="93"/>
      <c r="FVL105" s="93"/>
      <c r="FVM105" s="93"/>
      <c r="FVN105" s="93"/>
      <c r="FVO105" s="93"/>
      <c r="FVP105" s="93"/>
      <c r="FVQ105" s="93"/>
      <c r="FVR105" s="93"/>
      <c r="FVS105" s="93"/>
      <c r="FVT105" s="93"/>
      <c r="FVU105" s="93"/>
      <c r="FVV105" s="93"/>
      <c r="FVW105" s="93"/>
      <c r="FVX105" s="93"/>
      <c r="FVY105" s="93"/>
      <c r="FVZ105" s="93"/>
      <c r="FWA105" s="93"/>
      <c r="FWB105" s="93"/>
      <c r="FWC105" s="93"/>
      <c r="FWD105" s="93"/>
      <c r="FWE105" s="93"/>
      <c r="FWF105" s="93"/>
      <c r="FWG105" s="93"/>
      <c r="FWH105" s="93"/>
      <c r="FWI105" s="93"/>
      <c r="FWJ105" s="93"/>
      <c r="FWK105" s="93"/>
      <c r="FWL105" s="93"/>
      <c r="FWM105" s="93"/>
      <c r="FWN105" s="93"/>
      <c r="FWO105" s="93"/>
      <c r="FWP105" s="93"/>
      <c r="FWV105" s="93"/>
      <c r="FWY105" s="93"/>
      <c r="FXB105" s="93"/>
      <c r="FXE105" s="93"/>
      <c r="FXH105" s="93"/>
      <c r="FXK105" s="93"/>
      <c r="FXQ105" s="93"/>
      <c r="FXZ105" s="93"/>
      <c r="FYC105" s="93"/>
      <c r="FYF105" s="93"/>
      <c r="FYI105" s="93"/>
      <c r="FYU105" s="93"/>
      <c r="FZA105" s="93"/>
      <c r="FZD105" s="93"/>
      <c r="FZG105" s="93"/>
      <c r="FZJ105" s="93"/>
      <c r="FZP105" s="93"/>
      <c r="FZS105" s="93"/>
      <c r="FZV105" s="93"/>
      <c r="FZY105" s="93"/>
      <c r="GAA105" s="93"/>
      <c r="GAB105" s="93"/>
      <c r="GAG105" s="93"/>
      <c r="GAJ105" s="93"/>
      <c r="GAM105" s="93"/>
      <c r="GAP105" s="93"/>
      <c r="GAS105" s="93"/>
      <c r="GAV105" s="93"/>
      <c r="GAY105" s="93"/>
      <c r="GBE105" s="93"/>
      <c r="GBH105" s="93"/>
      <c r="GBK105" s="93"/>
      <c r="GBM105" s="93"/>
      <c r="GBN105" s="93"/>
      <c r="GBV105" s="93"/>
      <c r="GBY105" s="93"/>
      <c r="GCB105" s="93"/>
      <c r="GCM105" s="93"/>
      <c r="GCN105" s="93"/>
      <c r="GCS105" s="93"/>
      <c r="GCW105" s="93"/>
      <c r="GCX105" s="93"/>
      <c r="GDF105" s="93"/>
      <c r="GDG105" s="93"/>
      <c r="GEG105" s="93"/>
      <c r="GEH105" s="93"/>
      <c r="GEI105" s="93"/>
      <c r="GEJ105" s="93"/>
      <c r="GEK105" s="93"/>
      <c r="GEL105" s="93"/>
      <c r="GEM105" s="93"/>
      <c r="GEN105" s="93"/>
      <c r="GEO105" s="93"/>
      <c r="GEP105" s="93"/>
      <c r="GEQ105" s="93"/>
      <c r="GER105" s="93"/>
      <c r="GES105" s="93"/>
      <c r="GET105" s="93"/>
      <c r="GEU105" s="93"/>
      <c r="GEV105" s="93"/>
      <c r="GEW105" s="93"/>
      <c r="GEX105" s="93"/>
      <c r="GEY105" s="93"/>
      <c r="GEZ105" s="93"/>
      <c r="GFA105" s="93"/>
      <c r="GFB105" s="93"/>
      <c r="GFC105" s="93"/>
      <c r="GFD105" s="93"/>
      <c r="GFE105" s="93"/>
      <c r="GFF105" s="93"/>
      <c r="GFG105" s="93"/>
      <c r="GFH105" s="93"/>
      <c r="GFI105" s="93"/>
      <c r="GFJ105" s="93"/>
      <c r="GFK105" s="93"/>
      <c r="GFL105" s="93"/>
      <c r="GFM105" s="93"/>
      <c r="GFN105" s="93"/>
      <c r="GFO105" s="93"/>
      <c r="GFP105" s="93"/>
      <c r="GFQ105" s="93"/>
      <c r="GFR105" s="93"/>
      <c r="GFS105" s="93"/>
      <c r="GFT105" s="93"/>
      <c r="GFU105" s="93"/>
      <c r="GFV105" s="93"/>
      <c r="GFW105" s="93"/>
      <c r="GFX105" s="93"/>
      <c r="GFY105" s="93"/>
      <c r="GFZ105" s="93"/>
      <c r="GGA105" s="93"/>
      <c r="GGB105" s="93"/>
      <c r="GGC105" s="93"/>
      <c r="GGD105" s="93"/>
      <c r="GGE105" s="93"/>
      <c r="GGF105" s="93"/>
      <c r="GGG105" s="93"/>
      <c r="GGH105" s="93"/>
      <c r="GGI105" s="93"/>
      <c r="GGJ105" s="93"/>
      <c r="GGK105" s="93"/>
      <c r="GGL105" s="93"/>
      <c r="GGR105" s="93"/>
      <c r="GGU105" s="93"/>
      <c r="GGX105" s="93"/>
      <c r="GHA105" s="93"/>
      <c r="GHD105" s="93"/>
      <c r="GHG105" s="93"/>
      <c r="GHM105" s="93"/>
      <c r="GHV105" s="93"/>
      <c r="GHY105" s="93"/>
      <c r="GIB105" s="93"/>
      <c r="GIE105" s="93"/>
      <c r="GIQ105" s="93"/>
      <c r="GIW105" s="93"/>
      <c r="GIZ105" s="93"/>
      <c r="GJC105" s="93"/>
      <c r="GJF105" s="93"/>
      <c r="GJL105" s="93"/>
      <c r="GJO105" s="93"/>
      <c r="GJR105" s="93"/>
      <c r="GJU105" s="93"/>
      <c r="GJW105" s="93"/>
      <c r="GJX105" s="93"/>
      <c r="GKC105" s="93"/>
      <c r="GKF105" s="93"/>
      <c r="GKI105" s="93"/>
      <c r="GKL105" s="93"/>
      <c r="GKO105" s="93"/>
      <c r="GKR105" s="93"/>
      <c r="GKU105" s="93"/>
      <c r="GLA105" s="93"/>
      <c r="GLD105" s="93"/>
      <c r="GLG105" s="93"/>
      <c r="GLI105" s="93"/>
      <c r="GLJ105" s="93"/>
      <c r="GLR105" s="93"/>
      <c r="GLU105" s="93"/>
      <c r="GLX105" s="93"/>
      <c r="GMI105" s="93"/>
      <c r="GMJ105" s="93"/>
      <c r="GMO105" s="93"/>
      <c r="GMS105" s="93"/>
      <c r="GMT105" s="93"/>
      <c r="GNB105" s="93"/>
      <c r="GNC105" s="93"/>
      <c r="GOC105" s="93"/>
      <c r="GOD105" s="93"/>
      <c r="GOE105" s="93"/>
      <c r="GOF105" s="93"/>
      <c r="GOG105" s="93"/>
      <c r="GOH105" s="93"/>
      <c r="GOI105" s="93"/>
      <c r="GOJ105" s="93"/>
      <c r="GOK105" s="93"/>
      <c r="GOL105" s="93"/>
      <c r="GOM105" s="93"/>
      <c r="GON105" s="93"/>
      <c r="GOO105" s="93"/>
      <c r="GOP105" s="93"/>
      <c r="GOQ105" s="93"/>
      <c r="GOR105" s="93"/>
      <c r="GOS105" s="93"/>
      <c r="GOT105" s="93"/>
      <c r="GOU105" s="93"/>
      <c r="GOV105" s="93"/>
      <c r="GOW105" s="93"/>
      <c r="GOX105" s="93"/>
      <c r="GOY105" s="93"/>
      <c r="GOZ105" s="93"/>
      <c r="GPA105" s="93"/>
      <c r="GPB105" s="93"/>
      <c r="GPC105" s="93"/>
      <c r="GPD105" s="93"/>
      <c r="GPE105" s="93"/>
      <c r="GPF105" s="93"/>
      <c r="GPG105" s="93"/>
      <c r="GPH105" s="93"/>
      <c r="GPI105" s="93"/>
      <c r="GPJ105" s="93"/>
      <c r="GPK105" s="93"/>
      <c r="GPL105" s="93"/>
      <c r="GPM105" s="93"/>
      <c r="GPN105" s="93"/>
      <c r="GPO105" s="93"/>
      <c r="GPP105" s="93"/>
      <c r="GPQ105" s="93"/>
      <c r="GPR105" s="93"/>
      <c r="GPS105" s="93"/>
      <c r="GPT105" s="93"/>
      <c r="GPU105" s="93"/>
      <c r="GPV105" s="93"/>
      <c r="GPW105" s="93"/>
      <c r="GPX105" s="93"/>
      <c r="GPY105" s="93"/>
      <c r="GPZ105" s="93"/>
      <c r="GQA105" s="93"/>
      <c r="GQB105" s="93"/>
      <c r="GQC105" s="93"/>
      <c r="GQD105" s="93"/>
      <c r="GQE105" s="93"/>
      <c r="GQF105" s="93"/>
      <c r="GQG105" s="93"/>
      <c r="GQH105" s="93"/>
      <c r="GQN105" s="93"/>
      <c r="GQQ105" s="93"/>
      <c r="GQT105" s="93"/>
      <c r="GQW105" s="93"/>
      <c r="GQZ105" s="93"/>
      <c r="GRC105" s="93"/>
      <c r="GRI105" s="93"/>
      <c r="GRR105" s="93"/>
      <c r="GRU105" s="93"/>
      <c r="GRX105" s="93"/>
      <c r="GSA105" s="93"/>
      <c r="GSM105" s="93"/>
      <c r="GSS105" s="93"/>
      <c r="GSV105" s="93"/>
      <c r="GSY105" s="93"/>
      <c r="GTB105" s="93"/>
      <c r="GTH105" s="93"/>
      <c r="GTK105" s="93"/>
      <c r="GTN105" s="93"/>
      <c r="GTQ105" s="93"/>
      <c r="GTS105" s="93"/>
      <c r="GTT105" s="93"/>
      <c r="GTY105" s="93"/>
      <c r="GUB105" s="93"/>
      <c r="GUE105" s="93"/>
      <c r="GUH105" s="93"/>
      <c r="GUK105" s="93"/>
      <c r="GUN105" s="93"/>
      <c r="GUQ105" s="93"/>
      <c r="GUW105" s="93"/>
      <c r="GUZ105" s="93"/>
      <c r="GVC105" s="93"/>
      <c r="GVE105" s="93"/>
      <c r="GVF105" s="93"/>
      <c r="GVN105" s="93"/>
      <c r="GVQ105" s="93"/>
      <c r="GVT105" s="93"/>
      <c r="GWE105" s="93"/>
      <c r="GWF105" s="93"/>
      <c r="GWK105" s="93"/>
      <c r="GWO105" s="93"/>
      <c r="GWP105" s="93"/>
      <c r="GWX105" s="93"/>
      <c r="GWY105" s="93"/>
      <c r="GXY105" s="93"/>
      <c r="GXZ105" s="93"/>
      <c r="GYA105" s="93"/>
      <c r="GYB105" s="93"/>
      <c r="GYC105" s="93"/>
      <c r="GYD105" s="93"/>
      <c r="GYE105" s="93"/>
      <c r="GYF105" s="93"/>
      <c r="GYG105" s="93"/>
      <c r="GYH105" s="93"/>
      <c r="GYI105" s="93"/>
      <c r="GYJ105" s="93"/>
      <c r="GYK105" s="93"/>
      <c r="GYL105" s="93"/>
      <c r="GYM105" s="93"/>
      <c r="GYN105" s="93"/>
      <c r="GYO105" s="93"/>
      <c r="GYP105" s="93"/>
      <c r="GYQ105" s="93"/>
      <c r="GYR105" s="93"/>
      <c r="GYS105" s="93"/>
      <c r="GYT105" s="93"/>
      <c r="GYU105" s="93"/>
      <c r="GYV105" s="93"/>
      <c r="GYW105" s="93"/>
      <c r="GYX105" s="93"/>
      <c r="GYY105" s="93"/>
      <c r="GYZ105" s="93"/>
      <c r="GZA105" s="93"/>
      <c r="GZB105" s="93"/>
      <c r="GZC105" s="93"/>
      <c r="GZD105" s="93"/>
      <c r="GZE105" s="93"/>
      <c r="GZF105" s="93"/>
      <c r="GZG105" s="93"/>
      <c r="GZH105" s="93"/>
      <c r="GZI105" s="93"/>
      <c r="GZJ105" s="93"/>
      <c r="GZK105" s="93"/>
      <c r="GZL105" s="93"/>
      <c r="GZM105" s="93"/>
      <c r="GZN105" s="93"/>
      <c r="GZO105" s="93"/>
      <c r="GZP105" s="93"/>
      <c r="GZQ105" s="93"/>
      <c r="GZR105" s="93"/>
      <c r="GZS105" s="93"/>
      <c r="GZT105" s="93"/>
      <c r="GZU105" s="93"/>
      <c r="GZV105" s="93"/>
      <c r="GZW105" s="93"/>
      <c r="GZX105" s="93"/>
      <c r="GZY105" s="93"/>
      <c r="GZZ105" s="93"/>
      <c r="HAA105" s="93"/>
      <c r="HAB105" s="93"/>
      <c r="HAC105" s="93"/>
      <c r="HAD105" s="93"/>
      <c r="HAJ105" s="93"/>
      <c r="HAM105" s="93"/>
      <c r="HAP105" s="93"/>
      <c r="HAS105" s="93"/>
      <c r="HAV105" s="93"/>
      <c r="HAY105" s="93"/>
      <c r="HBE105" s="93"/>
      <c r="HBN105" s="93"/>
      <c r="HBQ105" s="93"/>
      <c r="HBT105" s="93"/>
      <c r="HBW105" s="93"/>
      <c r="HCI105" s="93"/>
      <c r="HCO105" s="93"/>
      <c r="HCR105" s="93"/>
      <c r="HCU105" s="93"/>
      <c r="HCX105" s="93"/>
      <c r="HDD105" s="93"/>
      <c r="HDG105" s="93"/>
      <c r="HDJ105" s="93"/>
      <c r="HDM105" s="93"/>
      <c r="HDO105" s="93"/>
      <c r="HDP105" s="93"/>
      <c r="HDU105" s="93"/>
      <c r="HDX105" s="93"/>
      <c r="HEA105" s="93"/>
      <c r="HED105" s="93"/>
      <c r="HEG105" s="93"/>
      <c r="HEJ105" s="93"/>
      <c r="HEM105" s="93"/>
      <c r="HES105" s="93"/>
      <c r="HEV105" s="93"/>
      <c r="HEY105" s="93"/>
      <c r="HFA105" s="93"/>
      <c r="HFB105" s="93"/>
      <c r="HFJ105" s="93"/>
      <c r="HFM105" s="93"/>
      <c r="HFP105" s="93"/>
      <c r="HGA105" s="93"/>
      <c r="HGB105" s="93"/>
      <c r="HGG105" s="93"/>
      <c r="HGK105" s="93"/>
      <c r="HGL105" s="93"/>
      <c r="HGT105" s="93"/>
      <c r="HGU105" s="93"/>
      <c r="HHU105" s="93"/>
      <c r="HHV105" s="93"/>
      <c r="HHW105" s="93"/>
      <c r="HHX105" s="93"/>
      <c r="HHY105" s="93"/>
      <c r="HHZ105" s="93"/>
      <c r="HIA105" s="93"/>
      <c r="HIB105" s="93"/>
      <c r="HIC105" s="93"/>
      <c r="HID105" s="93"/>
      <c r="HIE105" s="93"/>
      <c r="HIF105" s="93"/>
      <c r="HIG105" s="93"/>
      <c r="HIH105" s="93"/>
      <c r="HII105" s="93"/>
      <c r="HIJ105" s="93"/>
      <c r="HIK105" s="93"/>
      <c r="HIL105" s="93"/>
      <c r="HIM105" s="93"/>
      <c r="HIN105" s="93"/>
      <c r="HIO105" s="93"/>
      <c r="HIP105" s="93"/>
      <c r="HIQ105" s="93"/>
      <c r="HIR105" s="93"/>
      <c r="HIS105" s="93"/>
      <c r="HIT105" s="93"/>
      <c r="HIU105" s="93"/>
      <c r="HIV105" s="93"/>
      <c r="HIW105" s="93"/>
      <c r="HIX105" s="93"/>
      <c r="HIY105" s="93"/>
      <c r="HIZ105" s="93"/>
      <c r="HJA105" s="93"/>
      <c r="HJB105" s="93"/>
      <c r="HJC105" s="93"/>
      <c r="HJD105" s="93"/>
      <c r="HJE105" s="93"/>
      <c r="HJF105" s="93"/>
      <c r="HJG105" s="93"/>
      <c r="HJH105" s="93"/>
      <c r="HJI105" s="93"/>
      <c r="HJJ105" s="93"/>
      <c r="HJK105" s="93"/>
      <c r="HJL105" s="93"/>
      <c r="HJM105" s="93"/>
      <c r="HJN105" s="93"/>
      <c r="HJO105" s="93"/>
      <c r="HJP105" s="93"/>
      <c r="HJQ105" s="93"/>
      <c r="HJR105" s="93"/>
      <c r="HJS105" s="93"/>
      <c r="HJT105" s="93"/>
      <c r="HJU105" s="93"/>
      <c r="HJV105" s="93"/>
      <c r="HJW105" s="93"/>
      <c r="HJX105" s="93"/>
      <c r="HJY105" s="93"/>
      <c r="HJZ105" s="93"/>
      <c r="HKF105" s="93"/>
      <c r="HKI105" s="93"/>
      <c r="HKL105" s="93"/>
      <c r="HKO105" s="93"/>
      <c r="HKR105" s="93"/>
      <c r="HKU105" s="93"/>
      <c r="HLA105" s="93"/>
      <c r="HLJ105" s="93"/>
      <c r="HLM105" s="93"/>
      <c r="HLP105" s="93"/>
      <c r="HLS105" s="93"/>
      <c r="HME105" s="93"/>
      <c r="HMK105" s="93"/>
      <c r="HMN105" s="93"/>
      <c r="HMQ105" s="93"/>
      <c r="HMT105" s="93"/>
      <c r="HMZ105" s="93"/>
      <c r="HNC105" s="93"/>
      <c r="HNF105" s="93"/>
      <c r="HNI105" s="93"/>
      <c r="HNK105" s="93"/>
      <c r="HNL105" s="93"/>
      <c r="HNQ105" s="93"/>
      <c r="HNT105" s="93"/>
      <c r="HNW105" s="93"/>
      <c r="HNZ105" s="93"/>
      <c r="HOC105" s="93"/>
      <c r="HOF105" s="93"/>
      <c r="HOI105" s="93"/>
      <c r="HOO105" s="93"/>
      <c r="HOR105" s="93"/>
      <c r="HOU105" s="93"/>
      <c r="HOW105" s="93"/>
      <c r="HOX105" s="93"/>
      <c r="HPF105" s="93"/>
      <c r="HPI105" s="93"/>
      <c r="HPL105" s="93"/>
      <c r="HPW105" s="93"/>
      <c r="HPX105" s="93"/>
      <c r="HQC105" s="93"/>
      <c r="HQG105" s="93"/>
      <c r="HQH105" s="93"/>
      <c r="HQP105" s="93"/>
      <c r="HQQ105" s="93"/>
      <c r="HRQ105" s="93"/>
      <c r="HRR105" s="93"/>
      <c r="HRS105" s="93"/>
      <c r="HRT105" s="93"/>
      <c r="HRU105" s="93"/>
      <c r="HRV105" s="93"/>
      <c r="HRW105" s="93"/>
      <c r="HRX105" s="93"/>
      <c r="HRY105" s="93"/>
      <c r="HRZ105" s="93"/>
      <c r="HSA105" s="93"/>
      <c r="HSB105" s="93"/>
      <c r="HSC105" s="93"/>
      <c r="HSD105" s="93"/>
      <c r="HSE105" s="93"/>
      <c r="HSF105" s="93"/>
      <c r="HSG105" s="93"/>
      <c r="HSH105" s="93"/>
      <c r="HSI105" s="93"/>
      <c r="HSJ105" s="93"/>
      <c r="HSK105" s="93"/>
      <c r="HSL105" s="93"/>
      <c r="HSM105" s="93"/>
      <c r="HSN105" s="93"/>
      <c r="HSO105" s="93"/>
      <c r="HSP105" s="93"/>
      <c r="HSQ105" s="93"/>
      <c r="HSR105" s="93"/>
      <c r="HSS105" s="93"/>
      <c r="HST105" s="93"/>
      <c r="HSU105" s="93"/>
      <c r="HSV105" s="93"/>
      <c r="HSW105" s="93"/>
      <c r="HSX105" s="93"/>
      <c r="HSY105" s="93"/>
      <c r="HSZ105" s="93"/>
      <c r="HTA105" s="93"/>
      <c r="HTB105" s="93"/>
      <c r="HTC105" s="93"/>
      <c r="HTD105" s="93"/>
      <c r="HTE105" s="93"/>
      <c r="HTF105" s="93"/>
      <c r="HTG105" s="93"/>
      <c r="HTH105" s="93"/>
      <c r="HTI105" s="93"/>
      <c r="HTJ105" s="93"/>
      <c r="HTK105" s="93"/>
      <c r="HTL105" s="93"/>
      <c r="HTM105" s="93"/>
      <c r="HTN105" s="93"/>
      <c r="HTO105" s="93"/>
      <c r="HTP105" s="93"/>
      <c r="HTQ105" s="93"/>
      <c r="HTR105" s="93"/>
      <c r="HTS105" s="93"/>
      <c r="HTT105" s="93"/>
      <c r="HTU105" s="93"/>
      <c r="HTV105" s="93"/>
      <c r="HUB105" s="93"/>
      <c r="HUE105" s="93"/>
      <c r="HUH105" s="93"/>
      <c r="HUK105" s="93"/>
      <c r="HUN105" s="93"/>
      <c r="HUQ105" s="93"/>
      <c r="HUW105" s="93"/>
      <c r="HVF105" s="93"/>
      <c r="HVI105" s="93"/>
      <c r="HVL105" s="93"/>
      <c r="HVO105" s="93"/>
      <c r="HWA105" s="93"/>
      <c r="HWG105" s="93"/>
      <c r="HWJ105" s="93"/>
      <c r="HWM105" s="93"/>
      <c r="HWP105" s="93"/>
      <c r="HWV105" s="93"/>
      <c r="HWY105" s="93"/>
      <c r="HXB105" s="93"/>
      <c r="HXE105" s="93"/>
      <c r="HXG105" s="93"/>
      <c r="HXH105" s="93"/>
      <c r="HXM105" s="93"/>
      <c r="HXP105" s="93"/>
      <c r="HXS105" s="93"/>
      <c r="HXV105" s="93"/>
      <c r="HXY105" s="93"/>
      <c r="HYB105" s="93"/>
      <c r="HYE105" s="93"/>
      <c r="HYK105" s="93"/>
      <c r="HYN105" s="93"/>
      <c r="HYQ105" s="93"/>
      <c r="HYS105" s="93"/>
      <c r="HYT105" s="93"/>
      <c r="HZB105" s="93"/>
      <c r="HZE105" s="93"/>
      <c r="HZH105" s="93"/>
      <c r="HZS105" s="93"/>
      <c r="HZT105" s="93"/>
      <c r="HZY105" s="93"/>
      <c r="IAC105" s="93"/>
      <c r="IAD105" s="93"/>
      <c r="IAL105" s="93"/>
      <c r="IAM105" s="93"/>
      <c r="IBM105" s="93"/>
      <c r="IBN105" s="93"/>
      <c r="IBO105" s="93"/>
      <c r="IBP105" s="93"/>
      <c r="IBQ105" s="93"/>
      <c r="IBR105" s="93"/>
      <c r="IBS105" s="93"/>
      <c r="IBT105" s="93"/>
      <c r="IBU105" s="93"/>
      <c r="IBV105" s="93"/>
      <c r="IBW105" s="93"/>
      <c r="IBX105" s="93"/>
      <c r="IBY105" s="93"/>
      <c r="IBZ105" s="93"/>
      <c r="ICA105" s="93"/>
      <c r="ICB105" s="93"/>
      <c r="ICC105" s="93"/>
      <c r="ICD105" s="93"/>
      <c r="ICE105" s="93"/>
      <c r="ICF105" s="93"/>
      <c r="ICG105" s="93"/>
      <c r="ICH105" s="93"/>
      <c r="ICI105" s="93"/>
      <c r="ICJ105" s="93"/>
      <c r="ICK105" s="93"/>
      <c r="ICL105" s="93"/>
      <c r="ICM105" s="93"/>
      <c r="ICN105" s="93"/>
      <c r="ICO105" s="93"/>
      <c r="ICP105" s="93"/>
      <c r="ICQ105" s="93"/>
      <c r="ICR105" s="93"/>
      <c r="ICS105" s="93"/>
      <c r="ICT105" s="93"/>
      <c r="ICU105" s="93"/>
      <c r="ICV105" s="93"/>
      <c r="ICW105" s="93"/>
      <c r="ICX105" s="93"/>
      <c r="ICY105" s="93"/>
      <c r="ICZ105" s="93"/>
      <c r="IDA105" s="93"/>
      <c r="IDB105" s="93"/>
      <c r="IDC105" s="93"/>
      <c r="IDD105" s="93"/>
      <c r="IDE105" s="93"/>
      <c r="IDF105" s="93"/>
      <c r="IDG105" s="93"/>
      <c r="IDH105" s="93"/>
      <c r="IDI105" s="93"/>
      <c r="IDJ105" s="93"/>
      <c r="IDK105" s="93"/>
      <c r="IDL105" s="93"/>
      <c r="IDM105" s="93"/>
      <c r="IDN105" s="93"/>
      <c r="IDO105" s="93"/>
      <c r="IDP105" s="93"/>
      <c r="IDQ105" s="93"/>
      <c r="IDR105" s="93"/>
      <c r="IDX105" s="93"/>
      <c r="IEA105" s="93"/>
      <c r="IED105" s="93"/>
      <c r="IEG105" s="93"/>
      <c r="IEJ105" s="93"/>
      <c r="IEM105" s="93"/>
      <c r="IES105" s="93"/>
      <c r="IFB105" s="93"/>
      <c r="IFE105" s="93"/>
      <c r="IFH105" s="93"/>
      <c r="IFK105" s="93"/>
      <c r="IFW105" s="93"/>
      <c r="IGC105" s="93"/>
      <c r="IGF105" s="93"/>
      <c r="IGI105" s="93"/>
      <c r="IGL105" s="93"/>
      <c r="IGR105" s="93"/>
      <c r="IGU105" s="93"/>
      <c r="IGX105" s="93"/>
      <c r="IHA105" s="93"/>
      <c r="IHC105" s="93"/>
      <c r="IHD105" s="93"/>
      <c r="IHI105" s="93"/>
      <c r="IHL105" s="93"/>
      <c r="IHO105" s="93"/>
      <c r="IHR105" s="93"/>
      <c r="IHU105" s="93"/>
      <c r="IHX105" s="93"/>
      <c r="IIA105" s="93"/>
      <c r="IIG105" s="93"/>
      <c r="IIJ105" s="93"/>
      <c r="IIM105" s="93"/>
      <c r="IIO105" s="93"/>
      <c r="IIP105" s="93"/>
      <c r="IIX105" s="93"/>
      <c r="IJA105" s="93"/>
      <c r="IJD105" s="93"/>
      <c r="IJO105" s="93"/>
      <c r="IJP105" s="93"/>
      <c r="IJU105" s="93"/>
      <c r="IJY105" s="93"/>
      <c r="IJZ105" s="93"/>
      <c r="IKH105" s="93"/>
      <c r="IKI105" s="93"/>
      <c r="ILI105" s="93"/>
      <c r="ILJ105" s="93"/>
      <c r="ILK105" s="93"/>
      <c r="ILL105" s="93"/>
      <c r="ILM105" s="93"/>
      <c r="ILN105" s="93"/>
      <c r="ILO105" s="93"/>
      <c r="ILP105" s="93"/>
      <c r="ILQ105" s="93"/>
      <c r="ILR105" s="93"/>
      <c r="ILS105" s="93"/>
      <c r="ILT105" s="93"/>
      <c r="ILU105" s="93"/>
      <c r="ILV105" s="93"/>
      <c r="ILW105" s="93"/>
      <c r="ILX105" s="93"/>
      <c r="ILY105" s="93"/>
      <c r="ILZ105" s="93"/>
      <c r="IMA105" s="93"/>
      <c r="IMB105" s="93"/>
      <c r="IMC105" s="93"/>
      <c r="IMD105" s="93"/>
      <c r="IME105" s="93"/>
      <c r="IMF105" s="93"/>
      <c r="IMG105" s="93"/>
      <c r="IMH105" s="93"/>
      <c r="IMI105" s="93"/>
      <c r="IMJ105" s="93"/>
      <c r="IMK105" s="93"/>
      <c r="IML105" s="93"/>
      <c r="IMM105" s="93"/>
      <c r="IMN105" s="93"/>
      <c r="IMO105" s="93"/>
      <c r="IMP105" s="93"/>
      <c r="IMQ105" s="93"/>
      <c r="IMR105" s="93"/>
      <c r="IMS105" s="93"/>
      <c r="IMT105" s="93"/>
      <c r="IMU105" s="93"/>
      <c r="IMV105" s="93"/>
      <c r="IMW105" s="93"/>
      <c r="IMX105" s="93"/>
      <c r="IMY105" s="93"/>
      <c r="IMZ105" s="93"/>
      <c r="INA105" s="93"/>
      <c r="INB105" s="93"/>
      <c r="INC105" s="93"/>
      <c r="IND105" s="93"/>
      <c r="INE105" s="93"/>
      <c r="INF105" s="93"/>
      <c r="ING105" s="93"/>
      <c r="INH105" s="93"/>
      <c r="INI105" s="93"/>
      <c r="INJ105" s="93"/>
      <c r="INK105" s="93"/>
      <c r="INL105" s="93"/>
      <c r="INM105" s="93"/>
      <c r="INN105" s="93"/>
      <c r="INT105" s="93"/>
      <c r="INW105" s="93"/>
      <c r="INZ105" s="93"/>
      <c r="IOC105" s="93"/>
      <c r="IOF105" s="93"/>
      <c r="IOI105" s="93"/>
      <c r="IOO105" s="93"/>
      <c r="IOX105" s="93"/>
      <c r="IPA105" s="93"/>
      <c r="IPD105" s="93"/>
      <c r="IPG105" s="93"/>
      <c r="IPS105" s="93"/>
      <c r="IPY105" s="93"/>
      <c r="IQB105" s="93"/>
      <c r="IQE105" s="93"/>
      <c r="IQH105" s="93"/>
      <c r="IQN105" s="93"/>
      <c r="IQQ105" s="93"/>
      <c r="IQT105" s="93"/>
      <c r="IQW105" s="93"/>
      <c r="IQY105" s="93"/>
      <c r="IQZ105" s="93"/>
      <c r="IRE105" s="93"/>
      <c r="IRH105" s="93"/>
      <c r="IRK105" s="93"/>
      <c r="IRN105" s="93"/>
      <c r="IRQ105" s="93"/>
      <c r="IRT105" s="93"/>
      <c r="IRW105" s="93"/>
      <c r="ISC105" s="93"/>
      <c r="ISF105" s="93"/>
      <c r="ISI105" s="93"/>
      <c r="ISK105" s="93"/>
      <c r="ISL105" s="93"/>
      <c r="IST105" s="93"/>
      <c r="ISW105" s="93"/>
      <c r="ISZ105" s="93"/>
      <c r="ITK105" s="93"/>
      <c r="ITL105" s="93"/>
      <c r="ITQ105" s="93"/>
      <c r="ITU105" s="93"/>
      <c r="ITV105" s="93"/>
      <c r="IUD105" s="93"/>
      <c r="IUE105" s="93"/>
      <c r="IVE105" s="93"/>
      <c r="IVF105" s="93"/>
      <c r="IVG105" s="93"/>
      <c r="IVH105" s="93"/>
      <c r="IVI105" s="93"/>
      <c r="IVJ105" s="93"/>
      <c r="IVK105" s="93"/>
      <c r="IVL105" s="93"/>
      <c r="IVM105" s="93"/>
      <c r="IVN105" s="93"/>
      <c r="IVO105" s="93"/>
      <c r="IVP105" s="93"/>
      <c r="IVQ105" s="93"/>
      <c r="IVR105" s="93"/>
      <c r="IVS105" s="93"/>
      <c r="IVT105" s="93"/>
      <c r="IVU105" s="93"/>
      <c r="IVV105" s="93"/>
      <c r="IVW105" s="93"/>
      <c r="IVX105" s="93"/>
      <c r="IVY105" s="93"/>
      <c r="IVZ105" s="93"/>
      <c r="IWA105" s="93"/>
      <c r="IWB105" s="93"/>
      <c r="IWC105" s="93"/>
      <c r="IWD105" s="93"/>
      <c r="IWE105" s="93"/>
      <c r="IWF105" s="93"/>
      <c r="IWG105" s="93"/>
      <c r="IWH105" s="93"/>
      <c r="IWI105" s="93"/>
      <c r="IWJ105" s="93"/>
      <c r="IWK105" s="93"/>
      <c r="IWL105" s="93"/>
      <c r="IWM105" s="93"/>
      <c r="IWN105" s="93"/>
      <c r="IWO105" s="93"/>
      <c r="IWP105" s="93"/>
      <c r="IWQ105" s="93"/>
      <c r="IWR105" s="93"/>
      <c r="IWS105" s="93"/>
      <c r="IWT105" s="93"/>
      <c r="IWU105" s="93"/>
      <c r="IWV105" s="93"/>
      <c r="IWW105" s="93"/>
      <c r="IWX105" s="93"/>
      <c r="IWY105" s="93"/>
      <c r="IWZ105" s="93"/>
      <c r="IXA105" s="93"/>
      <c r="IXB105" s="93"/>
      <c r="IXC105" s="93"/>
      <c r="IXD105" s="93"/>
      <c r="IXE105" s="93"/>
      <c r="IXF105" s="93"/>
      <c r="IXG105" s="93"/>
      <c r="IXH105" s="93"/>
      <c r="IXI105" s="93"/>
      <c r="IXJ105" s="93"/>
      <c r="IXP105" s="93"/>
      <c r="IXS105" s="93"/>
      <c r="IXV105" s="93"/>
      <c r="IXY105" s="93"/>
      <c r="IYB105" s="93"/>
      <c r="IYE105" s="93"/>
      <c r="IYK105" s="93"/>
      <c r="IYT105" s="93"/>
      <c r="IYW105" s="93"/>
      <c r="IYZ105" s="93"/>
      <c r="IZC105" s="93"/>
      <c r="IZO105" s="93"/>
      <c r="IZU105" s="93"/>
      <c r="IZX105" s="93"/>
      <c r="JAA105" s="93"/>
      <c r="JAD105" s="93"/>
      <c r="JAJ105" s="93"/>
      <c r="JAM105" s="93"/>
      <c r="JAP105" s="93"/>
      <c r="JAS105" s="93"/>
      <c r="JAU105" s="93"/>
      <c r="JAV105" s="93"/>
      <c r="JBA105" s="93"/>
      <c r="JBD105" s="93"/>
      <c r="JBG105" s="93"/>
      <c r="JBJ105" s="93"/>
      <c r="JBM105" s="93"/>
      <c r="JBP105" s="93"/>
      <c r="JBS105" s="93"/>
      <c r="JBY105" s="93"/>
      <c r="JCB105" s="93"/>
      <c r="JCE105" s="93"/>
      <c r="JCG105" s="93"/>
      <c r="JCH105" s="93"/>
      <c r="JCP105" s="93"/>
      <c r="JCS105" s="93"/>
      <c r="JCV105" s="93"/>
      <c r="JDG105" s="93"/>
      <c r="JDH105" s="93"/>
      <c r="JDM105" s="93"/>
      <c r="JDQ105" s="93"/>
      <c r="JDR105" s="93"/>
      <c r="JDZ105" s="93"/>
      <c r="JEA105" s="93"/>
      <c r="JFA105" s="93"/>
      <c r="JFB105" s="93"/>
      <c r="JFC105" s="93"/>
      <c r="JFD105" s="93"/>
      <c r="JFE105" s="93"/>
      <c r="JFF105" s="93"/>
      <c r="JFG105" s="93"/>
      <c r="JFH105" s="93"/>
      <c r="JFI105" s="93"/>
      <c r="JFJ105" s="93"/>
      <c r="JFK105" s="93"/>
      <c r="JFL105" s="93"/>
      <c r="JFM105" s="93"/>
      <c r="JFN105" s="93"/>
      <c r="JFO105" s="93"/>
      <c r="JFP105" s="93"/>
      <c r="JFQ105" s="93"/>
      <c r="JFR105" s="93"/>
      <c r="JFS105" s="93"/>
      <c r="JFT105" s="93"/>
      <c r="JFU105" s="93"/>
      <c r="JFV105" s="93"/>
      <c r="JFW105" s="93"/>
      <c r="JFX105" s="93"/>
      <c r="JFY105" s="93"/>
      <c r="JFZ105" s="93"/>
      <c r="JGA105" s="93"/>
      <c r="JGB105" s="93"/>
      <c r="JGC105" s="93"/>
      <c r="JGD105" s="93"/>
      <c r="JGE105" s="93"/>
      <c r="JGF105" s="93"/>
      <c r="JGG105" s="93"/>
      <c r="JGH105" s="93"/>
      <c r="JGI105" s="93"/>
      <c r="JGJ105" s="93"/>
      <c r="JGK105" s="93"/>
      <c r="JGL105" s="93"/>
      <c r="JGM105" s="93"/>
      <c r="JGN105" s="93"/>
      <c r="JGO105" s="93"/>
      <c r="JGP105" s="93"/>
      <c r="JGQ105" s="93"/>
      <c r="JGR105" s="93"/>
      <c r="JGS105" s="93"/>
      <c r="JGT105" s="93"/>
      <c r="JGU105" s="93"/>
      <c r="JGV105" s="93"/>
      <c r="JGW105" s="93"/>
      <c r="JGX105" s="93"/>
      <c r="JGY105" s="93"/>
      <c r="JGZ105" s="93"/>
      <c r="JHA105" s="93"/>
      <c r="JHB105" s="93"/>
      <c r="JHC105" s="93"/>
      <c r="JHD105" s="93"/>
      <c r="JHE105" s="93"/>
      <c r="JHF105" s="93"/>
      <c r="JHL105" s="93"/>
      <c r="JHO105" s="93"/>
      <c r="JHR105" s="93"/>
      <c r="JHU105" s="93"/>
      <c r="JHX105" s="93"/>
      <c r="JIA105" s="93"/>
      <c r="JIG105" s="93"/>
      <c r="JIP105" s="93"/>
      <c r="JIS105" s="93"/>
      <c r="JIV105" s="93"/>
      <c r="JIY105" s="93"/>
      <c r="JJK105" s="93"/>
      <c r="JJQ105" s="93"/>
      <c r="JJT105" s="93"/>
      <c r="JJW105" s="93"/>
      <c r="JJZ105" s="93"/>
      <c r="JKF105" s="93"/>
      <c r="JKI105" s="93"/>
      <c r="JKL105" s="93"/>
      <c r="JKO105" s="93"/>
      <c r="JKQ105" s="93"/>
      <c r="JKR105" s="93"/>
      <c r="JKW105" s="93"/>
      <c r="JKZ105" s="93"/>
      <c r="JLC105" s="93"/>
      <c r="JLF105" s="93"/>
      <c r="JLI105" s="93"/>
      <c r="JLL105" s="93"/>
      <c r="JLO105" s="93"/>
      <c r="JLU105" s="93"/>
      <c r="JLX105" s="93"/>
      <c r="JMA105" s="93"/>
      <c r="JMC105" s="93"/>
      <c r="JMD105" s="93"/>
      <c r="JML105" s="93"/>
      <c r="JMO105" s="93"/>
      <c r="JMR105" s="93"/>
      <c r="JNC105" s="93"/>
      <c r="JND105" s="93"/>
      <c r="JNI105" s="93"/>
      <c r="JNM105" s="93"/>
      <c r="JNN105" s="93"/>
      <c r="JNV105" s="93"/>
      <c r="JNW105" s="93"/>
      <c r="JOW105" s="93"/>
      <c r="JOX105" s="93"/>
      <c r="JOY105" s="93"/>
      <c r="JOZ105" s="93"/>
      <c r="JPA105" s="93"/>
      <c r="JPB105" s="93"/>
      <c r="JPC105" s="93"/>
      <c r="JPD105" s="93"/>
      <c r="JPE105" s="93"/>
      <c r="JPF105" s="93"/>
      <c r="JPG105" s="93"/>
      <c r="JPH105" s="93"/>
      <c r="JPI105" s="93"/>
      <c r="JPJ105" s="93"/>
      <c r="JPK105" s="93"/>
      <c r="JPL105" s="93"/>
      <c r="JPM105" s="93"/>
      <c r="JPN105" s="93"/>
      <c r="JPO105" s="93"/>
      <c r="JPP105" s="93"/>
      <c r="JPQ105" s="93"/>
      <c r="JPR105" s="93"/>
      <c r="JPS105" s="93"/>
      <c r="JPT105" s="93"/>
      <c r="JPU105" s="93"/>
      <c r="JPV105" s="93"/>
      <c r="JPW105" s="93"/>
      <c r="JPX105" s="93"/>
      <c r="JPY105" s="93"/>
      <c r="JPZ105" s="93"/>
      <c r="JQA105" s="93"/>
      <c r="JQB105" s="93"/>
      <c r="JQC105" s="93"/>
      <c r="JQD105" s="93"/>
      <c r="JQE105" s="93"/>
      <c r="JQF105" s="93"/>
      <c r="JQG105" s="93"/>
      <c r="JQH105" s="93"/>
      <c r="JQI105" s="93"/>
      <c r="JQJ105" s="93"/>
      <c r="JQK105" s="93"/>
      <c r="JQL105" s="93"/>
      <c r="JQM105" s="93"/>
      <c r="JQN105" s="93"/>
      <c r="JQO105" s="93"/>
      <c r="JQP105" s="93"/>
      <c r="JQQ105" s="93"/>
      <c r="JQR105" s="93"/>
      <c r="JQS105" s="93"/>
      <c r="JQT105" s="93"/>
      <c r="JQU105" s="93"/>
      <c r="JQV105" s="93"/>
      <c r="JQW105" s="93"/>
      <c r="JQX105" s="93"/>
      <c r="JQY105" s="93"/>
      <c r="JQZ105" s="93"/>
      <c r="JRA105" s="93"/>
      <c r="JRB105" s="93"/>
      <c r="JRH105" s="93"/>
      <c r="JRK105" s="93"/>
      <c r="JRN105" s="93"/>
      <c r="JRQ105" s="93"/>
      <c r="JRT105" s="93"/>
      <c r="JRW105" s="93"/>
      <c r="JSC105" s="93"/>
      <c r="JSL105" s="93"/>
      <c r="JSO105" s="93"/>
      <c r="JSR105" s="93"/>
      <c r="JSU105" s="93"/>
      <c r="JTG105" s="93"/>
      <c r="JTM105" s="93"/>
      <c r="JTP105" s="93"/>
      <c r="JTS105" s="93"/>
      <c r="JTV105" s="93"/>
      <c r="JUB105" s="93"/>
      <c r="JUE105" s="93"/>
      <c r="JUH105" s="93"/>
      <c r="JUK105" s="93"/>
      <c r="JUM105" s="93"/>
      <c r="JUN105" s="93"/>
      <c r="JUS105" s="93"/>
      <c r="JUV105" s="93"/>
      <c r="JUY105" s="93"/>
      <c r="JVB105" s="93"/>
      <c r="JVE105" s="93"/>
      <c r="JVH105" s="93"/>
      <c r="JVK105" s="93"/>
      <c r="JVQ105" s="93"/>
      <c r="JVT105" s="93"/>
      <c r="JVW105" s="93"/>
      <c r="JVY105" s="93"/>
      <c r="JVZ105" s="93"/>
      <c r="JWH105" s="93"/>
      <c r="JWK105" s="93"/>
      <c r="JWN105" s="93"/>
      <c r="JWY105" s="93"/>
      <c r="JWZ105" s="93"/>
      <c r="JXE105" s="93"/>
      <c r="JXI105" s="93"/>
      <c r="JXJ105" s="93"/>
      <c r="JXR105" s="93"/>
      <c r="JXS105" s="93"/>
      <c r="JYS105" s="93"/>
      <c r="JYT105" s="93"/>
      <c r="JYU105" s="93"/>
      <c r="JYV105" s="93"/>
      <c r="JYW105" s="93"/>
      <c r="JYX105" s="93"/>
      <c r="JYY105" s="93"/>
      <c r="JYZ105" s="93"/>
      <c r="JZA105" s="93"/>
      <c r="JZB105" s="93"/>
      <c r="JZC105" s="93"/>
      <c r="JZD105" s="93"/>
      <c r="JZE105" s="93"/>
      <c r="JZF105" s="93"/>
      <c r="JZG105" s="93"/>
      <c r="JZH105" s="93"/>
      <c r="JZI105" s="93"/>
      <c r="JZJ105" s="93"/>
      <c r="JZK105" s="93"/>
      <c r="JZL105" s="93"/>
      <c r="JZM105" s="93"/>
      <c r="JZN105" s="93"/>
      <c r="JZO105" s="93"/>
      <c r="JZP105" s="93"/>
      <c r="JZQ105" s="93"/>
      <c r="JZR105" s="93"/>
      <c r="JZS105" s="93"/>
      <c r="JZT105" s="93"/>
      <c r="JZU105" s="93"/>
      <c r="JZV105" s="93"/>
      <c r="JZW105" s="93"/>
      <c r="JZX105" s="93"/>
      <c r="JZY105" s="93"/>
      <c r="JZZ105" s="93"/>
      <c r="KAA105" s="93"/>
      <c r="KAB105" s="93"/>
      <c r="KAC105" s="93"/>
      <c r="KAD105" s="93"/>
      <c r="KAE105" s="93"/>
      <c r="KAF105" s="93"/>
      <c r="KAG105" s="93"/>
      <c r="KAH105" s="93"/>
      <c r="KAI105" s="93"/>
      <c r="KAJ105" s="93"/>
      <c r="KAK105" s="93"/>
      <c r="KAL105" s="93"/>
      <c r="KAM105" s="93"/>
      <c r="KAN105" s="93"/>
      <c r="KAO105" s="93"/>
      <c r="KAP105" s="93"/>
      <c r="KAQ105" s="93"/>
      <c r="KAR105" s="93"/>
      <c r="KAS105" s="93"/>
      <c r="KAT105" s="93"/>
      <c r="KAU105" s="93"/>
      <c r="KAV105" s="93"/>
      <c r="KAW105" s="93"/>
      <c r="KAX105" s="93"/>
      <c r="KBD105" s="93"/>
      <c r="KBG105" s="93"/>
      <c r="KBJ105" s="93"/>
      <c r="KBM105" s="93"/>
      <c r="KBP105" s="93"/>
      <c r="KBS105" s="93"/>
      <c r="KBY105" s="93"/>
      <c r="KCH105" s="93"/>
      <c r="KCK105" s="93"/>
      <c r="KCN105" s="93"/>
      <c r="KCQ105" s="93"/>
      <c r="KDC105" s="93"/>
      <c r="KDI105" s="93"/>
      <c r="KDL105" s="93"/>
      <c r="KDO105" s="93"/>
      <c r="KDR105" s="93"/>
      <c r="KDX105" s="93"/>
      <c r="KEA105" s="93"/>
      <c r="KED105" s="93"/>
      <c r="KEG105" s="93"/>
      <c r="KEI105" s="93"/>
      <c r="KEJ105" s="93"/>
      <c r="KEO105" s="93"/>
      <c r="KER105" s="93"/>
      <c r="KEU105" s="93"/>
      <c r="KEX105" s="93"/>
      <c r="KFA105" s="93"/>
      <c r="KFD105" s="93"/>
      <c r="KFG105" s="93"/>
      <c r="KFM105" s="93"/>
      <c r="KFP105" s="93"/>
      <c r="KFS105" s="93"/>
      <c r="KFU105" s="93"/>
      <c r="KFV105" s="93"/>
      <c r="KGD105" s="93"/>
      <c r="KGG105" s="93"/>
      <c r="KGJ105" s="93"/>
      <c r="KGU105" s="93"/>
      <c r="KGV105" s="93"/>
      <c r="KHA105" s="93"/>
      <c r="KHE105" s="93"/>
      <c r="KHF105" s="93"/>
      <c r="KHN105" s="93"/>
      <c r="KHO105" s="93"/>
      <c r="KIO105" s="93"/>
      <c r="KIP105" s="93"/>
      <c r="KIQ105" s="93"/>
      <c r="KIR105" s="93"/>
      <c r="KIS105" s="93"/>
      <c r="KIT105" s="93"/>
      <c r="KIU105" s="93"/>
      <c r="KIV105" s="93"/>
      <c r="KIW105" s="93"/>
      <c r="KIX105" s="93"/>
      <c r="KIY105" s="93"/>
      <c r="KIZ105" s="93"/>
      <c r="KJA105" s="93"/>
      <c r="KJB105" s="93"/>
      <c r="KJC105" s="93"/>
      <c r="KJD105" s="93"/>
      <c r="KJE105" s="93"/>
      <c r="KJF105" s="93"/>
      <c r="KJG105" s="93"/>
      <c r="KJH105" s="93"/>
      <c r="KJI105" s="93"/>
      <c r="KJJ105" s="93"/>
      <c r="KJK105" s="93"/>
      <c r="KJL105" s="93"/>
      <c r="KJM105" s="93"/>
      <c r="KJN105" s="93"/>
      <c r="KJO105" s="93"/>
      <c r="KJP105" s="93"/>
      <c r="KJQ105" s="93"/>
      <c r="KJR105" s="93"/>
      <c r="KJS105" s="93"/>
      <c r="KJT105" s="93"/>
      <c r="KJU105" s="93"/>
      <c r="KJV105" s="93"/>
      <c r="KJW105" s="93"/>
      <c r="KJX105" s="93"/>
      <c r="KJY105" s="93"/>
      <c r="KJZ105" s="93"/>
      <c r="KKA105" s="93"/>
      <c r="KKB105" s="93"/>
      <c r="KKC105" s="93"/>
      <c r="KKD105" s="93"/>
      <c r="KKE105" s="93"/>
      <c r="KKF105" s="93"/>
      <c r="KKG105" s="93"/>
      <c r="KKH105" s="93"/>
      <c r="KKI105" s="93"/>
      <c r="KKJ105" s="93"/>
      <c r="KKK105" s="93"/>
      <c r="KKL105" s="93"/>
      <c r="KKM105" s="93"/>
      <c r="KKN105" s="93"/>
      <c r="KKO105" s="93"/>
      <c r="KKP105" s="93"/>
      <c r="KKQ105" s="93"/>
      <c r="KKR105" s="93"/>
      <c r="KKS105" s="93"/>
      <c r="KKT105" s="93"/>
      <c r="KKZ105" s="93"/>
      <c r="KLC105" s="93"/>
      <c r="KLF105" s="93"/>
      <c r="KLI105" s="93"/>
      <c r="KLL105" s="93"/>
      <c r="KLO105" s="93"/>
      <c r="KLU105" s="93"/>
      <c r="KMD105" s="93"/>
      <c r="KMG105" s="93"/>
      <c r="KMJ105" s="93"/>
      <c r="KMM105" s="93"/>
      <c r="KMY105" s="93"/>
      <c r="KNE105" s="93"/>
      <c r="KNH105" s="93"/>
      <c r="KNK105" s="93"/>
      <c r="KNN105" s="93"/>
      <c r="KNT105" s="93"/>
      <c r="KNW105" s="93"/>
      <c r="KNZ105" s="93"/>
      <c r="KOC105" s="93"/>
      <c r="KOE105" s="93"/>
      <c r="KOF105" s="93"/>
      <c r="KOK105" s="93"/>
      <c r="KON105" s="93"/>
      <c r="KOQ105" s="93"/>
      <c r="KOT105" s="93"/>
      <c r="KOW105" s="93"/>
      <c r="KOZ105" s="93"/>
      <c r="KPC105" s="93"/>
      <c r="KPI105" s="93"/>
      <c r="KPL105" s="93"/>
      <c r="KPO105" s="93"/>
      <c r="KPQ105" s="93"/>
      <c r="KPR105" s="93"/>
      <c r="KPZ105" s="93"/>
      <c r="KQC105" s="93"/>
      <c r="KQF105" s="93"/>
      <c r="KQQ105" s="93"/>
      <c r="KQR105" s="93"/>
      <c r="KQW105" s="93"/>
      <c r="KRA105" s="93"/>
      <c r="KRB105" s="93"/>
      <c r="KRJ105" s="93"/>
      <c r="KRK105" s="93"/>
      <c r="KSK105" s="93"/>
      <c r="KSL105" s="93"/>
      <c r="KSM105" s="93"/>
      <c r="KSN105" s="93"/>
      <c r="KSO105" s="93"/>
      <c r="KSP105" s="93"/>
      <c r="KSQ105" s="93"/>
      <c r="KSR105" s="93"/>
      <c r="KSS105" s="93"/>
      <c r="KST105" s="93"/>
      <c r="KSU105" s="93"/>
      <c r="KSV105" s="93"/>
      <c r="KSW105" s="93"/>
      <c r="KSX105" s="93"/>
      <c r="KSY105" s="93"/>
      <c r="KSZ105" s="93"/>
      <c r="KTA105" s="93"/>
      <c r="KTB105" s="93"/>
      <c r="KTC105" s="93"/>
      <c r="KTD105" s="93"/>
      <c r="KTE105" s="93"/>
      <c r="KTF105" s="93"/>
      <c r="KTG105" s="93"/>
      <c r="KTH105" s="93"/>
      <c r="KTI105" s="93"/>
      <c r="KTJ105" s="93"/>
      <c r="KTK105" s="93"/>
      <c r="KTL105" s="93"/>
      <c r="KTM105" s="93"/>
      <c r="KTN105" s="93"/>
      <c r="KTO105" s="93"/>
      <c r="KTP105" s="93"/>
      <c r="KTQ105" s="93"/>
      <c r="KTR105" s="93"/>
      <c r="KTS105" s="93"/>
      <c r="KTT105" s="93"/>
      <c r="KTU105" s="93"/>
      <c r="KTV105" s="93"/>
      <c r="KTW105" s="93"/>
      <c r="KTX105" s="93"/>
      <c r="KTY105" s="93"/>
      <c r="KTZ105" s="93"/>
      <c r="KUA105" s="93"/>
      <c r="KUB105" s="93"/>
      <c r="KUC105" s="93"/>
      <c r="KUD105" s="93"/>
      <c r="KUE105" s="93"/>
      <c r="KUF105" s="93"/>
      <c r="KUG105" s="93"/>
      <c r="KUH105" s="93"/>
      <c r="KUI105" s="93"/>
      <c r="KUJ105" s="93"/>
      <c r="KUK105" s="93"/>
      <c r="KUL105" s="93"/>
      <c r="KUM105" s="93"/>
      <c r="KUN105" s="93"/>
      <c r="KUO105" s="93"/>
      <c r="KUP105" s="93"/>
      <c r="KUV105" s="93"/>
      <c r="KUY105" s="93"/>
      <c r="KVB105" s="93"/>
      <c r="KVE105" s="93"/>
      <c r="KVH105" s="93"/>
      <c r="KVK105" s="93"/>
      <c r="KVQ105" s="93"/>
      <c r="KVZ105" s="93"/>
      <c r="KWC105" s="93"/>
      <c r="KWF105" s="93"/>
      <c r="KWI105" s="93"/>
      <c r="KWU105" s="93"/>
      <c r="KXA105" s="93"/>
      <c r="KXD105" s="93"/>
      <c r="KXG105" s="93"/>
      <c r="KXJ105" s="93"/>
      <c r="KXP105" s="93"/>
      <c r="KXS105" s="93"/>
      <c r="KXV105" s="93"/>
      <c r="KXY105" s="93"/>
      <c r="KYA105" s="93"/>
      <c r="KYB105" s="93"/>
      <c r="KYG105" s="93"/>
      <c r="KYJ105" s="93"/>
      <c r="KYM105" s="93"/>
      <c r="KYP105" s="93"/>
      <c r="KYS105" s="93"/>
      <c r="KYV105" s="93"/>
      <c r="KYY105" s="93"/>
      <c r="KZE105" s="93"/>
      <c r="KZH105" s="93"/>
      <c r="KZK105" s="93"/>
      <c r="KZM105" s="93"/>
      <c r="KZN105" s="93"/>
      <c r="KZV105" s="93"/>
      <c r="KZY105" s="93"/>
      <c r="LAB105" s="93"/>
      <c r="LAM105" s="93"/>
      <c r="LAN105" s="93"/>
      <c r="LAS105" s="93"/>
      <c r="LAW105" s="93"/>
      <c r="LAX105" s="93"/>
      <c r="LBF105" s="93"/>
      <c r="LBG105" s="93"/>
      <c r="LCG105" s="93"/>
      <c r="LCH105" s="93"/>
      <c r="LCI105" s="93"/>
      <c r="LCJ105" s="93"/>
      <c r="LCK105" s="93"/>
      <c r="LCL105" s="93"/>
      <c r="LCM105" s="93"/>
      <c r="LCN105" s="93"/>
      <c r="LCO105" s="93"/>
      <c r="LCP105" s="93"/>
      <c r="LCQ105" s="93"/>
      <c r="LCR105" s="93"/>
      <c r="LCS105" s="93"/>
      <c r="LCT105" s="93"/>
      <c r="LCU105" s="93"/>
      <c r="LCV105" s="93"/>
      <c r="LCW105" s="93"/>
      <c r="LCX105" s="93"/>
      <c r="LCY105" s="93"/>
      <c r="LCZ105" s="93"/>
      <c r="LDA105" s="93"/>
      <c r="LDB105" s="93"/>
      <c r="LDC105" s="93"/>
      <c r="LDD105" s="93"/>
      <c r="LDE105" s="93"/>
      <c r="LDF105" s="93"/>
      <c r="LDG105" s="93"/>
      <c r="LDH105" s="93"/>
      <c r="LDI105" s="93"/>
      <c r="LDJ105" s="93"/>
      <c r="LDK105" s="93"/>
      <c r="LDL105" s="93"/>
      <c r="LDM105" s="93"/>
      <c r="LDN105" s="93"/>
      <c r="LDO105" s="93"/>
      <c r="LDP105" s="93"/>
      <c r="LDQ105" s="93"/>
      <c r="LDR105" s="93"/>
      <c r="LDS105" s="93"/>
      <c r="LDT105" s="93"/>
      <c r="LDU105" s="93"/>
      <c r="LDV105" s="93"/>
      <c r="LDW105" s="93"/>
      <c r="LDX105" s="93"/>
      <c r="LDY105" s="93"/>
      <c r="LDZ105" s="93"/>
      <c r="LEA105" s="93"/>
      <c r="LEB105" s="93"/>
      <c r="LEC105" s="93"/>
      <c r="LED105" s="93"/>
      <c r="LEE105" s="93"/>
      <c r="LEF105" s="93"/>
      <c r="LEG105" s="93"/>
      <c r="LEH105" s="93"/>
      <c r="LEI105" s="93"/>
      <c r="LEJ105" s="93"/>
      <c r="LEK105" s="93"/>
      <c r="LEL105" s="93"/>
      <c r="LER105" s="93"/>
      <c r="LEU105" s="93"/>
      <c r="LEX105" s="93"/>
      <c r="LFA105" s="93"/>
      <c r="LFD105" s="93"/>
      <c r="LFG105" s="93"/>
      <c r="LFM105" s="93"/>
      <c r="LFV105" s="93"/>
      <c r="LFY105" s="93"/>
      <c r="LGB105" s="93"/>
      <c r="LGE105" s="93"/>
      <c r="LGQ105" s="93"/>
      <c r="LGW105" s="93"/>
      <c r="LGZ105" s="93"/>
      <c r="LHC105" s="93"/>
      <c r="LHF105" s="93"/>
      <c r="LHL105" s="93"/>
      <c r="LHO105" s="93"/>
      <c r="LHR105" s="93"/>
      <c r="LHU105" s="93"/>
      <c r="LHW105" s="93"/>
      <c r="LHX105" s="93"/>
      <c r="LIC105" s="93"/>
      <c r="LIF105" s="93"/>
      <c r="LII105" s="93"/>
      <c r="LIL105" s="93"/>
      <c r="LIO105" s="93"/>
      <c r="LIR105" s="93"/>
      <c r="LIU105" s="93"/>
      <c r="LJA105" s="93"/>
      <c r="LJD105" s="93"/>
      <c r="LJG105" s="93"/>
      <c r="LJI105" s="93"/>
      <c r="LJJ105" s="93"/>
      <c r="LJR105" s="93"/>
      <c r="LJU105" s="93"/>
      <c r="LJX105" s="93"/>
      <c r="LKI105" s="93"/>
      <c r="LKJ105" s="93"/>
      <c r="LKO105" s="93"/>
      <c r="LKS105" s="93"/>
      <c r="LKT105" s="93"/>
      <c r="LLB105" s="93"/>
      <c r="LLC105" s="93"/>
      <c r="LMC105" s="93"/>
      <c r="LMD105" s="93"/>
      <c r="LME105" s="93"/>
      <c r="LMF105" s="93"/>
      <c r="LMG105" s="93"/>
      <c r="LMH105" s="93"/>
      <c r="LMI105" s="93"/>
      <c r="LMJ105" s="93"/>
      <c r="LMK105" s="93"/>
      <c r="LML105" s="93"/>
      <c r="LMM105" s="93"/>
      <c r="LMN105" s="93"/>
      <c r="LMO105" s="93"/>
      <c r="LMP105" s="93"/>
      <c r="LMQ105" s="93"/>
      <c r="LMR105" s="93"/>
      <c r="LMS105" s="93"/>
      <c r="LMT105" s="93"/>
      <c r="LMU105" s="93"/>
      <c r="LMV105" s="93"/>
      <c r="LMW105" s="93"/>
      <c r="LMX105" s="93"/>
      <c r="LMY105" s="93"/>
      <c r="LMZ105" s="93"/>
      <c r="LNA105" s="93"/>
      <c r="LNB105" s="93"/>
      <c r="LNC105" s="93"/>
      <c r="LND105" s="93"/>
      <c r="LNE105" s="93"/>
      <c r="LNF105" s="93"/>
      <c r="LNG105" s="93"/>
      <c r="LNH105" s="93"/>
      <c r="LNI105" s="93"/>
      <c r="LNJ105" s="93"/>
      <c r="LNK105" s="93"/>
      <c r="LNL105" s="93"/>
      <c r="LNM105" s="93"/>
      <c r="LNN105" s="93"/>
      <c r="LNO105" s="93"/>
      <c r="LNP105" s="93"/>
      <c r="LNQ105" s="93"/>
      <c r="LNR105" s="93"/>
      <c r="LNS105" s="93"/>
      <c r="LNT105" s="93"/>
      <c r="LNU105" s="93"/>
      <c r="LNV105" s="93"/>
      <c r="LNW105" s="93"/>
      <c r="LNX105" s="93"/>
      <c r="LNY105" s="93"/>
      <c r="LNZ105" s="93"/>
      <c r="LOA105" s="93"/>
      <c r="LOB105" s="93"/>
      <c r="LOC105" s="93"/>
      <c r="LOD105" s="93"/>
      <c r="LOE105" s="93"/>
      <c r="LOF105" s="93"/>
      <c r="LOG105" s="93"/>
      <c r="LOH105" s="93"/>
      <c r="LON105" s="93"/>
      <c r="LOQ105" s="93"/>
      <c r="LOT105" s="93"/>
      <c r="LOW105" s="93"/>
      <c r="LOZ105" s="93"/>
      <c r="LPC105" s="93"/>
      <c r="LPI105" s="93"/>
      <c r="LPR105" s="93"/>
      <c r="LPU105" s="93"/>
      <c r="LPX105" s="93"/>
      <c r="LQA105" s="93"/>
      <c r="LQM105" s="93"/>
      <c r="LQS105" s="93"/>
      <c r="LQV105" s="93"/>
      <c r="LQY105" s="93"/>
      <c r="LRB105" s="93"/>
      <c r="LRH105" s="93"/>
      <c r="LRK105" s="93"/>
      <c r="LRN105" s="93"/>
      <c r="LRQ105" s="93"/>
      <c r="LRS105" s="93"/>
      <c r="LRT105" s="93"/>
      <c r="LRY105" s="93"/>
      <c r="LSB105" s="93"/>
      <c r="LSE105" s="93"/>
      <c r="LSH105" s="93"/>
      <c r="LSK105" s="93"/>
      <c r="LSN105" s="93"/>
      <c r="LSQ105" s="93"/>
      <c r="LSW105" s="93"/>
      <c r="LSZ105" s="93"/>
      <c r="LTC105" s="93"/>
      <c r="LTE105" s="93"/>
      <c r="LTF105" s="93"/>
      <c r="LTN105" s="93"/>
      <c r="LTQ105" s="93"/>
      <c r="LTT105" s="93"/>
      <c r="LUE105" s="93"/>
      <c r="LUF105" s="93"/>
      <c r="LUK105" s="93"/>
      <c r="LUO105" s="93"/>
      <c r="LUP105" s="93"/>
      <c r="LUX105" s="93"/>
      <c r="LUY105" s="93"/>
      <c r="LVY105" s="93"/>
      <c r="LVZ105" s="93"/>
      <c r="LWA105" s="93"/>
      <c r="LWB105" s="93"/>
      <c r="LWC105" s="93"/>
      <c r="LWD105" s="93"/>
      <c r="LWE105" s="93"/>
      <c r="LWF105" s="93"/>
      <c r="LWG105" s="93"/>
      <c r="LWH105" s="93"/>
      <c r="LWI105" s="93"/>
      <c r="LWJ105" s="93"/>
      <c r="LWK105" s="93"/>
      <c r="LWL105" s="93"/>
      <c r="LWM105" s="93"/>
      <c r="LWN105" s="93"/>
      <c r="LWO105" s="93"/>
      <c r="LWP105" s="93"/>
      <c r="LWQ105" s="93"/>
      <c r="LWR105" s="93"/>
      <c r="LWS105" s="93"/>
      <c r="LWT105" s="93"/>
      <c r="LWU105" s="93"/>
      <c r="LWV105" s="93"/>
      <c r="LWW105" s="93"/>
      <c r="LWX105" s="93"/>
      <c r="LWY105" s="93"/>
      <c r="LWZ105" s="93"/>
      <c r="LXA105" s="93"/>
      <c r="LXB105" s="93"/>
      <c r="LXC105" s="93"/>
      <c r="LXD105" s="93"/>
      <c r="LXE105" s="93"/>
      <c r="LXF105" s="93"/>
      <c r="LXG105" s="93"/>
      <c r="LXH105" s="93"/>
      <c r="LXI105" s="93"/>
      <c r="LXJ105" s="93"/>
      <c r="LXK105" s="93"/>
      <c r="LXL105" s="93"/>
      <c r="LXM105" s="93"/>
      <c r="LXN105" s="93"/>
      <c r="LXO105" s="93"/>
      <c r="LXP105" s="93"/>
      <c r="LXQ105" s="93"/>
      <c r="LXR105" s="93"/>
      <c r="LXS105" s="93"/>
      <c r="LXT105" s="93"/>
      <c r="LXU105" s="93"/>
      <c r="LXV105" s="93"/>
      <c r="LXW105" s="93"/>
      <c r="LXX105" s="93"/>
      <c r="LXY105" s="93"/>
      <c r="LXZ105" s="93"/>
      <c r="LYA105" s="93"/>
      <c r="LYB105" s="93"/>
      <c r="LYC105" s="93"/>
      <c r="LYD105" s="93"/>
      <c r="LYJ105" s="93"/>
      <c r="LYM105" s="93"/>
      <c r="LYP105" s="93"/>
      <c r="LYS105" s="93"/>
      <c r="LYV105" s="93"/>
      <c r="LYY105" s="93"/>
      <c r="LZE105" s="93"/>
      <c r="LZN105" s="93"/>
      <c r="LZQ105" s="93"/>
      <c r="LZT105" s="93"/>
      <c r="LZW105" s="93"/>
      <c r="MAI105" s="93"/>
      <c r="MAO105" s="93"/>
      <c r="MAR105" s="93"/>
      <c r="MAU105" s="93"/>
      <c r="MAX105" s="93"/>
      <c r="MBD105" s="93"/>
      <c r="MBG105" s="93"/>
      <c r="MBJ105" s="93"/>
      <c r="MBM105" s="93"/>
      <c r="MBO105" s="93"/>
      <c r="MBP105" s="93"/>
      <c r="MBU105" s="93"/>
      <c r="MBX105" s="93"/>
      <c r="MCA105" s="93"/>
      <c r="MCD105" s="93"/>
      <c r="MCG105" s="93"/>
      <c r="MCJ105" s="93"/>
      <c r="MCM105" s="93"/>
      <c r="MCS105" s="93"/>
      <c r="MCV105" s="93"/>
      <c r="MCY105" s="93"/>
      <c r="MDA105" s="93"/>
      <c r="MDB105" s="93"/>
      <c r="MDJ105" s="93"/>
      <c r="MDM105" s="93"/>
      <c r="MDP105" s="93"/>
      <c r="MEA105" s="93"/>
      <c r="MEB105" s="93"/>
      <c r="MEG105" s="93"/>
      <c r="MEK105" s="93"/>
      <c r="MEL105" s="93"/>
      <c r="MET105" s="93"/>
      <c r="MEU105" s="93"/>
      <c r="MFU105" s="93"/>
      <c r="MFV105" s="93"/>
      <c r="MFW105" s="93"/>
      <c r="MFX105" s="93"/>
      <c r="MFY105" s="93"/>
      <c r="MFZ105" s="93"/>
      <c r="MGA105" s="93"/>
      <c r="MGB105" s="93"/>
      <c r="MGC105" s="93"/>
      <c r="MGD105" s="93"/>
      <c r="MGE105" s="93"/>
      <c r="MGF105" s="93"/>
      <c r="MGG105" s="93"/>
      <c r="MGH105" s="93"/>
      <c r="MGI105" s="93"/>
      <c r="MGJ105" s="93"/>
      <c r="MGK105" s="93"/>
      <c r="MGL105" s="93"/>
      <c r="MGM105" s="93"/>
      <c r="MGN105" s="93"/>
      <c r="MGO105" s="93"/>
      <c r="MGP105" s="93"/>
      <c r="MGQ105" s="93"/>
      <c r="MGR105" s="93"/>
      <c r="MGS105" s="93"/>
      <c r="MGT105" s="93"/>
      <c r="MGU105" s="93"/>
      <c r="MGV105" s="93"/>
      <c r="MGW105" s="93"/>
      <c r="MGX105" s="93"/>
      <c r="MGY105" s="93"/>
      <c r="MGZ105" s="93"/>
      <c r="MHA105" s="93"/>
      <c r="MHB105" s="93"/>
      <c r="MHC105" s="93"/>
      <c r="MHD105" s="93"/>
      <c r="MHE105" s="93"/>
      <c r="MHF105" s="93"/>
      <c r="MHG105" s="93"/>
      <c r="MHH105" s="93"/>
      <c r="MHI105" s="93"/>
      <c r="MHJ105" s="93"/>
      <c r="MHK105" s="93"/>
      <c r="MHL105" s="93"/>
      <c r="MHM105" s="93"/>
      <c r="MHN105" s="93"/>
      <c r="MHO105" s="93"/>
      <c r="MHP105" s="93"/>
      <c r="MHQ105" s="93"/>
      <c r="MHR105" s="93"/>
      <c r="MHS105" s="93"/>
      <c r="MHT105" s="93"/>
      <c r="MHU105" s="93"/>
      <c r="MHV105" s="93"/>
      <c r="MHW105" s="93"/>
      <c r="MHX105" s="93"/>
      <c r="MHY105" s="93"/>
      <c r="MHZ105" s="93"/>
      <c r="MIF105" s="93"/>
      <c r="MII105" s="93"/>
      <c r="MIL105" s="93"/>
      <c r="MIO105" s="93"/>
      <c r="MIR105" s="93"/>
      <c r="MIU105" s="93"/>
      <c r="MJA105" s="93"/>
      <c r="MJJ105" s="93"/>
      <c r="MJM105" s="93"/>
      <c r="MJP105" s="93"/>
      <c r="MJS105" s="93"/>
      <c r="MKE105" s="93"/>
      <c r="MKK105" s="93"/>
      <c r="MKN105" s="93"/>
      <c r="MKQ105" s="93"/>
      <c r="MKT105" s="93"/>
      <c r="MKZ105" s="93"/>
      <c r="MLC105" s="93"/>
      <c r="MLF105" s="93"/>
      <c r="MLI105" s="93"/>
      <c r="MLK105" s="93"/>
      <c r="MLL105" s="93"/>
      <c r="MLQ105" s="93"/>
      <c r="MLT105" s="93"/>
      <c r="MLW105" s="93"/>
      <c r="MLZ105" s="93"/>
      <c r="MMC105" s="93"/>
      <c r="MMF105" s="93"/>
      <c r="MMI105" s="93"/>
      <c r="MMO105" s="93"/>
      <c r="MMR105" s="93"/>
      <c r="MMU105" s="93"/>
      <c r="MMW105" s="93"/>
      <c r="MMX105" s="93"/>
      <c r="MNF105" s="93"/>
      <c r="MNI105" s="93"/>
      <c r="MNL105" s="93"/>
      <c r="MNW105" s="93"/>
      <c r="MNX105" s="93"/>
      <c r="MOC105" s="93"/>
      <c r="MOG105" s="93"/>
      <c r="MOH105" s="93"/>
      <c r="MOP105" s="93"/>
      <c r="MOQ105" s="93"/>
      <c r="MPQ105" s="93"/>
      <c r="MPR105" s="93"/>
      <c r="MPS105" s="93"/>
      <c r="MPT105" s="93"/>
      <c r="MPU105" s="93"/>
      <c r="MPV105" s="93"/>
      <c r="MPW105" s="93"/>
      <c r="MPX105" s="93"/>
      <c r="MPY105" s="93"/>
      <c r="MPZ105" s="93"/>
      <c r="MQA105" s="93"/>
      <c r="MQB105" s="93"/>
      <c r="MQC105" s="93"/>
      <c r="MQD105" s="93"/>
      <c r="MQE105" s="93"/>
      <c r="MQF105" s="93"/>
      <c r="MQG105" s="93"/>
      <c r="MQH105" s="93"/>
      <c r="MQI105" s="93"/>
      <c r="MQJ105" s="93"/>
      <c r="MQK105" s="93"/>
      <c r="MQL105" s="93"/>
      <c r="MQM105" s="93"/>
      <c r="MQN105" s="93"/>
      <c r="MQO105" s="93"/>
      <c r="MQP105" s="93"/>
      <c r="MQQ105" s="93"/>
      <c r="MQR105" s="93"/>
      <c r="MQS105" s="93"/>
      <c r="MQT105" s="93"/>
      <c r="MQU105" s="93"/>
      <c r="MQV105" s="93"/>
      <c r="MQW105" s="93"/>
      <c r="MQX105" s="93"/>
      <c r="MQY105" s="93"/>
      <c r="MQZ105" s="93"/>
      <c r="MRA105" s="93"/>
      <c r="MRB105" s="93"/>
      <c r="MRC105" s="93"/>
      <c r="MRD105" s="93"/>
      <c r="MRE105" s="93"/>
      <c r="MRF105" s="93"/>
      <c r="MRG105" s="93"/>
      <c r="MRH105" s="93"/>
      <c r="MRI105" s="93"/>
      <c r="MRJ105" s="93"/>
      <c r="MRK105" s="93"/>
      <c r="MRL105" s="93"/>
      <c r="MRM105" s="93"/>
      <c r="MRN105" s="93"/>
      <c r="MRO105" s="93"/>
      <c r="MRP105" s="93"/>
      <c r="MRQ105" s="93"/>
      <c r="MRR105" s="93"/>
      <c r="MRS105" s="93"/>
      <c r="MRT105" s="93"/>
      <c r="MRU105" s="93"/>
      <c r="MRV105" s="93"/>
      <c r="MSB105" s="93"/>
      <c r="MSE105" s="93"/>
      <c r="MSH105" s="93"/>
      <c r="MSK105" s="93"/>
      <c r="MSN105" s="93"/>
      <c r="MSQ105" s="93"/>
      <c r="MSW105" s="93"/>
      <c r="MTF105" s="93"/>
      <c r="MTI105" s="93"/>
      <c r="MTL105" s="93"/>
      <c r="MTO105" s="93"/>
      <c r="MUA105" s="93"/>
      <c r="MUG105" s="93"/>
      <c r="MUJ105" s="93"/>
      <c r="MUM105" s="93"/>
      <c r="MUP105" s="93"/>
      <c r="MUV105" s="93"/>
      <c r="MUY105" s="93"/>
      <c r="MVB105" s="93"/>
      <c r="MVE105" s="93"/>
      <c r="MVG105" s="93"/>
      <c r="MVH105" s="93"/>
      <c r="MVM105" s="93"/>
      <c r="MVP105" s="93"/>
      <c r="MVS105" s="93"/>
      <c r="MVV105" s="93"/>
      <c r="MVY105" s="93"/>
      <c r="MWB105" s="93"/>
      <c r="MWE105" s="93"/>
      <c r="MWK105" s="93"/>
      <c r="MWN105" s="93"/>
      <c r="MWQ105" s="93"/>
      <c r="MWS105" s="93"/>
      <c r="MWT105" s="93"/>
      <c r="MXB105" s="93"/>
      <c r="MXE105" s="93"/>
      <c r="MXH105" s="93"/>
      <c r="MXS105" s="93"/>
      <c r="MXT105" s="93"/>
      <c r="MXY105" s="93"/>
      <c r="MYC105" s="93"/>
      <c r="MYD105" s="93"/>
      <c r="MYL105" s="93"/>
      <c r="MYM105" s="93"/>
      <c r="MZM105" s="93"/>
      <c r="MZN105" s="93"/>
      <c r="MZO105" s="93"/>
      <c r="MZP105" s="93"/>
      <c r="MZQ105" s="93"/>
      <c r="MZR105" s="93"/>
      <c r="MZS105" s="93"/>
      <c r="MZT105" s="93"/>
      <c r="MZU105" s="93"/>
      <c r="MZV105" s="93"/>
      <c r="MZW105" s="93"/>
      <c r="MZX105" s="93"/>
      <c r="MZY105" s="93"/>
      <c r="MZZ105" s="93"/>
      <c r="NAA105" s="93"/>
      <c r="NAB105" s="93"/>
      <c r="NAC105" s="93"/>
      <c r="NAD105" s="93"/>
      <c r="NAE105" s="93"/>
      <c r="NAF105" s="93"/>
      <c r="NAG105" s="93"/>
      <c r="NAH105" s="93"/>
      <c r="NAI105" s="93"/>
      <c r="NAJ105" s="93"/>
      <c r="NAK105" s="93"/>
      <c r="NAL105" s="93"/>
      <c r="NAM105" s="93"/>
      <c r="NAN105" s="93"/>
      <c r="NAO105" s="93"/>
      <c r="NAP105" s="93"/>
      <c r="NAQ105" s="93"/>
      <c r="NAR105" s="93"/>
      <c r="NAS105" s="93"/>
      <c r="NAT105" s="93"/>
      <c r="NAU105" s="93"/>
      <c r="NAV105" s="93"/>
      <c r="NAW105" s="93"/>
      <c r="NAX105" s="93"/>
      <c r="NAY105" s="93"/>
      <c r="NAZ105" s="93"/>
      <c r="NBA105" s="93"/>
      <c r="NBB105" s="93"/>
      <c r="NBC105" s="93"/>
      <c r="NBD105" s="93"/>
      <c r="NBE105" s="93"/>
      <c r="NBF105" s="93"/>
      <c r="NBG105" s="93"/>
      <c r="NBH105" s="93"/>
      <c r="NBI105" s="93"/>
      <c r="NBJ105" s="93"/>
      <c r="NBK105" s="93"/>
      <c r="NBL105" s="93"/>
      <c r="NBM105" s="93"/>
      <c r="NBN105" s="93"/>
      <c r="NBO105" s="93"/>
      <c r="NBP105" s="93"/>
      <c r="NBQ105" s="93"/>
      <c r="NBR105" s="93"/>
      <c r="NBX105" s="93"/>
      <c r="NCA105" s="93"/>
      <c r="NCD105" s="93"/>
      <c r="NCG105" s="93"/>
      <c r="NCJ105" s="93"/>
      <c r="NCM105" s="93"/>
      <c r="NCS105" s="93"/>
      <c r="NDB105" s="93"/>
      <c r="NDE105" s="93"/>
      <c r="NDH105" s="93"/>
      <c r="NDK105" s="93"/>
      <c r="NDW105" s="93"/>
      <c r="NEC105" s="93"/>
      <c r="NEF105" s="93"/>
      <c r="NEI105" s="93"/>
      <c r="NEL105" s="93"/>
      <c r="NER105" s="93"/>
      <c r="NEU105" s="93"/>
      <c r="NEX105" s="93"/>
      <c r="NFA105" s="93"/>
      <c r="NFC105" s="93"/>
      <c r="NFD105" s="93"/>
      <c r="NFI105" s="93"/>
      <c r="NFL105" s="93"/>
      <c r="NFO105" s="93"/>
      <c r="NFR105" s="93"/>
      <c r="NFU105" s="93"/>
      <c r="NFX105" s="93"/>
      <c r="NGA105" s="93"/>
      <c r="NGG105" s="93"/>
      <c r="NGJ105" s="93"/>
      <c r="NGM105" s="93"/>
      <c r="NGO105" s="93"/>
      <c r="NGP105" s="93"/>
      <c r="NGX105" s="93"/>
      <c r="NHA105" s="93"/>
      <c r="NHD105" s="93"/>
      <c r="NHO105" s="93"/>
      <c r="NHP105" s="93"/>
      <c r="NHU105" s="93"/>
      <c r="NHY105" s="93"/>
      <c r="NHZ105" s="93"/>
      <c r="NIH105" s="93"/>
      <c r="NII105" s="93"/>
      <c r="NJI105" s="93"/>
      <c r="NJJ105" s="93"/>
      <c r="NJK105" s="93"/>
      <c r="NJL105" s="93"/>
      <c r="NJM105" s="93"/>
      <c r="NJN105" s="93"/>
      <c r="NJO105" s="93"/>
      <c r="NJP105" s="93"/>
      <c r="NJQ105" s="93"/>
      <c r="NJR105" s="93"/>
      <c r="NJS105" s="93"/>
      <c r="NJT105" s="93"/>
      <c r="NJU105" s="93"/>
      <c r="NJV105" s="93"/>
      <c r="NJW105" s="93"/>
      <c r="NJX105" s="93"/>
      <c r="NJY105" s="93"/>
      <c r="NJZ105" s="93"/>
      <c r="NKA105" s="93"/>
      <c r="NKB105" s="93"/>
      <c r="NKC105" s="93"/>
      <c r="NKD105" s="93"/>
      <c r="NKE105" s="93"/>
      <c r="NKF105" s="93"/>
      <c r="NKG105" s="93"/>
      <c r="NKH105" s="93"/>
      <c r="NKI105" s="93"/>
      <c r="NKJ105" s="93"/>
      <c r="NKK105" s="93"/>
      <c r="NKL105" s="93"/>
      <c r="NKM105" s="93"/>
      <c r="NKN105" s="93"/>
      <c r="NKO105" s="93"/>
      <c r="NKP105" s="93"/>
      <c r="NKQ105" s="93"/>
      <c r="NKR105" s="93"/>
      <c r="NKS105" s="93"/>
      <c r="NKT105" s="93"/>
      <c r="NKU105" s="93"/>
      <c r="NKV105" s="93"/>
      <c r="NKW105" s="93"/>
      <c r="NKX105" s="93"/>
      <c r="NKY105" s="93"/>
      <c r="NKZ105" s="93"/>
      <c r="NLA105" s="93"/>
      <c r="NLB105" s="93"/>
      <c r="NLC105" s="93"/>
      <c r="NLD105" s="93"/>
      <c r="NLE105" s="93"/>
      <c r="NLF105" s="93"/>
      <c r="NLG105" s="93"/>
      <c r="NLH105" s="93"/>
      <c r="NLI105" s="93"/>
      <c r="NLJ105" s="93"/>
      <c r="NLK105" s="93"/>
      <c r="NLL105" s="93"/>
      <c r="NLM105" s="93"/>
      <c r="NLN105" s="93"/>
      <c r="NLT105" s="93"/>
      <c r="NLW105" s="93"/>
      <c r="NLZ105" s="93"/>
      <c r="NMC105" s="93"/>
      <c r="NMF105" s="93"/>
      <c r="NMI105" s="93"/>
      <c r="NMO105" s="93"/>
      <c r="NMX105" s="93"/>
      <c r="NNA105" s="93"/>
      <c r="NND105" s="93"/>
      <c r="NNG105" s="93"/>
      <c r="NNS105" s="93"/>
      <c r="NNY105" s="93"/>
      <c r="NOB105" s="93"/>
      <c r="NOE105" s="93"/>
      <c r="NOH105" s="93"/>
      <c r="NON105" s="93"/>
      <c r="NOQ105" s="93"/>
      <c r="NOT105" s="93"/>
      <c r="NOW105" s="93"/>
      <c r="NOY105" s="93"/>
      <c r="NOZ105" s="93"/>
      <c r="NPE105" s="93"/>
      <c r="NPH105" s="93"/>
      <c r="NPK105" s="93"/>
      <c r="NPN105" s="93"/>
      <c r="NPQ105" s="93"/>
      <c r="NPT105" s="93"/>
      <c r="NPW105" s="93"/>
      <c r="NQC105" s="93"/>
      <c r="NQF105" s="93"/>
      <c r="NQI105" s="93"/>
      <c r="NQK105" s="93"/>
      <c r="NQL105" s="93"/>
      <c r="NQT105" s="93"/>
      <c r="NQW105" s="93"/>
      <c r="NQZ105" s="93"/>
      <c r="NRK105" s="93"/>
      <c r="NRL105" s="93"/>
      <c r="NRQ105" s="93"/>
      <c r="NRU105" s="93"/>
      <c r="NRV105" s="93"/>
      <c r="NSD105" s="93"/>
      <c r="NSE105" s="93"/>
      <c r="NTE105" s="93"/>
      <c r="NTF105" s="93"/>
      <c r="NTG105" s="93"/>
      <c r="NTH105" s="93"/>
      <c r="NTI105" s="93"/>
      <c r="NTJ105" s="93"/>
      <c r="NTK105" s="93"/>
      <c r="NTL105" s="93"/>
      <c r="NTM105" s="93"/>
      <c r="NTN105" s="93"/>
      <c r="NTO105" s="93"/>
      <c r="NTP105" s="93"/>
      <c r="NTQ105" s="93"/>
      <c r="NTR105" s="93"/>
      <c r="NTS105" s="93"/>
      <c r="NTT105" s="93"/>
      <c r="NTU105" s="93"/>
      <c r="NTV105" s="93"/>
      <c r="NTW105" s="93"/>
      <c r="NTX105" s="93"/>
      <c r="NTY105" s="93"/>
      <c r="NTZ105" s="93"/>
      <c r="NUA105" s="93"/>
      <c r="NUB105" s="93"/>
      <c r="NUC105" s="93"/>
      <c r="NUD105" s="93"/>
      <c r="NUE105" s="93"/>
      <c r="NUF105" s="93"/>
      <c r="NUG105" s="93"/>
      <c r="NUH105" s="93"/>
      <c r="NUI105" s="93"/>
      <c r="NUJ105" s="93"/>
      <c r="NUK105" s="93"/>
      <c r="NUL105" s="93"/>
      <c r="NUM105" s="93"/>
      <c r="NUN105" s="93"/>
      <c r="NUO105" s="93"/>
      <c r="NUP105" s="93"/>
      <c r="NUQ105" s="93"/>
      <c r="NUR105" s="93"/>
      <c r="NUS105" s="93"/>
      <c r="NUT105" s="93"/>
      <c r="NUU105" s="93"/>
      <c r="NUV105" s="93"/>
      <c r="NUW105" s="93"/>
      <c r="NUX105" s="93"/>
      <c r="NUY105" s="93"/>
      <c r="NUZ105" s="93"/>
      <c r="NVA105" s="93"/>
      <c r="NVB105" s="93"/>
      <c r="NVC105" s="93"/>
      <c r="NVD105" s="93"/>
      <c r="NVE105" s="93"/>
      <c r="NVF105" s="93"/>
      <c r="NVG105" s="93"/>
      <c r="NVH105" s="93"/>
      <c r="NVI105" s="93"/>
      <c r="NVJ105" s="93"/>
      <c r="NVP105" s="93"/>
      <c r="NVS105" s="93"/>
      <c r="NVV105" s="93"/>
      <c r="NVY105" s="93"/>
      <c r="NWB105" s="93"/>
      <c r="NWE105" s="93"/>
      <c r="NWK105" s="93"/>
      <c r="NWT105" s="93"/>
      <c r="NWW105" s="93"/>
      <c r="NWZ105" s="93"/>
      <c r="NXC105" s="93"/>
      <c r="NXO105" s="93"/>
      <c r="NXU105" s="93"/>
      <c r="NXX105" s="93"/>
      <c r="NYA105" s="93"/>
      <c r="NYD105" s="93"/>
      <c r="NYJ105" s="93"/>
      <c r="NYM105" s="93"/>
      <c r="NYP105" s="93"/>
      <c r="NYS105" s="93"/>
      <c r="NYU105" s="93"/>
      <c r="NYV105" s="93"/>
      <c r="NZA105" s="93"/>
      <c r="NZD105" s="93"/>
      <c r="NZG105" s="93"/>
      <c r="NZJ105" s="93"/>
      <c r="NZM105" s="93"/>
      <c r="NZP105" s="93"/>
      <c r="NZS105" s="93"/>
      <c r="NZY105" s="93"/>
      <c r="OAB105" s="93"/>
      <c r="OAE105" s="93"/>
      <c r="OAG105" s="93"/>
      <c r="OAH105" s="93"/>
      <c r="OAP105" s="93"/>
      <c r="OAS105" s="93"/>
      <c r="OAV105" s="93"/>
      <c r="OBG105" s="93"/>
      <c r="OBH105" s="93"/>
      <c r="OBM105" s="93"/>
      <c r="OBQ105" s="93"/>
      <c r="OBR105" s="93"/>
      <c r="OBZ105" s="93"/>
      <c r="OCA105" s="93"/>
      <c r="ODA105" s="93"/>
      <c r="ODB105" s="93"/>
      <c r="ODC105" s="93"/>
      <c r="ODD105" s="93"/>
      <c r="ODE105" s="93"/>
      <c r="ODF105" s="93"/>
      <c r="ODG105" s="93"/>
      <c r="ODH105" s="93"/>
      <c r="ODI105" s="93"/>
      <c r="ODJ105" s="93"/>
      <c r="ODK105" s="93"/>
      <c r="ODL105" s="93"/>
      <c r="ODM105" s="93"/>
      <c r="ODN105" s="93"/>
      <c r="ODO105" s="93"/>
      <c r="ODP105" s="93"/>
      <c r="ODQ105" s="93"/>
      <c r="ODR105" s="93"/>
      <c r="ODS105" s="93"/>
      <c r="ODT105" s="93"/>
      <c r="ODU105" s="93"/>
      <c r="ODV105" s="93"/>
      <c r="ODW105" s="93"/>
      <c r="ODX105" s="93"/>
      <c r="ODY105" s="93"/>
      <c r="ODZ105" s="93"/>
      <c r="OEA105" s="93"/>
      <c r="OEB105" s="93"/>
      <c r="OEC105" s="93"/>
      <c r="OED105" s="93"/>
      <c r="OEE105" s="93"/>
      <c r="OEF105" s="93"/>
      <c r="OEG105" s="93"/>
      <c r="OEH105" s="93"/>
      <c r="OEI105" s="93"/>
      <c r="OEJ105" s="93"/>
      <c r="OEK105" s="93"/>
      <c r="OEL105" s="93"/>
      <c r="OEM105" s="93"/>
      <c r="OEN105" s="93"/>
      <c r="OEO105" s="93"/>
      <c r="OEP105" s="93"/>
      <c r="OEQ105" s="93"/>
      <c r="OER105" s="93"/>
      <c r="OES105" s="93"/>
      <c r="OET105" s="93"/>
      <c r="OEU105" s="93"/>
      <c r="OEV105" s="93"/>
      <c r="OEW105" s="93"/>
      <c r="OEX105" s="93"/>
      <c r="OEY105" s="93"/>
      <c r="OEZ105" s="93"/>
      <c r="OFA105" s="93"/>
      <c r="OFB105" s="93"/>
      <c r="OFC105" s="93"/>
      <c r="OFD105" s="93"/>
      <c r="OFE105" s="93"/>
      <c r="OFF105" s="93"/>
      <c r="OFL105" s="93"/>
      <c r="OFO105" s="93"/>
      <c r="OFR105" s="93"/>
      <c r="OFU105" s="93"/>
      <c r="OFX105" s="93"/>
      <c r="OGA105" s="93"/>
      <c r="OGG105" s="93"/>
      <c r="OGP105" s="93"/>
      <c r="OGS105" s="93"/>
      <c r="OGV105" s="93"/>
      <c r="OGY105" s="93"/>
      <c r="OHK105" s="93"/>
      <c r="OHQ105" s="93"/>
      <c r="OHT105" s="93"/>
      <c r="OHW105" s="93"/>
      <c r="OHZ105" s="93"/>
      <c r="OIF105" s="93"/>
      <c r="OII105" s="93"/>
      <c r="OIL105" s="93"/>
      <c r="OIO105" s="93"/>
      <c r="OIQ105" s="93"/>
      <c r="OIR105" s="93"/>
      <c r="OIW105" s="93"/>
      <c r="OIZ105" s="93"/>
      <c r="OJC105" s="93"/>
      <c r="OJF105" s="93"/>
      <c r="OJI105" s="93"/>
      <c r="OJL105" s="93"/>
      <c r="OJO105" s="93"/>
      <c r="OJU105" s="93"/>
      <c r="OJX105" s="93"/>
      <c r="OKA105" s="93"/>
      <c r="OKC105" s="93"/>
      <c r="OKD105" s="93"/>
      <c r="OKL105" s="93"/>
      <c r="OKO105" s="93"/>
      <c r="OKR105" s="93"/>
      <c r="OLC105" s="93"/>
      <c r="OLD105" s="93"/>
      <c r="OLI105" s="93"/>
      <c r="OLM105" s="93"/>
      <c r="OLN105" s="93"/>
      <c r="OLV105" s="93"/>
      <c r="OLW105" s="93"/>
      <c r="OMW105" s="93"/>
      <c r="OMX105" s="93"/>
      <c r="OMY105" s="93"/>
      <c r="OMZ105" s="93"/>
      <c r="ONA105" s="93"/>
      <c r="ONB105" s="93"/>
      <c r="ONC105" s="93"/>
      <c r="OND105" s="93"/>
      <c r="ONE105" s="93"/>
      <c r="ONF105" s="93"/>
      <c r="ONG105" s="93"/>
      <c r="ONH105" s="93"/>
      <c r="ONI105" s="93"/>
      <c r="ONJ105" s="93"/>
      <c r="ONK105" s="93"/>
      <c r="ONL105" s="93"/>
      <c r="ONM105" s="93"/>
      <c r="ONN105" s="93"/>
      <c r="ONO105" s="93"/>
      <c r="ONP105" s="93"/>
      <c r="ONQ105" s="93"/>
      <c r="ONR105" s="93"/>
      <c r="ONS105" s="93"/>
      <c r="ONT105" s="93"/>
      <c r="ONU105" s="93"/>
      <c r="ONV105" s="93"/>
      <c r="ONW105" s="93"/>
      <c r="ONX105" s="93"/>
      <c r="ONY105" s="93"/>
      <c r="ONZ105" s="93"/>
      <c r="OOA105" s="93"/>
      <c r="OOB105" s="93"/>
      <c r="OOC105" s="93"/>
      <c r="OOD105" s="93"/>
      <c r="OOE105" s="93"/>
      <c r="OOF105" s="93"/>
      <c r="OOG105" s="93"/>
      <c r="OOH105" s="93"/>
      <c r="OOI105" s="93"/>
      <c r="OOJ105" s="93"/>
      <c r="OOK105" s="93"/>
      <c r="OOL105" s="93"/>
      <c r="OOM105" s="93"/>
      <c r="OON105" s="93"/>
      <c r="OOO105" s="93"/>
      <c r="OOP105" s="93"/>
      <c r="OOQ105" s="93"/>
      <c r="OOR105" s="93"/>
      <c r="OOS105" s="93"/>
      <c r="OOT105" s="93"/>
      <c r="OOU105" s="93"/>
      <c r="OOV105" s="93"/>
      <c r="OOW105" s="93"/>
      <c r="OOX105" s="93"/>
      <c r="OOY105" s="93"/>
      <c r="OOZ105" s="93"/>
      <c r="OPA105" s="93"/>
      <c r="OPB105" s="93"/>
      <c r="OPH105" s="93"/>
      <c r="OPK105" s="93"/>
      <c r="OPN105" s="93"/>
      <c r="OPQ105" s="93"/>
      <c r="OPT105" s="93"/>
      <c r="OPW105" s="93"/>
      <c r="OQC105" s="93"/>
      <c r="OQL105" s="93"/>
      <c r="OQO105" s="93"/>
      <c r="OQR105" s="93"/>
      <c r="OQU105" s="93"/>
      <c r="ORG105" s="93"/>
      <c r="ORM105" s="93"/>
      <c r="ORP105" s="93"/>
      <c r="ORS105" s="93"/>
      <c r="ORV105" s="93"/>
      <c r="OSB105" s="93"/>
      <c r="OSE105" s="93"/>
      <c r="OSH105" s="93"/>
      <c r="OSK105" s="93"/>
      <c r="OSM105" s="93"/>
      <c r="OSN105" s="93"/>
      <c r="OSS105" s="93"/>
      <c r="OSV105" s="93"/>
      <c r="OSY105" s="93"/>
      <c r="OTB105" s="93"/>
      <c r="OTE105" s="93"/>
      <c r="OTH105" s="93"/>
      <c r="OTK105" s="93"/>
      <c r="OTQ105" s="93"/>
      <c r="OTT105" s="93"/>
      <c r="OTW105" s="93"/>
      <c r="OTY105" s="93"/>
      <c r="OTZ105" s="93"/>
      <c r="OUH105" s="93"/>
      <c r="OUK105" s="93"/>
      <c r="OUN105" s="93"/>
      <c r="OUY105" s="93"/>
      <c r="OUZ105" s="93"/>
      <c r="OVE105" s="93"/>
      <c r="OVI105" s="93"/>
      <c r="OVJ105" s="93"/>
      <c r="OVR105" s="93"/>
      <c r="OVS105" s="93"/>
      <c r="OWS105" s="93"/>
      <c r="OWT105" s="93"/>
      <c r="OWU105" s="93"/>
      <c r="OWV105" s="93"/>
      <c r="OWW105" s="93"/>
      <c r="OWX105" s="93"/>
      <c r="OWY105" s="93"/>
      <c r="OWZ105" s="93"/>
      <c r="OXA105" s="93"/>
      <c r="OXB105" s="93"/>
      <c r="OXC105" s="93"/>
      <c r="OXD105" s="93"/>
      <c r="OXE105" s="93"/>
      <c r="OXF105" s="93"/>
      <c r="OXG105" s="93"/>
      <c r="OXH105" s="93"/>
      <c r="OXI105" s="93"/>
      <c r="OXJ105" s="93"/>
      <c r="OXK105" s="93"/>
      <c r="OXL105" s="93"/>
      <c r="OXM105" s="93"/>
      <c r="OXN105" s="93"/>
      <c r="OXO105" s="93"/>
      <c r="OXP105" s="93"/>
      <c r="OXQ105" s="93"/>
      <c r="OXR105" s="93"/>
      <c r="OXS105" s="93"/>
      <c r="OXT105" s="93"/>
      <c r="OXU105" s="93"/>
      <c r="OXV105" s="93"/>
      <c r="OXW105" s="93"/>
      <c r="OXX105" s="93"/>
      <c r="OXY105" s="93"/>
      <c r="OXZ105" s="93"/>
      <c r="OYA105" s="93"/>
      <c r="OYB105" s="93"/>
      <c r="OYC105" s="93"/>
      <c r="OYD105" s="93"/>
      <c r="OYE105" s="93"/>
      <c r="OYF105" s="93"/>
      <c r="OYG105" s="93"/>
      <c r="OYH105" s="93"/>
      <c r="OYI105" s="93"/>
      <c r="OYJ105" s="93"/>
      <c r="OYK105" s="93"/>
      <c r="OYL105" s="93"/>
      <c r="OYM105" s="93"/>
      <c r="OYN105" s="93"/>
      <c r="OYO105" s="93"/>
      <c r="OYP105" s="93"/>
      <c r="OYQ105" s="93"/>
      <c r="OYR105" s="93"/>
      <c r="OYS105" s="93"/>
      <c r="OYT105" s="93"/>
      <c r="OYU105" s="93"/>
      <c r="OYV105" s="93"/>
      <c r="OYW105" s="93"/>
      <c r="OYX105" s="93"/>
      <c r="OZD105" s="93"/>
      <c r="OZG105" s="93"/>
      <c r="OZJ105" s="93"/>
      <c r="OZM105" s="93"/>
      <c r="OZP105" s="93"/>
      <c r="OZS105" s="93"/>
      <c r="OZY105" s="93"/>
      <c r="PAH105" s="93"/>
      <c r="PAK105" s="93"/>
      <c r="PAN105" s="93"/>
      <c r="PAQ105" s="93"/>
      <c r="PBC105" s="93"/>
      <c r="PBI105" s="93"/>
      <c r="PBL105" s="93"/>
      <c r="PBO105" s="93"/>
      <c r="PBR105" s="93"/>
      <c r="PBX105" s="93"/>
      <c r="PCA105" s="93"/>
      <c r="PCD105" s="93"/>
      <c r="PCG105" s="93"/>
      <c r="PCI105" s="93"/>
      <c r="PCJ105" s="93"/>
      <c r="PCO105" s="93"/>
      <c r="PCR105" s="93"/>
      <c r="PCU105" s="93"/>
      <c r="PCX105" s="93"/>
      <c r="PDA105" s="93"/>
      <c r="PDD105" s="93"/>
      <c r="PDG105" s="93"/>
      <c r="PDM105" s="93"/>
      <c r="PDP105" s="93"/>
      <c r="PDS105" s="93"/>
      <c r="PDU105" s="93"/>
      <c r="PDV105" s="93"/>
      <c r="PED105" s="93"/>
      <c r="PEG105" s="93"/>
      <c r="PEJ105" s="93"/>
      <c r="PEU105" s="93"/>
      <c r="PEV105" s="93"/>
      <c r="PFA105" s="93"/>
      <c r="PFE105" s="93"/>
      <c r="PFF105" s="93"/>
      <c r="PFN105" s="93"/>
      <c r="PFO105" s="93"/>
      <c r="PGO105" s="93"/>
      <c r="PGP105" s="93"/>
      <c r="PGQ105" s="93"/>
      <c r="PGR105" s="93"/>
      <c r="PGS105" s="93"/>
      <c r="PGT105" s="93"/>
      <c r="PGU105" s="93"/>
      <c r="PGV105" s="93"/>
      <c r="PGW105" s="93"/>
      <c r="PGX105" s="93"/>
      <c r="PGY105" s="93"/>
      <c r="PGZ105" s="93"/>
      <c r="PHA105" s="93"/>
      <c r="PHB105" s="93"/>
      <c r="PHC105" s="93"/>
      <c r="PHD105" s="93"/>
      <c r="PHE105" s="93"/>
      <c r="PHF105" s="93"/>
      <c r="PHG105" s="93"/>
      <c r="PHH105" s="93"/>
      <c r="PHI105" s="93"/>
      <c r="PHJ105" s="93"/>
      <c r="PHK105" s="93"/>
      <c r="PHL105" s="93"/>
      <c r="PHM105" s="93"/>
      <c r="PHN105" s="93"/>
      <c r="PHO105" s="93"/>
      <c r="PHP105" s="93"/>
      <c r="PHQ105" s="93"/>
      <c r="PHR105" s="93"/>
      <c r="PHS105" s="93"/>
      <c r="PHT105" s="93"/>
      <c r="PHU105" s="93"/>
      <c r="PHV105" s="93"/>
      <c r="PHW105" s="93"/>
      <c r="PHX105" s="93"/>
      <c r="PHY105" s="93"/>
      <c r="PHZ105" s="93"/>
      <c r="PIA105" s="93"/>
      <c r="PIB105" s="93"/>
      <c r="PIC105" s="93"/>
      <c r="PID105" s="93"/>
      <c r="PIE105" s="93"/>
      <c r="PIF105" s="93"/>
      <c r="PIG105" s="93"/>
      <c r="PIH105" s="93"/>
      <c r="PII105" s="93"/>
      <c r="PIJ105" s="93"/>
      <c r="PIK105" s="93"/>
      <c r="PIL105" s="93"/>
      <c r="PIM105" s="93"/>
      <c r="PIN105" s="93"/>
      <c r="PIO105" s="93"/>
      <c r="PIP105" s="93"/>
      <c r="PIQ105" s="93"/>
      <c r="PIR105" s="93"/>
      <c r="PIS105" s="93"/>
      <c r="PIT105" s="93"/>
      <c r="PIZ105" s="93"/>
      <c r="PJC105" s="93"/>
      <c r="PJF105" s="93"/>
      <c r="PJI105" s="93"/>
      <c r="PJL105" s="93"/>
      <c r="PJO105" s="93"/>
      <c r="PJU105" s="93"/>
      <c r="PKD105" s="93"/>
      <c r="PKG105" s="93"/>
      <c r="PKJ105" s="93"/>
      <c r="PKM105" s="93"/>
      <c r="PKY105" s="93"/>
      <c r="PLE105" s="93"/>
      <c r="PLH105" s="93"/>
      <c r="PLK105" s="93"/>
      <c r="PLN105" s="93"/>
      <c r="PLT105" s="93"/>
      <c r="PLW105" s="93"/>
      <c r="PLZ105" s="93"/>
      <c r="PMC105" s="93"/>
      <c r="PME105" s="93"/>
      <c r="PMF105" s="93"/>
      <c r="PMK105" s="93"/>
      <c r="PMN105" s="93"/>
      <c r="PMQ105" s="93"/>
      <c r="PMT105" s="93"/>
      <c r="PMW105" s="93"/>
      <c r="PMZ105" s="93"/>
      <c r="PNC105" s="93"/>
      <c r="PNI105" s="93"/>
      <c r="PNL105" s="93"/>
      <c r="PNO105" s="93"/>
      <c r="PNQ105" s="93"/>
      <c r="PNR105" s="93"/>
      <c r="PNZ105" s="93"/>
      <c r="POC105" s="93"/>
      <c r="POF105" s="93"/>
      <c r="POQ105" s="93"/>
      <c r="POR105" s="93"/>
      <c r="POW105" s="93"/>
      <c r="PPA105" s="93"/>
      <c r="PPB105" s="93"/>
      <c r="PPJ105" s="93"/>
      <c r="PPK105" s="93"/>
      <c r="PQK105" s="93"/>
      <c r="PQL105" s="93"/>
      <c r="PQM105" s="93"/>
      <c r="PQN105" s="93"/>
      <c r="PQO105" s="93"/>
      <c r="PQP105" s="93"/>
      <c r="PQQ105" s="93"/>
      <c r="PQR105" s="93"/>
      <c r="PQS105" s="93"/>
      <c r="PQT105" s="93"/>
      <c r="PQU105" s="93"/>
      <c r="PQV105" s="93"/>
      <c r="PQW105" s="93"/>
      <c r="PQX105" s="93"/>
      <c r="PQY105" s="93"/>
      <c r="PQZ105" s="93"/>
      <c r="PRA105" s="93"/>
      <c r="PRB105" s="93"/>
      <c r="PRC105" s="93"/>
      <c r="PRD105" s="93"/>
      <c r="PRE105" s="93"/>
      <c r="PRF105" s="93"/>
      <c r="PRG105" s="93"/>
      <c r="PRH105" s="93"/>
      <c r="PRI105" s="93"/>
      <c r="PRJ105" s="93"/>
      <c r="PRK105" s="93"/>
      <c r="PRL105" s="93"/>
      <c r="PRM105" s="93"/>
      <c r="PRN105" s="93"/>
      <c r="PRO105" s="93"/>
      <c r="PRP105" s="93"/>
      <c r="PRQ105" s="93"/>
      <c r="PRR105" s="93"/>
      <c r="PRS105" s="93"/>
      <c r="PRT105" s="93"/>
      <c r="PRU105" s="93"/>
      <c r="PRV105" s="93"/>
      <c r="PRW105" s="93"/>
      <c r="PRX105" s="93"/>
      <c r="PRY105" s="93"/>
      <c r="PRZ105" s="93"/>
      <c r="PSA105" s="93"/>
      <c r="PSB105" s="93"/>
      <c r="PSC105" s="93"/>
      <c r="PSD105" s="93"/>
      <c r="PSE105" s="93"/>
      <c r="PSF105" s="93"/>
      <c r="PSG105" s="93"/>
      <c r="PSH105" s="93"/>
      <c r="PSI105" s="93"/>
      <c r="PSJ105" s="93"/>
      <c r="PSK105" s="93"/>
      <c r="PSL105" s="93"/>
      <c r="PSM105" s="93"/>
      <c r="PSN105" s="93"/>
      <c r="PSO105" s="93"/>
      <c r="PSP105" s="93"/>
      <c r="PSV105" s="93"/>
      <c r="PSY105" s="93"/>
      <c r="PTB105" s="93"/>
      <c r="PTE105" s="93"/>
      <c r="PTH105" s="93"/>
      <c r="PTK105" s="93"/>
      <c r="PTQ105" s="93"/>
      <c r="PTZ105" s="93"/>
      <c r="PUC105" s="93"/>
      <c r="PUF105" s="93"/>
      <c r="PUI105" s="93"/>
      <c r="PUU105" s="93"/>
      <c r="PVA105" s="93"/>
      <c r="PVD105" s="93"/>
      <c r="PVG105" s="93"/>
      <c r="PVJ105" s="93"/>
      <c r="PVP105" s="93"/>
      <c r="PVS105" s="93"/>
      <c r="PVV105" s="93"/>
      <c r="PVY105" s="93"/>
      <c r="PWA105" s="93"/>
      <c r="PWB105" s="93"/>
      <c r="PWG105" s="93"/>
      <c r="PWJ105" s="93"/>
      <c r="PWM105" s="93"/>
      <c r="PWP105" s="93"/>
      <c r="PWS105" s="93"/>
      <c r="PWV105" s="93"/>
      <c r="PWY105" s="93"/>
      <c r="PXE105" s="93"/>
      <c r="PXH105" s="93"/>
      <c r="PXK105" s="93"/>
      <c r="PXM105" s="93"/>
      <c r="PXN105" s="93"/>
      <c r="PXV105" s="93"/>
      <c r="PXY105" s="93"/>
      <c r="PYB105" s="93"/>
      <c r="PYM105" s="93"/>
      <c r="PYN105" s="93"/>
      <c r="PYS105" s="93"/>
      <c r="PYW105" s="93"/>
      <c r="PYX105" s="93"/>
      <c r="PZF105" s="93"/>
      <c r="PZG105" s="93"/>
      <c r="QAG105" s="93"/>
      <c r="QAH105" s="93"/>
      <c r="QAI105" s="93"/>
      <c r="QAJ105" s="93"/>
      <c r="QAK105" s="93"/>
      <c r="QAL105" s="93"/>
      <c r="QAM105" s="93"/>
      <c r="QAN105" s="93"/>
      <c r="QAO105" s="93"/>
      <c r="QAP105" s="93"/>
      <c r="QAQ105" s="93"/>
      <c r="QAR105" s="93"/>
      <c r="QAS105" s="93"/>
      <c r="QAT105" s="93"/>
      <c r="QAU105" s="93"/>
      <c r="QAV105" s="93"/>
      <c r="QAW105" s="93"/>
      <c r="QAX105" s="93"/>
      <c r="QAY105" s="93"/>
      <c r="QAZ105" s="93"/>
      <c r="QBA105" s="93"/>
      <c r="QBB105" s="93"/>
      <c r="QBC105" s="93"/>
      <c r="QBD105" s="93"/>
      <c r="QBE105" s="93"/>
      <c r="QBF105" s="93"/>
      <c r="QBG105" s="93"/>
      <c r="QBH105" s="93"/>
      <c r="QBI105" s="93"/>
      <c r="QBJ105" s="93"/>
      <c r="QBK105" s="93"/>
      <c r="QBL105" s="93"/>
      <c r="QBM105" s="93"/>
      <c r="QBN105" s="93"/>
      <c r="QBO105" s="93"/>
      <c r="QBP105" s="93"/>
      <c r="QBQ105" s="93"/>
      <c r="QBR105" s="93"/>
      <c r="QBS105" s="93"/>
      <c r="QBT105" s="93"/>
      <c r="QBU105" s="93"/>
      <c r="QBV105" s="93"/>
      <c r="QBW105" s="93"/>
      <c r="QBX105" s="93"/>
      <c r="QBY105" s="93"/>
      <c r="QBZ105" s="93"/>
      <c r="QCA105" s="93"/>
      <c r="QCB105" s="93"/>
      <c r="QCC105" s="93"/>
      <c r="QCD105" s="93"/>
      <c r="QCE105" s="93"/>
      <c r="QCF105" s="93"/>
      <c r="QCG105" s="93"/>
      <c r="QCH105" s="93"/>
      <c r="QCI105" s="93"/>
      <c r="QCJ105" s="93"/>
      <c r="QCK105" s="93"/>
      <c r="QCL105" s="93"/>
      <c r="QCR105" s="93"/>
      <c r="QCU105" s="93"/>
      <c r="QCX105" s="93"/>
      <c r="QDA105" s="93"/>
      <c r="QDD105" s="93"/>
      <c r="QDG105" s="93"/>
      <c r="QDM105" s="93"/>
      <c r="QDV105" s="93"/>
      <c r="QDY105" s="93"/>
      <c r="QEB105" s="93"/>
      <c r="QEE105" s="93"/>
      <c r="QEQ105" s="93"/>
      <c r="QEW105" s="93"/>
      <c r="QEZ105" s="93"/>
      <c r="QFC105" s="93"/>
      <c r="QFF105" s="93"/>
      <c r="QFL105" s="93"/>
      <c r="QFO105" s="93"/>
      <c r="QFR105" s="93"/>
      <c r="QFU105" s="93"/>
      <c r="QFW105" s="93"/>
      <c r="QFX105" s="93"/>
      <c r="QGC105" s="93"/>
      <c r="QGF105" s="93"/>
      <c r="QGI105" s="93"/>
      <c r="QGL105" s="93"/>
      <c r="QGO105" s="93"/>
      <c r="QGR105" s="93"/>
      <c r="QGU105" s="93"/>
      <c r="QHA105" s="93"/>
      <c r="QHD105" s="93"/>
      <c r="QHG105" s="93"/>
      <c r="QHI105" s="93"/>
      <c r="QHJ105" s="93"/>
      <c r="QHR105" s="93"/>
      <c r="QHU105" s="93"/>
      <c r="QHX105" s="93"/>
      <c r="QII105" s="93"/>
      <c r="QIJ105" s="93"/>
      <c r="QIO105" s="93"/>
      <c r="QIS105" s="93"/>
      <c r="QIT105" s="93"/>
      <c r="QJB105" s="93"/>
      <c r="QJC105" s="93"/>
      <c r="QKC105" s="93"/>
      <c r="QKD105" s="93"/>
      <c r="QKE105" s="93"/>
      <c r="QKF105" s="93"/>
      <c r="QKG105" s="93"/>
      <c r="QKH105" s="93"/>
      <c r="QKI105" s="93"/>
      <c r="QKJ105" s="93"/>
      <c r="QKK105" s="93"/>
      <c r="QKL105" s="93"/>
      <c r="QKM105" s="93"/>
      <c r="QKN105" s="93"/>
      <c r="QKO105" s="93"/>
      <c r="QKP105" s="93"/>
      <c r="QKQ105" s="93"/>
      <c r="QKR105" s="93"/>
      <c r="QKS105" s="93"/>
      <c r="QKT105" s="93"/>
      <c r="QKU105" s="93"/>
      <c r="QKV105" s="93"/>
      <c r="QKW105" s="93"/>
      <c r="QKX105" s="93"/>
      <c r="QKY105" s="93"/>
      <c r="QKZ105" s="93"/>
      <c r="QLA105" s="93"/>
      <c r="QLB105" s="93"/>
      <c r="QLC105" s="93"/>
      <c r="QLD105" s="93"/>
      <c r="QLE105" s="93"/>
      <c r="QLF105" s="93"/>
      <c r="QLG105" s="93"/>
      <c r="QLH105" s="93"/>
      <c r="QLI105" s="93"/>
      <c r="QLJ105" s="93"/>
      <c r="QLK105" s="93"/>
      <c r="QLL105" s="93"/>
      <c r="QLM105" s="93"/>
      <c r="QLN105" s="93"/>
      <c r="QLO105" s="93"/>
      <c r="QLP105" s="93"/>
      <c r="QLQ105" s="93"/>
      <c r="QLR105" s="93"/>
      <c r="QLS105" s="93"/>
      <c r="QLT105" s="93"/>
      <c r="QLU105" s="93"/>
      <c r="QLV105" s="93"/>
      <c r="QLW105" s="93"/>
      <c r="QLX105" s="93"/>
      <c r="QLY105" s="93"/>
      <c r="QLZ105" s="93"/>
      <c r="QMA105" s="93"/>
      <c r="QMB105" s="93"/>
      <c r="QMC105" s="93"/>
      <c r="QMD105" s="93"/>
      <c r="QME105" s="93"/>
      <c r="QMF105" s="93"/>
      <c r="QMG105" s="93"/>
      <c r="QMH105" s="93"/>
      <c r="QMN105" s="93"/>
      <c r="QMQ105" s="93"/>
      <c r="QMT105" s="93"/>
      <c r="QMW105" s="93"/>
      <c r="QMZ105" s="93"/>
      <c r="QNC105" s="93"/>
      <c r="QNI105" s="93"/>
      <c r="QNR105" s="93"/>
      <c r="QNU105" s="93"/>
      <c r="QNX105" s="93"/>
      <c r="QOA105" s="93"/>
      <c r="QOM105" s="93"/>
      <c r="QOS105" s="93"/>
      <c r="QOV105" s="93"/>
      <c r="QOY105" s="93"/>
      <c r="QPB105" s="93"/>
      <c r="QPH105" s="93"/>
      <c r="QPK105" s="93"/>
      <c r="QPN105" s="93"/>
      <c r="QPQ105" s="93"/>
      <c r="QPS105" s="93"/>
      <c r="QPT105" s="93"/>
      <c r="QPY105" s="93"/>
      <c r="QQB105" s="93"/>
      <c r="QQE105" s="93"/>
      <c r="QQH105" s="93"/>
      <c r="QQK105" s="93"/>
      <c r="QQN105" s="93"/>
      <c r="QQQ105" s="93"/>
      <c r="QQW105" s="93"/>
      <c r="QQZ105" s="93"/>
      <c r="QRC105" s="93"/>
      <c r="QRE105" s="93"/>
      <c r="QRF105" s="93"/>
      <c r="QRN105" s="93"/>
      <c r="QRQ105" s="93"/>
      <c r="QRT105" s="93"/>
      <c r="QSE105" s="93"/>
      <c r="QSF105" s="93"/>
      <c r="QSK105" s="93"/>
      <c r="QSO105" s="93"/>
      <c r="QSP105" s="93"/>
      <c r="QSX105" s="93"/>
      <c r="QSY105" s="93"/>
      <c r="QTY105" s="93"/>
      <c r="QTZ105" s="93"/>
      <c r="QUA105" s="93"/>
      <c r="QUB105" s="93"/>
      <c r="QUC105" s="93"/>
      <c r="QUD105" s="93"/>
      <c r="QUE105" s="93"/>
      <c r="QUF105" s="93"/>
      <c r="QUG105" s="93"/>
      <c r="QUH105" s="93"/>
      <c r="QUI105" s="93"/>
      <c r="QUJ105" s="93"/>
      <c r="QUK105" s="93"/>
      <c r="QUL105" s="93"/>
      <c r="QUM105" s="93"/>
      <c r="QUN105" s="93"/>
      <c r="QUO105" s="93"/>
      <c r="QUP105" s="93"/>
      <c r="QUQ105" s="93"/>
      <c r="QUR105" s="93"/>
      <c r="QUS105" s="93"/>
      <c r="QUT105" s="93"/>
      <c r="QUU105" s="93"/>
      <c r="QUV105" s="93"/>
      <c r="QUW105" s="93"/>
      <c r="QUX105" s="93"/>
      <c r="QUY105" s="93"/>
      <c r="QUZ105" s="93"/>
      <c r="QVA105" s="93"/>
      <c r="QVB105" s="93"/>
      <c r="QVC105" s="93"/>
      <c r="QVD105" s="93"/>
      <c r="QVE105" s="93"/>
      <c r="QVF105" s="93"/>
      <c r="QVG105" s="93"/>
      <c r="QVH105" s="93"/>
      <c r="QVI105" s="93"/>
      <c r="QVJ105" s="93"/>
      <c r="QVK105" s="93"/>
      <c r="QVL105" s="93"/>
      <c r="QVM105" s="93"/>
      <c r="QVN105" s="93"/>
      <c r="QVO105" s="93"/>
      <c r="QVP105" s="93"/>
      <c r="QVQ105" s="93"/>
      <c r="QVR105" s="93"/>
      <c r="QVS105" s="93"/>
      <c r="QVT105" s="93"/>
      <c r="QVU105" s="93"/>
      <c r="QVV105" s="93"/>
      <c r="QVW105" s="93"/>
      <c r="QVX105" s="93"/>
      <c r="QVY105" s="93"/>
      <c r="QVZ105" s="93"/>
      <c r="QWA105" s="93"/>
      <c r="QWB105" s="93"/>
      <c r="QWC105" s="93"/>
      <c r="QWD105" s="93"/>
      <c r="QWJ105" s="93"/>
      <c r="QWM105" s="93"/>
      <c r="QWP105" s="93"/>
      <c r="QWS105" s="93"/>
      <c r="QWV105" s="93"/>
      <c r="QWY105" s="93"/>
      <c r="QXE105" s="93"/>
      <c r="QXN105" s="93"/>
      <c r="QXQ105" s="93"/>
      <c r="QXT105" s="93"/>
      <c r="QXW105" s="93"/>
      <c r="QYI105" s="93"/>
      <c r="QYO105" s="93"/>
      <c r="QYR105" s="93"/>
      <c r="QYU105" s="93"/>
      <c r="QYX105" s="93"/>
      <c r="QZD105" s="93"/>
      <c r="QZG105" s="93"/>
      <c r="QZJ105" s="93"/>
      <c r="QZM105" s="93"/>
      <c r="QZO105" s="93"/>
      <c r="QZP105" s="93"/>
      <c r="QZU105" s="93"/>
      <c r="QZX105" s="93"/>
      <c r="RAA105" s="93"/>
      <c r="RAD105" s="93"/>
      <c r="RAG105" s="93"/>
      <c r="RAJ105" s="93"/>
      <c r="RAM105" s="93"/>
      <c r="RAS105" s="93"/>
      <c r="RAV105" s="93"/>
      <c r="RAY105" s="93"/>
      <c r="RBA105" s="93"/>
      <c r="RBB105" s="93"/>
      <c r="RBJ105" s="93"/>
      <c r="RBM105" s="93"/>
      <c r="RBP105" s="93"/>
      <c r="RCA105" s="93"/>
      <c r="RCB105" s="93"/>
      <c r="RCG105" s="93"/>
      <c r="RCK105" s="93"/>
      <c r="RCL105" s="93"/>
      <c r="RCT105" s="93"/>
      <c r="RCU105" s="93"/>
      <c r="RDU105" s="93"/>
      <c r="RDV105" s="93"/>
      <c r="RDW105" s="93"/>
      <c r="RDX105" s="93"/>
      <c r="RDY105" s="93"/>
      <c r="RDZ105" s="93"/>
      <c r="REA105" s="93"/>
      <c r="REB105" s="93"/>
      <c r="REC105" s="93"/>
      <c r="RED105" s="93"/>
      <c r="REE105" s="93"/>
      <c r="REF105" s="93"/>
      <c r="REG105" s="93"/>
      <c r="REH105" s="93"/>
      <c r="REI105" s="93"/>
      <c r="REJ105" s="93"/>
      <c r="REK105" s="93"/>
      <c r="REL105" s="93"/>
      <c r="REM105" s="93"/>
      <c r="REN105" s="93"/>
      <c r="REO105" s="93"/>
      <c r="REP105" s="93"/>
      <c r="REQ105" s="93"/>
      <c r="RER105" s="93"/>
      <c r="RES105" s="93"/>
      <c r="RET105" s="93"/>
      <c r="REU105" s="93"/>
      <c r="REV105" s="93"/>
      <c r="REW105" s="93"/>
      <c r="REX105" s="93"/>
      <c r="REY105" s="93"/>
      <c r="REZ105" s="93"/>
      <c r="RFA105" s="93"/>
      <c r="RFB105" s="93"/>
      <c r="RFC105" s="93"/>
      <c r="RFD105" s="93"/>
      <c r="RFE105" s="93"/>
      <c r="RFF105" s="93"/>
      <c r="RFG105" s="93"/>
      <c r="RFH105" s="93"/>
      <c r="RFI105" s="93"/>
      <c r="RFJ105" s="93"/>
      <c r="RFK105" s="93"/>
      <c r="RFL105" s="93"/>
      <c r="RFM105" s="93"/>
      <c r="RFN105" s="93"/>
      <c r="RFO105" s="93"/>
      <c r="RFP105" s="93"/>
      <c r="RFQ105" s="93"/>
      <c r="RFR105" s="93"/>
      <c r="RFS105" s="93"/>
      <c r="RFT105" s="93"/>
      <c r="RFU105" s="93"/>
      <c r="RFV105" s="93"/>
      <c r="RFW105" s="93"/>
      <c r="RFX105" s="93"/>
      <c r="RFY105" s="93"/>
      <c r="RFZ105" s="93"/>
      <c r="RGF105" s="93"/>
      <c r="RGI105" s="93"/>
      <c r="RGL105" s="93"/>
      <c r="RGO105" s="93"/>
      <c r="RGR105" s="93"/>
      <c r="RGU105" s="93"/>
      <c r="RHA105" s="93"/>
      <c r="RHJ105" s="93"/>
      <c r="RHM105" s="93"/>
      <c r="RHP105" s="93"/>
      <c r="RHS105" s="93"/>
      <c r="RIE105" s="93"/>
      <c r="RIK105" s="93"/>
      <c r="RIN105" s="93"/>
      <c r="RIQ105" s="93"/>
      <c r="RIT105" s="93"/>
      <c r="RIZ105" s="93"/>
      <c r="RJC105" s="93"/>
      <c r="RJF105" s="93"/>
      <c r="RJI105" s="93"/>
      <c r="RJK105" s="93"/>
      <c r="RJL105" s="93"/>
      <c r="RJQ105" s="93"/>
      <c r="RJT105" s="93"/>
      <c r="RJW105" s="93"/>
      <c r="RJZ105" s="93"/>
      <c r="RKC105" s="93"/>
      <c r="RKF105" s="93"/>
      <c r="RKI105" s="93"/>
      <c r="RKO105" s="93"/>
      <c r="RKR105" s="93"/>
      <c r="RKU105" s="93"/>
      <c r="RKW105" s="93"/>
      <c r="RKX105" s="93"/>
      <c r="RLF105" s="93"/>
      <c r="RLI105" s="93"/>
      <c r="RLL105" s="93"/>
      <c r="RLW105" s="93"/>
      <c r="RLX105" s="93"/>
      <c r="RMC105" s="93"/>
      <c r="RMG105" s="93"/>
      <c r="RMH105" s="93"/>
      <c r="RMP105" s="93"/>
      <c r="RMQ105" s="93"/>
      <c r="RNQ105" s="93"/>
      <c r="RNR105" s="93"/>
      <c r="RNS105" s="93"/>
      <c r="RNT105" s="93"/>
      <c r="RNU105" s="93"/>
      <c r="RNV105" s="93"/>
      <c r="RNW105" s="93"/>
      <c r="RNX105" s="93"/>
      <c r="RNY105" s="93"/>
      <c r="RNZ105" s="93"/>
      <c r="ROA105" s="93"/>
      <c r="ROB105" s="93"/>
      <c r="ROC105" s="93"/>
      <c r="ROD105" s="93"/>
      <c r="ROE105" s="93"/>
      <c r="ROF105" s="93"/>
      <c r="ROG105" s="93"/>
      <c r="ROH105" s="93"/>
      <c r="ROI105" s="93"/>
      <c r="ROJ105" s="93"/>
      <c r="ROK105" s="93"/>
      <c r="ROL105" s="93"/>
      <c r="ROM105" s="93"/>
      <c r="RON105" s="93"/>
      <c r="ROO105" s="93"/>
      <c r="ROP105" s="93"/>
      <c r="ROQ105" s="93"/>
      <c r="ROR105" s="93"/>
      <c r="ROS105" s="93"/>
      <c r="ROT105" s="93"/>
      <c r="ROU105" s="93"/>
      <c r="ROV105" s="93"/>
      <c r="ROW105" s="93"/>
      <c r="ROX105" s="93"/>
      <c r="ROY105" s="93"/>
      <c r="ROZ105" s="93"/>
      <c r="RPA105" s="93"/>
      <c r="RPB105" s="93"/>
      <c r="RPC105" s="93"/>
      <c r="RPD105" s="93"/>
      <c r="RPE105" s="93"/>
      <c r="RPF105" s="93"/>
      <c r="RPG105" s="93"/>
      <c r="RPH105" s="93"/>
      <c r="RPI105" s="93"/>
      <c r="RPJ105" s="93"/>
      <c r="RPK105" s="93"/>
      <c r="RPL105" s="93"/>
      <c r="RPM105" s="93"/>
      <c r="RPN105" s="93"/>
      <c r="RPO105" s="93"/>
      <c r="RPP105" s="93"/>
      <c r="RPQ105" s="93"/>
      <c r="RPR105" s="93"/>
      <c r="RPS105" s="93"/>
      <c r="RPT105" s="93"/>
      <c r="RPU105" s="93"/>
      <c r="RPV105" s="93"/>
      <c r="RQB105" s="93"/>
      <c r="RQE105" s="93"/>
      <c r="RQH105" s="93"/>
      <c r="RQK105" s="93"/>
      <c r="RQN105" s="93"/>
      <c r="RQQ105" s="93"/>
      <c r="RQW105" s="93"/>
      <c r="RRF105" s="93"/>
      <c r="RRI105" s="93"/>
      <c r="RRL105" s="93"/>
      <c r="RRO105" s="93"/>
      <c r="RSA105" s="93"/>
      <c r="RSG105" s="93"/>
      <c r="RSJ105" s="93"/>
      <c r="RSM105" s="93"/>
      <c r="RSP105" s="93"/>
      <c r="RSV105" s="93"/>
      <c r="RSY105" s="93"/>
      <c r="RTB105" s="93"/>
      <c r="RTE105" s="93"/>
      <c r="RTG105" s="93"/>
      <c r="RTH105" s="93"/>
      <c r="RTM105" s="93"/>
      <c r="RTP105" s="93"/>
      <c r="RTS105" s="93"/>
      <c r="RTV105" s="93"/>
      <c r="RTY105" s="93"/>
      <c r="RUB105" s="93"/>
      <c r="RUE105" s="93"/>
      <c r="RUK105" s="93"/>
      <c r="RUN105" s="93"/>
      <c r="RUQ105" s="93"/>
      <c r="RUS105" s="93"/>
      <c r="RUT105" s="93"/>
      <c r="RVB105" s="93"/>
      <c r="RVE105" s="93"/>
      <c r="RVH105" s="93"/>
      <c r="RVS105" s="93"/>
      <c r="RVT105" s="93"/>
      <c r="RVY105" s="93"/>
      <c r="RWC105" s="93"/>
      <c r="RWD105" s="93"/>
      <c r="RWL105" s="93"/>
      <c r="RWM105" s="93"/>
      <c r="RXM105" s="93"/>
      <c r="RXN105" s="93"/>
      <c r="RXO105" s="93"/>
      <c r="RXP105" s="93"/>
      <c r="RXQ105" s="93"/>
      <c r="RXR105" s="93"/>
      <c r="RXS105" s="93"/>
      <c r="RXT105" s="93"/>
      <c r="RXU105" s="93"/>
      <c r="RXV105" s="93"/>
      <c r="RXW105" s="93"/>
      <c r="RXX105" s="93"/>
      <c r="RXY105" s="93"/>
      <c r="RXZ105" s="93"/>
      <c r="RYA105" s="93"/>
      <c r="RYB105" s="93"/>
      <c r="RYC105" s="93"/>
      <c r="RYD105" s="93"/>
      <c r="RYE105" s="93"/>
      <c r="RYF105" s="93"/>
      <c r="RYG105" s="93"/>
      <c r="RYH105" s="93"/>
      <c r="RYI105" s="93"/>
      <c r="RYJ105" s="93"/>
      <c r="RYK105" s="93"/>
      <c r="RYL105" s="93"/>
      <c r="RYM105" s="93"/>
      <c r="RYN105" s="93"/>
      <c r="RYO105" s="93"/>
      <c r="RYP105" s="93"/>
      <c r="RYQ105" s="93"/>
      <c r="RYR105" s="93"/>
      <c r="RYS105" s="93"/>
      <c r="RYT105" s="93"/>
      <c r="RYU105" s="93"/>
      <c r="RYV105" s="93"/>
      <c r="RYW105" s="93"/>
      <c r="RYX105" s="93"/>
      <c r="RYY105" s="93"/>
      <c r="RYZ105" s="93"/>
      <c r="RZA105" s="93"/>
      <c r="RZB105" s="93"/>
      <c r="RZC105" s="93"/>
      <c r="RZD105" s="93"/>
      <c r="RZE105" s="93"/>
      <c r="RZF105" s="93"/>
      <c r="RZG105" s="93"/>
      <c r="RZH105" s="93"/>
      <c r="RZI105" s="93"/>
      <c r="RZJ105" s="93"/>
      <c r="RZK105" s="93"/>
      <c r="RZL105" s="93"/>
      <c r="RZM105" s="93"/>
      <c r="RZN105" s="93"/>
      <c r="RZO105" s="93"/>
      <c r="RZP105" s="93"/>
      <c r="RZQ105" s="93"/>
      <c r="RZR105" s="93"/>
      <c r="RZX105" s="93"/>
      <c r="SAA105" s="93"/>
      <c r="SAD105" s="93"/>
      <c r="SAG105" s="93"/>
      <c r="SAJ105" s="93"/>
      <c r="SAM105" s="93"/>
      <c r="SAS105" s="93"/>
      <c r="SBB105" s="93"/>
      <c r="SBE105" s="93"/>
      <c r="SBH105" s="93"/>
      <c r="SBK105" s="93"/>
      <c r="SBW105" s="93"/>
      <c r="SCC105" s="93"/>
      <c r="SCF105" s="93"/>
      <c r="SCI105" s="93"/>
      <c r="SCL105" s="93"/>
      <c r="SCR105" s="93"/>
      <c r="SCU105" s="93"/>
      <c r="SCX105" s="93"/>
      <c r="SDA105" s="93"/>
      <c r="SDC105" s="93"/>
      <c r="SDD105" s="93"/>
      <c r="SDI105" s="93"/>
      <c r="SDL105" s="93"/>
      <c r="SDO105" s="93"/>
      <c r="SDR105" s="93"/>
      <c r="SDU105" s="93"/>
      <c r="SDX105" s="93"/>
      <c r="SEA105" s="93"/>
      <c r="SEG105" s="93"/>
      <c r="SEJ105" s="93"/>
      <c r="SEM105" s="93"/>
      <c r="SEO105" s="93"/>
      <c r="SEP105" s="93"/>
      <c r="SEX105" s="93"/>
      <c r="SFA105" s="93"/>
      <c r="SFD105" s="93"/>
      <c r="SFO105" s="93"/>
      <c r="SFP105" s="93"/>
      <c r="SFU105" s="93"/>
      <c r="SFY105" s="93"/>
      <c r="SFZ105" s="93"/>
      <c r="SGH105" s="93"/>
      <c r="SGI105" s="93"/>
      <c r="SHI105" s="93"/>
      <c r="SHJ105" s="93"/>
      <c r="SHK105" s="93"/>
      <c r="SHL105" s="93"/>
      <c r="SHM105" s="93"/>
      <c r="SHN105" s="93"/>
      <c r="SHO105" s="93"/>
      <c r="SHP105" s="93"/>
      <c r="SHQ105" s="93"/>
      <c r="SHR105" s="93"/>
      <c r="SHS105" s="93"/>
      <c r="SHT105" s="93"/>
      <c r="SHU105" s="93"/>
      <c r="SHV105" s="93"/>
      <c r="SHW105" s="93"/>
      <c r="SHX105" s="93"/>
      <c r="SHY105" s="93"/>
      <c r="SHZ105" s="93"/>
      <c r="SIA105" s="93"/>
      <c r="SIB105" s="93"/>
      <c r="SIC105" s="93"/>
      <c r="SID105" s="93"/>
      <c r="SIE105" s="93"/>
      <c r="SIF105" s="93"/>
      <c r="SIG105" s="93"/>
      <c r="SIH105" s="93"/>
      <c r="SII105" s="93"/>
      <c r="SIJ105" s="93"/>
      <c r="SIK105" s="93"/>
      <c r="SIL105" s="93"/>
      <c r="SIM105" s="93"/>
      <c r="SIN105" s="93"/>
      <c r="SIO105" s="93"/>
      <c r="SIP105" s="93"/>
      <c r="SIQ105" s="93"/>
      <c r="SIR105" s="93"/>
      <c r="SIS105" s="93"/>
      <c r="SIT105" s="93"/>
      <c r="SIU105" s="93"/>
      <c r="SIV105" s="93"/>
      <c r="SIW105" s="93"/>
      <c r="SIX105" s="93"/>
      <c r="SIY105" s="93"/>
      <c r="SIZ105" s="93"/>
      <c r="SJA105" s="93"/>
      <c r="SJB105" s="93"/>
      <c r="SJC105" s="93"/>
      <c r="SJD105" s="93"/>
      <c r="SJE105" s="93"/>
      <c r="SJF105" s="93"/>
      <c r="SJG105" s="93"/>
      <c r="SJH105" s="93"/>
      <c r="SJI105" s="93"/>
      <c r="SJJ105" s="93"/>
      <c r="SJK105" s="93"/>
      <c r="SJL105" s="93"/>
      <c r="SJM105" s="93"/>
      <c r="SJN105" s="93"/>
      <c r="SJT105" s="93"/>
      <c r="SJW105" s="93"/>
      <c r="SJZ105" s="93"/>
      <c r="SKC105" s="93"/>
      <c r="SKF105" s="93"/>
      <c r="SKI105" s="93"/>
      <c r="SKO105" s="93"/>
      <c r="SKX105" s="93"/>
      <c r="SLA105" s="93"/>
      <c r="SLD105" s="93"/>
      <c r="SLG105" s="93"/>
      <c r="SLS105" s="93"/>
      <c r="SLY105" s="93"/>
      <c r="SMB105" s="93"/>
      <c r="SME105" s="93"/>
      <c r="SMH105" s="93"/>
      <c r="SMN105" s="93"/>
      <c r="SMQ105" s="93"/>
      <c r="SMT105" s="93"/>
      <c r="SMW105" s="93"/>
      <c r="SMY105" s="93"/>
      <c r="SMZ105" s="93"/>
      <c r="SNE105" s="93"/>
      <c r="SNH105" s="93"/>
      <c r="SNK105" s="93"/>
      <c r="SNN105" s="93"/>
      <c r="SNQ105" s="93"/>
      <c r="SNT105" s="93"/>
      <c r="SNW105" s="93"/>
      <c r="SOC105" s="93"/>
      <c r="SOF105" s="93"/>
      <c r="SOI105" s="93"/>
      <c r="SOK105" s="93"/>
      <c r="SOL105" s="93"/>
      <c r="SOT105" s="93"/>
      <c r="SOW105" s="93"/>
      <c r="SOZ105" s="93"/>
      <c r="SPK105" s="93"/>
      <c r="SPL105" s="93"/>
      <c r="SPQ105" s="93"/>
      <c r="SPU105" s="93"/>
      <c r="SPV105" s="93"/>
      <c r="SQD105" s="93"/>
      <c r="SQE105" s="93"/>
      <c r="SRE105" s="93"/>
      <c r="SRF105" s="93"/>
      <c r="SRG105" s="93"/>
      <c r="SRH105" s="93"/>
      <c r="SRI105" s="93"/>
      <c r="SRJ105" s="93"/>
      <c r="SRK105" s="93"/>
      <c r="SRL105" s="93"/>
      <c r="SRM105" s="93"/>
      <c r="SRN105" s="93"/>
      <c r="SRO105" s="93"/>
      <c r="SRP105" s="93"/>
      <c r="SRQ105" s="93"/>
      <c r="SRR105" s="93"/>
      <c r="SRS105" s="93"/>
      <c r="SRT105" s="93"/>
      <c r="SRU105" s="93"/>
      <c r="SRV105" s="93"/>
      <c r="SRW105" s="93"/>
      <c r="SRX105" s="93"/>
      <c r="SRY105" s="93"/>
      <c r="SRZ105" s="93"/>
      <c r="SSA105" s="93"/>
      <c r="SSB105" s="93"/>
      <c r="SSC105" s="93"/>
      <c r="SSD105" s="93"/>
      <c r="SSE105" s="93"/>
      <c r="SSF105" s="93"/>
      <c r="SSG105" s="93"/>
      <c r="SSH105" s="93"/>
      <c r="SSI105" s="93"/>
      <c r="SSJ105" s="93"/>
      <c r="SSK105" s="93"/>
      <c r="SSL105" s="93"/>
      <c r="SSM105" s="93"/>
      <c r="SSN105" s="93"/>
      <c r="SSO105" s="93"/>
      <c r="SSP105" s="93"/>
      <c r="SSQ105" s="93"/>
      <c r="SSR105" s="93"/>
      <c r="SSS105" s="93"/>
      <c r="SST105" s="93"/>
      <c r="SSU105" s="93"/>
      <c r="SSV105" s="93"/>
      <c r="SSW105" s="93"/>
      <c r="SSX105" s="93"/>
      <c r="SSY105" s="93"/>
      <c r="SSZ105" s="93"/>
      <c r="STA105" s="93"/>
      <c r="STB105" s="93"/>
      <c r="STC105" s="93"/>
      <c r="STD105" s="93"/>
      <c r="STE105" s="93"/>
      <c r="STF105" s="93"/>
      <c r="STG105" s="93"/>
      <c r="STH105" s="93"/>
      <c r="STI105" s="93"/>
      <c r="STJ105" s="93"/>
      <c r="STP105" s="93"/>
      <c r="STS105" s="93"/>
      <c r="STV105" s="93"/>
      <c r="STY105" s="93"/>
      <c r="SUB105" s="93"/>
      <c r="SUE105" s="93"/>
      <c r="SUK105" s="93"/>
      <c r="SUT105" s="93"/>
      <c r="SUW105" s="93"/>
      <c r="SUZ105" s="93"/>
      <c r="SVC105" s="93"/>
      <c r="SVO105" s="93"/>
      <c r="SVU105" s="93"/>
      <c r="SVX105" s="93"/>
      <c r="SWA105" s="93"/>
      <c r="SWD105" s="93"/>
      <c r="SWJ105" s="93"/>
      <c r="SWM105" s="93"/>
      <c r="SWP105" s="93"/>
      <c r="SWS105" s="93"/>
      <c r="SWU105" s="93"/>
      <c r="SWV105" s="93"/>
      <c r="SXA105" s="93"/>
      <c r="SXD105" s="93"/>
      <c r="SXG105" s="93"/>
      <c r="SXJ105" s="93"/>
      <c r="SXM105" s="93"/>
      <c r="SXP105" s="93"/>
      <c r="SXS105" s="93"/>
      <c r="SXY105" s="93"/>
      <c r="SYB105" s="93"/>
      <c r="SYE105" s="93"/>
      <c r="SYG105" s="93"/>
      <c r="SYH105" s="93"/>
      <c r="SYP105" s="93"/>
      <c r="SYS105" s="93"/>
      <c r="SYV105" s="93"/>
      <c r="SZG105" s="93"/>
      <c r="SZH105" s="93"/>
      <c r="SZM105" s="93"/>
      <c r="SZQ105" s="93"/>
      <c r="SZR105" s="93"/>
      <c r="SZZ105" s="93"/>
      <c r="TAA105" s="93"/>
      <c r="TBA105" s="93"/>
      <c r="TBB105" s="93"/>
      <c r="TBC105" s="93"/>
      <c r="TBD105" s="93"/>
      <c r="TBE105" s="93"/>
      <c r="TBF105" s="93"/>
      <c r="TBG105" s="93"/>
      <c r="TBH105" s="93"/>
      <c r="TBI105" s="93"/>
      <c r="TBJ105" s="93"/>
      <c r="TBK105" s="93"/>
      <c r="TBL105" s="93"/>
      <c r="TBM105" s="93"/>
      <c r="TBN105" s="93"/>
      <c r="TBO105" s="93"/>
      <c r="TBP105" s="93"/>
      <c r="TBQ105" s="93"/>
      <c r="TBR105" s="93"/>
      <c r="TBS105" s="93"/>
      <c r="TBT105" s="93"/>
      <c r="TBU105" s="93"/>
      <c r="TBV105" s="93"/>
      <c r="TBW105" s="93"/>
      <c r="TBX105" s="93"/>
      <c r="TBY105" s="93"/>
      <c r="TBZ105" s="93"/>
      <c r="TCA105" s="93"/>
      <c r="TCB105" s="93"/>
      <c r="TCC105" s="93"/>
      <c r="TCD105" s="93"/>
      <c r="TCE105" s="93"/>
      <c r="TCF105" s="93"/>
      <c r="TCG105" s="93"/>
      <c r="TCH105" s="93"/>
      <c r="TCI105" s="93"/>
      <c r="TCJ105" s="93"/>
      <c r="TCK105" s="93"/>
      <c r="TCL105" s="93"/>
      <c r="TCM105" s="93"/>
      <c r="TCN105" s="93"/>
      <c r="TCO105" s="93"/>
      <c r="TCP105" s="93"/>
      <c r="TCQ105" s="93"/>
      <c r="TCR105" s="93"/>
      <c r="TCS105" s="93"/>
      <c r="TCT105" s="93"/>
      <c r="TCU105" s="93"/>
      <c r="TCV105" s="93"/>
      <c r="TCW105" s="93"/>
      <c r="TCX105" s="93"/>
      <c r="TCY105" s="93"/>
      <c r="TCZ105" s="93"/>
      <c r="TDA105" s="93"/>
      <c r="TDB105" s="93"/>
      <c r="TDC105" s="93"/>
      <c r="TDD105" s="93"/>
      <c r="TDE105" s="93"/>
      <c r="TDF105" s="93"/>
      <c r="TDL105" s="93"/>
      <c r="TDO105" s="93"/>
      <c r="TDR105" s="93"/>
      <c r="TDU105" s="93"/>
      <c r="TDX105" s="93"/>
      <c r="TEA105" s="93"/>
      <c r="TEG105" s="93"/>
      <c r="TEP105" s="93"/>
      <c r="TES105" s="93"/>
      <c r="TEV105" s="93"/>
      <c r="TEY105" s="93"/>
      <c r="TFK105" s="93"/>
      <c r="TFQ105" s="93"/>
      <c r="TFT105" s="93"/>
      <c r="TFW105" s="93"/>
      <c r="TFZ105" s="93"/>
      <c r="TGF105" s="93"/>
      <c r="TGI105" s="93"/>
      <c r="TGL105" s="93"/>
      <c r="TGO105" s="93"/>
      <c r="TGQ105" s="93"/>
      <c r="TGR105" s="93"/>
      <c r="TGW105" s="93"/>
      <c r="TGZ105" s="93"/>
      <c r="THC105" s="93"/>
      <c r="THF105" s="93"/>
      <c r="THI105" s="93"/>
      <c r="THL105" s="93"/>
      <c r="THO105" s="93"/>
      <c r="THU105" s="93"/>
      <c r="THX105" s="93"/>
      <c r="TIA105" s="93"/>
      <c r="TIC105" s="93"/>
      <c r="TID105" s="93"/>
      <c r="TIL105" s="93"/>
      <c r="TIO105" s="93"/>
      <c r="TIR105" s="93"/>
      <c r="TJC105" s="93"/>
      <c r="TJD105" s="93"/>
      <c r="TJI105" s="93"/>
      <c r="TJM105" s="93"/>
      <c r="TJN105" s="93"/>
      <c r="TJV105" s="93"/>
      <c r="TJW105" s="93"/>
      <c r="TKW105" s="93"/>
      <c r="TKX105" s="93"/>
      <c r="TKY105" s="93"/>
      <c r="TKZ105" s="93"/>
      <c r="TLA105" s="93"/>
      <c r="TLB105" s="93"/>
      <c r="TLC105" s="93"/>
      <c r="TLD105" s="93"/>
      <c r="TLE105" s="93"/>
      <c r="TLF105" s="93"/>
      <c r="TLG105" s="93"/>
      <c r="TLH105" s="93"/>
      <c r="TLI105" s="93"/>
      <c r="TLJ105" s="93"/>
      <c r="TLK105" s="93"/>
      <c r="TLL105" s="93"/>
      <c r="TLM105" s="93"/>
      <c r="TLN105" s="93"/>
      <c r="TLO105" s="93"/>
      <c r="TLP105" s="93"/>
      <c r="TLQ105" s="93"/>
      <c r="TLR105" s="93"/>
      <c r="TLS105" s="93"/>
      <c r="TLT105" s="93"/>
      <c r="TLU105" s="93"/>
      <c r="TLV105" s="93"/>
      <c r="TLW105" s="93"/>
      <c r="TLX105" s="93"/>
      <c r="TLY105" s="93"/>
      <c r="TLZ105" s="93"/>
      <c r="TMA105" s="93"/>
      <c r="TMB105" s="93"/>
      <c r="TMC105" s="93"/>
      <c r="TMD105" s="93"/>
      <c r="TME105" s="93"/>
      <c r="TMF105" s="93"/>
      <c r="TMG105" s="93"/>
      <c r="TMH105" s="93"/>
      <c r="TMI105" s="93"/>
      <c r="TMJ105" s="93"/>
      <c r="TMK105" s="93"/>
      <c r="TML105" s="93"/>
      <c r="TMM105" s="93"/>
      <c r="TMN105" s="93"/>
      <c r="TMO105" s="93"/>
      <c r="TMP105" s="93"/>
      <c r="TMQ105" s="93"/>
      <c r="TMR105" s="93"/>
      <c r="TMS105" s="93"/>
      <c r="TMT105" s="93"/>
      <c r="TMU105" s="93"/>
      <c r="TMV105" s="93"/>
      <c r="TMW105" s="93"/>
      <c r="TMX105" s="93"/>
      <c r="TMY105" s="93"/>
      <c r="TMZ105" s="93"/>
      <c r="TNA105" s="93"/>
      <c r="TNB105" s="93"/>
      <c r="TNH105" s="93"/>
      <c r="TNK105" s="93"/>
      <c r="TNN105" s="93"/>
      <c r="TNQ105" s="93"/>
      <c r="TNT105" s="93"/>
      <c r="TNW105" s="93"/>
      <c r="TOC105" s="93"/>
      <c r="TOL105" s="93"/>
      <c r="TOO105" s="93"/>
      <c r="TOR105" s="93"/>
      <c r="TOU105" s="93"/>
      <c r="TPG105" s="93"/>
      <c r="TPM105" s="93"/>
      <c r="TPP105" s="93"/>
      <c r="TPS105" s="93"/>
      <c r="TPV105" s="93"/>
      <c r="TQB105" s="93"/>
      <c r="TQE105" s="93"/>
      <c r="TQH105" s="93"/>
      <c r="TQK105" s="93"/>
      <c r="TQM105" s="93"/>
      <c r="TQN105" s="93"/>
      <c r="TQS105" s="93"/>
      <c r="TQV105" s="93"/>
      <c r="TQY105" s="93"/>
      <c r="TRB105" s="93"/>
      <c r="TRE105" s="93"/>
      <c r="TRH105" s="93"/>
      <c r="TRK105" s="93"/>
      <c r="TRQ105" s="93"/>
      <c r="TRT105" s="93"/>
      <c r="TRW105" s="93"/>
      <c r="TRY105" s="93"/>
      <c r="TRZ105" s="93"/>
      <c r="TSH105" s="93"/>
      <c r="TSK105" s="93"/>
      <c r="TSN105" s="93"/>
      <c r="TSY105" s="93"/>
      <c r="TSZ105" s="93"/>
      <c r="TTE105" s="93"/>
      <c r="TTI105" s="93"/>
      <c r="TTJ105" s="93"/>
      <c r="TTR105" s="93"/>
      <c r="TTS105" s="93"/>
      <c r="TUS105" s="93"/>
      <c r="TUT105" s="93"/>
      <c r="TUU105" s="93"/>
      <c r="TUV105" s="93"/>
      <c r="TUW105" s="93"/>
      <c r="TUX105" s="93"/>
      <c r="TUY105" s="93"/>
      <c r="TUZ105" s="93"/>
      <c r="TVA105" s="93"/>
      <c r="TVB105" s="93"/>
      <c r="TVC105" s="93"/>
      <c r="TVD105" s="93"/>
      <c r="TVE105" s="93"/>
      <c r="TVF105" s="93"/>
      <c r="TVG105" s="93"/>
      <c r="TVH105" s="93"/>
      <c r="TVI105" s="93"/>
      <c r="TVJ105" s="93"/>
      <c r="TVK105" s="93"/>
      <c r="TVL105" s="93"/>
      <c r="TVM105" s="93"/>
      <c r="TVN105" s="93"/>
      <c r="TVO105" s="93"/>
      <c r="TVP105" s="93"/>
      <c r="TVQ105" s="93"/>
      <c r="TVR105" s="93"/>
      <c r="TVS105" s="93"/>
      <c r="TVT105" s="93"/>
      <c r="TVU105" s="93"/>
      <c r="TVV105" s="93"/>
      <c r="TVW105" s="93"/>
      <c r="TVX105" s="93"/>
      <c r="TVY105" s="93"/>
      <c r="TVZ105" s="93"/>
      <c r="TWA105" s="93"/>
      <c r="TWB105" s="93"/>
      <c r="TWC105" s="93"/>
      <c r="TWD105" s="93"/>
      <c r="TWE105" s="93"/>
      <c r="TWF105" s="93"/>
      <c r="TWG105" s="93"/>
      <c r="TWH105" s="93"/>
      <c r="TWI105" s="93"/>
      <c r="TWJ105" s="93"/>
      <c r="TWK105" s="93"/>
      <c r="TWL105" s="93"/>
      <c r="TWM105" s="93"/>
      <c r="TWN105" s="93"/>
      <c r="TWO105" s="93"/>
      <c r="TWP105" s="93"/>
      <c r="TWQ105" s="93"/>
      <c r="TWR105" s="93"/>
      <c r="TWS105" s="93"/>
      <c r="TWT105" s="93"/>
      <c r="TWU105" s="93"/>
      <c r="TWV105" s="93"/>
      <c r="TWW105" s="93"/>
      <c r="TWX105" s="93"/>
      <c r="TXD105" s="93"/>
      <c r="TXG105" s="93"/>
      <c r="TXJ105" s="93"/>
      <c r="TXM105" s="93"/>
      <c r="TXP105" s="93"/>
      <c r="TXS105" s="93"/>
      <c r="TXY105" s="93"/>
      <c r="TYH105" s="93"/>
      <c r="TYK105" s="93"/>
      <c r="TYN105" s="93"/>
      <c r="TYQ105" s="93"/>
      <c r="TZC105" s="93"/>
      <c r="TZI105" s="93"/>
      <c r="TZL105" s="93"/>
      <c r="TZO105" s="93"/>
      <c r="TZR105" s="93"/>
      <c r="TZX105" s="93"/>
      <c r="UAA105" s="93"/>
      <c r="UAD105" s="93"/>
      <c r="UAG105" s="93"/>
      <c r="UAI105" s="93"/>
      <c r="UAJ105" s="93"/>
      <c r="UAO105" s="93"/>
      <c r="UAR105" s="93"/>
      <c r="UAU105" s="93"/>
      <c r="UAX105" s="93"/>
      <c r="UBA105" s="93"/>
      <c r="UBD105" s="93"/>
      <c r="UBG105" s="93"/>
      <c r="UBM105" s="93"/>
      <c r="UBP105" s="93"/>
      <c r="UBS105" s="93"/>
      <c r="UBU105" s="93"/>
      <c r="UBV105" s="93"/>
      <c r="UCD105" s="93"/>
      <c r="UCG105" s="93"/>
      <c r="UCJ105" s="93"/>
      <c r="UCU105" s="93"/>
      <c r="UCV105" s="93"/>
      <c r="UDA105" s="93"/>
      <c r="UDE105" s="93"/>
      <c r="UDF105" s="93"/>
      <c r="UDN105" s="93"/>
      <c r="UDO105" s="93"/>
      <c r="UEO105" s="93"/>
      <c r="UEP105" s="93"/>
      <c r="UEQ105" s="93"/>
      <c r="UER105" s="93"/>
      <c r="UES105" s="93"/>
      <c r="UET105" s="93"/>
      <c r="UEU105" s="93"/>
      <c r="UEV105" s="93"/>
      <c r="UEW105" s="93"/>
      <c r="UEX105" s="93"/>
      <c r="UEY105" s="93"/>
      <c r="UEZ105" s="93"/>
      <c r="UFA105" s="93"/>
      <c r="UFB105" s="93"/>
      <c r="UFC105" s="93"/>
      <c r="UFD105" s="93"/>
      <c r="UFE105" s="93"/>
      <c r="UFF105" s="93"/>
      <c r="UFG105" s="93"/>
      <c r="UFH105" s="93"/>
      <c r="UFI105" s="93"/>
      <c r="UFJ105" s="93"/>
      <c r="UFK105" s="93"/>
      <c r="UFL105" s="93"/>
      <c r="UFM105" s="93"/>
      <c r="UFN105" s="93"/>
      <c r="UFO105" s="93"/>
      <c r="UFP105" s="93"/>
      <c r="UFQ105" s="93"/>
      <c r="UFR105" s="93"/>
      <c r="UFS105" s="93"/>
      <c r="UFT105" s="93"/>
      <c r="UFU105" s="93"/>
      <c r="UFV105" s="93"/>
      <c r="UFW105" s="93"/>
      <c r="UFX105" s="93"/>
      <c r="UFY105" s="93"/>
      <c r="UFZ105" s="93"/>
      <c r="UGA105" s="93"/>
      <c r="UGB105" s="93"/>
      <c r="UGC105" s="93"/>
      <c r="UGD105" s="93"/>
      <c r="UGE105" s="93"/>
      <c r="UGF105" s="93"/>
      <c r="UGG105" s="93"/>
      <c r="UGH105" s="93"/>
      <c r="UGI105" s="93"/>
      <c r="UGJ105" s="93"/>
      <c r="UGK105" s="93"/>
      <c r="UGL105" s="93"/>
      <c r="UGM105" s="93"/>
      <c r="UGN105" s="93"/>
      <c r="UGO105" s="93"/>
      <c r="UGP105" s="93"/>
      <c r="UGQ105" s="93"/>
      <c r="UGR105" s="93"/>
      <c r="UGS105" s="93"/>
      <c r="UGT105" s="93"/>
      <c r="UGZ105" s="93"/>
      <c r="UHC105" s="93"/>
      <c r="UHF105" s="93"/>
      <c r="UHI105" s="93"/>
      <c r="UHL105" s="93"/>
      <c r="UHO105" s="93"/>
      <c r="UHU105" s="93"/>
      <c r="UID105" s="93"/>
      <c r="UIG105" s="93"/>
      <c r="UIJ105" s="93"/>
      <c r="UIM105" s="93"/>
      <c r="UIY105" s="93"/>
      <c r="UJE105" s="93"/>
      <c r="UJH105" s="93"/>
      <c r="UJK105" s="93"/>
      <c r="UJN105" s="93"/>
      <c r="UJT105" s="93"/>
      <c r="UJW105" s="93"/>
      <c r="UJZ105" s="93"/>
      <c r="UKC105" s="93"/>
      <c r="UKE105" s="93"/>
      <c r="UKF105" s="93"/>
      <c r="UKK105" s="93"/>
      <c r="UKN105" s="93"/>
      <c r="UKQ105" s="93"/>
      <c r="UKT105" s="93"/>
      <c r="UKW105" s="93"/>
      <c r="UKZ105" s="93"/>
      <c r="ULC105" s="93"/>
      <c r="ULI105" s="93"/>
      <c r="ULL105" s="93"/>
      <c r="ULO105" s="93"/>
      <c r="ULQ105" s="93"/>
      <c r="ULR105" s="93"/>
      <c r="ULZ105" s="93"/>
      <c r="UMC105" s="93"/>
      <c r="UMF105" s="93"/>
      <c r="UMQ105" s="93"/>
      <c r="UMR105" s="93"/>
      <c r="UMW105" s="93"/>
      <c r="UNA105" s="93"/>
      <c r="UNB105" s="93"/>
      <c r="UNJ105" s="93"/>
      <c r="UNK105" s="93"/>
      <c r="UOK105" s="93"/>
      <c r="UOL105" s="93"/>
      <c r="UOM105" s="93"/>
      <c r="UON105" s="93"/>
      <c r="UOO105" s="93"/>
      <c r="UOP105" s="93"/>
      <c r="UOQ105" s="93"/>
      <c r="UOR105" s="93"/>
      <c r="UOS105" s="93"/>
      <c r="UOT105" s="93"/>
      <c r="UOU105" s="93"/>
      <c r="UOV105" s="93"/>
      <c r="UOW105" s="93"/>
      <c r="UOX105" s="93"/>
      <c r="UOY105" s="93"/>
      <c r="UOZ105" s="93"/>
      <c r="UPA105" s="93"/>
      <c r="UPB105" s="93"/>
      <c r="UPC105" s="93"/>
      <c r="UPD105" s="93"/>
      <c r="UPE105" s="93"/>
      <c r="UPF105" s="93"/>
      <c r="UPG105" s="93"/>
      <c r="UPH105" s="93"/>
      <c r="UPI105" s="93"/>
      <c r="UPJ105" s="93"/>
      <c r="UPK105" s="93"/>
      <c r="UPL105" s="93"/>
      <c r="UPM105" s="93"/>
      <c r="UPN105" s="93"/>
      <c r="UPO105" s="93"/>
      <c r="UPP105" s="93"/>
      <c r="UPQ105" s="93"/>
      <c r="UPR105" s="93"/>
      <c r="UPS105" s="93"/>
      <c r="UPT105" s="93"/>
      <c r="UPU105" s="93"/>
      <c r="UPV105" s="93"/>
      <c r="UPW105" s="93"/>
      <c r="UPX105" s="93"/>
      <c r="UPY105" s="93"/>
      <c r="UPZ105" s="93"/>
      <c r="UQA105" s="93"/>
      <c r="UQB105" s="93"/>
      <c r="UQC105" s="93"/>
      <c r="UQD105" s="93"/>
      <c r="UQE105" s="93"/>
      <c r="UQF105" s="93"/>
      <c r="UQG105" s="93"/>
      <c r="UQH105" s="93"/>
      <c r="UQI105" s="93"/>
      <c r="UQJ105" s="93"/>
      <c r="UQK105" s="93"/>
      <c r="UQL105" s="93"/>
      <c r="UQM105" s="93"/>
      <c r="UQN105" s="93"/>
      <c r="UQO105" s="93"/>
      <c r="UQP105" s="93"/>
      <c r="UQV105" s="93"/>
      <c r="UQY105" s="93"/>
      <c r="URB105" s="93"/>
      <c r="URE105" s="93"/>
      <c r="URH105" s="93"/>
      <c r="URK105" s="93"/>
      <c r="URQ105" s="93"/>
      <c r="URZ105" s="93"/>
      <c r="USC105" s="93"/>
      <c r="USF105" s="93"/>
      <c r="USI105" s="93"/>
      <c r="USU105" s="93"/>
      <c r="UTA105" s="93"/>
      <c r="UTD105" s="93"/>
      <c r="UTG105" s="93"/>
      <c r="UTJ105" s="93"/>
      <c r="UTP105" s="93"/>
      <c r="UTS105" s="93"/>
      <c r="UTV105" s="93"/>
      <c r="UTY105" s="93"/>
      <c r="UUA105" s="93"/>
      <c r="UUB105" s="93"/>
      <c r="UUG105" s="93"/>
      <c r="UUJ105" s="93"/>
      <c r="UUM105" s="93"/>
      <c r="UUP105" s="93"/>
      <c r="UUS105" s="93"/>
      <c r="UUV105" s="93"/>
      <c r="UUY105" s="93"/>
      <c r="UVE105" s="93"/>
      <c r="UVH105" s="93"/>
      <c r="UVK105" s="93"/>
      <c r="UVM105" s="93"/>
      <c r="UVN105" s="93"/>
      <c r="UVV105" s="93"/>
      <c r="UVY105" s="93"/>
      <c r="UWB105" s="93"/>
      <c r="UWM105" s="93"/>
      <c r="UWN105" s="93"/>
      <c r="UWS105" s="93"/>
      <c r="UWW105" s="93"/>
      <c r="UWX105" s="93"/>
      <c r="UXF105" s="93"/>
      <c r="UXG105" s="93"/>
      <c r="UYG105" s="93"/>
      <c r="UYH105" s="93"/>
      <c r="UYI105" s="93"/>
      <c r="UYJ105" s="93"/>
      <c r="UYK105" s="93"/>
      <c r="UYL105" s="93"/>
      <c r="UYM105" s="93"/>
      <c r="UYN105" s="93"/>
      <c r="UYO105" s="93"/>
      <c r="UYP105" s="93"/>
      <c r="UYQ105" s="93"/>
      <c r="UYR105" s="93"/>
      <c r="UYS105" s="93"/>
      <c r="UYT105" s="93"/>
      <c r="UYU105" s="93"/>
      <c r="UYV105" s="93"/>
      <c r="UYW105" s="93"/>
      <c r="UYX105" s="93"/>
      <c r="UYY105" s="93"/>
      <c r="UYZ105" s="93"/>
      <c r="UZA105" s="93"/>
      <c r="UZB105" s="93"/>
      <c r="UZC105" s="93"/>
      <c r="UZD105" s="93"/>
      <c r="UZE105" s="93"/>
      <c r="UZF105" s="93"/>
      <c r="UZG105" s="93"/>
      <c r="UZH105" s="93"/>
      <c r="UZI105" s="93"/>
      <c r="UZJ105" s="93"/>
      <c r="UZK105" s="93"/>
      <c r="UZL105" s="93"/>
      <c r="UZM105" s="93"/>
      <c r="UZN105" s="93"/>
      <c r="UZO105" s="93"/>
      <c r="UZP105" s="93"/>
      <c r="UZQ105" s="93"/>
      <c r="UZR105" s="93"/>
      <c r="UZS105" s="93"/>
      <c r="UZT105" s="93"/>
      <c r="UZU105" s="93"/>
      <c r="UZV105" s="93"/>
      <c r="UZW105" s="93"/>
      <c r="UZX105" s="93"/>
      <c r="UZY105" s="93"/>
      <c r="UZZ105" s="93"/>
      <c r="VAA105" s="93"/>
      <c r="VAB105" s="93"/>
      <c r="VAC105" s="93"/>
      <c r="VAD105" s="93"/>
      <c r="VAE105" s="93"/>
      <c r="VAF105" s="93"/>
      <c r="VAG105" s="93"/>
      <c r="VAH105" s="93"/>
      <c r="VAI105" s="93"/>
      <c r="VAJ105" s="93"/>
      <c r="VAK105" s="93"/>
      <c r="VAL105" s="93"/>
      <c r="VAR105" s="93"/>
      <c r="VAU105" s="93"/>
      <c r="VAX105" s="93"/>
      <c r="VBA105" s="93"/>
      <c r="VBD105" s="93"/>
      <c r="VBG105" s="93"/>
      <c r="VBM105" s="93"/>
      <c r="VBV105" s="93"/>
      <c r="VBY105" s="93"/>
      <c r="VCB105" s="93"/>
      <c r="VCE105" s="93"/>
      <c r="VCQ105" s="93"/>
      <c r="VCW105" s="93"/>
      <c r="VCZ105" s="93"/>
      <c r="VDC105" s="93"/>
      <c r="VDF105" s="93"/>
      <c r="VDL105" s="93"/>
      <c r="VDO105" s="93"/>
      <c r="VDR105" s="93"/>
      <c r="VDU105" s="93"/>
      <c r="VDW105" s="93"/>
      <c r="VDX105" s="93"/>
      <c r="VEC105" s="93"/>
      <c r="VEF105" s="93"/>
      <c r="VEI105" s="93"/>
      <c r="VEL105" s="93"/>
      <c r="VEO105" s="93"/>
      <c r="VER105" s="93"/>
      <c r="VEU105" s="93"/>
      <c r="VFA105" s="93"/>
      <c r="VFD105" s="93"/>
      <c r="VFG105" s="93"/>
      <c r="VFI105" s="93"/>
      <c r="VFJ105" s="93"/>
      <c r="VFR105" s="93"/>
      <c r="VFU105" s="93"/>
      <c r="VFX105" s="93"/>
      <c r="VGI105" s="93"/>
      <c r="VGJ105" s="93"/>
      <c r="VGO105" s="93"/>
      <c r="VGS105" s="93"/>
      <c r="VGT105" s="93"/>
      <c r="VHB105" s="93"/>
      <c r="VHC105" s="93"/>
      <c r="VIC105" s="93"/>
      <c r="VID105" s="93"/>
      <c r="VIE105" s="93"/>
      <c r="VIF105" s="93"/>
      <c r="VIG105" s="93"/>
      <c r="VIH105" s="93"/>
      <c r="VII105" s="93"/>
      <c r="VIJ105" s="93"/>
      <c r="VIK105" s="93"/>
      <c r="VIL105" s="93"/>
      <c r="VIM105" s="93"/>
      <c r="VIN105" s="93"/>
      <c r="VIO105" s="93"/>
      <c r="VIP105" s="93"/>
      <c r="VIQ105" s="93"/>
      <c r="VIR105" s="93"/>
      <c r="VIS105" s="93"/>
      <c r="VIT105" s="93"/>
      <c r="VIU105" s="93"/>
      <c r="VIV105" s="93"/>
      <c r="VIW105" s="93"/>
      <c r="VIX105" s="93"/>
      <c r="VIY105" s="93"/>
      <c r="VIZ105" s="93"/>
      <c r="VJA105" s="93"/>
      <c r="VJB105" s="93"/>
      <c r="VJC105" s="93"/>
      <c r="VJD105" s="93"/>
      <c r="VJE105" s="93"/>
      <c r="VJF105" s="93"/>
      <c r="VJG105" s="93"/>
      <c r="VJH105" s="93"/>
      <c r="VJI105" s="93"/>
      <c r="VJJ105" s="93"/>
      <c r="VJK105" s="93"/>
      <c r="VJL105" s="93"/>
      <c r="VJM105" s="93"/>
      <c r="VJN105" s="93"/>
      <c r="VJO105" s="93"/>
      <c r="VJP105" s="93"/>
      <c r="VJQ105" s="93"/>
      <c r="VJR105" s="93"/>
      <c r="VJS105" s="93"/>
      <c r="VJT105" s="93"/>
      <c r="VJU105" s="93"/>
      <c r="VJV105" s="93"/>
      <c r="VJW105" s="93"/>
      <c r="VJX105" s="93"/>
      <c r="VJY105" s="93"/>
      <c r="VJZ105" s="93"/>
      <c r="VKA105" s="93"/>
      <c r="VKB105" s="93"/>
      <c r="VKC105" s="93"/>
      <c r="VKD105" s="93"/>
      <c r="VKE105" s="93"/>
      <c r="VKF105" s="93"/>
      <c r="VKG105" s="93"/>
      <c r="VKH105" s="93"/>
      <c r="VKN105" s="93"/>
      <c r="VKQ105" s="93"/>
      <c r="VKT105" s="93"/>
      <c r="VKW105" s="93"/>
      <c r="VKZ105" s="93"/>
      <c r="VLC105" s="93"/>
      <c r="VLI105" s="93"/>
      <c r="VLR105" s="93"/>
      <c r="VLU105" s="93"/>
      <c r="VLX105" s="93"/>
      <c r="VMA105" s="93"/>
      <c r="VMM105" s="93"/>
      <c r="VMS105" s="93"/>
      <c r="VMV105" s="93"/>
      <c r="VMY105" s="93"/>
      <c r="VNB105" s="93"/>
      <c r="VNH105" s="93"/>
      <c r="VNK105" s="93"/>
      <c r="VNN105" s="93"/>
      <c r="VNQ105" s="93"/>
      <c r="VNS105" s="93"/>
      <c r="VNT105" s="93"/>
      <c r="VNY105" s="93"/>
      <c r="VOB105" s="93"/>
      <c r="VOE105" s="93"/>
      <c r="VOH105" s="93"/>
      <c r="VOK105" s="93"/>
      <c r="VON105" s="93"/>
      <c r="VOQ105" s="93"/>
      <c r="VOW105" s="93"/>
      <c r="VOZ105" s="93"/>
      <c r="VPC105" s="93"/>
      <c r="VPE105" s="93"/>
      <c r="VPF105" s="93"/>
      <c r="VPN105" s="93"/>
      <c r="VPQ105" s="93"/>
      <c r="VPT105" s="93"/>
      <c r="VQE105" s="93"/>
      <c r="VQF105" s="93"/>
      <c r="VQK105" s="93"/>
      <c r="VQO105" s="93"/>
      <c r="VQP105" s="93"/>
      <c r="VQX105" s="93"/>
      <c r="VQY105" s="93"/>
      <c r="VRY105" s="93"/>
      <c r="VRZ105" s="93"/>
      <c r="VSA105" s="93"/>
      <c r="VSB105" s="93"/>
      <c r="VSC105" s="93"/>
      <c r="VSD105" s="93"/>
      <c r="VSE105" s="93"/>
      <c r="VSF105" s="93"/>
      <c r="VSG105" s="93"/>
      <c r="VSH105" s="93"/>
      <c r="VSI105" s="93"/>
      <c r="VSJ105" s="93"/>
      <c r="VSK105" s="93"/>
      <c r="VSL105" s="93"/>
      <c r="VSM105" s="93"/>
      <c r="VSN105" s="93"/>
      <c r="VSO105" s="93"/>
      <c r="VSP105" s="93"/>
      <c r="VSQ105" s="93"/>
      <c r="VSR105" s="93"/>
      <c r="VSS105" s="93"/>
      <c r="VST105" s="93"/>
      <c r="VSU105" s="93"/>
      <c r="VSV105" s="93"/>
      <c r="VSW105" s="93"/>
      <c r="VSX105" s="93"/>
      <c r="VSY105" s="93"/>
      <c r="VSZ105" s="93"/>
      <c r="VTA105" s="93"/>
      <c r="VTB105" s="93"/>
      <c r="VTC105" s="93"/>
      <c r="VTD105" s="93"/>
      <c r="VTE105" s="93"/>
      <c r="VTF105" s="93"/>
      <c r="VTG105" s="93"/>
      <c r="VTH105" s="93"/>
      <c r="VTI105" s="93"/>
      <c r="VTJ105" s="93"/>
      <c r="VTK105" s="93"/>
      <c r="VTL105" s="93"/>
      <c r="VTM105" s="93"/>
      <c r="VTN105" s="93"/>
      <c r="VTO105" s="93"/>
      <c r="VTP105" s="93"/>
      <c r="VTQ105" s="93"/>
      <c r="VTR105" s="93"/>
      <c r="VTS105" s="93"/>
      <c r="VTT105" s="93"/>
      <c r="VTU105" s="93"/>
      <c r="VTV105" s="93"/>
      <c r="VTW105" s="93"/>
      <c r="VTX105" s="93"/>
      <c r="VTY105" s="93"/>
      <c r="VTZ105" s="93"/>
      <c r="VUA105" s="93"/>
      <c r="VUB105" s="93"/>
      <c r="VUC105" s="93"/>
      <c r="VUD105" s="93"/>
      <c r="VUJ105" s="93"/>
      <c r="VUM105" s="93"/>
      <c r="VUP105" s="93"/>
      <c r="VUS105" s="93"/>
      <c r="VUV105" s="93"/>
      <c r="VUY105" s="93"/>
      <c r="VVE105" s="93"/>
      <c r="VVN105" s="93"/>
      <c r="VVQ105" s="93"/>
      <c r="VVT105" s="93"/>
      <c r="VVW105" s="93"/>
      <c r="VWI105" s="93"/>
      <c r="VWO105" s="93"/>
      <c r="VWR105" s="93"/>
      <c r="VWU105" s="93"/>
      <c r="VWX105" s="93"/>
      <c r="VXD105" s="93"/>
      <c r="VXG105" s="93"/>
      <c r="VXJ105" s="93"/>
      <c r="VXM105" s="93"/>
      <c r="VXO105" s="93"/>
      <c r="VXP105" s="93"/>
      <c r="VXU105" s="93"/>
      <c r="VXX105" s="93"/>
      <c r="VYA105" s="93"/>
      <c r="VYD105" s="93"/>
      <c r="VYG105" s="93"/>
      <c r="VYJ105" s="93"/>
      <c r="VYM105" s="93"/>
      <c r="VYS105" s="93"/>
      <c r="VYV105" s="93"/>
      <c r="VYY105" s="93"/>
      <c r="VZA105" s="93"/>
      <c r="VZB105" s="93"/>
      <c r="VZJ105" s="93"/>
      <c r="VZM105" s="93"/>
      <c r="VZP105" s="93"/>
      <c r="WAA105" s="93"/>
      <c r="WAB105" s="93"/>
      <c r="WAG105" s="93"/>
      <c r="WAK105" s="93"/>
      <c r="WAL105" s="93"/>
      <c r="WAT105" s="93"/>
      <c r="WAU105" s="93"/>
      <c r="WBU105" s="93"/>
      <c r="WBV105" s="93"/>
      <c r="WBW105" s="93"/>
      <c r="WBX105" s="93"/>
      <c r="WBY105" s="93"/>
      <c r="WBZ105" s="93"/>
      <c r="WCA105" s="93"/>
      <c r="WCB105" s="93"/>
      <c r="WCC105" s="93"/>
      <c r="WCD105" s="93"/>
      <c r="WCE105" s="93"/>
      <c r="WCF105" s="93"/>
      <c r="WCG105" s="93"/>
      <c r="WCH105" s="93"/>
      <c r="WCI105" s="93"/>
      <c r="WCJ105" s="93"/>
      <c r="WCK105" s="93"/>
      <c r="WCL105" s="93"/>
      <c r="WCM105" s="93"/>
      <c r="WCN105" s="93"/>
      <c r="WCO105" s="93"/>
      <c r="WCP105" s="93"/>
      <c r="WCQ105" s="93"/>
      <c r="WCR105" s="93"/>
      <c r="WCS105" s="93"/>
      <c r="WCT105" s="93"/>
      <c r="WCU105" s="93"/>
      <c r="WCV105" s="93"/>
      <c r="WCW105" s="93"/>
      <c r="WCX105" s="93"/>
      <c r="WCY105" s="93"/>
      <c r="WCZ105" s="93"/>
      <c r="WDA105" s="93"/>
      <c r="WDB105" s="93"/>
      <c r="WDC105" s="93"/>
      <c r="WDD105" s="93"/>
      <c r="WDE105" s="93"/>
      <c r="WDF105" s="93"/>
      <c r="WDG105" s="93"/>
      <c r="WDH105" s="93"/>
      <c r="WDI105" s="93"/>
      <c r="WDJ105" s="93"/>
      <c r="WDK105" s="93"/>
      <c r="WDL105" s="93"/>
      <c r="WDM105" s="93"/>
      <c r="WDN105" s="93"/>
      <c r="WDO105" s="93"/>
      <c r="WDP105" s="93"/>
      <c r="WDQ105" s="93"/>
      <c r="WDR105" s="93"/>
      <c r="WDS105" s="93"/>
      <c r="WDT105" s="93"/>
      <c r="WDU105" s="93"/>
      <c r="WDV105" s="93"/>
      <c r="WDW105" s="93"/>
      <c r="WDX105" s="93"/>
      <c r="WDY105" s="93"/>
      <c r="WDZ105" s="93"/>
      <c r="WEF105" s="93"/>
      <c r="WEI105" s="93"/>
      <c r="WEL105" s="93"/>
      <c r="WEO105" s="93"/>
      <c r="WER105" s="93"/>
      <c r="WEU105" s="93"/>
      <c r="WFA105" s="93"/>
      <c r="WFJ105" s="93"/>
      <c r="WFM105" s="93"/>
      <c r="WFP105" s="93"/>
      <c r="WFS105" s="93"/>
      <c r="WGE105" s="93"/>
      <c r="WGK105" s="93"/>
      <c r="WGN105" s="93"/>
      <c r="WGQ105" s="93"/>
      <c r="WGT105" s="93"/>
      <c r="WGZ105" s="93"/>
      <c r="WHC105" s="93"/>
      <c r="WHF105" s="93"/>
      <c r="WHI105" s="93"/>
      <c r="WHK105" s="93"/>
      <c r="WHL105" s="93"/>
      <c r="WHQ105" s="93"/>
      <c r="WHT105" s="93"/>
      <c r="WHW105" s="93"/>
      <c r="WHZ105" s="93"/>
      <c r="WIC105" s="93"/>
      <c r="WIF105" s="93"/>
      <c r="WII105" s="93"/>
      <c r="WIO105" s="93"/>
      <c r="WIR105" s="93"/>
      <c r="WIU105" s="93"/>
      <c r="WIW105" s="93"/>
      <c r="WIX105" s="93"/>
      <c r="WJF105" s="93"/>
      <c r="WJI105" s="93"/>
      <c r="WJL105" s="93"/>
      <c r="WJW105" s="93"/>
      <c r="WJX105" s="93"/>
      <c r="WKC105" s="93"/>
      <c r="WKG105" s="93"/>
      <c r="WKH105" s="93"/>
      <c r="WKP105" s="93"/>
      <c r="WKQ105" s="93"/>
      <c r="WLQ105" s="93"/>
      <c r="WLR105" s="93"/>
      <c r="WLS105" s="93"/>
      <c r="WLT105" s="93"/>
      <c r="WLU105" s="93"/>
      <c r="WLV105" s="93"/>
      <c r="WLW105" s="93"/>
      <c r="WLX105" s="93"/>
      <c r="WLY105" s="93"/>
      <c r="WLZ105" s="93"/>
      <c r="WMA105" s="93"/>
      <c r="WMB105" s="93"/>
      <c r="WMC105" s="93"/>
      <c r="WMD105" s="93"/>
      <c r="WME105" s="93"/>
      <c r="WMF105" s="93"/>
      <c r="WMG105" s="93"/>
      <c r="WMH105" s="93"/>
      <c r="WMI105" s="93"/>
      <c r="WMJ105" s="93"/>
      <c r="WMK105" s="93"/>
      <c r="WML105" s="93"/>
      <c r="WMM105" s="93"/>
      <c r="WMN105" s="93"/>
      <c r="WMO105" s="93"/>
      <c r="WMP105" s="93"/>
      <c r="WMQ105" s="93"/>
      <c r="WMR105" s="93"/>
      <c r="WMS105" s="93"/>
      <c r="WMT105" s="93"/>
      <c r="WMU105" s="93"/>
      <c r="WMV105" s="93"/>
      <c r="WMW105" s="93"/>
      <c r="WMX105" s="93"/>
      <c r="WMY105" s="93"/>
      <c r="WMZ105" s="93"/>
      <c r="WNA105" s="93"/>
      <c r="WNB105" s="93"/>
      <c r="WNC105" s="93"/>
      <c r="WND105" s="93"/>
      <c r="WNE105" s="93"/>
      <c r="WNF105" s="93"/>
      <c r="WNG105" s="93"/>
      <c r="WNH105" s="93"/>
      <c r="WNI105" s="93"/>
      <c r="WNJ105" s="93"/>
      <c r="WNK105" s="93"/>
      <c r="WNL105" s="93"/>
      <c r="WNM105" s="93"/>
      <c r="WNN105" s="93"/>
      <c r="WNO105" s="93"/>
      <c r="WNP105" s="93"/>
      <c r="WNQ105" s="93"/>
      <c r="WNR105" s="93"/>
      <c r="WNS105" s="93"/>
      <c r="WNT105" s="93"/>
      <c r="WNU105" s="93"/>
      <c r="WNV105" s="93"/>
      <c r="WOB105" s="93"/>
      <c r="WOE105" s="93"/>
      <c r="WOH105" s="93"/>
      <c r="WOK105" s="93"/>
      <c r="WON105" s="93"/>
      <c r="WOQ105" s="93"/>
      <c r="WOW105" s="93"/>
      <c r="WPF105" s="93"/>
      <c r="WPI105" s="93"/>
      <c r="WPL105" s="93"/>
      <c r="WPO105" s="93"/>
      <c r="WQA105" s="93"/>
      <c r="WQG105" s="93"/>
      <c r="WQJ105" s="93"/>
      <c r="WQM105" s="93"/>
      <c r="WQP105" s="93"/>
      <c r="WQV105" s="93"/>
      <c r="WQY105" s="93"/>
      <c r="WRB105" s="93"/>
      <c r="WRE105" s="93"/>
      <c r="WRG105" s="93"/>
      <c r="WRH105" s="93"/>
      <c r="WRM105" s="93"/>
      <c r="WRP105" s="93"/>
      <c r="WRS105" s="93"/>
      <c r="WRV105" s="93"/>
      <c r="WRY105" s="93"/>
      <c r="WSB105" s="93"/>
      <c r="WSE105" s="93"/>
      <c r="WSK105" s="93"/>
      <c r="WSN105" s="93"/>
      <c r="WSQ105" s="93"/>
      <c r="WSS105" s="93"/>
      <c r="WST105" s="93"/>
      <c r="WTB105" s="93"/>
      <c r="WTE105" s="93"/>
      <c r="WTH105" s="93"/>
      <c r="WTS105" s="93"/>
      <c r="WTT105" s="93"/>
      <c r="WTY105" s="93"/>
      <c r="WUC105" s="93"/>
      <c r="WUD105" s="93"/>
      <c r="WUL105" s="93"/>
      <c r="WUM105" s="93"/>
      <c r="WVM105" s="93"/>
      <c r="WVN105" s="93"/>
      <c r="WVO105" s="93"/>
      <c r="WVP105" s="93"/>
      <c r="WVQ105" s="93"/>
      <c r="WVR105" s="93"/>
      <c r="WVS105" s="93"/>
      <c r="WVT105" s="93"/>
      <c r="WVU105" s="93"/>
      <c r="WVV105" s="93"/>
      <c r="WVW105" s="93"/>
      <c r="WVX105" s="93"/>
      <c r="WVY105" s="93"/>
      <c r="WVZ105" s="93"/>
      <c r="WWA105" s="93"/>
      <c r="WWB105" s="93"/>
      <c r="WWC105" s="93"/>
      <c r="WWD105" s="93"/>
      <c r="WWE105" s="93"/>
      <c r="WWF105" s="93"/>
      <c r="WWG105" s="93"/>
      <c r="WWH105" s="93"/>
      <c r="WWI105" s="93"/>
      <c r="WWJ105" s="93"/>
      <c r="WWK105" s="93"/>
      <c r="WWL105" s="93"/>
      <c r="WWM105" s="93"/>
      <c r="WWN105" s="93"/>
      <c r="WWO105" s="93"/>
      <c r="WWP105" s="93"/>
      <c r="WWQ105" s="93"/>
      <c r="WWR105" s="93"/>
      <c r="WWS105" s="93"/>
      <c r="WWT105" s="93"/>
      <c r="WWU105" s="93"/>
      <c r="WWV105" s="93"/>
      <c r="WWW105" s="93"/>
      <c r="WWX105" s="93"/>
      <c r="WWY105" s="93"/>
      <c r="WWZ105" s="93"/>
      <c r="WXA105" s="93"/>
      <c r="WXB105" s="93"/>
      <c r="WXC105" s="93"/>
      <c r="WXD105" s="93"/>
      <c r="WXE105" s="93"/>
      <c r="WXF105" s="93"/>
      <c r="WXG105" s="93"/>
      <c r="WXH105" s="93"/>
      <c r="WXI105" s="93"/>
      <c r="WXJ105" s="93"/>
      <c r="WXK105" s="93"/>
      <c r="WXL105" s="93"/>
      <c r="WXM105" s="93"/>
      <c r="WXN105" s="93"/>
      <c r="WXO105" s="93"/>
      <c r="WXP105" s="93"/>
      <c r="WXQ105" s="93"/>
      <c r="WXR105" s="93"/>
      <c r="WXS105" s="93"/>
      <c r="WXT105" s="93"/>
      <c r="WXU105" s="93"/>
      <c r="WXV105" s="93"/>
      <c r="WXW105" s="93"/>
      <c r="WXX105" s="93"/>
      <c r="WXY105" s="93"/>
      <c r="WXZ105" s="93"/>
      <c r="WYA105" s="93"/>
      <c r="WYB105" s="93"/>
      <c r="WYC105" s="93"/>
      <c r="WYD105" s="93"/>
      <c r="WYE105" s="93"/>
      <c r="WYF105" s="93"/>
      <c r="WYG105" s="93"/>
      <c r="WYH105" s="93"/>
      <c r="WYI105" s="93"/>
      <c r="WYJ105" s="93"/>
      <c r="WYK105" s="93"/>
      <c r="WYL105" s="93"/>
      <c r="WYM105" s="93"/>
      <c r="WYN105" s="93"/>
      <c r="WYO105" s="93"/>
      <c r="WYP105" s="93"/>
      <c r="WYQ105" s="93"/>
      <c r="WYR105" s="93"/>
      <c r="WYS105" s="93"/>
      <c r="WYT105" s="93"/>
      <c r="WYU105" s="93"/>
      <c r="WYV105" s="93"/>
      <c r="WYW105" s="93"/>
      <c r="WYX105" s="93"/>
      <c r="WYY105" s="93"/>
      <c r="WYZ105" s="93"/>
      <c r="WZA105" s="93"/>
      <c r="WZB105" s="93"/>
      <c r="WZC105" s="93"/>
      <c r="WZD105" s="93"/>
      <c r="WZE105" s="93"/>
      <c r="WZF105" s="93"/>
      <c r="WZG105" s="93"/>
      <c r="WZH105" s="93"/>
      <c r="WZI105" s="93"/>
      <c r="WZJ105" s="93"/>
      <c r="WZK105" s="93"/>
      <c r="WZL105" s="93"/>
      <c r="WZM105" s="93"/>
      <c r="WZN105" s="93"/>
      <c r="WZO105" s="93"/>
      <c r="WZP105" s="93"/>
      <c r="WZQ105" s="93"/>
      <c r="WZR105" s="93"/>
      <c r="WZS105" s="93"/>
      <c r="WZT105" s="93"/>
      <c r="WZU105" s="93"/>
      <c r="WZV105" s="93"/>
      <c r="WZW105" s="93"/>
      <c r="WZX105" s="93"/>
      <c r="WZY105" s="93"/>
      <c r="WZZ105" s="93"/>
      <c r="XAA105" s="93"/>
      <c r="XAB105" s="93"/>
      <c r="XAC105" s="93"/>
      <c r="XAD105" s="93"/>
      <c r="XAE105" s="93"/>
      <c r="XAF105" s="93"/>
      <c r="XAG105" s="93"/>
      <c r="XAH105" s="93"/>
      <c r="XAI105" s="93"/>
      <c r="XAJ105" s="93"/>
      <c r="XAK105" s="93"/>
      <c r="XAL105" s="93"/>
      <c r="XAM105" s="93"/>
      <c r="XAN105" s="93"/>
      <c r="XAO105" s="93"/>
      <c r="XAP105" s="93"/>
      <c r="XAQ105" s="93"/>
      <c r="XAR105" s="93"/>
      <c r="XAS105" s="93"/>
      <c r="XAT105" s="93"/>
      <c r="XAU105" s="93"/>
      <c r="XAV105" s="93"/>
      <c r="XAW105" s="93"/>
      <c r="XAX105" s="93"/>
      <c r="XAY105" s="93"/>
      <c r="XAZ105" s="93"/>
      <c r="XBA105" s="93"/>
      <c r="XBB105" s="93"/>
      <c r="XBC105" s="93"/>
      <c r="XBD105" s="93"/>
      <c r="XBE105" s="93"/>
      <c r="XBF105" s="93"/>
      <c r="XBG105" s="93"/>
      <c r="XBH105" s="93"/>
      <c r="XBI105" s="93"/>
      <c r="XBJ105" s="93"/>
      <c r="XBK105" s="93"/>
      <c r="XBL105" s="93"/>
      <c r="XBM105" s="93"/>
      <c r="XBN105" s="93"/>
      <c r="XBO105" s="93"/>
      <c r="XBP105" s="93"/>
      <c r="XBQ105" s="93"/>
      <c r="XBR105" s="93"/>
      <c r="XBS105" s="93"/>
      <c r="XBT105" s="93"/>
      <c r="XBU105" s="93"/>
      <c r="XBV105" s="93"/>
      <c r="XBW105" s="93"/>
      <c r="XBX105" s="93"/>
      <c r="XBY105" s="93"/>
      <c r="XBZ105" s="93"/>
      <c r="XCA105" s="93"/>
      <c r="XCB105" s="93"/>
      <c r="XCC105" s="93"/>
      <c r="XCD105" s="93"/>
      <c r="XCE105" s="93"/>
      <c r="XCF105" s="93"/>
      <c r="XCG105" s="93"/>
      <c r="XCH105" s="93"/>
      <c r="XCI105" s="93"/>
      <c r="XCJ105" s="93"/>
      <c r="XCK105" s="93"/>
      <c r="XCL105" s="93"/>
      <c r="XCM105" s="93"/>
      <c r="XCN105" s="93"/>
      <c r="XCO105" s="93"/>
      <c r="XCP105" s="93"/>
      <c r="XCQ105" s="93"/>
      <c r="XCR105" s="93"/>
      <c r="XCS105" s="93"/>
      <c r="XCT105" s="93"/>
      <c r="XCU105" s="93"/>
      <c r="XCV105" s="93"/>
      <c r="XCW105" s="93"/>
      <c r="XCX105" s="93"/>
      <c r="XCY105" s="93"/>
      <c r="XCZ105" s="93"/>
      <c r="XDA105" s="93"/>
      <c r="XDB105" s="93"/>
      <c r="XDC105" s="93"/>
      <c r="XDD105" s="93"/>
      <c r="XDE105" s="93"/>
      <c r="XDF105" s="93"/>
      <c r="XDG105" s="93"/>
      <c r="XDH105" s="93"/>
      <c r="XDI105" s="93"/>
      <c r="XDJ105" s="93"/>
      <c r="XDK105" s="93"/>
      <c r="XDL105" s="93"/>
      <c r="XDM105" s="93"/>
      <c r="XDN105" s="93"/>
      <c r="XDO105" s="93"/>
      <c r="XDP105" s="93"/>
      <c r="XDQ105" s="93"/>
      <c r="XDR105" s="93"/>
      <c r="XDS105" s="93"/>
      <c r="XDT105" s="93"/>
      <c r="XDU105" s="93"/>
      <c r="XDV105" s="93"/>
      <c r="XDW105" s="93"/>
      <c r="XDX105" s="93"/>
      <c r="XDY105" s="93"/>
      <c r="XDZ105" s="93"/>
      <c r="XEA105" s="93"/>
      <c r="XEB105" s="93"/>
      <c r="XEC105" s="93"/>
      <c r="XED105" s="93"/>
      <c r="XEE105" s="93"/>
      <c r="XEF105" s="93"/>
      <c r="XEG105" s="93"/>
      <c r="XEH105" s="93"/>
      <c r="XEI105" s="93"/>
      <c r="XEJ105" s="93"/>
      <c r="XEK105" s="93"/>
      <c r="XEL105" s="93"/>
      <c r="XEM105" s="93"/>
      <c r="XEN105" s="93"/>
      <c r="XEO105" s="93"/>
      <c r="XEP105" s="93"/>
      <c r="XEQ105" s="93"/>
      <c r="XER105" s="93"/>
      <c r="XES105" s="93"/>
      <c r="XET105" s="93"/>
      <c r="XEU105" s="93"/>
      <c r="XEV105" s="93"/>
      <c r="XEW105" s="93"/>
      <c r="XEX105" s="93"/>
      <c r="XEY105" s="93"/>
      <c r="XEZ105" s="93"/>
      <c r="XFA105" s="93"/>
      <c r="XFB105" s="93"/>
      <c r="XFC105" s="93"/>
      <c r="XFD105" s="93"/>
    </row>
    <row r="106" spans="1:1003 1029:2027 2053:3051 3077:4075 4101:5099 5125:6123 6149:7147 7173:8171 8197:9195 9221:10219 10245:11243 11269:12267 12293:13291 13317:14315 14341:15339 15365:16384" s="62" customFormat="1" ht="26.25" customHeight="1">
      <c r="A106" s="23" t="s">
        <v>40</v>
      </c>
      <c r="B106" s="54"/>
      <c r="C106" s="54"/>
      <c r="D106" s="54">
        <v>0</v>
      </c>
      <c r="E106" s="54">
        <v>0</v>
      </c>
      <c r="F106" s="54">
        <v>5</v>
      </c>
      <c r="G106" s="56">
        <v>0</v>
      </c>
      <c r="H106" s="56"/>
      <c r="I106" s="56"/>
      <c r="J106" s="98">
        <v>1</v>
      </c>
      <c r="K106" s="101">
        <v>18000</v>
      </c>
      <c r="L106" s="100">
        <f t="shared" si="0"/>
        <v>18000</v>
      </c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P106" s="93"/>
      <c r="BS106" s="93"/>
      <c r="BV106" s="93"/>
      <c r="BY106" s="93"/>
      <c r="CB106" s="93"/>
      <c r="CE106" s="93"/>
      <c r="CK106" s="93"/>
      <c r="CT106" s="93"/>
      <c r="CW106" s="93"/>
      <c r="CZ106" s="93"/>
      <c r="DC106" s="93"/>
      <c r="DO106" s="93"/>
      <c r="DU106" s="93"/>
      <c r="DX106" s="93"/>
      <c r="EA106" s="93"/>
      <c r="ED106" s="93"/>
      <c r="EJ106" s="93"/>
      <c r="EM106" s="93"/>
      <c r="EP106" s="93"/>
      <c r="ES106" s="93"/>
      <c r="EU106" s="93"/>
      <c r="EV106" s="93"/>
      <c r="FA106" s="93"/>
      <c r="FD106" s="93"/>
      <c r="FG106" s="93"/>
      <c r="FJ106" s="93"/>
      <c r="FM106" s="93"/>
      <c r="FP106" s="93"/>
      <c r="FS106" s="93"/>
      <c r="FY106" s="93"/>
      <c r="GB106" s="93"/>
      <c r="GE106" s="93"/>
      <c r="GG106" s="93"/>
      <c r="GH106" s="93"/>
      <c r="GP106" s="93"/>
      <c r="GS106" s="93"/>
      <c r="GV106" s="93"/>
      <c r="HG106" s="93"/>
      <c r="HH106" s="93"/>
      <c r="HM106" s="93"/>
      <c r="HQ106" s="93"/>
      <c r="HR106" s="93"/>
      <c r="HZ106" s="93"/>
      <c r="IA106" s="93"/>
      <c r="JA106" s="93"/>
      <c r="JB106" s="93"/>
      <c r="JC106" s="93"/>
      <c r="JD106" s="93"/>
      <c r="JE106" s="93"/>
      <c r="JF106" s="93"/>
      <c r="JG106" s="93"/>
      <c r="JH106" s="93"/>
      <c r="JI106" s="93"/>
      <c r="JJ106" s="93"/>
      <c r="JK106" s="93"/>
      <c r="JL106" s="93"/>
      <c r="JM106" s="93"/>
      <c r="JN106" s="93"/>
      <c r="JO106" s="93"/>
      <c r="JP106" s="93"/>
      <c r="JQ106" s="93"/>
      <c r="JR106" s="93"/>
      <c r="JS106" s="93"/>
      <c r="JT106" s="93"/>
      <c r="JU106" s="93"/>
      <c r="JV106" s="93"/>
      <c r="JW106" s="93"/>
      <c r="JX106" s="93"/>
      <c r="JY106" s="93"/>
      <c r="JZ106" s="93"/>
      <c r="KA106" s="93"/>
      <c r="KB106" s="93"/>
      <c r="KC106" s="93"/>
      <c r="KD106" s="93"/>
      <c r="KE106" s="93"/>
      <c r="KF106" s="93"/>
      <c r="KG106" s="93"/>
      <c r="KH106" s="93"/>
      <c r="KI106" s="93"/>
      <c r="KJ106" s="93"/>
      <c r="KK106" s="93"/>
      <c r="KL106" s="93"/>
      <c r="KM106" s="93"/>
      <c r="KN106" s="93"/>
      <c r="KO106" s="93"/>
      <c r="KP106" s="93"/>
      <c r="KQ106" s="93"/>
      <c r="KR106" s="93"/>
      <c r="KS106" s="93"/>
      <c r="KT106" s="93"/>
      <c r="KU106" s="93"/>
      <c r="KV106" s="93"/>
      <c r="KW106" s="93"/>
      <c r="KX106" s="93"/>
      <c r="KY106" s="93"/>
      <c r="KZ106" s="93"/>
      <c r="LA106" s="93"/>
      <c r="LB106" s="93"/>
      <c r="LC106" s="93"/>
      <c r="LD106" s="93"/>
      <c r="LE106" s="93"/>
      <c r="LF106" s="93"/>
      <c r="LL106" s="93"/>
      <c r="LO106" s="93"/>
      <c r="LR106" s="93"/>
      <c r="LU106" s="93"/>
      <c r="LX106" s="93"/>
      <c r="MA106" s="93"/>
      <c r="MG106" s="93"/>
      <c r="MP106" s="93"/>
      <c r="MS106" s="93"/>
      <c r="MV106" s="93"/>
      <c r="MY106" s="93"/>
      <c r="NK106" s="93"/>
      <c r="NQ106" s="93"/>
      <c r="NT106" s="93"/>
      <c r="NW106" s="93"/>
      <c r="NZ106" s="93"/>
      <c r="OF106" s="93"/>
      <c r="OI106" s="93"/>
      <c r="OL106" s="93"/>
      <c r="OO106" s="93"/>
      <c r="OQ106" s="93"/>
      <c r="OR106" s="93"/>
      <c r="OW106" s="93"/>
      <c r="OZ106" s="93"/>
      <c r="PC106" s="93"/>
      <c r="PF106" s="93"/>
      <c r="PI106" s="93"/>
      <c r="PL106" s="93"/>
      <c r="PO106" s="93"/>
      <c r="PU106" s="93"/>
      <c r="PX106" s="93"/>
      <c r="QA106" s="93"/>
      <c r="QC106" s="93"/>
      <c r="QD106" s="93"/>
      <c r="QL106" s="93"/>
      <c r="QO106" s="93"/>
      <c r="QR106" s="93"/>
      <c r="RC106" s="93"/>
      <c r="RD106" s="93"/>
      <c r="RI106" s="93"/>
      <c r="RM106" s="93"/>
      <c r="RN106" s="93"/>
      <c r="RV106" s="93"/>
      <c r="RW106" s="93"/>
      <c r="SW106" s="93"/>
      <c r="SX106" s="93"/>
      <c r="SY106" s="93"/>
      <c r="SZ106" s="93"/>
      <c r="TA106" s="93"/>
      <c r="TB106" s="93"/>
      <c r="TC106" s="93"/>
      <c r="TD106" s="93"/>
      <c r="TE106" s="93"/>
      <c r="TF106" s="93"/>
      <c r="TG106" s="93"/>
      <c r="TH106" s="93"/>
      <c r="TI106" s="93"/>
      <c r="TJ106" s="93"/>
      <c r="TK106" s="93"/>
      <c r="TL106" s="93"/>
      <c r="TM106" s="93"/>
      <c r="TN106" s="93"/>
      <c r="TO106" s="93"/>
      <c r="TP106" s="93"/>
      <c r="TQ106" s="93"/>
      <c r="TR106" s="93"/>
      <c r="TS106" s="93"/>
      <c r="TT106" s="93"/>
      <c r="TU106" s="93"/>
      <c r="TV106" s="93"/>
      <c r="TW106" s="93"/>
      <c r="TX106" s="93"/>
      <c r="TY106" s="93"/>
      <c r="TZ106" s="93"/>
      <c r="UA106" s="93"/>
      <c r="UB106" s="93"/>
      <c r="UC106" s="93"/>
      <c r="UD106" s="93"/>
      <c r="UE106" s="93"/>
      <c r="UF106" s="93"/>
      <c r="UG106" s="93"/>
      <c r="UH106" s="93"/>
      <c r="UI106" s="93"/>
      <c r="UJ106" s="93"/>
      <c r="UK106" s="93"/>
      <c r="UL106" s="93"/>
      <c r="UM106" s="93"/>
      <c r="UN106" s="93"/>
      <c r="UO106" s="93"/>
      <c r="UP106" s="93"/>
      <c r="UQ106" s="93"/>
      <c r="UR106" s="93"/>
      <c r="US106" s="93"/>
      <c r="UT106" s="93"/>
      <c r="UU106" s="93"/>
      <c r="UV106" s="93"/>
      <c r="UW106" s="93"/>
      <c r="UX106" s="93"/>
      <c r="UY106" s="93"/>
      <c r="UZ106" s="93"/>
      <c r="VA106" s="93"/>
      <c r="VB106" s="93"/>
      <c r="VH106" s="93"/>
      <c r="VK106" s="93"/>
      <c r="VN106" s="93"/>
      <c r="VQ106" s="93"/>
      <c r="VT106" s="93"/>
      <c r="VW106" s="93"/>
      <c r="WC106" s="93"/>
      <c r="WL106" s="93"/>
      <c r="WO106" s="93"/>
      <c r="WR106" s="93"/>
      <c r="WU106" s="93"/>
      <c r="XG106" s="93"/>
      <c r="XM106" s="93"/>
      <c r="XP106" s="93"/>
      <c r="XS106" s="93"/>
      <c r="XV106" s="93"/>
      <c r="YB106" s="93"/>
      <c r="YE106" s="93"/>
      <c r="YH106" s="93"/>
      <c r="YK106" s="93"/>
      <c r="YM106" s="93"/>
      <c r="YN106" s="93"/>
      <c r="YS106" s="93"/>
      <c r="YV106" s="93"/>
      <c r="YY106" s="93"/>
      <c r="ZB106" s="93"/>
      <c r="ZE106" s="93"/>
      <c r="ZH106" s="93"/>
      <c r="ZK106" s="93"/>
      <c r="ZQ106" s="93"/>
      <c r="ZT106" s="93"/>
      <c r="ZW106" s="93"/>
      <c r="ZY106" s="93"/>
      <c r="ZZ106" s="93"/>
      <c r="AAH106" s="93"/>
      <c r="AAK106" s="93"/>
      <c r="AAN106" s="93"/>
      <c r="AAY106" s="93"/>
      <c r="AAZ106" s="93"/>
      <c r="ABE106" s="93"/>
      <c r="ABI106" s="93"/>
      <c r="ABJ106" s="93"/>
      <c r="ABR106" s="93"/>
      <c r="ABS106" s="93"/>
      <c r="ACS106" s="93"/>
      <c r="ACT106" s="93"/>
      <c r="ACU106" s="93"/>
      <c r="ACV106" s="93"/>
      <c r="ACW106" s="93"/>
      <c r="ACX106" s="93"/>
      <c r="ACY106" s="93"/>
      <c r="ACZ106" s="93"/>
      <c r="ADA106" s="93"/>
      <c r="ADB106" s="93"/>
      <c r="ADC106" s="93"/>
      <c r="ADD106" s="93"/>
      <c r="ADE106" s="93"/>
      <c r="ADF106" s="93"/>
      <c r="ADG106" s="93"/>
      <c r="ADH106" s="93"/>
      <c r="ADI106" s="93"/>
      <c r="ADJ106" s="93"/>
      <c r="ADK106" s="93"/>
      <c r="ADL106" s="93"/>
      <c r="ADM106" s="93"/>
      <c r="ADN106" s="93"/>
      <c r="ADO106" s="93"/>
      <c r="ADP106" s="93"/>
      <c r="ADQ106" s="93"/>
      <c r="ADR106" s="93"/>
      <c r="ADS106" s="93"/>
      <c r="ADT106" s="93"/>
      <c r="ADU106" s="93"/>
      <c r="ADV106" s="93"/>
      <c r="ADW106" s="93"/>
      <c r="ADX106" s="93"/>
      <c r="ADY106" s="93"/>
      <c r="ADZ106" s="93"/>
      <c r="AEA106" s="93"/>
      <c r="AEB106" s="93"/>
      <c r="AEC106" s="93"/>
      <c r="AED106" s="93"/>
      <c r="AEE106" s="93"/>
      <c r="AEF106" s="93"/>
      <c r="AEG106" s="93"/>
      <c r="AEH106" s="93"/>
      <c r="AEI106" s="93"/>
      <c r="AEJ106" s="93"/>
      <c r="AEK106" s="93"/>
      <c r="AEL106" s="93"/>
      <c r="AEM106" s="93"/>
      <c r="AEN106" s="93"/>
      <c r="AEO106" s="93"/>
      <c r="AEP106" s="93"/>
      <c r="AEQ106" s="93"/>
      <c r="AER106" s="93"/>
      <c r="AES106" s="93"/>
      <c r="AET106" s="93"/>
      <c r="AEU106" s="93"/>
      <c r="AEV106" s="93"/>
      <c r="AEW106" s="93"/>
      <c r="AEX106" s="93"/>
      <c r="AFD106" s="93"/>
      <c r="AFG106" s="93"/>
      <c r="AFJ106" s="93"/>
      <c r="AFM106" s="93"/>
      <c r="AFP106" s="93"/>
      <c r="AFS106" s="93"/>
      <c r="AFY106" s="93"/>
      <c r="AGH106" s="93"/>
      <c r="AGK106" s="93"/>
      <c r="AGN106" s="93"/>
      <c r="AGQ106" s="93"/>
      <c r="AHC106" s="93"/>
      <c r="AHI106" s="93"/>
      <c r="AHL106" s="93"/>
      <c r="AHO106" s="93"/>
      <c r="AHR106" s="93"/>
      <c r="AHX106" s="93"/>
      <c r="AIA106" s="93"/>
      <c r="AID106" s="93"/>
      <c r="AIG106" s="93"/>
      <c r="AII106" s="93"/>
      <c r="AIJ106" s="93"/>
      <c r="AIO106" s="93"/>
      <c r="AIR106" s="93"/>
      <c r="AIU106" s="93"/>
      <c r="AIX106" s="93"/>
      <c r="AJA106" s="93"/>
      <c r="AJD106" s="93"/>
      <c r="AJG106" s="93"/>
      <c r="AJM106" s="93"/>
      <c r="AJP106" s="93"/>
      <c r="AJS106" s="93"/>
      <c r="AJU106" s="93"/>
      <c r="AJV106" s="93"/>
      <c r="AKD106" s="93"/>
      <c r="AKG106" s="93"/>
      <c r="AKJ106" s="93"/>
      <c r="AKU106" s="93"/>
      <c r="AKV106" s="93"/>
      <c r="ALA106" s="93"/>
      <c r="ALE106" s="93"/>
      <c r="ALF106" s="93"/>
      <c r="ALN106" s="93"/>
      <c r="ALO106" s="93"/>
      <c r="AMO106" s="93"/>
      <c r="AMP106" s="93"/>
      <c r="AMQ106" s="93"/>
      <c r="AMR106" s="93"/>
      <c r="AMS106" s="93"/>
      <c r="AMT106" s="93"/>
      <c r="AMU106" s="93"/>
      <c r="AMV106" s="93"/>
      <c r="AMW106" s="93"/>
      <c r="AMX106" s="93"/>
      <c r="AMY106" s="93"/>
      <c r="AMZ106" s="93"/>
      <c r="ANA106" s="93"/>
      <c r="ANB106" s="93"/>
      <c r="ANC106" s="93"/>
      <c r="AND106" s="93"/>
      <c r="ANE106" s="93"/>
      <c r="ANF106" s="93"/>
      <c r="ANG106" s="93"/>
      <c r="ANH106" s="93"/>
      <c r="ANI106" s="93"/>
      <c r="ANJ106" s="93"/>
      <c r="ANK106" s="93"/>
      <c r="ANL106" s="93"/>
      <c r="ANM106" s="93"/>
      <c r="ANN106" s="93"/>
      <c r="ANO106" s="93"/>
      <c r="ANP106" s="93"/>
      <c r="ANQ106" s="93"/>
      <c r="ANR106" s="93"/>
      <c r="ANS106" s="93"/>
      <c r="ANT106" s="93"/>
      <c r="ANU106" s="93"/>
      <c r="ANV106" s="93"/>
      <c r="ANW106" s="93"/>
      <c r="ANX106" s="93"/>
      <c r="ANY106" s="93"/>
      <c r="ANZ106" s="93"/>
      <c r="AOA106" s="93"/>
      <c r="AOB106" s="93"/>
      <c r="AOC106" s="93"/>
      <c r="AOD106" s="93"/>
      <c r="AOE106" s="93"/>
      <c r="AOF106" s="93"/>
      <c r="AOG106" s="93"/>
      <c r="AOH106" s="93"/>
      <c r="AOI106" s="93"/>
      <c r="AOJ106" s="93"/>
      <c r="AOK106" s="93"/>
      <c r="AOL106" s="93"/>
      <c r="AOM106" s="93"/>
      <c r="AON106" s="93"/>
      <c r="AOO106" s="93"/>
      <c r="AOP106" s="93"/>
      <c r="AOQ106" s="93"/>
      <c r="AOR106" s="93"/>
      <c r="AOS106" s="93"/>
      <c r="AOT106" s="93"/>
      <c r="AOZ106" s="93"/>
      <c r="APC106" s="93"/>
      <c r="APF106" s="93"/>
      <c r="API106" s="93"/>
      <c r="APL106" s="93"/>
      <c r="APO106" s="93"/>
      <c r="APU106" s="93"/>
      <c r="AQD106" s="93"/>
      <c r="AQG106" s="93"/>
      <c r="AQJ106" s="93"/>
      <c r="AQM106" s="93"/>
      <c r="AQY106" s="93"/>
      <c r="ARE106" s="93"/>
      <c r="ARH106" s="93"/>
      <c r="ARK106" s="93"/>
      <c r="ARN106" s="93"/>
      <c r="ART106" s="93"/>
      <c r="ARW106" s="93"/>
      <c r="ARZ106" s="93"/>
      <c r="ASC106" s="93"/>
      <c r="ASE106" s="93"/>
      <c r="ASF106" s="93"/>
      <c r="ASK106" s="93"/>
      <c r="ASN106" s="93"/>
      <c r="ASQ106" s="93"/>
      <c r="AST106" s="93"/>
      <c r="ASW106" s="93"/>
      <c r="ASZ106" s="93"/>
      <c r="ATC106" s="93"/>
      <c r="ATI106" s="93"/>
      <c r="ATL106" s="93"/>
      <c r="ATO106" s="93"/>
      <c r="ATQ106" s="93"/>
      <c r="ATR106" s="93"/>
      <c r="ATZ106" s="93"/>
      <c r="AUC106" s="93"/>
      <c r="AUF106" s="93"/>
      <c r="AUQ106" s="93"/>
      <c r="AUR106" s="93"/>
      <c r="AUW106" s="93"/>
      <c r="AVA106" s="93"/>
      <c r="AVB106" s="93"/>
      <c r="AVJ106" s="93"/>
      <c r="AVK106" s="93"/>
      <c r="AWK106" s="93"/>
      <c r="AWL106" s="93"/>
      <c r="AWM106" s="93"/>
      <c r="AWN106" s="93"/>
      <c r="AWO106" s="93"/>
      <c r="AWP106" s="93"/>
      <c r="AWQ106" s="93"/>
      <c r="AWR106" s="93"/>
      <c r="AWS106" s="93"/>
      <c r="AWT106" s="93"/>
      <c r="AWU106" s="93"/>
      <c r="AWV106" s="93"/>
      <c r="AWW106" s="93"/>
      <c r="AWX106" s="93"/>
      <c r="AWY106" s="93"/>
      <c r="AWZ106" s="93"/>
      <c r="AXA106" s="93"/>
      <c r="AXB106" s="93"/>
      <c r="AXC106" s="93"/>
      <c r="AXD106" s="93"/>
      <c r="AXE106" s="93"/>
      <c r="AXF106" s="93"/>
      <c r="AXG106" s="93"/>
      <c r="AXH106" s="93"/>
      <c r="AXI106" s="93"/>
      <c r="AXJ106" s="93"/>
      <c r="AXK106" s="93"/>
      <c r="AXL106" s="93"/>
      <c r="AXM106" s="93"/>
      <c r="AXN106" s="93"/>
      <c r="AXO106" s="93"/>
      <c r="AXP106" s="93"/>
      <c r="AXQ106" s="93"/>
      <c r="AXR106" s="93"/>
      <c r="AXS106" s="93"/>
      <c r="AXT106" s="93"/>
      <c r="AXU106" s="93"/>
      <c r="AXV106" s="93"/>
      <c r="AXW106" s="93"/>
      <c r="AXX106" s="93"/>
      <c r="AXY106" s="93"/>
      <c r="AXZ106" s="93"/>
      <c r="AYA106" s="93"/>
      <c r="AYB106" s="93"/>
      <c r="AYC106" s="93"/>
      <c r="AYD106" s="93"/>
      <c r="AYE106" s="93"/>
      <c r="AYF106" s="93"/>
      <c r="AYG106" s="93"/>
      <c r="AYH106" s="93"/>
      <c r="AYI106" s="93"/>
      <c r="AYJ106" s="93"/>
      <c r="AYK106" s="93"/>
      <c r="AYL106" s="93"/>
      <c r="AYM106" s="93"/>
      <c r="AYN106" s="93"/>
      <c r="AYO106" s="93"/>
      <c r="AYP106" s="93"/>
      <c r="AYV106" s="93"/>
      <c r="AYY106" s="93"/>
      <c r="AZB106" s="93"/>
      <c r="AZE106" s="93"/>
      <c r="AZH106" s="93"/>
      <c r="AZK106" s="93"/>
      <c r="AZQ106" s="93"/>
      <c r="AZZ106" s="93"/>
      <c r="BAC106" s="93"/>
      <c r="BAF106" s="93"/>
      <c r="BAI106" s="93"/>
      <c r="BAU106" s="93"/>
      <c r="BBA106" s="93"/>
      <c r="BBD106" s="93"/>
      <c r="BBG106" s="93"/>
      <c r="BBJ106" s="93"/>
      <c r="BBP106" s="93"/>
      <c r="BBS106" s="93"/>
      <c r="BBV106" s="93"/>
      <c r="BBY106" s="93"/>
      <c r="BCA106" s="93"/>
      <c r="BCB106" s="93"/>
      <c r="BCG106" s="93"/>
      <c r="BCJ106" s="93"/>
      <c r="BCM106" s="93"/>
      <c r="BCP106" s="93"/>
      <c r="BCS106" s="93"/>
      <c r="BCV106" s="93"/>
      <c r="BCY106" s="93"/>
      <c r="BDE106" s="93"/>
      <c r="BDH106" s="93"/>
      <c r="BDK106" s="93"/>
      <c r="BDM106" s="93"/>
      <c r="BDN106" s="93"/>
      <c r="BDV106" s="93"/>
      <c r="BDY106" s="93"/>
      <c r="BEB106" s="93"/>
      <c r="BEM106" s="93"/>
      <c r="BEN106" s="93"/>
      <c r="BES106" s="93"/>
      <c r="BEW106" s="93"/>
      <c r="BEX106" s="93"/>
      <c r="BFF106" s="93"/>
      <c r="BFG106" s="93"/>
      <c r="BGG106" s="93"/>
      <c r="BGH106" s="93"/>
      <c r="BGI106" s="93"/>
      <c r="BGJ106" s="93"/>
      <c r="BGK106" s="93"/>
      <c r="BGL106" s="93"/>
      <c r="BGM106" s="93"/>
      <c r="BGN106" s="93"/>
      <c r="BGO106" s="93"/>
      <c r="BGP106" s="93"/>
      <c r="BGQ106" s="93"/>
      <c r="BGR106" s="93"/>
      <c r="BGS106" s="93"/>
      <c r="BGT106" s="93"/>
      <c r="BGU106" s="93"/>
      <c r="BGV106" s="93"/>
      <c r="BGW106" s="93"/>
      <c r="BGX106" s="93"/>
      <c r="BGY106" s="93"/>
      <c r="BGZ106" s="93"/>
      <c r="BHA106" s="93"/>
      <c r="BHB106" s="93"/>
      <c r="BHC106" s="93"/>
      <c r="BHD106" s="93"/>
      <c r="BHE106" s="93"/>
      <c r="BHF106" s="93"/>
      <c r="BHG106" s="93"/>
      <c r="BHH106" s="93"/>
      <c r="BHI106" s="93"/>
      <c r="BHJ106" s="93"/>
      <c r="BHK106" s="93"/>
      <c r="BHL106" s="93"/>
      <c r="BHM106" s="93"/>
      <c r="BHN106" s="93"/>
      <c r="BHO106" s="93"/>
      <c r="BHP106" s="93"/>
      <c r="BHQ106" s="93"/>
      <c r="BHR106" s="93"/>
      <c r="BHS106" s="93"/>
      <c r="BHT106" s="93"/>
      <c r="BHU106" s="93"/>
      <c r="BHV106" s="93"/>
      <c r="BHW106" s="93"/>
      <c r="BHX106" s="93"/>
      <c r="BHY106" s="93"/>
      <c r="BHZ106" s="93"/>
      <c r="BIA106" s="93"/>
      <c r="BIB106" s="93"/>
      <c r="BIC106" s="93"/>
      <c r="BID106" s="93"/>
      <c r="BIE106" s="93"/>
      <c r="BIF106" s="93"/>
      <c r="BIG106" s="93"/>
      <c r="BIH106" s="93"/>
      <c r="BII106" s="93"/>
      <c r="BIJ106" s="93"/>
      <c r="BIK106" s="93"/>
      <c r="BIL106" s="93"/>
      <c r="BIR106" s="93"/>
      <c r="BIU106" s="93"/>
      <c r="BIX106" s="93"/>
      <c r="BJA106" s="93"/>
      <c r="BJD106" s="93"/>
      <c r="BJG106" s="93"/>
      <c r="BJM106" s="93"/>
      <c r="BJV106" s="93"/>
      <c r="BJY106" s="93"/>
      <c r="BKB106" s="93"/>
      <c r="BKE106" s="93"/>
      <c r="BKQ106" s="93"/>
      <c r="BKW106" s="93"/>
      <c r="BKZ106" s="93"/>
      <c r="BLC106" s="93"/>
      <c r="BLF106" s="93"/>
      <c r="BLL106" s="93"/>
      <c r="BLO106" s="93"/>
      <c r="BLR106" s="93"/>
      <c r="BLU106" s="93"/>
      <c r="BLW106" s="93"/>
      <c r="BLX106" s="93"/>
      <c r="BMC106" s="93"/>
      <c r="BMF106" s="93"/>
      <c r="BMI106" s="93"/>
      <c r="BML106" s="93"/>
      <c r="BMO106" s="93"/>
      <c r="BMR106" s="93"/>
      <c r="BMU106" s="93"/>
      <c r="BNA106" s="93"/>
      <c r="BND106" s="93"/>
      <c r="BNG106" s="93"/>
      <c r="BNI106" s="93"/>
      <c r="BNJ106" s="93"/>
      <c r="BNR106" s="93"/>
      <c r="BNU106" s="93"/>
      <c r="BNX106" s="93"/>
      <c r="BOI106" s="93"/>
      <c r="BOJ106" s="93"/>
      <c r="BOO106" s="93"/>
      <c r="BOS106" s="93"/>
      <c r="BOT106" s="93"/>
      <c r="BPB106" s="93"/>
      <c r="BPC106" s="93"/>
      <c r="BQC106" s="93"/>
      <c r="BQD106" s="93"/>
      <c r="BQE106" s="93"/>
      <c r="BQF106" s="93"/>
      <c r="BQG106" s="93"/>
      <c r="BQH106" s="93"/>
      <c r="BQI106" s="93"/>
      <c r="BQJ106" s="93"/>
      <c r="BQK106" s="93"/>
      <c r="BQL106" s="93"/>
      <c r="BQM106" s="93"/>
      <c r="BQN106" s="93"/>
      <c r="BQO106" s="93"/>
      <c r="BQP106" s="93"/>
      <c r="BQQ106" s="93"/>
      <c r="BQR106" s="93"/>
      <c r="BQS106" s="93"/>
      <c r="BQT106" s="93"/>
      <c r="BQU106" s="93"/>
      <c r="BQV106" s="93"/>
      <c r="BQW106" s="93"/>
      <c r="BQX106" s="93"/>
      <c r="BQY106" s="93"/>
      <c r="BQZ106" s="93"/>
      <c r="BRA106" s="93"/>
      <c r="BRB106" s="93"/>
      <c r="BRC106" s="93"/>
      <c r="BRD106" s="93"/>
      <c r="BRE106" s="93"/>
      <c r="BRF106" s="93"/>
      <c r="BRG106" s="93"/>
      <c r="BRH106" s="93"/>
      <c r="BRI106" s="93"/>
      <c r="BRJ106" s="93"/>
      <c r="BRK106" s="93"/>
      <c r="BRL106" s="93"/>
      <c r="BRM106" s="93"/>
      <c r="BRN106" s="93"/>
      <c r="BRO106" s="93"/>
      <c r="BRP106" s="93"/>
      <c r="BRQ106" s="93"/>
      <c r="BRR106" s="93"/>
      <c r="BRS106" s="93"/>
      <c r="BRT106" s="93"/>
      <c r="BRU106" s="93"/>
      <c r="BRV106" s="93"/>
      <c r="BRW106" s="93"/>
      <c r="BRX106" s="93"/>
      <c r="BRY106" s="93"/>
      <c r="BRZ106" s="93"/>
      <c r="BSA106" s="93"/>
      <c r="BSB106" s="93"/>
      <c r="BSC106" s="93"/>
      <c r="BSD106" s="93"/>
      <c r="BSE106" s="93"/>
      <c r="BSF106" s="93"/>
      <c r="BSG106" s="93"/>
      <c r="BSH106" s="93"/>
      <c r="BSN106" s="93"/>
      <c r="BSQ106" s="93"/>
      <c r="BST106" s="93"/>
      <c r="BSW106" s="93"/>
      <c r="BSZ106" s="93"/>
      <c r="BTC106" s="93"/>
      <c r="BTI106" s="93"/>
      <c r="BTR106" s="93"/>
      <c r="BTU106" s="93"/>
      <c r="BTX106" s="93"/>
      <c r="BUA106" s="93"/>
      <c r="BUM106" s="93"/>
      <c r="BUS106" s="93"/>
      <c r="BUV106" s="93"/>
      <c r="BUY106" s="93"/>
      <c r="BVB106" s="93"/>
      <c r="BVH106" s="93"/>
      <c r="BVK106" s="93"/>
      <c r="BVN106" s="93"/>
      <c r="BVQ106" s="93"/>
      <c r="BVS106" s="93"/>
      <c r="BVT106" s="93"/>
      <c r="BVY106" s="93"/>
      <c r="BWB106" s="93"/>
      <c r="BWE106" s="93"/>
      <c r="BWH106" s="93"/>
      <c r="BWK106" s="93"/>
      <c r="BWN106" s="93"/>
      <c r="BWQ106" s="93"/>
      <c r="BWW106" s="93"/>
      <c r="BWZ106" s="93"/>
      <c r="BXC106" s="93"/>
      <c r="BXE106" s="93"/>
      <c r="BXF106" s="93"/>
      <c r="BXN106" s="93"/>
      <c r="BXQ106" s="93"/>
      <c r="BXT106" s="93"/>
      <c r="BYE106" s="93"/>
      <c r="BYF106" s="93"/>
      <c r="BYK106" s="93"/>
      <c r="BYO106" s="93"/>
      <c r="BYP106" s="93"/>
      <c r="BYX106" s="93"/>
      <c r="BYY106" s="93"/>
      <c r="BZY106" s="93"/>
      <c r="BZZ106" s="93"/>
      <c r="CAA106" s="93"/>
      <c r="CAB106" s="93"/>
      <c r="CAC106" s="93"/>
      <c r="CAD106" s="93"/>
      <c r="CAE106" s="93"/>
      <c r="CAF106" s="93"/>
      <c r="CAG106" s="93"/>
      <c r="CAH106" s="93"/>
      <c r="CAI106" s="93"/>
      <c r="CAJ106" s="93"/>
      <c r="CAK106" s="93"/>
      <c r="CAL106" s="93"/>
      <c r="CAM106" s="93"/>
      <c r="CAN106" s="93"/>
      <c r="CAO106" s="93"/>
      <c r="CAP106" s="93"/>
      <c r="CAQ106" s="93"/>
      <c r="CAR106" s="93"/>
      <c r="CAS106" s="93"/>
      <c r="CAT106" s="93"/>
      <c r="CAU106" s="93"/>
      <c r="CAV106" s="93"/>
      <c r="CAW106" s="93"/>
      <c r="CAX106" s="93"/>
      <c r="CAY106" s="93"/>
      <c r="CAZ106" s="93"/>
      <c r="CBA106" s="93"/>
      <c r="CBB106" s="93"/>
      <c r="CBC106" s="93"/>
      <c r="CBD106" s="93"/>
      <c r="CBE106" s="93"/>
      <c r="CBF106" s="93"/>
      <c r="CBG106" s="93"/>
      <c r="CBH106" s="93"/>
      <c r="CBI106" s="93"/>
      <c r="CBJ106" s="93"/>
      <c r="CBK106" s="93"/>
      <c r="CBL106" s="93"/>
      <c r="CBM106" s="93"/>
      <c r="CBN106" s="93"/>
      <c r="CBO106" s="93"/>
      <c r="CBP106" s="93"/>
      <c r="CBQ106" s="93"/>
      <c r="CBR106" s="93"/>
      <c r="CBS106" s="93"/>
      <c r="CBT106" s="93"/>
      <c r="CBU106" s="93"/>
      <c r="CBV106" s="93"/>
      <c r="CBW106" s="93"/>
      <c r="CBX106" s="93"/>
      <c r="CBY106" s="93"/>
      <c r="CBZ106" s="93"/>
      <c r="CCA106" s="93"/>
      <c r="CCB106" s="93"/>
      <c r="CCC106" s="93"/>
      <c r="CCD106" s="93"/>
      <c r="CCJ106" s="93"/>
      <c r="CCM106" s="93"/>
      <c r="CCP106" s="93"/>
      <c r="CCS106" s="93"/>
      <c r="CCV106" s="93"/>
      <c r="CCY106" s="93"/>
      <c r="CDE106" s="93"/>
      <c r="CDN106" s="93"/>
      <c r="CDQ106" s="93"/>
      <c r="CDT106" s="93"/>
      <c r="CDW106" s="93"/>
      <c r="CEI106" s="93"/>
      <c r="CEO106" s="93"/>
      <c r="CER106" s="93"/>
      <c r="CEU106" s="93"/>
      <c r="CEX106" s="93"/>
      <c r="CFD106" s="93"/>
      <c r="CFG106" s="93"/>
      <c r="CFJ106" s="93"/>
      <c r="CFM106" s="93"/>
      <c r="CFO106" s="93"/>
      <c r="CFP106" s="93"/>
      <c r="CFU106" s="93"/>
      <c r="CFX106" s="93"/>
      <c r="CGA106" s="93"/>
      <c r="CGD106" s="93"/>
      <c r="CGG106" s="93"/>
      <c r="CGJ106" s="93"/>
      <c r="CGM106" s="93"/>
      <c r="CGS106" s="93"/>
      <c r="CGV106" s="93"/>
      <c r="CGY106" s="93"/>
      <c r="CHA106" s="93"/>
      <c r="CHB106" s="93"/>
      <c r="CHJ106" s="93"/>
      <c r="CHM106" s="93"/>
      <c r="CHP106" s="93"/>
      <c r="CIA106" s="93"/>
      <c r="CIB106" s="93"/>
      <c r="CIG106" s="93"/>
      <c r="CIK106" s="93"/>
      <c r="CIL106" s="93"/>
      <c r="CIT106" s="93"/>
      <c r="CIU106" s="93"/>
      <c r="CJU106" s="93"/>
      <c r="CJV106" s="93"/>
      <c r="CJW106" s="93"/>
      <c r="CJX106" s="93"/>
      <c r="CJY106" s="93"/>
      <c r="CJZ106" s="93"/>
      <c r="CKA106" s="93"/>
      <c r="CKB106" s="93"/>
      <c r="CKC106" s="93"/>
      <c r="CKD106" s="93"/>
      <c r="CKE106" s="93"/>
      <c r="CKF106" s="93"/>
      <c r="CKG106" s="93"/>
      <c r="CKH106" s="93"/>
      <c r="CKI106" s="93"/>
      <c r="CKJ106" s="93"/>
      <c r="CKK106" s="93"/>
      <c r="CKL106" s="93"/>
      <c r="CKM106" s="93"/>
      <c r="CKN106" s="93"/>
      <c r="CKO106" s="93"/>
      <c r="CKP106" s="93"/>
      <c r="CKQ106" s="93"/>
      <c r="CKR106" s="93"/>
      <c r="CKS106" s="93"/>
      <c r="CKT106" s="93"/>
      <c r="CKU106" s="93"/>
      <c r="CKV106" s="93"/>
      <c r="CKW106" s="93"/>
      <c r="CKX106" s="93"/>
      <c r="CKY106" s="93"/>
      <c r="CKZ106" s="93"/>
      <c r="CLA106" s="93"/>
      <c r="CLB106" s="93"/>
      <c r="CLC106" s="93"/>
      <c r="CLD106" s="93"/>
      <c r="CLE106" s="93"/>
      <c r="CLF106" s="93"/>
      <c r="CLG106" s="93"/>
      <c r="CLH106" s="93"/>
      <c r="CLI106" s="93"/>
      <c r="CLJ106" s="93"/>
      <c r="CLK106" s="93"/>
      <c r="CLL106" s="93"/>
      <c r="CLM106" s="93"/>
      <c r="CLN106" s="93"/>
      <c r="CLO106" s="93"/>
      <c r="CLP106" s="93"/>
      <c r="CLQ106" s="93"/>
      <c r="CLR106" s="93"/>
      <c r="CLS106" s="93"/>
      <c r="CLT106" s="93"/>
      <c r="CLU106" s="93"/>
      <c r="CLV106" s="93"/>
      <c r="CLW106" s="93"/>
      <c r="CLX106" s="93"/>
      <c r="CLY106" s="93"/>
      <c r="CLZ106" s="93"/>
      <c r="CMF106" s="93"/>
      <c r="CMI106" s="93"/>
      <c r="CML106" s="93"/>
      <c r="CMO106" s="93"/>
      <c r="CMR106" s="93"/>
      <c r="CMU106" s="93"/>
      <c r="CNA106" s="93"/>
      <c r="CNJ106" s="93"/>
      <c r="CNM106" s="93"/>
      <c r="CNP106" s="93"/>
      <c r="CNS106" s="93"/>
      <c r="COE106" s="93"/>
      <c r="COK106" s="93"/>
      <c r="CON106" s="93"/>
      <c r="COQ106" s="93"/>
      <c r="COT106" s="93"/>
      <c r="COZ106" s="93"/>
      <c r="CPC106" s="93"/>
      <c r="CPF106" s="93"/>
      <c r="CPI106" s="93"/>
      <c r="CPK106" s="93"/>
      <c r="CPL106" s="93"/>
      <c r="CPQ106" s="93"/>
      <c r="CPT106" s="93"/>
      <c r="CPW106" s="93"/>
      <c r="CPZ106" s="93"/>
      <c r="CQC106" s="93"/>
      <c r="CQF106" s="93"/>
      <c r="CQI106" s="93"/>
      <c r="CQO106" s="93"/>
      <c r="CQR106" s="93"/>
      <c r="CQU106" s="93"/>
      <c r="CQW106" s="93"/>
      <c r="CQX106" s="93"/>
      <c r="CRF106" s="93"/>
      <c r="CRI106" s="93"/>
      <c r="CRL106" s="93"/>
      <c r="CRW106" s="93"/>
      <c r="CRX106" s="93"/>
      <c r="CSC106" s="93"/>
      <c r="CSG106" s="93"/>
      <c r="CSH106" s="93"/>
      <c r="CSP106" s="93"/>
      <c r="CSQ106" s="93"/>
      <c r="CTQ106" s="93"/>
      <c r="CTR106" s="93"/>
      <c r="CTS106" s="93"/>
      <c r="CTT106" s="93"/>
      <c r="CTU106" s="93"/>
      <c r="CTV106" s="93"/>
      <c r="CTW106" s="93"/>
      <c r="CTX106" s="93"/>
      <c r="CTY106" s="93"/>
      <c r="CTZ106" s="93"/>
      <c r="CUA106" s="93"/>
      <c r="CUB106" s="93"/>
      <c r="CUC106" s="93"/>
      <c r="CUD106" s="93"/>
      <c r="CUE106" s="93"/>
      <c r="CUF106" s="93"/>
      <c r="CUG106" s="93"/>
      <c r="CUH106" s="93"/>
      <c r="CUI106" s="93"/>
      <c r="CUJ106" s="93"/>
      <c r="CUK106" s="93"/>
      <c r="CUL106" s="93"/>
      <c r="CUM106" s="93"/>
      <c r="CUN106" s="93"/>
      <c r="CUO106" s="93"/>
      <c r="CUP106" s="93"/>
      <c r="CUQ106" s="93"/>
      <c r="CUR106" s="93"/>
      <c r="CUS106" s="93"/>
      <c r="CUT106" s="93"/>
      <c r="CUU106" s="93"/>
      <c r="CUV106" s="93"/>
      <c r="CUW106" s="93"/>
      <c r="CUX106" s="93"/>
      <c r="CUY106" s="93"/>
      <c r="CUZ106" s="93"/>
      <c r="CVA106" s="93"/>
      <c r="CVB106" s="93"/>
      <c r="CVC106" s="93"/>
      <c r="CVD106" s="93"/>
      <c r="CVE106" s="93"/>
      <c r="CVF106" s="93"/>
      <c r="CVG106" s="93"/>
      <c r="CVH106" s="93"/>
      <c r="CVI106" s="93"/>
      <c r="CVJ106" s="93"/>
      <c r="CVK106" s="93"/>
      <c r="CVL106" s="93"/>
      <c r="CVM106" s="93"/>
      <c r="CVN106" s="93"/>
      <c r="CVO106" s="93"/>
      <c r="CVP106" s="93"/>
      <c r="CVQ106" s="93"/>
      <c r="CVR106" s="93"/>
      <c r="CVS106" s="93"/>
      <c r="CVT106" s="93"/>
      <c r="CVU106" s="93"/>
      <c r="CVV106" s="93"/>
      <c r="CWB106" s="93"/>
      <c r="CWE106" s="93"/>
      <c r="CWH106" s="93"/>
      <c r="CWK106" s="93"/>
      <c r="CWN106" s="93"/>
      <c r="CWQ106" s="93"/>
      <c r="CWW106" s="93"/>
      <c r="CXF106" s="93"/>
      <c r="CXI106" s="93"/>
      <c r="CXL106" s="93"/>
      <c r="CXO106" s="93"/>
      <c r="CYA106" s="93"/>
      <c r="CYG106" s="93"/>
      <c r="CYJ106" s="93"/>
      <c r="CYM106" s="93"/>
      <c r="CYP106" s="93"/>
      <c r="CYV106" s="93"/>
      <c r="CYY106" s="93"/>
      <c r="CZB106" s="93"/>
      <c r="CZE106" s="93"/>
      <c r="CZG106" s="93"/>
      <c r="CZH106" s="93"/>
      <c r="CZM106" s="93"/>
      <c r="CZP106" s="93"/>
      <c r="CZS106" s="93"/>
      <c r="CZV106" s="93"/>
      <c r="CZY106" s="93"/>
      <c r="DAB106" s="93"/>
      <c r="DAE106" s="93"/>
      <c r="DAK106" s="93"/>
      <c r="DAN106" s="93"/>
      <c r="DAQ106" s="93"/>
      <c r="DAS106" s="93"/>
      <c r="DAT106" s="93"/>
      <c r="DBB106" s="93"/>
      <c r="DBE106" s="93"/>
      <c r="DBH106" s="93"/>
      <c r="DBS106" s="93"/>
      <c r="DBT106" s="93"/>
      <c r="DBY106" s="93"/>
      <c r="DCC106" s="93"/>
      <c r="DCD106" s="93"/>
      <c r="DCL106" s="93"/>
      <c r="DCM106" s="93"/>
      <c r="DDM106" s="93"/>
      <c r="DDN106" s="93"/>
      <c r="DDO106" s="93"/>
      <c r="DDP106" s="93"/>
      <c r="DDQ106" s="93"/>
      <c r="DDR106" s="93"/>
      <c r="DDS106" s="93"/>
      <c r="DDT106" s="93"/>
      <c r="DDU106" s="93"/>
      <c r="DDV106" s="93"/>
      <c r="DDW106" s="93"/>
      <c r="DDX106" s="93"/>
      <c r="DDY106" s="93"/>
      <c r="DDZ106" s="93"/>
      <c r="DEA106" s="93"/>
      <c r="DEB106" s="93"/>
      <c r="DEC106" s="93"/>
      <c r="DED106" s="93"/>
      <c r="DEE106" s="93"/>
      <c r="DEF106" s="93"/>
      <c r="DEG106" s="93"/>
      <c r="DEH106" s="93"/>
      <c r="DEI106" s="93"/>
      <c r="DEJ106" s="93"/>
      <c r="DEK106" s="93"/>
      <c r="DEL106" s="93"/>
      <c r="DEM106" s="93"/>
      <c r="DEN106" s="93"/>
      <c r="DEO106" s="93"/>
      <c r="DEP106" s="93"/>
      <c r="DEQ106" s="93"/>
      <c r="DER106" s="93"/>
      <c r="DES106" s="93"/>
      <c r="DET106" s="93"/>
      <c r="DEU106" s="93"/>
      <c r="DEV106" s="93"/>
      <c r="DEW106" s="93"/>
      <c r="DEX106" s="93"/>
      <c r="DEY106" s="93"/>
      <c r="DEZ106" s="93"/>
      <c r="DFA106" s="93"/>
      <c r="DFB106" s="93"/>
      <c r="DFC106" s="93"/>
      <c r="DFD106" s="93"/>
      <c r="DFE106" s="93"/>
      <c r="DFF106" s="93"/>
      <c r="DFG106" s="93"/>
      <c r="DFH106" s="93"/>
      <c r="DFI106" s="93"/>
      <c r="DFJ106" s="93"/>
      <c r="DFK106" s="93"/>
      <c r="DFL106" s="93"/>
      <c r="DFM106" s="93"/>
      <c r="DFN106" s="93"/>
      <c r="DFO106" s="93"/>
      <c r="DFP106" s="93"/>
      <c r="DFQ106" s="93"/>
      <c r="DFR106" s="93"/>
      <c r="DFX106" s="93"/>
      <c r="DGA106" s="93"/>
      <c r="DGD106" s="93"/>
      <c r="DGG106" s="93"/>
      <c r="DGJ106" s="93"/>
      <c r="DGM106" s="93"/>
      <c r="DGS106" s="93"/>
      <c r="DHB106" s="93"/>
      <c r="DHE106" s="93"/>
      <c r="DHH106" s="93"/>
      <c r="DHK106" s="93"/>
      <c r="DHW106" s="93"/>
      <c r="DIC106" s="93"/>
      <c r="DIF106" s="93"/>
      <c r="DII106" s="93"/>
      <c r="DIL106" s="93"/>
      <c r="DIR106" s="93"/>
      <c r="DIU106" s="93"/>
      <c r="DIX106" s="93"/>
      <c r="DJA106" s="93"/>
      <c r="DJC106" s="93"/>
      <c r="DJD106" s="93"/>
      <c r="DJI106" s="93"/>
      <c r="DJL106" s="93"/>
      <c r="DJO106" s="93"/>
      <c r="DJR106" s="93"/>
      <c r="DJU106" s="93"/>
      <c r="DJX106" s="93"/>
      <c r="DKA106" s="93"/>
      <c r="DKG106" s="93"/>
      <c r="DKJ106" s="93"/>
      <c r="DKM106" s="93"/>
      <c r="DKO106" s="93"/>
      <c r="DKP106" s="93"/>
      <c r="DKX106" s="93"/>
      <c r="DLA106" s="93"/>
      <c r="DLD106" s="93"/>
      <c r="DLO106" s="93"/>
      <c r="DLP106" s="93"/>
      <c r="DLU106" s="93"/>
      <c r="DLY106" s="93"/>
      <c r="DLZ106" s="93"/>
      <c r="DMH106" s="93"/>
      <c r="DMI106" s="93"/>
      <c r="DNI106" s="93"/>
      <c r="DNJ106" s="93"/>
      <c r="DNK106" s="93"/>
      <c r="DNL106" s="93"/>
      <c r="DNM106" s="93"/>
      <c r="DNN106" s="93"/>
      <c r="DNO106" s="93"/>
      <c r="DNP106" s="93"/>
      <c r="DNQ106" s="93"/>
      <c r="DNR106" s="93"/>
      <c r="DNS106" s="93"/>
      <c r="DNT106" s="93"/>
      <c r="DNU106" s="93"/>
      <c r="DNV106" s="93"/>
      <c r="DNW106" s="93"/>
      <c r="DNX106" s="93"/>
      <c r="DNY106" s="93"/>
      <c r="DNZ106" s="93"/>
      <c r="DOA106" s="93"/>
      <c r="DOB106" s="93"/>
      <c r="DOC106" s="93"/>
      <c r="DOD106" s="93"/>
      <c r="DOE106" s="93"/>
      <c r="DOF106" s="93"/>
      <c r="DOG106" s="93"/>
      <c r="DOH106" s="93"/>
      <c r="DOI106" s="93"/>
      <c r="DOJ106" s="93"/>
      <c r="DOK106" s="93"/>
      <c r="DOL106" s="93"/>
      <c r="DOM106" s="93"/>
      <c r="DON106" s="93"/>
      <c r="DOO106" s="93"/>
      <c r="DOP106" s="93"/>
      <c r="DOQ106" s="93"/>
      <c r="DOR106" s="93"/>
      <c r="DOS106" s="93"/>
      <c r="DOT106" s="93"/>
      <c r="DOU106" s="93"/>
      <c r="DOV106" s="93"/>
      <c r="DOW106" s="93"/>
      <c r="DOX106" s="93"/>
      <c r="DOY106" s="93"/>
      <c r="DOZ106" s="93"/>
      <c r="DPA106" s="93"/>
      <c r="DPB106" s="93"/>
      <c r="DPC106" s="93"/>
      <c r="DPD106" s="93"/>
      <c r="DPE106" s="93"/>
      <c r="DPF106" s="93"/>
      <c r="DPG106" s="93"/>
      <c r="DPH106" s="93"/>
      <c r="DPI106" s="93"/>
      <c r="DPJ106" s="93"/>
      <c r="DPK106" s="93"/>
      <c r="DPL106" s="93"/>
      <c r="DPM106" s="93"/>
      <c r="DPN106" s="93"/>
      <c r="DPT106" s="93"/>
      <c r="DPW106" s="93"/>
      <c r="DPZ106" s="93"/>
      <c r="DQC106" s="93"/>
      <c r="DQF106" s="93"/>
      <c r="DQI106" s="93"/>
      <c r="DQO106" s="93"/>
      <c r="DQX106" s="93"/>
      <c r="DRA106" s="93"/>
      <c r="DRD106" s="93"/>
      <c r="DRG106" s="93"/>
      <c r="DRS106" s="93"/>
      <c r="DRY106" s="93"/>
      <c r="DSB106" s="93"/>
      <c r="DSE106" s="93"/>
      <c r="DSH106" s="93"/>
      <c r="DSN106" s="93"/>
      <c r="DSQ106" s="93"/>
      <c r="DST106" s="93"/>
      <c r="DSW106" s="93"/>
      <c r="DSY106" s="93"/>
      <c r="DSZ106" s="93"/>
      <c r="DTE106" s="93"/>
      <c r="DTH106" s="93"/>
      <c r="DTK106" s="93"/>
      <c r="DTN106" s="93"/>
      <c r="DTQ106" s="93"/>
      <c r="DTT106" s="93"/>
      <c r="DTW106" s="93"/>
      <c r="DUC106" s="93"/>
      <c r="DUF106" s="93"/>
      <c r="DUI106" s="93"/>
      <c r="DUK106" s="93"/>
      <c r="DUL106" s="93"/>
      <c r="DUT106" s="93"/>
      <c r="DUW106" s="93"/>
      <c r="DUZ106" s="93"/>
      <c r="DVK106" s="93"/>
      <c r="DVL106" s="93"/>
      <c r="DVQ106" s="93"/>
      <c r="DVU106" s="93"/>
      <c r="DVV106" s="93"/>
      <c r="DWD106" s="93"/>
      <c r="DWE106" s="93"/>
      <c r="DXE106" s="93"/>
      <c r="DXF106" s="93"/>
      <c r="DXG106" s="93"/>
      <c r="DXH106" s="93"/>
      <c r="DXI106" s="93"/>
      <c r="DXJ106" s="93"/>
      <c r="DXK106" s="93"/>
      <c r="DXL106" s="93"/>
      <c r="DXM106" s="93"/>
      <c r="DXN106" s="93"/>
      <c r="DXO106" s="93"/>
      <c r="DXP106" s="93"/>
      <c r="DXQ106" s="93"/>
      <c r="DXR106" s="93"/>
      <c r="DXS106" s="93"/>
      <c r="DXT106" s="93"/>
      <c r="DXU106" s="93"/>
      <c r="DXV106" s="93"/>
      <c r="DXW106" s="93"/>
      <c r="DXX106" s="93"/>
      <c r="DXY106" s="93"/>
      <c r="DXZ106" s="93"/>
      <c r="DYA106" s="93"/>
      <c r="DYB106" s="93"/>
      <c r="DYC106" s="93"/>
      <c r="DYD106" s="93"/>
      <c r="DYE106" s="93"/>
      <c r="DYF106" s="93"/>
      <c r="DYG106" s="93"/>
      <c r="DYH106" s="93"/>
      <c r="DYI106" s="93"/>
      <c r="DYJ106" s="93"/>
      <c r="DYK106" s="93"/>
      <c r="DYL106" s="93"/>
      <c r="DYM106" s="93"/>
      <c r="DYN106" s="93"/>
      <c r="DYO106" s="93"/>
      <c r="DYP106" s="93"/>
      <c r="DYQ106" s="93"/>
      <c r="DYR106" s="93"/>
      <c r="DYS106" s="93"/>
      <c r="DYT106" s="93"/>
      <c r="DYU106" s="93"/>
      <c r="DYV106" s="93"/>
      <c r="DYW106" s="93"/>
      <c r="DYX106" s="93"/>
      <c r="DYY106" s="93"/>
      <c r="DYZ106" s="93"/>
      <c r="DZA106" s="93"/>
      <c r="DZB106" s="93"/>
      <c r="DZC106" s="93"/>
      <c r="DZD106" s="93"/>
      <c r="DZE106" s="93"/>
      <c r="DZF106" s="93"/>
      <c r="DZG106" s="93"/>
      <c r="DZH106" s="93"/>
      <c r="DZI106" s="93"/>
      <c r="DZJ106" s="93"/>
      <c r="DZP106" s="93"/>
      <c r="DZS106" s="93"/>
      <c r="DZV106" s="93"/>
      <c r="DZY106" s="93"/>
      <c r="EAB106" s="93"/>
      <c r="EAE106" s="93"/>
      <c r="EAK106" s="93"/>
      <c r="EAT106" s="93"/>
      <c r="EAW106" s="93"/>
      <c r="EAZ106" s="93"/>
      <c r="EBC106" s="93"/>
      <c r="EBO106" s="93"/>
      <c r="EBU106" s="93"/>
      <c r="EBX106" s="93"/>
      <c r="ECA106" s="93"/>
      <c r="ECD106" s="93"/>
      <c r="ECJ106" s="93"/>
      <c r="ECM106" s="93"/>
      <c r="ECP106" s="93"/>
      <c r="ECS106" s="93"/>
      <c r="ECU106" s="93"/>
      <c r="ECV106" s="93"/>
      <c r="EDA106" s="93"/>
      <c r="EDD106" s="93"/>
      <c r="EDG106" s="93"/>
      <c r="EDJ106" s="93"/>
      <c r="EDM106" s="93"/>
      <c r="EDP106" s="93"/>
      <c r="EDS106" s="93"/>
      <c r="EDY106" s="93"/>
      <c r="EEB106" s="93"/>
      <c r="EEE106" s="93"/>
      <c r="EEG106" s="93"/>
      <c r="EEH106" s="93"/>
      <c r="EEP106" s="93"/>
      <c r="EES106" s="93"/>
      <c r="EEV106" s="93"/>
      <c r="EFG106" s="93"/>
      <c r="EFH106" s="93"/>
      <c r="EFM106" s="93"/>
      <c r="EFQ106" s="93"/>
      <c r="EFR106" s="93"/>
      <c r="EFZ106" s="93"/>
      <c r="EGA106" s="93"/>
      <c r="EHA106" s="93"/>
      <c r="EHB106" s="93"/>
      <c r="EHC106" s="93"/>
      <c r="EHD106" s="93"/>
      <c r="EHE106" s="93"/>
      <c r="EHF106" s="93"/>
      <c r="EHG106" s="93"/>
      <c r="EHH106" s="93"/>
      <c r="EHI106" s="93"/>
      <c r="EHJ106" s="93"/>
      <c r="EHK106" s="93"/>
      <c r="EHL106" s="93"/>
      <c r="EHM106" s="93"/>
      <c r="EHN106" s="93"/>
      <c r="EHO106" s="93"/>
      <c r="EHP106" s="93"/>
      <c r="EHQ106" s="93"/>
      <c r="EHR106" s="93"/>
      <c r="EHS106" s="93"/>
      <c r="EHT106" s="93"/>
      <c r="EHU106" s="93"/>
      <c r="EHV106" s="93"/>
      <c r="EHW106" s="93"/>
      <c r="EHX106" s="93"/>
      <c r="EHY106" s="93"/>
      <c r="EHZ106" s="93"/>
      <c r="EIA106" s="93"/>
      <c r="EIB106" s="93"/>
      <c r="EIC106" s="93"/>
      <c r="EID106" s="93"/>
      <c r="EIE106" s="93"/>
      <c r="EIF106" s="93"/>
      <c r="EIG106" s="93"/>
      <c r="EIH106" s="93"/>
      <c r="EII106" s="93"/>
      <c r="EIJ106" s="93"/>
      <c r="EIK106" s="93"/>
      <c r="EIL106" s="93"/>
      <c r="EIM106" s="93"/>
      <c r="EIN106" s="93"/>
      <c r="EIO106" s="93"/>
      <c r="EIP106" s="93"/>
      <c r="EIQ106" s="93"/>
      <c r="EIR106" s="93"/>
      <c r="EIS106" s="93"/>
      <c r="EIT106" s="93"/>
      <c r="EIU106" s="93"/>
      <c r="EIV106" s="93"/>
      <c r="EIW106" s="93"/>
      <c r="EIX106" s="93"/>
      <c r="EIY106" s="93"/>
      <c r="EIZ106" s="93"/>
      <c r="EJA106" s="93"/>
      <c r="EJB106" s="93"/>
      <c r="EJC106" s="93"/>
      <c r="EJD106" s="93"/>
      <c r="EJE106" s="93"/>
      <c r="EJF106" s="93"/>
      <c r="EJL106" s="93"/>
      <c r="EJO106" s="93"/>
      <c r="EJR106" s="93"/>
      <c r="EJU106" s="93"/>
      <c r="EJX106" s="93"/>
      <c r="EKA106" s="93"/>
      <c r="EKG106" s="93"/>
      <c r="EKP106" s="93"/>
      <c r="EKS106" s="93"/>
      <c r="EKV106" s="93"/>
      <c r="EKY106" s="93"/>
      <c r="ELK106" s="93"/>
      <c r="ELQ106" s="93"/>
      <c r="ELT106" s="93"/>
      <c r="ELW106" s="93"/>
      <c r="ELZ106" s="93"/>
      <c r="EMF106" s="93"/>
      <c r="EMI106" s="93"/>
      <c r="EML106" s="93"/>
      <c r="EMO106" s="93"/>
      <c r="EMQ106" s="93"/>
      <c r="EMR106" s="93"/>
      <c r="EMW106" s="93"/>
      <c r="EMZ106" s="93"/>
      <c r="ENC106" s="93"/>
      <c r="ENF106" s="93"/>
      <c r="ENI106" s="93"/>
      <c r="ENL106" s="93"/>
      <c r="ENO106" s="93"/>
      <c r="ENU106" s="93"/>
      <c r="ENX106" s="93"/>
      <c r="EOA106" s="93"/>
      <c r="EOC106" s="93"/>
      <c r="EOD106" s="93"/>
      <c r="EOL106" s="93"/>
      <c r="EOO106" s="93"/>
      <c r="EOR106" s="93"/>
      <c r="EPC106" s="93"/>
      <c r="EPD106" s="93"/>
      <c r="EPI106" s="93"/>
      <c r="EPM106" s="93"/>
      <c r="EPN106" s="93"/>
      <c r="EPV106" s="93"/>
      <c r="EPW106" s="93"/>
      <c r="EQW106" s="93"/>
      <c r="EQX106" s="93"/>
      <c r="EQY106" s="93"/>
      <c r="EQZ106" s="93"/>
      <c r="ERA106" s="93"/>
      <c r="ERB106" s="93"/>
      <c r="ERC106" s="93"/>
      <c r="ERD106" s="93"/>
      <c r="ERE106" s="93"/>
      <c r="ERF106" s="93"/>
      <c r="ERG106" s="93"/>
      <c r="ERH106" s="93"/>
      <c r="ERI106" s="93"/>
      <c r="ERJ106" s="93"/>
      <c r="ERK106" s="93"/>
      <c r="ERL106" s="93"/>
      <c r="ERM106" s="93"/>
      <c r="ERN106" s="93"/>
      <c r="ERO106" s="93"/>
      <c r="ERP106" s="93"/>
      <c r="ERQ106" s="93"/>
      <c r="ERR106" s="93"/>
      <c r="ERS106" s="93"/>
      <c r="ERT106" s="93"/>
      <c r="ERU106" s="93"/>
      <c r="ERV106" s="93"/>
      <c r="ERW106" s="93"/>
      <c r="ERX106" s="93"/>
      <c r="ERY106" s="93"/>
      <c r="ERZ106" s="93"/>
      <c r="ESA106" s="93"/>
      <c r="ESB106" s="93"/>
      <c r="ESC106" s="93"/>
      <c r="ESD106" s="93"/>
      <c r="ESE106" s="93"/>
      <c r="ESF106" s="93"/>
      <c r="ESG106" s="93"/>
      <c r="ESH106" s="93"/>
      <c r="ESI106" s="93"/>
      <c r="ESJ106" s="93"/>
      <c r="ESK106" s="93"/>
      <c r="ESL106" s="93"/>
      <c r="ESM106" s="93"/>
      <c r="ESN106" s="93"/>
      <c r="ESO106" s="93"/>
      <c r="ESP106" s="93"/>
      <c r="ESQ106" s="93"/>
      <c r="ESR106" s="93"/>
      <c r="ESS106" s="93"/>
      <c r="EST106" s="93"/>
      <c r="ESU106" s="93"/>
      <c r="ESV106" s="93"/>
      <c r="ESW106" s="93"/>
      <c r="ESX106" s="93"/>
      <c r="ESY106" s="93"/>
      <c r="ESZ106" s="93"/>
      <c r="ETA106" s="93"/>
      <c r="ETB106" s="93"/>
      <c r="ETH106" s="93"/>
      <c r="ETK106" s="93"/>
      <c r="ETN106" s="93"/>
      <c r="ETQ106" s="93"/>
      <c r="ETT106" s="93"/>
      <c r="ETW106" s="93"/>
      <c r="EUC106" s="93"/>
      <c r="EUL106" s="93"/>
      <c r="EUO106" s="93"/>
      <c r="EUR106" s="93"/>
      <c r="EUU106" s="93"/>
      <c r="EVG106" s="93"/>
      <c r="EVM106" s="93"/>
      <c r="EVP106" s="93"/>
      <c r="EVS106" s="93"/>
      <c r="EVV106" s="93"/>
      <c r="EWB106" s="93"/>
      <c r="EWE106" s="93"/>
      <c r="EWH106" s="93"/>
      <c r="EWK106" s="93"/>
      <c r="EWM106" s="93"/>
      <c r="EWN106" s="93"/>
      <c r="EWS106" s="93"/>
      <c r="EWV106" s="93"/>
      <c r="EWY106" s="93"/>
      <c r="EXB106" s="93"/>
      <c r="EXE106" s="93"/>
      <c r="EXH106" s="93"/>
      <c r="EXK106" s="93"/>
      <c r="EXQ106" s="93"/>
      <c r="EXT106" s="93"/>
      <c r="EXW106" s="93"/>
      <c r="EXY106" s="93"/>
      <c r="EXZ106" s="93"/>
      <c r="EYH106" s="93"/>
      <c r="EYK106" s="93"/>
      <c r="EYN106" s="93"/>
      <c r="EYY106" s="93"/>
      <c r="EYZ106" s="93"/>
      <c r="EZE106" s="93"/>
      <c r="EZI106" s="93"/>
      <c r="EZJ106" s="93"/>
      <c r="EZR106" s="93"/>
      <c r="EZS106" s="93"/>
      <c r="FAS106" s="93"/>
      <c r="FAT106" s="93"/>
      <c r="FAU106" s="93"/>
      <c r="FAV106" s="93"/>
      <c r="FAW106" s="93"/>
      <c r="FAX106" s="93"/>
      <c r="FAY106" s="93"/>
      <c r="FAZ106" s="93"/>
      <c r="FBA106" s="93"/>
      <c r="FBB106" s="93"/>
      <c r="FBC106" s="93"/>
      <c r="FBD106" s="93"/>
      <c r="FBE106" s="93"/>
      <c r="FBF106" s="93"/>
      <c r="FBG106" s="93"/>
      <c r="FBH106" s="93"/>
      <c r="FBI106" s="93"/>
      <c r="FBJ106" s="93"/>
      <c r="FBK106" s="93"/>
      <c r="FBL106" s="93"/>
      <c r="FBM106" s="93"/>
      <c r="FBN106" s="93"/>
      <c r="FBO106" s="93"/>
      <c r="FBP106" s="93"/>
      <c r="FBQ106" s="93"/>
      <c r="FBR106" s="93"/>
      <c r="FBS106" s="93"/>
      <c r="FBT106" s="93"/>
      <c r="FBU106" s="93"/>
      <c r="FBV106" s="93"/>
      <c r="FBW106" s="93"/>
      <c r="FBX106" s="93"/>
      <c r="FBY106" s="93"/>
      <c r="FBZ106" s="93"/>
      <c r="FCA106" s="93"/>
      <c r="FCB106" s="93"/>
      <c r="FCC106" s="93"/>
      <c r="FCD106" s="93"/>
      <c r="FCE106" s="93"/>
      <c r="FCF106" s="93"/>
      <c r="FCG106" s="93"/>
      <c r="FCH106" s="93"/>
      <c r="FCI106" s="93"/>
      <c r="FCJ106" s="93"/>
      <c r="FCK106" s="93"/>
      <c r="FCL106" s="93"/>
      <c r="FCM106" s="93"/>
      <c r="FCN106" s="93"/>
      <c r="FCO106" s="93"/>
      <c r="FCP106" s="93"/>
      <c r="FCQ106" s="93"/>
      <c r="FCR106" s="93"/>
      <c r="FCS106" s="93"/>
      <c r="FCT106" s="93"/>
      <c r="FCU106" s="93"/>
      <c r="FCV106" s="93"/>
      <c r="FCW106" s="93"/>
      <c r="FCX106" s="93"/>
      <c r="FDD106" s="93"/>
      <c r="FDG106" s="93"/>
      <c r="FDJ106" s="93"/>
      <c r="FDM106" s="93"/>
      <c r="FDP106" s="93"/>
      <c r="FDS106" s="93"/>
      <c r="FDY106" s="93"/>
      <c r="FEH106" s="93"/>
      <c r="FEK106" s="93"/>
      <c r="FEN106" s="93"/>
      <c r="FEQ106" s="93"/>
      <c r="FFC106" s="93"/>
      <c r="FFI106" s="93"/>
      <c r="FFL106" s="93"/>
      <c r="FFO106" s="93"/>
      <c r="FFR106" s="93"/>
      <c r="FFX106" s="93"/>
      <c r="FGA106" s="93"/>
      <c r="FGD106" s="93"/>
      <c r="FGG106" s="93"/>
      <c r="FGI106" s="93"/>
      <c r="FGJ106" s="93"/>
      <c r="FGO106" s="93"/>
      <c r="FGR106" s="93"/>
      <c r="FGU106" s="93"/>
      <c r="FGX106" s="93"/>
      <c r="FHA106" s="93"/>
      <c r="FHD106" s="93"/>
      <c r="FHG106" s="93"/>
      <c r="FHM106" s="93"/>
      <c r="FHP106" s="93"/>
      <c r="FHS106" s="93"/>
      <c r="FHU106" s="93"/>
      <c r="FHV106" s="93"/>
      <c r="FID106" s="93"/>
      <c r="FIG106" s="93"/>
      <c r="FIJ106" s="93"/>
      <c r="FIU106" s="93"/>
      <c r="FIV106" s="93"/>
      <c r="FJA106" s="93"/>
      <c r="FJE106" s="93"/>
      <c r="FJF106" s="93"/>
      <c r="FJN106" s="93"/>
      <c r="FJO106" s="93"/>
      <c r="FKO106" s="93"/>
      <c r="FKP106" s="93"/>
      <c r="FKQ106" s="93"/>
      <c r="FKR106" s="93"/>
      <c r="FKS106" s="93"/>
      <c r="FKT106" s="93"/>
      <c r="FKU106" s="93"/>
      <c r="FKV106" s="93"/>
      <c r="FKW106" s="93"/>
      <c r="FKX106" s="93"/>
      <c r="FKY106" s="93"/>
      <c r="FKZ106" s="93"/>
      <c r="FLA106" s="93"/>
      <c r="FLB106" s="93"/>
      <c r="FLC106" s="93"/>
      <c r="FLD106" s="93"/>
      <c r="FLE106" s="93"/>
      <c r="FLF106" s="93"/>
      <c r="FLG106" s="93"/>
      <c r="FLH106" s="93"/>
      <c r="FLI106" s="93"/>
      <c r="FLJ106" s="93"/>
      <c r="FLK106" s="93"/>
      <c r="FLL106" s="93"/>
      <c r="FLM106" s="93"/>
      <c r="FLN106" s="93"/>
      <c r="FLO106" s="93"/>
      <c r="FLP106" s="93"/>
      <c r="FLQ106" s="93"/>
      <c r="FLR106" s="93"/>
      <c r="FLS106" s="93"/>
      <c r="FLT106" s="93"/>
      <c r="FLU106" s="93"/>
      <c r="FLV106" s="93"/>
      <c r="FLW106" s="93"/>
      <c r="FLX106" s="93"/>
      <c r="FLY106" s="93"/>
      <c r="FLZ106" s="93"/>
      <c r="FMA106" s="93"/>
      <c r="FMB106" s="93"/>
      <c r="FMC106" s="93"/>
      <c r="FMD106" s="93"/>
      <c r="FME106" s="93"/>
      <c r="FMF106" s="93"/>
      <c r="FMG106" s="93"/>
      <c r="FMH106" s="93"/>
      <c r="FMI106" s="93"/>
      <c r="FMJ106" s="93"/>
      <c r="FMK106" s="93"/>
      <c r="FML106" s="93"/>
      <c r="FMM106" s="93"/>
      <c r="FMN106" s="93"/>
      <c r="FMO106" s="93"/>
      <c r="FMP106" s="93"/>
      <c r="FMQ106" s="93"/>
      <c r="FMR106" s="93"/>
      <c r="FMS106" s="93"/>
      <c r="FMT106" s="93"/>
      <c r="FMZ106" s="93"/>
      <c r="FNC106" s="93"/>
      <c r="FNF106" s="93"/>
      <c r="FNI106" s="93"/>
      <c r="FNL106" s="93"/>
      <c r="FNO106" s="93"/>
      <c r="FNU106" s="93"/>
      <c r="FOD106" s="93"/>
      <c r="FOG106" s="93"/>
      <c r="FOJ106" s="93"/>
      <c r="FOM106" s="93"/>
      <c r="FOY106" s="93"/>
      <c r="FPE106" s="93"/>
      <c r="FPH106" s="93"/>
      <c r="FPK106" s="93"/>
      <c r="FPN106" s="93"/>
      <c r="FPT106" s="93"/>
      <c r="FPW106" s="93"/>
      <c r="FPZ106" s="93"/>
      <c r="FQC106" s="93"/>
      <c r="FQE106" s="93"/>
      <c r="FQF106" s="93"/>
      <c r="FQK106" s="93"/>
      <c r="FQN106" s="93"/>
      <c r="FQQ106" s="93"/>
      <c r="FQT106" s="93"/>
      <c r="FQW106" s="93"/>
      <c r="FQZ106" s="93"/>
      <c r="FRC106" s="93"/>
      <c r="FRI106" s="93"/>
      <c r="FRL106" s="93"/>
      <c r="FRO106" s="93"/>
      <c r="FRQ106" s="93"/>
      <c r="FRR106" s="93"/>
      <c r="FRZ106" s="93"/>
      <c r="FSC106" s="93"/>
      <c r="FSF106" s="93"/>
      <c r="FSQ106" s="93"/>
      <c r="FSR106" s="93"/>
      <c r="FSW106" s="93"/>
      <c r="FTA106" s="93"/>
      <c r="FTB106" s="93"/>
      <c r="FTJ106" s="93"/>
      <c r="FTK106" s="93"/>
      <c r="FUK106" s="93"/>
      <c r="FUL106" s="93"/>
      <c r="FUM106" s="93"/>
      <c r="FUN106" s="93"/>
      <c r="FUO106" s="93"/>
      <c r="FUP106" s="93"/>
      <c r="FUQ106" s="93"/>
      <c r="FUR106" s="93"/>
      <c r="FUS106" s="93"/>
      <c r="FUT106" s="93"/>
      <c r="FUU106" s="93"/>
      <c r="FUV106" s="93"/>
      <c r="FUW106" s="93"/>
      <c r="FUX106" s="93"/>
      <c r="FUY106" s="93"/>
      <c r="FUZ106" s="93"/>
      <c r="FVA106" s="93"/>
      <c r="FVB106" s="93"/>
      <c r="FVC106" s="93"/>
      <c r="FVD106" s="93"/>
      <c r="FVE106" s="93"/>
      <c r="FVF106" s="93"/>
      <c r="FVG106" s="93"/>
      <c r="FVH106" s="93"/>
      <c r="FVI106" s="93"/>
      <c r="FVJ106" s="93"/>
      <c r="FVK106" s="93"/>
      <c r="FVL106" s="93"/>
      <c r="FVM106" s="93"/>
      <c r="FVN106" s="93"/>
      <c r="FVO106" s="93"/>
      <c r="FVP106" s="93"/>
      <c r="FVQ106" s="93"/>
      <c r="FVR106" s="93"/>
      <c r="FVS106" s="93"/>
      <c r="FVT106" s="93"/>
      <c r="FVU106" s="93"/>
      <c r="FVV106" s="93"/>
      <c r="FVW106" s="93"/>
      <c r="FVX106" s="93"/>
      <c r="FVY106" s="93"/>
      <c r="FVZ106" s="93"/>
      <c r="FWA106" s="93"/>
      <c r="FWB106" s="93"/>
      <c r="FWC106" s="93"/>
      <c r="FWD106" s="93"/>
      <c r="FWE106" s="93"/>
      <c r="FWF106" s="93"/>
      <c r="FWG106" s="93"/>
      <c r="FWH106" s="93"/>
      <c r="FWI106" s="93"/>
      <c r="FWJ106" s="93"/>
      <c r="FWK106" s="93"/>
      <c r="FWL106" s="93"/>
      <c r="FWM106" s="93"/>
      <c r="FWN106" s="93"/>
      <c r="FWO106" s="93"/>
      <c r="FWP106" s="93"/>
      <c r="FWV106" s="93"/>
      <c r="FWY106" s="93"/>
      <c r="FXB106" s="93"/>
      <c r="FXE106" s="93"/>
      <c r="FXH106" s="93"/>
      <c r="FXK106" s="93"/>
      <c r="FXQ106" s="93"/>
      <c r="FXZ106" s="93"/>
      <c r="FYC106" s="93"/>
      <c r="FYF106" s="93"/>
      <c r="FYI106" s="93"/>
      <c r="FYU106" s="93"/>
      <c r="FZA106" s="93"/>
      <c r="FZD106" s="93"/>
      <c r="FZG106" s="93"/>
      <c r="FZJ106" s="93"/>
      <c r="FZP106" s="93"/>
      <c r="FZS106" s="93"/>
      <c r="FZV106" s="93"/>
      <c r="FZY106" s="93"/>
      <c r="GAA106" s="93"/>
      <c r="GAB106" s="93"/>
      <c r="GAG106" s="93"/>
      <c r="GAJ106" s="93"/>
      <c r="GAM106" s="93"/>
      <c r="GAP106" s="93"/>
      <c r="GAS106" s="93"/>
      <c r="GAV106" s="93"/>
      <c r="GAY106" s="93"/>
      <c r="GBE106" s="93"/>
      <c r="GBH106" s="93"/>
      <c r="GBK106" s="93"/>
      <c r="GBM106" s="93"/>
      <c r="GBN106" s="93"/>
      <c r="GBV106" s="93"/>
      <c r="GBY106" s="93"/>
      <c r="GCB106" s="93"/>
      <c r="GCM106" s="93"/>
      <c r="GCN106" s="93"/>
      <c r="GCS106" s="93"/>
      <c r="GCW106" s="93"/>
      <c r="GCX106" s="93"/>
      <c r="GDF106" s="93"/>
      <c r="GDG106" s="93"/>
      <c r="GEG106" s="93"/>
      <c r="GEH106" s="93"/>
      <c r="GEI106" s="93"/>
      <c r="GEJ106" s="93"/>
      <c r="GEK106" s="93"/>
      <c r="GEL106" s="93"/>
      <c r="GEM106" s="93"/>
      <c r="GEN106" s="93"/>
      <c r="GEO106" s="93"/>
      <c r="GEP106" s="93"/>
      <c r="GEQ106" s="93"/>
      <c r="GER106" s="93"/>
      <c r="GES106" s="93"/>
      <c r="GET106" s="93"/>
      <c r="GEU106" s="93"/>
      <c r="GEV106" s="93"/>
      <c r="GEW106" s="93"/>
      <c r="GEX106" s="93"/>
      <c r="GEY106" s="93"/>
      <c r="GEZ106" s="93"/>
      <c r="GFA106" s="93"/>
      <c r="GFB106" s="93"/>
      <c r="GFC106" s="93"/>
      <c r="GFD106" s="93"/>
      <c r="GFE106" s="93"/>
      <c r="GFF106" s="93"/>
      <c r="GFG106" s="93"/>
      <c r="GFH106" s="93"/>
      <c r="GFI106" s="93"/>
      <c r="GFJ106" s="93"/>
      <c r="GFK106" s="93"/>
      <c r="GFL106" s="93"/>
      <c r="GFM106" s="93"/>
      <c r="GFN106" s="93"/>
      <c r="GFO106" s="93"/>
      <c r="GFP106" s="93"/>
      <c r="GFQ106" s="93"/>
      <c r="GFR106" s="93"/>
      <c r="GFS106" s="93"/>
      <c r="GFT106" s="93"/>
      <c r="GFU106" s="93"/>
      <c r="GFV106" s="93"/>
      <c r="GFW106" s="93"/>
      <c r="GFX106" s="93"/>
      <c r="GFY106" s="93"/>
      <c r="GFZ106" s="93"/>
      <c r="GGA106" s="93"/>
      <c r="GGB106" s="93"/>
      <c r="GGC106" s="93"/>
      <c r="GGD106" s="93"/>
      <c r="GGE106" s="93"/>
      <c r="GGF106" s="93"/>
      <c r="GGG106" s="93"/>
      <c r="GGH106" s="93"/>
      <c r="GGI106" s="93"/>
      <c r="GGJ106" s="93"/>
      <c r="GGK106" s="93"/>
      <c r="GGL106" s="93"/>
      <c r="GGR106" s="93"/>
      <c r="GGU106" s="93"/>
      <c r="GGX106" s="93"/>
      <c r="GHA106" s="93"/>
      <c r="GHD106" s="93"/>
      <c r="GHG106" s="93"/>
      <c r="GHM106" s="93"/>
      <c r="GHV106" s="93"/>
      <c r="GHY106" s="93"/>
      <c r="GIB106" s="93"/>
      <c r="GIE106" s="93"/>
      <c r="GIQ106" s="93"/>
      <c r="GIW106" s="93"/>
      <c r="GIZ106" s="93"/>
      <c r="GJC106" s="93"/>
      <c r="GJF106" s="93"/>
      <c r="GJL106" s="93"/>
      <c r="GJO106" s="93"/>
      <c r="GJR106" s="93"/>
      <c r="GJU106" s="93"/>
      <c r="GJW106" s="93"/>
      <c r="GJX106" s="93"/>
      <c r="GKC106" s="93"/>
      <c r="GKF106" s="93"/>
      <c r="GKI106" s="93"/>
      <c r="GKL106" s="93"/>
      <c r="GKO106" s="93"/>
      <c r="GKR106" s="93"/>
      <c r="GKU106" s="93"/>
      <c r="GLA106" s="93"/>
      <c r="GLD106" s="93"/>
      <c r="GLG106" s="93"/>
      <c r="GLI106" s="93"/>
      <c r="GLJ106" s="93"/>
      <c r="GLR106" s="93"/>
      <c r="GLU106" s="93"/>
      <c r="GLX106" s="93"/>
      <c r="GMI106" s="93"/>
      <c r="GMJ106" s="93"/>
      <c r="GMO106" s="93"/>
      <c r="GMS106" s="93"/>
      <c r="GMT106" s="93"/>
      <c r="GNB106" s="93"/>
      <c r="GNC106" s="93"/>
      <c r="GOC106" s="93"/>
      <c r="GOD106" s="93"/>
      <c r="GOE106" s="93"/>
      <c r="GOF106" s="93"/>
      <c r="GOG106" s="93"/>
      <c r="GOH106" s="93"/>
      <c r="GOI106" s="93"/>
      <c r="GOJ106" s="93"/>
      <c r="GOK106" s="93"/>
      <c r="GOL106" s="93"/>
      <c r="GOM106" s="93"/>
      <c r="GON106" s="93"/>
      <c r="GOO106" s="93"/>
      <c r="GOP106" s="93"/>
      <c r="GOQ106" s="93"/>
      <c r="GOR106" s="93"/>
      <c r="GOS106" s="93"/>
      <c r="GOT106" s="93"/>
      <c r="GOU106" s="93"/>
      <c r="GOV106" s="93"/>
      <c r="GOW106" s="93"/>
      <c r="GOX106" s="93"/>
      <c r="GOY106" s="93"/>
      <c r="GOZ106" s="93"/>
      <c r="GPA106" s="93"/>
      <c r="GPB106" s="93"/>
      <c r="GPC106" s="93"/>
      <c r="GPD106" s="93"/>
      <c r="GPE106" s="93"/>
      <c r="GPF106" s="93"/>
      <c r="GPG106" s="93"/>
      <c r="GPH106" s="93"/>
      <c r="GPI106" s="93"/>
      <c r="GPJ106" s="93"/>
      <c r="GPK106" s="93"/>
      <c r="GPL106" s="93"/>
      <c r="GPM106" s="93"/>
      <c r="GPN106" s="93"/>
      <c r="GPO106" s="93"/>
      <c r="GPP106" s="93"/>
      <c r="GPQ106" s="93"/>
      <c r="GPR106" s="93"/>
      <c r="GPS106" s="93"/>
      <c r="GPT106" s="93"/>
      <c r="GPU106" s="93"/>
      <c r="GPV106" s="93"/>
      <c r="GPW106" s="93"/>
      <c r="GPX106" s="93"/>
      <c r="GPY106" s="93"/>
      <c r="GPZ106" s="93"/>
      <c r="GQA106" s="93"/>
      <c r="GQB106" s="93"/>
      <c r="GQC106" s="93"/>
      <c r="GQD106" s="93"/>
      <c r="GQE106" s="93"/>
      <c r="GQF106" s="93"/>
      <c r="GQG106" s="93"/>
      <c r="GQH106" s="93"/>
      <c r="GQN106" s="93"/>
      <c r="GQQ106" s="93"/>
      <c r="GQT106" s="93"/>
      <c r="GQW106" s="93"/>
      <c r="GQZ106" s="93"/>
      <c r="GRC106" s="93"/>
      <c r="GRI106" s="93"/>
      <c r="GRR106" s="93"/>
      <c r="GRU106" s="93"/>
      <c r="GRX106" s="93"/>
      <c r="GSA106" s="93"/>
      <c r="GSM106" s="93"/>
      <c r="GSS106" s="93"/>
      <c r="GSV106" s="93"/>
      <c r="GSY106" s="93"/>
      <c r="GTB106" s="93"/>
      <c r="GTH106" s="93"/>
      <c r="GTK106" s="93"/>
      <c r="GTN106" s="93"/>
      <c r="GTQ106" s="93"/>
      <c r="GTS106" s="93"/>
      <c r="GTT106" s="93"/>
      <c r="GTY106" s="93"/>
      <c r="GUB106" s="93"/>
      <c r="GUE106" s="93"/>
      <c r="GUH106" s="93"/>
      <c r="GUK106" s="93"/>
      <c r="GUN106" s="93"/>
      <c r="GUQ106" s="93"/>
      <c r="GUW106" s="93"/>
      <c r="GUZ106" s="93"/>
      <c r="GVC106" s="93"/>
      <c r="GVE106" s="93"/>
      <c r="GVF106" s="93"/>
      <c r="GVN106" s="93"/>
      <c r="GVQ106" s="93"/>
      <c r="GVT106" s="93"/>
      <c r="GWE106" s="93"/>
      <c r="GWF106" s="93"/>
      <c r="GWK106" s="93"/>
      <c r="GWO106" s="93"/>
      <c r="GWP106" s="93"/>
      <c r="GWX106" s="93"/>
      <c r="GWY106" s="93"/>
      <c r="GXY106" s="93"/>
      <c r="GXZ106" s="93"/>
      <c r="GYA106" s="93"/>
      <c r="GYB106" s="93"/>
      <c r="GYC106" s="93"/>
      <c r="GYD106" s="93"/>
      <c r="GYE106" s="93"/>
      <c r="GYF106" s="93"/>
      <c r="GYG106" s="93"/>
      <c r="GYH106" s="93"/>
      <c r="GYI106" s="93"/>
      <c r="GYJ106" s="93"/>
      <c r="GYK106" s="93"/>
      <c r="GYL106" s="93"/>
      <c r="GYM106" s="93"/>
      <c r="GYN106" s="93"/>
      <c r="GYO106" s="93"/>
      <c r="GYP106" s="93"/>
      <c r="GYQ106" s="93"/>
      <c r="GYR106" s="93"/>
      <c r="GYS106" s="93"/>
      <c r="GYT106" s="93"/>
      <c r="GYU106" s="93"/>
      <c r="GYV106" s="93"/>
      <c r="GYW106" s="93"/>
      <c r="GYX106" s="93"/>
      <c r="GYY106" s="93"/>
      <c r="GYZ106" s="93"/>
      <c r="GZA106" s="93"/>
      <c r="GZB106" s="93"/>
      <c r="GZC106" s="93"/>
      <c r="GZD106" s="93"/>
      <c r="GZE106" s="93"/>
      <c r="GZF106" s="93"/>
      <c r="GZG106" s="93"/>
      <c r="GZH106" s="93"/>
      <c r="GZI106" s="93"/>
      <c r="GZJ106" s="93"/>
      <c r="GZK106" s="93"/>
      <c r="GZL106" s="93"/>
      <c r="GZM106" s="93"/>
      <c r="GZN106" s="93"/>
      <c r="GZO106" s="93"/>
      <c r="GZP106" s="93"/>
      <c r="GZQ106" s="93"/>
      <c r="GZR106" s="93"/>
      <c r="GZS106" s="93"/>
      <c r="GZT106" s="93"/>
      <c r="GZU106" s="93"/>
      <c r="GZV106" s="93"/>
      <c r="GZW106" s="93"/>
      <c r="GZX106" s="93"/>
      <c r="GZY106" s="93"/>
      <c r="GZZ106" s="93"/>
      <c r="HAA106" s="93"/>
      <c r="HAB106" s="93"/>
      <c r="HAC106" s="93"/>
      <c r="HAD106" s="93"/>
      <c r="HAJ106" s="93"/>
      <c r="HAM106" s="93"/>
      <c r="HAP106" s="93"/>
      <c r="HAS106" s="93"/>
      <c r="HAV106" s="93"/>
      <c r="HAY106" s="93"/>
      <c r="HBE106" s="93"/>
      <c r="HBN106" s="93"/>
      <c r="HBQ106" s="93"/>
      <c r="HBT106" s="93"/>
      <c r="HBW106" s="93"/>
      <c r="HCI106" s="93"/>
      <c r="HCO106" s="93"/>
      <c r="HCR106" s="93"/>
      <c r="HCU106" s="93"/>
      <c r="HCX106" s="93"/>
      <c r="HDD106" s="93"/>
      <c r="HDG106" s="93"/>
      <c r="HDJ106" s="93"/>
      <c r="HDM106" s="93"/>
      <c r="HDO106" s="93"/>
      <c r="HDP106" s="93"/>
      <c r="HDU106" s="93"/>
      <c r="HDX106" s="93"/>
      <c r="HEA106" s="93"/>
      <c r="HED106" s="93"/>
      <c r="HEG106" s="93"/>
      <c r="HEJ106" s="93"/>
      <c r="HEM106" s="93"/>
      <c r="HES106" s="93"/>
      <c r="HEV106" s="93"/>
      <c r="HEY106" s="93"/>
      <c r="HFA106" s="93"/>
      <c r="HFB106" s="93"/>
      <c r="HFJ106" s="93"/>
      <c r="HFM106" s="93"/>
      <c r="HFP106" s="93"/>
      <c r="HGA106" s="93"/>
      <c r="HGB106" s="93"/>
      <c r="HGG106" s="93"/>
      <c r="HGK106" s="93"/>
      <c r="HGL106" s="93"/>
      <c r="HGT106" s="93"/>
      <c r="HGU106" s="93"/>
      <c r="HHU106" s="93"/>
      <c r="HHV106" s="93"/>
      <c r="HHW106" s="93"/>
      <c r="HHX106" s="93"/>
      <c r="HHY106" s="93"/>
      <c r="HHZ106" s="93"/>
      <c r="HIA106" s="93"/>
      <c r="HIB106" s="93"/>
      <c r="HIC106" s="93"/>
      <c r="HID106" s="93"/>
      <c r="HIE106" s="93"/>
      <c r="HIF106" s="93"/>
      <c r="HIG106" s="93"/>
      <c r="HIH106" s="93"/>
      <c r="HII106" s="93"/>
      <c r="HIJ106" s="93"/>
      <c r="HIK106" s="93"/>
      <c r="HIL106" s="93"/>
      <c r="HIM106" s="93"/>
      <c r="HIN106" s="93"/>
      <c r="HIO106" s="93"/>
      <c r="HIP106" s="93"/>
      <c r="HIQ106" s="93"/>
      <c r="HIR106" s="93"/>
      <c r="HIS106" s="93"/>
      <c r="HIT106" s="93"/>
      <c r="HIU106" s="93"/>
      <c r="HIV106" s="93"/>
      <c r="HIW106" s="93"/>
      <c r="HIX106" s="93"/>
      <c r="HIY106" s="93"/>
      <c r="HIZ106" s="93"/>
      <c r="HJA106" s="93"/>
      <c r="HJB106" s="93"/>
      <c r="HJC106" s="93"/>
      <c r="HJD106" s="93"/>
      <c r="HJE106" s="93"/>
      <c r="HJF106" s="93"/>
      <c r="HJG106" s="93"/>
      <c r="HJH106" s="93"/>
      <c r="HJI106" s="93"/>
      <c r="HJJ106" s="93"/>
      <c r="HJK106" s="93"/>
      <c r="HJL106" s="93"/>
      <c r="HJM106" s="93"/>
      <c r="HJN106" s="93"/>
      <c r="HJO106" s="93"/>
      <c r="HJP106" s="93"/>
      <c r="HJQ106" s="93"/>
      <c r="HJR106" s="93"/>
      <c r="HJS106" s="93"/>
      <c r="HJT106" s="93"/>
      <c r="HJU106" s="93"/>
      <c r="HJV106" s="93"/>
      <c r="HJW106" s="93"/>
      <c r="HJX106" s="93"/>
      <c r="HJY106" s="93"/>
      <c r="HJZ106" s="93"/>
      <c r="HKF106" s="93"/>
      <c r="HKI106" s="93"/>
      <c r="HKL106" s="93"/>
      <c r="HKO106" s="93"/>
      <c r="HKR106" s="93"/>
      <c r="HKU106" s="93"/>
      <c r="HLA106" s="93"/>
      <c r="HLJ106" s="93"/>
      <c r="HLM106" s="93"/>
      <c r="HLP106" s="93"/>
      <c r="HLS106" s="93"/>
      <c r="HME106" s="93"/>
      <c r="HMK106" s="93"/>
      <c r="HMN106" s="93"/>
      <c r="HMQ106" s="93"/>
      <c r="HMT106" s="93"/>
      <c r="HMZ106" s="93"/>
      <c r="HNC106" s="93"/>
      <c r="HNF106" s="93"/>
      <c r="HNI106" s="93"/>
      <c r="HNK106" s="93"/>
      <c r="HNL106" s="93"/>
      <c r="HNQ106" s="93"/>
      <c r="HNT106" s="93"/>
      <c r="HNW106" s="93"/>
      <c r="HNZ106" s="93"/>
      <c r="HOC106" s="93"/>
      <c r="HOF106" s="93"/>
      <c r="HOI106" s="93"/>
      <c r="HOO106" s="93"/>
      <c r="HOR106" s="93"/>
      <c r="HOU106" s="93"/>
      <c r="HOW106" s="93"/>
      <c r="HOX106" s="93"/>
      <c r="HPF106" s="93"/>
      <c r="HPI106" s="93"/>
      <c r="HPL106" s="93"/>
      <c r="HPW106" s="93"/>
      <c r="HPX106" s="93"/>
      <c r="HQC106" s="93"/>
      <c r="HQG106" s="93"/>
      <c r="HQH106" s="93"/>
      <c r="HQP106" s="93"/>
      <c r="HQQ106" s="93"/>
      <c r="HRQ106" s="93"/>
      <c r="HRR106" s="93"/>
      <c r="HRS106" s="93"/>
      <c r="HRT106" s="93"/>
      <c r="HRU106" s="93"/>
      <c r="HRV106" s="93"/>
      <c r="HRW106" s="93"/>
      <c r="HRX106" s="93"/>
      <c r="HRY106" s="93"/>
      <c r="HRZ106" s="93"/>
      <c r="HSA106" s="93"/>
      <c r="HSB106" s="93"/>
      <c r="HSC106" s="93"/>
      <c r="HSD106" s="93"/>
      <c r="HSE106" s="93"/>
      <c r="HSF106" s="93"/>
      <c r="HSG106" s="93"/>
      <c r="HSH106" s="93"/>
      <c r="HSI106" s="93"/>
      <c r="HSJ106" s="93"/>
      <c r="HSK106" s="93"/>
      <c r="HSL106" s="93"/>
      <c r="HSM106" s="93"/>
      <c r="HSN106" s="93"/>
      <c r="HSO106" s="93"/>
      <c r="HSP106" s="93"/>
      <c r="HSQ106" s="93"/>
      <c r="HSR106" s="93"/>
      <c r="HSS106" s="93"/>
      <c r="HST106" s="93"/>
      <c r="HSU106" s="93"/>
      <c r="HSV106" s="93"/>
      <c r="HSW106" s="93"/>
      <c r="HSX106" s="93"/>
      <c r="HSY106" s="93"/>
      <c r="HSZ106" s="93"/>
      <c r="HTA106" s="93"/>
      <c r="HTB106" s="93"/>
      <c r="HTC106" s="93"/>
      <c r="HTD106" s="93"/>
      <c r="HTE106" s="93"/>
      <c r="HTF106" s="93"/>
      <c r="HTG106" s="93"/>
      <c r="HTH106" s="93"/>
      <c r="HTI106" s="93"/>
      <c r="HTJ106" s="93"/>
      <c r="HTK106" s="93"/>
      <c r="HTL106" s="93"/>
      <c r="HTM106" s="93"/>
      <c r="HTN106" s="93"/>
      <c r="HTO106" s="93"/>
      <c r="HTP106" s="93"/>
      <c r="HTQ106" s="93"/>
      <c r="HTR106" s="93"/>
      <c r="HTS106" s="93"/>
      <c r="HTT106" s="93"/>
      <c r="HTU106" s="93"/>
      <c r="HTV106" s="93"/>
      <c r="HUB106" s="93"/>
      <c r="HUE106" s="93"/>
      <c r="HUH106" s="93"/>
      <c r="HUK106" s="93"/>
      <c r="HUN106" s="93"/>
      <c r="HUQ106" s="93"/>
      <c r="HUW106" s="93"/>
      <c r="HVF106" s="93"/>
      <c r="HVI106" s="93"/>
      <c r="HVL106" s="93"/>
      <c r="HVO106" s="93"/>
      <c r="HWA106" s="93"/>
      <c r="HWG106" s="93"/>
      <c r="HWJ106" s="93"/>
      <c r="HWM106" s="93"/>
      <c r="HWP106" s="93"/>
      <c r="HWV106" s="93"/>
      <c r="HWY106" s="93"/>
      <c r="HXB106" s="93"/>
      <c r="HXE106" s="93"/>
      <c r="HXG106" s="93"/>
      <c r="HXH106" s="93"/>
      <c r="HXM106" s="93"/>
      <c r="HXP106" s="93"/>
      <c r="HXS106" s="93"/>
      <c r="HXV106" s="93"/>
      <c r="HXY106" s="93"/>
      <c r="HYB106" s="93"/>
      <c r="HYE106" s="93"/>
      <c r="HYK106" s="93"/>
      <c r="HYN106" s="93"/>
      <c r="HYQ106" s="93"/>
      <c r="HYS106" s="93"/>
      <c r="HYT106" s="93"/>
      <c r="HZB106" s="93"/>
      <c r="HZE106" s="93"/>
      <c r="HZH106" s="93"/>
      <c r="HZS106" s="93"/>
      <c r="HZT106" s="93"/>
      <c r="HZY106" s="93"/>
      <c r="IAC106" s="93"/>
      <c r="IAD106" s="93"/>
      <c r="IAL106" s="93"/>
      <c r="IAM106" s="93"/>
      <c r="IBM106" s="93"/>
      <c r="IBN106" s="93"/>
      <c r="IBO106" s="93"/>
      <c r="IBP106" s="93"/>
      <c r="IBQ106" s="93"/>
      <c r="IBR106" s="93"/>
      <c r="IBS106" s="93"/>
      <c r="IBT106" s="93"/>
      <c r="IBU106" s="93"/>
      <c r="IBV106" s="93"/>
      <c r="IBW106" s="93"/>
      <c r="IBX106" s="93"/>
      <c r="IBY106" s="93"/>
      <c r="IBZ106" s="93"/>
      <c r="ICA106" s="93"/>
      <c r="ICB106" s="93"/>
      <c r="ICC106" s="93"/>
      <c r="ICD106" s="93"/>
      <c r="ICE106" s="93"/>
      <c r="ICF106" s="93"/>
      <c r="ICG106" s="93"/>
      <c r="ICH106" s="93"/>
      <c r="ICI106" s="93"/>
      <c r="ICJ106" s="93"/>
      <c r="ICK106" s="93"/>
      <c r="ICL106" s="93"/>
      <c r="ICM106" s="93"/>
      <c r="ICN106" s="93"/>
      <c r="ICO106" s="93"/>
      <c r="ICP106" s="93"/>
      <c r="ICQ106" s="93"/>
      <c r="ICR106" s="93"/>
      <c r="ICS106" s="93"/>
      <c r="ICT106" s="93"/>
      <c r="ICU106" s="93"/>
      <c r="ICV106" s="93"/>
      <c r="ICW106" s="93"/>
      <c r="ICX106" s="93"/>
      <c r="ICY106" s="93"/>
      <c r="ICZ106" s="93"/>
      <c r="IDA106" s="93"/>
      <c r="IDB106" s="93"/>
      <c r="IDC106" s="93"/>
      <c r="IDD106" s="93"/>
      <c r="IDE106" s="93"/>
      <c r="IDF106" s="93"/>
      <c r="IDG106" s="93"/>
      <c r="IDH106" s="93"/>
      <c r="IDI106" s="93"/>
      <c r="IDJ106" s="93"/>
      <c r="IDK106" s="93"/>
      <c r="IDL106" s="93"/>
      <c r="IDM106" s="93"/>
      <c r="IDN106" s="93"/>
      <c r="IDO106" s="93"/>
      <c r="IDP106" s="93"/>
      <c r="IDQ106" s="93"/>
      <c r="IDR106" s="93"/>
      <c r="IDX106" s="93"/>
      <c r="IEA106" s="93"/>
      <c r="IED106" s="93"/>
      <c r="IEG106" s="93"/>
      <c r="IEJ106" s="93"/>
      <c r="IEM106" s="93"/>
      <c r="IES106" s="93"/>
      <c r="IFB106" s="93"/>
      <c r="IFE106" s="93"/>
      <c r="IFH106" s="93"/>
      <c r="IFK106" s="93"/>
      <c r="IFW106" s="93"/>
      <c r="IGC106" s="93"/>
      <c r="IGF106" s="93"/>
      <c r="IGI106" s="93"/>
      <c r="IGL106" s="93"/>
      <c r="IGR106" s="93"/>
      <c r="IGU106" s="93"/>
      <c r="IGX106" s="93"/>
      <c r="IHA106" s="93"/>
      <c r="IHC106" s="93"/>
      <c r="IHD106" s="93"/>
      <c r="IHI106" s="93"/>
      <c r="IHL106" s="93"/>
      <c r="IHO106" s="93"/>
      <c r="IHR106" s="93"/>
      <c r="IHU106" s="93"/>
      <c r="IHX106" s="93"/>
      <c r="IIA106" s="93"/>
      <c r="IIG106" s="93"/>
      <c r="IIJ106" s="93"/>
      <c r="IIM106" s="93"/>
      <c r="IIO106" s="93"/>
      <c r="IIP106" s="93"/>
      <c r="IIX106" s="93"/>
      <c r="IJA106" s="93"/>
      <c r="IJD106" s="93"/>
      <c r="IJO106" s="93"/>
      <c r="IJP106" s="93"/>
      <c r="IJU106" s="93"/>
      <c r="IJY106" s="93"/>
      <c r="IJZ106" s="93"/>
      <c r="IKH106" s="93"/>
      <c r="IKI106" s="93"/>
      <c r="ILI106" s="93"/>
      <c r="ILJ106" s="93"/>
      <c r="ILK106" s="93"/>
      <c r="ILL106" s="93"/>
      <c r="ILM106" s="93"/>
      <c r="ILN106" s="93"/>
      <c r="ILO106" s="93"/>
      <c r="ILP106" s="93"/>
      <c r="ILQ106" s="93"/>
      <c r="ILR106" s="93"/>
      <c r="ILS106" s="93"/>
      <c r="ILT106" s="93"/>
      <c r="ILU106" s="93"/>
      <c r="ILV106" s="93"/>
      <c r="ILW106" s="93"/>
      <c r="ILX106" s="93"/>
      <c r="ILY106" s="93"/>
      <c r="ILZ106" s="93"/>
      <c r="IMA106" s="93"/>
      <c r="IMB106" s="93"/>
      <c r="IMC106" s="93"/>
      <c r="IMD106" s="93"/>
      <c r="IME106" s="93"/>
      <c r="IMF106" s="93"/>
      <c r="IMG106" s="93"/>
      <c r="IMH106" s="93"/>
      <c r="IMI106" s="93"/>
      <c r="IMJ106" s="93"/>
      <c r="IMK106" s="93"/>
      <c r="IML106" s="93"/>
      <c r="IMM106" s="93"/>
      <c r="IMN106" s="93"/>
      <c r="IMO106" s="93"/>
      <c r="IMP106" s="93"/>
      <c r="IMQ106" s="93"/>
      <c r="IMR106" s="93"/>
      <c r="IMS106" s="93"/>
      <c r="IMT106" s="93"/>
      <c r="IMU106" s="93"/>
      <c r="IMV106" s="93"/>
      <c r="IMW106" s="93"/>
      <c r="IMX106" s="93"/>
      <c r="IMY106" s="93"/>
      <c r="IMZ106" s="93"/>
      <c r="INA106" s="93"/>
      <c r="INB106" s="93"/>
      <c r="INC106" s="93"/>
      <c r="IND106" s="93"/>
      <c r="INE106" s="93"/>
      <c r="INF106" s="93"/>
      <c r="ING106" s="93"/>
      <c r="INH106" s="93"/>
      <c r="INI106" s="93"/>
      <c r="INJ106" s="93"/>
      <c r="INK106" s="93"/>
      <c r="INL106" s="93"/>
      <c r="INM106" s="93"/>
      <c r="INN106" s="93"/>
      <c r="INT106" s="93"/>
      <c r="INW106" s="93"/>
      <c r="INZ106" s="93"/>
      <c r="IOC106" s="93"/>
      <c r="IOF106" s="93"/>
      <c r="IOI106" s="93"/>
      <c r="IOO106" s="93"/>
      <c r="IOX106" s="93"/>
      <c r="IPA106" s="93"/>
      <c r="IPD106" s="93"/>
      <c r="IPG106" s="93"/>
      <c r="IPS106" s="93"/>
      <c r="IPY106" s="93"/>
      <c r="IQB106" s="93"/>
      <c r="IQE106" s="93"/>
      <c r="IQH106" s="93"/>
      <c r="IQN106" s="93"/>
      <c r="IQQ106" s="93"/>
      <c r="IQT106" s="93"/>
      <c r="IQW106" s="93"/>
      <c r="IQY106" s="93"/>
      <c r="IQZ106" s="93"/>
      <c r="IRE106" s="93"/>
      <c r="IRH106" s="93"/>
      <c r="IRK106" s="93"/>
      <c r="IRN106" s="93"/>
      <c r="IRQ106" s="93"/>
      <c r="IRT106" s="93"/>
      <c r="IRW106" s="93"/>
      <c r="ISC106" s="93"/>
      <c r="ISF106" s="93"/>
      <c r="ISI106" s="93"/>
      <c r="ISK106" s="93"/>
      <c r="ISL106" s="93"/>
      <c r="IST106" s="93"/>
      <c r="ISW106" s="93"/>
      <c r="ISZ106" s="93"/>
      <c r="ITK106" s="93"/>
      <c r="ITL106" s="93"/>
      <c r="ITQ106" s="93"/>
      <c r="ITU106" s="93"/>
      <c r="ITV106" s="93"/>
      <c r="IUD106" s="93"/>
      <c r="IUE106" s="93"/>
      <c r="IVE106" s="93"/>
      <c r="IVF106" s="93"/>
      <c r="IVG106" s="93"/>
      <c r="IVH106" s="93"/>
      <c r="IVI106" s="93"/>
      <c r="IVJ106" s="93"/>
      <c r="IVK106" s="93"/>
      <c r="IVL106" s="93"/>
      <c r="IVM106" s="93"/>
      <c r="IVN106" s="93"/>
      <c r="IVO106" s="93"/>
      <c r="IVP106" s="93"/>
      <c r="IVQ106" s="93"/>
      <c r="IVR106" s="93"/>
      <c r="IVS106" s="93"/>
      <c r="IVT106" s="93"/>
      <c r="IVU106" s="93"/>
      <c r="IVV106" s="93"/>
      <c r="IVW106" s="93"/>
      <c r="IVX106" s="93"/>
      <c r="IVY106" s="93"/>
      <c r="IVZ106" s="93"/>
      <c r="IWA106" s="93"/>
      <c r="IWB106" s="93"/>
      <c r="IWC106" s="93"/>
      <c r="IWD106" s="93"/>
      <c r="IWE106" s="93"/>
      <c r="IWF106" s="93"/>
      <c r="IWG106" s="93"/>
      <c r="IWH106" s="93"/>
      <c r="IWI106" s="93"/>
      <c r="IWJ106" s="93"/>
      <c r="IWK106" s="93"/>
      <c r="IWL106" s="93"/>
      <c r="IWM106" s="93"/>
      <c r="IWN106" s="93"/>
      <c r="IWO106" s="93"/>
      <c r="IWP106" s="93"/>
      <c r="IWQ106" s="93"/>
      <c r="IWR106" s="93"/>
      <c r="IWS106" s="93"/>
      <c r="IWT106" s="93"/>
      <c r="IWU106" s="93"/>
      <c r="IWV106" s="93"/>
      <c r="IWW106" s="93"/>
      <c r="IWX106" s="93"/>
      <c r="IWY106" s="93"/>
      <c r="IWZ106" s="93"/>
      <c r="IXA106" s="93"/>
      <c r="IXB106" s="93"/>
      <c r="IXC106" s="93"/>
      <c r="IXD106" s="93"/>
      <c r="IXE106" s="93"/>
      <c r="IXF106" s="93"/>
      <c r="IXG106" s="93"/>
      <c r="IXH106" s="93"/>
      <c r="IXI106" s="93"/>
      <c r="IXJ106" s="93"/>
      <c r="IXP106" s="93"/>
      <c r="IXS106" s="93"/>
      <c r="IXV106" s="93"/>
      <c r="IXY106" s="93"/>
      <c r="IYB106" s="93"/>
      <c r="IYE106" s="93"/>
      <c r="IYK106" s="93"/>
      <c r="IYT106" s="93"/>
      <c r="IYW106" s="93"/>
      <c r="IYZ106" s="93"/>
      <c r="IZC106" s="93"/>
      <c r="IZO106" s="93"/>
      <c r="IZU106" s="93"/>
      <c r="IZX106" s="93"/>
      <c r="JAA106" s="93"/>
      <c r="JAD106" s="93"/>
      <c r="JAJ106" s="93"/>
      <c r="JAM106" s="93"/>
      <c r="JAP106" s="93"/>
      <c r="JAS106" s="93"/>
      <c r="JAU106" s="93"/>
      <c r="JAV106" s="93"/>
      <c r="JBA106" s="93"/>
      <c r="JBD106" s="93"/>
      <c r="JBG106" s="93"/>
      <c r="JBJ106" s="93"/>
      <c r="JBM106" s="93"/>
      <c r="JBP106" s="93"/>
      <c r="JBS106" s="93"/>
      <c r="JBY106" s="93"/>
      <c r="JCB106" s="93"/>
      <c r="JCE106" s="93"/>
      <c r="JCG106" s="93"/>
      <c r="JCH106" s="93"/>
      <c r="JCP106" s="93"/>
      <c r="JCS106" s="93"/>
      <c r="JCV106" s="93"/>
      <c r="JDG106" s="93"/>
      <c r="JDH106" s="93"/>
      <c r="JDM106" s="93"/>
      <c r="JDQ106" s="93"/>
      <c r="JDR106" s="93"/>
      <c r="JDZ106" s="93"/>
      <c r="JEA106" s="93"/>
      <c r="JFA106" s="93"/>
      <c r="JFB106" s="93"/>
      <c r="JFC106" s="93"/>
      <c r="JFD106" s="93"/>
      <c r="JFE106" s="93"/>
      <c r="JFF106" s="93"/>
      <c r="JFG106" s="93"/>
      <c r="JFH106" s="93"/>
      <c r="JFI106" s="93"/>
      <c r="JFJ106" s="93"/>
      <c r="JFK106" s="93"/>
      <c r="JFL106" s="93"/>
      <c r="JFM106" s="93"/>
      <c r="JFN106" s="93"/>
      <c r="JFO106" s="93"/>
      <c r="JFP106" s="93"/>
      <c r="JFQ106" s="93"/>
      <c r="JFR106" s="93"/>
      <c r="JFS106" s="93"/>
      <c r="JFT106" s="93"/>
      <c r="JFU106" s="93"/>
      <c r="JFV106" s="93"/>
      <c r="JFW106" s="93"/>
      <c r="JFX106" s="93"/>
      <c r="JFY106" s="93"/>
      <c r="JFZ106" s="93"/>
      <c r="JGA106" s="93"/>
      <c r="JGB106" s="93"/>
      <c r="JGC106" s="93"/>
      <c r="JGD106" s="93"/>
      <c r="JGE106" s="93"/>
      <c r="JGF106" s="93"/>
      <c r="JGG106" s="93"/>
      <c r="JGH106" s="93"/>
      <c r="JGI106" s="93"/>
      <c r="JGJ106" s="93"/>
      <c r="JGK106" s="93"/>
      <c r="JGL106" s="93"/>
      <c r="JGM106" s="93"/>
      <c r="JGN106" s="93"/>
      <c r="JGO106" s="93"/>
      <c r="JGP106" s="93"/>
      <c r="JGQ106" s="93"/>
      <c r="JGR106" s="93"/>
      <c r="JGS106" s="93"/>
      <c r="JGT106" s="93"/>
      <c r="JGU106" s="93"/>
      <c r="JGV106" s="93"/>
      <c r="JGW106" s="93"/>
      <c r="JGX106" s="93"/>
      <c r="JGY106" s="93"/>
      <c r="JGZ106" s="93"/>
      <c r="JHA106" s="93"/>
      <c r="JHB106" s="93"/>
      <c r="JHC106" s="93"/>
      <c r="JHD106" s="93"/>
      <c r="JHE106" s="93"/>
      <c r="JHF106" s="93"/>
      <c r="JHL106" s="93"/>
      <c r="JHO106" s="93"/>
      <c r="JHR106" s="93"/>
      <c r="JHU106" s="93"/>
      <c r="JHX106" s="93"/>
      <c r="JIA106" s="93"/>
      <c r="JIG106" s="93"/>
      <c r="JIP106" s="93"/>
      <c r="JIS106" s="93"/>
      <c r="JIV106" s="93"/>
      <c r="JIY106" s="93"/>
      <c r="JJK106" s="93"/>
      <c r="JJQ106" s="93"/>
      <c r="JJT106" s="93"/>
      <c r="JJW106" s="93"/>
      <c r="JJZ106" s="93"/>
      <c r="JKF106" s="93"/>
      <c r="JKI106" s="93"/>
      <c r="JKL106" s="93"/>
      <c r="JKO106" s="93"/>
      <c r="JKQ106" s="93"/>
      <c r="JKR106" s="93"/>
      <c r="JKW106" s="93"/>
      <c r="JKZ106" s="93"/>
      <c r="JLC106" s="93"/>
      <c r="JLF106" s="93"/>
      <c r="JLI106" s="93"/>
      <c r="JLL106" s="93"/>
      <c r="JLO106" s="93"/>
      <c r="JLU106" s="93"/>
      <c r="JLX106" s="93"/>
      <c r="JMA106" s="93"/>
      <c r="JMC106" s="93"/>
      <c r="JMD106" s="93"/>
      <c r="JML106" s="93"/>
      <c r="JMO106" s="93"/>
      <c r="JMR106" s="93"/>
      <c r="JNC106" s="93"/>
      <c r="JND106" s="93"/>
      <c r="JNI106" s="93"/>
      <c r="JNM106" s="93"/>
      <c r="JNN106" s="93"/>
      <c r="JNV106" s="93"/>
      <c r="JNW106" s="93"/>
      <c r="JOW106" s="93"/>
      <c r="JOX106" s="93"/>
      <c r="JOY106" s="93"/>
      <c r="JOZ106" s="93"/>
      <c r="JPA106" s="93"/>
      <c r="JPB106" s="93"/>
      <c r="JPC106" s="93"/>
      <c r="JPD106" s="93"/>
      <c r="JPE106" s="93"/>
      <c r="JPF106" s="93"/>
      <c r="JPG106" s="93"/>
      <c r="JPH106" s="93"/>
      <c r="JPI106" s="93"/>
      <c r="JPJ106" s="93"/>
      <c r="JPK106" s="93"/>
      <c r="JPL106" s="93"/>
      <c r="JPM106" s="93"/>
      <c r="JPN106" s="93"/>
      <c r="JPO106" s="93"/>
      <c r="JPP106" s="93"/>
      <c r="JPQ106" s="93"/>
      <c r="JPR106" s="93"/>
      <c r="JPS106" s="93"/>
      <c r="JPT106" s="93"/>
      <c r="JPU106" s="93"/>
      <c r="JPV106" s="93"/>
      <c r="JPW106" s="93"/>
      <c r="JPX106" s="93"/>
      <c r="JPY106" s="93"/>
      <c r="JPZ106" s="93"/>
      <c r="JQA106" s="93"/>
      <c r="JQB106" s="93"/>
      <c r="JQC106" s="93"/>
      <c r="JQD106" s="93"/>
      <c r="JQE106" s="93"/>
      <c r="JQF106" s="93"/>
      <c r="JQG106" s="93"/>
      <c r="JQH106" s="93"/>
      <c r="JQI106" s="93"/>
      <c r="JQJ106" s="93"/>
      <c r="JQK106" s="93"/>
      <c r="JQL106" s="93"/>
      <c r="JQM106" s="93"/>
      <c r="JQN106" s="93"/>
      <c r="JQO106" s="93"/>
      <c r="JQP106" s="93"/>
      <c r="JQQ106" s="93"/>
      <c r="JQR106" s="93"/>
      <c r="JQS106" s="93"/>
      <c r="JQT106" s="93"/>
      <c r="JQU106" s="93"/>
      <c r="JQV106" s="93"/>
      <c r="JQW106" s="93"/>
      <c r="JQX106" s="93"/>
      <c r="JQY106" s="93"/>
      <c r="JQZ106" s="93"/>
      <c r="JRA106" s="93"/>
      <c r="JRB106" s="93"/>
      <c r="JRH106" s="93"/>
      <c r="JRK106" s="93"/>
      <c r="JRN106" s="93"/>
      <c r="JRQ106" s="93"/>
      <c r="JRT106" s="93"/>
      <c r="JRW106" s="93"/>
      <c r="JSC106" s="93"/>
      <c r="JSL106" s="93"/>
      <c r="JSO106" s="93"/>
      <c r="JSR106" s="93"/>
      <c r="JSU106" s="93"/>
      <c r="JTG106" s="93"/>
      <c r="JTM106" s="93"/>
      <c r="JTP106" s="93"/>
      <c r="JTS106" s="93"/>
      <c r="JTV106" s="93"/>
      <c r="JUB106" s="93"/>
      <c r="JUE106" s="93"/>
      <c r="JUH106" s="93"/>
      <c r="JUK106" s="93"/>
      <c r="JUM106" s="93"/>
      <c r="JUN106" s="93"/>
      <c r="JUS106" s="93"/>
      <c r="JUV106" s="93"/>
      <c r="JUY106" s="93"/>
      <c r="JVB106" s="93"/>
      <c r="JVE106" s="93"/>
      <c r="JVH106" s="93"/>
      <c r="JVK106" s="93"/>
      <c r="JVQ106" s="93"/>
      <c r="JVT106" s="93"/>
      <c r="JVW106" s="93"/>
      <c r="JVY106" s="93"/>
      <c r="JVZ106" s="93"/>
      <c r="JWH106" s="93"/>
      <c r="JWK106" s="93"/>
      <c r="JWN106" s="93"/>
      <c r="JWY106" s="93"/>
      <c r="JWZ106" s="93"/>
      <c r="JXE106" s="93"/>
      <c r="JXI106" s="93"/>
      <c r="JXJ106" s="93"/>
      <c r="JXR106" s="93"/>
      <c r="JXS106" s="93"/>
      <c r="JYS106" s="93"/>
      <c r="JYT106" s="93"/>
      <c r="JYU106" s="93"/>
      <c r="JYV106" s="93"/>
      <c r="JYW106" s="93"/>
      <c r="JYX106" s="93"/>
      <c r="JYY106" s="93"/>
      <c r="JYZ106" s="93"/>
      <c r="JZA106" s="93"/>
      <c r="JZB106" s="93"/>
      <c r="JZC106" s="93"/>
      <c r="JZD106" s="93"/>
      <c r="JZE106" s="93"/>
      <c r="JZF106" s="93"/>
      <c r="JZG106" s="93"/>
      <c r="JZH106" s="93"/>
      <c r="JZI106" s="93"/>
      <c r="JZJ106" s="93"/>
      <c r="JZK106" s="93"/>
      <c r="JZL106" s="93"/>
      <c r="JZM106" s="93"/>
      <c r="JZN106" s="93"/>
      <c r="JZO106" s="93"/>
      <c r="JZP106" s="93"/>
      <c r="JZQ106" s="93"/>
      <c r="JZR106" s="93"/>
      <c r="JZS106" s="93"/>
      <c r="JZT106" s="93"/>
      <c r="JZU106" s="93"/>
      <c r="JZV106" s="93"/>
      <c r="JZW106" s="93"/>
      <c r="JZX106" s="93"/>
      <c r="JZY106" s="93"/>
      <c r="JZZ106" s="93"/>
      <c r="KAA106" s="93"/>
      <c r="KAB106" s="93"/>
      <c r="KAC106" s="93"/>
      <c r="KAD106" s="93"/>
      <c r="KAE106" s="93"/>
      <c r="KAF106" s="93"/>
      <c r="KAG106" s="93"/>
      <c r="KAH106" s="93"/>
      <c r="KAI106" s="93"/>
      <c r="KAJ106" s="93"/>
      <c r="KAK106" s="93"/>
      <c r="KAL106" s="93"/>
      <c r="KAM106" s="93"/>
      <c r="KAN106" s="93"/>
      <c r="KAO106" s="93"/>
      <c r="KAP106" s="93"/>
      <c r="KAQ106" s="93"/>
      <c r="KAR106" s="93"/>
      <c r="KAS106" s="93"/>
      <c r="KAT106" s="93"/>
      <c r="KAU106" s="93"/>
      <c r="KAV106" s="93"/>
      <c r="KAW106" s="93"/>
      <c r="KAX106" s="93"/>
      <c r="KBD106" s="93"/>
      <c r="KBG106" s="93"/>
      <c r="KBJ106" s="93"/>
      <c r="KBM106" s="93"/>
      <c r="KBP106" s="93"/>
      <c r="KBS106" s="93"/>
      <c r="KBY106" s="93"/>
      <c r="KCH106" s="93"/>
      <c r="KCK106" s="93"/>
      <c r="KCN106" s="93"/>
      <c r="KCQ106" s="93"/>
      <c r="KDC106" s="93"/>
      <c r="KDI106" s="93"/>
      <c r="KDL106" s="93"/>
      <c r="KDO106" s="93"/>
      <c r="KDR106" s="93"/>
      <c r="KDX106" s="93"/>
      <c r="KEA106" s="93"/>
      <c r="KED106" s="93"/>
      <c r="KEG106" s="93"/>
      <c r="KEI106" s="93"/>
      <c r="KEJ106" s="93"/>
      <c r="KEO106" s="93"/>
      <c r="KER106" s="93"/>
      <c r="KEU106" s="93"/>
      <c r="KEX106" s="93"/>
      <c r="KFA106" s="93"/>
      <c r="KFD106" s="93"/>
      <c r="KFG106" s="93"/>
      <c r="KFM106" s="93"/>
      <c r="KFP106" s="93"/>
      <c r="KFS106" s="93"/>
      <c r="KFU106" s="93"/>
      <c r="KFV106" s="93"/>
      <c r="KGD106" s="93"/>
      <c r="KGG106" s="93"/>
      <c r="KGJ106" s="93"/>
      <c r="KGU106" s="93"/>
      <c r="KGV106" s="93"/>
      <c r="KHA106" s="93"/>
      <c r="KHE106" s="93"/>
      <c r="KHF106" s="93"/>
      <c r="KHN106" s="93"/>
      <c r="KHO106" s="93"/>
      <c r="KIO106" s="93"/>
      <c r="KIP106" s="93"/>
      <c r="KIQ106" s="93"/>
      <c r="KIR106" s="93"/>
      <c r="KIS106" s="93"/>
      <c r="KIT106" s="93"/>
      <c r="KIU106" s="93"/>
      <c r="KIV106" s="93"/>
      <c r="KIW106" s="93"/>
      <c r="KIX106" s="93"/>
      <c r="KIY106" s="93"/>
      <c r="KIZ106" s="93"/>
      <c r="KJA106" s="93"/>
      <c r="KJB106" s="93"/>
      <c r="KJC106" s="93"/>
      <c r="KJD106" s="93"/>
      <c r="KJE106" s="93"/>
      <c r="KJF106" s="93"/>
      <c r="KJG106" s="93"/>
      <c r="KJH106" s="93"/>
      <c r="KJI106" s="93"/>
      <c r="KJJ106" s="93"/>
      <c r="KJK106" s="93"/>
      <c r="KJL106" s="93"/>
      <c r="KJM106" s="93"/>
      <c r="KJN106" s="93"/>
      <c r="KJO106" s="93"/>
      <c r="KJP106" s="93"/>
      <c r="KJQ106" s="93"/>
      <c r="KJR106" s="93"/>
      <c r="KJS106" s="93"/>
      <c r="KJT106" s="93"/>
      <c r="KJU106" s="93"/>
      <c r="KJV106" s="93"/>
      <c r="KJW106" s="93"/>
      <c r="KJX106" s="93"/>
      <c r="KJY106" s="93"/>
      <c r="KJZ106" s="93"/>
      <c r="KKA106" s="93"/>
      <c r="KKB106" s="93"/>
      <c r="KKC106" s="93"/>
      <c r="KKD106" s="93"/>
      <c r="KKE106" s="93"/>
      <c r="KKF106" s="93"/>
      <c r="KKG106" s="93"/>
      <c r="KKH106" s="93"/>
      <c r="KKI106" s="93"/>
      <c r="KKJ106" s="93"/>
      <c r="KKK106" s="93"/>
      <c r="KKL106" s="93"/>
      <c r="KKM106" s="93"/>
      <c r="KKN106" s="93"/>
      <c r="KKO106" s="93"/>
      <c r="KKP106" s="93"/>
      <c r="KKQ106" s="93"/>
      <c r="KKR106" s="93"/>
      <c r="KKS106" s="93"/>
      <c r="KKT106" s="93"/>
      <c r="KKZ106" s="93"/>
      <c r="KLC106" s="93"/>
      <c r="KLF106" s="93"/>
      <c r="KLI106" s="93"/>
      <c r="KLL106" s="93"/>
      <c r="KLO106" s="93"/>
      <c r="KLU106" s="93"/>
      <c r="KMD106" s="93"/>
      <c r="KMG106" s="93"/>
      <c r="KMJ106" s="93"/>
      <c r="KMM106" s="93"/>
      <c r="KMY106" s="93"/>
      <c r="KNE106" s="93"/>
      <c r="KNH106" s="93"/>
      <c r="KNK106" s="93"/>
      <c r="KNN106" s="93"/>
      <c r="KNT106" s="93"/>
      <c r="KNW106" s="93"/>
      <c r="KNZ106" s="93"/>
      <c r="KOC106" s="93"/>
      <c r="KOE106" s="93"/>
      <c r="KOF106" s="93"/>
      <c r="KOK106" s="93"/>
      <c r="KON106" s="93"/>
      <c r="KOQ106" s="93"/>
      <c r="KOT106" s="93"/>
      <c r="KOW106" s="93"/>
      <c r="KOZ106" s="93"/>
      <c r="KPC106" s="93"/>
      <c r="KPI106" s="93"/>
      <c r="KPL106" s="93"/>
      <c r="KPO106" s="93"/>
      <c r="KPQ106" s="93"/>
      <c r="KPR106" s="93"/>
      <c r="KPZ106" s="93"/>
      <c r="KQC106" s="93"/>
      <c r="KQF106" s="93"/>
      <c r="KQQ106" s="93"/>
      <c r="KQR106" s="93"/>
      <c r="KQW106" s="93"/>
      <c r="KRA106" s="93"/>
      <c r="KRB106" s="93"/>
      <c r="KRJ106" s="93"/>
      <c r="KRK106" s="93"/>
      <c r="KSK106" s="93"/>
      <c r="KSL106" s="93"/>
      <c r="KSM106" s="93"/>
      <c r="KSN106" s="93"/>
      <c r="KSO106" s="93"/>
      <c r="KSP106" s="93"/>
      <c r="KSQ106" s="93"/>
      <c r="KSR106" s="93"/>
      <c r="KSS106" s="93"/>
      <c r="KST106" s="93"/>
      <c r="KSU106" s="93"/>
      <c r="KSV106" s="93"/>
      <c r="KSW106" s="93"/>
      <c r="KSX106" s="93"/>
      <c r="KSY106" s="93"/>
      <c r="KSZ106" s="93"/>
      <c r="KTA106" s="93"/>
      <c r="KTB106" s="93"/>
      <c r="KTC106" s="93"/>
      <c r="KTD106" s="93"/>
      <c r="KTE106" s="93"/>
      <c r="KTF106" s="93"/>
      <c r="KTG106" s="93"/>
      <c r="KTH106" s="93"/>
      <c r="KTI106" s="93"/>
      <c r="KTJ106" s="93"/>
      <c r="KTK106" s="93"/>
      <c r="KTL106" s="93"/>
      <c r="KTM106" s="93"/>
      <c r="KTN106" s="93"/>
      <c r="KTO106" s="93"/>
      <c r="KTP106" s="93"/>
      <c r="KTQ106" s="93"/>
      <c r="KTR106" s="93"/>
      <c r="KTS106" s="93"/>
      <c r="KTT106" s="93"/>
      <c r="KTU106" s="93"/>
      <c r="KTV106" s="93"/>
      <c r="KTW106" s="93"/>
      <c r="KTX106" s="93"/>
      <c r="KTY106" s="93"/>
      <c r="KTZ106" s="93"/>
      <c r="KUA106" s="93"/>
      <c r="KUB106" s="93"/>
      <c r="KUC106" s="93"/>
      <c r="KUD106" s="93"/>
      <c r="KUE106" s="93"/>
      <c r="KUF106" s="93"/>
      <c r="KUG106" s="93"/>
      <c r="KUH106" s="93"/>
      <c r="KUI106" s="93"/>
      <c r="KUJ106" s="93"/>
      <c r="KUK106" s="93"/>
      <c r="KUL106" s="93"/>
      <c r="KUM106" s="93"/>
      <c r="KUN106" s="93"/>
      <c r="KUO106" s="93"/>
      <c r="KUP106" s="93"/>
      <c r="KUV106" s="93"/>
      <c r="KUY106" s="93"/>
      <c r="KVB106" s="93"/>
      <c r="KVE106" s="93"/>
      <c r="KVH106" s="93"/>
      <c r="KVK106" s="93"/>
      <c r="KVQ106" s="93"/>
      <c r="KVZ106" s="93"/>
      <c r="KWC106" s="93"/>
      <c r="KWF106" s="93"/>
      <c r="KWI106" s="93"/>
      <c r="KWU106" s="93"/>
      <c r="KXA106" s="93"/>
      <c r="KXD106" s="93"/>
      <c r="KXG106" s="93"/>
      <c r="KXJ106" s="93"/>
      <c r="KXP106" s="93"/>
      <c r="KXS106" s="93"/>
      <c r="KXV106" s="93"/>
      <c r="KXY106" s="93"/>
      <c r="KYA106" s="93"/>
      <c r="KYB106" s="93"/>
      <c r="KYG106" s="93"/>
      <c r="KYJ106" s="93"/>
      <c r="KYM106" s="93"/>
      <c r="KYP106" s="93"/>
      <c r="KYS106" s="93"/>
      <c r="KYV106" s="93"/>
      <c r="KYY106" s="93"/>
      <c r="KZE106" s="93"/>
      <c r="KZH106" s="93"/>
      <c r="KZK106" s="93"/>
      <c r="KZM106" s="93"/>
      <c r="KZN106" s="93"/>
      <c r="KZV106" s="93"/>
      <c r="KZY106" s="93"/>
      <c r="LAB106" s="93"/>
      <c r="LAM106" s="93"/>
      <c r="LAN106" s="93"/>
      <c r="LAS106" s="93"/>
      <c r="LAW106" s="93"/>
      <c r="LAX106" s="93"/>
      <c r="LBF106" s="93"/>
      <c r="LBG106" s="93"/>
      <c r="LCG106" s="93"/>
      <c r="LCH106" s="93"/>
      <c r="LCI106" s="93"/>
      <c r="LCJ106" s="93"/>
      <c r="LCK106" s="93"/>
      <c r="LCL106" s="93"/>
      <c r="LCM106" s="93"/>
      <c r="LCN106" s="93"/>
      <c r="LCO106" s="93"/>
      <c r="LCP106" s="93"/>
      <c r="LCQ106" s="93"/>
      <c r="LCR106" s="93"/>
      <c r="LCS106" s="93"/>
      <c r="LCT106" s="93"/>
      <c r="LCU106" s="93"/>
      <c r="LCV106" s="93"/>
      <c r="LCW106" s="93"/>
      <c r="LCX106" s="93"/>
      <c r="LCY106" s="93"/>
      <c r="LCZ106" s="93"/>
      <c r="LDA106" s="93"/>
      <c r="LDB106" s="93"/>
      <c r="LDC106" s="93"/>
      <c r="LDD106" s="93"/>
      <c r="LDE106" s="93"/>
      <c r="LDF106" s="93"/>
      <c r="LDG106" s="93"/>
      <c r="LDH106" s="93"/>
      <c r="LDI106" s="93"/>
      <c r="LDJ106" s="93"/>
      <c r="LDK106" s="93"/>
      <c r="LDL106" s="93"/>
      <c r="LDM106" s="93"/>
      <c r="LDN106" s="93"/>
      <c r="LDO106" s="93"/>
      <c r="LDP106" s="93"/>
      <c r="LDQ106" s="93"/>
      <c r="LDR106" s="93"/>
      <c r="LDS106" s="93"/>
      <c r="LDT106" s="93"/>
      <c r="LDU106" s="93"/>
      <c r="LDV106" s="93"/>
      <c r="LDW106" s="93"/>
      <c r="LDX106" s="93"/>
      <c r="LDY106" s="93"/>
      <c r="LDZ106" s="93"/>
      <c r="LEA106" s="93"/>
      <c r="LEB106" s="93"/>
      <c r="LEC106" s="93"/>
      <c r="LED106" s="93"/>
      <c r="LEE106" s="93"/>
      <c r="LEF106" s="93"/>
      <c r="LEG106" s="93"/>
      <c r="LEH106" s="93"/>
      <c r="LEI106" s="93"/>
      <c r="LEJ106" s="93"/>
      <c r="LEK106" s="93"/>
      <c r="LEL106" s="93"/>
      <c r="LER106" s="93"/>
      <c r="LEU106" s="93"/>
      <c r="LEX106" s="93"/>
      <c r="LFA106" s="93"/>
      <c r="LFD106" s="93"/>
      <c r="LFG106" s="93"/>
      <c r="LFM106" s="93"/>
      <c r="LFV106" s="93"/>
      <c r="LFY106" s="93"/>
      <c r="LGB106" s="93"/>
      <c r="LGE106" s="93"/>
      <c r="LGQ106" s="93"/>
      <c r="LGW106" s="93"/>
      <c r="LGZ106" s="93"/>
      <c r="LHC106" s="93"/>
      <c r="LHF106" s="93"/>
      <c r="LHL106" s="93"/>
      <c r="LHO106" s="93"/>
      <c r="LHR106" s="93"/>
      <c r="LHU106" s="93"/>
      <c r="LHW106" s="93"/>
      <c r="LHX106" s="93"/>
      <c r="LIC106" s="93"/>
      <c r="LIF106" s="93"/>
      <c r="LII106" s="93"/>
      <c r="LIL106" s="93"/>
      <c r="LIO106" s="93"/>
      <c r="LIR106" s="93"/>
      <c r="LIU106" s="93"/>
      <c r="LJA106" s="93"/>
      <c r="LJD106" s="93"/>
      <c r="LJG106" s="93"/>
      <c r="LJI106" s="93"/>
      <c r="LJJ106" s="93"/>
      <c r="LJR106" s="93"/>
      <c r="LJU106" s="93"/>
      <c r="LJX106" s="93"/>
      <c r="LKI106" s="93"/>
      <c r="LKJ106" s="93"/>
      <c r="LKO106" s="93"/>
      <c r="LKS106" s="93"/>
      <c r="LKT106" s="93"/>
      <c r="LLB106" s="93"/>
      <c r="LLC106" s="93"/>
      <c r="LMC106" s="93"/>
      <c r="LMD106" s="93"/>
      <c r="LME106" s="93"/>
      <c r="LMF106" s="93"/>
      <c r="LMG106" s="93"/>
      <c r="LMH106" s="93"/>
      <c r="LMI106" s="93"/>
      <c r="LMJ106" s="93"/>
      <c r="LMK106" s="93"/>
      <c r="LML106" s="93"/>
      <c r="LMM106" s="93"/>
      <c r="LMN106" s="93"/>
      <c r="LMO106" s="93"/>
      <c r="LMP106" s="93"/>
      <c r="LMQ106" s="93"/>
      <c r="LMR106" s="93"/>
      <c r="LMS106" s="93"/>
      <c r="LMT106" s="93"/>
      <c r="LMU106" s="93"/>
      <c r="LMV106" s="93"/>
      <c r="LMW106" s="93"/>
      <c r="LMX106" s="93"/>
      <c r="LMY106" s="93"/>
      <c r="LMZ106" s="93"/>
      <c r="LNA106" s="93"/>
      <c r="LNB106" s="93"/>
      <c r="LNC106" s="93"/>
      <c r="LND106" s="93"/>
      <c r="LNE106" s="93"/>
      <c r="LNF106" s="93"/>
      <c r="LNG106" s="93"/>
      <c r="LNH106" s="93"/>
      <c r="LNI106" s="93"/>
      <c r="LNJ106" s="93"/>
      <c r="LNK106" s="93"/>
      <c r="LNL106" s="93"/>
      <c r="LNM106" s="93"/>
      <c r="LNN106" s="93"/>
      <c r="LNO106" s="93"/>
      <c r="LNP106" s="93"/>
      <c r="LNQ106" s="93"/>
      <c r="LNR106" s="93"/>
      <c r="LNS106" s="93"/>
      <c r="LNT106" s="93"/>
      <c r="LNU106" s="93"/>
      <c r="LNV106" s="93"/>
      <c r="LNW106" s="93"/>
      <c r="LNX106" s="93"/>
      <c r="LNY106" s="93"/>
      <c r="LNZ106" s="93"/>
      <c r="LOA106" s="93"/>
      <c r="LOB106" s="93"/>
      <c r="LOC106" s="93"/>
      <c r="LOD106" s="93"/>
      <c r="LOE106" s="93"/>
      <c r="LOF106" s="93"/>
      <c r="LOG106" s="93"/>
      <c r="LOH106" s="93"/>
      <c r="LON106" s="93"/>
      <c r="LOQ106" s="93"/>
      <c r="LOT106" s="93"/>
      <c r="LOW106" s="93"/>
      <c r="LOZ106" s="93"/>
      <c r="LPC106" s="93"/>
      <c r="LPI106" s="93"/>
      <c r="LPR106" s="93"/>
      <c r="LPU106" s="93"/>
      <c r="LPX106" s="93"/>
      <c r="LQA106" s="93"/>
      <c r="LQM106" s="93"/>
      <c r="LQS106" s="93"/>
      <c r="LQV106" s="93"/>
      <c r="LQY106" s="93"/>
      <c r="LRB106" s="93"/>
      <c r="LRH106" s="93"/>
      <c r="LRK106" s="93"/>
      <c r="LRN106" s="93"/>
      <c r="LRQ106" s="93"/>
      <c r="LRS106" s="93"/>
      <c r="LRT106" s="93"/>
      <c r="LRY106" s="93"/>
      <c r="LSB106" s="93"/>
      <c r="LSE106" s="93"/>
      <c r="LSH106" s="93"/>
      <c r="LSK106" s="93"/>
      <c r="LSN106" s="93"/>
      <c r="LSQ106" s="93"/>
      <c r="LSW106" s="93"/>
      <c r="LSZ106" s="93"/>
      <c r="LTC106" s="93"/>
      <c r="LTE106" s="93"/>
      <c r="LTF106" s="93"/>
      <c r="LTN106" s="93"/>
      <c r="LTQ106" s="93"/>
      <c r="LTT106" s="93"/>
      <c r="LUE106" s="93"/>
      <c r="LUF106" s="93"/>
      <c r="LUK106" s="93"/>
      <c r="LUO106" s="93"/>
      <c r="LUP106" s="93"/>
      <c r="LUX106" s="93"/>
      <c r="LUY106" s="93"/>
      <c r="LVY106" s="93"/>
      <c r="LVZ106" s="93"/>
      <c r="LWA106" s="93"/>
      <c r="LWB106" s="93"/>
      <c r="LWC106" s="93"/>
      <c r="LWD106" s="93"/>
      <c r="LWE106" s="93"/>
      <c r="LWF106" s="93"/>
      <c r="LWG106" s="93"/>
      <c r="LWH106" s="93"/>
      <c r="LWI106" s="93"/>
      <c r="LWJ106" s="93"/>
      <c r="LWK106" s="93"/>
      <c r="LWL106" s="93"/>
      <c r="LWM106" s="93"/>
      <c r="LWN106" s="93"/>
      <c r="LWO106" s="93"/>
      <c r="LWP106" s="93"/>
      <c r="LWQ106" s="93"/>
      <c r="LWR106" s="93"/>
      <c r="LWS106" s="93"/>
      <c r="LWT106" s="93"/>
      <c r="LWU106" s="93"/>
      <c r="LWV106" s="93"/>
      <c r="LWW106" s="93"/>
      <c r="LWX106" s="93"/>
      <c r="LWY106" s="93"/>
      <c r="LWZ106" s="93"/>
      <c r="LXA106" s="93"/>
      <c r="LXB106" s="93"/>
      <c r="LXC106" s="93"/>
      <c r="LXD106" s="93"/>
      <c r="LXE106" s="93"/>
      <c r="LXF106" s="93"/>
      <c r="LXG106" s="93"/>
      <c r="LXH106" s="93"/>
      <c r="LXI106" s="93"/>
      <c r="LXJ106" s="93"/>
      <c r="LXK106" s="93"/>
      <c r="LXL106" s="93"/>
      <c r="LXM106" s="93"/>
      <c r="LXN106" s="93"/>
      <c r="LXO106" s="93"/>
      <c r="LXP106" s="93"/>
      <c r="LXQ106" s="93"/>
      <c r="LXR106" s="93"/>
      <c r="LXS106" s="93"/>
      <c r="LXT106" s="93"/>
      <c r="LXU106" s="93"/>
      <c r="LXV106" s="93"/>
      <c r="LXW106" s="93"/>
      <c r="LXX106" s="93"/>
      <c r="LXY106" s="93"/>
      <c r="LXZ106" s="93"/>
      <c r="LYA106" s="93"/>
      <c r="LYB106" s="93"/>
      <c r="LYC106" s="93"/>
      <c r="LYD106" s="93"/>
      <c r="LYJ106" s="93"/>
      <c r="LYM106" s="93"/>
      <c r="LYP106" s="93"/>
      <c r="LYS106" s="93"/>
      <c r="LYV106" s="93"/>
      <c r="LYY106" s="93"/>
      <c r="LZE106" s="93"/>
      <c r="LZN106" s="93"/>
      <c r="LZQ106" s="93"/>
      <c r="LZT106" s="93"/>
      <c r="LZW106" s="93"/>
      <c r="MAI106" s="93"/>
      <c r="MAO106" s="93"/>
      <c r="MAR106" s="93"/>
      <c r="MAU106" s="93"/>
      <c r="MAX106" s="93"/>
      <c r="MBD106" s="93"/>
      <c r="MBG106" s="93"/>
      <c r="MBJ106" s="93"/>
      <c r="MBM106" s="93"/>
      <c r="MBO106" s="93"/>
      <c r="MBP106" s="93"/>
      <c r="MBU106" s="93"/>
      <c r="MBX106" s="93"/>
      <c r="MCA106" s="93"/>
      <c r="MCD106" s="93"/>
      <c r="MCG106" s="93"/>
      <c r="MCJ106" s="93"/>
      <c r="MCM106" s="93"/>
      <c r="MCS106" s="93"/>
      <c r="MCV106" s="93"/>
      <c r="MCY106" s="93"/>
      <c r="MDA106" s="93"/>
      <c r="MDB106" s="93"/>
      <c r="MDJ106" s="93"/>
      <c r="MDM106" s="93"/>
      <c r="MDP106" s="93"/>
      <c r="MEA106" s="93"/>
      <c r="MEB106" s="93"/>
      <c r="MEG106" s="93"/>
      <c r="MEK106" s="93"/>
      <c r="MEL106" s="93"/>
      <c r="MET106" s="93"/>
      <c r="MEU106" s="93"/>
      <c r="MFU106" s="93"/>
      <c r="MFV106" s="93"/>
      <c r="MFW106" s="93"/>
      <c r="MFX106" s="93"/>
      <c r="MFY106" s="93"/>
      <c r="MFZ106" s="93"/>
      <c r="MGA106" s="93"/>
      <c r="MGB106" s="93"/>
      <c r="MGC106" s="93"/>
      <c r="MGD106" s="93"/>
      <c r="MGE106" s="93"/>
      <c r="MGF106" s="93"/>
      <c r="MGG106" s="93"/>
      <c r="MGH106" s="93"/>
      <c r="MGI106" s="93"/>
      <c r="MGJ106" s="93"/>
      <c r="MGK106" s="93"/>
      <c r="MGL106" s="93"/>
      <c r="MGM106" s="93"/>
      <c r="MGN106" s="93"/>
      <c r="MGO106" s="93"/>
      <c r="MGP106" s="93"/>
      <c r="MGQ106" s="93"/>
      <c r="MGR106" s="93"/>
      <c r="MGS106" s="93"/>
      <c r="MGT106" s="93"/>
      <c r="MGU106" s="93"/>
      <c r="MGV106" s="93"/>
      <c r="MGW106" s="93"/>
      <c r="MGX106" s="93"/>
      <c r="MGY106" s="93"/>
      <c r="MGZ106" s="93"/>
      <c r="MHA106" s="93"/>
      <c r="MHB106" s="93"/>
      <c r="MHC106" s="93"/>
      <c r="MHD106" s="93"/>
      <c r="MHE106" s="93"/>
      <c r="MHF106" s="93"/>
      <c r="MHG106" s="93"/>
      <c r="MHH106" s="93"/>
      <c r="MHI106" s="93"/>
      <c r="MHJ106" s="93"/>
      <c r="MHK106" s="93"/>
      <c r="MHL106" s="93"/>
      <c r="MHM106" s="93"/>
      <c r="MHN106" s="93"/>
      <c r="MHO106" s="93"/>
      <c r="MHP106" s="93"/>
      <c r="MHQ106" s="93"/>
      <c r="MHR106" s="93"/>
      <c r="MHS106" s="93"/>
      <c r="MHT106" s="93"/>
      <c r="MHU106" s="93"/>
      <c r="MHV106" s="93"/>
      <c r="MHW106" s="93"/>
      <c r="MHX106" s="93"/>
      <c r="MHY106" s="93"/>
      <c r="MHZ106" s="93"/>
      <c r="MIF106" s="93"/>
      <c r="MII106" s="93"/>
      <c r="MIL106" s="93"/>
      <c r="MIO106" s="93"/>
      <c r="MIR106" s="93"/>
      <c r="MIU106" s="93"/>
      <c r="MJA106" s="93"/>
      <c r="MJJ106" s="93"/>
      <c r="MJM106" s="93"/>
      <c r="MJP106" s="93"/>
      <c r="MJS106" s="93"/>
      <c r="MKE106" s="93"/>
      <c r="MKK106" s="93"/>
      <c r="MKN106" s="93"/>
      <c r="MKQ106" s="93"/>
      <c r="MKT106" s="93"/>
      <c r="MKZ106" s="93"/>
      <c r="MLC106" s="93"/>
      <c r="MLF106" s="93"/>
      <c r="MLI106" s="93"/>
      <c r="MLK106" s="93"/>
      <c r="MLL106" s="93"/>
      <c r="MLQ106" s="93"/>
      <c r="MLT106" s="93"/>
      <c r="MLW106" s="93"/>
      <c r="MLZ106" s="93"/>
      <c r="MMC106" s="93"/>
      <c r="MMF106" s="93"/>
      <c r="MMI106" s="93"/>
      <c r="MMO106" s="93"/>
      <c r="MMR106" s="93"/>
      <c r="MMU106" s="93"/>
      <c r="MMW106" s="93"/>
      <c r="MMX106" s="93"/>
      <c r="MNF106" s="93"/>
      <c r="MNI106" s="93"/>
      <c r="MNL106" s="93"/>
      <c r="MNW106" s="93"/>
      <c r="MNX106" s="93"/>
      <c r="MOC106" s="93"/>
      <c r="MOG106" s="93"/>
      <c r="MOH106" s="93"/>
      <c r="MOP106" s="93"/>
      <c r="MOQ106" s="93"/>
      <c r="MPQ106" s="93"/>
      <c r="MPR106" s="93"/>
      <c r="MPS106" s="93"/>
      <c r="MPT106" s="93"/>
      <c r="MPU106" s="93"/>
      <c r="MPV106" s="93"/>
      <c r="MPW106" s="93"/>
      <c r="MPX106" s="93"/>
      <c r="MPY106" s="93"/>
      <c r="MPZ106" s="93"/>
      <c r="MQA106" s="93"/>
      <c r="MQB106" s="93"/>
      <c r="MQC106" s="93"/>
      <c r="MQD106" s="93"/>
      <c r="MQE106" s="93"/>
      <c r="MQF106" s="93"/>
      <c r="MQG106" s="93"/>
      <c r="MQH106" s="93"/>
      <c r="MQI106" s="93"/>
      <c r="MQJ106" s="93"/>
      <c r="MQK106" s="93"/>
      <c r="MQL106" s="93"/>
      <c r="MQM106" s="93"/>
      <c r="MQN106" s="93"/>
      <c r="MQO106" s="93"/>
      <c r="MQP106" s="93"/>
      <c r="MQQ106" s="93"/>
      <c r="MQR106" s="93"/>
      <c r="MQS106" s="93"/>
      <c r="MQT106" s="93"/>
      <c r="MQU106" s="93"/>
      <c r="MQV106" s="93"/>
      <c r="MQW106" s="93"/>
      <c r="MQX106" s="93"/>
      <c r="MQY106" s="93"/>
      <c r="MQZ106" s="93"/>
      <c r="MRA106" s="93"/>
      <c r="MRB106" s="93"/>
      <c r="MRC106" s="93"/>
      <c r="MRD106" s="93"/>
      <c r="MRE106" s="93"/>
      <c r="MRF106" s="93"/>
      <c r="MRG106" s="93"/>
      <c r="MRH106" s="93"/>
      <c r="MRI106" s="93"/>
      <c r="MRJ106" s="93"/>
      <c r="MRK106" s="93"/>
      <c r="MRL106" s="93"/>
      <c r="MRM106" s="93"/>
      <c r="MRN106" s="93"/>
      <c r="MRO106" s="93"/>
      <c r="MRP106" s="93"/>
      <c r="MRQ106" s="93"/>
      <c r="MRR106" s="93"/>
      <c r="MRS106" s="93"/>
      <c r="MRT106" s="93"/>
      <c r="MRU106" s="93"/>
      <c r="MRV106" s="93"/>
      <c r="MSB106" s="93"/>
      <c r="MSE106" s="93"/>
      <c r="MSH106" s="93"/>
      <c r="MSK106" s="93"/>
      <c r="MSN106" s="93"/>
      <c r="MSQ106" s="93"/>
      <c r="MSW106" s="93"/>
      <c r="MTF106" s="93"/>
      <c r="MTI106" s="93"/>
      <c r="MTL106" s="93"/>
      <c r="MTO106" s="93"/>
      <c r="MUA106" s="93"/>
      <c r="MUG106" s="93"/>
      <c r="MUJ106" s="93"/>
      <c r="MUM106" s="93"/>
      <c r="MUP106" s="93"/>
      <c r="MUV106" s="93"/>
      <c r="MUY106" s="93"/>
      <c r="MVB106" s="93"/>
      <c r="MVE106" s="93"/>
      <c r="MVG106" s="93"/>
      <c r="MVH106" s="93"/>
      <c r="MVM106" s="93"/>
      <c r="MVP106" s="93"/>
      <c r="MVS106" s="93"/>
      <c r="MVV106" s="93"/>
      <c r="MVY106" s="93"/>
      <c r="MWB106" s="93"/>
      <c r="MWE106" s="93"/>
      <c r="MWK106" s="93"/>
      <c r="MWN106" s="93"/>
      <c r="MWQ106" s="93"/>
      <c r="MWS106" s="93"/>
      <c r="MWT106" s="93"/>
      <c r="MXB106" s="93"/>
      <c r="MXE106" s="93"/>
      <c r="MXH106" s="93"/>
      <c r="MXS106" s="93"/>
      <c r="MXT106" s="93"/>
      <c r="MXY106" s="93"/>
      <c r="MYC106" s="93"/>
      <c r="MYD106" s="93"/>
      <c r="MYL106" s="93"/>
      <c r="MYM106" s="93"/>
      <c r="MZM106" s="93"/>
      <c r="MZN106" s="93"/>
      <c r="MZO106" s="93"/>
      <c r="MZP106" s="93"/>
      <c r="MZQ106" s="93"/>
      <c r="MZR106" s="93"/>
      <c r="MZS106" s="93"/>
      <c r="MZT106" s="93"/>
      <c r="MZU106" s="93"/>
      <c r="MZV106" s="93"/>
      <c r="MZW106" s="93"/>
      <c r="MZX106" s="93"/>
      <c r="MZY106" s="93"/>
      <c r="MZZ106" s="93"/>
      <c r="NAA106" s="93"/>
      <c r="NAB106" s="93"/>
      <c r="NAC106" s="93"/>
      <c r="NAD106" s="93"/>
      <c r="NAE106" s="93"/>
      <c r="NAF106" s="93"/>
      <c r="NAG106" s="93"/>
      <c r="NAH106" s="93"/>
      <c r="NAI106" s="93"/>
      <c r="NAJ106" s="93"/>
      <c r="NAK106" s="93"/>
      <c r="NAL106" s="93"/>
      <c r="NAM106" s="93"/>
      <c r="NAN106" s="93"/>
      <c r="NAO106" s="93"/>
      <c r="NAP106" s="93"/>
      <c r="NAQ106" s="93"/>
      <c r="NAR106" s="93"/>
      <c r="NAS106" s="93"/>
      <c r="NAT106" s="93"/>
      <c r="NAU106" s="93"/>
      <c r="NAV106" s="93"/>
      <c r="NAW106" s="93"/>
      <c r="NAX106" s="93"/>
      <c r="NAY106" s="93"/>
      <c r="NAZ106" s="93"/>
      <c r="NBA106" s="93"/>
      <c r="NBB106" s="93"/>
      <c r="NBC106" s="93"/>
      <c r="NBD106" s="93"/>
      <c r="NBE106" s="93"/>
      <c r="NBF106" s="93"/>
      <c r="NBG106" s="93"/>
      <c r="NBH106" s="93"/>
      <c r="NBI106" s="93"/>
      <c r="NBJ106" s="93"/>
      <c r="NBK106" s="93"/>
      <c r="NBL106" s="93"/>
      <c r="NBM106" s="93"/>
      <c r="NBN106" s="93"/>
      <c r="NBO106" s="93"/>
      <c r="NBP106" s="93"/>
      <c r="NBQ106" s="93"/>
      <c r="NBR106" s="93"/>
      <c r="NBX106" s="93"/>
      <c r="NCA106" s="93"/>
      <c r="NCD106" s="93"/>
      <c r="NCG106" s="93"/>
      <c r="NCJ106" s="93"/>
      <c r="NCM106" s="93"/>
      <c r="NCS106" s="93"/>
      <c r="NDB106" s="93"/>
      <c r="NDE106" s="93"/>
      <c r="NDH106" s="93"/>
      <c r="NDK106" s="93"/>
      <c r="NDW106" s="93"/>
      <c r="NEC106" s="93"/>
      <c r="NEF106" s="93"/>
      <c r="NEI106" s="93"/>
      <c r="NEL106" s="93"/>
      <c r="NER106" s="93"/>
      <c r="NEU106" s="93"/>
      <c r="NEX106" s="93"/>
      <c r="NFA106" s="93"/>
      <c r="NFC106" s="93"/>
      <c r="NFD106" s="93"/>
      <c r="NFI106" s="93"/>
      <c r="NFL106" s="93"/>
      <c r="NFO106" s="93"/>
      <c r="NFR106" s="93"/>
      <c r="NFU106" s="93"/>
      <c r="NFX106" s="93"/>
      <c r="NGA106" s="93"/>
      <c r="NGG106" s="93"/>
      <c r="NGJ106" s="93"/>
      <c r="NGM106" s="93"/>
      <c r="NGO106" s="93"/>
      <c r="NGP106" s="93"/>
      <c r="NGX106" s="93"/>
      <c r="NHA106" s="93"/>
      <c r="NHD106" s="93"/>
      <c r="NHO106" s="93"/>
      <c r="NHP106" s="93"/>
      <c r="NHU106" s="93"/>
      <c r="NHY106" s="93"/>
      <c r="NHZ106" s="93"/>
      <c r="NIH106" s="93"/>
      <c r="NII106" s="93"/>
      <c r="NJI106" s="93"/>
      <c r="NJJ106" s="93"/>
      <c r="NJK106" s="93"/>
      <c r="NJL106" s="93"/>
      <c r="NJM106" s="93"/>
      <c r="NJN106" s="93"/>
      <c r="NJO106" s="93"/>
      <c r="NJP106" s="93"/>
      <c r="NJQ106" s="93"/>
      <c r="NJR106" s="93"/>
      <c r="NJS106" s="93"/>
      <c r="NJT106" s="93"/>
      <c r="NJU106" s="93"/>
      <c r="NJV106" s="93"/>
      <c r="NJW106" s="93"/>
      <c r="NJX106" s="93"/>
      <c r="NJY106" s="93"/>
      <c r="NJZ106" s="93"/>
      <c r="NKA106" s="93"/>
      <c r="NKB106" s="93"/>
      <c r="NKC106" s="93"/>
      <c r="NKD106" s="93"/>
      <c r="NKE106" s="93"/>
      <c r="NKF106" s="93"/>
      <c r="NKG106" s="93"/>
      <c r="NKH106" s="93"/>
      <c r="NKI106" s="93"/>
      <c r="NKJ106" s="93"/>
      <c r="NKK106" s="93"/>
      <c r="NKL106" s="93"/>
      <c r="NKM106" s="93"/>
      <c r="NKN106" s="93"/>
      <c r="NKO106" s="93"/>
      <c r="NKP106" s="93"/>
      <c r="NKQ106" s="93"/>
      <c r="NKR106" s="93"/>
      <c r="NKS106" s="93"/>
      <c r="NKT106" s="93"/>
      <c r="NKU106" s="93"/>
      <c r="NKV106" s="93"/>
      <c r="NKW106" s="93"/>
      <c r="NKX106" s="93"/>
      <c r="NKY106" s="93"/>
      <c r="NKZ106" s="93"/>
      <c r="NLA106" s="93"/>
      <c r="NLB106" s="93"/>
      <c r="NLC106" s="93"/>
      <c r="NLD106" s="93"/>
      <c r="NLE106" s="93"/>
      <c r="NLF106" s="93"/>
      <c r="NLG106" s="93"/>
      <c r="NLH106" s="93"/>
      <c r="NLI106" s="93"/>
      <c r="NLJ106" s="93"/>
      <c r="NLK106" s="93"/>
      <c r="NLL106" s="93"/>
      <c r="NLM106" s="93"/>
      <c r="NLN106" s="93"/>
      <c r="NLT106" s="93"/>
      <c r="NLW106" s="93"/>
      <c r="NLZ106" s="93"/>
      <c r="NMC106" s="93"/>
      <c r="NMF106" s="93"/>
      <c r="NMI106" s="93"/>
      <c r="NMO106" s="93"/>
      <c r="NMX106" s="93"/>
      <c r="NNA106" s="93"/>
      <c r="NND106" s="93"/>
      <c r="NNG106" s="93"/>
      <c r="NNS106" s="93"/>
      <c r="NNY106" s="93"/>
      <c r="NOB106" s="93"/>
      <c r="NOE106" s="93"/>
      <c r="NOH106" s="93"/>
      <c r="NON106" s="93"/>
      <c r="NOQ106" s="93"/>
      <c r="NOT106" s="93"/>
      <c r="NOW106" s="93"/>
      <c r="NOY106" s="93"/>
      <c r="NOZ106" s="93"/>
      <c r="NPE106" s="93"/>
      <c r="NPH106" s="93"/>
      <c r="NPK106" s="93"/>
      <c r="NPN106" s="93"/>
      <c r="NPQ106" s="93"/>
      <c r="NPT106" s="93"/>
      <c r="NPW106" s="93"/>
      <c r="NQC106" s="93"/>
      <c r="NQF106" s="93"/>
      <c r="NQI106" s="93"/>
      <c r="NQK106" s="93"/>
      <c r="NQL106" s="93"/>
      <c r="NQT106" s="93"/>
      <c r="NQW106" s="93"/>
      <c r="NQZ106" s="93"/>
      <c r="NRK106" s="93"/>
      <c r="NRL106" s="93"/>
      <c r="NRQ106" s="93"/>
      <c r="NRU106" s="93"/>
      <c r="NRV106" s="93"/>
      <c r="NSD106" s="93"/>
      <c r="NSE106" s="93"/>
      <c r="NTE106" s="93"/>
      <c r="NTF106" s="93"/>
      <c r="NTG106" s="93"/>
      <c r="NTH106" s="93"/>
      <c r="NTI106" s="93"/>
      <c r="NTJ106" s="93"/>
      <c r="NTK106" s="93"/>
      <c r="NTL106" s="93"/>
      <c r="NTM106" s="93"/>
      <c r="NTN106" s="93"/>
      <c r="NTO106" s="93"/>
      <c r="NTP106" s="93"/>
      <c r="NTQ106" s="93"/>
      <c r="NTR106" s="93"/>
      <c r="NTS106" s="93"/>
      <c r="NTT106" s="93"/>
      <c r="NTU106" s="93"/>
      <c r="NTV106" s="93"/>
      <c r="NTW106" s="93"/>
      <c r="NTX106" s="93"/>
      <c r="NTY106" s="93"/>
      <c r="NTZ106" s="93"/>
      <c r="NUA106" s="93"/>
      <c r="NUB106" s="93"/>
      <c r="NUC106" s="93"/>
      <c r="NUD106" s="93"/>
      <c r="NUE106" s="93"/>
      <c r="NUF106" s="93"/>
      <c r="NUG106" s="93"/>
      <c r="NUH106" s="93"/>
      <c r="NUI106" s="93"/>
      <c r="NUJ106" s="93"/>
      <c r="NUK106" s="93"/>
      <c r="NUL106" s="93"/>
      <c r="NUM106" s="93"/>
      <c r="NUN106" s="93"/>
      <c r="NUO106" s="93"/>
      <c r="NUP106" s="93"/>
      <c r="NUQ106" s="93"/>
      <c r="NUR106" s="93"/>
      <c r="NUS106" s="93"/>
      <c r="NUT106" s="93"/>
      <c r="NUU106" s="93"/>
      <c r="NUV106" s="93"/>
      <c r="NUW106" s="93"/>
      <c r="NUX106" s="93"/>
      <c r="NUY106" s="93"/>
      <c r="NUZ106" s="93"/>
      <c r="NVA106" s="93"/>
      <c r="NVB106" s="93"/>
      <c r="NVC106" s="93"/>
      <c r="NVD106" s="93"/>
      <c r="NVE106" s="93"/>
      <c r="NVF106" s="93"/>
      <c r="NVG106" s="93"/>
      <c r="NVH106" s="93"/>
      <c r="NVI106" s="93"/>
      <c r="NVJ106" s="93"/>
      <c r="NVP106" s="93"/>
      <c r="NVS106" s="93"/>
      <c r="NVV106" s="93"/>
      <c r="NVY106" s="93"/>
      <c r="NWB106" s="93"/>
      <c r="NWE106" s="93"/>
      <c r="NWK106" s="93"/>
      <c r="NWT106" s="93"/>
      <c r="NWW106" s="93"/>
      <c r="NWZ106" s="93"/>
      <c r="NXC106" s="93"/>
      <c r="NXO106" s="93"/>
      <c r="NXU106" s="93"/>
      <c r="NXX106" s="93"/>
      <c r="NYA106" s="93"/>
      <c r="NYD106" s="93"/>
      <c r="NYJ106" s="93"/>
      <c r="NYM106" s="93"/>
      <c r="NYP106" s="93"/>
      <c r="NYS106" s="93"/>
      <c r="NYU106" s="93"/>
      <c r="NYV106" s="93"/>
      <c r="NZA106" s="93"/>
      <c r="NZD106" s="93"/>
      <c r="NZG106" s="93"/>
      <c r="NZJ106" s="93"/>
      <c r="NZM106" s="93"/>
      <c r="NZP106" s="93"/>
      <c r="NZS106" s="93"/>
      <c r="NZY106" s="93"/>
      <c r="OAB106" s="93"/>
      <c r="OAE106" s="93"/>
      <c r="OAG106" s="93"/>
      <c r="OAH106" s="93"/>
      <c r="OAP106" s="93"/>
      <c r="OAS106" s="93"/>
      <c r="OAV106" s="93"/>
      <c r="OBG106" s="93"/>
      <c r="OBH106" s="93"/>
      <c r="OBM106" s="93"/>
      <c r="OBQ106" s="93"/>
      <c r="OBR106" s="93"/>
      <c r="OBZ106" s="93"/>
      <c r="OCA106" s="93"/>
      <c r="ODA106" s="93"/>
      <c r="ODB106" s="93"/>
      <c r="ODC106" s="93"/>
      <c r="ODD106" s="93"/>
      <c r="ODE106" s="93"/>
      <c r="ODF106" s="93"/>
      <c r="ODG106" s="93"/>
      <c r="ODH106" s="93"/>
      <c r="ODI106" s="93"/>
      <c r="ODJ106" s="93"/>
      <c r="ODK106" s="93"/>
      <c r="ODL106" s="93"/>
      <c r="ODM106" s="93"/>
      <c r="ODN106" s="93"/>
      <c r="ODO106" s="93"/>
      <c r="ODP106" s="93"/>
      <c r="ODQ106" s="93"/>
      <c r="ODR106" s="93"/>
      <c r="ODS106" s="93"/>
      <c r="ODT106" s="93"/>
      <c r="ODU106" s="93"/>
      <c r="ODV106" s="93"/>
      <c r="ODW106" s="93"/>
      <c r="ODX106" s="93"/>
      <c r="ODY106" s="93"/>
      <c r="ODZ106" s="93"/>
      <c r="OEA106" s="93"/>
      <c r="OEB106" s="93"/>
      <c r="OEC106" s="93"/>
      <c r="OED106" s="93"/>
      <c r="OEE106" s="93"/>
      <c r="OEF106" s="93"/>
      <c r="OEG106" s="93"/>
      <c r="OEH106" s="93"/>
      <c r="OEI106" s="93"/>
      <c r="OEJ106" s="93"/>
      <c r="OEK106" s="93"/>
      <c r="OEL106" s="93"/>
      <c r="OEM106" s="93"/>
      <c r="OEN106" s="93"/>
      <c r="OEO106" s="93"/>
      <c r="OEP106" s="93"/>
      <c r="OEQ106" s="93"/>
      <c r="OER106" s="93"/>
      <c r="OES106" s="93"/>
      <c r="OET106" s="93"/>
      <c r="OEU106" s="93"/>
      <c r="OEV106" s="93"/>
      <c r="OEW106" s="93"/>
      <c r="OEX106" s="93"/>
      <c r="OEY106" s="93"/>
      <c r="OEZ106" s="93"/>
      <c r="OFA106" s="93"/>
      <c r="OFB106" s="93"/>
      <c r="OFC106" s="93"/>
      <c r="OFD106" s="93"/>
      <c r="OFE106" s="93"/>
      <c r="OFF106" s="93"/>
      <c r="OFL106" s="93"/>
      <c r="OFO106" s="93"/>
      <c r="OFR106" s="93"/>
      <c r="OFU106" s="93"/>
      <c r="OFX106" s="93"/>
      <c r="OGA106" s="93"/>
      <c r="OGG106" s="93"/>
      <c r="OGP106" s="93"/>
      <c r="OGS106" s="93"/>
      <c r="OGV106" s="93"/>
      <c r="OGY106" s="93"/>
      <c r="OHK106" s="93"/>
      <c r="OHQ106" s="93"/>
      <c r="OHT106" s="93"/>
      <c r="OHW106" s="93"/>
      <c r="OHZ106" s="93"/>
      <c r="OIF106" s="93"/>
      <c r="OII106" s="93"/>
      <c r="OIL106" s="93"/>
      <c r="OIO106" s="93"/>
      <c r="OIQ106" s="93"/>
      <c r="OIR106" s="93"/>
      <c r="OIW106" s="93"/>
      <c r="OIZ106" s="93"/>
      <c r="OJC106" s="93"/>
      <c r="OJF106" s="93"/>
      <c r="OJI106" s="93"/>
      <c r="OJL106" s="93"/>
      <c r="OJO106" s="93"/>
      <c r="OJU106" s="93"/>
      <c r="OJX106" s="93"/>
      <c r="OKA106" s="93"/>
      <c r="OKC106" s="93"/>
      <c r="OKD106" s="93"/>
      <c r="OKL106" s="93"/>
      <c r="OKO106" s="93"/>
      <c r="OKR106" s="93"/>
      <c r="OLC106" s="93"/>
      <c r="OLD106" s="93"/>
      <c r="OLI106" s="93"/>
      <c r="OLM106" s="93"/>
      <c r="OLN106" s="93"/>
      <c r="OLV106" s="93"/>
      <c r="OLW106" s="93"/>
      <c r="OMW106" s="93"/>
      <c r="OMX106" s="93"/>
      <c r="OMY106" s="93"/>
      <c r="OMZ106" s="93"/>
      <c r="ONA106" s="93"/>
      <c r="ONB106" s="93"/>
      <c r="ONC106" s="93"/>
      <c r="OND106" s="93"/>
      <c r="ONE106" s="93"/>
      <c r="ONF106" s="93"/>
      <c r="ONG106" s="93"/>
      <c r="ONH106" s="93"/>
      <c r="ONI106" s="93"/>
      <c r="ONJ106" s="93"/>
      <c r="ONK106" s="93"/>
      <c r="ONL106" s="93"/>
      <c r="ONM106" s="93"/>
      <c r="ONN106" s="93"/>
      <c r="ONO106" s="93"/>
      <c r="ONP106" s="93"/>
      <c r="ONQ106" s="93"/>
      <c r="ONR106" s="93"/>
      <c r="ONS106" s="93"/>
      <c r="ONT106" s="93"/>
      <c r="ONU106" s="93"/>
      <c r="ONV106" s="93"/>
      <c r="ONW106" s="93"/>
      <c r="ONX106" s="93"/>
      <c r="ONY106" s="93"/>
      <c r="ONZ106" s="93"/>
      <c r="OOA106" s="93"/>
      <c r="OOB106" s="93"/>
      <c r="OOC106" s="93"/>
      <c r="OOD106" s="93"/>
      <c r="OOE106" s="93"/>
      <c r="OOF106" s="93"/>
      <c r="OOG106" s="93"/>
      <c r="OOH106" s="93"/>
      <c r="OOI106" s="93"/>
      <c r="OOJ106" s="93"/>
      <c r="OOK106" s="93"/>
      <c r="OOL106" s="93"/>
      <c r="OOM106" s="93"/>
      <c r="OON106" s="93"/>
      <c r="OOO106" s="93"/>
      <c r="OOP106" s="93"/>
      <c r="OOQ106" s="93"/>
      <c r="OOR106" s="93"/>
      <c r="OOS106" s="93"/>
      <c r="OOT106" s="93"/>
      <c r="OOU106" s="93"/>
      <c r="OOV106" s="93"/>
      <c r="OOW106" s="93"/>
      <c r="OOX106" s="93"/>
      <c r="OOY106" s="93"/>
      <c r="OOZ106" s="93"/>
      <c r="OPA106" s="93"/>
      <c r="OPB106" s="93"/>
      <c r="OPH106" s="93"/>
      <c r="OPK106" s="93"/>
      <c r="OPN106" s="93"/>
      <c r="OPQ106" s="93"/>
      <c r="OPT106" s="93"/>
      <c r="OPW106" s="93"/>
      <c r="OQC106" s="93"/>
      <c r="OQL106" s="93"/>
      <c r="OQO106" s="93"/>
      <c r="OQR106" s="93"/>
      <c r="OQU106" s="93"/>
      <c r="ORG106" s="93"/>
      <c r="ORM106" s="93"/>
      <c r="ORP106" s="93"/>
      <c r="ORS106" s="93"/>
      <c r="ORV106" s="93"/>
      <c r="OSB106" s="93"/>
      <c r="OSE106" s="93"/>
      <c r="OSH106" s="93"/>
      <c r="OSK106" s="93"/>
      <c r="OSM106" s="93"/>
      <c r="OSN106" s="93"/>
      <c r="OSS106" s="93"/>
      <c r="OSV106" s="93"/>
      <c r="OSY106" s="93"/>
      <c r="OTB106" s="93"/>
      <c r="OTE106" s="93"/>
      <c r="OTH106" s="93"/>
      <c r="OTK106" s="93"/>
      <c r="OTQ106" s="93"/>
      <c r="OTT106" s="93"/>
      <c r="OTW106" s="93"/>
      <c r="OTY106" s="93"/>
      <c r="OTZ106" s="93"/>
      <c r="OUH106" s="93"/>
      <c r="OUK106" s="93"/>
      <c r="OUN106" s="93"/>
      <c r="OUY106" s="93"/>
      <c r="OUZ106" s="93"/>
      <c r="OVE106" s="93"/>
      <c r="OVI106" s="93"/>
      <c r="OVJ106" s="93"/>
      <c r="OVR106" s="93"/>
      <c r="OVS106" s="93"/>
      <c r="OWS106" s="93"/>
      <c r="OWT106" s="93"/>
      <c r="OWU106" s="93"/>
      <c r="OWV106" s="93"/>
      <c r="OWW106" s="93"/>
      <c r="OWX106" s="93"/>
      <c r="OWY106" s="93"/>
      <c r="OWZ106" s="93"/>
      <c r="OXA106" s="93"/>
      <c r="OXB106" s="93"/>
      <c r="OXC106" s="93"/>
      <c r="OXD106" s="93"/>
      <c r="OXE106" s="93"/>
      <c r="OXF106" s="93"/>
      <c r="OXG106" s="93"/>
      <c r="OXH106" s="93"/>
      <c r="OXI106" s="93"/>
      <c r="OXJ106" s="93"/>
      <c r="OXK106" s="93"/>
      <c r="OXL106" s="93"/>
      <c r="OXM106" s="93"/>
      <c r="OXN106" s="93"/>
      <c r="OXO106" s="93"/>
      <c r="OXP106" s="93"/>
      <c r="OXQ106" s="93"/>
      <c r="OXR106" s="93"/>
      <c r="OXS106" s="93"/>
      <c r="OXT106" s="93"/>
      <c r="OXU106" s="93"/>
      <c r="OXV106" s="93"/>
      <c r="OXW106" s="93"/>
      <c r="OXX106" s="93"/>
      <c r="OXY106" s="93"/>
      <c r="OXZ106" s="93"/>
      <c r="OYA106" s="93"/>
      <c r="OYB106" s="93"/>
      <c r="OYC106" s="93"/>
      <c r="OYD106" s="93"/>
      <c r="OYE106" s="93"/>
      <c r="OYF106" s="93"/>
      <c r="OYG106" s="93"/>
      <c r="OYH106" s="93"/>
      <c r="OYI106" s="93"/>
      <c r="OYJ106" s="93"/>
      <c r="OYK106" s="93"/>
      <c r="OYL106" s="93"/>
      <c r="OYM106" s="93"/>
      <c r="OYN106" s="93"/>
      <c r="OYO106" s="93"/>
      <c r="OYP106" s="93"/>
      <c r="OYQ106" s="93"/>
      <c r="OYR106" s="93"/>
      <c r="OYS106" s="93"/>
      <c r="OYT106" s="93"/>
      <c r="OYU106" s="93"/>
      <c r="OYV106" s="93"/>
      <c r="OYW106" s="93"/>
      <c r="OYX106" s="93"/>
      <c r="OZD106" s="93"/>
      <c r="OZG106" s="93"/>
      <c r="OZJ106" s="93"/>
      <c r="OZM106" s="93"/>
      <c r="OZP106" s="93"/>
      <c r="OZS106" s="93"/>
      <c r="OZY106" s="93"/>
      <c r="PAH106" s="93"/>
      <c r="PAK106" s="93"/>
      <c r="PAN106" s="93"/>
      <c r="PAQ106" s="93"/>
      <c r="PBC106" s="93"/>
      <c r="PBI106" s="93"/>
      <c r="PBL106" s="93"/>
      <c r="PBO106" s="93"/>
      <c r="PBR106" s="93"/>
      <c r="PBX106" s="93"/>
      <c r="PCA106" s="93"/>
      <c r="PCD106" s="93"/>
      <c r="PCG106" s="93"/>
      <c r="PCI106" s="93"/>
      <c r="PCJ106" s="93"/>
      <c r="PCO106" s="93"/>
      <c r="PCR106" s="93"/>
      <c r="PCU106" s="93"/>
      <c r="PCX106" s="93"/>
      <c r="PDA106" s="93"/>
      <c r="PDD106" s="93"/>
      <c r="PDG106" s="93"/>
      <c r="PDM106" s="93"/>
      <c r="PDP106" s="93"/>
      <c r="PDS106" s="93"/>
      <c r="PDU106" s="93"/>
      <c r="PDV106" s="93"/>
      <c r="PED106" s="93"/>
      <c r="PEG106" s="93"/>
      <c r="PEJ106" s="93"/>
      <c r="PEU106" s="93"/>
      <c r="PEV106" s="93"/>
      <c r="PFA106" s="93"/>
      <c r="PFE106" s="93"/>
      <c r="PFF106" s="93"/>
      <c r="PFN106" s="93"/>
      <c r="PFO106" s="93"/>
      <c r="PGO106" s="93"/>
      <c r="PGP106" s="93"/>
      <c r="PGQ106" s="93"/>
      <c r="PGR106" s="93"/>
      <c r="PGS106" s="93"/>
      <c r="PGT106" s="93"/>
      <c r="PGU106" s="93"/>
      <c r="PGV106" s="93"/>
      <c r="PGW106" s="93"/>
      <c r="PGX106" s="93"/>
      <c r="PGY106" s="93"/>
      <c r="PGZ106" s="93"/>
      <c r="PHA106" s="93"/>
      <c r="PHB106" s="93"/>
      <c r="PHC106" s="93"/>
      <c r="PHD106" s="93"/>
      <c r="PHE106" s="93"/>
      <c r="PHF106" s="93"/>
      <c r="PHG106" s="93"/>
      <c r="PHH106" s="93"/>
      <c r="PHI106" s="93"/>
      <c r="PHJ106" s="93"/>
      <c r="PHK106" s="93"/>
      <c r="PHL106" s="93"/>
      <c r="PHM106" s="93"/>
      <c r="PHN106" s="93"/>
      <c r="PHO106" s="93"/>
      <c r="PHP106" s="93"/>
      <c r="PHQ106" s="93"/>
      <c r="PHR106" s="93"/>
      <c r="PHS106" s="93"/>
      <c r="PHT106" s="93"/>
      <c r="PHU106" s="93"/>
      <c r="PHV106" s="93"/>
      <c r="PHW106" s="93"/>
      <c r="PHX106" s="93"/>
      <c r="PHY106" s="93"/>
      <c r="PHZ106" s="93"/>
      <c r="PIA106" s="93"/>
      <c r="PIB106" s="93"/>
      <c r="PIC106" s="93"/>
      <c r="PID106" s="93"/>
      <c r="PIE106" s="93"/>
      <c r="PIF106" s="93"/>
      <c r="PIG106" s="93"/>
      <c r="PIH106" s="93"/>
      <c r="PII106" s="93"/>
      <c r="PIJ106" s="93"/>
      <c r="PIK106" s="93"/>
      <c r="PIL106" s="93"/>
      <c r="PIM106" s="93"/>
      <c r="PIN106" s="93"/>
      <c r="PIO106" s="93"/>
      <c r="PIP106" s="93"/>
      <c r="PIQ106" s="93"/>
      <c r="PIR106" s="93"/>
      <c r="PIS106" s="93"/>
      <c r="PIT106" s="93"/>
      <c r="PIZ106" s="93"/>
      <c r="PJC106" s="93"/>
      <c r="PJF106" s="93"/>
      <c r="PJI106" s="93"/>
      <c r="PJL106" s="93"/>
      <c r="PJO106" s="93"/>
      <c r="PJU106" s="93"/>
      <c r="PKD106" s="93"/>
      <c r="PKG106" s="93"/>
      <c r="PKJ106" s="93"/>
      <c r="PKM106" s="93"/>
      <c r="PKY106" s="93"/>
      <c r="PLE106" s="93"/>
      <c r="PLH106" s="93"/>
      <c r="PLK106" s="93"/>
      <c r="PLN106" s="93"/>
      <c r="PLT106" s="93"/>
      <c r="PLW106" s="93"/>
      <c r="PLZ106" s="93"/>
      <c r="PMC106" s="93"/>
      <c r="PME106" s="93"/>
      <c r="PMF106" s="93"/>
      <c r="PMK106" s="93"/>
      <c r="PMN106" s="93"/>
      <c r="PMQ106" s="93"/>
      <c r="PMT106" s="93"/>
      <c r="PMW106" s="93"/>
      <c r="PMZ106" s="93"/>
      <c r="PNC106" s="93"/>
      <c r="PNI106" s="93"/>
      <c r="PNL106" s="93"/>
      <c r="PNO106" s="93"/>
      <c r="PNQ106" s="93"/>
      <c r="PNR106" s="93"/>
      <c r="PNZ106" s="93"/>
      <c r="POC106" s="93"/>
      <c r="POF106" s="93"/>
      <c r="POQ106" s="93"/>
      <c r="POR106" s="93"/>
      <c r="POW106" s="93"/>
      <c r="PPA106" s="93"/>
      <c r="PPB106" s="93"/>
      <c r="PPJ106" s="93"/>
      <c r="PPK106" s="93"/>
      <c r="PQK106" s="93"/>
      <c r="PQL106" s="93"/>
      <c r="PQM106" s="93"/>
      <c r="PQN106" s="93"/>
      <c r="PQO106" s="93"/>
      <c r="PQP106" s="93"/>
      <c r="PQQ106" s="93"/>
      <c r="PQR106" s="93"/>
      <c r="PQS106" s="93"/>
      <c r="PQT106" s="93"/>
      <c r="PQU106" s="93"/>
      <c r="PQV106" s="93"/>
      <c r="PQW106" s="93"/>
      <c r="PQX106" s="93"/>
      <c r="PQY106" s="93"/>
      <c r="PQZ106" s="93"/>
      <c r="PRA106" s="93"/>
      <c r="PRB106" s="93"/>
      <c r="PRC106" s="93"/>
      <c r="PRD106" s="93"/>
      <c r="PRE106" s="93"/>
      <c r="PRF106" s="93"/>
      <c r="PRG106" s="93"/>
      <c r="PRH106" s="93"/>
      <c r="PRI106" s="93"/>
      <c r="PRJ106" s="93"/>
      <c r="PRK106" s="93"/>
      <c r="PRL106" s="93"/>
      <c r="PRM106" s="93"/>
      <c r="PRN106" s="93"/>
      <c r="PRO106" s="93"/>
      <c r="PRP106" s="93"/>
      <c r="PRQ106" s="93"/>
      <c r="PRR106" s="93"/>
      <c r="PRS106" s="93"/>
      <c r="PRT106" s="93"/>
      <c r="PRU106" s="93"/>
      <c r="PRV106" s="93"/>
      <c r="PRW106" s="93"/>
      <c r="PRX106" s="93"/>
      <c r="PRY106" s="93"/>
      <c r="PRZ106" s="93"/>
      <c r="PSA106" s="93"/>
      <c r="PSB106" s="93"/>
      <c r="PSC106" s="93"/>
      <c r="PSD106" s="93"/>
      <c r="PSE106" s="93"/>
      <c r="PSF106" s="93"/>
      <c r="PSG106" s="93"/>
      <c r="PSH106" s="93"/>
      <c r="PSI106" s="93"/>
      <c r="PSJ106" s="93"/>
      <c r="PSK106" s="93"/>
      <c r="PSL106" s="93"/>
      <c r="PSM106" s="93"/>
      <c r="PSN106" s="93"/>
      <c r="PSO106" s="93"/>
      <c r="PSP106" s="93"/>
      <c r="PSV106" s="93"/>
      <c r="PSY106" s="93"/>
      <c r="PTB106" s="93"/>
      <c r="PTE106" s="93"/>
      <c r="PTH106" s="93"/>
      <c r="PTK106" s="93"/>
      <c r="PTQ106" s="93"/>
      <c r="PTZ106" s="93"/>
      <c r="PUC106" s="93"/>
      <c r="PUF106" s="93"/>
      <c r="PUI106" s="93"/>
      <c r="PUU106" s="93"/>
      <c r="PVA106" s="93"/>
      <c r="PVD106" s="93"/>
      <c r="PVG106" s="93"/>
      <c r="PVJ106" s="93"/>
      <c r="PVP106" s="93"/>
      <c r="PVS106" s="93"/>
      <c r="PVV106" s="93"/>
      <c r="PVY106" s="93"/>
      <c r="PWA106" s="93"/>
      <c r="PWB106" s="93"/>
      <c r="PWG106" s="93"/>
      <c r="PWJ106" s="93"/>
      <c r="PWM106" s="93"/>
      <c r="PWP106" s="93"/>
      <c r="PWS106" s="93"/>
      <c r="PWV106" s="93"/>
      <c r="PWY106" s="93"/>
      <c r="PXE106" s="93"/>
      <c r="PXH106" s="93"/>
      <c r="PXK106" s="93"/>
      <c r="PXM106" s="93"/>
      <c r="PXN106" s="93"/>
      <c r="PXV106" s="93"/>
      <c r="PXY106" s="93"/>
      <c r="PYB106" s="93"/>
      <c r="PYM106" s="93"/>
      <c r="PYN106" s="93"/>
      <c r="PYS106" s="93"/>
      <c r="PYW106" s="93"/>
      <c r="PYX106" s="93"/>
      <c r="PZF106" s="93"/>
      <c r="PZG106" s="93"/>
      <c r="QAG106" s="93"/>
      <c r="QAH106" s="93"/>
      <c r="QAI106" s="93"/>
      <c r="QAJ106" s="93"/>
      <c r="QAK106" s="93"/>
      <c r="QAL106" s="93"/>
      <c r="QAM106" s="93"/>
      <c r="QAN106" s="93"/>
      <c r="QAO106" s="93"/>
      <c r="QAP106" s="93"/>
      <c r="QAQ106" s="93"/>
      <c r="QAR106" s="93"/>
      <c r="QAS106" s="93"/>
      <c r="QAT106" s="93"/>
      <c r="QAU106" s="93"/>
      <c r="QAV106" s="93"/>
      <c r="QAW106" s="93"/>
      <c r="QAX106" s="93"/>
      <c r="QAY106" s="93"/>
      <c r="QAZ106" s="93"/>
      <c r="QBA106" s="93"/>
      <c r="QBB106" s="93"/>
      <c r="QBC106" s="93"/>
      <c r="QBD106" s="93"/>
      <c r="QBE106" s="93"/>
      <c r="QBF106" s="93"/>
      <c r="QBG106" s="93"/>
      <c r="QBH106" s="93"/>
      <c r="QBI106" s="93"/>
      <c r="QBJ106" s="93"/>
      <c r="QBK106" s="93"/>
      <c r="QBL106" s="93"/>
      <c r="QBM106" s="93"/>
      <c r="QBN106" s="93"/>
      <c r="QBO106" s="93"/>
      <c r="QBP106" s="93"/>
      <c r="QBQ106" s="93"/>
      <c r="QBR106" s="93"/>
      <c r="QBS106" s="93"/>
      <c r="QBT106" s="93"/>
      <c r="QBU106" s="93"/>
      <c r="QBV106" s="93"/>
      <c r="QBW106" s="93"/>
      <c r="QBX106" s="93"/>
      <c r="QBY106" s="93"/>
      <c r="QBZ106" s="93"/>
      <c r="QCA106" s="93"/>
      <c r="QCB106" s="93"/>
      <c r="QCC106" s="93"/>
      <c r="QCD106" s="93"/>
      <c r="QCE106" s="93"/>
      <c r="QCF106" s="93"/>
      <c r="QCG106" s="93"/>
      <c r="QCH106" s="93"/>
      <c r="QCI106" s="93"/>
      <c r="QCJ106" s="93"/>
      <c r="QCK106" s="93"/>
      <c r="QCL106" s="93"/>
      <c r="QCR106" s="93"/>
      <c r="QCU106" s="93"/>
      <c r="QCX106" s="93"/>
      <c r="QDA106" s="93"/>
      <c r="QDD106" s="93"/>
      <c r="QDG106" s="93"/>
      <c r="QDM106" s="93"/>
      <c r="QDV106" s="93"/>
      <c r="QDY106" s="93"/>
      <c r="QEB106" s="93"/>
      <c r="QEE106" s="93"/>
      <c r="QEQ106" s="93"/>
      <c r="QEW106" s="93"/>
      <c r="QEZ106" s="93"/>
      <c r="QFC106" s="93"/>
      <c r="QFF106" s="93"/>
      <c r="QFL106" s="93"/>
      <c r="QFO106" s="93"/>
      <c r="QFR106" s="93"/>
      <c r="QFU106" s="93"/>
      <c r="QFW106" s="93"/>
      <c r="QFX106" s="93"/>
      <c r="QGC106" s="93"/>
      <c r="QGF106" s="93"/>
      <c r="QGI106" s="93"/>
      <c r="QGL106" s="93"/>
      <c r="QGO106" s="93"/>
      <c r="QGR106" s="93"/>
      <c r="QGU106" s="93"/>
      <c r="QHA106" s="93"/>
      <c r="QHD106" s="93"/>
      <c r="QHG106" s="93"/>
      <c r="QHI106" s="93"/>
      <c r="QHJ106" s="93"/>
      <c r="QHR106" s="93"/>
      <c r="QHU106" s="93"/>
      <c r="QHX106" s="93"/>
      <c r="QII106" s="93"/>
      <c r="QIJ106" s="93"/>
      <c r="QIO106" s="93"/>
      <c r="QIS106" s="93"/>
      <c r="QIT106" s="93"/>
      <c r="QJB106" s="93"/>
      <c r="QJC106" s="93"/>
      <c r="QKC106" s="93"/>
      <c r="QKD106" s="93"/>
      <c r="QKE106" s="93"/>
      <c r="QKF106" s="93"/>
      <c r="QKG106" s="93"/>
      <c r="QKH106" s="93"/>
      <c r="QKI106" s="93"/>
      <c r="QKJ106" s="93"/>
      <c r="QKK106" s="93"/>
      <c r="QKL106" s="93"/>
      <c r="QKM106" s="93"/>
      <c r="QKN106" s="93"/>
      <c r="QKO106" s="93"/>
      <c r="QKP106" s="93"/>
      <c r="QKQ106" s="93"/>
      <c r="QKR106" s="93"/>
      <c r="QKS106" s="93"/>
      <c r="QKT106" s="93"/>
      <c r="QKU106" s="93"/>
      <c r="QKV106" s="93"/>
      <c r="QKW106" s="93"/>
      <c r="QKX106" s="93"/>
      <c r="QKY106" s="93"/>
      <c r="QKZ106" s="93"/>
      <c r="QLA106" s="93"/>
      <c r="QLB106" s="93"/>
      <c r="QLC106" s="93"/>
      <c r="QLD106" s="93"/>
      <c r="QLE106" s="93"/>
      <c r="QLF106" s="93"/>
      <c r="QLG106" s="93"/>
      <c r="QLH106" s="93"/>
      <c r="QLI106" s="93"/>
      <c r="QLJ106" s="93"/>
      <c r="QLK106" s="93"/>
      <c r="QLL106" s="93"/>
      <c r="QLM106" s="93"/>
      <c r="QLN106" s="93"/>
      <c r="QLO106" s="93"/>
      <c r="QLP106" s="93"/>
      <c r="QLQ106" s="93"/>
      <c r="QLR106" s="93"/>
      <c r="QLS106" s="93"/>
      <c r="QLT106" s="93"/>
      <c r="QLU106" s="93"/>
      <c r="QLV106" s="93"/>
      <c r="QLW106" s="93"/>
      <c r="QLX106" s="93"/>
      <c r="QLY106" s="93"/>
      <c r="QLZ106" s="93"/>
      <c r="QMA106" s="93"/>
      <c r="QMB106" s="93"/>
      <c r="QMC106" s="93"/>
      <c r="QMD106" s="93"/>
      <c r="QME106" s="93"/>
      <c r="QMF106" s="93"/>
      <c r="QMG106" s="93"/>
      <c r="QMH106" s="93"/>
      <c r="QMN106" s="93"/>
      <c r="QMQ106" s="93"/>
      <c r="QMT106" s="93"/>
      <c r="QMW106" s="93"/>
      <c r="QMZ106" s="93"/>
      <c r="QNC106" s="93"/>
      <c r="QNI106" s="93"/>
      <c r="QNR106" s="93"/>
      <c r="QNU106" s="93"/>
      <c r="QNX106" s="93"/>
      <c r="QOA106" s="93"/>
      <c r="QOM106" s="93"/>
      <c r="QOS106" s="93"/>
      <c r="QOV106" s="93"/>
      <c r="QOY106" s="93"/>
      <c r="QPB106" s="93"/>
      <c r="QPH106" s="93"/>
      <c r="QPK106" s="93"/>
      <c r="QPN106" s="93"/>
      <c r="QPQ106" s="93"/>
      <c r="QPS106" s="93"/>
      <c r="QPT106" s="93"/>
      <c r="QPY106" s="93"/>
      <c r="QQB106" s="93"/>
      <c r="QQE106" s="93"/>
      <c r="QQH106" s="93"/>
      <c r="QQK106" s="93"/>
      <c r="QQN106" s="93"/>
      <c r="QQQ106" s="93"/>
      <c r="QQW106" s="93"/>
      <c r="QQZ106" s="93"/>
      <c r="QRC106" s="93"/>
      <c r="QRE106" s="93"/>
      <c r="QRF106" s="93"/>
      <c r="QRN106" s="93"/>
      <c r="QRQ106" s="93"/>
      <c r="QRT106" s="93"/>
      <c r="QSE106" s="93"/>
      <c r="QSF106" s="93"/>
      <c r="QSK106" s="93"/>
      <c r="QSO106" s="93"/>
      <c r="QSP106" s="93"/>
      <c r="QSX106" s="93"/>
      <c r="QSY106" s="93"/>
      <c r="QTY106" s="93"/>
      <c r="QTZ106" s="93"/>
      <c r="QUA106" s="93"/>
      <c r="QUB106" s="93"/>
      <c r="QUC106" s="93"/>
      <c r="QUD106" s="93"/>
      <c r="QUE106" s="93"/>
      <c r="QUF106" s="93"/>
      <c r="QUG106" s="93"/>
      <c r="QUH106" s="93"/>
      <c r="QUI106" s="93"/>
      <c r="QUJ106" s="93"/>
      <c r="QUK106" s="93"/>
      <c r="QUL106" s="93"/>
      <c r="QUM106" s="93"/>
      <c r="QUN106" s="93"/>
      <c r="QUO106" s="93"/>
      <c r="QUP106" s="93"/>
      <c r="QUQ106" s="93"/>
      <c r="QUR106" s="93"/>
      <c r="QUS106" s="93"/>
      <c r="QUT106" s="93"/>
      <c r="QUU106" s="93"/>
      <c r="QUV106" s="93"/>
      <c r="QUW106" s="93"/>
      <c r="QUX106" s="93"/>
      <c r="QUY106" s="93"/>
      <c r="QUZ106" s="93"/>
      <c r="QVA106" s="93"/>
      <c r="QVB106" s="93"/>
      <c r="QVC106" s="93"/>
      <c r="QVD106" s="93"/>
      <c r="QVE106" s="93"/>
      <c r="QVF106" s="93"/>
      <c r="QVG106" s="93"/>
      <c r="QVH106" s="93"/>
      <c r="QVI106" s="93"/>
      <c r="QVJ106" s="93"/>
      <c r="QVK106" s="93"/>
      <c r="QVL106" s="93"/>
      <c r="QVM106" s="93"/>
      <c r="QVN106" s="93"/>
      <c r="QVO106" s="93"/>
      <c r="QVP106" s="93"/>
      <c r="QVQ106" s="93"/>
      <c r="QVR106" s="93"/>
      <c r="QVS106" s="93"/>
      <c r="QVT106" s="93"/>
      <c r="QVU106" s="93"/>
      <c r="QVV106" s="93"/>
      <c r="QVW106" s="93"/>
      <c r="QVX106" s="93"/>
      <c r="QVY106" s="93"/>
      <c r="QVZ106" s="93"/>
      <c r="QWA106" s="93"/>
      <c r="QWB106" s="93"/>
      <c r="QWC106" s="93"/>
      <c r="QWD106" s="93"/>
      <c r="QWJ106" s="93"/>
      <c r="QWM106" s="93"/>
      <c r="QWP106" s="93"/>
      <c r="QWS106" s="93"/>
      <c r="QWV106" s="93"/>
      <c r="QWY106" s="93"/>
      <c r="QXE106" s="93"/>
      <c r="QXN106" s="93"/>
      <c r="QXQ106" s="93"/>
      <c r="QXT106" s="93"/>
      <c r="QXW106" s="93"/>
      <c r="QYI106" s="93"/>
      <c r="QYO106" s="93"/>
      <c r="QYR106" s="93"/>
      <c r="QYU106" s="93"/>
      <c r="QYX106" s="93"/>
      <c r="QZD106" s="93"/>
      <c r="QZG106" s="93"/>
      <c r="QZJ106" s="93"/>
      <c r="QZM106" s="93"/>
      <c r="QZO106" s="93"/>
      <c r="QZP106" s="93"/>
      <c r="QZU106" s="93"/>
      <c r="QZX106" s="93"/>
      <c r="RAA106" s="93"/>
      <c r="RAD106" s="93"/>
      <c r="RAG106" s="93"/>
      <c r="RAJ106" s="93"/>
      <c r="RAM106" s="93"/>
      <c r="RAS106" s="93"/>
      <c r="RAV106" s="93"/>
      <c r="RAY106" s="93"/>
      <c r="RBA106" s="93"/>
      <c r="RBB106" s="93"/>
      <c r="RBJ106" s="93"/>
      <c r="RBM106" s="93"/>
      <c r="RBP106" s="93"/>
      <c r="RCA106" s="93"/>
      <c r="RCB106" s="93"/>
      <c r="RCG106" s="93"/>
      <c r="RCK106" s="93"/>
      <c r="RCL106" s="93"/>
      <c r="RCT106" s="93"/>
      <c r="RCU106" s="93"/>
      <c r="RDU106" s="93"/>
      <c r="RDV106" s="93"/>
      <c r="RDW106" s="93"/>
      <c r="RDX106" s="93"/>
      <c r="RDY106" s="93"/>
      <c r="RDZ106" s="93"/>
      <c r="REA106" s="93"/>
      <c r="REB106" s="93"/>
      <c r="REC106" s="93"/>
      <c r="RED106" s="93"/>
      <c r="REE106" s="93"/>
      <c r="REF106" s="93"/>
      <c r="REG106" s="93"/>
      <c r="REH106" s="93"/>
      <c r="REI106" s="93"/>
      <c r="REJ106" s="93"/>
      <c r="REK106" s="93"/>
      <c r="REL106" s="93"/>
      <c r="REM106" s="93"/>
      <c r="REN106" s="93"/>
      <c r="REO106" s="93"/>
      <c r="REP106" s="93"/>
      <c r="REQ106" s="93"/>
      <c r="RER106" s="93"/>
      <c r="RES106" s="93"/>
      <c r="RET106" s="93"/>
      <c r="REU106" s="93"/>
      <c r="REV106" s="93"/>
      <c r="REW106" s="93"/>
      <c r="REX106" s="93"/>
      <c r="REY106" s="93"/>
      <c r="REZ106" s="93"/>
      <c r="RFA106" s="93"/>
      <c r="RFB106" s="93"/>
      <c r="RFC106" s="93"/>
      <c r="RFD106" s="93"/>
      <c r="RFE106" s="93"/>
      <c r="RFF106" s="93"/>
      <c r="RFG106" s="93"/>
      <c r="RFH106" s="93"/>
      <c r="RFI106" s="93"/>
      <c r="RFJ106" s="93"/>
      <c r="RFK106" s="93"/>
      <c r="RFL106" s="93"/>
      <c r="RFM106" s="93"/>
      <c r="RFN106" s="93"/>
      <c r="RFO106" s="93"/>
      <c r="RFP106" s="93"/>
      <c r="RFQ106" s="93"/>
      <c r="RFR106" s="93"/>
      <c r="RFS106" s="93"/>
      <c r="RFT106" s="93"/>
      <c r="RFU106" s="93"/>
      <c r="RFV106" s="93"/>
      <c r="RFW106" s="93"/>
      <c r="RFX106" s="93"/>
      <c r="RFY106" s="93"/>
      <c r="RFZ106" s="93"/>
      <c r="RGF106" s="93"/>
      <c r="RGI106" s="93"/>
      <c r="RGL106" s="93"/>
      <c r="RGO106" s="93"/>
      <c r="RGR106" s="93"/>
      <c r="RGU106" s="93"/>
      <c r="RHA106" s="93"/>
      <c r="RHJ106" s="93"/>
      <c r="RHM106" s="93"/>
      <c r="RHP106" s="93"/>
      <c r="RHS106" s="93"/>
      <c r="RIE106" s="93"/>
      <c r="RIK106" s="93"/>
      <c r="RIN106" s="93"/>
      <c r="RIQ106" s="93"/>
      <c r="RIT106" s="93"/>
      <c r="RIZ106" s="93"/>
      <c r="RJC106" s="93"/>
      <c r="RJF106" s="93"/>
      <c r="RJI106" s="93"/>
      <c r="RJK106" s="93"/>
      <c r="RJL106" s="93"/>
      <c r="RJQ106" s="93"/>
      <c r="RJT106" s="93"/>
      <c r="RJW106" s="93"/>
      <c r="RJZ106" s="93"/>
      <c r="RKC106" s="93"/>
      <c r="RKF106" s="93"/>
      <c r="RKI106" s="93"/>
      <c r="RKO106" s="93"/>
      <c r="RKR106" s="93"/>
      <c r="RKU106" s="93"/>
      <c r="RKW106" s="93"/>
      <c r="RKX106" s="93"/>
      <c r="RLF106" s="93"/>
      <c r="RLI106" s="93"/>
      <c r="RLL106" s="93"/>
      <c r="RLW106" s="93"/>
      <c r="RLX106" s="93"/>
      <c r="RMC106" s="93"/>
      <c r="RMG106" s="93"/>
      <c r="RMH106" s="93"/>
      <c r="RMP106" s="93"/>
      <c r="RMQ106" s="93"/>
      <c r="RNQ106" s="93"/>
      <c r="RNR106" s="93"/>
      <c r="RNS106" s="93"/>
      <c r="RNT106" s="93"/>
      <c r="RNU106" s="93"/>
      <c r="RNV106" s="93"/>
      <c r="RNW106" s="93"/>
      <c r="RNX106" s="93"/>
      <c r="RNY106" s="93"/>
      <c r="RNZ106" s="93"/>
      <c r="ROA106" s="93"/>
      <c r="ROB106" s="93"/>
      <c r="ROC106" s="93"/>
      <c r="ROD106" s="93"/>
      <c r="ROE106" s="93"/>
      <c r="ROF106" s="93"/>
      <c r="ROG106" s="93"/>
      <c r="ROH106" s="93"/>
      <c r="ROI106" s="93"/>
      <c r="ROJ106" s="93"/>
      <c r="ROK106" s="93"/>
      <c r="ROL106" s="93"/>
      <c r="ROM106" s="93"/>
      <c r="RON106" s="93"/>
      <c r="ROO106" s="93"/>
      <c r="ROP106" s="93"/>
      <c r="ROQ106" s="93"/>
      <c r="ROR106" s="93"/>
      <c r="ROS106" s="93"/>
      <c r="ROT106" s="93"/>
      <c r="ROU106" s="93"/>
      <c r="ROV106" s="93"/>
      <c r="ROW106" s="93"/>
      <c r="ROX106" s="93"/>
      <c r="ROY106" s="93"/>
      <c r="ROZ106" s="93"/>
      <c r="RPA106" s="93"/>
      <c r="RPB106" s="93"/>
      <c r="RPC106" s="93"/>
      <c r="RPD106" s="93"/>
      <c r="RPE106" s="93"/>
      <c r="RPF106" s="93"/>
      <c r="RPG106" s="93"/>
      <c r="RPH106" s="93"/>
      <c r="RPI106" s="93"/>
      <c r="RPJ106" s="93"/>
      <c r="RPK106" s="93"/>
      <c r="RPL106" s="93"/>
      <c r="RPM106" s="93"/>
      <c r="RPN106" s="93"/>
      <c r="RPO106" s="93"/>
      <c r="RPP106" s="93"/>
      <c r="RPQ106" s="93"/>
      <c r="RPR106" s="93"/>
      <c r="RPS106" s="93"/>
      <c r="RPT106" s="93"/>
      <c r="RPU106" s="93"/>
      <c r="RPV106" s="93"/>
      <c r="RQB106" s="93"/>
      <c r="RQE106" s="93"/>
      <c r="RQH106" s="93"/>
      <c r="RQK106" s="93"/>
      <c r="RQN106" s="93"/>
      <c r="RQQ106" s="93"/>
      <c r="RQW106" s="93"/>
      <c r="RRF106" s="93"/>
      <c r="RRI106" s="93"/>
      <c r="RRL106" s="93"/>
      <c r="RRO106" s="93"/>
      <c r="RSA106" s="93"/>
      <c r="RSG106" s="93"/>
      <c r="RSJ106" s="93"/>
      <c r="RSM106" s="93"/>
      <c r="RSP106" s="93"/>
      <c r="RSV106" s="93"/>
      <c r="RSY106" s="93"/>
      <c r="RTB106" s="93"/>
      <c r="RTE106" s="93"/>
      <c r="RTG106" s="93"/>
      <c r="RTH106" s="93"/>
      <c r="RTM106" s="93"/>
      <c r="RTP106" s="93"/>
      <c r="RTS106" s="93"/>
      <c r="RTV106" s="93"/>
      <c r="RTY106" s="93"/>
      <c r="RUB106" s="93"/>
      <c r="RUE106" s="93"/>
      <c r="RUK106" s="93"/>
      <c r="RUN106" s="93"/>
      <c r="RUQ106" s="93"/>
      <c r="RUS106" s="93"/>
      <c r="RUT106" s="93"/>
      <c r="RVB106" s="93"/>
      <c r="RVE106" s="93"/>
      <c r="RVH106" s="93"/>
      <c r="RVS106" s="93"/>
      <c r="RVT106" s="93"/>
      <c r="RVY106" s="93"/>
      <c r="RWC106" s="93"/>
      <c r="RWD106" s="93"/>
      <c r="RWL106" s="93"/>
      <c r="RWM106" s="93"/>
      <c r="RXM106" s="93"/>
      <c r="RXN106" s="93"/>
      <c r="RXO106" s="93"/>
      <c r="RXP106" s="93"/>
      <c r="RXQ106" s="93"/>
      <c r="RXR106" s="93"/>
      <c r="RXS106" s="93"/>
      <c r="RXT106" s="93"/>
      <c r="RXU106" s="93"/>
      <c r="RXV106" s="93"/>
      <c r="RXW106" s="93"/>
      <c r="RXX106" s="93"/>
      <c r="RXY106" s="93"/>
      <c r="RXZ106" s="93"/>
      <c r="RYA106" s="93"/>
      <c r="RYB106" s="93"/>
      <c r="RYC106" s="93"/>
      <c r="RYD106" s="93"/>
      <c r="RYE106" s="93"/>
      <c r="RYF106" s="93"/>
      <c r="RYG106" s="93"/>
      <c r="RYH106" s="93"/>
      <c r="RYI106" s="93"/>
      <c r="RYJ106" s="93"/>
      <c r="RYK106" s="93"/>
      <c r="RYL106" s="93"/>
      <c r="RYM106" s="93"/>
      <c r="RYN106" s="93"/>
      <c r="RYO106" s="93"/>
      <c r="RYP106" s="93"/>
      <c r="RYQ106" s="93"/>
      <c r="RYR106" s="93"/>
      <c r="RYS106" s="93"/>
      <c r="RYT106" s="93"/>
      <c r="RYU106" s="93"/>
      <c r="RYV106" s="93"/>
      <c r="RYW106" s="93"/>
      <c r="RYX106" s="93"/>
      <c r="RYY106" s="93"/>
      <c r="RYZ106" s="93"/>
      <c r="RZA106" s="93"/>
      <c r="RZB106" s="93"/>
      <c r="RZC106" s="93"/>
      <c r="RZD106" s="93"/>
      <c r="RZE106" s="93"/>
      <c r="RZF106" s="93"/>
      <c r="RZG106" s="93"/>
      <c r="RZH106" s="93"/>
      <c r="RZI106" s="93"/>
      <c r="RZJ106" s="93"/>
      <c r="RZK106" s="93"/>
      <c r="RZL106" s="93"/>
      <c r="RZM106" s="93"/>
      <c r="RZN106" s="93"/>
      <c r="RZO106" s="93"/>
      <c r="RZP106" s="93"/>
      <c r="RZQ106" s="93"/>
      <c r="RZR106" s="93"/>
      <c r="RZX106" s="93"/>
      <c r="SAA106" s="93"/>
      <c r="SAD106" s="93"/>
      <c r="SAG106" s="93"/>
      <c r="SAJ106" s="93"/>
      <c r="SAM106" s="93"/>
      <c r="SAS106" s="93"/>
      <c r="SBB106" s="93"/>
      <c r="SBE106" s="93"/>
      <c r="SBH106" s="93"/>
      <c r="SBK106" s="93"/>
      <c r="SBW106" s="93"/>
      <c r="SCC106" s="93"/>
      <c r="SCF106" s="93"/>
      <c r="SCI106" s="93"/>
      <c r="SCL106" s="93"/>
      <c r="SCR106" s="93"/>
      <c r="SCU106" s="93"/>
      <c r="SCX106" s="93"/>
      <c r="SDA106" s="93"/>
      <c r="SDC106" s="93"/>
      <c r="SDD106" s="93"/>
      <c r="SDI106" s="93"/>
      <c r="SDL106" s="93"/>
      <c r="SDO106" s="93"/>
      <c r="SDR106" s="93"/>
      <c r="SDU106" s="93"/>
      <c r="SDX106" s="93"/>
      <c r="SEA106" s="93"/>
      <c r="SEG106" s="93"/>
      <c r="SEJ106" s="93"/>
      <c r="SEM106" s="93"/>
      <c r="SEO106" s="93"/>
      <c r="SEP106" s="93"/>
      <c r="SEX106" s="93"/>
      <c r="SFA106" s="93"/>
      <c r="SFD106" s="93"/>
      <c r="SFO106" s="93"/>
      <c r="SFP106" s="93"/>
      <c r="SFU106" s="93"/>
      <c r="SFY106" s="93"/>
      <c r="SFZ106" s="93"/>
      <c r="SGH106" s="93"/>
      <c r="SGI106" s="93"/>
      <c r="SHI106" s="93"/>
      <c r="SHJ106" s="93"/>
      <c r="SHK106" s="93"/>
      <c r="SHL106" s="93"/>
      <c r="SHM106" s="93"/>
      <c r="SHN106" s="93"/>
      <c r="SHO106" s="93"/>
      <c r="SHP106" s="93"/>
      <c r="SHQ106" s="93"/>
      <c r="SHR106" s="93"/>
      <c r="SHS106" s="93"/>
      <c r="SHT106" s="93"/>
      <c r="SHU106" s="93"/>
      <c r="SHV106" s="93"/>
      <c r="SHW106" s="93"/>
      <c r="SHX106" s="93"/>
      <c r="SHY106" s="93"/>
      <c r="SHZ106" s="93"/>
      <c r="SIA106" s="93"/>
      <c r="SIB106" s="93"/>
      <c r="SIC106" s="93"/>
      <c r="SID106" s="93"/>
      <c r="SIE106" s="93"/>
      <c r="SIF106" s="93"/>
      <c r="SIG106" s="93"/>
      <c r="SIH106" s="93"/>
      <c r="SII106" s="93"/>
      <c r="SIJ106" s="93"/>
      <c r="SIK106" s="93"/>
      <c r="SIL106" s="93"/>
      <c r="SIM106" s="93"/>
      <c r="SIN106" s="93"/>
      <c r="SIO106" s="93"/>
      <c r="SIP106" s="93"/>
      <c r="SIQ106" s="93"/>
      <c r="SIR106" s="93"/>
      <c r="SIS106" s="93"/>
      <c r="SIT106" s="93"/>
      <c r="SIU106" s="93"/>
      <c r="SIV106" s="93"/>
      <c r="SIW106" s="93"/>
      <c r="SIX106" s="93"/>
      <c r="SIY106" s="93"/>
      <c r="SIZ106" s="93"/>
      <c r="SJA106" s="93"/>
      <c r="SJB106" s="93"/>
      <c r="SJC106" s="93"/>
      <c r="SJD106" s="93"/>
      <c r="SJE106" s="93"/>
      <c r="SJF106" s="93"/>
      <c r="SJG106" s="93"/>
      <c r="SJH106" s="93"/>
      <c r="SJI106" s="93"/>
      <c r="SJJ106" s="93"/>
      <c r="SJK106" s="93"/>
      <c r="SJL106" s="93"/>
      <c r="SJM106" s="93"/>
      <c r="SJN106" s="93"/>
      <c r="SJT106" s="93"/>
      <c r="SJW106" s="93"/>
      <c r="SJZ106" s="93"/>
      <c r="SKC106" s="93"/>
      <c r="SKF106" s="93"/>
      <c r="SKI106" s="93"/>
      <c r="SKO106" s="93"/>
      <c r="SKX106" s="93"/>
      <c r="SLA106" s="93"/>
      <c r="SLD106" s="93"/>
      <c r="SLG106" s="93"/>
      <c r="SLS106" s="93"/>
      <c r="SLY106" s="93"/>
      <c r="SMB106" s="93"/>
      <c r="SME106" s="93"/>
      <c r="SMH106" s="93"/>
      <c r="SMN106" s="93"/>
      <c r="SMQ106" s="93"/>
      <c r="SMT106" s="93"/>
      <c r="SMW106" s="93"/>
      <c r="SMY106" s="93"/>
      <c r="SMZ106" s="93"/>
      <c r="SNE106" s="93"/>
      <c r="SNH106" s="93"/>
      <c r="SNK106" s="93"/>
      <c r="SNN106" s="93"/>
      <c r="SNQ106" s="93"/>
      <c r="SNT106" s="93"/>
      <c r="SNW106" s="93"/>
      <c r="SOC106" s="93"/>
      <c r="SOF106" s="93"/>
      <c r="SOI106" s="93"/>
      <c r="SOK106" s="93"/>
      <c r="SOL106" s="93"/>
      <c r="SOT106" s="93"/>
      <c r="SOW106" s="93"/>
      <c r="SOZ106" s="93"/>
      <c r="SPK106" s="93"/>
      <c r="SPL106" s="93"/>
      <c r="SPQ106" s="93"/>
      <c r="SPU106" s="93"/>
      <c r="SPV106" s="93"/>
      <c r="SQD106" s="93"/>
      <c r="SQE106" s="93"/>
      <c r="SRE106" s="93"/>
      <c r="SRF106" s="93"/>
      <c r="SRG106" s="93"/>
      <c r="SRH106" s="93"/>
      <c r="SRI106" s="93"/>
      <c r="SRJ106" s="93"/>
      <c r="SRK106" s="93"/>
      <c r="SRL106" s="93"/>
      <c r="SRM106" s="93"/>
      <c r="SRN106" s="93"/>
      <c r="SRO106" s="93"/>
      <c r="SRP106" s="93"/>
      <c r="SRQ106" s="93"/>
      <c r="SRR106" s="93"/>
      <c r="SRS106" s="93"/>
      <c r="SRT106" s="93"/>
      <c r="SRU106" s="93"/>
      <c r="SRV106" s="93"/>
      <c r="SRW106" s="93"/>
      <c r="SRX106" s="93"/>
      <c r="SRY106" s="93"/>
      <c r="SRZ106" s="93"/>
      <c r="SSA106" s="93"/>
      <c r="SSB106" s="93"/>
      <c r="SSC106" s="93"/>
      <c r="SSD106" s="93"/>
      <c r="SSE106" s="93"/>
      <c r="SSF106" s="93"/>
      <c r="SSG106" s="93"/>
      <c r="SSH106" s="93"/>
      <c r="SSI106" s="93"/>
      <c r="SSJ106" s="93"/>
      <c r="SSK106" s="93"/>
      <c r="SSL106" s="93"/>
      <c r="SSM106" s="93"/>
      <c r="SSN106" s="93"/>
      <c r="SSO106" s="93"/>
      <c r="SSP106" s="93"/>
      <c r="SSQ106" s="93"/>
      <c r="SSR106" s="93"/>
      <c r="SSS106" s="93"/>
      <c r="SST106" s="93"/>
      <c r="SSU106" s="93"/>
      <c r="SSV106" s="93"/>
      <c r="SSW106" s="93"/>
      <c r="SSX106" s="93"/>
      <c r="SSY106" s="93"/>
      <c r="SSZ106" s="93"/>
      <c r="STA106" s="93"/>
      <c r="STB106" s="93"/>
      <c r="STC106" s="93"/>
      <c r="STD106" s="93"/>
      <c r="STE106" s="93"/>
      <c r="STF106" s="93"/>
      <c r="STG106" s="93"/>
      <c r="STH106" s="93"/>
      <c r="STI106" s="93"/>
      <c r="STJ106" s="93"/>
      <c r="STP106" s="93"/>
      <c r="STS106" s="93"/>
      <c r="STV106" s="93"/>
      <c r="STY106" s="93"/>
      <c r="SUB106" s="93"/>
      <c r="SUE106" s="93"/>
      <c r="SUK106" s="93"/>
      <c r="SUT106" s="93"/>
      <c r="SUW106" s="93"/>
      <c r="SUZ106" s="93"/>
      <c r="SVC106" s="93"/>
      <c r="SVO106" s="93"/>
      <c r="SVU106" s="93"/>
      <c r="SVX106" s="93"/>
      <c r="SWA106" s="93"/>
      <c r="SWD106" s="93"/>
      <c r="SWJ106" s="93"/>
      <c r="SWM106" s="93"/>
      <c r="SWP106" s="93"/>
      <c r="SWS106" s="93"/>
      <c r="SWU106" s="93"/>
      <c r="SWV106" s="93"/>
      <c r="SXA106" s="93"/>
      <c r="SXD106" s="93"/>
      <c r="SXG106" s="93"/>
      <c r="SXJ106" s="93"/>
      <c r="SXM106" s="93"/>
      <c r="SXP106" s="93"/>
      <c r="SXS106" s="93"/>
      <c r="SXY106" s="93"/>
      <c r="SYB106" s="93"/>
      <c r="SYE106" s="93"/>
      <c r="SYG106" s="93"/>
      <c r="SYH106" s="93"/>
      <c r="SYP106" s="93"/>
      <c r="SYS106" s="93"/>
      <c r="SYV106" s="93"/>
      <c r="SZG106" s="93"/>
      <c r="SZH106" s="93"/>
      <c r="SZM106" s="93"/>
      <c r="SZQ106" s="93"/>
      <c r="SZR106" s="93"/>
      <c r="SZZ106" s="93"/>
      <c r="TAA106" s="93"/>
      <c r="TBA106" s="93"/>
      <c r="TBB106" s="93"/>
      <c r="TBC106" s="93"/>
      <c r="TBD106" s="93"/>
      <c r="TBE106" s="93"/>
      <c r="TBF106" s="93"/>
      <c r="TBG106" s="93"/>
      <c r="TBH106" s="93"/>
      <c r="TBI106" s="93"/>
      <c r="TBJ106" s="93"/>
      <c r="TBK106" s="93"/>
      <c r="TBL106" s="93"/>
      <c r="TBM106" s="93"/>
      <c r="TBN106" s="93"/>
      <c r="TBO106" s="93"/>
      <c r="TBP106" s="93"/>
      <c r="TBQ106" s="93"/>
      <c r="TBR106" s="93"/>
      <c r="TBS106" s="93"/>
      <c r="TBT106" s="93"/>
      <c r="TBU106" s="93"/>
      <c r="TBV106" s="93"/>
      <c r="TBW106" s="93"/>
      <c r="TBX106" s="93"/>
      <c r="TBY106" s="93"/>
      <c r="TBZ106" s="93"/>
      <c r="TCA106" s="93"/>
      <c r="TCB106" s="93"/>
      <c r="TCC106" s="93"/>
      <c r="TCD106" s="93"/>
      <c r="TCE106" s="93"/>
      <c r="TCF106" s="93"/>
      <c r="TCG106" s="93"/>
      <c r="TCH106" s="93"/>
      <c r="TCI106" s="93"/>
      <c r="TCJ106" s="93"/>
      <c r="TCK106" s="93"/>
      <c r="TCL106" s="93"/>
      <c r="TCM106" s="93"/>
      <c r="TCN106" s="93"/>
      <c r="TCO106" s="93"/>
      <c r="TCP106" s="93"/>
      <c r="TCQ106" s="93"/>
      <c r="TCR106" s="93"/>
      <c r="TCS106" s="93"/>
      <c r="TCT106" s="93"/>
      <c r="TCU106" s="93"/>
      <c r="TCV106" s="93"/>
      <c r="TCW106" s="93"/>
      <c r="TCX106" s="93"/>
      <c r="TCY106" s="93"/>
      <c r="TCZ106" s="93"/>
      <c r="TDA106" s="93"/>
      <c r="TDB106" s="93"/>
      <c r="TDC106" s="93"/>
      <c r="TDD106" s="93"/>
      <c r="TDE106" s="93"/>
      <c r="TDF106" s="93"/>
      <c r="TDL106" s="93"/>
      <c r="TDO106" s="93"/>
      <c r="TDR106" s="93"/>
      <c r="TDU106" s="93"/>
      <c r="TDX106" s="93"/>
      <c r="TEA106" s="93"/>
      <c r="TEG106" s="93"/>
      <c r="TEP106" s="93"/>
      <c r="TES106" s="93"/>
      <c r="TEV106" s="93"/>
      <c r="TEY106" s="93"/>
      <c r="TFK106" s="93"/>
      <c r="TFQ106" s="93"/>
      <c r="TFT106" s="93"/>
      <c r="TFW106" s="93"/>
      <c r="TFZ106" s="93"/>
      <c r="TGF106" s="93"/>
      <c r="TGI106" s="93"/>
      <c r="TGL106" s="93"/>
      <c r="TGO106" s="93"/>
      <c r="TGQ106" s="93"/>
      <c r="TGR106" s="93"/>
      <c r="TGW106" s="93"/>
      <c r="TGZ106" s="93"/>
      <c r="THC106" s="93"/>
      <c r="THF106" s="93"/>
      <c r="THI106" s="93"/>
      <c r="THL106" s="93"/>
      <c r="THO106" s="93"/>
      <c r="THU106" s="93"/>
      <c r="THX106" s="93"/>
      <c r="TIA106" s="93"/>
      <c r="TIC106" s="93"/>
      <c r="TID106" s="93"/>
      <c r="TIL106" s="93"/>
      <c r="TIO106" s="93"/>
      <c r="TIR106" s="93"/>
      <c r="TJC106" s="93"/>
      <c r="TJD106" s="93"/>
      <c r="TJI106" s="93"/>
      <c r="TJM106" s="93"/>
      <c r="TJN106" s="93"/>
      <c r="TJV106" s="93"/>
      <c r="TJW106" s="93"/>
      <c r="TKW106" s="93"/>
      <c r="TKX106" s="93"/>
      <c r="TKY106" s="93"/>
      <c r="TKZ106" s="93"/>
      <c r="TLA106" s="93"/>
      <c r="TLB106" s="93"/>
      <c r="TLC106" s="93"/>
      <c r="TLD106" s="93"/>
      <c r="TLE106" s="93"/>
      <c r="TLF106" s="93"/>
      <c r="TLG106" s="93"/>
      <c r="TLH106" s="93"/>
      <c r="TLI106" s="93"/>
      <c r="TLJ106" s="93"/>
      <c r="TLK106" s="93"/>
      <c r="TLL106" s="93"/>
      <c r="TLM106" s="93"/>
      <c r="TLN106" s="93"/>
      <c r="TLO106" s="93"/>
      <c r="TLP106" s="93"/>
      <c r="TLQ106" s="93"/>
      <c r="TLR106" s="93"/>
      <c r="TLS106" s="93"/>
      <c r="TLT106" s="93"/>
      <c r="TLU106" s="93"/>
      <c r="TLV106" s="93"/>
      <c r="TLW106" s="93"/>
      <c r="TLX106" s="93"/>
      <c r="TLY106" s="93"/>
      <c r="TLZ106" s="93"/>
      <c r="TMA106" s="93"/>
      <c r="TMB106" s="93"/>
      <c r="TMC106" s="93"/>
      <c r="TMD106" s="93"/>
      <c r="TME106" s="93"/>
      <c r="TMF106" s="93"/>
      <c r="TMG106" s="93"/>
      <c r="TMH106" s="93"/>
      <c r="TMI106" s="93"/>
      <c r="TMJ106" s="93"/>
      <c r="TMK106" s="93"/>
      <c r="TML106" s="93"/>
      <c r="TMM106" s="93"/>
      <c r="TMN106" s="93"/>
      <c r="TMO106" s="93"/>
      <c r="TMP106" s="93"/>
      <c r="TMQ106" s="93"/>
      <c r="TMR106" s="93"/>
      <c r="TMS106" s="93"/>
      <c r="TMT106" s="93"/>
      <c r="TMU106" s="93"/>
      <c r="TMV106" s="93"/>
      <c r="TMW106" s="93"/>
      <c r="TMX106" s="93"/>
      <c r="TMY106" s="93"/>
      <c r="TMZ106" s="93"/>
      <c r="TNA106" s="93"/>
      <c r="TNB106" s="93"/>
      <c r="TNH106" s="93"/>
      <c r="TNK106" s="93"/>
      <c r="TNN106" s="93"/>
      <c r="TNQ106" s="93"/>
      <c r="TNT106" s="93"/>
      <c r="TNW106" s="93"/>
      <c r="TOC106" s="93"/>
      <c r="TOL106" s="93"/>
      <c r="TOO106" s="93"/>
      <c r="TOR106" s="93"/>
      <c r="TOU106" s="93"/>
      <c r="TPG106" s="93"/>
      <c r="TPM106" s="93"/>
      <c r="TPP106" s="93"/>
      <c r="TPS106" s="93"/>
      <c r="TPV106" s="93"/>
      <c r="TQB106" s="93"/>
      <c r="TQE106" s="93"/>
      <c r="TQH106" s="93"/>
      <c r="TQK106" s="93"/>
      <c r="TQM106" s="93"/>
      <c r="TQN106" s="93"/>
      <c r="TQS106" s="93"/>
      <c r="TQV106" s="93"/>
      <c r="TQY106" s="93"/>
      <c r="TRB106" s="93"/>
      <c r="TRE106" s="93"/>
      <c r="TRH106" s="93"/>
      <c r="TRK106" s="93"/>
      <c r="TRQ106" s="93"/>
      <c r="TRT106" s="93"/>
      <c r="TRW106" s="93"/>
      <c r="TRY106" s="93"/>
      <c r="TRZ106" s="93"/>
      <c r="TSH106" s="93"/>
      <c r="TSK106" s="93"/>
      <c r="TSN106" s="93"/>
      <c r="TSY106" s="93"/>
      <c r="TSZ106" s="93"/>
      <c r="TTE106" s="93"/>
      <c r="TTI106" s="93"/>
      <c r="TTJ106" s="93"/>
      <c r="TTR106" s="93"/>
      <c r="TTS106" s="93"/>
      <c r="TUS106" s="93"/>
      <c r="TUT106" s="93"/>
      <c r="TUU106" s="93"/>
      <c r="TUV106" s="93"/>
      <c r="TUW106" s="93"/>
      <c r="TUX106" s="93"/>
      <c r="TUY106" s="93"/>
      <c r="TUZ106" s="93"/>
      <c r="TVA106" s="93"/>
      <c r="TVB106" s="93"/>
      <c r="TVC106" s="93"/>
      <c r="TVD106" s="93"/>
      <c r="TVE106" s="93"/>
      <c r="TVF106" s="93"/>
      <c r="TVG106" s="93"/>
      <c r="TVH106" s="93"/>
      <c r="TVI106" s="93"/>
      <c r="TVJ106" s="93"/>
      <c r="TVK106" s="93"/>
      <c r="TVL106" s="93"/>
      <c r="TVM106" s="93"/>
      <c r="TVN106" s="93"/>
      <c r="TVO106" s="93"/>
      <c r="TVP106" s="93"/>
      <c r="TVQ106" s="93"/>
      <c r="TVR106" s="93"/>
      <c r="TVS106" s="93"/>
      <c r="TVT106" s="93"/>
      <c r="TVU106" s="93"/>
      <c r="TVV106" s="93"/>
      <c r="TVW106" s="93"/>
      <c r="TVX106" s="93"/>
      <c r="TVY106" s="93"/>
      <c r="TVZ106" s="93"/>
      <c r="TWA106" s="93"/>
      <c r="TWB106" s="93"/>
      <c r="TWC106" s="93"/>
      <c r="TWD106" s="93"/>
      <c r="TWE106" s="93"/>
      <c r="TWF106" s="93"/>
      <c r="TWG106" s="93"/>
      <c r="TWH106" s="93"/>
      <c r="TWI106" s="93"/>
      <c r="TWJ106" s="93"/>
      <c r="TWK106" s="93"/>
      <c r="TWL106" s="93"/>
      <c r="TWM106" s="93"/>
      <c r="TWN106" s="93"/>
      <c r="TWO106" s="93"/>
      <c r="TWP106" s="93"/>
      <c r="TWQ106" s="93"/>
      <c r="TWR106" s="93"/>
      <c r="TWS106" s="93"/>
      <c r="TWT106" s="93"/>
      <c r="TWU106" s="93"/>
      <c r="TWV106" s="93"/>
      <c r="TWW106" s="93"/>
      <c r="TWX106" s="93"/>
      <c r="TXD106" s="93"/>
      <c r="TXG106" s="93"/>
      <c r="TXJ106" s="93"/>
      <c r="TXM106" s="93"/>
      <c r="TXP106" s="93"/>
      <c r="TXS106" s="93"/>
      <c r="TXY106" s="93"/>
      <c r="TYH106" s="93"/>
      <c r="TYK106" s="93"/>
      <c r="TYN106" s="93"/>
      <c r="TYQ106" s="93"/>
      <c r="TZC106" s="93"/>
      <c r="TZI106" s="93"/>
      <c r="TZL106" s="93"/>
      <c r="TZO106" s="93"/>
      <c r="TZR106" s="93"/>
      <c r="TZX106" s="93"/>
      <c r="UAA106" s="93"/>
      <c r="UAD106" s="93"/>
      <c r="UAG106" s="93"/>
      <c r="UAI106" s="93"/>
      <c r="UAJ106" s="93"/>
      <c r="UAO106" s="93"/>
      <c r="UAR106" s="93"/>
      <c r="UAU106" s="93"/>
      <c r="UAX106" s="93"/>
      <c r="UBA106" s="93"/>
      <c r="UBD106" s="93"/>
      <c r="UBG106" s="93"/>
      <c r="UBM106" s="93"/>
      <c r="UBP106" s="93"/>
      <c r="UBS106" s="93"/>
      <c r="UBU106" s="93"/>
      <c r="UBV106" s="93"/>
      <c r="UCD106" s="93"/>
      <c r="UCG106" s="93"/>
      <c r="UCJ106" s="93"/>
      <c r="UCU106" s="93"/>
      <c r="UCV106" s="93"/>
      <c r="UDA106" s="93"/>
      <c r="UDE106" s="93"/>
      <c r="UDF106" s="93"/>
      <c r="UDN106" s="93"/>
      <c r="UDO106" s="93"/>
      <c r="UEO106" s="93"/>
      <c r="UEP106" s="93"/>
      <c r="UEQ106" s="93"/>
      <c r="UER106" s="93"/>
      <c r="UES106" s="93"/>
      <c r="UET106" s="93"/>
      <c r="UEU106" s="93"/>
      <c r="UEV106" s="93"/>
      <c r="UEW106" s="93"/>
      <c r="UEX106" s="93"/>
      <c r="UEY106" s="93"/>
      <c r="UEZ106" s="93"/>
      <c r="UFA106" s="93"/>
      <c r="UFB106" s="93"/>
      <c r="UFC106" s="93"/>
      <c r="UFD106" s="93"/>
      <c r="UFE106" s="93"/>
      <c r="UFF106" s="93"/>
      <c r="UFG106" s="93"/>
      <c r="UFH106" s="93"/>
      <c r="UFI106" s="93"/>
      <c r="UFJ106" s="93"/>
      <c r="UFK106" s="93"/>
      <c r="UFL106" s="93"/>
      <c r="UFM106" s="93"/>
      <c r="UFN106" s="93"/>
      <c r="UFO106" s="93"/>
      <c r="UFP106" s="93"/>
      <c r="UFQ106" s="93"/>
      <c r="UFR106" s="93"/>
      <c r="UFS106" s="93"/>
      <c r="UFT106" s="93"/>
      <c r="UFU106" s="93"/>
      <c r="UFV106" s="93"/>
      <c r="UFW106" s="93"/>
      <c r="UFX106" s="93"/>
      <c r="UFY106" s="93"/>
      <c r="UFZ106" s="93"/>
      <c r="UGA106" s="93"/>
      <c r="UGB106" s="93"/>
      <c r="UGC106" s="93"/>
      <c r="UGD106" s="93"/>
      <c r="UGE106" s="93"/>
      <c r="UGF106" s="93"/>
      <c r="UGG106" s="93"/>
      <c r="UGH106" s="93"/>
      <c r="UGI106" s="93"/>
      <c r="UGJ106" s="93"/>
      <c r="UGK106" s="93"/>
      <c r="UGL106" s="93"/>
      <c r="UGM106" s="93"/>
      <c r="UGN106" s="93"/>
      <c r="UGO106" s="93"/>
      <c r="UGP106" s="93"/>
      <c r="UGQ106" s="93"/>
      <c r="UGR106" s="93"/>
      <c r="UGS106" s="93"/>
      <c r="UGT106" s="93"/>
      <c r="UGZ106" s="93"/>
      <c r="UHC106" s="93"/>
      <c r="UHF106" s="93"/>
      <c r="UHI106" s="93"/>
      <c r="UHL106" s="93"/>
      <c r="UHO106" s="93"/>
      <c r="UHU106" s="93"/>
      <c r="UID106" s="93"/>
      <c r="UIG106" s="93"/>
      <c r="UIJ106" s="93"/>
      <c r="UIM106" s="93"/>
      <c r="UIY106" s="93"/>
      <c r="UJE106" s="93"/>
      <c r="UJH106" s="93"/>
      <c r="UJK106" s="93"/>
      <c r="UJN106" s="93"/>
      <c r="UJT106" s="93"/>
      <c r="UJW106" s="93"/>
      <c r="UJZ106" s="93"/>
      <c r="UKC106" s="93"/>
      <c r="UKE106" s="93"/>
      <c r="UKF106" s="93"/>
      <c r="UKK106" s="93"/>
      <c r="UKN106" s="93"/>
      <c r="UKQ106" s="93"/>
      <c r="UKT106" s="93"/>
      <c r="UKW106" s="93"/>
      <c r="UKZ106" s="93"/>
      <c r="ULC106" s="93"/>
      <c r="ULI106" s="93"/>
      <c r="ULL106" s="93"/>
      <c r="ULO106" s="93"/>
      <c r="ULQ106" s="93"/>
      <c r="ULR106" s="93"/>
      <c r="ULZ106" s="93"/>
      <c r="UMC106" s="93"/>
      <c r="UMF106" s="93"/>
      <c r="UMQ106" s="93"/>
      <c r="UMR106" s="93"/>
      <c r="UMW106" s="93"/>
      <c r="UNA106" s="93"/>
      <c r="UNB106" s="93"/>
      <c r="UNJ106" s="93"/>
      <c r="UNK106" s="93"/>
      <c r="UOK106" s="93"/>
      <c r="UOL106" s="93"/>
      <c r="UOM106" s="93"/>
      <c r="UON106" s="93"/>
      <c r="UOO106" s="93"/>
      <c r="UOP106" s="93"/>
      <c r="UOQ106" s="93"/>
      <c r="UOR106" s="93"/>
      <c r="UOS106" s="93"/>
      <c r="UOT106" s="93"/>
      <c r="UOU106" s="93"/>
      <c r="UOV106" s="93"/>
      <c r="UOW106" s="93"/>
      <c r="UOX106" s="93"/>
      <c r="UOY106" s="93"/>
      <c r="UOZ106" s="93"/>
      <c r="UPA106" s="93"/>
      <c r="UPB106" s="93"/>
      <c r="UPC106" s="93"/>
      <c r="UPD106" s="93"/>
      <c r="UPE106" s="93"/>
      <c r="UPF106" s="93"/>
      <c r="UPG106" s="93"/>
      <c r="UPH106" s="93"/>
      <c r="UPI106" s="93"/>
      <c r="UPJ106" s="93"/>
      <c r="UPK106" s="93"/>
      <c r="UPL106" s="93"/>
      <c r="UPM106" s="93"/>
      <c r="UPN106" s="93"/>
      <c r="UPO106" s="93"/>
      <c r="UPP106" s="93"/>
      <c r="UPQ106" s="93"/>
      <c r="UPR106" s="93"/>
      <c r="UPS106" s="93"/>
      <c r="UPT106" s="93"/>
      <c r="UPU106" s="93"/>
      <c r="UPV106" s="93"/>
      <c r="UPW106" s="93"/>
      <c r="UPX106" s="93"/>
      <c r="UPY106" s="93"/>
      <c r="UPZ106" s="93"/>
      <c r="UQA106" s="93"/>
      <c r="UQB106" s="93"/>
      <c r="UQC106" s="93"/>
      <c r="UQD106" s="93"/>
      <c r="UQE106" s="93"/>
      <c r="UQF106" s="93"/>
      <c r="UQG106" s="93"/>
      <c r="UQH106" s="93"/>
      <c r="UQI106" s="93"/>
      <c r="UQJ106" s="93"/>
      <c r="UQK106" s="93"/>
      <c r="UQL106" s="93"/>
      <c r="UQM106" s="93"/>
      <c r="UQN106" s="93"/>
      <c r="UQO106" s="93"/>
      <c r="UQP106" s="93"/>
      <c r="UQV106" s="93"/>
      <c r="UQY106" s="93"/>
      <c r="URB106" s="93"/>
      <c r="URE106" s="93"/>
      <c r="URH106" s="93"/>
      <c r="URK106" s="93"/>
      <c r="URQ106" s="93"/>
      <c r="URZ106" s="93"/>
      <c r="USC106" s="93"/>
      <c r="USF106" s="93"/>
      <c r="USI106" s="93"/>
      <c r="USU106" s="93"/>
      <c r="UTA106" s="93"/>
      <c r="UTD106" s="93"/>
      <c r="UTG106" s="93"/>
      <c r="UTJ106" s="93"/>
      <c r="UTP106" s="93"/>
      <c r="UTS106" s="93"/>
      <c r="UTV106" s="93"/>
      <c r="UTY106" s="93"/>
      <c r="UUA106" s="93"/>
      <c r="UUB106" s="93"/>
      <c r="UUG106" s="93"/>
      <c r="UUJ106" s="93"/>
      <c r="UUM106" s="93"/>
      <c r="UUP106" s="93"/>
      <c r="UUS106" s="93"/>
      <c r="UUV106" s="93"/>
      <c r="UUY106" s="93"/>
      <c r="UVE106" s="93"/>
      <c r="UVH106" s="93"/>
      <c r="UVK106" s="93"/>
      <c r="UVM106" s="93"/>
      <c r="UVN106" s="93"/>
      <c r="UVV106" s="93"/>
      <c r="UVY106" s="93"/>
      <c r="UWB106" s="93"/>
      <c r="UWM106" s="93"/>
      <c r="UWN106" s="93"/>
      <c r="UWS106" s="93"/>
      <c r="UWW106" s="93"/>
      <c r="UWX106" s="93"/>
      <c r="UXF106" s="93"/>
      <c r="UXG106" s="93"/>
      <c r="UYG106" s="93"/>
      <c r="UYH106" s="93"/>
      <c r="UYI106" s="93"/>
      <c r="UYJ106" s="93"/>
      <c r="UYK106" s="93"/>
      <c r="UYL106" s="93"/>
      <c r="UYM106" s="93"/>
      <c r="UYN106" s="93"/>
      <c r="UYO106" s="93"/>
      <c r="UYP106" s="93"/>
      <c r="UYQ106" s="93"/>
      <c r="UYR106" s="93"/>
      <c r="UYS106" s="93"/>
      <c r="UYT106" s="93"/>
      <c r="UYU106" s="93"/>
      <c r="UYV106" s="93"/>
      <c r="UYW106" s="93"/>
      <c r="UYX106" s="93"/>
      <c r="UYY106" s="93"/>
      <c r="UYZ106" s="93"/>
      <c r="UZA106" s="93"/>
      <c r="UZB106" s="93"/>
      <c r="UZC106" s="93"/>
      <c r="UZD106" s="93"/>
      <c r="UZE106" s="93"/>
      <c r="UZF106" s="93"/>
      <c r="UZG106" s="93"/>
      <c r="UZH106" s="93"/>
      <c r="UZI106" s="93"/>
      <c r="UZJ106" s="93"/>
      <c r="UZK106" s="93"/>
      <c r="UZL106" s="93"/>
      <c r="UZM106" s="93"/>
      <c r="UZN106" s="93"/>
      <c r="UZO106" s="93"/>
      <c r="UZP106" s="93"/>
      <c r="UZQ106" s="93"/>
      <c r="UZR106" s="93"/>
      <c r="UZS106" s="93"/>
      <c r="UZT106" s="93"/>
      <c r="UZU106" s="93"/>
      <c r="UZV106" s="93"/>
      <c r="UZW106" s="93"/>
      <c r="UZX106" s="93"/>
      <c r="UZY106" s="93"/>
      <c r="UZZ106" s="93"/>
      <c r="VAA106" s="93"/>
      <c r="VAB106" s="93"/>
      <c r="VAC106" s="93"/>
      <c r="VAD106" s="93"/>
      <c r="VAE106" s="93"/>
      <c r="VAF106" s="93"/>
      <c r="VAG106" s="93"/>
      <c r="VAH106" s="93"/>
      <c r="VAI106" s="93"/>
      <c r="VAJ106" s="93"/>
      <c r="VAK106" s="93"/>
      <c r="VAL106" s="93"/>
      <c r="VAR106" s="93"/>
      <c r="VAU106" s="93"/>
      <c r="VAX106" s="93"/>
      <c r="VBA106" s="93"/>
      <c r="VBD106" s="93"/>
      <c r="VBG106" s="93"/>
      <c r="VBM106" s="93"/>
      <c r="VBV106" s="93"/>
      <c r="VBY106" s="93"/>
      <c r="VCB106" s="93"/>
      <c r="VCE106" s="93"/>
      <c r="VCQ106" s="93"/>
      <c r="VCW106" s="93"/>
      <c r="VCZ106" s="93"/>
      <c r="VDC106" s="93"/>
      <c r="VDF106" s="93"/>
      <c r="VDL106" s="93"/>
      <c r="VDO106" s="93"/>
      <c r="VDR106" s="93"/>
      <c r="VDU106" s="93"/>
      <c r="VDW106" s="93"/>
      <c r="VDX106" s="93"/>
      <c r="VEC106" s="93"/>
      <c r="VEF106" s="93"/>
      <c r="VEI106" s="93"/>
      <c r="VEL106" s="93"/>
      <c r="VEO106" s="93"/>
      <c r="VER106" s="93"/>
      <c r="VEU106" s="93"/>
      <c r="VFA106" s="93"/>
      <c r="VFD106" s="93"/>
      <c r="VFG106" s="93"/>
      <c r="VFI106" s="93"/>
      <c r="VFJ106" s="93"/>
      <c r="VFR106" s="93"/>
      <c r="VFU106" s="93"/>
      <c r="VFX106" s="93"/>
      <c r="VGI106" s="93"/>
      <c r="VGJ106" s="93"/>
      <c r="VGO106" s="93"/>
      <c r="VGS106" s="93"/>
      <c r="VGT106" s="93"/>
      <c r="VHB106" s="93"/>
      <c r="VHC106" s="93"/>
      <c r="VIC106" s="93"/>
      <c r="VID106" s="93"/>
      <c r="VIE106" s="93"/>
      <c r="VIF106" s="93"/>
      <c r="VIG106" s="93"/>
      <c r="VIH106" s="93"/>
      <c r="VII106" s="93"/>
      <c r="VIJ106" s="93"/>
      <c r="VIK106" s="93"/>
      <c r="VIL106" s="93"/>
      <c r="VIM106" s="93"/>
      <c r="VIN106" s="93"/>
      <c r="VIO106" s="93"/>
      <c r="VIP106" s="93"/>
      <c r="VIQ106" s="93"/>
      <c r="VIR106" s="93"/>
      <c r="VIS106" s="93"/>
      <c r="VIT106" s="93"/>
      <c r="VIU106" s="93"/>
      <c r="VIV106" s="93"/>
      <c r="VIW106" s="93"/>
      <c r="VIX106" s="93"/>
      <c r="VIY106" s="93"/>
      <c r="VIZ106" s="93"/>
      <c r="VJA106" s="93"/>
      <c r="VJB106" s="93"/>
      <c r="VJC106" s="93"/>
      <c r="VJD106" s="93"/>
      <c r="VJE106" s="93"/>
      <c r="VJF106" s="93"/>
      <c r="VJG106" s="93"/>
      <c r="VJH106" s="93"/>
      <c r="VJI106" s="93"/>
      <c r="VJJ106" s="93"/>
      <c r="VJK106" s="93"/>
      <c r="VJL106" s="93"/>
      <c r="VJM106" s="93"/>
      <c r="VJN106" s="93"/>
      <c r="VJO106" s="93"/>
      <c r="VJP106" s="93"/>
      <c r="VJQ106" s="93"/>
      <c r="VJR106" s="93"/>
      <c r="VJS106" s="93"/>
      <c r="VJT106" s="93"/>
      <c r="VJU106" s="93"/>
      <c r="VJV106" s="93"/>
      <c r="VJW106" s="93"/>
      <c r="VJX106" s="93"/>
      <c r="VJY106" s="93"/>
      <c r="VJZ106" s="93"/>
      <c r="VKA106" s="93"/>
      <c r="VKB106" s="93"/>
      <c r="VKC106" s="93"/>
      <c r="VKD106" s="93"/>
      <c r="VKE106" s="93"/>
      <c r="VKF106" s="93"/>
      <c r="VKG106" s="93"/>
      <c r="VKH106" s="93"/>
      <c r="VKN106" s="93"/>
      <c r="VKQ106" s="93"/>
      <c r="VKT106" s="93"/>
      <c r="VKW106" s="93"/>
      <c r="VKZ106" s="93"/>
      <c r="VLC106" s="93"/>
      <c r="VLI106" s="93"/>
      <c r="VLR106" s="93"/>
      <c r="VLU106" s="93"/>
      <c r="VLX106" s="93"/>
      <c r="VMA106" s="93"/>
      <c r="VMM106" s="93"/>
      <c r="VMS106" s="93"/>
      <c r="VMV106" s="93"/>
      <c r="VMY106" s="93"/>
      <c r="VNB106" s="93"/>
      <c r="VNH106" s="93"/>
      <c r="VNK106" s="93"/>
      <c r="VNN106" s="93"/>
      <c r="VNQ106" s="93"/>
      <c r="VNS106" s="93"/>
      <c r="VNT106" s="93"/>
      <c r="VNY106" s="93"/>
      <c r="VOB106" s="93"/>
      <c r="VOE106" s="93"/>
      <c r="VOH106" s="93"/>
      <c r="VOK106" s="93"/>
      <c r="VON106" s="93"/>
      <c r="VOQ106" s="93"/>
      <c r="VOW106" s="93"/>
      <c r="VOZ106" s="93"/>
      <c r="VPC106" s="93"/>
      <c r="VPE106" s="93"/>
      <c r="VPF106" s="93"/>
      <c r="VPN106" s="93"/>
      <c r="VPQ106" s="93"/>
      <c r="VPT106" s="93"/>
      <c r="VQE106" s="93"/>
      <c r="VQF106" s="93"/>
      <c r="VQK106" s="93"/>
      <c r="VQO106" s="93"/>
      <c r="VQP106" s="93"/>
      <c r="VQX106" s="93"/>
      <c r="VQY106" s="93"/>
      <c r="VRY106" s="93"/>
      <c r="VRZ106" s="93"/>
      <c r="VSA106" s="93"/>
      <c r="VSB106" s="93"/>
      <c r="VSC106" s="93"/>
      <c r="VSD106" s="93"/>
      <c r="VSE106" s="93"/>
      <c r="VSF106" s="93"/>
      <c r="VSG106" s="93"/>
      <c r="VSH106" s="93"/>
      <c r="VSI106" s="93"/>
      <c r="VSJ106" s="93"/>
      <c r="VSK106" s="93"/>
      <c r="VSL106" s="93"/>
      <c r="VSM106" s="93"/>
      <c r="VSN106" s="93"/>
      <c r="VSO106" s="93"/>
      <c r="VSP106" s="93"/>
      <c r="VSQ106" s="93"/>
      <c r="VSR106" s="93"/>
      <c r="VSS106" s="93"/>
      <c r="VST106" s="93"/>
      <c r="VSU106" s="93"/>
      <c r="VSV106" s="93"/>
      <c r="VSW106" s="93"/>
      <c r="VSX106" s="93"/>
      <c r="VSY106" s="93"/>
      <c r="VSZ106" s="93"/>
      <c r="VTA106" s="93"/>
      <c r="VTB106" s="93"/>
      <c r="VTC106" s="93"/>
      <c r="VTD106" s="93"/>
      <c r="VTE106" s="93"/>
      <c r="VTF106" s="93"/>
      <c r="VTG106" s="93"/>
      <c r="VTH106" s="93"/>
      <c r="VTI106" s="93"/>
      <c r="VTJ106" s="93"/>
      <c r="VTK106" s="93"/>
      <c r="VTL106" s="93"/>
      <c r="VTM106" s="93"/>
      <c r="VTN106" s="93"/>
      <c r="VTO106" s="93"/>
      <c r="VTP106" s="93"/>
      <c r="VTQ106" s="93"/>
      <c r="VTR106" s="93"/>
      <c r="VTS106" s="93"/>
      <c r="VTT106" s="93"/>
      <c r="VTU106" s="93"/>
      <c r="VTV106" s="93"/>
      <c r="VTW106" s="93"/>
      <c r="VTX106" s="93"/>
      <c r="VTY106" s="93"/>
      <c r="VTZ106" s="93"/>
      <c r="VUA106" s="93"/>
      <c r="VUB106" s="93"/>
      <c r="VUC106" s="93"/>
      <c r="VUD106" s="93"/>
      <c r="VUJ106" s="93"/>
      <c r="VUM106" s="93"/>
      <c r="VUP106" s="93"/>
      <c r="VUS106" s="93"/>
      <c r="VUV106" s="93"/>
      <c r="VUY106" s="93"/>
      <c r="VVE106" s="93"/>
      <c r="VVN106" s="93"/>
      <c r="VVQ106" s="93"/>
      <c r="VVT106" s="93"/>
      <c r="VVW106" s="93"/>
      <c r="VWI106" s="93"/>
      <c r="VWO106" s="93"/>
      <c r="VWR106" s="93"/>
      <c r="VWU106" s="93"/>
      <c r="VWX106" s="93"/>
      <c r="VXD106" s="93"/>
      <c r="VXG106" s="93"/>
      <c r="VXJ106" s="93"/>
      <c r="VXM106" s="93"/>
      <c r="VXO106" s="93"/>
      <c r="VXP106" s="93"/>
      <c r="VXU106" s="93"/>
      <c r="VXX106" s="93"/>
      <c r="VYA106" s="93"/>
      <c r="VYD106" s="93"/>
      <c r="VYG106" s="93"/>
      <c r="VYJ106" s="93"/>
      <c r="VYM106" s="93"/>
      <c r="VYS106" s="93"/>
      <c r="VYV106" s="93"/>
      <c r="VYY106" s="93"/>
      <c r="VZA106" s="93"/>
      <c r="VZB106" s="93"/>
      <c r="VZJ106" s="93"/>
      <c r="VZM106" s="93"/>
      <c r="VZP106" s="93"/>
      <c r="WAA106" s="93"/>
      <c r="WAB106" s="93"/>
      <c r="WAG106" s="93"/>
      <c r="WAK106" s="93"/>
      <c r="WAL106" s="93"/>
      <c r="WAT106" s="93"/>
      <c r="WAU106" s="93"/>
      <c r="WBU106" s="93"/>
      <c r="WBV106" s="93"/>
      <c r="WBW106" s="93"/>
      <c r="WBX106" s="93"/>
      <c r="WBY106" s="93"/>
      <c r="WBZ106" s="93"/>
      <c r="WCA106" s="93"/>
      <c r="WCB106" s="93"/>
      <c r="WCC106" s="93"/>
      <c r="WCD106" s="93"/>
      <c r="WCE106" s="93"/>
      <c r="WCF106" s="93"/>
      <c r="WCG106" s="93"/>
      <c r="WCH106" s="93"/>
      <c r="WCI106" s="93"/>
      <c r="WCJ106" s="93"/>
      <c r="WCK106" s="93"/>
      <c r="WCL106" s="93"/>
      <c r="WCM106" s="93"/>
      <c r="WCN106" s="93"/>
      <c r="WCO106" s="93"/>
      <c r="WCP106" s="93"/>
      <c r="WCQ106" s="93"/>
      <c r="WCR106" s="93"/>
      <c r="WCS106" s="93"/>
      <c r="WCT106" s="93"/>
      <c r="WCU106" s="93"/>
      <c r="WCV106" s="93"/>
      <c r="WCW106" s="93"/>
      <c r="WCX106" s="93"/>
      <c r="WCY106" s="93"/>
      <c r="WCZ106" s="93"/>
      <c r="WDA106" s="93"/>
      <c r="WDB106" s="93"/>
      <c r="WDC106" s="93"/>
      <c r="WDD106" s="93"/>
      <c r="WDE106" s="93"/>
      <c r="WDF106" s="93"/>
      <c r="WDG106" s="93"/>
      <c r="WDH106" s="93"/>
      <c r="WDI106" s="93"/>
      <c r="WDJ106" s="93"/>
      <c r="WDK106" s="93"/>
      <c r="WDL106" s="93"/>
      <c r="WDM106" s="93"/>
      <c r="WDN106" s="93"/>
      <c r="WDO106" s="93"/>
      <c r="WDP106" s="93"/>
      <c r="WDQ106" s="93"/>
      <c r="WDR106" s="93"/>
      <c r="WDS106" s="93"/>
      <c r="WDT106" s="93"/>
      <c r="WDU106" s="93"/>
      <c r="WDV106" s="93"/>
      <c r="WDW106" s="93"/>
      <c r="WDX106" s="93"/>
      <c r="WDY106" s="93"/>
      <c r="WDZ106" s="93"/>
      <c r="WEF106" s="93"/>
      <c r="WEI106" s="93"/>
      <c r="WEL106" s="93"/>
      <c r="WEO106" s="93"/>
      <c r="WER106" s="93"/>
      <c r="WEU106" s="93"/>
      <c r="WFA106" s="93"/>
      <c r="WFJ106" s="93"/>
      <c r="WFM106" s="93"/>
      <c r="WFP106" s="93"/>
      <c r="WFS106" s="93"/>
      <c r="WGE106" s="93"/>
      <c r="WGK106" s="93"/>
      <c r="WGN106" s="93"/>
      <c r="WGQ106" s="93"/>
      <c r="WGT106" s="93"/>
      <c r="WGZ106" s="93"/>
      <c r="WHC106" s="93"/>
      <c r="WHF106" s="93"/>
      <c r="WHI106" s="93"/>
      <c r="WHK106" s="93"/>
      <c r="WHL106" s="93"/>
      <c r="WHQ106" s="93"/>
      <c r="WHT106" s="93"/>
      <c r="WHW106" s="93"/>
      <c r="WHZ106" s="93"/>
      <c r="WIC106" s="93"/>
      <c r="WIF106" s="93"/>
      <c r="WII106" s="93"/>
      <c r="WIO106" s="93"/>
      <c r="WIR106" s="93"/>
      <c r="WIU106" s="93"/>
      <c r="WIW106" s="93"/>
      <c r="WIX106" s="93"/>
      <c r="WJF106" s="93"/>
      <c r="WJI106" s="93"/>
      <c r="WJL106" s="93"/>
      <c r="WJW106" s="93"/>
      <c r="WJX106" s="93"/>
      <c r="WKC106" s="93"/>
      <c r="WKG106" s="93"/>
      <c r="WKH106" s="93"/>
      <c r="WKP106" s="93"/>
      <c r="WKQ106" s="93"/>
      <c r="WLQ106" s="93"/>
      <c r="WLR106" s="93"/>
      <c r="WLS106" s="93"/>
      <c r="WLT106" s="93"/>
      <c r="WLU106" s="93"/>
      <c r="WLV106" s="93"/>
      <c r="WLW106" s="93"/>
      <c r="WLX106" s="93"/>
      <c r="WLY106" s="93"/>
      <c r="WLZ106" s="93"/>
      <c r="WMA106" s="93"/>
      <c r="WMB106" s="93"/>
      <c r="WMC106" s="93"/>
      <c r="WMD106" s="93"/>
      <c r="WME106" s="93"/>
      <c r="WMF106" s="93"/>
      <c r="WMG106" s="93"/>
      <c r="WMH106" s="93"/>
      <c r="WMI106" s="93"/>
      <c r="WMJ106" s="93"/>
      <c r="WMK106" s="93"/>
      <c r="WML106" s="93"/>
      <c r="WMM106" s="93"/>
      <c r="WMN106" s="93"/>
      <c r="WMO106" s="93"/>
      <c r="WMP106" s="93"/>
      <c r="WMQ106" s="93"/>
      <c r="WMR106" s="93"/>
      <c r="WMS106" s="93"/>
      <c r="WMT106" s="93"/>
      <c r="WMU106" s="93"/>
      <c r="WMV106" s="93"/>
      <c r="WMW106" s="93"/>
      <c r="WMX106" s="93"/>
      <c r="WMY106" s="93"/>
      <c r="WMZ106" s="93"/>
      <c r="WNA106" s="93"/>
      <c r="WNB106" s="93"/>
      <c r="WNC106" s="93"/>
      <c r="WND106" s="93"/>
      <c r="WNE106" s="93"/>
      <c r="WNF106" s="93"/>
      <c r="WNG106" s="93"/>
      <c r="WNH106" s="93"/>
      <c r="WNI106" s="93"/>
      <c r="WNJ106" s="93"/>
      <c r="WNK106" s="93"/>
      <c r="WNL106" s="93"/>
      <c r="WNM106" s="93"/>
      <c r="WNN106" s="93"/>
      <c r="WNO106" s="93"/>
      <c r="WNP106" s="93"/>
      <c r="WNQ106" s="93"/>
      <c r="WNR106" s="93"/>
      <c r="WNS106" s="93"/>
      <c r="WNT106" s="93"/>
      <c r="WNU106" s="93"/>
      <c r="WNV106" s="93"/>
      <c r="WOB106" s="93"/>
      <c r="WOE106" s="93"/>
      <c r="WOH106" s="93"/>
      <c r="WOK106" s="93"/>
      <c r="WON106" s="93"/>
      <c r="WOQ106" s="93"/>
      <c r="WOW106" s="93"/>
      <c r="WPF106" s="93"/>
      <c r="WPI106" s="93"/>
      <c r="WPL106" s="93"/>
      <c r="WPO106" s="93"/>
      <c r="WQA106" s="93"/>
      <c r="WQG106" s="93"/>
      <c r="WQJ106" s="93"/>
      <c r="WQM106" s="93"/>
      <c r="WQP106" s="93"/>
      <c r="WQV106" s="93"/>
      <c r="WQY106" s="93"/>
      <c r="WRB106" s="93"/>
      <c r="WRE106" s="93"/>
      <c r="WRG106" s="93"/>
      <c r="WRH106" s="93"/>
      <c r="WRM106" s="93"/>
      <c r="WRP106" s="93"/>
      <c r="WRS106" s="93"/>
      <c r="WRV106" s="93"/>
      <c r="WRY106" s="93"/>
      <c r="WSB106" s="93"/>
      <c r="WSE106" s="93"/>
      <c r="WSK106" s="93"/>
      <c r="WSN106" s="93"/>
      <c r="WSQ106" s="93"/>
      <c r="WSS106" s="93"/>
      <c r="WST106" s="93"/>
      <c r="WTB106" s="93"/>
      <c r="WTE106" s="93"/>
      <c r="WTH106" s="93"/>
      <c r="WTS106" s="93"/>
      <c r="WTT106" s="93"/>
      <c r="WTY106" s="93"/>
      <c r="WUC106" s="93"/>
      <c r="WUD106" s="93"/>
      <c r="WUL106" s="93"/>
      <c r="WUM106" s="93"/>
      <c r="WVM106" s="93"/>
      <c r="WVN106" s="93"/>
      <c r="WVO106" s="93"/>
      <c r="WVP106" s="93"/>
      <c r="WVQ106" s="93"/>
      <c r="WVR106" s="93"/>
      <c r="WVS106" s="93"/>
      <c r="WVT106" s="93"/>
      <c r="WVU106" s="93"/>
      <c r="WVV106" s="93"/>
      <c r="WVW106" s="93"/>
      <c r="WVX106" s="93"/>
      <c r="WVY106" s="93"/>
      <c r="WVZ106" s="93"/>
      <c r="WWA106" s="93"/>
      <c r="WWB106" s="93"/>
      <c r="WWC106" s="93"/>
      <c r="WWD106" s="93"/>
      <c r="WWE106" s="93"/>
      <c r="WWF106" s="93"/>
      <c r="WWG106" s="93"/>
      <c r="WWH106" s="93"/>
      <c r="WWI106" s="93"/>
      <c r="WWJ106" s="93"/>
      <c r="WWK106" s="93"/>
      <c r="WWL106" s="93"/>
      <c r="WWM106" s="93"/>
      <c r="WWN106" s="93"/>
      <c r="WWO106" s="93"/>
      <c r="WWP106" s="93"/>
      <c r="WWQ106" s="93"/>
      <c r="WWR106" s="93"/>
      <c r="WWS106" s="93"/>
      <c r="WWT106" s="93"/>
      <c r="WWU106" s="93"/>
      <c r="WWV106" s="93"/>
      <c r="WWW106" s="93"/>
      <c r="WWX106" s="93"/>
      <c r="WWY106" s="93"/>
      <c r="WWZ106" s="93"/>
      <c r="WXA106" s="93"/>
      <c r="WXB106" s="93"/>
      <c r="WXC106" s="93"/>
      <c r="WXD106" s="93"/>
      <c r="WXE106" s="93"/>
      <c r="WXF106" s="93"/>
      <c r="WXG106" s="93"/>
      <c r="WXH106" s="93"/>
      <c r="WXI106" s="93"/>
      <c r="WXJ106" s="93"/>
      <c r="WXK106" s="93"/>
      <c r="WXL106" s="93"/>
      <c r="WXM106" s="93"/>
      <c r="WXN106" s="93"/>
      <c r="WXO106" s="93"/>
      <c r="WXP106" s="93"/>
      <c r="WXQ106" s="93"/>
      <c r="WXR106" s="93"/>
      <c r="WXS106" s="93"/>
      <c r="WXT106" s="93"/>
      <c r="WXU106" s="93"/>
      <c r="WXV106" s="93"/>
      <c r="WXW106" s="93"/>
      <c r="WXX106" s="93"/>
      <c r="WXY106" s="93"/>
      <c r="WXZ106" s="93"/>
      <c r="WYA106" s="93"/>
      <c r="WYB106" s="93"/>
      <c r="WYC106" s="93"/>
      <c r="WYD106" s="93"/>
      <c r="WYE106" s="93"/>
      <c r="WYF106" s="93"/>
      <c r="WYG106" s="93"/>
      <c r="WYH106" s="93"/>
      <c r="WYI106" s="93"/>
      <c r="WYJ106" s="93"/>
      <c r="WYK106" s="93"/>
      <c r="WYL106" s="93"/>
      <c r="WYM106" s="93"/>
      <c r="WYN106" s="93"/>
      <c r="WYO106" s="93"/>
      <c r="WYP106" s="93"/>
      <c r="WYQ106" s="93"/>
      <c r="WYR106" s="93"/>
      <c r="WYS106" s="93"/>
      <c r="WYT106" s="93"/>
      <c r="WYU106" s="93"/>
      <c r="WYV106" s="93"/>
      <c r="WYW106" s="93"/>
      <c r="WYX106" s="93"/>
      <c r="WYY106" s="93"/>
      <c r="WYZ106" s="93"/>
      <c r="WZA106" s="93"/>
      <c r="WZB106" s="93"/>
      <c r="WZC106" s="93"/>
      <c r="WZD106" s="93"/>
      <c r="WZE106" s="93"/>
      <c r="WZF106" s="93"/>
      <c r="WZG106" s="93"/>
      <c r="WZH106" s="93"/>
      <c r="WZI106" s="93"/>
      <c r="WZJ106" s="93"/>
      <c r="WZK106" s="93"/>
      <c r="WZL106" s="93"/>
      <c r="WZM106" s="93"/>
      <c r="WZN106" s="93"/>
      <c r="WZO106" s="93"/>
      <c r="WZP106" s="93"/>
      <c r="WZQ106" s="93"/>
      <c r="WZR106" s="93"/>
      <c r="WZS106" s="93"/>
      <c r="WZT106" s="93"/>
      <c r="WZU106" s="93"/>
      <c r="WZV106" s="93"/>
      <c r="WZW106" s="93"/>
      <c r="WZX106" s="93"/>
      <c r="WZY106" s="93"/>
      <c r="WZZ106" s="93"/>
      <c r="XAA106" s="93"/>
      <c r="XAB106" s="93"/>
      <c r="XAC106" s="93"/>
      <c r="XAD106" s="93"/>
      <c r="XAE106" s="93"/>
      <c r="XAF106" s="93"/>
      <c r="XAG106" s="93"/>
      <c r="XAH106" s="93"/>
      <c r="XAI106" s="93"/>
      <c r="XAJ106" s="93"/>
      <c r="XAK106" s="93"/>
      <c r="XAL106" s="93"/>
      <c r="XAM106" s="93"/>
      <c r="XAN106" s="93"/>
      <c r="XAO106" s="93"/>
      <c r="XAP106" s="93"/>
      <c r="XAQ106" s="93"/>
      <c r="XAR106" s="93"/>
      <c r="XAS106" s="93"/>
      <c r="XAT106" s="93"/>
      <c r="XAU106" s="93"/>
      <c r="XAV106" s="93"/>
      <c r="XAW106" s="93"/>
      <c r="XAX106" s="93"/>
      <c r="XAY106" s="93"/>
      <c r="XAZ106" s="93"/>
      <c r="XBA106" s="93"/>
      <c r="XBB106" s="93"/>
      <c r="XBC106" s="93"/>
      <c r="XBD106" s="93"/>
      <c r="XBE106" s="93"/>
      <c r="XBF106" s="93"/>
      <c r="XBG106" s="93"/>
      <c r="XBH106" s="93"/>
      <c r="XBI106" s="93"/>
      <c r="XBJ106" s="93"/>
      <c r="XBK106" s="93"/>
      <c r="XBL106" s="93"/>
      <c r="XBM106" s="93"/>
      <c r="XBN106" s="93"/>
      <c r="XBO106" s="93"/>
      <c r="XBP106" s="93"/>
      <c r="XBQ106" s="93"/>
      <c r="XBR106" s="93"/>
      <c r="XBS106" s="93"/>
      <c r="XBT106" s="93"/>
      <c r="XBU106" s="93"/>
      <c r="XBV106" s="93"/>
      <c r="XBW106" s="93"/>
      <c r="XBX106" s="93"/>
      <c r="XBY106" s="93"/>
      <c r="XBZ106" s="93"/>
      <c r="XCA106" s="93"/>
      <c r="XCB106" s="93"/>
      <c r="XCC106" s="93"/>
      <c r="XCD106" s="93"/>
      <c r="XCE106" s="93"/>
      <c r="XCF106" s="93"/>
      <c r="XCG106" s="93"/>
      <c r="XCH106" s="93"/>
      <c r="XCI106" s="93"/>
      <c r="XCJ106" s="93"/>
      <c r="XCK106" s="93"/>
      <c r="XCL106" s="93"/>
      <c r="XCM106" s="93"/>
      <c r="XCN106" s="93"/>
      <c r="XCO106" s="93"/>
      <c r="XCP106" s="93"/>
      <c r="XCQ106" s="93"/>
      <c r="XCR106" s="93"/>
      <c r="XCS106" s="93"/>
      <c r="XCT106" s="93"/>
      <c r="XCU106" s="93"/>
      <c r="XCV106" s="93"/>
      <c r="XCW106" s="93"/>
      <c r="XCX106" s="93"/>
      <c r="XCY106" s="93"/>
      <c r="XCZ106" s="93"/>
      <c r="XDA106" s="93"/>
      <c r="XDB106" s="93"/>
      <c r="XDC106" s="93"/>
      <c r="XDD106" s="93"/>
      <c r="XDE106" s="93"/>
      <c r="XDF106" s="93"/>
      <c r="XDG106" s="93"/>
      <c r="XDH106" s="93"/>
      <c r="XDI106" s="93"/>
      <c r="XDJ106" s="93"/>
      <c r="XDK106" s="93"/>
      <c r="XDL106" s="93"/>
      <c r="XDM106" s="93"/>
      <c r="XDN106" s="93"/>
      <c r="XDO106" s="93"/>
      <c r="XDP106" s="93"/>
      <c r="XDQ106" s="93"/>
      <c r="XDR106" s="93"/>
      <c r="XDS106" s="93"/>
      <c r="XDT106" s="93"/>
      <c r="XDU106" s="93"/>
      <c r="XDV106" s="93"/>
      <c r="XDW106" s="93"/>
      <c r="XDX106" s="93"/>
      <c r="XDY106" s="93"/>
      <c r="XDZ106" s="93"/>
      <c r="XEA106" s="93"/>
      <c r="XEB106" s="93"/>
      <c r="XEC106" s="93"/>
      <c r="XED106" s="93"/>
      <c r="XEE106" s="93"/>
      <c r="XEF106" s="93"/>
      <c r="XEG106" s="93"/>
      <c r="XEH106" s="93"/>
      <c r="XEI106" s="93"/>
      <c r="XEJ106" s="93"/>
      <c r="XEK106" s="93"/>
      <c r="XEL106" s="93"/>
      <c r="XEM106" s="93"/>
      <c r="XEN106" s="93"/>
      <c r="XEO106" s="93"/>
      <c r="XEP106" s="93"/>
      <c r="XEQ106" s="93"/>
      <c r="XER106" s="93"/>
      <c r="XES106" s="93"/>
      <c r="XET106" s="93"/>
      <c r="XEU106" s="93"/>
      <c r="XEV106" s="93"/>
      <c r="XEW106" s="93"/>
      <c r="XEX106" s="93"/>
      <c r="XEY106" s="93"/>
      <c r="XEZ106" s="93"/>
      <c r="XFA106" s="93"/>
      <c r="XFB106" s="93"/>
      <c r="XFC106" s="93"/>
      <c r="XFD106" s="93"/>
    </row>
    <row r="107" spans="1:1003 1029:2027 2053:3051 3077:4075 4101:5099 5125:6123 6149:7147 7173:8171 8197:9195 9221:10219 10245:11243 11269:12267 12293:13291 13317:14315 14341:15339 15365:16384" s="62" customFormat="1" ht="26.25" hidden="1" customHeight="1">
      <c r="A107" s="8" t="s">
        <v>42</v>
      </c>
      <c r="B107" s="54"/>
      <c r="C107" s="54"/>
      <c r="D107" s="54">
        <v>0</v>
      </c>
      <c r="E107" s="54">
        <v>0</v>
      </c>
      <c r="F107" s="54">
        <v>0</v>
      </c>
      <c r="G107" s="56">
        <v>0</v>
      </c>
      <c r="H107" s="56"/>
      <c r="I107" s="56">
        <v>-2</v>
      </c>
      <c r="J107" s="9"/>
      <c r="K107" s="10"/>
      <c r="L107" s="11">
        <v>0</v>
      </c>
    </row>
    <row r="108" spans="1:1003 1029:2027 2053:3051 3077:4075 4101:5099 5125:6123 6149:7147 7173:8171 8197:9195 9221:10219 10245:11243 11269:12267 12293:13291 13317:14315 14341:15339 15365:16384" s="62" customFormat="1" ht="21.75" hidden="1" customHeight="1">
      <c r="A108" s="22" t="s">
        <v>98</v>
      </c>
      <c r="B108" s="54" t="s">
        <v>321</v>
      </c>
      <c r="C108" s="54">
        <v>0</v>
      </c>
      <c r="D108" s="54">
        <v>0</v>
      </c>
      <c r="E108" s="54">
        <v>0</v>
      </c>
      <c r="F108" s="54">
        <v>0</v>
      </c>
      <c r="G108" s="56">
        <v>0</v>
      </c>
      <c r="H108" s="56"/>
      <c r="I108" s="56">
        <v>0</v>
      </c>
      <c r="J108" s="9"/>
      <c r="K108" s="10"/>
      <c r="L108" s="11">
        <v>0</v>
      </c>
    </row>
    <row r="109" spans="1:1003 1029:2027 2053:3051 3077:4075 4101:5099 5125:6123 6149:7147 7173:8171 8197:9195 9221:10219 10245:11243 11269:12267 12293:13291 13317:14315 14341:15339 15365:16384" s="62" customFormat="1" ht="20.25" hidden="1" customHeight="1">
      <c r="A109" s="8" t="s">
        <v>100</v>
      </c>
      <c r="B109" s="54"/>
      <c r="C109" s="54"/>
      <c r="D109" s="54">
        <v>0</v>
      </c>
      <c r="E109" s="54">
        <v>0</v>
      </c>
      <c r="F109" s="54">
        <v>0</v>
      </c>
      <c r="G109" s="56">
        <v>0</v>
      </c>
      <c r="H109" s="56"/>
      <c r="I109" s="56">
        <v>0</v>
      </c>
      <c r="J109" s="9"/>
      <c r="K109" s="13"/>
      <c r="L109" s="11"/>
    </row>
    <row r="110" spans="1:1003 1029:2027 2053:3051 3077:4075 4101:5099 5125:6123 6149:7147 7173:8171 8197:9195 9221:10219 10245:11243 11269:12267 12293:13291 13317:14315 14341:15339 15365:16384" s="62" customFormat="1" ht="26.25" customHeight="1">
      <c r="A110" s="24" t="s">
        <v>101</v>
      </c>
      <c r="B110" s="54" t="s">
        <v>321</v>
      </c>
      <c r="C110" s="54">
        <v>0</v>
      </c>
      <c r="D110" s="54">
        <v>0</v>
      </c>
      <c r="E110" s="54">
        <v>0</v>
      </c>
      <c r="F110" s="54">
        <v>0</v>
      </c>
      <c r="G110" s="56">
        <v>0</v>
      </c>
      <c r="H110" s="56"/>
      <c r="I110" s="56">
        <v>-60</v>
      </c>
      <c r="J110" s="98">
        <v>12</v>
      </c>
      <c r="K110" s="99">
        <v>30000</v>
      </c>
      <c r="L110" s="100">
        <f>+K110*J110</f>
        <v>360000</v>
      </c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3"/>
      <c r="BP110" s="93"/>
      <c r="BS110" s="93"/>
      <c r="BV110" s="93"/>
      <c r="BY110" s="93"/>
      <c r="CB110" s="93"/>
      <c r="CE110" s="93"/>
      <c r="CK110" s="93"/>
      <c r="CT110" s="93"/>
      <c r="CW110" s="93"/>
      <c r="CZ110" s="93"/>
      <c r="DC110" s="93"/>
      <c r="DO110" s="93"/>
      <c r="DU110" s="93"/>
      <c r="DX110" s="93"/>
      <c r="EA110" s="93"/>
      <c r="ED110" s="93"/>
      <c r="EJ110" s="93"/>
      <c r="EM110" s="93"/>
      <c r="EP110" s="93"/>
      <c r="ES110" s="93"/>
      <c r="EU110" s="93"/>
      <c r="EV110" s="93"/>
      <c r="FA110" s="93"/>
      <c r="FD110" s="93"/>
      <c r="FG110" s="93"/>
      <c r="FJ110" s="93"/>
      <c r="FM110" s="93"/>
      <c r="FP110" s="93"/>
      <c r="FS110" s="93"/>
      <c r="FY110" s="93"/>
      <c r="GB110" s="93"/>
      <c r="GE110" s="93"/>
      <c r="GG110" s="93"/>
      <c r="GH110" s="93"/>
      <c r="GP110" s="93"/>
      <c r="GS110" s="93"/>
      <c r="GV110" s="93"/>
      <c r="HG110" s="93"/>
      <c r="HH110" s="93"/>
      <c r="HM110" s="93"/>
      <c r="HQ110" s="93"/>
      <c r="HR110" s="93"/>
      <c r="HZ110" s="93"/>
      <c r="IA110" s="93"/>
      <c r="JA110" s="93"/>
      <c r="JB110" s="93"/>
      <c r="JC110" s="93"/>
      <c r="JD110" s="93"/>
      <c r="JE110" s="93"/>
      <c r="JF110" s="93"/>
      <c r="JG110" s="93"/>
      <c r="JH110" s="93"/>
      <c r="JI110" s="93"/>
      <c r="JJ110" s="93"/>
      <c r="JK110" s="93"/>
      <c r="JL110" s="93"/>
      <c r="JM110" s="93"/>
      <c r="JN110" s="93"/>
      <c r="JO110" s="93"/>
      <c r="JP110" s="93"/>
      <c r="JQ110" s="93"/>
      <c r="JR110" s="93"/>
      <c r="JS110" s="93"/>
      <c r="JT110" s="93"/>
      <c r="JU110" s="93"/>
      <c r="JV110" s="93"/>
      <c r="JW110" s="93"/>
      <c r="JX110" s="93"/>
      <c r="JY110" s="93"/>
      <c r="JZ110" s="93"/>
      <c r="KA110" s="93"/>
      <c r="KB110" s="93"/>
      <c r="KC110" s="93"/>
      <c r="KD110" s="93"/>
      <c r="KE110" s="93"/>
      <c r="KF110" s="93"/>
      <c r="KG110" s="93"/>
      <c r="KH110" s="93"/>
      <c r="KI110" s="93"/>
      <c r="KJ110" s="93"/>
      <c r="KK110" s="93"/>
      <c r="KL110" s="93"/>
      <c r="KM110" s="93"/>
      <c r="KN110" s="93"/>
      <c r="KO110" s="93"/>
      <c r="KP110" s="93"/>
      <c r="KQ110" s="93"/>
      <c r="KR110" s="93"/>
      <c r="KS110" s="93"/>
      <c r="KT110" s="93"/>
      <c r="KU110" s="93"/>
      <c r="KV110" s="93"/>
      <c r="KW110" s="93"/>
      <c r="KX110" s="93"/>
      <c r="KY110" s="93"/>
      <c r="KZ110" s="93"/>
      <c r="LA110" s="93"/>
      <c r="LB110" s="93"/>
      <c r="LC110" s="93"/>
      <c r="LD110" s="93"/>
      <c r="LE110" s="93"/>
      <c r="LF110" s="93"/>
      <c r="LL110" s="93"/>
      <c r="LO110" s="93"/>
      <c r="LR110" s="93"/>
      <c r="LU110" s="93"/>
      <c r="LX110" s="93"/>
      <c r="MA110" s="93"/>
      <c r="MG110" s="93"/>
      <c r="MP110" s="93"/>
      <c r="MS110" s="93"/>
      <c r="MV110" s="93"/>
      <c r="MY110" s="93"/>
      <c r="NK110" s="93"/>
      <c r="NQ110" s="93"/>
      <c r="NT110" s="93"/>
      <c r="NW110" s="93"/>
      <c r="NZ110" s="93"/>
      <c r="OF110" s="93"/>
      <c r="OI110" s="93"/>
      <c r="OL110" s="93"/>
      <c r="OO110" s="93"/>
      <c r="OQ110" s="93"/>
      <c r="OR110" s="93"/>
      <c r="OW110" s="93"/>
      <c r="OZ110" s="93"/>
      <c r="PC110" s="93"/>
      <c r="PF110" s="93"/>
      <c r="PI110" s="93"/>
      <c r="PL110" s="93"/>
      <c r="PO110" s="93"/>
      <c r="PU110" s="93"/>
      <c r="PX110" s="93"/>
      <c r="QA110" s="93"/>
      <c r="QC110" s="93"/>
      <c r="QD110" s="93"/>
      <c r="QL110" s="93"/>
      <c r="QO110" s="93"/>
      <c r="QR110" s="93"/>
      <c r="RC110" s="93"/>
      <c r="RD110" s="93"/>
      <c r="RI110" s="93"/>
      <c r="RM110" s="93"/>
      <c r="RN110" s="93"/>
      <c r="RV110" s="93"/>
      <c r="RW110" s="93"/>
      <c r="SW110" s="93"/>
      <c r="SX110" s="93"/>
      <c r="SY110" s="93"/>
      <c r="SZ110" s="93"/>
      <c r="TA110" s="93"/>
      <c r="TB110" s="93"/>
      <c r="TC110" s="93"/>
      <c r="TD110" s="93"/>
      <c r="TE110" s="93"/>
      <c r="TF110" s="93"/>
      <c r="TG110" s="93"/>
      <c r="TH110" s="93"/>
      <c r="TI110" s="93"/>
      <c r="TJ110" s="93"/>
      <c r="TK110" s="93"/>
      <c r="TL110" s="93"/>
      <c r="TM110" s="93"/>
      <c r="TN110" s="93"/>
      <c r="TO110" s="93"/>
      <c r="TP110" s="93"/>
      <c r="TQ110" s="93"/>
      <c r="TR110" s="93"/>
      <c r="TS110" s="93"/>
      <c r="TT110" s="93"/>
      <c r="TU110" s="93"/>
      <c r="TV110" s="93"/>
      <c r="TW110" s="93"/>
      <c r="TX110" s="93"/>
      <c r="TY110" s="93"/>
      <c r="TZ110" s="93"/>
      <c r="UA110" s="93"/>
      <c r="UB110" s="93"/>
      <c r="UC110" s="93"/>
      <c r="UD110" s="93"/>
      <c r="UE110" s="93"/>
      <c r="UF110" s="93"/>
      <c r="UG110" s="93"/>
      <c r="UH110" s="93"/>
      <c r="UI110" s="93"/>
      <c r="UJ110" s="93"/>
      <c r="UK110" s="93"/>
      <c r="UL110" s="93"/>
      <c r="UM110" s="93"/>
      <c r="UN110" s="93"/>
      <c r="UO110" s="93"/>
      <c r="UP110" s="93"/>
      <c r="UQ110" s="93"/>
      <c r="UR110" s="93"/>
      <c r="US110" s="93"/>
      <c r="UT110" s="93"/>
      <c r="UU110" s="93"/>
      <c r="UV110" s="93"/>
      <c r="UW110" s="93"/>
      <c r="UX110" s="93"/>
      <c r="UY110" s="93"/>
      <c r="UZ110" s="93"/>
      <c r="VA110" s="93"/>
      <c r="VB110" s="93"/>
      <c r="VH110" s="93"/>
      <c r="VK110" s="93"/>
      <c r="VN110" s="93"/>
      <c r="VQ110" s="93"/>
      <c r="VT110" s="93"/>
      <c r="VW110" s="93"/>
      <c r="WC110" s="93"/>
      <c r="WL110" s="93"/>
      <c r="WO110" s="93"/>
      <c r="WR110" s="93"/>
      <c r="WU110" s="93"/>
      <c r="XG110" s="93"/>
      <c r="XM110" s="93"/>
      <c r="XP110" s="93"/>
      <c r="XS110" s="93"/>
      <c r="XV110" s="93"/>
      <c r="YB110" s="93"/>
      <c r="YE110" s="93"/>
      <c r="YH110" s="93"/>
      <c r="YK110" s="93"/>
      <c r="YM110" s="93"/>
      <c r="YN110" s="93"/>
      <c r="YS110" s="93"/>
      <c r="YV110" s="93"/>
      <c r="YY110" s="93"/>
      <c r="ZB110" s="93"/>
      <c r="ZE110" s="93"/>
      <c r="ZH110" s="93"/>
      <c r="ZK110" s="93"/>
      <c r="ZQ110" s="93"/>
      <c r="ZT110" s="93"/>
      <c r="ZW110" s="93"/>
      <c r="ZY110" s="93"/>
      <c r="ZZ110" s="93"/>
      <c r="AAH110" s="93"/>
      <c r="AAK110" s="93"/>
      <c r="AAN110" s="93"/>
      <c r="AAY110" s="93"/>
      <c r="AAZ110" s="93"/>
      <c r="ABE110" s="93"/>
      <c r="ABI110" s="93"/>
      <c r="ABJ110" s="93"/>
      <c r="ABR110" s="93"/>
      <c r="ABS110" s="93"/>
      <c r="ACS110" s="93"/>
      <c r="ACT110" s="93"/>
      <c r="ACU110" s="93"/>
      <c r="ACV110" s="93"/>
      <c r="ACW110" s="93"/>
      <c r="ACX110" s="93"/>
      <c r="ACY110" s="93"/>
      <c r="ACZ110" s="93"/>
      <c r="ADA110" s="93"/>
      <c r="ADB110" s="93"/>
      <c r="ADC110" s="93"/>
      <c r="ADD110" s="93"/>
      <c r="ADE110" s="93"/>
      <c r="ADF110" s="93"/>
      <c r="ADG110" s="93"/>
      <c r="ADH110" s="93"/>
      <c r="ADI110" s="93"/>
      <c r="ADJ110" s="93"/>
      <c r="ADK110" s="93"/>
      <c r="ADL110" s="93"/>
      <c r="ADM110" s="93"/>
      <c r="ADN110" s="93"/>
      <c r="ADO110" s="93"/>
      <c r="ADP110" s="93"/>
      <c r="ADQ110" s="93"/>
      <c r="ADR110" s="93"/>
      <c r="ADS110" s="93"/>
      <c r="ADT110" s="93"/>
      <c r="ADU110" s="93"/>
      <c r="ADV110" s="93"/>
      <c r="ADW110" s="93"/>
      <c r="ADX110" s="93"/>
      <c r="ADY110" s="93"/>
      <c r="ADZ110" s="93"/>
      <c r="AEA110" s="93"/>
      <c r="AEB110" s="93"/>
      <c r="AEC110" s="93"/>
      <c r="AED110" s="93"/>
      <c r="AEE110" s="93"/>
      <c r="AEF110" s="93"/>
      <c r="AEG110" s="93"/>
      <c r="AEH110" s="93"/>
      <c r="AEI110" s="93"/>
      <c r="AEJ110" s="93"/>
      <c r="AEK110" s="93"/>
      <c r="AEL110" s="93"/>
      <c r="AEM110" s="93"/>
      <c r="AEN110" s="93"/>
      <c r="AEO110" s="93"/>
      <c r="AEP110" s="93"/>
      <c r="AEQ110" s="93"/>
      <c r="AER110" s="93"/>
      <c r="AES110" s="93"/>
      <c r="AET110" s="93"/>
      <c r="AEU110" s="93"/>
      <c r="AEV110" s="93"/>
      <c r="AEW110" s="93"/>
      <c r="AEX110" s="93"/>
      <c r="AFD110" s="93"/>
      <c r="AFG110" s="93"/>
      <c r="AFJ110" s="93"/>
      <c r="AFM110" s="93"/>
      <c r="AFP110" s="93"/>
      <c r="AFS110" s="93"/>
      <c r="AFY110" s="93"/>
      <c r="AGH110" s="93"/>
      <c r="AGK110" s="93"/>
      <c r="AGN110" s="93"/>
      <c r="AGQ110" s="93"/>
      <c r="AHC110" s="93"/>
      <c r="AHI110" s="93"/>
      <c r="AHL110" s="93"/>
      <c r="AHO110" s="93"/>
      <c r="AHR110" s="93"/>
      <c r="AHX110" s="93"/>
      <c r="AIA110" s="93"/>
      <c r="AID110" s="93"/>
      <c r="AIG110" s="93"/>
      <c r="AII110" s="93"/>
      <c r="AIJ110" s="93"/>
      <c r="AIO110" s="93"/>
      <c r="AIR110" s="93"/>
      <c r="AIU110" s="93"/>
      <c r="AIX110" s="93"/>
      <c r="AJA110" s="93"/>
      <c r="AJD110" s="93"/>
      <c r="AJG110" s="93"/>
      <c r="AJM110" s="93"/>
      <c r="AJP110" s="93"/>
      <c r="AJS110" s="93"/>
      <c r="AJU110" s="93"/>
      <c r="AJV110" s="93"/>
      <c r="AKD110" s="93"/>
      <c r="AKG110" s="93"/>
      <c r="AKJ110" s="93"/>
      <c r="AKU110" s="93"/>
      <c r="AKV110" s="93"/>
      <c r="ALA110" s="93"/>
      <c r="ALE110" s="93"/>
      <c r="ALF110" s="93"/>
      <c r="ALN110" s="93"/>
      <c r="ALO110" s="93"/>
      <c r="AMO110" s="93"/>
      <c r="AMP110" s="93"/>
      <c r="AMQ110" s="93"/>
      <c r="AMR110" s="93"/>
      <c r="AMS110" s="93"/>
      <c r="AMT110" s="93"/>
      <c r="AMU110" s="93"/>
      <c r="AMV110" s="93"/>
      <c r="AMW110" s="93"/>
      <c r="AMX110" s="93"/>
      <c r="AMY110" s="93"/>
      <c r="AMZ110" s="93"/>
      <c r="ANA110" s="93"/>
      <c r="ANB110" s="93"/>
      <c r="ANC110" s="93"/>
      <c r="AND110" s="93"/>
      <c r="ANE110" s="93"/>
      <c r="ANF110" s="93"/>
      <c r="ANG110" s="93"/>
      <c r="ANH110" s="93"/>
      <c r="ANI110" s="93"/>
      <c r="ANJ110" s="93"/>
      <c r="ANK110" s="93"/>
      <c r="ANL110" s="93"/>
      <c r="ANM110" s="93"/>
      <c r="ANN110" s="93"/>
      <c r="ANO110" s="93"/>
      <c r="ANP110" s="93"/>
      <c r="ANQ110" s="93"/>
      <c r="ANR110" s="93"/>
      <c r="ANS110" s="93"/>
      <c r="ANT110" s="93"/>
      <c r="ANU110" s="93"/>
      <c r="ANV110" s="93"/>
      <c r="ANW110" s="93"/>
      <c r="ANX110" s="93"/>
      <c r="ANY110" s="93"/>
      <c r="ANZ110" s="93"/>
      <c r="AOA110" s="93"/>
      <c r="AOB110" s="93"/>
      <c r="AOC110" s="93"/>
      <c r="AOD110" s="93"/>
      <c r="AOE110" s="93"/>
      <c r="AOF110" s="93"/>
      <c r="AOG110" s="93"/>
      <c r="AOH110" s="93"/>
      <c r="AOI110" s="93"/>
      <c r="AOJ110" s="93"/>
      <c r="AOK110" s="93"/>
      <c r="AOL110" s="93"/>
      <c r="AOM110" s="93"/>
      <c r="AON110" s="93"/>
      <c r="AOO110" s="93"/>
      <c r="AOP110" s="93"/>
      <c r="AOQ110" s="93"/>
      <c r="AOR110" s="93"/>
      <c r="AOS110" s="93"/>
      <c r="AOT110" s="93"/>
      <c r="AOZ110" s="93"/>
      <c r="APC110" s="93"/>
      <c r="APF110" s="93"/>
      <c r="API110" s="93"/>
      <c r="APL110" s="93"/>
      <c r="APO110" s="93"/>
      <c r="APU110" s="93"/>
      <c r="AQD110" s="93"/>
      <c r="AQG110" s="93"/>
      <c r="AQJ110" s="93"/>
      <c r="AQM110" s="93"/>
      <c r="AQY110" s="93"/>
      <c r="ARE110" s="93"/>
      <c r="ARH110" s="93"/>
      <c r="ARK110" s="93"/>
      <c r="ARN110" s="93"/>
      <c r="ART110" s="93"/>
      <c r="ARW110" s="93"/>
      <c r="ARZ110" s="93"/>
      <c r="ASC110" s="93"/>
      <c r="ASE110" s="93"/>
      <c r="ASF110" s="93"/>
      <c r="ASK110" s="93"/>
      <c r="ASN110" s="93"/>
      <c r="ASQ110" s="93"/>
      <c r="AST110" s="93"/>
      <c r="ASW110" s="93"/>
      <c r="ASZ110" s="93"/>
      <c r="ATC110" s="93"/>
      <c r="ATI110" s="93"/>
      <c r="ATL110" s="93"/>
      <c r="ATO110" s="93"/>
      <c r="ATQ110" s="93"/>
      <c r="ATR110" s="93"/>
      <c r="ATZ110" s="93"/>
      <c r="AUC110" s="93"/>
      <c r="AUF110" s="93"/>
      <c r="AUQ110" s="93"/>
      <c r="AUR110" s="93"/>
      <c r="AUW110" s="93"/>
      <c r="AVA110" s="93"/>
      <c r="AVB110" s="93"/>
      <c r="AVJ110" s="93"/>
      <c r="AVK110" s="93"/>
      <c r="AWK110" s="93"/>
      <c r="AWL110" s="93"/>
      <c r="AWM110" s="93"/>
      <c r="AWN110" s="93"/>
      <c r="AWO110" s="93"/>
      <c r="AWP110" s="93"/>
      <c r="AWQ110" s="93"/>
      <c r="AWR110" s="93"/>
      <c r="AWS110" s="93"/>
      <c r="AWT110" s="93"/>
      <c r="AWU110" s="93"/>
      <c r="AWV110" s="93"/>
      <c r="AWW110" s="93"/>
      <c r="AWX110" s="93"/>
      <c r="AWY110" s="93"/>
      <c r="AWZ110" s="93"/>
      <c r="AXA110" s="93"/>
      <c r="AXB110" s="93"/>
      <c r="AXC110" s="93"/>
      <c r="AXD110" s="93"/>
      <c r="AXE110" s="93"/>
      <c r="AXF110" s="93"/>
      <c r="AXG110" s="93"/>
      <c r="AXH110" s="93"/>
      <c r="AXI110" s="93"/>
      <c r="AXJ110" s="93"/>
      <c r="AXK110" s="93"/>
      <c r="AXL110" s="93"/>
      <c r="AXM110" s="93"/>
      <c r="AXN110" s="93"/>
      <c r="AXO110" s="93"/>
      <c r="AXP110" s="93"/>
      <c r="AXQ110" s="93"/>
      <c r="AXR110" s="93"/>
      <c r="AXS110" s="93"/>
      <c r="AXT110" s="93"/>
      <c r="AXU110" s="93"/>
      <c r="AXV110" s="93"/>
      <c r="AXW110" s="93"/>
      <c r="AXX110" s="93"/>
      <c r="AXY110" s="93"/>
      <c r="AXZ110" s="93"/>
      <c r="AYA110" s="93"/>
      <c r="AYB110" s="93"/>
      <c r="AYC110" s="93"/>
      <c r="AYD110" s="93"/>
      <c r="AYE110" s="93"/>
      <c r="AYF110" s="93"/>
      <c r="AYG110" s="93"/>
      <c r="AYH110" s="93"/>
      <c r="AYI110" s="93"/>
      <c r="AYJ110" s="93"/>
      <c r="AYK110" s="93"/>
      <c r="AYL110" s="93"/>
      <c r="AYM110" s="93"/>
      <c r="AYN110" s="93"/>
      <c r="AYO110" s="93"/>
      <c r="AYP110" s="93"/>
      <c r="AYV110" s="93"/>
      <c r="AYY110" s="93"/>
      <c r="AZB110" s="93"/>
      <c r="AZE110" s="93"/>
      <c r="AZH110" s="93"/>
      <c r="AZK110" s="93"/>
      <c r="AZQ110" s="93"/>
      <c r="AZZ110" s="93"/>
      <c r="BAC110" s="93"/>
      <c r="BAF110" s="93"/>
      <c r="BAI110" s="93"/>
      <c r="BAU110" s="93"/>
      <c r="BBA110" s="93"/>
      <c r="BBD110" s="93"/>
      <c r="BBG110" s="93"/>
      <c r="BBJ110" s="93"/>
      <c r="BBP110" s="93"/>
      <c r="BBS110" s="93"/>
      <c r="BBV110" s="93"/>
      <c r="BBY110" s="93"/>
      <c r="BCA110" s="93"/>
      <c r="BCB110" s="93"/>
      <c r="BCG110" s="93"/>
      <c r="BCJ110" s="93"/>
      <c r="BCM110" s="93"/>
      <c r="BCP110" s="93"/>
      <c r="BCS110" s="93"/>
      <c r="BCV110" s="93"/>
      <c r="BCY110" s="93"/>
      <c r="BDE110" s="93"/>
      <c r="BDH110" s="93"/>
      <c r="BDK110" s="93"/>
      <c r="BDM110" s="93"/>
      <c r="BDN110" s="93"/>
      <c r="BDV110" s="93"/>
      <c r="BDY110" s="93"/>
      <c r="BEB110" s="93"/>
      <c r="BEM110" s="93"/>
      <c r="BEN110" s="93"/>
      <c r="BES110" s="93"/>
      <c r="BEW110" s="93"/>
      <c r="BEX110" s="93"/>
      <c r="BFF110" s="93"/>
      <c r="BFG110" s="93"/>
      <c r="BGG110" s="93"/>
      <c r="BGH110" s="93"/>
      <c r="BGI110" s="93"/>
      <c r="BGJ110" s="93"/>
      <c r="BGK110" s="93"/>
      <c r="BGL110" s="93"/>
      <c r="BGM110" s="93"/>
      <c r="BGN110" s="93"/>
      <c r="BGO110" s="93"/>
      <c r="BGP110" s="93"/>
      <c r="BGQ110" s="93"/>
      <c r="BGR110" s="93"/>
      <c r="BGS110" s="93"/>
      <c r="BGT110" s="93"/>
      <c r="BGU110" s="93"/>
      <c r="BGV110" s="93"/>
      <c r="BGW110" s="93"/>
      <c r="BGX110" s="93"/>
      <c r="BGY110" s="93"/>
      <c r="BGZ110" s="93"/>
      <c r="BHA110" s="93"/>
      <c r="BHB110" s="93"/>
      <c r="BHC110" s="93"/>
      <c r="BHD110" s="93"/>
      <c r="BHE110" s="93"/>
      <c r="BHF110" s="93"/>
      <c r="BHG110" s="93"/>
      <c r="BHH110" s="93"/>
      <c r="BHI110" s="93"/>
      <c r="BHJ110" s="93"/>
      <c r="BHK110" s="93"/>
      <c r="BHL110" s="93"/>
      <c r="BHM110" s="93"/>
      <c r="BHN110" s="93"/>
      <c r="BHO110" s="93"/>
      <c r="BHP110" s="93"/>
      <c r="BHQ110" s="93"/>
      <c r="BHR110" s="93"/>
      <c r="BHS110" s="93"/>
      <c r="BHT110" s="93"/>
      <c r="BHU110" s="93"/>
      <c r="BHV110" s="93"/>
      <c r="BHW110" s="93"/>
      <c r="BHX110" s="93"/>
      <c r="BHY110" s="93"/>
      <c r="BHZ110" s="93"/>
      <c r="BIA110" s="93"/>
      <c r="BIB110" s="93"/>
      <c r="BIC110" s="93"/>
      <c r="BID110" s="93"/>
      <c r="BIE110" s="93"/>
      <c r="BIF110" s="93"/>
      <c r="BIG110" s="93"/>
      <c r="BIH110" s="93"/>
      <c r="BII110" s="93"/>
      <c r="BIJ110" s="93"/>
      <c r="BIK110" s="93"/>
      <c r="BIL110" s="93"/>
      <c r="BIR110" s="93"/>
      <c r="BIU110" s="93"/>
      <c r="BIX110" s="93"/>
      <c r="BJA110" s="93"/>
      <c r="BJD110" s="93"/>
      <c r="BJG110" s="93"/>
      <c r="BJM110" s="93"/>
      <c r="BJV110" s="93"/>
      <c r="BJY110" s="93"/>
      <c r="BKB110" s="93"/>
      <c r="BKE110" s="93"/>
      <c r="BKQ110" s="93"/>
      <c r="BKW110" s="93"/>
      <c r="BKZ110" s="93"/>
      <c r="BLC110" s="93"/>
      <c r="BLF110" s="93"/>
      <c r="BLL110" s="93"/>
      <c r="BLO110" s="93"/>
      <c r="BLR110" s="93"/>
      <c r="BLU110" s="93"/>
      <c r="BLW110" s="93"/>
      <c r="BLX110" s="93"/>
      <c r="BMC110" s="93"/>
      <c r="BMF110" s="93"/>
      <c r="BMI110" s="93"/>
      <c r="BML110" s="93"/>
      <c r="BMO110" s="93"/>
      <c r="BMR110" s="93"/>
      <c r="BMU110" s="93"/>
      <c r="BNA110" s="93"/>
      <c r="BND110" s="93"/>
      <c r="BNG110" s="93"/>
      <c r="BNI110" s="93"/>
      <c r="BNJ110" s="93"/>
      <c r="BNR110" s="93"/>
      <c r="BNU110" s="93"/>
      <c r="BNX110" s="93"/>
      <c r="BOI110" s="93"/>
      <c r="BOJ110" s="93"/>
      <c r="BOO110" s="93"/>
      <c r="BOS110" s="93"/>
      <c r="BOT110" s="93"/>
      <c r="BPB110" s="93"/>
      <c r="BPC110" s="93"/>
      <c r="BQC110" s="93"/>
      <c r="BQD110" s="93"/>
      <c r="BQE110" s="93"/>
      <c r="BQF110" s="93"/>
      <c r="BQG110" s="93"/>
      <c r="BQH110" s="93"/>
      <c r="BQI110" s="93"/>
      <c r="BQJ110" s="93"/>
      <c r="BQK110" s="93"/>
      <c r="BQL110" s="93"/>
      <c r="BQM110" s="93"/>
      <c r="BQN110" s="93"/>
      <c r="BQO110" s="93"/>
      <c r="BQP110" s="93"/>
      <c r="BQQ110" s="93"/>
      <c r="BQR110" s="93"/>
      <c r="BQS110" s="93"/>
      <c r="BQT110" s="93"/>
      <c r="BQU110" s="93"/>
      <c r="BQV110" s="93"/>
      <c r="BQW110" s="93"/>
      <c r="BQX110" s="93"/>
      <c r="BQY110" s="93"/>
      <c r="BQZ110" s="93"/>
      <c r="BRA110" s="93"/>
      <c r="BRB110" s="93"/>
      <c r="BRC110" s="93"/>
      <c r="BRD110" s="93"/>
      <c r="BRE110" s="93"/>
      <c r="BRF110" s="93"/>
      <c r="BRG110" s="93"/>
      <c r="BRH110" s="93"/>
      <c r="BRI110" s="93"/>
      <c r="BRJ110" s="93"/>
      <c r="BRK110" s="93"/>
      <c r="BRL110" s="93"/>
      <c r="BRM110" s="93"/>
      <c r="BRN110" s="93"/>
      <c r="BRO110" s="93"/>
      <c r="BRP110" s="93"/>
      <c r="BRQ110" s="93"/>
      <c r="BRR110" s="93"/>
      <c r="BRS110" s="93"/>
      <c r="BRT110" s="93"/>
      <c r="BRU110" s="93"/>
      <c r="BRV110" s="93"/>
      <c r="BRW110" s="93"/>
      <c r="BRX110" s="93"/>
      <c r="BRY110" s="93"/>
      <c r="BRZ110" s="93"/>
      <c r="BSA110" s="93"/>
      <c r="BSB110" s="93"/>
      <c r="BSC110" s="93"/>
      <c r="BSD110" s="93"/>
      <c r="BSE110" s="93"/>
      <c r="BSF110" s="93"/>
      <c r="BSG110" s="93"/>
      <c r="BSH110" s="93"/>
      <c r="BSN110" s="93"/>
      <c r="BSQ110" s="93"/>
      <c r="BST110" s="93"/>
      <c r="BSW110" s="93"/>
      <c r="BSZ110" s="93"/>
      <c r="BTC110" s="93"/>
      <c r="BTI110" s="93"/>
      <c r="BTR110" s="93"/>
      <c r="BTU110" s="93"/>
      <c r="BTX110" s="93"/>
      <c r="BUA110" s="93"/>
      <c r="BUM110" s="93"/>
      <c r="BUS110" s="93"/>
      <c r="BUV110" s="93"/>
      <c r="BUY110" s="93"/>
      <c r="BVB110" s="93"/>
      <c r="BVH110" s="93"/>
      <c r="BVK110" s="93"/>
      <c r="BVN110" s="93"/>
      <c r="BVQ110" s="93"/>
      <c r="BVS110" s="93"/>
      <c r="BVT110" s="93"/>
      <c r="BVY110" s="93"/>
      <c r="BWB110" s="93"/>
      <c r="BWE110" s="93"/>
      <c r="BWH110" s="93"/>
      <c r="BWK110" s="93"/>
      <c r="BWN110" s="93"/>
      <c r="BWQ110" s="93"/>
      <c r="BWW110" s="93"/>
      <c r="BWZ110" s="93"/>
      <c r="BXC110" s="93"/>
      <c r="BXE110" s="93"/>
      <c r="BXF110" s="93"/>
      <c r="BXN110" s="93"/>
      <c r="BXQ110" s="93"/>
      <c r="BXT110" s="93"/>
      <c r="BYE110" s="93"/>
      <c r="BYF110" s="93"/>
      <c r="BYK110" s="93"/>
      <c r="BYO110" s="93"/>
      <c r="BYP110" s="93"/>
      <c r="BYX110" s="93"/>
      <c r="BYY110" s="93"/>
      <c r="BZY110" s="93"/>
      <c r="BZZ110" s="93"/>
      <c r="CAA110" s="93"/>
      <c r="CAB110" s="93"/>
      <c r="CAC110" s="93"/>
      <c r="CAD110" s="93"/>
      <c r="CAE110" s="93"/>
      <c r="CAF110" s="93"/>
      <c r="CAG110" s="93"/>
      <c r="CAH110" s="93"/>
      <c r="CAI110" s="93"/>
      <c r="CAJ110" s="93"/>
      <c r="CAK110" s="93"/>
      <c r="CAL110" s="93"/>
      <c r="CAM110" s="93"/>
      <c r="CAN110" s="93"/>
      <c r="CAO110" s="93"/>
      <c r="CAP110" s="93"/>
      <c r="CAQ110" s="93"/>
      <c r="CAR110" s="93"/>
      <c r="CAS110" s="93"/>
      <c r="CAT110" s="93"/>
      <c r="CAU110" s="93"/>
      <c r="CAV110" s="93"/>
      <c r="CAW110" s="93"/>
      <c r="CAX110" s="93"/>
      <c r="CAY110" s="93"/>
      <c r="CAZ110" s="93"/>
      <c r="CBA110" s="93"/>
      <c r="CBB110" s="93"/>
      <c r="CBC110" s="93"/>
      <c r="CBD110" s="93"/>
      <c r="CBE110" s="93"/>
      <c r="CBF110" s="93"/>
      <c r="CBG110" s="93"/>
      <c r="CBH110" s="93"/>
      <c r="CBI110" s="93"/>
      <c r="CBJ110" s="93"/>
      <c r="CBK110" s="93"/>
      <c r="CBL110" s="93"/>
      <c r="CBM110" s="93"/>
      <c r="CBN110" s="93"/>
      <c r="CBO110" s="93"/>
      <c r="CBP110" s="93"/>
      <c r="CBQ110" s="93"/>
      <c r="CBR110" s="93"/>
      <c r="CBS110" s="93"/>
      <c r="CBT110" s="93"/>
      <c r="CBU110" s="93"/>
      <c r="CBV110" s="93"/>
      <c r="CBW110" s="93"/>
      <c r="CBX110" s="93"/>
      <c r="CBY110" s="93"/>
      <c r="CBZ110" s="93"/>
      <c r="CCA110" s="93"/>
      <c r="CCB110" s="93"/>
      <c r="CCC110" s="93"/>
      <c r="CCD110" s="93"/>
      <c r="CCJ110" s="93"/>
      <c r="CCM110" s="93"/>
      <c r="CCP110" s="93"/>
      <c r="CCS110" s="93"/>
      <c r="CCV110" s="93"/>
      <c r="CCY110" s="93"/>
      <c r="CDE110" s="93"/>
      <c r="CDN110" s="93"/>
      <c r="CDQ110" s="93"/>
      <c r="CDT110" s="93"/>
      <c r="CDW110" s="93"/>
      <c r="CEI110" s="93"/>
      <c r="CEO110" s="93"/>
      <c r="CER110" s="93"/>
      <c r="CEU110" s="93"/>
      <c r="CEX110" s="93"/>
      <c r="CFD110" s="93"/>
      <c r="CFG110" s="93"/>
      <c r="CFJ110" s="93"/>
      <c r="CFM110" s="93"/>
      <c r="CFO110" s="93"/>
      <c r="CFP110" s="93"/>
      <c r="CFU110" s="93"/>
      <c r="CFX110" s="93"/>
      <c r="CGA110" s="93"/>
      <c r="CGD110" s="93"/>
      <c r="CGG110" s="93"/>
      <c r="CGJ110" s="93"/>
      <c r="CGM110" s="93"/>
      <c r="CGS110" s="93"/>
      <c r="CGV110" s="93"/>
      <c r="CGY110" s="93"/>
      <c r="CHA110" s="93"/>
      <c r="CHB110" s="93"/>
      <c r="CHJ110" s="93"/>
      <c r="CHM110" s="93"/>
      <c r="CHP110" s="93"/>
      <c r="CIA110" s="93"/>
      <c r="CIB110" s="93"/>
      <c r="CIG110" s="93"/>
      <c r="CIK110" s="93"/>
      <c r="CIL110" s="93"/>
      <c r="CIT110" s="93"/>
      <c r="CIU110" s="93"/>
      <c r="CJU110" s="93"/>
      <c r="CJV110" s="93"/>
      <c r="CJW110" s="93"/>
      <c r="CJX110" s="93"/>
      <c r="CJY110" s="93"/>
      <c r="CJZ110" s="93"/>
      <c r="CKA110" s="93"/>
      <c r="CKB110" s="93"/>
      <c r="CKC110" s="93"/>
      <c r="CKD110" s="93"/>
      <c r="CKE110" s="93"/>
      <c r="CKF110" s="93"/>
      <c r="CKG110" s="93"/>
      <c r="CKH110" s="93"/>
      <c r="CKI110" s="93"/>
      <c r="CKJ110" s="93"/>
      <c r="CKK110" s="93"/>
      <c r="CKL110" s="93"/>
      <c r="CKM110" s="93"/>
      <c r="CKN110" s="93"/>
      <c r="CKO110" s="93"/>
      <c r="CKP110" s="93"/>
      <c r="CKQ110" s="93"/>
      <c r="CKR110" s="93"/>
      <c r="CKS110" s="93"/>
      <c r="CKT110" s="93"/>
      <c r="CKU110" s="93"/>
      <c r="CKV110" s="93"/>
      <c r="CKW110" s="93"/>
      <c r="CKX110" s="93"/>
      <c r="CKY110" s="93"/>
      <c r="CKZ110" s="93"/>
      <c r="CLA110" s="93"/>
      <c r="CLB110" s="93"/>
      <c r="CLC110" s="93"/>
      <c r="CLD110" s="93"/>
      <c r="CLE110" s="93"/>
      <c r="CLF110" s="93"/>
      <c r="CLG110" s="93"/>
      <c r="CLH110" s="93"/>
      <c r="CLI110" s="93"/>
      <c r="CLJ110" s="93"/>
      <c r="CLK110" s="93"/>
      <c r="CLL110" s="93"/>
      <c r="CLM110" s="93"/>
      <c r="CLN110" s="93"/>
      <c r="CLO110" s="93"/>
      <c r="CLP110" s="93"/>
      <c r="CLQ110" s="93"/>
      <c r="CLR110" s="93"/>
      <c r="CLS110" s="93"/>
      <c r="CLT110" s="93"/>
      <c r="CLU110" s="93"/>
      <c r="CLV110" s="93"/>
      <c r="CLW110" s="93"/>
      <c r="CLX110" s="93"/>
      <c r="CLY110" s="93"/>
      <c r="CLZ110" s="93"/>
      <c r="CMF110" s="93"/>
      <c r="CMI110" s="93"/>
      <c r="CML110" s="93"/>
      <c r="CMO110" s="93"/>
      <c r="CMR110" s="93"/>
      <c r="CMU110" s="93"/>
      <c r="CNA110" s="93"/>
      <c r="CNJ110" s="93"/>
      <c r="CNM110" s="93"/>
      <c r="CNP110" s="93"/>
      <c r="CNS110" s="93"/>
      <c r="COE110" s="93"/>
      <c r="COK110" s="93"/>
      <c r="CON110" s="93"/>
      <c r="COQ110" s="93"/>
      <c r="COT110" s="93"/>
      <c r="COZ110" s="93"/>
      <c r="CPC110" s="93"/>
      <c r="CPF110" s="93"/>
      <c r="CPI110" s="93"/>
      <c r="CPK110" s="93"/>
      <c r="CPL110" s="93"/>
      <c r="CPQ110" s="93"/>
      <c r="CPT110" s="93"/>
      <c r="CPW110" s="93"/>
      <c r="CPZ110" s="93"/>
      <c r="CQC110" s="93"/>
      <c r="CQF110" s="93"/>
      <c r="CQI110" s="93"/>
      <c r="CQO110" s="93"/>
      <c r="CQR110" s="93"/>
      <c r="CQU110" s="93"/>
      <c r="CQW110" s="93"/>
      <c r="CQX110" s="93"/>
      <c r="CRF110" s="93"/>
      <c r="CRI110" s="93"/>
      <c r="CRL110" s="93"/>
      <c r="CRW110" s="93"/>
      <c r="CRX110" s="93"/>
      <c r="CSC110" s="93"/>
      <c r="CSG110" s="93"/>
      <c r="CSH110" s="93"/>
      <c r="CSP110" s="93"/>
      <c r="CSQ110" s="93"/>
      <c r="CTQ110" s="93"/>
      <c r="CTR110" s="93"/>
      <c r="CTS110" s="93"/>
      <c r="CTT110" s="93"/>
      <c r="CTU110" s="93"/>
      <c r="CTV110" s="93"/>
      <c r="CTW110" s="93"/>
      <c r="CTX110" s="93"/>
      <c r="CTY110" s="93"/>
      <c r="CTZ110" s="93"/>
      <c r="CUA110" s="93"/>
      <c r="CUB110" s="93"/>
      <c r="CUC110" s="93"/>
      <c r="CUD110" s="93"/>
      <c r="CUE110" s="93"/>
      <c r="CUF110" s="93"/>
      <c r="CUG110" s="93"/>
      <c r="CUH110" s="93"/>
      <c r="CUI110" s="93"/>
      <c r="CUJ110" s="93"/>
      <c r="CUK110" s="93"/>
      <c r="CUL110" s="93"/>
      <c r="CUM110" s="93"/>
      <c r="CUN110" s="93"/>
      <c r="CUO110" s="93"/>
      <c r="CUP110" s="93"/>
      <c r="CUQ110" s="93"/>
      <c r="CUR110" s="93"/>
      <c r="CUS110" s="93"/>
      <c r="CUT110" s="93"/>
      <c r="CUU110" s="93"/>
      <c r="CUV110" s="93"/>
      <c r="CUW110" s="93"/>
      <c r="CUX110" s="93"/>
      <c r="CUY110" s="93"/>
      <c r="CUZ110" s="93"/>
      <c r="CVA110" s="93"/>
      <c r="CVB110" s="93"/>
      <c r="CVC110" s="93"/>
      <c r="CVD110" s="93"/>
      <c r="CVE110" s="93"/>
      <c r="CVF110" s="93"/>
      <c r="CVG110" s="93"/>
      <c r="CVH110" s="93"/>
      <c r="CVI110" s="93"/>
      <c r="CVJ110" s="93"/>
      <c r="CVK110" s="93"/>
      <c r="CVL110" s="93"/>
      <c r="CVM110" s="93"/>
      <c r="CVN110" s="93"/>
      <c r="CVO110" s="93"/>
      <c r="CVP110" s="93"/>
      <c r="CVQ110" s="93"/>
      <c r="CVR110" s="93"/>
      <c r="CVS110" s="93"/>
      <c r="CVT110" s="93"/>
      <c r="CVU110" s="93"/>
      <c r="CVV110" s="93"/>
      <c r="CWB110" s="93"/>
      <c r="CWE110" s="93"/>
      <c r="CWH110" s="93"/>
      <c r="CWK110" s="93"/>
      <c r="CWN110" s="93"/>
      <c r="CWQ110" s="93"/>
      <c r="CWW110" s="93"/>
      <c r="CXF110" s="93"/>
      <c r="CXI110" s="93"/>
      <c r="CXL110" s="93"/>
      <c r="CXO110" s="93"/>
      <c r="CYA110" s="93"/>
      <c r="CYG110" s="93"/>
      <c r="CYJ110" s="93"/>
      <c r="CYM110" s="93"/>
      <c r="CYP110" s="93"/>
      <c r="CYV110" s="93"/>
      <c r="CYY110" s="93"/>
      <c r="CZB110" s="93"/>
      <c r="CZE110" s="93"/>
      <c r="CZG110" s="93"/>
      <c r="CZH110" s="93"/>
      <c r="CZM110" s="93"/>
      <c r="CZP110" s="93"/>
      <c r="CZS110" s="93"/>
      <c r="CZV110" s="93"/>
      <c r="CZY110" s="93"/>
      <c r="DAB110" s="93"/>
      <c r="DAE110" s="93"/>
      <c r="DAK110" s="93"/>
      <c r="DAN110" s="93"/>
      <c r="DAQ110" s="93"/>
      <c r="DAS110" s="93"/>
      <c r="DAT110" s="93"/>
      <c r="DBB110" s="93"/>
      <c r="DBE110" s="93"/>
      <c r="DBH110" s="93"/>
      <c r="DBS110" s="93"/>
      <c r="DBT110" s="93"/>
      <c r="DBY110" s="93"/>
      <c r="DCC110" s="93"/>
      <c r="DCD110" s="93"/>
      <c r="DCL110" s="93"/>
      <c r="DCM110" s="93"/>
      <c r="DDM110" s="93"/>
      <c r="DDN110" s="93"/>
      <c r="DDO110" s="93"/>
      <c r="DDP110" s="93"/>
      <c r="DDQ110" s="93"/>
      <c r="DDR110" s="93"/>
      <c r="DDS110" s="93"/>
      <c r="DDT110" s="93"/>
      <c r="DDU110" s="93"/>
      <c r="DDV110" s="93"/>
      <c r="DDW110" s="93"/>
      <c r="DDX110" s="93"/>
      <c r="DDY110" s="93"/>
      <c r="DDZ110" s="93"/>
      <c r="DEA110" s="93"/>
      <c r="DEB110" s="93"/>
      <c r="DEC110" s="93"/>
      <c r="DED110" s="93"/>
      <c r="DEE110" s="93"/>
      <c r="DEF110" s="93"/>
      <c r="DEG110" s="93"/>
      <c r="DEH110" s="93"/>
      <c r="DEI110" s="93"/>
      <c r="DEJ110" s="93"/>
      <c r="DEK110" s="93"/>
      <c r="DEL110" s="93"/>
      <c r="DEM110" s="93"/>
      <c r="DEN110" s="93"/>
      <c r="DEO110" s="93"/>
      <c r="DEP110" s="93"/>
      <c r="DEQ110" s="93"/>
      <c r="DER110" s="93"/>
      <c r="DES110" s="93"/>
      <c r="DET110" s="93"/>
      <c r="DEU110" s="93"/>
      <c r="DEV110" s="93"/>
      <c r="DEW110" s="93"/>
      <c r="DEX110" s="93"/>
      <c r="DEY110" s="93"/>
      <c r="DEZ110" s="93"/>
      <c r="DFA110" s="93"/>
      <c r="DFB110" s="93"/>
      <c r="DFC110" s="93"/>
      <c r="DFD110" s="93"/>
      <c r="DFE110" s="93"/>
      <c r="DFF110" s="93"/>
      <c r="DFG110" s="93"/>
      <c r="DFH110" s="93"/>
      <c r="DFI110" s="93"/>
      <c r="DFJ110" s="93"/>
      <c r="DFK110" s="93"/>
      <c r="DFL110" s="93"/>
      <c r="DFM110" s="93"/>
      <c r="DFN110" s="93"/>
      <c r="DFO110" s="93"/>
      <c r="DFP110" s="93"/>
      <c r="DFQ110" s="93"/>
      <c r="DFR110" s="93"/>
      <c r="DFX110" s="93"/>
      <c r="DGA110" s="93"/>
      <c r="DGD110" s="93"/>
      <c r="DGG110" s="93"/>
      <c r="DGJ110" s="93"/>
      <c r="DGM110" s="93"/>
      <c r="DGS110" s="93"/>
      <c r="DHB110" s="93"/>
      <c r="DHE110" s="93"/>
      <c r="DHH110" s="93"/>
      <c r="DHK110" s="93"/>
      <c r="DHW110" s="93"/>
      <c r="DIC110" s="93"/>
      <c r="DIF110" s="93"/>
      <c r="DII110" s="93"/>
      <c r="DIL110" s="93"/>
      <c r="DIR110" s="93"/>
      <c r="DIU110" s="93"/>
      <c r="DIX110" s="93"/>
      <c r="DJA110" s="93"/>
      <c r="DJC110" s="93"/>
      <c r="DJD110" s="93"/>
      <c r="DJI110" s="93"/>
      <c r="DJL110" s="93"/>
      <c r="DJO110" s="93"/>
      <c r="DJR110" s="93"/>
      <c r="DJU110" s="93"/>
      <c r="DJX110" s="93"/>
      <c r="DKA110" s="93"/>
      <c r="DKG110" s="93"/>
      <c r="DKJ110" s="93"/>
      <c r="DKM110" s="93"/>
      <c r="DKO110" s="93"/>
      <c r="DKP110" s="93"/>
      <c r="DKX110" s="93"/>
      <c r="DLA110" s="93"/>
      <c r="DLD110" s="93"/>
      <c r="DLO110" s="93"/>
      <c r="DLP110" s="93"/>
      <c r="DLU110" s="93"/>
      <c r="DLY110" s="93"/>
      <c r="DLZ110" s="93"/>
      <c r="DMH110" s="93"/>
      <c r="DMI110" s="93"/>
      <c r="DNI110" s="93"/>
      <c r="DNJ110" s="93"/>
      <c r="DNK110" s="93"/>
      <c r="DNL110" s="93"/>
      <c r="DNM110" s="93"/>
      <c r="DNN110" s="93"/>
      <c r="DNO110" s="93"/>
      <c r="DNP110" s="93"/>
      <c r="DNQ110" s="93"/>
      <c r="DNR110" s="93"/>
      <c r="DNS110" s="93"/>
      <c r="DNT110" s="93"/>
      <c r="DNU110" s="93"/>
      <c r="DNV110" s="93"/>
      <c r="DNW110" s="93"/>
      <c r="DNX110" s="93"/>
      <c r="DNY110" s="93"/>
      <c r="DNZ110" s="93"/>
      <c r="DOA110" s="93"/>
      <c r="DOB110" s="93"/>
      <c r="DOC110" s="93"/>
      <c r="DOD110" s="93"/>
      <c r="DOE110" s="93"/>
      <c r="DOF110" s="93"/>
      <c r="DOG110" s="93"/>
      <c r="DOH110" s="93"/>
      <c r="DOI110" s="93"/>
      <c r="DOJ110" s="93"/>
      <c r="DOK110" s="93"/>
      <c r="DOL110" s="93"/>
      <c r="DOM110" s="93"/>
      <c r="DON110" s="93"/>
      <c r="DOO110" s="93"/>
      <c r="DOP110" s="93"/>
      <c r="DOQ110" s="93"/>
      <c r="DOR110" s="93"/>
      <c r="DOS110" s="93"/>
      <c r="DOT110" s="93"/>
      <c r="DOU110" s="93"/>
      <c r="DOV110" s="93"/>
      <c r="DOW110" s="93"/>
      <c r="DOX110" s="93"/>
      <c r="DOY110" s="93"/>
      <c r="DOZ110" s="93"/>
      <c r="DPA110" s="93"/>
      <c r="DPB110" s="93"/>
      <c r="DPC110" s="93"/>
      <c r="DPD110" s="93"/>
      <c r="DPE110" s="93"/>
      <c r="DPF110" s="93"/>
      <c r="DPG110" s="93"/>
      <c r="DPH110" s="93"/>
      <c r="DPI110" s="93"/>
      <c r="DPJ110" s="93"/>
      <c r="DPK110" s="93"/>
      <c r="DPL110" s="93"/>
      <c r="DPM110" s="93"/>
      <c r="DPN110" s="93"/>
      <c r="DPT110" s="93"/>
      <c r="DPW110" s="93"/>
      <c r="DPZ110" s="93"/>
      <c r="DQC110" s="93"/>
      <c r="DQF110" s="93"/>
      <c r="DQI110" s="93"/>
      <c r="DQO110" s="93"/>
      <c r="DQX110" s="93"/>
      <c r="DRA110" s="93"/>
      <c r="DRD110" s="93"/>
      <c r="DRG110" s="93"/>
      <c r="DRS110" s="93"/>
      <c r="DRY110" s="93"/>
      <c r="DSB110" s="93"/>
      <c r="DSE110" s="93"/>
      <c r="DSH110" s="93"/>
      <c r="DSN110" s="93"/>
      <c r="DSQ110" s="93"/>
      <c r="DST110" s="93"/>
      <c r="DSW110" s="93"/>
      <c r="DSY110" s="93"/>
      <c r="DSZ110" s="93"/>
      <c r="DTE110" s="93"/>
      <c r="DTH110" s="93"/>
      <c r="DTK110" s="93"/>
      <c r="DTN110" s="93"/>
      <c r="DTQ110" s="93"/>
      <c r="DTT110" s="93"/>
      <c r="DTW110" s="93"/>
      <c r="DUC110" s="93"/>
      <c r="DUF110" s="93"/>
      <c r="DUI110" s="93"/>
      <c r="DUK110" s="93"/>
      <c r="DUL110" s="93"/>
      <c r="DUT110" s="93"/>
      <c r="DUW110" s="93"/>
      <c r="DUZ110" s="93"/>
      <c r="DVK110" s="93"/>
      <c r="DVL110" s="93"/>
      <c r="DVQ110" s="93"/>
      <c r="DVU110" s="93"/>
      <c r="DVV110" s="93"/>
      <c r="DWD110" s="93"/>
      <c r="DWE110" s="93"/>
      <c r="DXE110" s="93"/>
      <c r="DXF110" s="93"/>
      <c r="DXG110" s="93"/>
      <c r="DXH110" s="93"/>
      <c r="DXI110" s="93"/>
      <c r="DXJ110" s="93"/>
      <c r="DXK110" s="93"/>
      <c r="DXL110" s="93"/>
      <c r="DXM110" s="93"/>
      <c r="DXN110" s="93"/>
      <c r="DXO110" s="93"/>
      <c r="DXP110" s="93"/>
      <c r="DXQ110" s="93"/>
      <c r="DXR110" s="93"/>
      <c r="DXS110" s="93"/>
      <c r="DXT110" s="93"/>
      <c r="DXU110" s="93"/>
      <c r="DXV110" s="93"/>
      <c r="DXW110" s="93"/>
      <c r="DXX110" s="93"/>
      <c r="DXY110" s="93"/>
      <c r="DXZ110" s="93"/>
      <c r="DYA110" s="93"/>
      <c r="DYB110" s="93"/>
      <c r="DYC110" s="93"/>
      <c r="DYD110" s="93"/>
      <c r="DYE110" s="93"/>
      <c r="DYF110" s="93"/>
      <c r="DYG110" s="93"/>
      <c r="DYH110" s="93"/>
      <c r="DYI110" s="93"/>
      <c r="DYJ110" s="93"/>
      <c r="DYK110" s="93"/>
      <c r="DYL110" s="93"/>
      <c r="DYM110" s="93"/>
      <c r="DYN110" s="93"/>
      <c r="DYO110" s="93"/>
      <c r="DYP110" s="93"/>
      <c r="DYQ110" s="93"/>
      <c r="DYR110" s="93"/>
      <c r="DYS110" s="93"/>
      <c r="DYT110" s="93"/>
      <c r="DYU110" s="93"/>
      <c r="DYV110" s="93"/>
      <c r="DYW110" s="93"/>
      <c r="DYX110" s="93"/>
      <c r="DYY110" s="93"/>
      <c r="DYZ110" s="93"/>
      <c r="DZA110" s="93"/>
      <c r="DZB110" s="93"/>
      <c r="DZC110" s="93"/>
      <c r="DZD110" s="93"/>
      <c r="DZE110" s="93"/>
      <c r="DZF110" s="93"/>
      <c r="DZG110" s="93"/>
      <c r="DZH110" s="93"/>
      <c r="DZI110" s="93"/>
      <c r="DZJ110" s="93"/>
      <c r="DZP110" s="93"/>
      <c r="DZS110" s="93"/>
      <c r="DZV110" s="93"/>
      <c r="DZY110" s="93"/>
      <c r="EAB110" s="93"/>
      <c r="EAE110" s="93"/>
      <c r="EAK110" s="93"/>
      <c r="EAT110" s="93"/>
      <c r="EAW110" s="93"/>
      <c r="EAZ110" s="93"/>
      <c r="EBC110" s="93"/>
      <c r="EBO110" s="93"/>
      <c r="EBU110" s="93"/>
      <c r="EBX110" s="93"/>
      <c r="ECA110" s="93"/>
      <c r="ECD110" s="93"/>
      <c r="ECJ110" s="93"/>
      <c r="ECM110" s="93"/>
      <c r="ECP110" s="93"/>
      <c r="ECS110" s="93"/>
      <c r="ECU110" s="93"/>
      <c r="ECV110" s="93"/>
      <c r="EDA110" s="93"/>
      <c r="EDD110" s="93"/>
      <c r="EDG110" s="93"/>
      <c r="EDJ110" s="93"/>
      <c r="EDM110" s="93"/>
      <c r="EDP110" s="93"/>
      <c r="EDS110" s="93"/>
      <c r="EDY110" s="93"/>
      <c r="EEB110" s="93"/>
      <c r="EEE110" s="93"/>
      <c r="EEG110" s="93"/>
      <c r="EEH110" s="93"/>
      <c r="EEP110" s="93"/>
      <c r="EES110" s="93"/>
      <c r="EEV110" s="93"/>
      <c r="EFG110" s="93"/>
      <c r="EFH110" s="93"/>
      <c r="EFM110" s="93"/>
      <c r="EFQ110" s="93"/>
      <c r="EFR110" s="93"/>
      <c r="EFZ110" s="93"/>
      <c r="EGA110" s="93"/>
      <c r="EHA110" s="93"/>
      <c r="EHB110" s="93"/>
      <c r="EHC110" s="93"/>
      <c r="EHD110" s="93"/>
      <c r="EHE110" s="93"/>
      <c r="EHF110" s="93"/>
      <c r="EHG110" s="93"/>
      <c r="EHH110" s="93"/>
      <c r="EHI110" s="93"/>
      <c r="EHJ110" s="93"/>
      <c r="EHK110" s="93"/>
      <c r="EHL110" s="93"/>
      <c r="EHM110" s="93"/>
      <c r="EHN110" s="93"/>
      <c r="EHO110" s="93"/>
      <c r="EHP110" s="93"/>
      <c r="EHQ110" s="93"/>
      <c r="EHR110" s="93"/>
      <c r="EHS110" s="93"/>
      <c r="EHT110" s="93"/>
      <c r="EHU110" s="93"/>
      <c r="EHV110" s="93"/>
      <c r="EHW110" s="93"/>
      <c r="EHX110" s="93"/>
      <c r="EHY110" s="93"/>
      <c r="EHZ110" s="93"/>
      <c r="EIA110" s="93"/>
      <c r="EIB110" s="93"/>
      <c r="EIC110" s="93"/>
      <c r="EID110" s="93"/>
      <c r="EIE110" s="93"/>
      <c r="EIF110" s="93"/>
      <c r="EIG110" s="93"/>
      <c r="EIH110" s="93"/>
      <c r="EII110" s="93"/>
      <c r="EIJ110" s="93"/>
      <c r="EIK110" s="93"/>
      <c r="EIL110" s="93"/>
      <c r="EIM110" s="93"/>
      <c r="EIN110" s="93"/>
      <c r="EIO110" s="93"/>
      <c r="EIP110" s="93"/>
      <c r="EIQ110" s="93"/>
      <c r="EIR110" s="93"/>
      <c r="EIS110" s="93"/>
      <c r="EIT110" s="93"/>
      <c r="EIU110" s="93"/>
      <c r="EIV110" s="93"/>
      <c r="EIW110" s="93"/>
      <c r="EIX110" s="93"/>
      <c r="EIY110" s="93"/>
      <c r="EIZ110" s="93"/>
      <c r="EJA110" s="93"/>
      <c r="EJB110" s="93"/>
      <c r="EJC110" s="93"/>
      <c r="EJD110" s="93"/>
      <c r="EJE110" s="93"/>
      <c r="EJF110" s="93"/>
      <c r="EJL110" s="93"/>
      <c r="EJO110" s="93"/>
      <c r="EJR110" s="93"/>
      <c r="EJU110" s="93"/>
      <c r="EJX110" s="93"/>
      <c r="EKA110" s="93"/>
      <c r="EKG110" s="93"/>
      <c r="EKP110" s="93"/>
      <c r="EKS110" s="93"/>
      <c r="EKV110" s="93"/>
      <c r="EKY110" s="93"/>
      <c r="ELK110" s="93"/>
      <c r="ELQ110" s="93"/>
      <c r="ELT110" s="93"/>
      <c r="ELW110" s="93"/>
      <c r="ELZ110" s="93"/>
      <c r="EMF110" s="93"/>
      <c r="EMI110" s="93"/>
      <c r="EML110" s="93"/>
      <c r="EMO110" s="93"/>
      <c r="EMQ110" s="93"/>
      <c r="EMR110" s="93"/>
      <c r="EMW110" s="93"/>
      <c r="EMZ110" s="93"/>
      <c r="ENC110" s="93"/>
      <c r="ENF110" s="93"/>
      <c r="ENI110" s="93"/>
      <c r="ENL110" s="93"/>
      <c r="ENO110" s="93"/>
      <c r="ENU110" s="93"/>
      <c r="ENX110" s="93"/>
      <c r="EOA110" s="93"/>
      <c r="EOC110" s="93"/>
      <c r="EOD110" s="93"/>
      <c r="EOL110" s="93"/>
      <c r="EOO110" s="93"/>
      <c r="EOR110" s="93"/>
      <c r="EPC110" s="93"/>
      <c r="EPD110" s="93"/>
      <c r="EPI110" s="93"/>
      <c r="EPM110" s="93"/>
      <c r="EPN110" s="93"/>
      <c r="EPV110" s="93"/>
      <c r="EPW110" s="93"/>
      <c r="EQW110" s="93"/>
      <c r="EQX110" s="93"/>
      <c r="EQY110" s="93"/>
      <c r="EQZ110" s="93"/>
      <c r="ERA110" s="93"/>
      <c r="ERB110" s="93"/>
      <c r="ERC110" s="93"/>
      <c r="ERD110" s="93"/>
      <c r="ERE110" s="93"/>
      <c r="ERF110" s="93"/>
      <c r="ERG110" s="93"/>
      <c r="ERH110" s="93"/>
      <c r="ERI110" s="93"/>
      <c r="ERJ110" s="93"/>
      <c r="ERK110" s="93"/>
      <c r="ERL110" s="93"/>
      <c r="ERM110" s="93"/>
      <c r="ERN110" s="93"/>
      <c r="ERO110" s="93"/>
      <c r="ERP110" s="93"/>
      <c r="ERQ110" s="93"/>
      <c r="ERR110" s="93"/>
      <c r="ERS110" s="93"/>
      <c r="ERT110" s="93"/>
      <c r="ERU110" s="93"/>
      <c r="ERV110" s="93"/>
      <c r="ERW110" s="93"/>
      <c r="ERX110" s="93"/>
      <c r="ERY110" s="93"/>
      <c r="ERZ110" s="93"/>
      <c r="ESA110" s="93"/>
      <c r="ESB110" s="93"/>
      <c r="ESC110" s="93"/>
      <c r="ESD110" s="93"/>
      <c r="ESE110" s="93"/>
      <c r="ESF110" s="93"/>
      <c r="ESG110" s="93"/>
      <c r="ESH110" s="93"/>
      <c r="ESI110" s="93"/>
      <c r="ESJ110" s="93"/>
      <c r="ESK110" s="93"/>
      <c r="ESL110" s="93"/>
      <c r="ESM110" s="93"/>
      <c r="ESN110" s="93"/>
      <c r="ESO110" s="93"/>
      <c r="ESP110" s="93"/>
      <c r="ESQ110" s="93"/>
      <c r="ESR110" s="93"/>
      <c r="ESS110" s="93"/>
      <c r="EST110" s="93"/>
      <c r="ESU110" s="93"/>
      <c r="ESV110" s="93"/>
      <c r="ESW110" s="93"/>
      <c r="ESX110" s="93"/>
      <c r="ESY110" s="93"/>
      <c r="ESZ110" s="93"/>
      <c r="ETA110" s="93"/>
      <c r="ETB110" s="93"/>
      <c r="ETH110" s="93"/>
      <c r="ETK110" s="93"/>
      <c r="ETN110" s="93"/>
      <c r="ETQ110" s="93"/>
      <c r="ETT110" s="93"/>
      <c r="ETW110" s="93"/>
      <c r="EUC110" s="93"/>
      <c r="EUL110" s="93"/>
      <c r="EUO110" s="93"/>
      <c r="EUR110" s="93"/>
      <c r="EUU110" s="93"/>
      <c r="EVG110" s="93"/>
      <c r="EVM110" s="93"/>
      <c r="EVP110" s="93"/>
      <c r="EVS110" s="93"/>
      <c r="EVV110" s="93"/>
      <c r="EWB110" s="93"/>
      <c r="EWE110" s="93"/>
      <c r="EWH110" s="93"/>
      <c r="EWK110" s="93"/>
      <c r="EWM110" s="93"/>
      <c r="EWN110" s="93"/>
      <c r="EWS110" s="93"/>
      <c r="EWV110" s="93"/>
      <c r="EWY110" s="93"/>
      <c r="EXB110" s="93"/>
      <c r="EXE110" s="93"/>
      <c r="EXH110" s="93"/>
      <c r="EXK110" s="93"/>
      <c r="EXQ110" s="93"/>
      <c r="EXT110" s="93"/>
      <c r="EXW110" s="93"/>
      <c r="EXY110" s="93"/>
      <c r="EXZ110" s="93"/>
      <c r="EYH110" s="93"/>
      <c r="EYK110" s="93"/>
      <c r="EYN110" s="93"/>
      <c r="EYY110" s="93"/>
      <c r="EYZ110" s="93"/>
      <c r="EZE110" s="93"/>
      <c r="EZI110" s="93"/>
      <c r="EZJ110" s="93"/>
      <c r="EZR110" s="93"/>
      <c r="EZS110" s="93"/>
      <c r="FAS110" s="93"/>
      <c r="FAT110" s="93"/>
      <c r="FAU110" s="93"/>
      <c r="FAV110" s="93"/>
      <c r="FAW110" s="93"/>
      <c r="FAX110" s="93"/>
      <c r="FAY110" s="93"/>
      <c r="FAZ110" s="93"/>
      <c r="FBA110" s="93"/>
      <c r="FBB110" s="93"/>
      <c r="FBC110" s="93"/>
      <c r="FBD110" s="93"/>
      <c r="FBE110" s="93"/>
      <c r="FBF110" s="93"/>
      <c r="FBG110" s="93"/>
      <c r="FBH110" s="93"/>
      <c r="FBI110" s="93"/>
      <c r="FBJ110" s="93"/>
      <c r="FBK110" s="93"/>
      <c r="FBL110" s="93"/>
      <c r="FBM110" s="93"/>
      <c r="FBN110" s="93"/>
      <c r="FBO110" s="93"/>
      <c r="FBP110" s="93"/>
      <c r="FBQ110" s="93"/>
      <c r="FBR110" s="93"/>
      <c r="FBS110" s="93"/>
      <c r="FBT110" s="93"/>
      <c r="FBU110" s="93"/>
      <c r="FBV110" s="93"/>
      <c r="FBW110" s="93"/>
      <c r="FBX110" s="93"/>
      <c r="FBY110" s="93"/>
      <c r="FBZ110" s="93"/>
      <c r="FCA110" s="93"/>
      <c r="FCB110" s="93"/>
      <c r="FCC110" s="93"/>
      <c r="FCD110" s="93"/>
      <c r="FCE110" s="93"/>
      <c r="FCF110" s="93"/>
      <c r="FCG110" s="93"/>
      <c r="FCH110" s="93"/>
      <c r="FCI110" s="93"/>
      <c r="FCJ110" s="93"/>
      <c r="FCK110" s="93"/>
      <c r="FCL110" s="93"/>
      <c r="FCM110" s="93"/>
      <c r="FCN110" s="93"/>
      <c r="FCO110" s="93"/>
      <c r="FCP110" s="93"/>
      <c r="FCQ110" s="93"/>
      <c r="FCR110" s="93"/>
      <c r="FCS110" s="93"/>
      <c r="FCT110" s="93"/>
      <c r="FCU110" s="93"/>
      <c r="FCV110" s="93"/>
      <c r="FCW110" s="93"/>
      <c r="FCX110" s="93"/>
      <c r="FDD110" s="93"/>
      <c r="FDG110" s="93"/>
      <c r="FDJ110" s="93"/>
      <c r="FDM110" s="93"/>
      <c r="FDP110" s="93"/>
      <c r="FDS110" s="93"/>
      <c r="FDY110" s="93"/>
      <c r="FEH110" s="93"/>
      <c r="FEK110" s="93"/>
      <c r="FEN110" s="93"/>
      <c r="FEQ110" s="93"/>
      <c r="FFC110" s="93"/>
      <c r="FFI110" s="93"/>
      <c r="FFL110" s="93"/>
      <c r="FFO110" s="93"/>
      <c r="FFR110" s="93"/>
      <c r="FFX110" s="93"/>
      <c r="FGA110" s="93"/>
      <c r="FGD110" s="93"/>
      <c r="FGG110" s="93"/>
      <c r="FGI110" s="93"/>
      <c r="FGJ110" s="93"/>
      <c r="FGO110" s="93"/>
      <c r="FGR110" s="93"/>
      <c r="FGU110" s="93"/>
      <c r="FGX110" s="93"/>
      <c r="FHA110" s="93"/>
      <c r="FHD110" s="93"/>
      <c r="FHG110" s="93"/>
      <c r="FHM110" s="93"/>
      <c r="FHP110" s="93"/>
      <c r="FHS110" s="93"/>
      <c r="FHU110" s="93"/>
      <c r="FHV110" s="93"/>
      <c r="FID110" s="93"/>
      <c r="FIG110" s="93"/>
      <c r="FIJ110" s="93"/>
      <c r="FIU110" s="93"/>
      <c r="FIV110" s="93"/>
      <c r="FJA110" s="93"/>
      <c r="FJE110" s="93"/>
      <c r="FJF110" s="93"/>
      <c r="FJN110" s="93"/>
      <c r="FJO110" s="93"/>
      <c r="FKO110" s="93"/>
      <c r="FKP110" s="93"/>
      <c r="FKQ110" s="93"/>
      <c r="FKR110" s="93"/>
      <c r="FKS110" s="93"/>
      <c r="FKT110" s="93"/>
      <c r="FKU110" s="93"/>
      <c r="FKV110" s="93"/>
      <c r="FKW110" s="93"/>
      <c r="FKX110" s="93"/>
      <c r="FKY110" s="93"/>
      <c r="FKZ110" s="93"/>
      <c r="FLA110" s="93"/>
      <c r="FLB110" s="93"/>
      <c r="FLC110" s="93"/>
      <c r="FLD110" s="93"/>
      <c r="FLE110" s="93"/>
      <c r="FLF110" s="93"/>
      <c r="FLG110" s="93"/>
      <c r="FLH110" s="93"/>
      <c r="FLI110" s="93"/>
      <c r="FLJ110" s="93"/>
      <c r="FLK110" s="93"/>
      <c r="FLL110" s="93"/>
      <c r="FLM110" s="93"/>
      <c r="FLN110" s="93"/>
      <c r="FLO110" s="93"/>
      <c r="FLP110" s="93"/>
      <c r="FLQ110" s="93"/>
      <c r="FLR110" s="93"/>
      <c r="FLS110" s="93"/>
      <c r="FLT110" s="93"/>
      <c r="FLU110" s="93"/>
      <c r="FLV110" s="93"/>
      <c r="FLW110" s="93"/>
      <c r="FLX110" s="93"/>
      <c r="FLY110" s="93"/>
      <c r="FLZ110" s="93"/>
      <c r="FMA110" s="93"/>
      <c r="FMB110" s="93"/>
      <c r="FMC110" s="93"/>
      <c r="FMD110" s="93"/>
      <c r="FME110" s="93"/>
      <c r="FMF110" s="93"/>
      <c r="FMG110" s="93"/>
      <c r="FMH110" s="93"/>
      <c r="FMI110" s="93"/>
      <c r="FMJ110" s="93"/>
      <c r="FMK110" s="93"/>
      <c r="FML110" s="93"/>
      <c r="FMM110" s="93"/>
      <c r="FMN110" s="93"/>
      <c r="FMO110" s="93"/>
      <c r="FMP110" s="93"/>
      <c r="FMQ110" s="93"/>
      <c r="FMR110" s="93"/>
      <c r="FMS110" s="93"/>
      <c r="FMT110" s="93"/>
      <c r="FMZ110" s="93"/>
      <c r="FNC110" s="93"/>
      <c r="FNF110" s="93"/>
      <c r="FNI110" s="93"/>
      <c r="FNL110" s="93"/>
      <c r="FNO110" s="93"/>
      <c r="FNU110" s="93"/>
      <c r="FOD110" s="93"/>
      <c r="FOG110" s="93"/>
      <c r="FOJ110" s="93"/>
      <c r="FOM110" s="93"/>
      <c r="FOY110" s="93"/>
      <c r="FPE110" s="93"/>
      <c r="FPH110" s="93"/>
      <c r="FPK110" s="93"/>
      <c r="FPN110" s="93"/>
      <c r="FPT110" s="93"/>
      <c r="FPW110" s="93"/>
      <c r="FPZ110" s="93"/>
      <c r="FQC110" s="93"/>
      <c r="FQE110" s="93"/>
      <c r="FQF110" s="93"/>
      <c r="FQK110" s="93"/>
      <c r="FQN110" s="93"/>
      <c r="FQQ110" s="93"/>
      <c r="FQT110" s="93"/>
      <c r="FQW110" s="93"/>
      <c r="FQZ110" s="93"/>
      <c r="FRC110" s="93"/>
      <c r="FRI110" s="93"/>
      <c r="FRL110" s="93"/>
      <c r="FRO110" s="93"/>
      <c r="FRQ110" s="93"/>
      <c r="FRR110" s="93"/>
      <c r="FRZ110" s="93"/>
      <c r="FSC110" s="93"/>
      <c r="FSF110" s="93"/>
      <c r="FSQ110" s="93"/>
      <c r="FSR110" s="93"/>
      <c r="FSW110" s="93"/>
      <c r="FTA110" s="93"/>
      <c r="FTB110" s="93"/>
      <c r="FTJ110" s="93"/>
      <c r="FTK110" s="93"/>
      <c r="FUK110" s="93"/>
      <c r="FUL110" s="93"/>
      <c r="FUM110" s="93"/>
      <c r="FUN110" s="93"/>
      <c r="FUO110" s="93"/>
      <c r="FUP110" s="93"/>
      <c r="FUQ110" s="93"/>
      <c r="FUR110" s="93"/>
      <c r="FUS110" s="93"/>
      <c r="FUT110" s="93"/>
      <c r="FUU110" s="93"/>
      <c r="FUV110" s="93"/>
      <c r="FUW110" s="93"/>
      <c r="FUX110" s="93"/>
      <c r="FUY110" s="93"/>
      <c r="FUZ110" s="93"/>
      <c r="FVA110" s="93"/>
      <c r="FVB110" s="93"/>
      <c r="FVC110" s="93"/>
      <c r="FVD110" s="93"/>
      <c r="FVE110" s="93"/>
      <c r="FVF110" s="93"/>
      <c r="FVG110" s="93"/>
      <c r="FVH110" s="93"/>
      <c r="FVI110" s="93"/>
      <c r="FVJ110" s="93"/>
      <c r="FVK110" s="93"/>
      <c r="FVL110" s="93"/>
      <c r="FVM110" s="93"/>
      <c r="FVN110" s="93"/>
      <c r="FVO110" s="93"/>
      <c r="FVP110" s="93"/>
      <c r="FVQ110" s="93"/>
      <c r="FVR110" s="93"/>
      <c r="FVS110" s="93"/>
      <c r="FVT110" s="93"/>
      <c r="FVU110" s="93"/>
      <c r="FVV110" s="93"/>
      <c r="FVW110" s="93"/>
      <c r="FVX110" s="93"/>
      <c r="FVY110" s="93"/>
      <c r="FVZ110" s="93"/>
      <c r="FWA110" s="93"/>
      <c r="FWB110" s="93"/>
      <c r="FWC110" s="93"/>
      <c r="FWD110" s="93"/>
      <c r="FWE110" s="93"/>
      <c r="FWF110" s="93"/>
      <c r="FWG110" s="93"/>
      <c r="FWH110" s="93"/>
      <c r="FWI110" s="93"/>
      <c r="FWJ110" s="93"/>
      <c r="FWK110" s="93"/>
      <c r="FWL110" s="93"/>
      <c r="FWM110" s="93"/>
      <c r="FWN110" s="93"/>
      <c r="FWO110" s="93"/>
      <c r="FWP110" s="93"/>
      <c r="FWV110" s="93"/>
      <c r="FWY110" s="93"/>
      <c r="FXB110" s="93"/>
      <c r="FXE110" s="93"/>
      <c r="FXH110" s="93"/>
      <c r="FXK110" s="93"/>
      <c r="FXQ110" s="93"/>
      <c r="FXZ110" s="93"/>
      <c r="FYC110" s="93"/>
      <c r="FYF110" s="93"/>
      <c r="FYI110" s="93"/>
      <c r="FYU110" s="93"/>
      <c r="FZA110" s="93"/>
      <c r="FZD110" s="93"/>
      <c r="FZG110" s="93"/>
      <c r="FZJ110" s="93"/>
      <c r="FZP110" s="93"/>
      <c r="FZS110" s="93"/>
      <c r="FZV110" s="93"/>
      <c r="FZY110" s="93"/>
      <c r="GAA110" s="93"/>
      <c r="GAB110" s="93"/>
      <c r="GAG110" s="93"/>
      <c r="GAJ110" s="93"/>
      <c r="GAM110" s="93"/>
      <c r="GAP110" s="93"/>
      <c r="GAS110" s="93"/>
      <c r="GAV110" s="93"/>
      <c r="GAY110" s="93"/>
      <c r="GBE110" s="93"/>
      <c r="GBH110" s="93"/>
      <c r="GBK110" s="93"/>
      <c r="GBM110" s="93"/>
      <c r="GBN110" s="93"/>
      <c r="GBV110" s="93"/>
      <c r="GBY110" s="93"/>
      <c r="GCB110" s="93"/>
      <c r="GCM110" s="93"/>
      <c r="GCN110" s="93"/>
      <c r="GCS110" s="93"/>
      <c r="GCW110" s="93"/>
      <c r="GCX110" s="93"/>
      <c r="GDF110" s="93"/>
      <c r="GDG110" s="93"/>
      <c r="GEG110" s="93"/>
      <c r="GEH110" s="93"/>
      <c r="GEI110" s="93"/>
      <c r="GEJ110" s="93"/>
      <c r="GEK110" s="93"/>
      <c r="GEL110" s="93"/>
      <c r="GEM110" s="93"/>
      <c r="GEN110" s="93"/>
      <c r="GEO110" s="93"/>
      <c r="GEP110" s="93"/>
      <c r="GEQ110" s="93"/>
      <c r="GER110" s="93"/>
      <c r="GES110" s="93"/>
      <c r="GET110" s="93"/>
      <c r="GEU110" s="93"/>
      <c r="GEV110" s="93"/>
      <c r="GEW110" s="93"/>
      <c r="GEX110" s="93"/>
      <c r="GEY110" s="93"/>
      <c r="GEZ110" s="93"/>
      <c r="GFA110" s="93"/>
      <c r="GFB110" s="93"/>
      <c r="GFC110" s="93"/>
      <c r="GFD110" s="93"/>
      <c r="GFE110" s="93"/>
      <c r="GFF110" s="93"/>
      <c r="GFG110" s="93"/>
      <c r="GFH110" s="93"/>
      <c r="GFI110" s="93"/>
      <c r="GFJ110" s="93"/>
      <c r="GFK110" s="93"/>
      <c r="GFL110" s="93"/>
      <c r="GFM110" s="93"/>
      <c r="GFN110" s="93"/>
      <c r="GFO110" s="93"/>
      <c r="GFP110" s="93"/>
      <c r="GFQ110" s="93"/>
      <c r="GFR110" s="93"/>
      <c r="GFS110" s="93"/>
      <c r="GFT110" s="93"/>
      <c r="GFU110" s="93"/>
      <c r="GFV110" s="93"/>
      <c r="GFW110" s="93"/>
      <c r="GFX110" s="93"/>
      <c r="GFY110" s="93"/>
      <c r="GFZ110" s="93"/>
      <c r="GGA110" s="93"/>
      <c r="GGB110" s="93"/>
      <c r="GGC110" s="93"/>
      <c r="GGD110" s="93"/>
      <c r="GGE110" s="93"/>
      <c r="GGF110" s="93"/>
      <c r="GGG110" s="93"/>
      <c r="GGH110" s="93"/>
      <c r="GGI110" s="93"/>
      <c r="GGJ110" s="93"/>
      <c r="GGK110" s="93"/>
      <c r="GGL110" s="93"/>
      <c r="GGR110" s="93"/>
      <c r="GGU110" s="93"/>
      <c r="GGX110" s="93"/>
      <c r="GHA110" s="93"/>
      <c r="GHD110" s="93"/>
      <c r="GHG110" s="93"/>
      <c r="GHM110" s="93"/>
      <c r="GHV110" s="93"/>
      <c r="GHY110" s="93"/>
      <c r="GIB110" s="93"/>
      <c r="GIE110" s="93"/>
      <c r="GIQ110" s="93"/>
      <c r="GIW110" s="93"/>
      <c r="GIZ110" s="93"/>
      <c r="GJC110" s="93"/>
      <c r="GJF110" s="93"/>
      <c r="GJL110" s="93"/>
      <c r="GJO110" s="93"/>
      <c r="GJR110" s="93"/>
      <c r="GJU110" s="93"/>
      <c r="GJW110" s="93"/>
      <c r="GJX110" s="93"/>
      <c r="GKC110" s="93"/>
      <c r="GKF110" s="93"/>
      <c r="GKI110" s="93"/>
      <c r="GKL110" s="93"/>
      <c r="GKO110" s="93"/>
      <c r="GKR110" s="93"/>
      <c r="GKU110" s="93"/>
      <c r="GLA110" s="93"/>
      <c r="GLD110" s="93"/>
      <c r="GLG110" s="93"/>
      <c r="GLI110" s="93"/>
      <c r="GLJ110" s="93"/>
      <c r="GLR110" s="93"/>
      <c r="GLU110" s="93"/>
      <c r="GLX110" s="93"/>
      <c r="GMI110" s="93"/>
      <c r="GMJ110" s="93"/>
      <c r="GMO110" s="93"/>
      <c r="GMS110" s="93"/>
      <c r="GMT110" s="93"/>
      <c r="GNB110" s="93"/>
      <c r="GNC110" s="93"/>
      <c r="GOC110" s="93"/>
      <c r="GOD110" s="93"/>
      <c r="GOE110" s="93"/>
      <c r="GOF110" s="93"/>
      <c r="GOG110" s="93"/>
      <c r="GOH110" s="93"/>
      <c r="GOI110" s="93"/>
      <c r="GOJ110" s="93"/>
      <c r="GOK110" s="93"/>
      <c r="GOL110" s="93"/>
      <c r="GOM110" s="93"/>
      <c r="GON110" s="93"/>
      <c r="GOO110" s="93"/>
      <c r="GOP110" s="93"/>
      <c r="GOQ110" s="93"/>
      <c r="GOR110" s="93"/>
      <c r="GOS110" s="93"/>
      <c r="GOT110" s="93"/>
      <c r="GOU110" s="93"/>
      <c r="GOV110" s="93"/>
      <c r="GOW110" s="93"/>
      <c r="GOX110" s="93"/>
      <c r="GOY110" s="93"/>
      <c r="GOZ110" s="93"/>
      <c r="GPA110" s="93"/>
      <c r="GPB110" s="93"/>
      <c r="GPC110" s="93"/>
      <c r="GPD110" s="93"/>
      <c r="GPE110" s="93"/>
      <c r="GPF110" s="93"/>
      <c r="GPG110" s="93"/>
      <c r="GPH110" s="93"/>
      <c r="GPI110" s="93"/>
      <c r="GPJ110" s="93"/>
      <c r="GPK110" s="93"/>
      <c r="GPL110" s="93"/>
      <c r="GPM110" s="93"/>
      <c r="GPN110" s="93"/>
      <c r="GPO110" s="93"/>
      <c r="GPP110" s="93"/>
      <c r="GPQ110" s="93"/>
      <c r="GPR110" s="93"/>
      <c r="GPS110" s="93"/>
      <c r="GPT110" s="93"/>
      <c r="GPU110" s="93"/>
      <c r="GPV110" s="93"/>
      <c r="GPW110" s="93"/>
      <c r="GPX110" s="93"/>
      <c r="GPY110" s="93"/>
      <c r="GPZ110" s="93"/>
      <c r="GQA110" s="93"/>
      <c r="GQB110" s="93"/>
      <c r="GQC110" s="93"/>
      <c r="GQD110" s="93"/>
      <c r="GQE110" s="93"/>
      <c r="GQF110" s="93"/>
      <c r="GQG110" s="93"/>
      <c r="GQH110" s="93"/>
      <c r="GQN110" s="93"/>
      <c r="GQQ110" s="93"/>
      <c r="GQT110" s="93"/>
      <c r="GQW110" s="93"/>
      <c r="GQZ110" s="93"/>
      <c r="GRC110" s="93"/>
      <c r="GRI110" s="93"/>
      <c r="GRR110" s="93"/>
      <c r="GRU110" s="93"/>
      <c r="GRX110" s="93"/>
      <c r="GSA110" s="93"/>
      <c r="GSM110" s="93"/>
      <c r="GSS110" s="93"/>
      <c r="GSV110" s="93"/>
      <c r="GSY110" s="93"/>
      <c r="GTB110" s="93"/>
      <c r="GTH110" s="93"/>
      <c r="GTK110" s="93"/>
      <c r="GTN110" s="93"/>
      <c r="GTQ110" s="93"/>
      <c r="GTS110" s="93"/>
      <c r="GTT110" s="93"/>
      <c r="GTY110" s="93"/>
      <c r="GUB110" s="93"/>
      <c r="GUE110" s="93"/>
      <c r="GUH110" s="93"/>
      <c r="GUK110" s="93"/>
      <c r="GUN110" s="93"/>
      <c r="GUQ110" s="93"/>
      <c r="GUW110" s="93"/>
      <c r="GUZ110" s="93"/>
      <c r="GVC110" s="93"/>
      <c r="GVE110" s="93"/>
      <c r="GVF110" s="93"/>
      <c r="GVN110" s="93"/>
      <c r="GVQ110" s="93"/>
      <c r="GVT110" s="93"/>
      <c r="GWE110" s="93"/>
      <c r="GWF110" s="93"/>
      <c r="GWK110" s="93"/>
      <c r="GWO110" s="93"/>
      <c r="GWP110" s="93"/>
      <c r="GWX110" s="93"/>
      <c r="GWY110" s="93"/>
      <c r="GXY110" s="93"/>
      <c r="GXZ110" s="93"/>
      <c r="GYA110" s="93"/>
      <c r="GYB110" s="93"/>
      <c r="GYC110" s="93"/>
      <c r="GYD110" s="93"/>
      <c r="GYE110" s="93"/>
      <c r="GYF110" s="93"/>
      <c r="GYG110" s="93"/>
      <c r="GYH110" s="93"/>
      <c r="GYI110" s="93"/>
      <c r="GYJ110" s="93"/>
      <c r="GYK110" s="93"/>
      <c r="GYL110" s="93"/>
      <c r="GYM110" s="93"/>
      <c r="GYN110" s="93"/>
      <c r="GYO110" s="93"/>
      <c r="GYP110" s="93"/>
      <c r="GYQ110" s="93"/>
      <c r="GYR110" s="93"/>
      <c r="GYS110" s="93"/>
      <c r="GYT110" s="93"/>
      <c r="GYU110" s="93"/>
      <c r="GYV110" s="93"/>
      <c r="GYW110" s="93"/>
      <c r="GYX110" s="93"/>
      <c r="GYY110" s="93"/>
      <c r="GYZ110" s="93"/>
      <c r="GZA110" s="93"/>
      <c r="GZB110" s="93"/>
      <c r="GZC110" s="93"/>
      <c r="GZD110" s="93"/>
      <c r="GZE110" s="93"/>
      <c r="GZF110" s="93"/>
      <c r="GZG110" s="93"/>
      <c r="GZH110" s="93"/>
      <c r="GZI110" s="93"/>
      <c r="GZJ110" s="93"/>
      <c r="GZK110" s="93"/>
      <c r="GZL110" s="93"/>
      <c r="GZM110" s="93"/>
      <c r="GZN110" s="93"/>
      <c r="GZO110" s="93"/>
      <c r="GZP110" s="93"/>
      <c r="GZQ110" s="93"/>
      <c r="GZR110" s="93"/>
      <c r="GZS110" s="93"/>
      <c r="GZT110" s="93"/>
      <c r="GZU110" s="93"/>
      <c r="GZV110" s="93"/>
      <c r="GZW110" s="93"/>
      <c r="GZX110" s="93"/>
      <c r="GZY110" s="93"/>
      <c r="GZZ110" s="93"/>
      <c r="HAA110" s="93"/>
      <c r="HAB110" s="93"/>
      <c r="HAC110" s="93"/>
      <c r="HAD110" s="93"/>
      <c r="HAJ110" s="93"/>
      <c r="HAM110" s="93"/>
      <c r="HAP110" s="93"/>
      <c r="HAS110" s="93"/>
      <c r="HAV110" s="93"/>
      <c r="HAY110" s="93"/>
      <c r="HBE110" s="93"/>
      <c r="HBN110" s="93"/>
      <c r="HBQ110" s="93"/>
      <c r="HBT110" s="93"/>
      <c r="HBW110" s="93"/>
      <c r="HCI110" s="93"/>
      <c r="HCO110" s="93"/>
      <c r="HCR110" s="93"/>
      <c r="HCU110" s="93"/>
      <c r="HCX110" s="93"/>
      <c r="HDD110" s="93"/>
      <c r="HDG110" s="93"/>
      <c r="HDJ110" s="93"/>
      <c r="HDM110" s="93"/>
      <c r="HDO110" s="93"/>
      <c r="HDP110" s="93"/>
      <c r="HDU110" s="93"/>
      <c r="HDX110" s="93"/>
      <c r="HEA110" s="93"/>
      <c r="HED110" s="93"/>
      <c r="HEG110" s="93"/>
      <c r="HEJ110" s="93"/>
      <c r="HEM110" s="93"/>
      <c r="HES110" s="93"/>
      <c r="HEV110" s="93"/>
      <c r="HEY110" s="93"/>
      <c r="HFA110" s="93"/>
      <c r="HFB110" s="93"/>
      <c r="HFJ110" s="93"/>
      <c r="HFM110" s="93"/>
      <c r="HFP110" s="93"/>
      <c r="HGA110" s="93"/>
      <c r="HGB110" s="93"/>
      <c r="HGG110" s="93"/>
      <c r="HGK110" s="93"/>
      <c r="HGL110" s="93"/>
      <c r="HGT110" s="93"/>
      <c r="HGU110" s="93"/>
      <c r="HHU110" s="93"/>
      <c r="HHV110" s="93"/>
      <c r="HHW110" s="93"/>
      <c r="HHX110" s="93"/>
      <c r="HHY110" s="93"/>
      <c r="HHZ110" s="93"/>
      <c r="HIA110" s="93"/>
      <c r="HIB110" s="93"/>
      <c r="HIC110" s="93"/>
      <c r="HID110" s="93"/>
      <c r="HIE110" s="93"/>
      <c r="HIF110" s="93"/>
      <c r="HIG110" s="93"/>
      <c r="HIH110" s="93"/>
      <c r="HII110" s="93"/>
      <c r="HIJ110" s="93"/>
      <c r="HIK110" s="93"/>
      <c r="HIL110" s="93"/>
      <c r="HIM110" s="93"/>
      <c r="HIN110" s="93"/>
      <c r="HIO110" s="93"/>
      <c r="HIP110" s="93"/>
      <c r="HIQ110" s="93"/>
      <c r="HIR110" s="93"/>
      <c r="HIS110" s="93"/>
      <c r="HIT110" s="93"/>
      <c r="HIU110" s="93"/>
      <c r="HIV110" s="93"/>
      <c r="HIW110" s="93"/>
      <c r="HIX110" s="93"/>
      <c r="HIY110" s="93"/>
      <c r="HIZ110" s="93"/>
      <c r="HJA110" s="93"/>
      <c r="HJB110" s="93"/>
      <c r="HJC110" s="93"/>
      <c r="HJD110" s="93"/>
      <c r="HJE110" s="93"/>
      <c r="HJF110" s="93"/>
      <c r="HJG110" s="93"/>
      <c r="HJH110" s="93"/>
      <c r="HJI110" s="93"/>
      <c r="HJJ110" s="93"/>
      <c r="HJK110" s="93"/>
      <c r="HJL110" s="93"/>
      <c r="HJM110" s="93"/>
      <c r="HJN110" s="93"/>
      <c r="HJO110" s="93"/>
      <c r="HJP110" s="93"/>
      <c r="HJQ110" s="93"/>
      <c r="HJR110" s="93"/>
      <c r="HJS110" s="93"/>
      <c r="HJT110" s="93"/>
      <c r="HJU110" s="93"/>
      <c r="HJV110" s="93"/>
      <c r="HJW110" s="93"/>
      <c r="HJX110" s="93"/>
      <c r="HJY110" s="93"/>
      <c r="HJZ110" s="93"/>
      <c r="HKF110" s="93"/>
      <c r="HKI110" s="93"/>
      <c r="HKL110" s="93"/>
      <c r="HKO110" s="93"/>
      <c r="HKR110" s="93"/>
      <c r="HKU110" s="93"/>
      <c r="HLA110" s="93"/>
      <c r="HLJ110" s="93"/>
      <c r="HLM110" s="93"/>
      <c r="HLP110" s="93"/>
      <c r="HLS110" s="93"/>
      <c r="HME110" s="93"/>
      <c r="HMK110" s="93"/>
      <c r="HMN110" s="93"/>
      <c r="HMQ110" s="93"/>
      <c r="HMT110" s="93"/>
      <c r="HMZ110" s="93"/>
      <c r="HNC110" s="93"/>
      <c r="HNF110" s="93"/>
      <c r="HNI110" s="93"/>
      <c r="HNK110" s="93"/>
      <c r="HNL110" s="93"/>
      <c r="HNQ110" s="93"/>
      <c r="HNT110" s="93"/>
      <c r="HNW110" s="93"/>
      <c r="HNZ110" s="93"/>
      <c r="HOC110" s="93"/>
      <c r="HOF110" s="93"/>
      <c r="HOI110" s="93"/>
      <c r="HOO110" s="93"/>
      <c r="HOR110" s="93"/>
      <c r="HOU110" s="93"/>
      <c r="HOW110" s="93"/>
      <c r="HOX110" s="93"/>
      <c r="HPF110" s="93"/>
      <c r="HPI110" s="93"/>
      <c r="HPL110" s="93"/>
      <c r="HPW110" s="93"/>
      <c r="HPX110" s="93"/>
      <c r="HQC110" s="93"/>
      <c r="HQG110" s="93"/>
      <c r="HQH110" s="93"/>
      <c r="HQP110" s="93"/>
      <c r="HQQ110" s="93"/>
      <c r="HRQ110" s="93"/>
      <c r="HRR110" s="93"/>
      <c r="HRS110" s="93"/>
      <c r="HRT110" s="93"/>
      <c r="HRU110" s="93"/>
      <c r="HRV110" s="93"/>
      <c r="HRW110" s="93"/>
      <c r="HRX110" s="93"/>
      <c r="HRY110" s="93"/>
      <c r="HRZ110" s="93"/>
      <c r="HSA110" s="93"/>
      <c r="HSB110" s="93"/>
      <c r="HSC110" s="93"/>
      <c r="HSD110" s="93"/>
      <c r="HSE110" s="93"/>
      <c r="HSF110" s="93"/>
      <c r="HSG110" s="93"/>
      <c r="HSH110" s="93"/>
      <c r="HSI110" s="93"/>
      <c r="HSJ110" s="93"/>
      <c r="HSK110" s="93"/>
      <c r="HSL110" s="93"/>
      <c r="HSM110" s="93"/>
      <c r="HSN110" s="93"/>
      <c r="HSO110" s="93"/>
      <c r="HSP110" s="93"/>
      <c r="HSQ110" s="93"/>
      <c r="HSR110" s="93"/>
      <c r="HSS110" s="93"/>
      <c r="HST110" s="93"/>
      <c r="HSU110" s="93"/>
      <c r="HSV110" s="93"/>
      <c r="HSW110" s="93"/>
      <c r="HSX110" s="93"/>
      <c r="HSY110" s="93"/>
      <c r="HSZ110" s="93"/>
      <c r="HTA110" s="93"/>
      <c r="HTB110" s="93"/>
      <c r="HTC110" s="93"/>
      <c r="HTD110" s="93"/>
      <c r="HTE110" s="93"/>
      <c r="HTF110" s="93"/>
      <c r="HTG110" s="93"/>
      <c r="HTH110" s="93"/>
      <c r="HTI110" s="93"/>
      <c r="HTJ110" s="93"/>
      <c r="HTK110" s="93"/>
      <c r="HTL110" s="93"/>
      <c r="HTM110" s="93"/>
      <c r="HTN110" s="93"/>
      <c r="HTO110" s="93"/>
      <c r="HTP110" s="93"/>
      <c r="HTQ110" s="93"/>
      <c r="HTR110" s="93"/>
      <c r="HTS110" s="93"/>
      <c r="HTT110" s="93"/>
      <c r="HTU110" s="93"/>
      <c r="HTV110" s="93"/>
      <c r="HUB110" s="93"/>
      <c r="HUE110" s="93"/>
      <c r="HUH110" s="93"/>
      <c r="HUK110" s="93"/>
      <c r="HUN110" s="93"/>
      <c r="HUQ110" s="93"/>
      <c r="HUW110" s="93"/>
      <c r="HVF110" s="93"/>
      <c r="HVI110" s="93"/>
      <c r="HVL110" s="93"/>
      <c r="HVO110" s="93"/>
      <c r="HWA110" s="93"/>
      <c r="HWG110" s="93"/>
      <c r="HWJ110" s="93"/>
      <c r="HWM110" s="93"/>
      <c r="HWP110" s="93"/>
      <c r="HWV110" s="93"/>
      <c r="HWY110" s="93"/>
      <c r="HXB110" s="93"/>
      <c r="HXE110" s="93"/>
      <c r="HXG110" s="93"/>
      <c r="HXH110" s="93"/>
      <c r="HXM110" s="93"/>
      <c r="HXP110" s="93"/>
      <c r="HXS110" s="93"/>
      <c r="HXV110" s="93"/>
      <c r="HXY110" s="93"/>
      <c r="HYB110" s="93"/>
      <c r="HYE110" s="93"/>
      <c r="HYK110" s="93"/>
      <c r="HYN110" s="93"/>
      <c r="HYQ110" s="93"/>
      <c r="HYS110" s="93"/>
      <c r="HYT110" s="93"/>
      <c r="HZB110" s="93"/>
      <c r="HZE110" s="93"/>
      <c r="HZH110" s="93"/>
      <c r="HZS110" s="93"/>
      <c r="HZT110" s="93"/>
      <c r="HZY110" s="93"/>
      <c r="IAC110" s="93"/>
      <c r="IAD110" s="93"/>
      <c r="IAL110" s="93"/>
      <c r="IAM110" s="93"/>
      <c r="IBM110" s="93"/>
      <c r="IBN110" s="93"/>
      <c r="IBO110" s="93"/>
      <c r="IBP110" s="93"/>
      <c r="IBQ110" s="93"/>
      <c r="IBR110" s="93"/>
      <c r="IBS110" s="93"/>
      <c r="IBT110" s="93"/>
      <c r="IBU110" s="93"/>
      <c r="IBV110" s="93"/>
      <c r="IBW110" s="93"/>
      <c r="IBX110" s="93"/>
      <c r="IBY110" s="93"/>
      <c r="IBZ110" s="93"/>
      <c r="ICA110" s="93"/>
      <c r="ICB110" s="93"/>
      <c r="ICC110" s="93"/>
      <c r="ICD110" s="93"/>
      <c r="ICE110" s="93"/>
      <c r="ICF110" s="93"/>
      <c r="ICG110" s="93"/>
      <c r="ICH110" s="93"/>
      <c r="ICI110" s="93"/>
      <c r="ICJ110" s="93"/>
      <c r="ICK110" s="93"/>
      <c r="ICL110" s="93"/>
      <c r="ICM110" s="93"/>
      <c r="ICN110" s="93"/>
      <c r="ICO110" s="93"/>
      <c r="ICP110" s="93"/>
      <c r="ICQ110" s="93"/>
      <c r="ICR110" s="93"/>
      <c r="ICS110" s="93"/>
      <c r="ICT110" s="93"/>
      <c r="ICU110" s="93"/>
      <c r="ICV110" s="93"/>
      <c r="ICW110" s="93"/>
      <c r="ICX110" s="93"/>
      <c r="ICY110" s="93"/>
      <c r="ICZ110" s="93"/>
      <c r="IDA110" s="93"/>
      <c r="IDB110" s="93"/>
      <c r="IDC110" s="93"/>
      <c r="IDD110" s="93"/>
      <c r="IDE110" s="93"/>
      <c r="IDF110" s="93"/>
      <c r="IDG110" s="93"/>
      <c r="IDH110" s="93"/>
      <c r="IDI110" s="93"/>
      <c r="IDJ110" s="93"/>
      <c r="IDK110" s="93"/>
      <c r="IDL110" s="93"/>
      <c r="IDM110" s="93"/>
      <c r="IDN110" s="93"/>
      <c r="IDO110" s="93"/>
      <c r="IDP110" s="93"/>
      <c r="IDQ110" s="93"/>
      <c r="IDR110" s="93"/>
      <c r="IDX110" s="93"/>
      <c r="IEA110" s="93"/>
      <c r="IED110" s="93"/>
      <c r="IEG110" s="93"/>
      <c r="IEJ110" s="93"/>
      <c r="IEM110" s="93"/>
      <c r="IES110" s="93"/>
      <c r="IFB110" s="93"/>
      <c r="IFE110" s="93"/>
      <c r="IFH110" s="93"/>
      <c r="IFK110" s="93"/>
      <c r="IFW110" s="93"/>
      <c r="IGC110" s="93"/>
      <c r="IGF110" s="93"/>
      <c r="IGI110" s="93"/>
      <c r="IGL110" s="93"/>
      <c r="IGR110" s="93"/>
      <c r="IGU110" s="93"/>
      <c r="IGX110" s="93"/>
      <c r="IHA110" s="93"/>
      <c r="IHC110" s="93"/>
      <c r="IHD110" s="93"/>
      <c r="IHI110" s="93"/>
      <c r="IHL110" s="93"/>
      <c r="IHO110" s="93"/>
      <c r="IHR110" s="93"/>
      <c r="IHU110" s="93"/>
      <c r="IHX110" s="93"/>
      <c r="IIA110" s="93"/>
      <c r="IIG110" s="93"/>
      <c r="IIJ110" s="93"/>
      <c r="IIM110" s="93"/>
      <c r="IIO110" s="93"/>
      <c r="IIP110" s="93"/>
      <c r="IIX110" s="93"/>
      <c r="IJA110" s="93"/>
      <c r="IJD110" s="93"/>
      <c r="IJO110" s="93"/>
      <c r="IJP110" s="93"/>
      <c r="IJU110" s="93"/>
      <c r="IJY110" s="93"/>
      <c r="IJZ110" s="93"/>
      <c r="IKH110" s="93"/>
      <c r="IKI110" s="93"/>
      <c r="ILI110" s="93"/>
      <c r="ILJ110" s="93"/>
      <c r="ILK110" s="93"/>
      <c r="ILL110" s="93"/>
      <c r="ILM110" s="93"/>
      <c r="ILN110" s="93"/>
      <c r="ILO110" s="93"/>
      <c r="ILP110" s="93"/>
      <c r="ILQ110" s="93"/>
      <c r="ILR110" s="93"/>
      <c r="ILS110" s="93"/>
      <c r="ILT110" s="93"/>
      <c r="ILU110" s="93"/>
      <c r="ILV110" s="93"/>
      <c r="ILW110" s="93"/>
      <c r="ILX110" s="93"/>
      <c r="ILY110" s="93"/>
      <c r="ILZ110" s="93"/>
      <c r="IMA110" s="93"/>
      <c r="IMB110" s="93"/>
      <c r="IMC110" s="93"/>
      <c r="IMD110" s="93"/>
      <c r="IME110" s="93"/>
      <c r="IMF110" s="93"/>
      <c r="IMG110" s="93"/>
      <c r="IMH110" s="93"/>
      <c r="IMI110" s="93"/>
      <c r="IMJ110" s="93"/>
      <c r="IMK110" s="93"/>
      <c r="IML110" s="93"/>
      <c r="IMM110" s="93"/>
      <c r="IMN110" s="93"/>
      <c r="IMO110" s="93"/>
      <c r="IMP110" s="93"/>
      <c r="IMQ110" s="93"/>
      <c r="IMR110" s="93"/>
      <c r="IMS110" s="93"/>
      <c r="IMT110" s="93"/>
      <c r="IMU110" s="93"/>
      <c r="IMV110" s="93"/>
      <c r="IMW110" s="93"/>
      <c r="IMX110" s="93"/>
      <c r="IMY110" s="93"/>
      <c r="IMZ110" s="93"/>
      <c r="INA110" s="93"/>
      <c r="INB110" s="93"/>
      <c r="INC110" s="93"/>
      <c r="IND110" s="93"/>
      <c r="INE110" s="93"/>
      <c r="INF110" s="93"/>
      <c r="ING110" s="93"/>
      <c r="INH110" s="93"/>
      <c r="INI110" s="93"/>
      <c r="INJ110" s="93"/>
      <c r="INK110" s="93"/>
      <c r="INL110" s="93"/>
      <c r="INM110" s="93"/>
      <c r="INN110" s="93"/>
      <c r="INT110" s="93"/>
      <c r="INW110" s="93"/>
      <c r="INZ110" s="93"/>
      <c r="IOC110" s="93"/>
      <c r="IOF110" s="93"/>
      <c r="IOI110" s="93"/>
      <c r="IOO110" s="93"/>
      <c r="IOX110" s="93"/>
      <c r="IPA110" s="93"/>
      <c r="IPD110" s="93"/>
      <c r="IPG110" s="93"/>
      <c r="IPS110" s="93"/>
      <c r="IPY110" s="93"/>
      <c r="IQB110" s="93"/>
      <c r="IQE110" s="93"/>
      <c r="IQH110" s="93"/>
      <c r="IQN110" s="93"/>
      <c r="IQQ110" s="93"/>
      <c r="IQT110" s="93"/>
      <c r="IQW110" s="93"/>
      <c r="IQY110" s="93"/>
      <c r="IQZ110" s="93"/>
      <c r="IRE110" s="93"/>
      <c r="IRH110" s="93"/>
      <c r="IRK110" s="93"/>
      <c r="IRN110" s="93"/>
      <c r="IRQ110" s="93"/>
      <c r="IRT110" s="93"/>
      <c r="IRW110" s="93"/>
      <c r="ISC110" s="93"/>
      <c r="ISF110" s="93"/>
      <c r="ISI110" s="93"/>
      <c r="ISK110" s="93"/>
      <c r="ISL110" s="93"/>
      <c r="IST110" s="93"/>
      <c r="ISW110" s="93"/>
      <c r="ISZ110" s="93"/>
      <c r="ITK110" s="93"/>
      <c r="ITL110" s="93"/>
      <c r="ITQ110" s="93"/>
      <c r="ITU110" s="93"/>
      <c r="ITV110" s="93"/>
      <c r="IUD110" s="93"/>
      <c r="IUE110" s="93"/>
      <c r="IVE110" s="93"/>
      <c r="IVF110" s="93"/>
      <c r="IVG110" s="93"/>
      <c r="IVH110" s="93"/>
      <c r="IVI110" s="93"/>
      <c r="IVJ110" s="93"/>
      <c r="IVK110" s="93"/>
      <c r="IVL110" s="93"/>
      <c r="IVM110" s="93"/>
      <c r="IVN110" s="93"/>
      <c r="IVO110" s="93"/>
      <c r="IVP110" s="93"/>
      <c r="IVQ110" s="93"/>
      <c r="IVR110" s="93"/>
      <c r="IVS110" s="93"/>
      <c r="IVT110" s="93"/>
      <c r="IVU110" s="93"/>
      <c r="IVV110" s="93"/>
      <c r="IVW110" s="93"/>
      <c r="IVX110" s="93"/>
      <c r="IVY110" s="93"/>
      <c r="IVZ110" s="93"/>
      <c r="IWA110" s="93"/>
      <c r="IWB110" s="93"/>
      <c r="IWC110" s="93"/>
      <c r="IWD110" s="93"/>
      <c r="IWE110" s="93"/>
      <c r="IWF110" s="93"/>
      <c r="IWG110" s="93"/>
      <c r="IWH110" s="93"/>
      <c r="IWI110" s="93"/>
      <c r="IWJ110" s="93"/>
      <c r="IWK110" s="93"/>
      <c r="IWL110" s="93"/>
      <c r="IWM110" s="93"/>
      <c r="IWN110" s="93"/>
      <c r="IWO110" s="93"/>
      <c r="IWP110" s="93"/>
      <c r="IWQ110" s="93"/>
      <c r="IWR110" s="93"/>
      <c r="IWS110" s="93"/>
      <c r="IWT110" s="93"/>
      <c r="IWU110" s="93"/>
      <c r="IWV110" s="93"/>
      <c r="IWW110" s="93"/>
      <c r="IWX110" s="93"/>
      <c r="IWY110" s="93"/>
      <c r="IWZ110" s="93"/>
      <c r="IXA110" s="93"/>
      <c r="IXB110" s="93"/>
      <c r="IXC110" s="93"/>
      <c r="IXD110" s="93"/>
      <c r="IXE110" s="93"/>
      <c r="IXF110" s="93"/>
      <c r="IXG110" s="93"/>
      <c r="IXH110" s="93"/>
      <c r="IXI110" s="93"/>
      <c r="IXJ110" s="93"/>
      <c r="IXP110" s="93"/>
      <c r="IXS110" s="93"/>
      <c r="IXV110" s="93"/>
      <c r="IXY110" s="93"/>
      <c r="IYB110" s="93"/>
      <c r="IYE110" s="93"/>
      <c r="IYK110" s="93"/>
      <c r="IYT110" s="93"/>
      <c r="IYW110" s="93"/>
      <c r="IYZ110" s="93"/>
      <c r="IZC110" s="93"/>
      <c r="IZO110" s="93"/>
      <c r="IZU110" s="93"/>
      <c r="IZX110" s="93"/>
      <c r="JAA110" s="93"/>
      <c r="JAD110" s="93"/>
      <c r="JAJ110" s="93"/>
      <c r="JAM110" s="93"/>
      <c r="JAP110" s="93"/>
      <c r="JAS110" s="93"/>
      <c r="JAU110" s="93"/>
      <c r="JAV110" s="93"/>
      <c r="JBA110" s="93"/>
      <c r="JBD110" s="93"/>
      <c r="JBG110" s="93"/>
      <c r="JBJ110" s="93"/>
      <c r="JBM110" s="93"/>
      <c r="JBP110" s="93"/>
      <c r="JBS110" s="93"/>
      <c r="JBY110" s="93"/>
      <c r="JCB110" s="93"/>
      <c r="JCE110" s="93"/>
      <c r="JCG110" s="93"/>
      <c r="JCH110" s="93"/>
      <c r="JCP110" s="93"/>
      <c r="JCS110" s="93"/>
      <c r="JCV110" s="93"/>
      <c r="JDG110" s="93"/>
      <c r="JDH110" s="93"/>
      <c r="JDM110" s="93"/>
      <c r="JDQ110" s="93"/>
      <c r="JDR110" s="93"/>
      <c r="JDZ110" s="93"/>
      <c r="JEA110" s="93"/>
      <c r="JFA110" s="93"/>
      <c r="JFB110" s="93"/>
      <c r="JFC110" s="93"/>
      <c r="JFD110" s="93"/>
      <c r="JFE110" s="93"/>
      <c r="JFF110" s="93"/>
      <c r="JFG110" s="93"/>
      <c r="JFH110" s="93"/>
      <c r="JFI110" s="93"/>
      <c r="JFJ110" s="93"/>
      <c r="JFK110" s="93"/>
      <c r="JFL110" s="93"/>
      <c r="JFM110" s="93"/>
      <c r="JFN110" s="93"/>
      <c r="JFO110" s="93"/>
      <c r="JFP110" s="93"/>
      <c r="JFQ110" s="93"/>
      <c r="JFR110" s="93"/>
      <c r="JFS110" s="93"/>
      <c r="JFT110" s="93"/>
      <c r="JFU110" s="93"/>
      <c r="JFV110" s="93"/>
      <c r="JFW110" s="93"/>
      <c r="JFX110" s="93"/>
      <c r="JFY110" s="93"/>
      <c r="JFZ110" s="93"/>
      <c r="JGA110" s="93"/>
      <c r="JGB110" s="93"/>
      <c r="JGC110" s="93"/>
      <c r="JGD110" s="93"/>
      <c r="JGE110" s="93"/>
      <c r="JGF110" s="93"/>
      <c r="JGG110" s="93"/>
      <c r="JGH110" s="93"/>
      <c r="JGI110" s="93"/>
      <c r="JGJ110" s="93"/>
      <c r="JGK110" s="93"/>
      <c r="JGL110" s="93"/>
      <c r="JGM110" s="93"/>
      <c r="JGN110" s="93"/>
      <c r="JGO110" s="93"/>
      <c r="JGP110" s="93"/>
      <c r="JGQ110" s="93"/>
      <c r="JGR110" s="93"/>
      <c r="JGS110" s="93"/>
      <c r="JGT110" s="93"/>
      <c r="JGU110" s="93"/>
      <c r="JGV110" s="93"/>
      <c r="JGW110" s="93"/>
      <c r="JGX110" s="93"/>
      <c r="JGY110" s="93"/>
      <c r="JGZ110" s="93"/>
      <c r="JHA110" s="93"/>
      <c r="JHB110" s="93"/>
      <c r="JHC110" s="93"/>
      <c r="JHD110" s="93"/>
      <c r="JHE110" s="93"/>
      <c r="JHF110" s="93"/>
      <c r="JHL110" s="93"/>
      <c r="JHO110" s="93"/>
      <c r="JHR110" s="93"/>
      <c r="JHU110" s="93"/>
      <c r="JHX110" s="93"/>
      <c r="JIA110" s="93"/>
      <c r="JIG110" s="93"/>
      <c r="JIP110" s="93"/>
      <c r="JIS110" s="93"/>
      <c r="JIV110" s="93"/>
      <c r="JIY110" s="93"/>
      <c r="JJK110" s="93"/>
      <c r="JJQ110" s="93"/>
      <c r="JJT110" s="93"/>
      <c r="JJW110" s="93"/>
      <c r="JJZ110" s="93"/>
      <c r="JKF110" s="93"/>
      <c r="JKI110" s="93"/>
      <c r="JKL110" s="93"/>
      <c r="JKO110" s="93"/>
      <c r="JKQ110" s="93"/>
      <c r="JKR110" s="93"/>
      <c r="JKW110" s="93"/>
      <c r="JKZ110" s="93"/>
      <c r="JLC110" s="93"/>
      <c r="JLF110" s="93"/>
      <c r="JLI110" s="93"/>
      <c r="JLL110" s="93"/>
      <c r="JLO110" s="93"/>
      <c r="JLU110" s="93"/>
      <c r="JLX110" s="93"/>
      <c r="JMA110" s="93"/>
      <c r="JMC110" s="93"/>
      <c r="JMD110" s="93"/>
      <c r="JML110" s="93"/>
      <c r="JMO110" s="93"/>
      <c r="JMR110" s="93"/>
      <c r="JNC110" s="93"/>
      <c r="JND110" s="93"/>
      <c r="JNI110" s="93"/>
      <c r="JNM110" s="93"/>
      <c r="JNN110" s="93"/>
      <c r="JNV110" s="93"/>
      <c r="JNW110" s="93"/>
      <c r="JOW110" s="93"/>
      <c r="JOX110" s="93"/>
      <c r="JOY110" s="93"/>
      <c r="JOZ110" s="93"/>
      <c r="JPA110" s="93"/>
      <c r="JPB110" s="93"/>
      <c r="JPC110" s="93"/>
      <c r="JPD110" s="93"/>
      <c r="JPE110" s="93"/>
      <c r="JPF110" s="93"/>
      <c r="JPG110" s="93"/>
      <c r="JPH110" s="93"/>
      <c r="JPI110" s="93"/>
      <c r="JPJ110" s="93"/>
      <c r="JPK110" s="93"/>
      <c r="JPL110" s="93"/>
      <c r="JPM110" s="93"/>
      <c r="JPN110" s="93"/>
      <c r="JPO110" s="93"/>
      <c r="JPP110" s="93"/>
      <c r="JPQ110" s="93"/>
      <c r="JPR110" s="93"/>
      <c r="JPS110" s="93"/>
      <c r="JPT110" s="93"/>
      <c r="JPU110" s="93"/>
      <c r="JPV110" s="93"/>
      <c r="JPW110" s="93"/>
      <c r="JPX110" s="93"/>
      <c r="JPY110" s="93"/>
      <c r="JPZ110" s="93"/>
      <c r="JQA110" s="93"/>
      <c r="JQB110" s="93"/>
      <c r="JQC110" s="93"/>
      <c r="JQD110" s="93"/>
      <c r="JQE110" s="93"/>
      <c r="JQF110" s="93"/>
      <c r="JQG110" s="93"/>
      <c r="JQH110" s="93"/>
      <c r="JQI110" s="93"/>
      <c r="JQJ110" s="93"/>
      <c r="JQK110" s="93"/>
      <c r="JQL110" s="93"/>
      <c r="JQM110" s="93"/>
      <c r="JQN110" s="93"/>
      <c r="JQO110" s="93"/>
      <c r="JQP110" s="93"/>
      <c r="JQQ110" s="93"/>
      <c r="JQR110" s="93"/>
      <c r="JQS110" s="93"/>
      <c r="JQT110" s="93"/>
      <c r="JQU110" s="93"/>
      <c r="JQV110" s="93"/>
      <c r="JQW110" s="93"/>
      <c r="JQX110" s="93"/>
      <c r="JQY110" s="93"/>
      <c r="JQZ110" s="93"/>
      <c r="JRA110" s="93"/>
      <c r="JRB110" s="93"/>
      <c r="JRH110" s="93"/>
      <c r="JRK110" s="93"/>
      <c r="JRN110" s="93"/>
      <c r="JRQ110" s="93"/>
      <c r="JRT110" s="93"/>
      <c r="JRW110" s="93"/>
      <c r="JSC110" s="93"/>
      <c r="JSL110" s="93"/>
      <c r="JSO110" s="93"/>
      <c r="JSR110" s="93"/>
      <c r="JSU110" s="93"/>
      <c r="JTG110" s="93"/>
      <c r="JTM110" s="93"/>
      <c r="JTP110" s="93"/>
      <c r="JTS110" s="93"/>
      <c r="JTV110" s="93"/>
      <c r="JUB110" s="93"/>
      <c r="JUE110" s="93"/>
      <c r="JUH110" s="93"/>
      <c r="JUK110" s="93"/>
      <c r="JUM110" s="93"/>
      <c r="JUN110" s="93"/>
      <c r="JUS110" s="93"/>
      <c r="JUV110" s="93"/>
      <c r="JUY110" s="93"/>
      <c r="JVB110" s="93"/>
      <c r="JVE110" s="93"/>
      <c r="JVH110" s="93"/>
      <c r="JVK110" s="93"/>
      <c r="JVQ110" s="93"/>
      <c r="JVT110" s="93"/>
      <c r="JVW110" s="93"/>
      <c r="JVY110" s="93"/>
      <c r="JVZ110" s="93"/>
      <c r="JWH110" s="93"/>
      <c r="JWK110" s="93"/>
      <c r="JWN110" s="93"/>
      <c r="JWY110" s="93"/>
      <c r="JWZ110" s="93"/>
      <c r="JXE110" s="93"/>
      <c r="JXI110" s="93"/>
      <c r="JXJ110" s="93"/>
      <c r="JXR110" s="93"/>
      <c r="JXS110" s="93"/>
      <c r="JYS110" s="93"/>
      <c r="JYT110" s="93"/>
      <c r="JYU110" s="93"/>
      <c r="JYV110" s="93"/>
      <c r="JYW110" s="93"/>
      <c r="JYX110" s="93"/>
      <c r="JYY110" s="93"/>
      <c r="JYZ110" s="93"/>
      <c r="JZA110" s="93"/>
      <c r="JZB110" s="93"/>
      <c r="JZC110" s="93"/>
      <c r="JZD110" s="93"/>
      <c r="JZE110" s="93"/>
      <c r="JZF110" s="93"/>
      <c r="JZG110" s="93"/>
      <c r="JZH110" s="93"/>
      <c r="JZI110" s="93"/>
      <c r="JZJ110" s="93"/>
      <c r="JZK110" s="93"/>
      <c r="JZL110" s="93"/>
      <c r="JZM110" s="93"/>
      <c r="JZN110" s="93"/>
      <c r="JZO110" s="93"/>
      <c r="JZP110" s="93"/>
      <c r="JZQ110" s="93"/>
      <c r="JZR110" s="93"/>
      <c r="JZS110" s="93"/>
      <c r="JZT110" s="93"/>
      <c r="JZU110" s="93"/>
      <c r="JZV110" s="93"/>
      <c r="JZW110" s="93"/>
      <c r="JZX110" s="93"/>
      <c r="JZY110" s="93"/>
      <c r="JZZ110" s="93"/>
      <c r="KAA110" s="93"/>
      <c r="KAB110" s="93"/>
      <c r="KAC110" s="93"/>
      <c r="KAD110" s="93"/>
      <c r="KAE110" s="93"/>
      <c r="KAF110" s="93"/>
      <c r="KAG110" s="93"/>
      <c r="KAH110" s="93"/>
      <c r="KAI110" s="93"/>
      <c r="KAJ110" s="93"/>
      <c r="KAK110" s="93"/>
      <c r="KAL110" s="93"/>
      <c r="KAM110" s="93"/>
      <c r="KAN110" s="93"/>
      <c r="KAO110" s="93"/>
      <c r="KAP110" s="93"/>
      <c r="KAQ110" s="93"/>
      <c r="KAR110" s="93"/>
      <c r="KAS110" s="93"/>
      <c r="KAT110" s="93"/>
      <c r="KAU110" s="93"/>
      <c r="KAV110" s="93"/>
      <c r="KAW110" s="93"/>
      <c r="KAX110" s="93"/>
      <c r="KBD110" s="93"/>
      <c r="KBG110" s="93"/>
      <c r="KBJ110" s="93"/>
      <c r="KBM110" s="93"/>
      <c r="KBP110" s="93"/>
      <c r="KBS110" s="93"/>
      <c r="KBY110" s="93"/>
      <c r="KCH110" s="93"/>
      <c r="KCK110" s="93"/>
      <c r="KCN110" s="93"/>
      <c r="KCQ110" s="93"/>
      <c r="KDC110" s="93"/>
      <c r="KDI110" s="93"/>
      <c r="KDL110" s="93"/>
      <c r="KDO110" s="93"/>
      <c r="KDR110" s="93"/>
      <c r="KDX110" s="93"/>
      <c r="KEA110" s="93"/>
      <c r="KED110" s="93"/>
      <c r="KEG110" s="93"/>
      <c r="KEI110" s="93"/>
      <c r="KEJ110" s="93"/>
      <c r="KEO110" s="93"/>
      <c r="KER110" s="93"/>
      <c r="KEU110" s="93"/>
      <c r="KEX110" s="93"/>
      <c r="KFA110" s="93"/>
      <c r="KFD110" s="93"/>
      <c r="KFG110" s="93"/>
      <c r="KFM110" s="93"/>
      <c r="KFP110" s="93"/>
      <c r="KFS110" s="93"/>
      <c r="KFU110" s="93"/>
      <c r="KFV110" s="93"/>
      <c r="KGD110" s="93"/>
      <c r="KGG110" s="93"/>
      <c r="KGJ110" s="93"/>
      <c r="KGU110" s="93"/>
      <c r="KGV110" s="93"/>
      <c r="KHA110" s="93"/>
      <c r="KHE110" s="93"/>
      <c r="KHF110" s="93"/>
      <c r="KHN110" s="93"/>
      <c r="KHO110" s="93"/>
      <c r="KIO110" s="93"/>
      <c r="KIP110" s="93"/>
      <c r="KIQ110" s="93"/>
      <c r="KIR110" s="93"/>
      <c r="KIS110" s="93"/>
      <c r="KIT110" s="93"/>
      <c r="KIU110" s="93"/>
      <c r="KIV110" s="93"/>
      <c r="KIW110" s="93"/>
      <c r="KIX110" s="93"/>
      <c r="KIY110" s="93"/>
      <c r="KIZ110" s="93"/>
      <c r="KJA110" s="93"/>
      <c r="KJB110" s="93"/>
      <c r="KJC110" s="93"/>
      <c r="KJD110" s="93"/>
      <c r="KJE110" s="93"/>
      <c r="KJF110" s="93"/>
      <c r="KJG110" s="93"/>
      <c r="KJH110" s="93"/>
      <c r="KJI110" s="93"/>
      <c r="KJJ110" s="93"/>
      <c r="KJK110" s="93"/>
      <c r="KJL110" s="93"/>
      <c r="KJM110" s="93"/>
      <c r="KJN110" s="93"/>
      <c r="KJO110" s="93"/>
      <c r="KJP110" s="93"/>
      <c r="KJQ110" s="93"/>
      <c r="KJR110" s="93"/>
      <c r="KJS110" s="93"/>
      <c r="KJT110" s="93"/>
      <c r="KJU110" s="93"/>
      <c r="KJV110" s="93"/>
      <c r="KJW110" s="93"/>
      <c r="KJX110" s="93"/>
      <c r="KJY110" s="93"/>
      <c r="KJZ110" s="93"/>
      <c r="KKA110" s="93"/>
      <c r="KKB110" s="93"/>
      <c r="KKC110" s="93"/>
      <c r="KKD110" s="93"/>
      <c r="KKE110" s="93"/>
      <c r="KKF110" s="93"/>
      <c r="KKG110" s="93"/>
      <c r="KKH110" s="93"/>
      <c r="KKI110" s="93"/>
      <c r="KKJ110" s="93"/>
      <c r="KKK110" s="93"/>
      <c r="KKL110" s="93"/>
      <c r="KKM110" s="93"/>
      <c r="KKN110" s="93"/>
      <c r="KKO110" s="93"/>
      <c r="KKP110" s="93"/>
      <c r="KKQ110" s="93"/>
      <c r="KKR110" s="93"/>
      <c r="KKS110" s="93"/>
      <c r="KKT110" s="93"/>
      <c r="KKZ110" s="93"/>
      <c r="KLC110" s="93"/>
      <c r="KLF110" s="93"/>
      <c r="KLI110" s="93"/>
      <c r="KLL110" s="93"/>
      <c r="KLO110" s="93"/>
      <c r="KLU110" s="93"/>
      <c r="KMD110" s="93"/>
      <c r="KMG110" s="93"/>
      <c r="KMJ110" s="93"/>
      <c r="KMM110" s="93"/>
      <c r="KMY110" s="93"/>
      <c r="KNE110" s="93"/>
      <c r="KNH110" s="93"/>
      <c r="KNK110" s="93"/>
      <c r="KNN110" s="93"/>
      <c r="KNT110" s="93"/>
      <c r="KNW110" s="93"/>
      <c r="KNZ110" s="93"/>
      <c r="KOC110" s="93"/>
      <c r="KOE110" s="93"/>
      <c r="KOF110" s="93"/>
      <c r="KOK110" s="93"/>
      <c r="KON110" s="93"/>
      <c r="KOQ110" s="93"/>
      <c r="KOT110" s="93"/>
      <c r="KOW110" s="93"/>
      <c r="KOZ110" s="93"/>
      <c r="KPC110" s="93"/>
      <c r="KPI110" s="93"/>
      <c r="KPL110" s="93"/>
      <c r="KPO110" s="93"/>
      <c r="KPQ110" s="93"/>
      <c r="KPR110" s="93"/>
      <c r="KPZ110" s="93"/>
      <c r="KQC110" s="93"/>
      <c r="KQF110" s="93"/>
      <c r="KQQ110" s="93"/>
      <c r="KQR110" s="93"/>
      <c r="KQW110" s="93"/>
      <c r="KRA110" s="93"/>
      <c r="KRB110" s="93"/>
      <c r="KRJ110" s="93"/>
      <c r="KRK110" s="93"/>
      <c r="KSK110" s="93"/>
      <c r="KSL110" s="93"/>
      <c r="KSM110" s="93"/>
      <c r="KSN110" s="93"/>
      <c r="KSO110" s="93"/>
      <c r="KSP110" s="93"/>
      <c r="KSQ110" s="93"/>
      <c r="KSR110" s="93"/>
      <c r="KSS110" s="93"/>
      <c r="KST110" s="93"/>
      <c r="KSU110" s="93"/>
      <c r="KSV110" s="93"/>
      <c r="KSW110" s="93"/>
      <c r="KSX110" s="93"/>
      <c r="KSY110" s="93"/>
      <c r="KSZ110" s="93"/>
      <c r="KTA110" s="93"/>
      <c r="KTB110" s="93"/>
      <c r="KTC110" s="93"/>
      <c r="KTD110" s="93"/>
      <c r="KTE110" s="93"/>
      <c r="KTF110" s="93"/>
      <c r="KTG110" s="93"/>
      <c r="KTH110" s="93"/>
      <c r="KTI110" s="93"/>
      <c r="KTJ110" s="93"/>
      <c r="KTK110" s="93"/>
      <c r="KTL110" s="93"/>
      <c r="KTM110" s="93"/>
      <c r="KTN110" s="93"/>
      <c r="KTO110" s="93"/>
      <c r="KTP110" s="93"/>
      <c r="KTQ110" s="93"/>
      <c r="KTR110" s="93"/>
      <c r="KTS110" s="93"/>
      <c r="KTT110" s="93"/>
      <c r="KTU110" s="93"/>
      <c r="KTV110" s="93"/>
      <c r="KTW110" s="93"/>
      <c r="KTX110" s="93"/>
      <c r="KTY110" s="93"/>
      <c r="KTZ110" s="93"/>
      <c r="KUA110" s="93"/>
      <c r="KUB110" s="93"/>
      <c r="KUC110" s="93"/>
      <c r="KUD110" s="93"/>
      <c r="KUE110" s="93"/>
      <c r="KUF110" s="93"/>
      <c r="KUG110" s="93"/>
      <c r="KUH110" s="93"/>
      <c r="KUI110" s="93"/>
      <c r="KUJ110" s="93"/>
      <c r="KUK110" s="93"/>
      <c r="KUL110" s="93"/>
      <c r="KUM110" s="93"/>
      <c r="KUN110" s="93"/>
      <c r="KUO110" s="93"/>
      <c r="KUP110" s="93"/>
      <c r="KUV110" s="93"/>
      <c r="KUY110" s="93"/>
      <c r="KVB110" s="93"/>
      <c r="KVE110" s="93"/>
      <c r="KVH110" s="93"/>
      <c r="KVK110" s="93"/>
      <c r="KVQ110" s="93"/>
      <c r="KVZ110" s="93"/>
      <c r="KWC110" s="93"/>
      <c r="KWF110" s="93"/>
      <c r="KWI110" s="93"/>
      <c r="KWU110" s="93"/>
      <c r="KXA110" s="93"/>
      <c r="KXD110" s="93"/>
      <c r="KXG110" s="93"/>
      <c r="KXJ110" s="93"/>
      <c r="KXP110" s="93"/>
      <c r="KXS110" s="93"/>
      <c r="KXV110" s="93"/>
      <c r="KXY110" s="93"/>
      <c r="KYA110" s="93"/>
      <c r="KYB110" s="93"/>
      <c r="KYG110" s="93"/>
      <c r="KYJ110" s="93"/>
      <c r="KYM110" s="93"/>
      <c r="KYP110" s="93"/>
      <c r="KYS110" s="93"/>
      <c r="KYV110" s="93"/>
      <c r="KYY110" s="93"/>
      <c r="KZE110" s="93"/>
      <c r="KZH110" s="93"/>
      <c r="KZK110" s="93"/>
      <c r="KZM110" s="93"/>
      <c r="KZN110" s="93"/>
      <c r="KZV110" s="93"/>
      <c r="KZY110" s="93"/>
      <c r="LAB110" s="93"/>
      <c r="LAM110" s="93"/>
      <c r="LAN110" s="93"/>
      <c r="LAS110" s="93"/>
      <c r="LAW110" s="93"/>
      <c r="LAX110" s="93"/>
      <c r="LBF110" s="93"/>
      <c r="LBG110" s="93"/>
      <c r="LCG110" s="93"/>
      <c r="LCH110" s="93"/>
      <c r="LCI110" s="93"/>
      <c r="LCJ110" s="93"/>
      <c r="LCK110" s="93"/>
      <c r="LCL110" s="93"/>
      <c r="LCM110" s="93"/>
      <c r="LCN110" s="93"/>
      <c r="LCO110" s="93"/>
      <c r="LCP110" s="93"/>
      <c r="LCQ110" s="93"/>
      <c r="LCR110" s="93"/>
      <c r="LCS110" s="93"/>
      <c r="LCT110" s="93"/>
      <c r="LCU110" s="93"/>
      <c r="LCV110" s="93"/>
      <c r="LCW110" s="93"/>
      <c r="LCX110" s="93"/>
      <c r="LCY110" s="93"/>
      <c r="LCZ110" s="93"/>
      <c r="LDA110" s="93"/>
      <c r="LDB110" s="93"/>
      <c r="LDC110" s="93"/>
      <c r="LDD110" s="93"/>
      <c r="LDE110" s="93"/>
      <c r="LDF110" s="93"/>
      <c r="LDG110" s="93"/>
      <c r="LDH110" s="93"/>
      <c r="LDI110" s="93"/>
      <c r="LDJ110" s="93"/>
      <c r="LDK110" s="93"/>
      <c r="LDL110" s="93"/>
      <c r="LDM110" s="93"/>
      <c r="LDN110" s="93"/>
      <c r="LDO110" s="93"/>
      <c r="LDP110" s="93"/>
      <c r="LDQ110" s="93"/>
      <c r="LDR110" s="93"/>
      <c r="LDS110" s="93"/>
      <c r="LDT110" s="93"/>
      <c r="LDU110" s="93"/>
      <c r="LDV110" s="93"/>
      <c r="LDW110" s="93"/>
      <c r="LDX110" s="93"/>
      <c r="LDY110" s="93"/>
      <c r="LDZ110" s="93"/>
      <c r="LEA110" s="93"/>
      <c r="LEB110" s="93"/>
      <c r="LEC110" s="93"/>
      <c r="LED110" s="93"/>
      <c r="LEE110" s="93"/>
      <c r="LEF110" s="93"/>
      <c r="LEG110" s="93"/>
      <c r="LEH110" s="93"/>
      <c r="LEI110" s="93"/>
      <c r="LEJ110" s="93"/>
      <c r="LEK110" s="93"/>
      <c r="LEL110" s="93"/>
      <c r="LER110" s="93"/>
      <c r="LEU110" s="93"/>
      <c r="LEX110" s="93"/>
      <c r="LFA110" s="93"/>
      <c r="LFD110" s="93"/>
      <c r="LFG110" s="93"/>
      <c r="LFM110" s="93"/>
      <c r="LFV110" s="93"/>
      <c r="LFY110" s="93"/>
      <c r="LGB110" s="93"/>
      <c r="LGE110" s="93"/>
      <c r="LGQ110" s="93"/>
      <c r="LGW110" s="93"/>
      <c r="LGZ110" s="93"/>
      <c r="LHC110" s="93"/>
      <c r="LHF110" s="93"/>
      <c r="LHL110" s="93"/>
      <c r="LHO110" s="93"/>
      <c r="LHR110" s="93"/>
      <c r="LHU110" s="93"/>
      <c r="LHW110" s="93"/>
      <c r="LHX110" s="93"/>
      <c r="LIC110" s="93"/>
      <c r="LIF110" s="93"/>
      <c r="LII110" s="93"/>
      <c r="LIL110" s="93"/>
      <c r="LIO110" s="93"/>
      <c r="LIR110" s="93"/>
      <c r="LIU110" s="93"/>
      <c r="LJA110" s="93"/>
      <c r="LJD110" s="93"/>
      <c r="LJG110" s="93"/>
      <c r="LJI110" s="93"/>
      <c r="LJJ110" s="93"/>
      <c r="LJR110" s="93"/>
      <c r="LJU110" s="93"/>
      <c r="LJX110" s="93"/>
      <c r="LKI110" s="93"/>
      <c r="LKJ110" s="93"/>
      <c r="LKO110" s="93"/>
      <c r="LKS110" s="93"/>
      <c r="LKT110" s="93"/>
      <c r="LLB110" s="93"/>
      <c r="LLC110" s="93"/>
      <c r="LMC110" s="93"/>
      <c r="LMD110" s="93"/>
      <c r="LME110" s="93"/>
      <c r="LMF110" s="93"/>
      <c r="LMG110" s="93"/>
      <c r="LMH110" s="93"/>
      <c r="LMI110" s="93"/>
      <c r="LMJ110" s="93"/>
      <c r="LMK110" s="93"/>
      <c r="LML110" s="93"/>
      <c r="LMM110" s="93"/>
      <c r="LMN110" s="93"/>
      <c r="LMO110" s="93"/>
      <c r="LMP110" s="93"/>
      <c r="LMQ110" s="93"/>
      <c r="LMR110" s="93"/>
      <c r="LMS110" s="93"/>
      <c r="LMT110" s="93"/>
      <c r="LMU110" s="93"/>
      <c r="LMV110" s="93"/>
      <c r="LMW110" s="93"/>
      <c r="LMX110" s="93"/>
      <c r="LMY110" s="93"/>
      <c r="LMZ110" s="93"/>
      <c r="LNA110" s="93"/>
      <c r="LNB110" s="93"/>
      <c r="LNC110" s="93"/>
      <c r="LND110" s="93"/>
      <c r="LNE110" s="93"/>
      <c r="LNF110" s="93"/>
      <c r="LNG110" s="93"/>
      <c r="LNH110" s="93"/>
      <c r="LNI110" s="93"/>
      <c r="LNJ110" s="93"/>
      <c r="LNK110" s="93"/>
      <c r="LNL110" s="93"/>
      <c r="LNM110" s="93"/>
      <c r="LNN110" s="93"/>
      <c r="LNO110" s="93"/>
      <c r="LNP110" s="93"/>
      <c r="LNQ110" s="93"/>
      <c r="LNR110" s="93"/>
      <c r="LNS110" s="93"/>
      <c r="LNT110" s="93"/>
      <c r="LNU110" s="93"/>
      <c r="LNV110" s="93"/>
      <c r="LNW110" s="93"/>
      <c r="LNX110" s="93"/>
      <c r="LNY110" s="93"/>
      <c r="LNZ110" s="93"/>
      <c r="LOA110" s="93"/>
      <c r="LOB110" s="93"/>
      <c r="LOC110" s="93"/>
      <c r="LOD110" s="93"/>
      <c r="LOE110" s="93"/>
      <c r="LOF110" s="93"/>
      <c r="LOG110" s="93"/>
      <c r="LOH110" s="93"/>
      <c r="LON110" s="93"/>
      <c r="LOQ110" s="93"/>
      <c r="LOT110" s="93"/>
      <c r="LOW110" s="93"/>
      <c r="LOZ110" s="93"/>
      <c r="LPC110" s="93"/>
      <c r="LPI110" s="93"/>
      <c r="LPR110" s="93"/>
      <c r="LPU110" s="93"/>
      <c r="LPX110" s="93"/>
      <c r="LQA110" s="93"/>
      <c r="LQM110" s="93"/>
      <c r="LQS110" s="93"/>
      <c r="LQV110" s="93"/>
      <c r="LQY110" s="93"/>
      <c r="LRB110" s="93"/>
      <c r="LRH110" s="93"/>
      <c r="LRK110" s="93"/>
      <c r="LRN110" s="93"/>
      <c r="LRQ110" s="93"/>
      <c r="LRS110" s="93"/>
      <c r="LRT110" s="93"/>
      <c r="LRY110" s="93"/>
      <c r="LSB110" s="93"/>
      <c r="LSE110" s="93"/>
      <c r="LSH110" s="93"/>
      <c r="LSK110" s="93"/>
      <c r="LSN110" s="93"/>
      <c r="LSQ110" s="93"/>
      <c r="LSW110" s="93"/>
      <c r="LSZ110" s="93"/>
      <c r="LTC110" s="93"/>
      <c r="LTE110" s="93"/>
      <c r="LTF110" s="93"/>
      <c r="LTN110" s="93"/>
      <c r="LTQ110" s="93"/>
      <c r="LTT110" s="93"/>
      <c r="LUE110" s="93"/>
      <c r="LUF110" s="93"/>
      <c r="LUK110" s="93"/>
      <c r="LUO110" s="93"/>
      <c r="LUP110" s="93"/>
      <c r="LUX110" s="93"/>
      <c r="LUY110" s="93"/>
      <c r="LVY110" s="93"/>
      <c r="LVZ110" s="93"/>
      <c r="LWA110" s="93"/>
      <c r="LWB110" s="93"/>
      <c r="LWC110" s="93"/>
      <c r="LWD110" s="93"/>
      <c r="LWE110" s="93"/>
      <c r="LWF110" s="93"/>
      <c r="LWG110" s="93"/>
      <c r="LWH110" s="93"/>
      <c r="LWI110" s="93"/>
      <c r="LWJ110" s="93"/>
      <c r="LWK110" s="93"/>
      <c r="LWL110" s="93"/>
      <c r="LWM110" s="93"/>
      <c r="LWN110" s="93"/>
      <c r="LWO110" s="93"/>
      <c r="LWP110" s="93"/>
      <c r="LWQ110" s="93"/>
      <c r="LWR110" s="93"/>
      <c r="LWS110" s="93"/>
      <c r="LWT110" s="93"/>
      <c r="LWU110" s="93"/>
      <c r="LWV110" s="93"/>
      <c r="LWW110" s="93"/>
      <c r="LWX110" s="93"/>
      <c r="LWY110" s="93"/>
      <c r="LWZ110" s="93"/>
      <c r="LXA110" s="93"/>
      <c r="LXB110" s="93"/>
      <c r="LXC110" s="93"/>
      <c r="LXD110" s="93"/>
      <c r="LXE110" s="93"/>
      <c r="LXF110" s="93"/>
      <c r="LXG110" s="93"/>
      <c r="LXH110" s="93"/>
      <c r="LXI110" s="93"/>
      <c r="LXJ110" s="93"/>
      <c r="LXK110" s="93"/>
      <c r="LXL110" s="93"/>
      <c r="LXM110" s="93"/>
      <c r="LXN110" s="93"/>
      <c r="LXO110" s="93"/>
      <c r="LXP110" s="93"/>
      <c r="LXQ110" s="93"/>
      <c r="LXR110" s="93"/>
      <c r="LXS110" s="93"/>
      <c r="LXT110" s="93"/>
      <c r="LXU110" s="93"/>
      <c r="LXV110" s="93"/>
      <c r="LXW110" s="93"/>
      <c r="LXX110" s="93"/>
      <c r="LXY110" s="93"/>
      <c r="LXZ110" s="93"/>
      <c r="LYA110" s="93"/>
      <c r="LYB110" s="93"/>
      <c r="LYC110" s="93"/>
      <c r="LYD110" s="93"/>
      <c r="LYJ110" s="93"/>
      <c r="LYM110" s="93"/>
      <c r="LYP110" s="93"/>
      <c r="LYS110" s="93"/>
      <c r="LYV110" s="93"/>
      <c r="LYY110" s="93"/>
      <c r="LZE110" s="93"/>
      <c r="LZN110" s="93"/>
      <c r="LZQ110" s="93"/>
      <c r="LZT110" s="93"/>
      <c r="LZW110" s="93"/>
      <c r="MAI110" s="93"/>
      <c r="MAO110" s="93"/>
      <c r="MAR110" s="93"/>
      <c r="MAU110" s="93"/>
      <c r="MAX110" s="93"/>
      <c r="MBD110" s="93"/>
      <c r="MBG110" s="93"/>
      <c r="MBJ110" s="93"/>
      <c r="MBM110" s="93"/>
      <c r="MBO110" s="93"/>
      <c r="MBP110" s="93"/>
      <c r="MBU110" s="93"/>
      <c r="MBX110" s="93"/>
      <c r="MCA110" s="93"/>
      <c r="MCD110" s="93"/>
      <c r="MCG110" s="93"/>
      <c r="MCJ110" s="93"/>
      <c r="MCM110" s="93"/>
      <c r="MCS110" s="93"/>
      <c r="MCV110" s="93"/>
      <c r="MCY110" s="93"/>
      <c r="MDA110" s="93"/>
      <c r="MDB110" s="93"/>
      <c r="MDJ110" s="93"/>
      <c r="MDM110" s="93"/>
      <c r="MDP110" s="93"/>
      <c r="MEA110" s="93"/>
      <c r="MEB110" s="93"/>
      <c r="MEG110" s="93"/>
      <c r="MEK110" s="93"/>
      <c r="MEL110" s="93"/>
      <c r="MET110" s="93"/>
      <c r="MEU110" s="93"/>
      <c r="MFU110" s="93"/>
      <c r="MFV110" s="93"/>
      <c r="MFW110" s="93"/>
      <c r="MFX110" s="93"/>
      <c r="MFY110" s="93"/>
      <c r="MFZ110" s="93"/>
      <c r="MGA110" s="93"/>
      <c r="MGB110" s="93"/>
      <c r="MGC110" s="93"/>
      <c r="MGD110" s="93"/>
      <c r="MGE110" s="93"/>
      <c r="MGF110" s="93"/>
      <c r="MGG110" s="93"/>
      <c r="MGH110" s="93"/>
      <c r="MGI110" s="93"/>
      <c r="MGJ110" s="93"/>
      <c r="MGK110" s="93"/>
      <c r="MGL110" s="93"/>
      <c r="MGM110" s="93"/>
      <c r="MGN110" s="93"/>
      <c r="MGO110" s="93"/>
      <c r="MGP110" s="93"/>
      <c r="MGQ110" s="93"/>
      <c r="MGR110" s="93"/>
      <c r="MGS110" s="93"/>
      <c r="MGT110" s="93"/>
      <c r="MGU110" s="93"/>
      <c r="MGV110" s="93"/>
      <c r="MGW110" s="93"/>
      <c r="MGX110" s="93"/>
      <c r="MGY110" s="93"/>
      <c r="MGZ110" s="93"/>
      <c r="MHA110" s="93"/>
      <c r="MHB110" s="93"/>
      <c r="MHC110" s="93"/>
      <c r="MHD110" s="93"/>
      <c r="MHE110" s="93"/>
      <c r="MHF110" s="93"/>
      <c r="MHG110" s="93"/>
      <c r="MHH110" s="93"/>
      <c r="MHI110" s="93"/>
      <c r="MHJ110" s="93"/>
      <c r="MHK110" s="93"/>
      <c r="MHL110" s="93"/>
      <c r="MHM110" s="93"/>
      <c r="MHN110" s="93"/>
      <c r="MHO110" s="93"/>
      <c r="MHP110" s="93"/>
      <c r="MHQ110" s="93"/>
      <c r="MHR110" s="93"/>
      <c r="MHS110" s="93"/>
      <c r="MHT110" s="93"/>
      <c r="MHU110" s="93"/>
      <c r="MHV110" s="93"/>
      <c r="MHW110" s="93"/>
      <c r="MHX110" s="93"/>
      <c r="MHY110" s="93"/>
      <c r="MHZ110" s="93"/>
      <c r="MIF110" s="93"/>
      <c r="MII110" s="93"/>
      <c r="MIL110" s="93"/>
      <c r="MIO110" s="93"/>
      <c r="MIR110" s="93"/>
      <c r="MIU110" s="93"/>
      <c r="MJA110" s="93"/>
      <c r="MJJ110" s="93"/>
      <c r="MJM110" s="93"/>
      <c r="MJP110" s="93"/>
      <c r="MJS110" s="93"/>
      <c r="MKE110" s="93"/>
      <c r="MKK110" s="93"/>
      <c r="MKN110" s="93"/>
      <c r="MKQ110" s="93"/>
      <c r="MKT110" s="93"/>
      <c r="MKZ110" s="93"/>
      <c r="MLC110" s="93"/>
      <c r="MLF110" s="93"/>
      <c r="MLI110" s="93"/>
      <c r="MLK110" s="93"/>
      <c r="MLL110" s="93"/>
      <c r="MLQ110" s="93"/>
      <c r="MLT110" s="93"/>
      <c r="MLW110" s="93"/>
      <c r="MLZ110" s="93"/>
      <c r="MMC110" s="93"/>
      <c r="MMF110" s="93"/>
      <c r="MMI110" s="93"/>
      <c r="MMO110" s="93"/>
      <c r="MMR110" s="93"/>
      <c r="MMU110" s="93"/>
      <c r="MMW110" s="93"/>
      <c r="MMX110" s="93"/>
      <c r="MNF110" s="93"/>
      <c r="MNI110" s="93"/>
      <c r="MNL110" s="93"/>
      <c r="MNW110" s="93"/>
      <c r="MNX110" s="93"/>
      <c r="MOC110" s="93"/>
      <c r="MOG110" s="93"/>
      <c r="MOH110" s="93"/>
      <c r="MOP110" s="93"/>
      <c r="MOQ110" s="93"/>
      <c r="MPQ110" s="93"/>
      <c r="MPR110" s="93"/>
      <c r="MPS110" s="93"/>
      <c r="MPT110" s="93"/>
      <c r="MPU110" s="93"/>
      <c r="MPV110" s="93"/>
      <c r="MPW110" s="93"/>
      <c r="MPX110" s="93"/>
      <c r="MPY110" s="93"/>
      <c r="MPZ110" s="93"/>
      <c r="MQA110" s="93"/>
      <c r="MQB110" s="93"/>
      <c r="MQC110" s="93"/>
      <c r="MQD110" s="93"/>
      <c r="MQE110" s="93"/>
      <c r="MQF110" s="93"/>
      <c r="MQG110" s="93"/>
      <c r="MQH110" s="93"/>
      <c r="MQI110" s="93"/>
      <c r="MQJ110" s="93"/>
      <c r="MQK110" s="93"/>
      <c r="MQL110" s="93"/>
      <c r="MQM110" s="93"/>
      <c r="MQN110" s="93"/>
      <c r="MQO110" s="93"/>
      <c r="MQP110" s="93"/>
      <c r="MQQ110" s="93"/>
      <c r="MQR110" s="93"/>
      <c r="MQS110" s="93"/>
      <c r="MQT110" s="93"/>
      <c r="MQU110" s="93"/>
      <c r="MQV110" s="93"/>
      <c r="MQW110" s="93"/>
      <c r="MQX110" s="93"/>
      <c r="MQY110" s="93"/>
      <c r="MQZ110" s="93"/>
      <c r="MRA110" s="93"/>
      <c r="MRB110" s="93"/>
      <c r="MRC110" s="93"/>
      <c r="MRD110" s="93"/>
      <c r="MRE110" s="93"/>
      <c r="MRF110" s="93"/>
      <c r="MRG110" s="93"/>
      <c r="MRH110" s="93"/>
      <c r="MRI110" s="93"/>
      <c r="MRJ110" s="93"/>
      <c r="MRK110" s="93"/>
      <c r="MRL110" s="93"/>
      <c r="MRM110" s="93"/>
      <c r="MRN110" s="93"/>
      <c r="MRO110" s="93"/>
      <c r="MRP110" s="93"/>
      <c r="MRQ110" s="93"/>
      <c r="MRR110" s="93"/>
      <c r="MRS110" s="93"/>
      <c r="MRT110" s="93"/>
      <c r="MRU110" s="93"/>
      <c r="MRV110" s="93"/>
      <c r="MSB110" s="93"/>
      <c r="MSE110" s="93"/>
      <c r="MSH110" s="93"/>
      <c r="MSK110" s="93"/>
      <c r="MSN110" s="93"/>
      <c r="MSQ110" s="93"/>
      <c r="MSW110" s="93"/>
      <c r="MTF110" s="93"/>
      <c r="MTI110" s="93"/>
      <c r="MTL110" s="93"/>
      <c r="MTO110" s="93"/>
      <c r="MUA110" s="93"/>
      <c r="MUG110" s="93"/>
      <c r="MUJ110" s="93"/>
      <c r="MUM110" s="93"/>
      <c r="MUP110" s="93"/>
      <c r="MUV110" s="93"/>
      <c r="MUY110" s="93"/>
      <c r="MVB110" s="93"/>
      <c r="MVE110" s="93"/>
      <c r="MVG110" s="93"/>
      <c r="MVH110" s="93"/>
      <c r="MVM110" s="93"/>
      <c r="MVP110" s="93"/>
      <c r="MVS110" s="93"/>
      <c r="MVV110" s="93"/>
      <c r="MVY110" s="93"/>
      <c r="MWB110" s="93"/>
      <c r="MWE110" s="93"/>
      <c r="MWK110" s="93"/>
      <c r="MWN110" s="93"/>
      <c r="MWQ110" s="93"/>
      <c r="MWS110" s="93"/>
      <c r="MWT110" s="93"/>
      <c r="MXB110" s="93"/>
      <c r="MXE110" s="93"/>
      <c r="MXH110" s="93"/>
      <c r="MXS110" s="93"/>
      <c r="MXT110" s="93"/>
      <c r="MXY110" s="93"/>
      <c r="MYC110" s="93"/>
      <c r="MYD110" s="93"/>
      <c r="MYL110" s="93"/>
      <c r="MYM110" s="93"/>
      <c r="MZM110" s="93"/>
      <c r="MZN110" s="93"/>
      <c r="MZO110" s="93"/>
      <c r="MZP110" s="93"/>
      <c r="MZQ110" s="93"/>
      <c r="MZR110" s="93"/>
      <c r="MZS110" s="93"/>
      <c r="MZT110" s="93"/>
      <c r="MZU110" s="93"/>
      <c r="MZV110" s="93"/>
      <c r="MZW110" s="93"/>
      <c r="MZX110" s="93"/>
      <c r="MZY110" s="93"/>
      <c r="MZZ110" s="93"/>
      <c r="NAA110" s="93"/>
      <c r="NAB110" s="93"/>
      <c r="NAC110" s="93"/>
      <c r="NAD110" s="93"/>
      <c r="NAE110" s="93"/>
      <c r="NAF110" s="93"/>
      <c r="NAG110" s="93"/>
      <c r="NAH110" s="93"/>
      <c r="NAI110" s="93"/>
      <c r="NAJ110" s="93"/>
      <c r="NAK110" s="93"/>
      <c r="NAL110" s="93"/>
      <c r="NAM110" s="93"/>
      <c r="NAN110" s="93"/>
      <c r="NAO110" s="93"/>
      <c r="NAP110" s="93"/>
      <c r="NAQ110" s="93"/>
      <c r="NAR110" s="93"/>
      <c r="NAS110" s="93"/>
      <c r="NAT110" s="93"/>
      <c r="NAU110" s="93"/>
      <c r="NAV110" s="93"/>
      <c r="NAW110" s="93"/>
      <c r="NAX110" s="93"/>
      <c r="NAY110" s="93"/>
      <c r="NAZ110" s="93"/>
      <c r="NBA110" s="93"/>
      <c r="NBB110" s="93"/>
      <c r="NBC110" s="93"/>
      <c r="NBD110" s="93"/>
      <c r="NBE110" s="93"/>
      <c r="NBF110" s="93"/>
      <c r="NBG110" s="93"/>
      <c r="NBH110" s="93"/>
      <c r="NBI110" s="93"/>
      <c r="NBJ110" s="93"/>
      <c r="NBK110" s="93"/>
      <c r="NBL110" s="93"/>
      <c r="NBM110" s="93"/>
      <c r="NBN110" s="93"/>
      <c r="NBO110" s="93"/>
      <c r="NBP110" s="93"/>
      <c r="NBQ110" s="93"/>
      <c r="NBR110" s="93"/>
      <c r="NBX110" s="93"/>
      <c r="NCA110" s="93"/>
      <c r="NCD110" s="93"/>
      <c r="NCG110" s="93"/>
      <c r="NCJ110" s="93"/>
      <c r="NCM110" s="93"/>
      <c r="NCS110" s="93"/>
      <c r="NDB110" s="93"/>
      <c r="NDE110" s="93"/>
      <c r="NDH110" s="93"/>
      <c r="NDK110" s="93"/>
      <c r="NDW110" s="93"/>
      <c r="NEC110" s="93"/>
      <c r="NEF110" s="93"/>
      <c r="NEI110" s="93"/>
      <c r="NEL110" s="93"/>
      <c r="NER110" s="93"/>
      <c r="NEU110" s="93"/>
      <c r="NEX110" s="93"/>
      <c r="NFA110" s="93"/>
      <c r="NFC110" s="93"/>
      <c r="NFD110" s="93"/>
      <c r="NFI110" s="93"/>
      <c r="NFL110" s="93"/>
      <c r="NFO110" s="93"/>
      <c r="NFR110" s="93"/>
      <c r="NFU110" s="93"/>
      <c r="NFX110" s="93"/>
      <c r="NGA110" s="93"/>
      <c r="NGG110" s="93"/>
      <c r="NGJ110" s="93"/>
      <c r="NGM110" s="93"/>
      <c r="NGO110" s="93"/>
      <c r="NGP110" s="93"/>
      <c r="NGX110" s="93"/>
      <c r="NHA110" s="93"/>
      <c r="NHD110" s="93"/>
      <c r="NHO110" s="93"/>
      <c r="NHP110" s="93"/>
      <c r="NHU110" s="93"/>
      <c r="NHY110" s="93"/>
      <c r="NHZ110" s="93"/>
      <c r="NIH110" s="93"/>
      <c r="NII110" s="93"/>
      <c r="NJI110" s="93"/>
      <c r="NJJ110" s="93"/>
      <c r="NJK110" s="93"/>
      <c r="NJL110" s="93"/>
      <c r="NJM110" s="93"/>
      <c r="NJN110" s="93"/>
      <c r="NJO110" s="93"/>
      <c r="NJP110" s="93"/>
      <c r="NJQ110" s="93"/>
      <c r="NJR110" s="93"/>
      <c r="NJS110" s="93"/>
      <c r="NJT110" s="93"/>
      <c r="NJU110" s="93"/>
      <c r="NJV110" s="93"/>
      <c r="NJW110" s="93"/>
      <c r="NJX110" s="93"/>
      <c r="NJY110" s="93"/>
      <c r="NJZ110" s="93"/>
      <c r="NKA110" s="93"/>
      <c r="NKB110" s="93"/>
      <c r="NKC110" s="93"/>
      <c r="NKD110" s="93"/>
      <c r="NKE110" s="93"/>
      <c r="NKF110" s="93"/>
      <c r="NKG110" s="93"/>
      <c r="NKH110" s="93"/>
      <c r="NKI110" s="93"/>
      <c r="NKJ110" s="93"/>
      <c r="NKK110" s="93"/>
      <c r="NKL110" s="93"/>
      <c r="NKM110" s="93"/>
      <c r="NKN110" s="93"/>
      <c r="NKO110" s="93"/>
      <c r="NKP110" s="93"/>
      <c r="NKQ110" s="93"/>
      <c r="NKR110" s="93"/>
      <c r="NKS110" s="93"/>
      <c r="NKT110" s="93"/>
      <c r="NKU110" s="93"/>
      <c r="NKV110" s="93"/>
      <c r="NKW110" s="93"/>
      <c r="NKX110" s="93"/>
      <c r="NKY110" s="93"/>
      <c r="NKZ110" s="93"/>
      <c r="NLA110" s="93"/>
      <c r="NLB110" s="93"/>
      <c r="NLC110" s="93"/>
      <c r="NLD110" s="93"/>
      <c r="NLE110" s="93"/>
      <c r="NLF110" s="93"/>
      <c r="NLG110" s="93"/>
      <c r="NLH110" s="93"/>
      <c r="NLI110" s="93"/>
      <c r="NLJ110" s="93"/>
      <c r="NLK110" s="93"/>
      <c r="NLL110" s="93"/>
      <c r="NLM110" s="93"/>
      <c r="NLN110" s="93"/>
      <c r="NLT110" s="93"/>
      <c r="NLW110" s="93"/>
      <c r="NLZ110" s="93"/>
      <c r="NMC110" s="93"/>
      <c r="NMF110" s="93"/>
      <c r="NMI110" s="93"/>
      <c r="NMO110" s="93"/>
      <c r="NMX110" s="93"/>
      <c r="NNA110" s="93"/>
      <c r="NND110" s="93"/>
      <c r="NNG110" s="93"/>
      <c r="NNS110" s="93"/>
      <c r="NNY110" s="93"/>
      <c r="NOB110" s="93"/>
      <c r="NOE110" s="93"/>
      <c r="NOH110" s="93"/>
      <c r="NON110" s="93"/>
      <c r="NOQ110" s="93"/>
      <c r="NOT110" s="93"/>
      <c r="NOW110" s="93"/>
      <c r="NOY110" s="93"/>
      <c r="NOZ110" s="93"/>
      <c r="NPE110" s="93"/>
      <c r="NPH110" s="93"/>
      <c r="NPK110" s="93"/>
      <c r="NPN110" s="93"/>
      <c r="NPQ110" s="93"/>
      <c r="NPT110" s="93"/>
      <c r="NPW110" s="93"/>
      <c r="NQC110" s="93"/>
      <c r="NQF110" s="93"/>
      <c r="NQI110" s="93"/>
      <c r="NQK110" s="93"/>
      <c r="NQL110" s="93"/>
      <c r="NQT110" s="93"/>
      <c r="NQW110" s="93"/>
      <c r="NQZ110" s="93"/>
      <c r="NRK110" s="93"/>
      <c r="NRL110" s="93"/>
      <c r="NRQ110" s="93"/>
      <c r="NRU110" s="93"/>
      <c r="NRV110" s="93"/>
      <c r="NSD110" s="93"/>
      <c r="NSE110" s="93"/>
      <c r="NTE110" s="93"/>
      <c r="NTF110" s="93"/>
      <c r="NTG110" s="93"/>
      <c r="NTH110" s="93"/>
      <c r="NTI110" s="93"/>
      <c r="NTJ110" s="93"/>
      <c r="NTK110" s="93"/>
      <c r="NTL110" s="93"/>
      <c r="NTM110" s="93"/>
      <c r="NTN110" s="93"/>
      <c r="NTO110" s="93"/>
      <c r="NTP110" s="93"/>
      <c r="NTQ110" s="93"/>
      <c r="NTR110" s="93"/>
      <c r="NTS110" s="93"/>
      <c r="NTT110" s="93"/>
      <c r="NTU110" s="93"/>
      <c r="NTV110" s="93"/>
      <c r="NTW110" s="93"/>
      <c r="NTX110" s="93"/>
      <c r="NTY110" s="93"/>
      <c r="NTZ110" s="93"/>
      <c r="NUA110" s="93"/>
      <c r="NUB110" s="93"/>
      <c r="NUC110" s="93"/>
      <c r="NUD110" s="93"/>
      <c r="NUE110" s="93"/>
      <c r="NUF110" s="93"/>
      <c r="NUG110" s="93"/>
      <c r="NUH110" s="93"/>
      <c r="NUI110" s="93"/>
      <c r="NUJ110" s="93"/>
      <c r="NUK110" s="93"/>
      <c r="NUL110" s="93"/>
      <c r="NUM110" s="93"/>
      <c r="NUN110" s="93"/>
      <c r="NUO110" s="93"/>
      <c r="NUP110" s="93"/>
      <c r="NUQ110" s="93"/>
      <c r="NUR110" s="93"/>
      <c r="NUS110" s="93"/>
      <c r="NUT110" s="93"/>
      <c r="NUU110" s="93"/>
      <c r="NUV110" s="93"/>
      <c r="NUW110" s="93"/>
      <c r="NUX110" s="93"/>
      <c r="NUY110" s="93"/>
      <c r="NUZ110" s="93"/>
      <c r="NVA110" s="93"/>
      <c r="NVB110" s="93"/>
      <c r="NVC110" s="93"/>
      <c r="NVD110" s="93"/>
      <c r="NVE110" s="93"/>
      <c r="NVF110" s="93"/>
      <c r="NVG110" s="93"/>
      <c r="NVH110" s="93"/>
      <c r="NVI110" s="93"/>
      <c r="NVJ110" s="93"/>
      <c r="NVP110" s="93"/>
      <c r="NVS110" s="93"/>
      <c r="NVV110" s="93"/>
      <c r="NVY110" s="93"/>
      <c r="NWB110" s="93"/>
      <c r="NWE110" s="93"/>
      <c r="NWK110" s="93"/>
      <c r="NWT110" s="93"/>
      <c r="NWW110" s="93"/>
      <c r="NWZ110" s="93"/>
      <c r="NXC110" s="93"/>
      <c r="NXO110" s="93"/>
      <c r="NXU110" s="93"/>
      <c r="NXX110" s="93"/>
      <c r="NYA110" s="93"/>
      <c r="NYD110" s="93"/>
      <c r="NYJ110" s="93"/>
      <c r="NYM110" s="93"/>
      <c r="NYP110" s="93"/>
      <c r="NYS110" s="93"/>
      <c r="NYU110" s="93"/>
      <c r="NYV110" s="93"/>
      <c r="NZA110" s="93"/>
      <c r="NZD110" s="93"/>
      <c r="NZG110" s="93"/>
      <c r="NZJ110" s="93"/>
      <c r="NZM110" s="93"/>
      <c r="NZP110" s="93"/>
      <c r="NZS110" s="93"/>
      <c r="NZY110" s="93"/>
      <c r="OAB110" s="93"/>
      <c r="OAE110" s="93"/>
      <c r="OAG110" s="93"/>
      <c r="OAH110" s="93"/>
      <c r="OAP110" s="93"/>
      <c r="OAS110" s="93"/>
      <c r="OAV110" s="93"/>
      <c r="OBG110" s="93"/>
      <c r="OBH110" s="93"/>
      <c r="OBM110" s="93"/>
      <c r="OBQ110" s="93"/>
      <c r="OBR110" s="93"/>
      <c r="OBZ110" s="93"/>
      <c r="OCA110" s="93"/>
      <c r="ODA110" s="93"/>
      <c r="ODB110" s="93"/>
      <c r="ODC110" s="93"/>
      <c r="ODD110" s="93"/>
      <c r="ODE110" s="93"/>
      <c r="ODF110" s="93"/>
      <c r="ODG110" s="93"/>
      <c r="ODH110" s="93"/>
      <c r="ODI110" s="93"/>
      <c r="ODJ110" s="93"/>
      <c r="ODK110" s="93"/>
      <c r="ODL110" s="93"/>
      <c r="ODM110" s="93"/>
      <c r="ODN110" s="93"/>
      <c r="ODO110" s="93"/>
      <c r="ODP110" s="93"/>
      <c r="ODQ110" s="93"/>
      <c r="ODR110" s="93"/>
      <c r="ODS110" s="93"/>
      <c r="ODT110" s="93"/>
      <c r="ODU110" s="93"/>
      <c r="ODV110" s="93"/>
      <c r="ODW110" s="93"/>
      <c r="ODX110" s="93"/>
      <c r="ODY110" s="93"/>
      <c r="ODZ110" s="93"/>
      <c r="OEA110" s="93"/>
      <c r="OEB110" s="93"/>
      <c r="OEC110" s="93"/>
      <c r="OED110" s="93"/>
      <c r="OEE110" s="93"/>
      <c r="OEF110" s="93"/>
      <c r="OEG110" s="93"/>
      <c r="OEH110" s="93"/>
      <c r="OEI110" s="93"/>
      <c r="OEJ110" s="93"/>
      <c r="OEK110" s="93"/>
      <c r="OEL110" s="93"/>
      <c r="OEM110" s="93"/>
      <c r="OEN110" s="93"/>
      <c r="OEO110" s="93"/>
      <c r="OEP110" s="93"/>
      <c r="OEQ110" s="93"/>
      <c r="OER110" s="93"/>
      <c r="OES110" s="93"/>
      <c r="OET110" s="93"/>
      <c r="OEU110" s="93"/>
      <c r="OEV110" s="93"/>
      <c r="OEW110" s="93"/>
      <c r="OEX110" s="93"/>
      <c r="OEY110" s="93"/>
      <c r="OEZ110" s="93"/>
      <c r="OFA110" s="93"/>
      <c r="OFB110" s="93"/>
      <c r="OFC110" s="93"/>
      <c r="OFD110" s="93"/>
      <c r="OFE110" s="93"/>
      <c r="OFF110" s="93"/>
      <c r="OFL110" s="93"/>
      <c r="OFO110" s="93"/>
      <c r="OFR110" s="93"/>
      <c r="OFU110" s="93"/>
      <c r="OFX110" s="93"/>
      <c r="OGA110" s="93"/>
      <c r="OGG110" s="93"/>
      <c r="OGP110" s="93"/>
      <c r="OGS110" s="93"/>
      <c r="OGV110" s="93"/>
      <c r="OGY110" s="93"/>
      <c r="OHK110" s="93"/>
      <c r="OHQ110" s="93"/>
      <c r="OHT110" s="93"/>
      <c r="OHW110" s="93"/>
      <c r="OHZ110" s="93"/>
      <c r="OIF110" s="93"/>
      <c r="OII110" s="93"/>
      <c r="OIL110" s="93"/>
      <c r="OIO110" s="93"/>
      <c r="OIQ110" s="93"/>
      <c r="OIR110" s="93"/>
      <c r="OIW110" s="93"/>
      <c r="OIZ110" s="93"/>
      <c r="OJC110" s="93"/>
      <c r="OJF110" s="93"/>
      <c r="OJI110" s="93"/>
      <c r="OJL110" s="93"/>
      <c r="OJO110" s="93"/>
      <c r="OJU110" s="93"/>
      <c r="OJX110" s="93"/>
      <c r="OKA110" s="93"/>
      <c r="OKC110" s="93"/>
      <c r="OKD110" s="93"/>
      <c r="OKL110" s="93"/>
      <c r="OKO110" s="93"/>
      <c r="OKR110" s="93"/>
      <c r="OLC110" s="93"/>
      <c r="OLD110" s="93"/>
      <c r="OLI110" s="93"/>
      <c r="OLM110" s="93"/>
      <c r="OLN110" s="93"/>
      <c r="OLV110" s="93"/>
      <c r="OLW110" s="93"/>
      <c r="OMW110" s="93"/>
      <c r="OMX110" s="93"/>
      <c r="OMY110" s="93"/>
      <c r="OMZ110" s="93"/>
      <c r="ONA110" s="93"/>
      <c r="ONB110" s="93"/>
      <c r="ONC110" s="93"/>
      <c r="OND110" s="93"/>
      <c r="ONE110" s="93"/>
      <c r="ONF110" s="93"/>
      <c r="ONG110" s="93"/>
      <c r="ONH110" s="93"/>
      <c r="ONI110" s="93"/>
      <c r="ONJ110" s="93"/>
      <c r="ONK110" s="93"/>
      <c r="ONL110" s="93"/>
      <c r="ONM110" s="93"/>
      <c r="ONN110" s="93"/>
      <c r="ONO110" s="93"/>
      <c r="ONP110" s="93"/>
      <c r="ONQ110" s="93"/>
      <c r="ONR110" s="93"/>
      <c r="ONS110" s="93"/>
      <c r="ONT110" s="93"/>
      <c r="ONU110" s="93"/>
      <c r="ONV110" s="93"/>
      <c r="ONW110" s="93"/>
      <c r="ONX110" s="93"/>
      <c r="ONY110" s="93"/>
      <c r="ONZ110" s="93"/>
      <c r="OOA110" s="93"/>
      <c r="OOB110" s="93"/>
      <c r="OOC110" s="93"/>
      <c r="OOD110" s="93"/>
      <c r="OOE110" s="93"/>
      <c r="OOF110" s="93"/>
      <c r="OOG110" s="93"/>
      <c r="OOH110" s="93"/>
      <c r="OOI110" s="93"/>
      <c r="OOJ110" s="93"/>
      <c r="OOK110" s="93"/>
      <c r="OOL110" s="93"/>
      <c r="OOM110" s="93"/>
      <c r="OON110" s="93"/>
      <c r="OOO110" s="93"/>
      <c r="OOP110" s="93"/>
      <c r="OOQ110" s="93"/>
      <c r="OOR110" s="93"/>
      <c r="OOS110" s="93"/>
      <c r="OOT110" s="93"/>
      <c r="OOU110" s="93"/>
      <c r="OOV110" s="93"/>
      <c r="OOW110" s="93"/>
      <c r="OOX110" s="93"/>
      <c r="OOY110" s="93"/>
      <c r="OOZ110" s="93"/>
      <c r="OPA110" s="93"/>
      <c r="OPB110" s="93"/>
      <c r="OPH110" s="93"/>
      <c r="OPK110" s="93"/>
      <c r="OPN110" s="93"/>
      <c r="OPQ110" s="93"/>
      <c r="OPT110" s="93"/>
      <c r="OPW110" s="93"/>
      <c r="OQC110" s="93"/>
      <c r="OQL110" s="93"/>
      <c r="OQO110" s="93"/>
      <c r="OQR110" s="93"/>
      <c r="OQU110" s="93"/>
      <c r="ORG110" s="93"/>
      <c r="ORM110" s="93"/>
      <c r="ORP110" s="93"/>
      <c r="ORS110" s="93"/>
      <c r="ORV110" s="93"/>
      <c r="OSB110" s="93"/>
      <c r="OSE110" s="93"/>
      <c r="OSH110" s="93"/>
      <c r="OSK110" s="93"/>
      <c r="OSM110" s="93"/>
      <c r="OSN110" s="93"/>
      <c r="OSS110" s="93"/>
      <c r="OSV110" s="93"/>
      <c r="OSY110" s="93"/>
      <c r="OTB110" s="93"/>
      <c r="OTE110" s="93"/>
      <c r="OTH110" s="93"/>
      <c r="OTK110" s="93"/>
      <c r="OTQ110" s="93"/>
      <c r="OTT110" s="93"/>
      <c r="OTW110" s="93"/>
      <c r="OTY110" s="93"/>
      <c r="OTZ110" s="93"/>
      <c r="OUH110" s="93"/>
      <c r="OUK110" s="93"/>
      <c r="OUN110" s="93"/>
      <c r="OUY110" s="93"/>
      <c r="OUZ110" s="93"/>
      <c r="OVE110" s="93"/>
      <c r="OVI110" s="93"/>
      <c r="OVJ110" s="93"/>
      <c r="OVR110" s="93"/>
      <c r="OVS110" s="93"/>
      <c r="OWS110" s="93"/>
      <c r="OWT110" s="93"/>
      <c r="OWU110" s="93"/>
      <c r="OWV110" s="93"/>
      <c r="OWW110" s="93"/>
      <c r="OWX110" s="93"/>
      <c r="OWY110" s="93"/>
      <c r="OWZ110" s="93"/>
      <c r="OXA110" s="93"/>
      <c r="OXB110" s="93"/>
      <c r="OXC110" s="93"/>
      <c r="OXD110" s="93"/>
      <c r="OXE110" s="93"/>
      <c r="OXF110" s="93"/>
      <c r="OXG110" s="93"/>
      <c r="OXH110" s="93"/>
      <c r="OXI110" s="93"/>
      <c r="OXJ110" s="93"/>
      <c r="OXK110" s="93"/>
      <c r="OXL110" s="93"/>
      <c r="OXM110" s="93"/>
      <c r="OXN110" s="93"/>
      <c r="OXO110" s="93"/>
      <c r="OXP110" s="93"/>
      <c r="OXQ110" s="93"/>
      <c r="OXR110" s="93"/>
      <c r="OXS110" s="93"/>
      <c r="OXT110" s="93"/>
      <c r="OXU110" s="93"/>
      <c r="OXV110" s="93"/>
      <c r="OXW110" s="93"/>
      <c r="OXX110" s="93"/>
      <c r="OXY110" s="93"/>
      <c r="OXZ110" s="93"/>
      <c r="OYA110" s="93"/>
      <c r="OYB110" s="93"/>
      <c r="OYC110" s="93"/>
      <c r="OYD110" s="93"/>
      <c r="OYE110" s="93"/>
      <c r="OYF110" s="93"/>
      <c r="OYG110" s="93"/>
      <c r="OYH110" s="93"/>
      <c r="OYI110" s="93"/>
      <c r="OYJ110" s="93"/>
      <c r="OYK110" s="93"/>
      <c r="OYL110" s="93"/>
      <c r="OYM110" s="93"/>
      <c r="OYN110" s="93"/>
      <c r="OYO110" s="93"/>
      <c r="OYP110" s="93"/>
      <c r="OYQ110" s="93"/>
      <c r="OYR110" s="93"/>
      <c r="OYS110" s="93"/>
      <c r="OYT110" s="93"/>
      <c r="OYU110" s="93"/>
      <c r="OYV110" s="93"/>
      <c r="OYW110" s="93"/>
      <c r="OYX110" s="93"/>
      <c r="OZD110" s="93"/>
      <c r="OZG110" s="93"/>
      <c r="OZJ110" s="93"/>
      <c r="OZM110" s="93"/>
      <c r="OZP110" s="93"/>
      <c r="OZS110" s="93"/>
      <c r="OZY110" s="93"/>
      <c r="PAH110" s="93"/>
      <c r="PAK110" s="93"/>
      <c r="PAN110" s="93"/>
      <c r="PAQ110" s="93"/>
      <c r="PBC110" s="93"/>
      <c r="PBI110" s="93"/>
      <c r="PBL110" s="93"/>
      <c r="PBO110" s="93"/>
      <c r="PBR110" s="93"/>
      <c r="PBX110" s="93"/>
      <c r="PCA110" s="93"/>
      <c r="PCD110" s="93"/>
      <c r="PCG110" s="93"/>
      <c r="PCI110" s="93"/>
      <c r="PCJ110" s="93"/>
      <c r="PCO110" s="93"/>
      <c r="PCR110" s="93"/>
      <c r="PCU110" s="93"/>
      <c r="PCX110" s="93"/>
      <c r="PDA110" s="93"/>
      <c r="PDD110" s="93"/>
      <c r="PDG110" s="93"/>
      <c r="PDM110" s="93"/>
      <c r="PDP110" s="93"/>
      <c r="PDS110" s="93"/>
      <c r="PDU110" s="93"/>
      <c r="PDV110" s="93"/>
      <c r="PED110" s="93"/>
      <c r="PEG110" s="93"/>
      <c r="PEJ110" s="93"/>
      <c r="PEU110" s="93"/>
      <c r="PEV110" s="93"/>
      <c r="PFA110" s="93"/>
      <c r="PFE110" s="93"/>
      <c r="PFF110" s="93"/>
      <c r="PFN110" s="93"/>
      <c r="PFO110" s="93"/>
      <c r="PGO110" s="93"/>
      <c r="PGP110" s="93"/>
      <c r="PGQ110" s="93"/>
      <c r="PGR110" s="93"/>
      <c r="PGS110" s="93"/>
      <c r="PGT110" s="93"/>
      <c r="PGU110" s="93"/>
      <c r="PGV110" s="93"/>
      <c r="PGW110" s="93"/>
      <c r="PGX110" s="93"/>
      <c r="PGY110" s="93"/>
      <c r="PGZ110" s="93"/>
      <c r="PHA110" s="93"/>
      <c r="PHB110" s="93"/>
      <c r="PHC110" s="93"/>
      <c r="PHD110" s="93"/>
      <c r="PHE110" s="93"/>
      <c r="PHF110" s="93"/>
      <c r="PHG110" s="93"/>
      <c r="PHH110" s="93"/>
      <c r="PHI110" s="93"/>
      <c r="PHJ110" s="93"/>
      <c r="PHK110" s="93"/>
      <c r="PHL110" s="93"/>
      <c r="PHM110" s="93"/>
      <c r="PHN110" s="93"/>
      <c r="PHO110" s="93"/>
      <c r="PHP110" s="93"/>
      <c r="PHQ110" s="93"/>
      <c r="PHR110" s="93"/>
      <c r="PHS110" s="93"/>
      <c r="PHT110" s="93"/>
      <c r="PHU110" s="93"/>
      <c r="PHV110" s="93"/>
      <c r="PHW110" s="93"/>
      <c r="PHX110" s="93"/>
      <c r="PHY110" s="93"/>
      <c r="PHZ110" s="93"/>
      <c r="PIA110" s="93"/>
      <c r="PIB110" s="93"/>
      <c r="PIC110" s="93"/>
      <c r="PID110" s="93"/>
      <c r="PIE110" s="93"/>
      <c r="PIF110" s="93"/>
      <c r="PIG110" s="93"/>
      <c r="PIH110" s="93"/>
      <c r="PII110" s="93"/>
      <c r="PIJ110" s="93"/>
      <c r="PIK110" s="93"/>
      <c r="PIL110" s="93"/>
      <c r="PIM110" s="93"/>
      <c r="PIN110" s="93"/>
      <c r="PIO110" s="93"/>
      <c r="PIP110" s="93"/>
      <c r="PIQ110" s="93"/>
      <c r="PIR110" s="93"/>
      <c r="PIS110" s="93"/>
      <c r="PIT110" s="93"/>
      <c r="PIZ110" s="93"/>
      <c r="PJC110" s="93"/>
      <c r="PJF110" s="93"/>
      <c r="PJI110" s="93"/>
      <c r="PJL110" s="93"/>
      <c r="PJO110" s="93"/>
      <c r="PJU110" s="93"/>
      <c r="PKD110" s="93"/>
      <c r="PKG110" s="93"/>
      <c r="PKJ110" s="93"/>
      <c r="PKM110" s="93"/>
      <c r="PKY110" s="93"/>
      <c r="PLE110" s="93"/>
      <c r="PLH110" s="93"/>
      <c r="PLK110" s="93"/>
      <c r="PLN110" s="93"/>
      <c r="PLT110" s="93"/>
      <c r="PLW110" s="93"/>
      <c r="PLZ110" s="93"/>
      <c r="PMC110" s="93"/>
      <c r="PME110" s="93"/>
      <c r="PMF110" s="93"/>
      <c r="PMK110" s="93"/>
      <c r="PMN110" s="93"/>
      <c r="PMQ110" s="93"/>
      <c r="PMT110" s="93"/>
      <c r="PMW110" s="93"/>
      <c r="PMZ110" s="93"/>
      <c r="PNC110" s="93"/>
      <c r="PNI110" s="93"/>
      <c r="PNL110" s="93"/>
      <c r="PNO110" s="93"/>
      <c r="PNQ110" s="93"/>
      <c r="PNR110" s="93"/>
      <c r="PNZ110" s="93"/>
      <c r="POC110" s="93"/>
      <c r="POF110" s="93"/>
      <c r="POQ110" s="93"/>
      <c r="POR110" s="93"/>
      <c r="POW110" s="93"/>
      <c r="PPA110" s="93"/>
      <c r="PPB110" s="93"/>
      <c r="PPJ110" s="93"/>
      <c r="PPK110" s="93"/>
      <c r="PQK110" s="93"/>
      <c r="PQL110" s="93"/>
      <c r="PQM110" s="93"/>
      <c r="PQN110" s="93"/>
      <c r="PQO110" s="93"/>
      <c r="PQP110" s="93"/>
      <c r="PQQ110" s="93"/>
      <c r="PQR110" s="93"/>
      <c r="PQS110" s="93"/>
      <c r="PQT110" s="93"/>
      <c r="PQU110" s="93"/>
      <c r="PQV110" s="93"/>
      <c r="PQW110" s="93"/>
      <c r="PQX110" s="93"/>
      <c r="PQY110" s="93"/>
      <c r="PQZ110" s="93"/>
      <c r="PRA110" s="93"/>
      <c r="PRB110" s="93"/>
      <c r="PRC110" s="93"/>
      <c r="PRD110" s="93"/>
      <c r="PRE110" s="93"/>
      <c r="PRF110" s="93"/>
      <c r="PRG110" s="93"/>
      <c r="PRH110" s="93"/>
      <c r="PRI110" s="93"/>
      <c r="PRJ110" s="93"/>
      <c r="PRK110" s="93"/>
      <c r="PRL110" s="93"/>
      <c r="PRM110" s="93"/>
      <c r="PRN110" s="93"/>
      <c r="PRO110" s="93"/>
      <c r="PRP110" s="93"/>
      <c r="PRQ110" s="93"/>
      <c r="PRR110" s="93"/>
      <c r="PRS110" s="93"/>
      <c r="PRT110" s="93"/>
      <c r="PRU110" s="93"/>
      <c r="PRV110" s="93"/>
      <c r="PRW110" s="93"/>
      <c r="PRX110" s="93"/>
      <c r="PRY110" s="93"/>
      <c r="PRZ110" s="93"/>
      <c r="PSA110" s="93"/>
      <c r="PSB110" s="93"/>
      <c r="PSC110" s="93"/>
      <c r="PSD110" s="93"/>
      <c r="PSE110" s="93"/>
      <c r="PSF110" s="93"/>
      <c r="PSG110" s="93"/>
      <c r="PSH110" s="93"/>
      <c r="PSI110" s="93"/>
      <c r="PSJ110" s="93"/>
      <c r="PSK110" s="93"/>
      <c r="PSL110" s="93"/>
      <c r="PSM110" s="93"/>
      <c r="PSN110" s="93"/>
      <c r="PSO110" s="93"/>
      <c r="PSP110" s="93"/>
      <c r="PSV110" s="93"/>
      <c r="PSY110" s="93"/>
      <c r="PTB110" s="93"/>
      <c r="PTE110" s="93"/>
      <c r="PTH110" s="93"/>
      <c r="PTK110" s="93"/>
      <c r="PTQ110" s="93"/>
      <c r="PTZ110" s="93"/>
      <c r="PUC110" s="93"/>
      <c r="PUF110" s="93"/>
      <c r="PUI110" s="93"/>
      <c r="PUU110" s="93"/>
      <c r="PVA110" s="93"/>
      <c r="PVD110" s="93"/>
      <c r="PVG110" s="93"/>
      <c r="PVJ110" s="93"/>
      <c r="PVP110" s="93"/>
      <c r="PVS110" s="93"/>
      <c r="PVV110" s="93"/>
      <c r="PVY110" s="93"/>
      <c r="PWA110" s="93"/>
      <c r="PWB110" s="93"/>
      <c r="PWG110" s="93"/>
      <c r="PWJ110" s="93"/>
      <c r="PWM110" s="93"/>
      <c r="PWP110" s="93"/>
      <c r="PWS110" s="93"/>
      <c r="PWV110" s="93"/>
      <c r="PWY110" s="93"/>
      <c r="PXE110" s="93"/>
      <c r="PXH110" s="93"/>
      <c r="PXK110" s="93"/>
      <c r="PXM110" s="93"/>
      <c r="PXN110" s="93"/>
      <c r="PXV110" s="93"/>
      <c r="PXY110" s="93"/>
      <c r="PYB110" s="93"/>
      <c r="PYM110" s="93"/>
      <c r="PYN110" s="93"/>
      <c r="PYS110" s="93"/>
      <c r="PYW110" s="93"/>
      <c r="PYX110" s="93"/>
      <c r="PZF110" s="93"/>
      <c r="PZG110" s="93"/>
      <c r="QAG110" s="93"/>
      <c r="QAH110" s="93"/>
      <c r="QAI110" s="93"/>
      <c r="QAJ110" s="93"/>
      <c r="QAK110" s="93"/>
      <c r="QAL110" s="93"/>
      <c r="QAM110" s="93"/>
      <c r="QAN110" s="93"/>
      <c r="QAO110" s="93"/>
      <c r="QAP110" s="93"/>
      <c r="QAQ110" s="93"/>
      <c r="QAR110" s="93"/>
      <c r="QAS110" s="93"/>
      <c r="QAT110" s="93"/>
      <c r="QAU110" s="93"/>
      <c r="QAV110" s="93"/>
      <c r="QAW110" s="93"/>
      <c r="QAX110" s="93"/>
      <c r="QAY110" s="93"/>
      <c r="QAZ110" s="93"/>
      <c r="QBA110" s="93"/>
      <c r="QBB110" s="93"/>
      <c r="QBC110" s="93"/>
      <c r="QBD110" s="93"/>
      <c r="QBE110" s="93"/>
      <c r="QBF110" s="93"/>
      <c r="QBG110" s="93"/>
      <c r="QBH110" s="93"/>
      <c r="QBI110" s="93"/>
      <c r="QBJ110" s="93"/>
      <c r="QBK110" s="93"/>
      <c r="QBL110" s="93"/>
      <c r="QBM110" s="93"/>
      <c r="QBN110" s="93"/>
      <c r="QBO110" s="93"/>
      <c r="QBP110" s="93"/>
      <c r="QBQ110" s="93"/>
      <c r="QBR110" s="93"/>
      <c r="QBS110" s="93"/>
      <c r="QBT110" s="93"/>
      <c r="QBU110" s="93"/>
      <c r="QBV110" s="93"/>
      <c r="QBW110" s="93"/>
      <c r="QBX110" s="93"/>
      <c r="QBY110" s="93"/>
      <c r="QBZ110" s="93"/>
      <c r="QCA110" s="93"/>
      <c r="QCB110" s="93"/>
      <c r="QCC110" s="93"/>
      <c r="QCD110" s="93"/>
      <c r="QCE110" s="93"/>
      <c r="QCF110" s="93"/>
      <c r="QCG110" s="93"/>
      <c r="QCH110" s="93"/>
      <c r="QCI110" s="93"/>
      <c r="QCJ110" s="93"/>
      <c r="QCK110" s="93"/>
      <c r="QCL110" s="93"/>
      <c r="QCR110" s="93"/>
      <c r="QCU110" s="93"/>
      <c r="QCX110" s="93"/>
      <c r="QDA110" s="93"/>
      <c r="QDD110" s="93"/>
      <c r="QDG110" s="93"/>
      <c r="QDM110" s="93"/>
      <c r="QDV110" s="93"/>
      <c r="QDY110" s="93"/>
      <c r="QEB110" s="93"/>
      <c r="QEE110" s="93"/>
      <c r="QEQ110" s="93"/>
      <c r="QEW110" s="93"/>
      <c r="QEZ110" s="93"/>
      <c r="QFC110" s="93"/>
      <c r="QFF110" s="93"/>
      <c r="QFL110" s="93"/>
      <c r="QFO110" s="93"/>
      <c r="QFR110" s="93"/>
      <c r="QFU110" s="93"/>
      <c r="QFW110" s="93"/>
      <c r="QFX110" s="93"/>
      <c r="QGC110" s="93"/>
      <c r="QGF110" s="93"/>
      <c r="QGI110" s="93"/>
      <c r="QGL110" s="93"/>
      <c r="QGO110" s="93"/>
      <c r="QGR110" s="93"/>
      <c r="QGU110" s="93"/>
      <c r="QHA110" s="93"/>
      <c r="QHD110" s="93"/>
      <c r="QHG110" s="93"/>
      <c r="QHI110" s="93"/>
      <c r="QHJ110" s="93"/>
      <c r="QHR110" s="93"/>
      <c r="QHU110" s="93"/>
      <c r="QHX110" s="93"/>
      <c r="QII110" s="93"/>
      <c r="QIJ110" s="93"/>
      <c r="QIO110" s="93"/>
      <c r="QIS110" s="93"/>
      <c r="QIT110" s="93"/>
      <c r="QJB110" s="93"/>
      <c r="QJC110" s="93"/>
      <c r="QKC110" s="93"/>
      <c r="QKD110" s="93"/>
      <c r="QKE110" s="93"/>
      <c r="QKF110" s="93"/>
      <c r="QKG110" s="93"/>
      <c r="QKH110" s="93"/>
      <c r="QKI110" s="93"/>
      <c r="QKJ110" s="93"/>
      <c r="QKK110" s="93"/>
      <c r="QKL110" s="93"/>
      <c r="QKM110" s="93"/>
      <c r="QKN110" s="93"/>
      <c r="QKO110" s="93"/>
      <c r="QKP110" s="93"/>
      <c r="QKQ110" s="93"/>
      <c r="QKR110" s="93"/>
      <c r="QKS110" s="93"/>
      <c r="QKT110" s="93"/>
      <c r="QKU110" s="93"/>
      <c r="QKV110" s="93"/>
      <c r="QKW110" s="93"/>
      <c r="QKX110" s="93"/>
      <c r="QKY110" s="93"/>
      <c r="QKZ110" s="93"/>
      <c r="QLA110" s="93"/>
      <c r="QLB110" s="93"/>
      <c r="QLC110" s="93"/>
      <c r="QLD110" s="93"/>
      <c r="QLE110" s="93"/>
      <c r="QLF110" s="93"/>
      <c r="QLG110" s="93"/>
      <c r="QLH110" s="93"/>
      <c r="QLI110" s="93"/>
      <c r="QLJ110" s="93"/>
      <c r="QLK110" s="93"/>
      <c r="QLL110" s="93"/>
      <c r="QLM110" s="93"/>
      <c r="QLN110" s="93"/>
      <c r="QLO110" s="93"/>
      <c r="QLP110" s="93"/>
      <c r="QLQ110" s="93"/>
      <c r="QLR110" s="93"/>
      <c r="QLS110" s="93"/>
      <c r="QLT110" s="93"/>
      <c r="QLU110" s="93"/>
      <c r="QLV110" s="93"/>
      <c r="QLW110" s="93"/>
      <c r="QLX110" s="93"/>
      <c r="QLY110" s="93"/>
      <c r="QLZ110" s="93"/>
      <c r="QMA110" s="93"/>
      <c r="QMB110" s="93"/>
      <c r="QMC110" s="93"/>
      <c r="QMD110" s="93"/>
      <c r="QME110" s="93"/>
      <c r="QMF110" s="93"/>
      <c r="QMG110" s="93"/>
      <c r="QMH110" s="93"/>
      <c r="QMN110" s="93"/>
      <c r="QMQ110" s="93"/>
      <c r="QMT110" s="93"/>
      <c r="QMW110" s="93"/>
      <c r="QMZ110" s="93"/>
      <c r="QNC110" s="93"/>
      <c r="QNI110" s="93"/>
      <c r="QNR110" s="93"/>
      <c r="QNU110" s="93"/>
      <c r="QNX110" s="93"/>
      <c r="QOA110" s="93"/>
      <c r="QOM110" s="93"/>
      <c r="QOS110" s="93"/>
      <c r="QOV110" s="93"/>
      <c r="QOY110" s="93"/>
      <c r="QPB110" s="93"/>
      <c r="QPH110" s="93"/>
      <c r="QPK110" s="93"/>
      <c r="QPN110" s="93"/>
      <c r="QPQ110" s="93"/>
      <c r="QPS110" s="93"/>
      <c r="QPT110" s="93"/>
      <c r="QPY110" s="93"/>
      <c r="QQB110" s="93"/>
      <c r="QQE110" s="93"/>
      <c r="QQH110" s="93"/>
      <c r="QQK110" s="93"/>
      <c r="QQN110" s="93"/>
      <c r="QQQ110" s="93"/>
      <c r="QQW110" s="93"/>
      <c r="QQZ110" s="93"/>
      <c r="QRC110" s="93"/>
      <c r="QRE110" s="93"/>
      <c r="QRF110" s="93"/>
      <c r="QRN110" s="93"/>
      <c r="QRQ110" s="93"/>
      <c r="QRT110" s="93"/>
      <c r="QSE110" s="93"/>
      <c r="QSF110" s="93"/>
      <c r="QSK110" s="93"/>
      <c r="QSO110" s="93"/>
      <c r="QSP110" s="93"/>
      <c r="QSX110" s="93"/>
      <c r="QSY110" s="93"/>
      <c r="QTY110" s="93"/>
      <c r="QTZ110" s="93"/>
      <c r="QUA110" s="93"/>
      <c r="QUB110" s="93"/>
      <c r="QUC110" s="93"/>
      <c r="QUD110" s="93"/>
      <c r="QUE110" s="93"/>
      <c r="QUF110" s="93"/>
      <c r="QUG110" s="93"/>
      <c r="QUH110" s="93"/>
      <c r="QUI110" s="93"/>
      <c r="QUJ110" s="93"/>
      <c r="QUK110" s="93"/>
      <c r="QUL110" s="93"/>
      <c r="QUM110" s="93"/>
      <c r="QUN110" s="93"/>
      <c r="QUO110" s="93"/>
      <c r="QUP110" s="93"/>
      <c r="QUQ110" s="93"/>
      <c r="QUR110" s="93"/>
      <c r="QUS110" s="93"/>
      <c r="QUT110" s="93"/>
      <c r="QUU110" s="93"/>
      <c r="QUV110" s="93"/>
      <c r="QUW110" s="93"/>
      <c r="QUX110" s="93"/>
      <c r="QUY110" s="93"/>
      <c r="QUZ110" s="93"/>
      <c r="QVA110" s="93"/>
      <c r="QVB110" s="93"/>
      <c r="QVC110" s="93"/>
      <c r="QVD110" s="93"/>
      <c r="QVE110" s="93"/>
      <c r="QVF110" s="93"/>
      <c r="QVG110" s="93"/>
      <c r="QVH110" s="93"/>
      <c r="QVI110" s="93"/>
      <c r="QVJ110" s="93"/>
      <c r="QVK110" s="93"/>
      <c r="QVL110" s="93"/>
      <c r="QVM110" s="93"/>
      <c r="QVN110" s="93"/>
      <c r="QVO110" s="93"/>
      <c r="QVP110" s="93"/>
      <c r="QVQ110" s="93"/>
      <c r="QVR110" s="93"/>
      <c r="QVS110" s="93"/>
      <c r="QVT110" s="93"/>
      <c r="QVU110" s="93"/>
      <c r="QVV110" s="93"/>
      <c r="QVW110" s="93"/>
      <c r="QVX110" s="93"/>
      <c r="QVY110" s="93"/>
      <c r="QVZ110" s="93"/>
      <c r="QWA110" s="93"/>
      <c r="QWB110" s="93"/>
      <c r="QWC110" s="93"/>
      <c r="QWD110" s="93"/>
      <c r="QWJ110" s="93"/>
      <c r="QWM110" s="93"/>
      <c r="QWP110" s="93"/>
      <c r="QWS110" s="93"/>
      <c r="QWV110" s="93"/>
      <c r="QWY110" s="93"/>
      <c r="QXE110" s="93"/>
      <c r="QXN110" s="93"/>
      <c r="QXQ110" s="93"/>
      <c r="QXT110" s="93"/>
      <c r="QXW110" s="93"/>
      <c r="QYI110" s="93"/>
      <c r="QYO110" s="93"/>
      <c r="QYR110" s="93"/>
      <c r="QYU110" s="93"/>
      <c r="QYX110" s="93"/>
      <c r="QZD110" s="93"/>
      <c r="QZG110" s="93"/>
      <c r="QZJ110" s="93"/>
      <c r="QZM110" s="93"/>
      <c r="QZO110" s="93"/>
      <c r="QZP110" s="93"/>
      <c r="QZU110" s="93"/>
      <c r="QZX110" s="93"/>
      <c r="RAA110" s="93"/>
      <c r="RAD110" s="93"/>
      <c r="RAG110" s="93"/>
      <c r="RAJ110" s="93"/>
      <c r="RAM110" s="93"/>
      <c r="RAS110" s="93"/>
      <c r="RAV110" s="93"/>
      <c r="RAY110" s="93"/>
      <c r="RBA110" s="93"/>
      <c r="RBB110" s="93"/>
      <c r="RBJ110" s="93"/>
      <c r="RBM110" s="93"/>
      <c r="RBP110" s="93"/>
      <c r="RCA110" s="93"/>
      <c r="RCB110" s="93"/>
      <c r="RCG110" s="93"/>
      <c r="RCK110" s="93"/>
      <c r="RCL110" s="93"/>
      <c r="RCT110" s="93"/>
      <c r="RCU110" s="93"/>
      <c r="RDU110" s="93"/>
      <c r="RDV110" s="93"/>
      <c r="RDW110" s="93"/>
      <c r="RDX110" s="93"/>
      <c r="RDY110" s="93"/>
      <c r="RDZ110" s="93"/>
      <c r="REA110" s="93"/>
      <c r="REB110" s="93"/>
      <c r="REC110" s="93"/>
      <c r="RED110" s="93"/>
      <c r="REE110" s="93"/>
      <c r="REF110" s="93"/>
      <c r="REG110" s="93"/>
      <c r="REH110" s="93"/>
      <c r="REI110" s="93"/>
      <c r="REJ110" s="93"/>
      <c r="REK110" s="93"/>
      <c r="REL110" s="93"/>
      <c r="REM110" s="93"/>
      <c r="REN110" s="93"/>
      <c r="REO110" s="93"/>
      <c r="REP110" s="93"/>
      <c r="REQ110" s="93"/>
      <c r="RER110" s="93"/>
      <c r="RES110" s="93"/>
      <c r="RET110" s="93"/>
      <c r="REU110" s="93"/>
      <c r="REV110" s="93"/>
      <c r="REW110" s="93"/>
      <c r="REX110" s="93"/>
      <c r="REY110" s="93"/>
      <c r="REZ110" s="93"/>
      <c r="RFA110" s="93"/>
      <c r="RFB110" s="93"/>
      <c r="RFC110" s="93"/>
      <c r="RFD110" s="93"/>
      <c r="RFE110" s="93"/>
      <c r="RFF110" s="93"/>
      <c r="RFG110" s="93"/>
      <c r="RFH110" s="93"/>
      <c r="RFI110" s="93"/>
      <c r="RFJ110" s="93"/>
      <c r="RFK110" s="93"/>
      <c r="RFL110" s="93"/>
      <c r="RFM110" s="93"/>
      <c r="RFN110" s="93"/>
      <c r="RFO110" s="93"/>
      <c r="RFP110" s="93"/>
      <c r="RFQ110" s="93"/>
      <c r="RFR110" s="93"/>
      <c r="RFS110" s="93"/>
      <c r="RFT110" s="93"/>
      <c r="RFU110" s="93"/>
      <c r="RFV110" s="93"/>
      <c r="RFW110" s="93"/>
      <c r="RFX110" s="93"/>
      <c r="RFY110" s="93"/>
      <c r="RFZ110" s="93"/>
      <c r="RGF110" s="93"/>
      <c r="RGI110" s="93"/>
      <c r="RGL110" s="93"/>
      <c r="RGO110" s="93"/>
      <c r="RGR110" s="93"/>
      <c r="RGU110" s="93"/>
      <c r="RHA110" s="93"/>
      <c r="RHJ110" s="93"/>
      <c r="RHM110" s="93"/>
      <c r="RHP110" s="93"/>
      <c r="RHS110" s="93"/>
      <c r="RIE110" s="93"/>
      <c r="RIK110" s="93"/>
      <c r="RIN110" s="93"/>
      <c r="RIQ110" s="93"/>
      <c r="RIT110" s="93"/>
      <c r="RIZ110" s="93"/>
      <c r="RJC110" s="93"/>
      <c r="RJF110" s="93"/>
      <c r="RJI110" s="93"/>
      <c r="RJK110" s="93"/>
      <c r="RJL110" s="93"/>
      <c r="RJQ110" s="93"/>
      <c r="RJT110" s="93"/>
      <c r="RJW110" s="93"/>
      <c r="RJZ110" s="93"/>
      <c r="RKC110" s="93"/>
      <c r="RKF110" s="93"/>
      <c r="RKI110" s="93"/>
      <c r="RKO110" s="93"/>
      <c r="RKR110" s="93"/>
      <c r="RKU110" s="93"/>
      <c r="RKW110" s="93"/>
      <c r="RKX110" s="93"/>
      <c r="RLF110" s="93"/>
      <c r="RLI110" s="93"/>
      <c r="RLL110" s="93"/>
      <c r="RLW110" s="93"/>
      <c r="RLX110" s="93"/>
      <c r="RMC110" s="93"/>
      <c r="RMG110" s="93"/>
      <c r="RMH110" s="93"/>
      <c r="RMP110" s="93"/>
      <c r="RMQ110" s="93"/>
      <c r="RNQ110" s="93"/>
      <c r="RNR110" s="93"/>
      <c r="RNS110" s="93"/>
      <c r="RNT110" s="93"/>
      <c r="RNU110" s="93"/>
      <c r="RNV110" s="93"/>
      <c r="RNW110" s="93"/>
      <c r="RNX110" s="93"/>
      <c r="RNY110" s="93"/>
      <c r="RNZ110" s="93"/>
      <c r="ROA110" s="93"/>
      <c r="ROB110" s="93"/>
      <c r="ROC110" s="93"/>
      <c r="ROD110" s="93"/>
      <c r="ROE110" s="93"/>
      <c r="ROF110" s="93"/>
      <c r="ROG110" s="93"/>
      <c r="ROH110" s="93"/>
      <c r="ROI110" s="93"/>
      <c r="ROJ110" s="93"/>
      <c r="ROK110" s="93"/>
      <c r="ROL110" s="93"/>
      <c r="ROM110" s="93"/>
      <c r="RON110" s="93"/>
      <c r="ROO110" s="93"/>
      <c r="ROP110" s="93"/>
      <c r="ROQ110" s="93"/>
      <c r="ROR110" s="93"/>
      <c r="ROS110" s="93"/>
      <c r="ROT110" s="93"/>
      <c r="ROU110" s="93"/>
      <c r="ROV110" s="93"/>
      <c r="ROW110" s="93"/>
      <c r="ROX110" s="93"/>
      <c r="ROY110" s="93"/>
      <c r="ROZ110" s="93"/>
      <c r="RPA110" s="93"/>
      <c r="RPB110" s="93"/>
      <c r="RPC110" s="93"/>
      <c r="RPD110" s="93"/>
      <c r="RPE110" s="93"/>
      <c r="RPF110" s="93"/>
      <c r="RPG110" s="93"/>
      <c r="RPH110" s="93"/>
      <c r="RPI110" s="93"/>
      <c r="RPJ110" s="93"/>
      <c r="RPK110" s="93"/>
      <c r="RPL110" s="93"/>
      <c r="RPM110" s="93"/>
      <c r="RPN110" s="93"/>
      <c r="RPO110" s="93"/>
      <c r="RPP110" s="93"/>
      <c r="RPQ110" s="93"/>
      <c r="RPR110" s="93"/>
      <c r="RPS110" s="93"/>
      <c r="RPT110" s="93"/>
      <c r="RPU110" s="93"/>
      <c r="RPV110" s="93"/>
      <c r="RQB110" s="93"/>
      <c r="RQE110" s="93"/>
      <c r="RQH110" s="93"/>
      <c r="RQK110" s="93"/>
      <c r="RQN110" s="93"/>
      <c r="RQQ110" s="93"/>
      <c r="RQW110" s="93"/>
      <c r="RRF110" s="93"/>
      <c r="RRI110" s="93"/>
      <c r="RRL110" s="93"/>
      <c r="RRO110" s="93"/>
      <c r="RSA110" s="93"/>
      <c r="RSG110" s="93"/>
      <c r="RSJ110" s="93"/>
      <c r="RSM110" s="93"/>
      <c r="RSP110" s="93"/>
      <c r="RSV110" s="93"/>
      <c r="RSY110" s="93"/>
      <c r="RTB110" s="93"/>
      <c r="RTE110" s="93"/>
      <c r="RTG110" s="93"/>
      <c r="RTH110" s="93"/>
      <c r="RTM110" s="93"/>
      <c r="RTP110" s="93"/>
      <c r="RTS110" s="93"/>
      <c r="RTV110" s="93"/>
      <c r="RTY110" s="93"/>
      <c r="RUB110" s="93"/>
      <c r="RUE110" s="93"/>
      <c r="RUK110" s="93"/>
      <c r="RUN110" s="93"/>
      <c r="RUQ110" s="93"/>
      <c r="RUS110" s="93"/>
      <c r="RUT110" s="93"/>
      <c r="RVB110" s="93"/>
      <c r="RVE110" s="93"/>
      <c r="RVH110" s="93"/>
      <c r="RVS110" s="93"/>
      <c r="RVT110" s="93"/>
      <c r="RVY110" s="93"/>
      <c r="RWC110" s="93"/>
      <c r="RWD110" s="93"/>
      <c r="RWL110" s="93"/>
      <c r="RWM110" s="93"/>
      <c r="RXM110" s="93"/>
      <c r="RXN110" s="93"/>
      <c r="RXO110" s="93"/>
      <c r="RXP110" s="93"/>
      <c r="RXQ110" s="93"/>
      <c r="RXR110" s="93"/>
      <c r="RXS110" s="93"/>
      <c r="RXT110" s="93"/>
      <c r="RXU110" s="93"/>
      <c r="RXV110" s="93"/>
      <c r="RXW110" s="93"/>
      <c r="RXX110" s="93"/>
      <c r="RXY110" s="93"/>
      <c r="RXZ110" s="93"/>
      <c r="RYA110" s="93"/>
      <c r="RYB110" s="93"/>
      <c r="RYC110" s="93"/>
      <c r="RYD110" s="93"/>
      <c r="RYE110" s="93"/>
      <c r="RYF110" s="93"/>
      <c r="RYG110" s="93"/>
      <c r="RYH110" s="93"/>
      <c r="RYI110" s="93"/>
      <c r="RYJ110" s="93"/>
      <c r="RYK110" s="93"/>
      <c r="RYL110" s="93"/>
      <c r="RYM110" s="93"/>
      <c r="RYN110" s="93"/>
      <c r="RYO110" s="93"/>
      <c r="RYP110" s="93"/>
      <c r="RYQ110" s="93"/>
      <c r="RYR110" s="93"/>
      <c r="RYS110" s="93"/>
      <c r="RYT110" s="93"/>
      <c r="RYU110" s="93"/>
      <c r="RYV110" s="93"/>
      <c r="RYW110" s="93"/>
      <c r="RYX110" s="93"/>
      <c r="RYY110" s="93"/>
      <c r="RYZ110" s="93"/>
      <c r="RZA110" s="93"/>
      <c r="RZB110" s="93"/>
      <c r="RZC110" s="93"/>
      <c r="RZD110" s="93"/>
      <c r="RZE110" s="93"/>
      <c r="RZF110" s="93"/>
      <c r="RZG110" s="93"/>
      <c r="RZH110" s="93"/>
      <c r="RZI110" s="93"/>
      <c r="RZJ110" s="93"/>
      <c r="RZK110" s="93"/>
      <c r="RZL110" s="93"/>
      <c r="RZM110" s="93"/>
      <c r="RZN110" s="93"/>
      <c r="RZO110" s="93"/>
      <c r="RZP110" s="93"/>
      <c r="RZQ110" s="93"/>
      <c r="RZR110" s="93"/>
      <c r="RZX110" s="93"/>
      <c r="SAA110" s="93"/>
      <c r="SAD110" s="93"/>
      <c r="SAG110" s="93"/>
      <c r="SAJ110" s="93"/>
      <c r="SAM110" s="93"/>
      <c r="SAS110" s="93"/>
      <c r="SBB110" s="93"/>
      <c r="SBE110" s="93"/>
      <c r="SBH110" s="93"/>
      <c r="SBK110" s="93"/>
      <c r="SBW110" s="93"/>
      <c r="SCC110" s="93"/>
      <c r="SCF110" s="93"/>
      <c r="SCI110" s="93"/>
      <c r="SCL110" s="93"/>
      <c r="SCR110" s="93"/>
      <c r="SCU110" s="93"/>
      <c r="SCX110" s="93"/>
      <c r="SDA110" s="93"/>
      <c r="SDC110" s="93"/>
      <c r="SDD110" s="93"/>
      <c r="SDI110" s="93"/>
      <c r="SDL110" s="93"/>
      <c r="SDO110" s="93"/>
      <c r="SDR110" s="93"/>
      <c r="SDU110" s="93"/>
      <c r="SDX110" s="93"/>
      <c r="SEA110" s="93"/>
      <c r="SEG110" s="93"/>
      <c r="SEJ110" s="93"/>
      <c r="SEM110" s="93"/>
      <c r="SEO110" s="93"/>
      <c r="SEP110" s="93"/>
      <c r="SEX110" s="93"/>
      <c r="SFA110" s="93"/>
      <c r="SFD110" s="93"/>
      <c r="SFO110" s="93"/>
      <c r="SFP110" s="93"/>
      <c r="SFU110" s="93"/>
      <c r="SFY110" s="93"/>
      <c r="SFZ110" s="93"/>
      <c r="SGH110" s="93"/>
      <c r="SGI110" s="93"/>
      <c r="SHI110" s="93"/>
      <c r="SHJ110" s="93"/>
      <c r="SHK110" s="93"/>
      <c r="SHL110" s="93"/>
      <c r="SHM110" s="93"/>
      <c r="SHN110" s="93"/>
      <c r="SHO110" s="93"/>
      <c r="SHP110" s="93"/>
      <c r="SHQ110" s="93"/>
      <c r="SHR110" s="93"/>
      <c r="SHS110" s="93"/>
      <c r="SHT110" s="93"/>
      <c r="SHU110" s="93"/>
      <c r="SHV110" s="93"/>
      <c r="SHW110" s="93"/>
      <c r="SHX110" s="93"/>
      <c r="SHY110" s="93"/>
      <c r="SHZ110" s="93"/>
      <c r="SIA110" s="93"/>
      <c r="SIB110" s="93"/>
      <c r="SIC110" s="93"/>
      <c r="SID110" s="93"/>
      <c r="SIE110" s="93"/>
      <c r="SIF110" s="93"/>
      <c r="SIG110" s="93"/>
      <c r="SIH110" s="93"/>
      <c r="SII110" s="93"/>
      <c r="SIJ110" s="93"/>
      <c r="SIK110" s="93"/>
      <c r="SIL110" s="93"/>
      <c r="SIM110" s="93"/>
      <c r="SIN110" s="93"/>
      <c r="SIO110" s="93"/>
      <c r="SIP110" s="93"/>
      <c r="SIQ110" s="93"/>
      <c r="SIR110" s="93"/>
      <c r="SIS110" s="93"/>
      <c r="SIT110" s="93"/>
      <c r="SIU110" s="93"/>
      <c r="SIV110" s="93"/>
      <c r="SIW110" s="93"/>
      <c r="SIX110" s="93"/>
      <c r="SIY110" s="93"/>
      <c r="SIZ110" s="93"/>
      <c r="SJA110" s="93"/>
      <c r="SJB110" s="93"/>
      <c r="SJC110" s="93"/>
      <c r="SJD110" s="93"/>
      <c r="SJE110" s="93"/>
      <c r="SJF110" s="93"/>
      <c r="SJG110" s="93"/>
      <c r="SJH110" s="93"/>
      <c r="SJI110" s="93"/>
      <c r="SJJ110" s="93"/>
      <c r="SJK110" s="93"/>
      <c r="SJL110" s="93"/>
      <c r="SJM110" s="93"/>
      <c r="SJN110" s="93"/>
      <c r="SJT110" s="93"/>
      <c r="SJW110" s="93"/>
      <c r="SJZ110" s="93"/>
      <c r="SKC110" s="93"/>
      <c r="SKF110" s="93"/>
      <c r="SKI110" s="93"/>
      <c r="SKO110" s="93"/>
      <c r="SKX110" s="93"/>
      <c r="SLA110" s="93"/>
      <c r="SLD110" s="93"/>
      <c r="SLG110" s="93"/>
      <c r="SLS110" s="93"/>
      <c r="SLY110" s="93"/>
      <c r="SMB110" s="93"/>
      <c r="SME110" s="93"/>
      <c r="SMH110" s="93"/>
      <c r="SMN110" s="93"/>
      <c r="SMQ110" s="93"/>
      <c r="SMT110" s="93"/>
      <c r="SMW110" s="93"/>
      <c r="SMY110" s="93"/>
      <c r="SMZ110" s="93"/>
      <c r="SNE110" s="93"/>
      <c r="SNH110" s="93"/>
      <c r="SNK110" s="93"/>
      <c r="SNN110" s="93"/>
      <c r="SNQ110" s="93"/>
      <c r="SNT110" s="93"/>
      <c r="SNW110" s="93"/>
      <c r="SOC110" s="93"/>
      <c r="SOF110" s="93"/>
      <c r="SOI110" s="93"/>
      <c r="SOK110" s="93"/>
      <c r="SOL110" s="93"/>
      <c r="SOT110" s="93"/>
      <c r="SOW110" s="93"/>
      <c r="SOZ110" s="93"/>
      <c r="SPK110" s="93"/>
      <c r="SPL110" s="93"/>
      <c r="SPQ110" s="93"/>
      <c r="SPU110" s="93"/>
      <c r="SPV110" s="93"/>
      <c r="SQD110" s="93"/>
      <c r="SQE110" s="93"/>
      <c r="SRE110" s="93"/>
      <c r="SRF110" s="93"/>
      <c r="SRG110" s="93"/>
      <c r="SRH110" s="93"/>
      <c r="SRI110" s="93"/>
      <c r="SRJ110" s="93"/>
      <c r="SRK110" s="93"/>
      <c r="SRL110" s="93"/>
      <c r="SRM110" s="93"/>
      <c r="SRN110" s="93"/>
      <c r="SRO110" s="93"/>
      <c r="SRP110" s="93"/>
      <c r="SRQ110" s="93"/>
      <c r="SRR110" s="93"/>
      <c r="SRS110" s="93"/>
      <c r="SRT110" s="93"/>
      <c r="SRU110" s="93"/>
      <c r="SRV110" s="93"/>
      <c r="SRW110" s="93"/>
      <c r="SRX110" s="93"/>
      <c r="SRY110" s="93"/>
      <c r="SRZ110" s="93"/>
      <c r="SSA110" s="93"/>
      <c r="SSB110" s="93"/>
      <c r="SSC110" s="93"/>
      <c r="SSD110" s="93"/>
      <c r="SSE110" s="93"/>
      <c r="SSF110" s="93"/>
      <c r="SSG110" s="93"/>
      <c r="SSH110" s="93"/>
      <c r="SSI110" s="93"/>
      <c r="SSJ110" s="93"/>
      <c r="SSK110" s="93"/>
      <c r="SSL110" s="93"/>
      <c r="SSM110" s="93"/>
      <c r="SSN110" s="93"/>
      <c r="SSO110" s="93"/>
      <c r="SSP110" s="93"/>
      <c r="SSQ110" s="93"/>
      <c r="SSR110" s="93"/>
      <c r="SSS110" s="93"/>
      <c r="SST110" s="93"/>
      <c r="SSU110" s="93"/>
      <c r="SSV110" s="93"/>
      <c r="SSW110" s="93"/>
      <c r="SSX110" s="93"/>
      <c r="SSY110" s="93"/>
      <c r="SSZ110" s="93"/>
      <c r="STA110" s="93"/>
      <c r="STB110" s="93"/>
      <c r="STC110" s="93"/>
      <c r="STD110" s="93"/>
      <c r="STE110" s="93"/>
      <c r="STF110" s="93"/>
      <c r="STG110" s="93"/>
      <c r="STH110" s="93"/>
      <c r="STI110" s="93"/>
      <c r="STJ110" s="93"/>
      <c r="STP110" s="93"/>
      <c r="STS110" s="93"/>
      <c r="STV110" s="93"/>
      <c r="STY110" s="93"/>
      <c r="SUB110" s="93"/>
      <c r="SUE110" s="93"/>
      <c r="SUK110" s="93"/>
      <c r="SUT110" s="93"/>
      <c r="SUW110" s="93"/>
      <c r="SUZ110" s="93"/>
      <c r="SVC110" s="93"/>
      <c r="SVO110" s="93"/>
      <c r="SVU110" s="93"/>
      <c r="SVX110" s="93"/>
      <c r="SWA110" s="93"/>
      <c r="SWD110" s="93"/>
      <c r="SWJ110" s="93"/>
      <c r="SWM110" s="93"/>
      <c r="SWP110" s="93"/>
      <c r="SWS110" s="93"/>
      <c r="SWU110" s="93"/>
      <c r="SWV110" s="93"/>
      <c r="SXA110" s="93"/>
      <c r="SXD110" s="93"/>
      <c r="SXG110" s="93"/>
      <c r="SXJ110" s="93"/>
      <c r="SXM110" s="93"/>
      <c r="SXP110" s="93"/>
      <c r="SXS110" s="93"/>
      <c r="SXY110" s="93"/>
      <c r="SYB110" s="93"/>
      <c r="SYE110" s="93"/>
      <c r="SYG110" s="93"/>
      <c r="SYH110" s="93"/>
      <c r="SYP110" s="93"/>
      <c r="SYS110" s="93"/>
      <c r="SYV110" s="93"/>
      <c r="SZG110" s="93"/>
      <c r="SZH110" s="93"/>
      <c r="SZM110" s="93"/>
      <c r="SZQ110" s="93"/>
      <c r="SZR110" s="93"/>
      <c r="SZZ110" s="93"/>
      <c r="TAA110" s="93"/>
      <c r="TBA110" s="93"/>
      <c r="TBB110" s="93"/>
      <c r="TBC110" s="93"/>
      <c r="TBD110" s="93"/>
      <c r="TBE110" s="93"/>
      <c r="TBF110" s="93"/>
      <c r="TBG110" s="93"/>
      <c r="TBH110" s="93"/>
      <c r="TBI110" s="93"/>
      <c r="TBJ110" s="93"/>
      <c r="TBK110" s="93"/>
      <c r="TBL110" s="93"/>
      <c r="TBM110" s="93"/>
      <c r="TBN110" s="93"/>
      <c r="TBO110" s="93"/>
      <c r="TBP110" s="93"/>
      <c r="TBQ110" s="93"/>
      <c r="TBR110" s="93"/>
      <c r="TBS110" s="93"/>
      <c r="TBT110" s="93"/>
      <c r="TBU110" s="93"/>
      <c r="TBV110" s="93"/>
      <c r="TBW110" s="93"/>
      <c r="TBX110" s="93"/>
      <c r="TBY110" s="93"/>
      <c r="TBZ110" s="93"/>
      <c r="TCA110" s="93"/>
      <c r="TCB110" s="93"/>
      <c r="TCC110" s="93"/>
      <c r="TCD110" s="93"/>
      <c r="TCE110" s="93"/>
      <c r="TCF110" s="93"/>
      <c r="TCG110" s="93"/>
      <c r="TCH110" s="93"/>
      <c r="TCI110" s="93"/>
      <c r="TCJ110" s="93"/>
      <c r="TCK110" s="93"/>
      <c r="TCL110" s="93"/>
      <c r="TCM110" s="93"/>
      <c r="TCN110" s="93"/>
      <c r="TCO110" s="93"/>
      <c r="TCP110" s="93"/>
      <c r="TCQ110" s="93"/>
      <c r="TCR110" s="93"/>
      <c r="TCS110" s="93"/>
      <c r="TCT110" s="93"/>
      <c r="TCU110" s="93"/>
      <c r="TCV110" s="93"/>
      <c r="TCW110" s="93"/>
      <c r="TCX110" s="93"/>
      <c r="TCY110" s="93"/>
      <c r="TCZ110" s="93"/>
      <c r="TDA110" s="93"/>
      <c r="TDB110" s="93"/>
      <c r="TDC110" s="93"/>
      <c r="TDD110" s="93"/>
      <c r="TDE110" s="93"/>
      <c r="TDF110" s="93"/>
      <c r="TDL110" s="93"/>
      <c r="TDO110" s="93"/>
      <c r="TDR110" s="93"/>
      <c r="TDU110" s="93"/>
      <c r="TDX110" s="93"/>
      <c r="TEA110" s="93"/>
      <c r="TEG110" s="93"/>
      <c r="TEP110" s="93"/>
      <c r="TES110" s="93"/>
      <c r="TEV110" s="93"/>
      <c r="TEY110" s="93"/>
      <c r="TFK110" s="93"/>
      <c r="TFQ110" s="93"/>
      <c r="TFT110" s="93"/>
      <c r="TFW110" s="93"/>
      <c r="TFZ110" s="93"/>
      <c r="TGF110" s="93"/>
      <c r="TGI110" s="93"/>
      <c r="TGL110" s="93"/>
      <c r="TGO110" s="93"/>
      <c r="TGQ110" s="93"/>
      <c r="TGR110" s="93"/>
      <c r="TGW110" s="93"/>
      <c r="TGZ110" s="93"/>
      <c r="THC110" s="93"/>
      <c r="THF110" s="93"/>
      <c r="THI110" s="93"/>
      <c r="THL110" s="93"/>
      <c r="THO110" s="93"/>
      <c r="THU110" s="93"/>
      <c r="THX110" s="93"/>
      <c r="TIA110" s="93"/>
      <c r="TIC110" s="93"/>
      <c r="TID110" s="93"/>
      <c r="TIL110" s="93"/>
      <c r="TIO110" s="93"/>
      <c r="TIR110" s="93"/>
      <c r="TJC110" s="93"/>
      <c r="TJD110" s="93"/>
      <c r="TJI110" s="93"/>
      <c r="TJM110" s="93"/>
      <c r="TJN110" s="93"/>
      <c r="TJV110" s="93"/>
      <c r="TJW110" s="93"/>
      <c r="TKW110" s="93"/>
      <c r="TKX110" s="93"/>
      <c r="TKY110" s="93"/>
      <c r="TKZ110" s="93"/>
      <c r="TLA110" s="93"/>
      <c r="TLB110" s="93"/>
      <c r="TLC110" s="93"/>
      <c r="TLD110" s="93"/>
      <c r="TLE110" s="93"/>
      <c r="TLF110" s="93"/>
      <c r="TLG110" s="93"/>
      <c r="TLH110" s="93"/>
      <c r="TLI110" s="93"/>
      <c r="TLJ110" s="93"/>
      <c r="TLK110" s="93"/>
      <c r="TLL110" s="93"/>
      <c r="TLM110" s="93"/>
      <c r="TLN110" s="93"/>
      <c r="TLO110" s="93"/>
      <c r="TLP110" s="93"/>
      <c r="TLQ110" s="93"/>
      <c r="TLR110" s="93"/>
      <c r="TLS110" s="93"/>
      <c r="TLT110" s="93"/>
      <c r="TLU110" s="93"/>
      <c r="TLV110" s="93"/>
      <c r="TLW110" s="93"/>
      <c r="TLX110" s="93"/>
      <c r="TLY110" s="93"/>
      <c r="TLZ110" s="93"/>
      <c r="TMA110" s="93"/>
      <c r="TMB110" s="93"/>
      <c r="TMC110" s="93"/>
      <c r="TMD110" s="93"/>
      <c r="TME110" s="93"/>
      <c r="TMF110" s="93"/>
      <c r="TMG110" s="93"/>
      <c r="TMH110" s="93"/>
      <c r="TMI110" s="93"/>
      <c r="TMJ110" s="93"/>
      <c r="TMK110" s="93"/>
      <c r="TML110" s="93"/>
      <c r="TMM110" s="93"/>
      <c r="TMN110" s="93"/>
      <c r="TMO110" s="93"/>
      <c r="TMP110" s="93"/>
      <c r="TMQ110" s="93"/>
      <c r="TMR110" s="93"/>
      <c r="TMS110" s="93"/>
      <c r="TMT110" s="93"/>
      <c r="TMU110" s="93"/>
      <c r="TMV110" s="93"/>
      <c r="TMW110" s="93"/>
      <c r="TMX110" s="93"/>
      <c r="TMY110" s="93"/>
      <c r="TMZ110" s="93"/>
      <c r="TNA110" s="93"/>
      <c r="TNB110" s="93"/>
      <c r="TNH110" s="93"/>
      <c r="TNK110" s="93"/>
      <c r="TNN110" s="93"/>
      <c r="TNQ110" s="93"/>
      <c r="TNT110" s="93"/>
      <c r="TNW110" s="93"/>
      <c r="TOC110" s="93"/>
      <c r="TOL110" s="93"/>
      <c r="TOO110" s="93"/>
      <c r="TOR110" s="93"/>
      <c r="TOU110" s="93"/>
      <c r="TPG110" s="93"/>
      <c r="TPM110" s="93"/>
      <c r="TPP110" s="93"/>
      <c r="TPS110" s="93"/>
      <c r="TPV110" s="93"/>
      <c r="TQB110" s="93"/>
      <c r="TQE110" s="93"/>
      <c r="TQH110" s="93"/>
      <c r="TQK110" s="93"/>
      <c r="TQM110" s="93"/>
      <c r="TQN110" s="93"/>
      <c r="TQS110" s="93"/>
      <c r="TQV110" s="93"/>
      <c r="TQY110" s="93"/>
      <c r="TRB110" s="93"/>
      <c r="TRE110" s="93"/>
      <c r="TRH110" s="93"/>
      <c r="TRK110" s="93"/>
      <c r="TRQ110" s="93"/>
      <c r="TRT110" s="93"/>
      <c r="TRW110" s="93"/>
      <c r="TRY110" s="93"/>
      <c r="TRZ110" s="93"/>
      <c r="TSH110" s="93"/>
      <c r="TSK110" s="93"/>
      <c r="TSN110" s="93"/>
      <c r="TSY110" s="93"/>
      <c r="TSZ110" s="93"/>
      <c r="TTE110" s="93"/>
      <c r="TTI110" s="93"/>
      <c r="TTJ110" s="93"/>
      <c r="TTR110" s="93"/>
      <c r="TTS110" s="93"/>
      <c r="TUS110" s="93"/>
      <c r="TUT110" s="93"/>
      <c r="TUU110" s="93"/>
      <c r="TUV110" s="93"/>
      <c r="TUW110" s="93"/>
      <c r="TUX110" s="93"/>
      <c r="TUY110" s="93"/>
      <c r="TUZ110" s="93"/>
      <c r="TVA110" s="93"/>
      <c r="TVB110" s="93"/>
      <c r="TVC110" s="93"/>
      <c r="TVD110" s="93"/>
      <c r="TVE110" s="93"/>
      <c r="TVF110" s="93"/>
      <c r="TVG110" s="93"/>
      <c r="TVH110" s="93"/>
      <c r="TVI110" s="93"/>
      <c r="TVJ110" s="93"/>
      <c r="TVK110" s="93"/>
      <c r="TVL110" s="93"/>
      <c r="TVM110" s="93"/>
      <c r="TVN110" s="93"/>
      <c r="TVO110" s="93"/>
      <c r="TVP110" s="93"/>
      <c r="TVQ110" s="93"/>
      <c r="TVR110" s="93"/>
      <c r="TVS110" s="93"/>
      <c r="TVT110" s="93"/>
      <c r="TVU110" s="93"/>
      <c r="TVV110" s="93"/>
      <c r="TVW110" s="93"/>
      <c r="TVX110" s="93"/>
      <c r="TVY110" s="93"/>
      <c r="TVZ110" s="93"/>
      <c r="TWA110" s="93"/>
      <c r="TWB110" s="93"/>
      <c r="TWC110" s="93"/>
      <c r="TWD110" s="93"/>
      <c r="TWE110" s="93"/>
      <c r="TWF110" s="93"/>
      <c r="TWG110" s="93"/>
      <c r="TWH110" s="93"/>
      <c r="TWI110" s="93"/>
      <c r="TWJ110" s="93"/>
      <c r="TWK110" s="93"/>
      <c r="TWL110" s="93"/>
      <c r="TWM110" s="93"/>
      <c r="TWN110" s="93"/>
      <c r="TWO110" s="93"/>
      <c r="TWP110" s="93"/>
      <c r="TWQ110" s="93"/>
      <c r="TWR110" s="93"/>
      <c r="TWS110" s="93"/>
      <c r="TWT110" s="93"/>
      <c r="TWU110" s="93"/>
      <c r="TWV110" s="93"/>
      <c r="TWW110" s="93"/>
      <c r="TWX110" s="93"/>
      <c r="TXD110" s="93"/>
      <c r="TXG110" s="93"/>
      <c r="TXJ110" s="93"/>
      <c r="TXM110" s="93"/>
      <c r="TXP110" s="93"/>
      <c r="TXS110" s="93"/>
      <c r="TXY110" s="93"/>
      <c r="TYH110" s="93"/>
      <c r="TYK110" s="93"/>
      <c r="TYN110" s="93"/>
      <c r="TYQ110" s="93"/>
      <c r="TZC110" s="93"/>
      <c r="TZI110" s="93"/>
      <c r="TZL110" s="93"/>
      <c r="TZO110" s="93"/>
      <c r="TZR110" s="93"/>
      <c r="TZX110" s="93"/>
      <c r="UAA110" s="93"/>
      <c r="UAD110" s="93"/>
      <c r="UAG110" s="93"/>
      <c r="UAI110" s="93"/>
      <c r="UAJ110" s="93"/>
      <c r="UAO110" s="93"/>
      <c r="UAR110" s="93"/>
      <c r="UAU110" s="93"/>
      <c r="UAX110" s="93"/>
      <c r="UBA110" s="93"/>
      <c r="UBD110" s="93"/>
      <c r="UBG110" s="93"/>
      <c r="UBM110" s="93"/>
      <c r="UBP110" s="93"/>
      <c r="UBS110" s="93"/>
      <c r="UBU110" s="93"/>
      <c r="UBV110" s="93"/>
      <c r="UCD110" s="93"/>
      <c r="UCG110" s="93"/>
      <c r="UCJ110" s="93"/>
      <c r="UCU110" s="93"/>
      <c r="UCV110" s="93"/>
      <c r="UDA110" s="93"/>
      <c r="UDE110" s="93"/>
      <c r="UDF110" s="93"/>
      <c r="UDN110" s="93"/>
      <c r="UDO110" s="93"/>
      <c r="UEO110" s="93"/>
      <c r="UEP110" s="93"/>
      <c r="UEQ110" s="93"/>
      <c r="UER110" s="93"/>
      <c r="UES110" s="93"/>
      <c r="UET110" s="93"/>
      <c r="UEU110" s="93"/>
      <c r="UEV110" s="93"/>
      <c r="UEW110" s="93"/>
      <c r="UEX110" s="93"/>
      <c r="UEY110" s="93"/>
      <c r="UEZ110" s="93"/>
      <c r="UFA110" s="93"/>
      <c r="UFB110" s="93"/>
      <c r="UFC110" s="93"/>
      <c r="UFD110" s="93"/>
      <c r="UFE110" s="93"/>
      <c r="UFF110" s="93"/>
      <c r="UFG110" s="93"/>
      <c r="UFH110" s="93"/>
      <c r="UFI110" s="93"/>
      <c r="UFJ110" s="93"/>
      <c r="UFK110" s="93"/>
      <c r="UFL110" s="93"/>
      <c r="UFM110" s="93"/>
      <c r="UFN110" s="93"/>
      <c r="UFO110" s="93"/>
      <c r="UFP110" s="93"/>
      <c r="UFQ110" s="93"/>
      <c r="UFR110" s="93"/>
      <c r="UFS110" s="93"/>
      <c r="UFT110" s="93"/>
      <c r="UFU110" s="93"/>
      <c r="UFV110" s="93"/>
      <c r="UFW110" s="93"/>
      <c r="UFX110" s="93"/>
      <c r="UFY110" s="93"/>
      <c r="UFZ110" s="93"/>
      <c r="UGA110" s="93"/>
      <c r="UGB110" s="93"/>
      <c r="UGC110" s="93"/>
      <c r="UGD110" s="93"/>
      <c r="UGE110" s="93"/>
      <c r="UGF110" s="93"/>
      <c r="UGG110" s="93"/>
      <c r="UGH110" s="93"/>
      <c r="UGI110" s="93"/>
      <c r="UGJ110" s="93"/>
      <c r="UGK110" s="93"/>
      <c r="UGL110" s="93"/>
      <c r="UGM110" s="93"/>
      <c r="UGN110" s="93"/>
      <c r="UGO110" s="93"/>
      <c r="UGP110" s="93"/>
      <c r="UGQ110" s="93"/>
      <c r="UGR110" s="93"/>
      <c r="UGS110" s="93"/>
      <c r="UGT110" s="93"/>
      <c r="UGZ110" s="93"/>
      <c r="UHC110" s="93"/>
      <c r="UHF110" s="93"/>
      <c r="UHI110" s="93"/>
      <c r="UHL110" s="93"/>
      <c r="UHO110" s="93"/>
      <c r="UHU110" s="93"/>
      <c r="UID110" s="93"/>
      <c r="UIG110" s="93"/>
      <c r="UIJ110" s="93"/>
      <c r="UIM110" s="93"/>
      <c r="UIY110" s="93"/>
      <c r="UJE110" s="93"/>
      <c r="UJH110" s="93"/>
      <c r="UJK110" s="93"/>
      <c r="UJN110" s="93"/>
      <c r="UJT110" s="93"/>
      <c r="UJW110" s="93"/>
      <c r="UJZ110" s="93"/>
      <c r="UKC110" s="93"/>
      <c r="UKE110" s="93"/>
      <c r="UKF110" s="93"/>
      <c r="UKK110" s="93"/>
      <c r="UKN110" s="93"/>
      <c r="UKQ110" s="93"/>
      <c r="UKT110" s="93"/>
      <c r="UKW110" s="93"/>
      <c r="UKZ110" s="93"/>
      <c r="ULC110" s="93"/>
      <c r="ULI110" s="93"/>
      <c r="ULL110" s="93"/>
      <c r="ULO110" s="93"/>
      <c r="ULQ110" s="93"/>
      <c r="ULR110" s="93"/>
      <c r="ULZ110" s="93"/>
      <c r="UMC110" s="93"/>
      <c r="UMF110" s="93"/>
      <c r="UMQ110" s="93"/>
      <c r="UMR110" s="93"/>
      <c r="UMW110" s="93"/>
      <c r="UNA110" s="93"/>
      <c r="UNB110" s="93"/>
      <c r="UNJ110" s="93"/>
      <c r="UNK110" s="93"/>
      <c r="UOK110" s="93"/>
      <c r="UOL110" s="93"/>
      <c r="UOM110" s="93"/>
      <c r="UON110" s="93"/>
      <c r="UOO110" s="93"/>
      <c r="UOP110" s="93"/>
      <c r="UOQ110" s="93"/>
      <c r="UOR110" s="93"/>
      <c r="UOS110" s="93"/>
      <c r="UOT110" s="93"/>
      <c r="UOU110" s="93"/>
      <c r="UOV110" s="93"/>
      <c r="UOW110" s="93"/>
      <c r="UOX110" s="93"/>
      <c r="UOY110" s="93"/>
      <c r="UOZ110" s="93"/>
      <c r="UPA110" s="93"/>
      <c r="UPB110" s="93"/>
      <c r="UPC110" s="93"/>
      <c r="UPD110" s="93"/>
      <c r="UPE110" s="93"/>
      <c r="UPF110" s="93"/>
      <c r="UPG110" s="93"/>
      <c r="UPH110" s="93"/>
      <c r="UPI110" s="93"/>
      <c r="UPJ110" s="93"/>
      <c r="UPK110" s="93"/>
      <c r="UPL110" s="93"/>
      <c r="UPM110" s="93"/>
      <c r="UPN110" s="93"/>
      <c r="UPO110" s="93"/>
      <c r="UPP110" s="93"/>
      <c r="UPQ110" s="93"/>
      <c r="UPR110" s="93"/>
      <c r="UPS110" s="93"/>
      <c r="UPT110" s="93"/>
      <c r="UPU110" s="93"/>
      <c r="UPV110" s="93"/>
      <c r="UPW110" s="93"/>
      <c r="UPX110" s="93"/>
      <c r="UPY110" s="93"/>
      <c r="UPZ110" s="93"/>
      <c r="UQA110" s="93"/>
      <c r="UQB110" s="93"/>
      <c r="UQC110" s="93"/>
      <c r="UQD110" s="93"/>
      <c r="UQE110" s="93"/>
      <c r="UQF110" s="93"/>
      <c r="UQG110" s="93"/>
      <c r="UQH110" s="93"/>
      <c r="UQI110" s="93"/>
      <c r="UQJ110" s="93"/>
      <c r="UQK110" s="93"/>
      <c r="UQL110" s="93"/>
      <c r="UQM110" s="93"/>
      <c r="UQN110" s="93"/>
      <c r="UQO110" s="93"/>
      <c r="UQP110" s="93"/>
      <c r="UQV110" s="93"/>
      <c r="UQY110" s="93"/>
      <c r="URB110" s="93"/>
      <c r="URE110" s="93"/>
      <c r="URH110" s="93"/>
      <c r="URK110" s="93"/>
      <c r="URQ110" s="93"/>
      <c r="URZ110" s="93"/>
      <c r="USC110" s="93"/>
      <c r="USF110" s="93"/>
      <c r="USI110" s="93"/>
      <c r="USU110" s="93"/>
      <c r="UTA110" s="93"/>
      <c r="UTD110" s="93"/>
      <c r="UTG110" s="93"/>
      <c r="UTJ110" s="93"/>
      <c r="UTP110" s="93"/>
      <c r="UTS110" s="93"/>
      <c r="UTV110" s="93"/>
      <c r="UTY110" s="93"/>
      <c r="UUA110" s="93"/>
      <c r="UUB110" s="93"/>
      <c r="UUG110" s="93"/>
      <c r="UUJ110" s="93"/>
      <c r="UUM110" s="93"/>
      <c r="UUP110" s="93"/>
      <c r="UUS110" s="93"/>
      <c r="UUV110" s="93"/>
      <c r="UUY110" s="93"/>
      <c r="UVE110" s="93"/>
      <c r="UVH110" s="93"/>
      <c r="UVK110" s="93"/>
      <c r="UVM110" s="93"/>
      <c r="UVN110" s="93"/>
      <c r="UVV110" s="93"/>
      <c r="UVY110" s="93"/>
      <c r="UWB110" s="93"/>
      <c r="UWM110" s="93"/>
      <c r="UWN110" s="93"/>
      <c r="UWS110" s="93"/>
      <c r="UWW110" s="93"/>
      <c r="UWX110" s="93"/>
      <c r="UXF110" s="93"/>
      <c r="UXG110" s="93"/>
      <c r="UYG110" s="93"/>
      <c r="UYH110" s="93"/>
      <c r="UYI110" s="93"/>
      <c r="UYJ110" s="93"/>
      <c r="UYK110" s="93"/>
      <c r="UYL110" s="93"/>
      <c r="UYM110" s="93"/>
      <c r="UYN110" s="93"/>
      <c r="UYO110" s="93"/>
      <c r="UYP110" s="93"/>
      <c r="UYQ110" s="93"/>
      <c r="UYR110" s="93"/>
      <c r="UYS110" s="93"/>
      <c r="UYT110" s="93"/>
      <c r="UYU110" s="93"/>
      <c r="UYV110" s="93"/>
      <c r="UYW110" s="93"/>
      <c r="UYX110" s="93"/>
      <c r="UYY110" s="93"/>
      <c r="UYZ110" s="93"/>
      <c r="UZA110" s="93"/>
      <c r="UZB110" s="93"/>
      <c r="UZC110" s="93"/>
      <c r="UZD110" s="93"/>
      <c r="UZE110" s="93"/>
      <c r="UZF110" s="93"/>
      <c r="UZG110" s="93"/>
      <c r="UZH110" s="93"/>
      <c r="UZI110" s="93"/>
      <c r="UZJ110" s="93"/>
      <c r="UZK110" s="93"/>
      <c r="UZL110" s="93"/>
      <c r="UZM110" s="93"/>
      <c r="UZN110" s="93"/>
      <c r="UZO110" s="93"/>
      <c r="UZP110" s="93"/>
      <c r="UZQ110" s="93"/>
      <c r="UZR110" s="93"/>
      <c r="UZS110" s="93"/>
      <c r="UZT110" s="93"/>
      <c r="UZU110" s="93"/>
      <c r="UZV110" s="93"/>
      <c r="UZW110" s="93"/>
      <c r="UZX110" s="93"/>
      <c r="UZY110" s="93"/>
      <c r="UZZ110" s="93"/>
      <c r="VAA110" s="93"/>
      <c r="VAB110" s="93"/>
      <c r="VAC110" s="93"/>
      <c r="VAD110" s="93"/>
      <c r="VAE110" s="93"/>
      <c r="VAF110" s="93"/>
      <c r="VAG110" s="93"/>
      <c r="VAH110" s="93"/>
      <c r="VAI110" s="93"/>
      <c r="VAJ110" s="93"/>
      <c r="VAK110" s="93"/>
      <c r="VAL110" s="93"/>
      <c r="VAR110" s="93"/>
      <c r="VAU110" s="93"/>
      <c r="VAX110" s="93"/>
      <c r="VBA110" s="93"/>
      <c r="VBD110" s="93"/>
      <c r="VBG110" s="93"/>
      <c r="VBM110" s="93"/>
      <c r="VBV110" s="93"/>
      <c r="VBY110" s="93"/>
      <c r="VCB110" s="93"/>
      <c r="VCE110" s="93"/>
      <c r="VCQ110" s="93"/>
      <c r="VCW110" s="93"/>
      <c r="VCZ110" s="93"/>
      <c r="VDC110" s="93"/>
      <c r="VDF110" s="93"/>
      <c r="VDL110" s="93"/>
      <c r="VDO110" s="93"/>
      <c r="VDR110" s="93"/>
      <c r="VDU110" s="93"/>
      <c r="VDW110" s="93"/>
      <c r="VDX110" s="93"/>
      <c r="VEC110" s="93"/>
      <c r="VEF110" s="93"/>
      <c r="VEI110" s="93"/>
      <c r="VEL110" s="93"/>
      <c r="VEO110" s="93"/>
      <c r="VER110" s="93"/>
      <c r="VEU110" s="93"/>
      <c r="VFA110" s="93"/>
      <c r="VFD110" s="93"/>
      <c r="VFG110" s="93"/>
      <c r="VFI110" s="93"/>
      <c r="VFJ110" s="93"/>
      <c r="VFR110" s="93"/>
      <c r="VFU110" s="93"/>
      <c r="VFX110" s="93"/>
      <c r="VGI110" s="93"/>
      <c r="VGJ110" s="93"/>
      <c r="VGO110" s="93"/>
      <c r="VGS110" s="93"/>
      <c r="VGT110" s="93"/>
      <c r="VHB110" s="93"/>
      <c r="VHC110" s="93"/>
      <c r="VIC110" s="93"/>
      <c r="VID110" s="93"/>
      <c r="VIE110" s="93"/>
      <c r="VIF110" s="93"/>
      <c r="VIG110" s="93"/>
      <c r="VIH110" s="93"/>
      <c r="VII110" s="93"/>
      <c r="VIJ110" s="93"/>
      <c r="VIK110" s="93"/>
      <c r="VIL110" s="93"/>
      <c r="VIM110" s="93"/>
      <c r="VIN110" s="93"/>
      <c r="VIO110" s="93"/>
      <c r="VIP110" s="93"/>
      <c r="VIQ110" s="93"/>
      <c r="VIR110" s="93"/>
      <c r="VIS110" s="93"/>
      <c r="VIT110" s="93"/>
      <c r="VIU110" s="93"/>
      <c r="VIV110" s="93"/>
      <c r="VIW110" s="93"/>
      <c r="VIX110" s="93"/>
      <c r="VIY110" s="93"/>
      <c r="VIZ110" s="93"/>
      <c r="VJA110" s="93"/>
      <c r="VJB110" s="93"/>
      <c r="VJC110" s="93"/>
      <c r="VJD110" s="93"/>
      <c r="VJE110" s="93"/>
      <c r="VJF110" s="93"/>
      <c r="VJG110" s="93"/>
      <c r="VJH110" s="93"/>
      <c r="VJI110" s="93"/>
      <c r="VJJ110" s="93"/>
      <c r="VJK110" s="93"/>
      <c r="VJL110" s="93"/>
      <c r="VJM110" s="93"/>
      <c r="VJN110" s="93"/>
      <c r="VJO110" s="93"/>
      <c r="VJP110" s="93"/>
      <c r="VJQ110" s="93"/>
      <c r="VJR110" s="93"/>
      <c r="VJS110" s="93"/>
      <c r="VJT110" s="93"/>
      <c r="VJU110" s="93"/>
      <c r="VJV110" s="93"/>
      <c r="VJW110" s="93"/>
      <c r="VJX110" s="93"/>
      <c r="VJY110" s="93"/>
      <c r="VJZ110" s="93"/>
      <c r="VKA110" s="93"/>
      <c r="VKB110" s="93"/>
      <c r="VKC110" s="93"/>
      <c r="VKD110" s="93"/>
      <c r="VKE110" s="93"/>
      <c r="VKF110" s="93"/>
      <c r="VKG110" s="93"/>
      <c r="VKH110" s="93"/>
      <c r="VKN110" s="93"/>
      <c r="VKQ110" s="93"/>
      <c r="VKT110" s="93"/>
      <c r="VKW110" s="93"/>
      <c r="VKZ110" s="93"/>
      <c r="VLC110" s="93"/>
      <c r="VLI110" s="93"/>
      <c r="VLR110" s="93"/>
      <c r="VLU110" s="93"/>
      <c r="VLX110" s="93"/>
      <c r="VMA110" s="93"/>
      <c r="VMM110" s="93"/>
      <c r="VMS110" s="93"/>
      <c r="VMV110" s="93"/>
      <c r="VMY110" s="93"/>
      <c r="VNB110" s="93"/>
      <c r="VNH110" s="93"/>
      <c r="VNK110" s="93"/>
      <c r="VNN110" s="93"/>
      <c r="VNQ110" s="93"/>
      <c r="VNS110" s="93"/>
      <c r="VNT110" s="93"/>
      <c r="VNY110" s="93"/>
      <c r="VOB110" s="93"/>
      <c r="VOE110" s="93"/>
      <c r="VOH110" s="93"/>
      <c r="VOK110" s="93"/>
      <c r="VON110" s="93"/>
      <c r="VOQ110" s="93"/>
      <c r="VOW110" s="93"/>
      <c r="VOZ110" s="93"/>
      <c r="VPC110" s="93"/>
      <c r="VPE110" s="93"/>
      <c r="VPF110" s="93"/>
      <c r="VPN110" s="93"/>
      <c r="VPQ110" s="93"/>
      <c r="VPT110" s="93"/>
      <c r="VQE110" s="93"/>
      <c r="VQF110" s="93"/>
      <c r="VQK110" s="93"/>
      <c r="VQO110" s="93"/>
      <c r="VQP110" s="93"/>
      <c r="VQX110" s="93"/>
      <c r="VQY110" s="93"/>
      <c r="VRY110" s="93"/>
      <c r="VRZ110" s="93"/>
      <c r="VSA110" s="93"/>
      <c r="VSB110" s="93"/>
      <c r="VSC110" s="93"/>
      <c r="VSD110" s="93"/>
      <c r="VSE110" s="93"/>
      <c r="VSF110" s="93"/>
      <c r="VSG110" s="93"/>
      <c r="VSH110" s="93"/>
      <c r="VSI110" s="93"/>
      <c r="VSJ110" s="93"/>
      <c r="VSK110" s="93"/>
      <c r="VSL110" s="93"/>
      <c r="VSM110" s="93"/>
      <c r="VSN110" s="93"/>
      <c r="VSO110" s="93"/>
      <c r="VSP110" s="93"/>
      <c r="VSQ110" s="93"/>
      <c r="VSR110" s="93"/>
      <c r="VSS110" s="93"/>
      <c r="VST110" s="93"/>
      <c r="VSU110" s="93"/>
      <c r="VSV110" s="93"/>
      <c r="VSW110" s="93"/>
      <c r="VSX110" s="93"/>
      <c r="VSY110" s="93"/>
      <c r="VSZ110" s="93"/>
      <c r="VTA110" s="93"/>
      <c r="VTB110" s="93"/>
      <c r="VTC110" s="93"/>
      <c r="VTD110" s="93"/>
      <c r="VTE110" s="93"/>
      <c r="VTF110" s="93"/>
      <c r="VTG110" s="93"/>
      <c r="VTH110" s="93"/>
      <c r="VTI110" s="93"/>
      <c r="VTJ110" s="93"/>
      <c r="VTK110" s="93"/>
      <c r="VTL110" s="93"/>
      <c r="VTM110" s="93"/>
      <c r="VTN110" s="93"/>
      <c r="VTO110" s="93"/>
      <c r="VTP110" s="93"/>
      <c r="VTQ110" s="93"/>
      <c r="VTR110" s="93"/>
      <c r="VTS110" s="93"/>
      <c r="VTT110" s="93"/>
      <c r="VTU110" s="93"/>
      <c r="VTV110" s="93"/>
      <c r="VTW110" s="93"/>
      <c r="VTX110" s="93"/>
      <c r="VTY110" s="93"/>
      <c r="VTZ110" s="93"/>
      <c r="VUA110" s="93"/>
      <c r="VUB110" s="93"/>
      <c r="VUC110" s="93"/>
      <c r="VUD110" s="93"/>
      <c r="VUJ110" s="93"/>
      <c r="VUM110" s="93"/>
      <c r="VUP110" s="93"/>
      <c r="VUS110" s="93"/>
      <c r="VUV110" s="93"/>
      <c r="VUY110" s="93"/>
      <c r="VVE110" s="93"/>
      <c r="VVN110" s="93"/>
      <c r="VVQ110" s="93"/>
      <c r="VVT110" s="93"/>
      <c r="VVW110" s="93"/>
      <c r="VWI110" s="93"/>
      <c r="VWO110" s="93"/>
      <c r="VWR110" s="93"/>
      <c r="VWU110" s="93"/>
      <c r="VWX110" s="93"/>
      <c r="VXD110" s="93"/>
      <c r="VXG110" s="93"/>
      <c r="VXJ110" s="93"/>
      <c r="VXM110" s="93"/>
      <c r="VXO110" s="93"/>
      <c r="VXP110" s="93"/>
      <c r="VXU110" s="93"/>
      <c r="VXX110" s="93"/>
      <c r="VYA110" s="93"/>
      <c r="VYD110" s="93"/>
      <c r="VYG110" s="93"/>
      <c r="VYJ110" s="93"/>
      <c r="VYM110" s="93"/>
      <c r="VYS110" s="93"/>
      <c r="VYV110" s="93"/>
      <c r="VYY110" s="93"/>
      <c r="VZA110" s="93"/>
      <c r="VZB110" s="93"/>
      <c r="VZJ110" s="93"/>
      <c r="VZM110" s="93"/>
      <c r="VZP110" s="93"/>
      <c r="WAA110" s="93"/>
      <c r="WAB110" s="93"/>
      <c r="WAG110" s="93"/>
      <c r="WAK110" s="93"/>
      <c r="WAL110" s="93"/>
      <c r="WAT110" s="93"/>
      <c r="WAU110" s="93"/>
      <c r="WBU110" s="93"/>
      <c r="WBV110" s="93"/>
      <c r="WBW110" s="93"/>
      <c r="WBX110" s="93"/>
      <c r="WBY110" s="93"/>
      <c r="WBZ110" s="93"/>
      <c r="WCA110" s="93"/>
      <c r="WCB110" s="93"/>
      <c r="WCC110" s="93"/>
      <c r="WCD110" s="93"/>
      <c r="WCE110" s="93"/>
      <c r="WCF110" s="93"/>
      <c r="WCG110" s="93"/>
      <c r="WCH110" s="93"/>
      <c r="WCI110" s="93"/>
      <c r="WCJ110" s="93"/>
      <c r="WCK110" s="93"/>
      <c r="WCL110" s="93"/>
      <c r="WCM110" s="93"/>
      <c r="WCN110" s="93"/>
      <c r="WCO110" s="93"/>
      <c r="WCP110" s="93"/>
      <c r="WCQ110" s="93"/>
      <c r="WCR110" s="93"/>
      <c r="WCS110" s="93"/>
      <c r="WCT110" s="93"/>
      <c r="WCU110" s="93"/>
      <c r="WCV110" s="93"/>
      <c r="WCW110" s="93"/>
      <c r="WCX110" s="93"/>
      <c r="WCY110" s="93"/>
      <c r="WCZ110" s="93"/>
      <c r="WDA110" s="93"/>
      <c r="WDB110" s="93"/>
      <c r="WDC110" s="93"/>
      <c r="WDD110" s="93"/>
      <c r="WDE110" s="93"/>
      <c r="WDF110" s="93"/>
      <c r="WDG110" s="93"/>
      <c r="WDH110" s="93"/>
      <c r="WDI110" s="93"/>
      <c r="WDJ110" s="93"/>
      <c r="WDK110" s="93"/>
      <c r="WDL110" s="93"/>
      <c r="WDM110" s="93"/>
      <c r="WDN110" s="93"/>
      <c r="WDO110" s="93"/>
      <c r="WDP110" s="93"/>
      <c r="WDQ110" s="93"/>
      <c r="WDR110" s="93"/>
      <c r="WDS110" s="93"/>
      <c r="WDT110" s="93"/>
      <c r="WDU110" s="93"/>
      <c r="WDV110" s="93"/>
      <c r="WDW110" s="93"/>
      <c r="WDX110" s="93"/>
      <c r="WDY110" s="93"/>
      <c r="WDZ110" s="93"/>
      <c r="WEF110" s="93"/>
      <c r="WEI110" s="93"/>
      <c r="WEL110" s="93"/>
      <c r="WEO110" s="93"/>
      <c r="WER110" s="93"/>
      <c r="WEU110" s="93"/>
      <c r="WFA110" s="93"/>
      <c r="WFJ110" s="93"/>
      <c r="WFM110" s="93"/>
      <c r="WFP110" s="93"/>
      <c r="WFS110" s="93"/>
      <c r="WGE110" s="93"/>
      <c r="WGK110" s="93"/>
      <c r="WGN110" s="93"/>
      <c r="WGQ110" s="93"/>
      <c r="WGT110" s="93"/>
      <c r="WGZ110" s="93"/>
      <c r="WHC110" s="93"/>
      <c r="WHF110" s="93"/>
      <c r="WHI110" s="93"/>
      <c r="WHK110" s="93"/>
      <c r="WHL110" s="93"/>
      <c r="WHQ110" s="93"/>
      <c r="WHT110" s="93"/>
      <c r="WHW110" s="93"/>
      <c r="WHZ110" s="93"/>
      <c r="WIC110" s="93"/>
      <c r="WIF110" s="93"/>
      <c r="WII110" s="93"/>
      <c r="WIO110" s="93"/>
      <c r="WIR110" s="93"/>
      <c r="WIU110" s="93"/>
      <c r="WIW110" s="93"/>
      <c r="WIX110" s="93"/>
      <c r="WJF110" s="93"/>
      <c r="WJI110" s="93"/>
      <c r="WJL110" s="93"/>
      <c r="WJW110" s="93"/>
      <c r="WJX110" s="93"/>
      <c r="WKC110" s="93"/>
      <c r="WKG110" s="93"/>
      <c r="WKH110" s="93"/>
      <c r="WKP110" s="93"/>
      <c r="WKQ110" s="93"/>
      <c r="WLQ110" s="93"/>
      <c r="WLR110" s="93"/>
      <c r="WLS110" s="93"/>
      <c r="WLT110" s="93"/>
      <c r="WLU110" s="93"/>
      <c r="WLV110" s="93"/>
      <c r="WLW110" s="93"/>
      <c r="WLX110" s="93"/>
      <c r="WLY110" s="93"/>
      <c r="WLZ110" s="93"/>
      <c r="WMA110" s="93"/>
      <c r="WMB110" s="93"/>
      <c r="WMC110" s="93"/>
      <c r="WMD110" s="93"/>
      <c r="WME110" s="93"/>
      <c r="WMF110" s="93"/>
      <c r="WMG110" s="93"/>
      <c r="WMH110" s="93"/>
      <c r="WMI110" s="93"/>
      <c r="WMJ110" s="93"/>
      <c r="WMK110" s="93"/>
      <c r="WML110" s="93"/>
      <c r="WMM110" s="93"/>
      <c r="WMN110" s="93"/>
      <c r="WMO110" s="93"/>
      <c r="WMP110" s="93"/>
      <c r="WMQ110" s="93"/>
      <c r="WMR110" s="93"/>
      <c r="WMS110" s="93"/>
      <c r="WMT110" s="93"/>
      <c r="WMU110" s="93"/>
      <c r="WMV110" s="93"/>
      <c r="WMW110" s="93"/>
      <c r="WMX110" s="93"/>
      <c r="WMY110" s="93"/>
      <c r="WMZ110" s="93"/>
      <c r="WNA110" s="93"/>
      <c r="WNB110" s="93"/>
      <c r="WNC110" s="93"/>
      <c r="WND110" s="93"/>
      <c r="WNE110" s="93"/>
      <c r="WNF110" s="93"/>
      <c r="WNG110" s="93"/>
      <c r="WNH110" s="93"/>
      <c r="WNI110" s="93"/>
      <c r="WNJ110" s="93"/>
      <c r="WNK110" s="93"/>
      <c r="WNL110" s="93"/>
      <c r="WNM110" s="93"/>
      <c r="WNN110" s="93"/>
      <c r="WNO110" s="93"/>
      <c r="WNP110" s="93"/>
      <c r="WNQ110" s="93"/>
      <c r="WNR110" s="93"/>
      <c r="WNS110" s="93"/>
      <c r="WNT110" s="93"/>
      <c r="WNU110" s="93"/>
      <c r="WNV110" s="93"/>
      <c r="WOB110" s="93"/>
      <c r="WOE110" s="93"/>
      <c r="WOH110" s="93"/>
      <c r="WOK110" s="93"/>
      <c r="WON110" s="93"/>
      <c r="WOQ110" s="93"/>
      <c r="WOW110" s="93"/>
      <c r="WPF110" s="93"/>
      <c r="WPI110" s="93"/>
      <c r="WPL110" s="93"/>
      <c r="WPO110" s="93"/>
      <c r="WQA110" s="93"/>
      <c r="WQG110" s="93"/>
      <c r="WQJ110" s="93"/>
      <c r="WQM110" s="93"/>
      <c r="WQP110" s="93"/>
      <c r="WQV110" s="93"/>
      <c r="WQY110" s="93"/>
      <c r="WRB110" s="93"/>
      <c r="WRE110" s="93"/>
      <c r="WRG110" s="93"/>
      <c r="WRH110" s="93"/>
      <c r="WRM110" s="93"/>
      <c r="WRP110" s="93"/>
      <c r="WRS110" s="93"/>
      <c r="WRV110" s="93"/>
      <c r="WRY110" s="93"/>
      <c r="WSB110" s="93"/>
      <c r="WSE110" s="93"/>
      <c r="WSK110" s="93"/>
      <c r="WSN110" s="93"/>
      <c r="WSQ110" s="93"/>
      <c r="WSS110" s="93"/>
      <c r="WST110" s="93"/>
      <c r="WTB110" s="93"/>
      <c r="WTE110" s="93"/>
      <c r="WTH110" s="93"/>
      <c r="WTS110" s="93"/>
      <c r="WTT110" s="93"/>
      <c r="WTY110" s="93"/>
      <c r="WUC110" s="93"/>
      <c r="WUD110" s="93"/>
      <c r="WUL110" s="93"/>
      <c r="WUM110" s="93"/>
      <c r="WVM110" s="93"/>
      <c r="WVN110" s="93"/>
      <c r="WVO110" s="93"/>
      <c r="WVP110" s="93"/>
      <c r="WVQ110" s="93"/>
      <c r="WVR110" s="93"/>
      <c r="WVS110" s="93"/>
      <c r="WVT110" s="93"/>
      <c r="WVU110" s="93"/>
      <c r="WVV110" s="93"/>
      <c r="WVW110" s="93"/>
      <c r="WVX110" s="93"/>
      <c r="WVY110" s="93"/>
      <c r="WVZ110" s="93"/>
      <c r="WWA110" s="93"/>
      <c r="WWB110" s="93"/>
      <c r="WWC110" s="93"/>
      <c r="WWD110" s="93"/>
      <c r="WWE110" s="93"/>
      <c r="WWF110" s="93"/>
      <c r="WWG110" s="93"/>
      <c r="WWH110" s="93"/>
      <c r="WWI110" s="93"/>
      <c r="WWJ110" s="93"/>
      <c r="WWK110" s="93"/>
      <c r="WWL110" s="93"/>
      <c r="WWM110" s="93"/>
      <c r="WWN110" s="93"/>
      <c r="WWO110" s="93"/>
      <c r="WWP110" s="93"/>
      <c r="WWQ110" s="93"/>
      <c r="WWR110" s="93"/>
      <c r="WWS110" s="93"/>
      <c r="WWT110" s="93"/>
      <c r="WWU110" s="93"/>
      <c r="WWV110" s="93"/>
      <c r="WWW110" s="93"/>
      <c r="WWX110" s="93"/>
      <c r="WWY110" s="93"/>
      <c r="WWZ110" s="93"/>
      <c r="WXA110" s="93"/>
      <c r="WXB110" s="93"/>
      <c r="WXC110" s="93"/>
      <c r="WXD110" s="93"/>
      <c r="WXE110" s="93"/>
      <c r="WXF110" s="93"/>
      <c r="WXG110" s="93"/>
      <c r="WXH110" s="93"/>
      <c r="WXI110" s="93"/>
      <c r="WXJ110" s="93"/>
      <c r="WXK110" s="93"/>
      <c r="WXL110" s="93"/>
      <c r="WXM110" s="93"/>
      <c r="WXN110" s="93"/>
      <c r="WXO110" s="93"/>
      <c r="WXP110" s="93"/>
      <c r="WXQ110" s="93"/>
      <c r="WXR110" s="93"/>
      <c r="WXS110" s="93"/>
      <c r="WXT110" s="93"/>
      <c r="WXU110" s="93"/>
      <c r="WXV110" s="93"/>
      <c r="WXW110" s="93"/>
      <c r="WXX110" s="93"/>
      <c r="WXY110" s="93"/>
      <c r="WXZ110" s="93"/>
      <c r="WYA110" s="93"/>
      <c r="WYB110" s="93"/>
      <c r="WYC110" s="93"/>
      <c r="WYD110" s="93"/>
      <c r="WYE110" s="93"/>
      <c r="WYF110" s="93"/>
      <c r="WYG110" s="93"/>
      <c r="WYH110" s="93"/>
      <c r="WYI110" s="93"/>
      <c r="WYJ110" s="93"/>
      <c r="WYK110" s="93"/>
      <c r="WYL110" s="93"/>
      <c r="WYM110" s="93"/>
      <c r="WYN110" s="93"/>
      <c r="WYO110" s="93"/>
      <c r="WYP110" s="93"/>
      <c r="WYQ110" s="93"/>
      <c r="WYR110" s="93"/>
      <c r="WYS110" s="93"/>
      <c r="WYT110" s="93"/>
      <c r="WYU110" s="93"/>
      <c r="WYV110" s="93"/>
      <c r="WYW110" s="93"/>
      <c r="WYX110" s="93"/>
      <c r="WYY110" s="93"/>
      <c r="WYZ110" s="93"/>
      <c r="WZA110" s="93"/>
      <c r="WZB110" s="93"/>
      <c r="WZC110" s="93"/>
      <c r="WZD110" s="93"/>
      <c r="WZE110" s="93"/>
      <c r="WZF110" s="93"/>
      <c r="WZG110" s="93"/>
      <c r="WZH110" s="93"/>
      <c r="WZI110" s="93"/>
      <c r="WZJ110" s="93"/>
      <c r="WZK110" s="93"/>
      <c r="WZL110" s="93"/>
      <c r="WZM110" s="93"/>
      <c r="WZN110" s="93"/>
      <c r="WZO110" s="93"/>
      <c r="WZP110" s="93"/>
      <c r="WZQ110" s="93"/>
      <c r="WZR110" s="93"/>
      <c r="WZS110" s="93"/>
      <c r="WZT110" s="93"/>
      <c r="WZU110" s="93"/>
      <c r="WZV110" s="93"/>
      <c r="WZW110" s="93"/>
      <c r="WZX110" s="93"/>
      <c r="WZY110" s="93"/>
      <c r="WZZ110" s="93"/>
      <c r="XAA110" s="93"/>
      <c r="XAB110" s="93"/>
      <c r="XAC110" s="93"/>
      <c r="XAD110" s="93"/>
      <c r="XAE110" s="93"/>
      <c r="XAF110" s="93"/>
      <c r="XAG110" s="93"/>
      <c r="XAH110" s="93"/>
      <c r="XAI110" s="93"/>
      <c r="XAJ110" s="93"/>
      <c r="XAK110" s="93"/>
      <c r="XAL110" s="93"/>
      <c r="XAM110" s="93"/>
      <c r="XAN110" s="93"/>
      <c r="XAO110" s="93"/>
      <c r="XAP110" s="93"/>
      <c r="XAQ110" s="93"/>
      <c r="XAR110" s="93"/>
      <c r="XAS110" s="93"/>
      <c r="XAT110" s="93"/>
      <c r="XAU110" s="93"/>
      <c r="XAV110" s="93"/>
      <c r="XAW110" s="93"/>
      <c r="XAX110" s="93"/>
      <c r="XAY110" s="93"/>
      <c r="XAZ110" s="93"/>
      <c r="XBA110" s="93"/>
      <c r="XBB110" s="93"/>
      <c r="XBC110" s="93"/>
      <c r="XBD110" s="93"/>
      <c r="XBE110" s="93"/>
      <c r="XBF110" s="93"/>
      <c r="XBG110" s="93"/>
      <c r="XBH110" s="93"/>
      <c r="XBI110" s="93"/>
      <c r="XBJ110" s="93"/>
      <c r="XBK110" s="93"/>
      <c r="XBL110" s="93"/>
      <c r="XBM110" s="93"/>
      <c r="XBN110" s="93"/>
      <c r="XBO110" s="93"/>
      <c r="XBP110" s="93"/>
      <c r="XBQ110" s="93"/>
      <c r="XBR110" s="93"/>
      <c r="XBS110" s="93"/>
      <c r="XBT110" s="93"/>
      <c r="XBU110" s="93"/>
      <c r="XBV110" s="93"/>
      <c r="XBW110" s="93"/>
      <c r="XBX110" s="93"/>
      <c r="XBY110" s="93"/>
      <c r="XBZ110" s="93"/>
      <c r="XCA110" s="93"/>
      <c r="XCB110" s="93"/>
      <c r="XCC110" s="93"/>
      <c r="XCD110" s="93"/>
      <c r="XCE110" s="93"/>
      <c r="XCF110" s="93"/>
      <c r="XCG110" s="93"/>
      <c r="XCH110" s="93"/>
      <c r="XCI110" s="93"/>
      <c r="XCJ110" s="93"/>
      <c r="XCK110" s="93"/>
      <c r="XCL110" s="93"/>
      <c r="XCM110" s="93"/>
      <c r="XCN110" s="93"/>
      <c r="XCO110" s="93"/>
      <c r="XCP110" s="93"/>
      <c r="XCQ110" s="93"/>
      <c r="XCR110" s="93"/>
      <c r="XCS110" s="93"/>
      <c r="XCT110" s="93"/>
      <c r="XCU110" s="93"/>
      <c r="XCV110" s="93"/>
      <c r="XCW110" s="93"/>
      <c r="XCX110" s="93"/>
      <c r="XCY110" s="93"/>
      <c r="XCZ110" s="93"/>
      <c r="XDA110" s="93"/>
      <c r="XDB110" s="93"/>
      <c r="XDC110" s="93"/>
      <c r="XDD110" s="93"/>
      <c r="XDE110" s="93"/>
      <c r="XDF110" s="93"/>
      <c r="XDG110" s="93"/>
      <c r="XDH110" s="93"/>
      <c r="XDI110" s="93"/>
      <c r="XDJ110" s="93"/>
      <c r="XDK110" s="93"/>
      <c r="XDL110" s="93"/>
      <c r="XDM110" s="93"/>
      <c r="XDN110" s="93"/>
      <c r="XDO110" s="93"/>
      <c r="XDP110" s="93"/>
      <c r="XDQ110" s="93"/>
      <c r="XDR110" s="93"/>
      <c r="XDS110" s="93"/>
      <c r="XDT110" s="93"/>
      <c r="XDU110" s="93"/>
      <c r="XDV110" s="93"/>
      <c r="XDW110" s="93"/>
      <c r="XDX110" s="93"/>
      <c r="XDY110" s="93"/>
      <c r="XDZ110" s="93"/>
      <c r="XEA110" s="93"/>
      <c r="XEB110" s="93"/>
      <c r="XEC110" s="93"/>
      <c r="XED110" s="93"/>
      <c r="XEE110" s="93"/>
      <c r="XEF110" s="93"/>
      <c r="XEG110" s="93"/>
      <c r="XEH110" s="93"/>
      <c r="XEI110" s="93"/>
      <c r="XEJ110" s="93"/>
      <c r="XEK110" s="93"/>
      <c r="XEL110" s="93"/>
      <c r="XEM110" s="93"/>
      <c r="XEN110" s="93"/>
      <c r="XEO110" s="93"/>
      <c r="XEP110" s="93"/>
      <c r="XEQ110" s="93"/>
      <c r="XER110" s="93"/>
      <c r="XES110" s="93"/>
      <c r="XET110" s="93"/>
      <c r="XEU110" s="93"/>
      <c r="XEV110" s="93"/>
      <c r="XEW110" s="93"/>
      <c r="XEX110" s="93"/>
      <c r="XEY110" s="93"/>
      <c r="XEZ110" s="93"/>
      <c r="XFA110" s="93"/>
      <c r="XFB110" s="93"/>
      <c r="XFC110" s="93"/>
      <c r="XFD110" s="93"/>
    </row>
    <row r="111" spans="1:1003 1029:2027 2053:3051 3077:4075 4101:5099 5125:6123 6149:7147 7173:8171 8197:9195 9221:10219 10245:11243 11269:12267 12293:13291 13317:14315 14341:15339 15365:16384" s="62" customFormat="1" ht="20.25" hidden="1" customHeight="1">
      <c r="A111" s="14" t="s">
        <v>102</v>
      </c>
      <c r="B111" s="54" t="s">
        <v>321</v>
      </c>
      <c r="C111" s="54">
        <v>0</v>
      </c>
      <c r="D111" s="54">
        <v>0</v>
      </c>
      <c r="E111" s="54">
        <v>0</v>
      </c>
      <c r="F111" s="54">
        <v>0</v>
      </c>
      <c r="G111" s="56">
        <v>0</v>
      </c>
      <c r="H111" s="56"/>
      <c r="I111" s="56">
        <v>0</v>
      </c>
      <c r="J111" s="9"/>
      <c r="K111" s="10"/>
      <c r="L111" s="11">
        <v>0</v>
      </c>
    </row>
    <row r="112" spans="1:1003 1029:2027 2053:3051 3077:4075 4101:5099 5125:6123 6149:7147 7173:8171 8197:9195 9221:10219 10245:11243 11269:12267 12293:13291 13317:14315 14341:15339 15365:16384" s="62" customFormat="1" ht="20.25" hidden="1" customHeight="1">
      <c r="A112" s="8" t="s">
        <v>103</v>
      </c>
      <c r="B112" s="54"/>
      <c r="C112" s="54"/>
      <c r="D112" s="54">
        <v>0</v>
      </c>
      <c r="E112" s="54">
        <v>0</v>
      </c>
      <c r="F112" s="54">
        <v>0</v>
      </c>
      <c r="G112" s="56">
        <v>0</v>
      </c>
      <c r="H112" s="56"/>
      <c r="I112" s="56">
        <v>0</v>
      </c>
      <c r="J112" s="9"/>
      <c r="K112" s="12"/>
      <c r="L112" s="11">
        <v>0</v>
      </c>
    </row>
    <row r="113" spans="1:1003 1029:2027 2053:3051 3077:4075 4101:5099 5125:6123 6149:7147 7173:8171 8197:9195 9221:10219 10245:11243 11269:12267 12293:13291 13317:14315 14341:15339 15365:16384" s="62" customFormat="1" ht="26.25" customHeight="1">
      <c r="A113" s="24" t="s">
        <v>104</v>
      </c>
      <c r="B113" s="54" t="s">
        <v>321</v>
      </c>
      <c r="C113" s="54">
        <v>0</v>
      </c>
      <c r="D113" s="54">
        <v>0</v>
      </c>
      <c r="E113" s="54">
        <v>0</v>
      </c>
      <c r="F113" s="54">
        <v>0</v>
      </c>
      <c r="G113" s="56">
        <v>0</v>
      </c>
      <c r="H113" s="56"/>
      <c r="I113" s="56">
        <v>-5</v>
      </c>
      <c r="J113" s="98">
        <v>15</v>
      </c>
      <c r="K113" s="99">
        <v>18000</v>
      </c>
      <c r="L113" s="100">
        <f>+K113*J113</f>
        <v>270000</v>
      </c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P113" s="93"/>
      <c r="BS113" s="93"/>
      <c r="BV113" s="93"/>
      <c r="BY113" s="93"/>
      <c r="CB113" s="93"/>
      <c r="CE113" s="93"/>
      <c r="CK113" s="93"/>
      <c r="CT113" s="93"/>
      <c r="CW113" s="93"/>
      <c r="CZ113" s="93"/>
      <c r="DC113" s="93"/>
      <c r="DO113" s="93"/>
      <c r="DU113" s="93"/>
      <c r="DX113" s="93"/>
      <c r="EA113" s="93"/>
      <c r="ED113" s="93"/>
      <c r="EJ113" s="93"/>
      <c r="EM113" s="93"/>
      <c r="EP113" s="93"/>
      <c r="ES113" s="93"/>
      <c r="EU113" s="93"/>
      <c r="EV113" s="93"/>
      <c r="FA113" s="93"/>
      <c r="FD113" s="93"/>
      <c r="FG113" s="93"/>
      <c r="FJ113" s="93"/>
      <c r="FM113" s="93"/>
      <c r="FP113" s="93"/>
      <c r="FS113" s="93"/>
      <c r="FY113" s="93"/>
      <c r="GB113" s="93"/>
      <c r="GE113" s="93"/>
      <c r="GG113" s="93"/>
      <c r="GH113" s="93"/>
      <c r="GP113" s="93"/>
      <c r="GS113" s="93"/>
      <c r="GV113" s="93"/>
      <c r="HG113" s="93"/>
      <c r="HH113" s="93"/>
      <c r="HM113" s="93"/>
      <c r="HQ113" s="93"/>
      <c r="HR113" s="93"/>
      <c r="HZ113" s="93"/>
      <c r="IA113" s="93"/>
      <c r="JA113" s="93"/>
      <c r="JB113" s="93"/>
      <c r="JC113" s="93"/>
      <c r="JD113" s="93"/>
      <c r="JE113" s="93"/>
      <c r="JF113" s="93"/>
      <c r="JG113" s="93"/>
      <c r="JH113" s="93"/>
      <c r="JI113" s="93"/>
      <c r="JJ113" s="93"/>
      <c r="JK113" s="93"/>
      <c r="JL113" s="93"/>
      <c r="JM113" s="93"/>
      <c r="JN113" s="93"/>
      <c r="JO113" s="93"/>
      <c r="JP113" s="93"/>
      <c r="JQ113" s="93"/>
      <c r="JR113" s="93"/>
      <c r="JS113" s="93"/>
      <c r="JT113" s="93"/>
      <c r="JU113" s="93"/>
      <c r="JV113" s="93"/>
      <c r="JW113" s="93"/>
      <c r="JX113" s="93"/>
      <c r="JY113" s="93"/>
      <c r="JZ113" s="93"/>
      <c r="KA113" s="93"/>
      <c r="KB113" s="93"/>
      <c r="KC113" s="93"/>
      <c r="KD113" s="93"/>
      <c r="KE113" s="93"/>
      <c r="KF113" s="93"/>
      <c r="KG113" s="93"/>
      <c r="KH113" s="93"/>
      <c r="KI113" s="93"/>
      <c r="KJ113" s="93"/>
      <c r="KK113" s="93"/>
      <c r="KL113" s="93"/>
      <c r="KM113" s="93"/>
      <c r="KN113" s="93"/>
      <c r="KO113" s="93"/>
      <c r="KP113" s="93"/>
      <c r="KQ113" s="93"/>
      <c r="KR113" s="93"/>
      <c r="KS113" s="93"/>
      <c r="KT113" s="93"/>
      <c r="KU113" s="93"/>
      <c r="KV113" s="93"/>
      <c r="KW113" s="93"/>
      <c r="KX113" s="93"/>
      <c r="KY113" s="93"/>
      <c r="KZ113" s="93"/>
      <c r="LA113" s="93"/>
      <c r="LB113" s="93"/>
      <c r="LC113" s="93"/>
      <c r="LD113" s="93"/>
      <c r="LE113" s="93"/>
      <c r="LF113" s="93"/>
      <c r="LL113" s="93"/>
      <c r="LO113" s="93"/>
      <c r="LR113" s="93"/>
      <c r="LU113" s="93"/>
      <c r="LX113" s="93"/>
      <c r="MA113" s="93"/>
      <c r="MG113" s="93"/>
      <c r="MP113" s="93"/>
      <c r="MS113" s="93"/>
      <c r="MV113" s="93"/>
      <c r="MY113" s="93"/>
      <c r="NK113" s="93"/>
      <c r="NQ113" s="93"/>
      <c r="NT113" s="93"/>
      <c r="NW113" s="93"/>
      <c r="NZ113" s="93"/>
      <c r="OF113" s="93"/>
      <c r="OI113" s="93"/>
      <c r="OL113" s="93"/>
      <c r="OO113" s="93"/>
      <c r="OQ113" s="93"/>
      <c r="OR113" s="93"/>
      <c r="OW113" s="93"/>
      <c r="OZ113" s="93"/>
      <c r="PC113" s="93"/>
      <c r="PF113" s="93"/>
      <c r="PI113" s="93"/>
      <c r="PL113" s="93"/>
      <c r="PO113" s="93"/>
      <c r="PU113" s="93"/>
      <c r="PX113" s="93"/>
      <c r="QA113" s="93"/>
      <c r="QC113" s="93"/>
      <c r="QD113" s="93"/>
      <c r="QL113" s="93"/>
      <c r="QO113" s="93"/>
      <c r="QR113" s="93"/>
      <c r="RC113" s="93"/>
      <c r="RD113" s="93"/>
      <c r="RI113" s="93"/>
      <c r="RM113" s="93"/>
      <c r="RN113" s="93"/>
      <c r="RV113" s="93"/>
      <c r="RW113" s="93"/>
      <c r="SW113" s="93"/>
      <c r="SX113" s="93"/>
      <c r="SY113" s="93"/>
      <c r="SZ113" s="93"/>
      <c r="TA113" s="93"/>
      <c r="TB113" s="93"/>
      <c r="TC113" s="93"/>
      <c r="TD113" s="93"/>
      <c r="TE113" s="93"/>
      <c r="TF113" s="93"/>
      <c r="TG113" s="93"/>
      <c r="TH113" s="93"/>
      <c r="TI113" s="93"/>
      <c r="TJ113" s="93"/>
      <c r="TK113" s="93"/>
      <c r="TL113" s="93"/>
      <c r="TM113" s="93"/>
      <c r="TN113" s="93"/>
      <c r="TO113" s="93"/>
      <c r="TP113" s="93"/>
      <c r="TQ113" s="93"/>
      <c r="TR113" s="93"/>
      <c r="TS113" s="93"/>
      <c r="TT113" s="93"/>
      <c r="TU113" s="93"/>
      <c r="TV113" s="93"/>
      <c r="TW113" s="93"/>
      <c r="TX113" s="93"/>
      <c r="TY113" s="93"/>
      <c r="TZ113" s="93"/>
      <c r="UA113" s="93"/>
      <c r="UB113" s="93"/>
      <c r="UC113" s="93"/>
      <c r="UD113" s="93"/>
      <c r="UE113" s="93"/>
      <c r="UF113" s="93"/>
      <c r="UG113" s="93"/>
      <c r="UH113" s="93"/>
      <c r="UI113" s="93"/>
      <c r="UJ113" s="93"/>
      <c r="UK113" s="93"/>
      <c r="UL113" s="93"/>
      <c r="UM113" s="93"/>
      <c r="UN113" s="93"/>
      <c r="UO113" s="93"/>
      <c r="UP113" s="93"/>
      <c r="UQ113" s="93"/>
      <c r="UR113" s="93"/>
      <c r="US113" s="93"/>
      <c r="UT113" s="93"/>
      <c r="UU113" s="93"/>
      <c r="UV113" s="93"/>
      <c r="UW113" s="93"/>
      <c r="UX113" s="93"/>
      <c r="UY113" s="93"/>
      <c r="UZ113" s="93"/>
      <c r="VA113" s="93"/>
      <c r="VB113" s="93"/>
      <c r="VH113" s="93"/>
      <c r="VK113" s="93"/>
      <c r="VN113" s="93"/>
      <c r="VQ113" s="93"/>
      <c r="VT113" s="93"/>
      <c r="VW113" s="93"/>
      <c r="WC113" s="93"/>
      <c r="WL113" s="93"/>
      <c r="WO113" s="93"/>
      <c r="WR113" s="93"/>
      <c r="WU113" s="93"/>
      <c r="XG113" s="93"/>
      <c r="XM113" s="93"/>
      <c r="XP113" s="93"/>
      <c r="XS113" s="93"/>
      <c r="XV113" s="93"/>
      <c r="YB113" s="93"/>
      <c r="YE113" s="93"/>
      <c r="YH113" s="93"/>
      <c r="YK113" s="93"/>
      <c r="YM113" s="93"/>
      <c r="YN113" s="93"/>
      <c r="YS113" s="93"/>
      <c r="YV113" s="93"/>
      <c r="YY113" s="93"/>
      <c r="ZB113" s="93"/>
      <c r="ZE113" s="93"/>
      <c r="ZH113" s="93"/>
      <c r="ZK113" s="93"/>
      <c r="ZQ113" s="93"/>
      <c r="ZT113" s="93"/>
      <c r="ZW113" s="93"/>
      <c r="ZY113" s="93"/>
      <c r="ZZ113" s="93"/>
      <c r="AAH113" s="93"/>
      <c r="AAK113" s="93"/>
      <c r="AAN113" s="93"/>
      <c r="AAY113" s="93"/>
      <c r="AAZ113" s="93"/>
      <c r="ABE113" s="93"/>
      <c r="ABI113" s="93"/>
      <c r="ABJ113" s="93"/>
      <c r="ABR113" s="93"/>
      <c r="ABS113" s="93"/>
      <c r="ACS113" s="93"/>
      <c r="ACT113" s="93"/>
      <c r="ACU113" s="93"/>
      <c r="ACV113" s="93"/>
      <c r="ACW113" s="93"/>
      <c r="ACX113" s="93"/>
      <c r="ACY113" s="93"/>
      <c r="ACZ113" s="93"/>
      <c r="ADA113" s="93"/>
      <c r="ADB113" s="93"/>
      <c r="ADC113" s="93"/>
      <c r="ADD113" s="93"/>
      <c r="ADE113" s="93"/>
      <c r="ADF113" s="93"/>
      <c r="ADG113" s="93"/>
      <c r="ADH113" s="93"/>
      <c r="ADI113" s="93"/>
      <c r="ADJ113" s="93"/>
      <c r="ADK113" s="93"/>
      <c r="ADL113" s="93"/>
      <c r="ADM113" s="93"/>
      <c r="ADN113" s="93"/>
      <c r="ADO113" s="93"/>
      <c r="ADP113" s="93"/>
      <c r="ADQ113" s="93"/>
      <c r="ADR113" s="93"/>
      <c r="ADS113" s="93"/>
      <c r="ADT113" s="93"/>
      <c r="ADU113" s="93"/>
      <c r="ADV113" s="93"/>
      <c r="ADW113" s="93"/>
      <c r="ADX113" s="93"/>
      <c r="ADY113" s="93"/>
      <c r="ADZ113" s="93"/>
      <c r="AEA113" s="93"/>
      <c r="AEB113" s="93"/>
      <c r="AEC113" s="93"/>
      <c r="AED113" s="93"/>
      <c r="AEE113" s="93"/>
      <c r="AEF113" s="93"/>
      <c r="AEG113" s="93"/>
      <c r="AEH113" s="93"/>
      <c r="AEI113" s="93"/>
      <c r="AEJ113" s="93"/>
      <c r="AEK113" s="93"/>
      <c r="AEL113" s="93"/>
      <c r="AEM113" s="93"/>
      <c r="AEN113" s="93"/>
      <c r="AEO113" s="93"/>
      <c r="AEP113" s="93"/>
      <c r="AEQ113" s="93"/>
      <c r="AER113" s="93"/>
      <c r="AES113" s="93"/>
      <c r="AET113" s="93"/>
      <c r="AEU113" s="93"/>
      <c r="AEV113" s="93"/>
      <c r="AEW113" s="93"/>
      <c r="AEX113" s="93"/>
      <c r="AFD113" s="93"/>
      <c r="AFG113" s="93"/>
      <c r="AFJ113" s="93"/>
      <c r="AFM113" s="93"/>
      <c r="AFP113" s="93"/>
      <c r="AFS113" s="93"/>
      <c r="AFY113" s="93"/>
      <c r="AGH113" s="93"/>
      <c r="AGK113" s="93"/>
      <c r="AGN113" s="93"/>
      <c r="AGQ113" s="93"/>
      <c r="AHC113" s="93"/>
      <c r="AHI113" s="93"/>
      <c r="AHL113" s="93"/>
      <c r="AHO113" s="93"/>
      <c r="AHR113" s="93"/>
      <c r="AHX113" s="93"/>
      <c r="AIA113" s="93"/>
      <c r="AID113" s="93"/>
      <c r="AIG113" s="93"/>
      <c r="AII113" s="93"/>
      <c r="AIJ113" s="93"/>
      <c r="AIO113" s="93"/>
      <c r="AIR113" s="93"/>
      <c r="AIU113" s="93"/>
      <c r="AIX113" s="93"/>
      <c r="AJA113" s="93"/>
      <c r="AJD113" s="93"/>
      <c r="AJG113" s="93"/>
      <c r="AJM113" s="93"/>
      <c r="AJP113" s="93"/>
      <c r="AJS113" s="93"/>
      <c r="AJU113" s="93"/>
      <c r="AJV113" s="93"/>
      <c r="AKD113" s="93"/>
      <c r="AKG113" s="93"/>
      <c r="AKJ113" s="93"/>
      <c r="AKU113" s="93"/>
      <c r="AKV113" s="93"/>
      <c r="ALA113" s="93"/>
      <c r="ALE113" s="93"/>
      <c r="ALF113" s="93"/>
      <c r="ALN113" s="93"/>
      <c r="ALO113" s="93"/>
      <c r="AMO113" s="93"/>
      <c r="AMP113" s="93"/>
      <c r="AMQ113" s="93"/>
      <c r="AMR113" s="93"/>
      <c r="AMS113" s="93"/>
      <c r="AMT113" s="93"/>
      <c r="AMU113" s="93"/>
      <c r="AMV113" s="93"/>
      <c r="AMW113" s="93"/>
      <c r="AMX113" s="93"/>
      <c r="AMY113" s="93"/>
      <c r="AMZ113" s="93"/>
      <c r="ANA113" s="93"/>
      <c r="ANB113" s="93"/>
      <c r="ANC113" s="93"/>
      <c r="AND113" s="93"/>
      <c r="ANE113" s="93"/>
      <c r="ANF113" s="93"/>
      <c r="ANG113" s="93"/>
      <c r="ANH113" s="93"/>
      <c r="ANI113" s="93"/>
      <c r="ANJ113" s="93"/>
      <c r="ANK113" s="93"/>
      <c r="ANL113" s="93"/>
      <c r="ANM113" s="93"/>
      <c r="ANN113" s="93"/>
      <c r="ANO113" s="93"/>
      <c r="ANP113" s="93"/>
      <c r="ANQ113" s="93"/>
      <c r="ANR113" s="93"/>
      <c r="ANS113" s="93"/>
      <c r="ANT113" s="93"/>
      <c r="ANU113" s="93"/>
      <c r="ANV113" s="93"/>
      <c r="ANW113" s="93"/>
      <c r="ANX113" s="93"/>
      <c r="ANY113" s="93"/>
      <c r="ANZ113" s="93"/>
      <c r="AOA113" s="93"/>
      <c r="AOB113" s="93"/>
      <c r="AOC113" s="93"/>
      <c r="AOD113" s="93"/>
      <c r="AOE113" s="93"/>
      <c r="AOF113" s="93"/>
      <c r="AOG113" s="93"/>
      <c r="AOH113" s="93"/>
      <c r="AOI113" s="93"/>
      <c r="AOJ113" s="93"/>
      <c r="AOK113" s="93"/>
      <c r="AOL113" s="93"/>
      <c r="AOM113" s="93"/>
      <c r="AON113" s="93"/>
      <c r="AOO113" s="93"/>
      <c r="AOP113" s="93"/>
      <c r="AOQ113" s="93"/>
      <c r="AOR113" s="93"/>
      <c r="AOS113" s="93"/>
      <c r="AOT113" s="93"/>
      <c r="AOZ113" s="93"/>
      <c r="APC113" s="93"/>
      <c r="APF113" s="93"/>
      <c r="API113" s="93"/>
      <c r="APL113" s="93"/>
      <c r="APO113" s="93"/>
      <c r="APU113" s="93"/>
      <c r="AQD113" s="93"/>
      <c r="AQG113" s="93"/>
      <c r="AQJ113" s="93"/>
      <c r="AQM113" s="93"/>
      <c r="AQY113" s="93"/>
      <c r="ARE113" s="93"/>
      <c r="ARH113" s="93"/>
      <c r="ARK113" s="93"/>
      <c r="ARN113" s="93"/>
      <c r="ART113" s="93"/>
      <c r="ARW113" s="93"/>
      <c r="ARZ113" s="93"/>
      <c r="ASC113" s="93"/>
      <c r="ASE113" s="93"/>
      <c r="ASF113" s="93"/>
      <c r="ASK113" s="93"/>
      <c r="ASN113" s="93"/>
      <c r="ASQ113" s="93"/>
      <c r="AST113" s="93"/>
      <c r="ASW113" s="93"/>
      <c r="ASZ113" s="93"/>
      <c r="ATC113" s="93"/>
      <c r="ATI113" s="93"/>
      <c r="ATL113" s="93"/>
      <c r="ATO113" s="93"/>
      <c r="ATQ113" s="93"/>
      <c r="ATR113" s="93"/>
      <c r="ATZ113" s="93"/>
      <c r="AUC113" s="93"/>
      <c r="AUF113" s="93"/>
      <c r="AUQ113" s="93"/>
      <c r="AUR113" s="93"/>
      <c r="AUW113" s="93"/>
      <c r="AVA113" s="93"/>
      <c r="AVB113" s="93"/>
      <c r="AVJ113" s="93"/>
      <c r="AVK113" s="93"/>
      <c r="AWK113" s="93"/>
      <c r="AWL113" s="93"/>
      <c r="AWM113" s="93"/>
      <c r="AWN113" s="93"/>
      <c r="AWO113" s="93"/>
      <c r="AWP113" s="93"/>
      <c r="AWQ113" s="93"/>
      <c r="AWR113" s="93"/>
      <c r="AWS113" s="93"/>
      <c r="AWT113" s="93"/>
      <c r="AWU113" s="93"/>
      <c r="AWV113" s="93"/>
      <c r="AWW113" s="93"/>
      <c r="AWX113" s="93"/>
      <c r="AWY113" s="93"/>
      <c r="AWZ113" s="93"/>
      <c r="AXA113" s="93"/>
      <c r="AXB113" s="93"/>
      <c r="AXC113" s="93"/>
      <c r="AXD113" s="93"/>
      <c r="AXE113" s="93"/>
      <c r="AXF113" s="93"/>
      <c r="AXG113" s="93"/>
      <c r="AXH113" s="93"/>
      <c r="AXI113" s="93"/>
      <c r="AXJ113" s="93"/>
      <c r="AXK113" s="93"/>
      <c r="AXL113" s="93"/>
      <c r="AXM113" s="93"/>
      <c r="AXN113" s="93"/>
      <c r="AXO113" s="93"/>
      <c r="AXP113" s="93"/>
      <c r="AXQ113" s="93"/>
      <c r="AXR113" s="93"/>
      <c r="AXS113" s="93"/>
      <c r="AXT113" s="93"/>
      <c r="AXU113" s="93"/>
      <c r="AXV113" s="93"/>
      <c r="AXW113" s="93"/>
      <c r="AXX113" s="93"/>
      <c r="AXY113" s="93"/>
      <c r="AXZ113" s="93"/>
      <c r="AYA113" s="93"/>
      <c r="AYB113" s="93"/>
      <c r="AYC113" s="93"/>
      <c r="AYD113" s="93"/>
      <c r="AYE113" s="93"/>
      <c r="AYF113" s="93"/>
      <c r="AYG113" s="93"/>
      <c r="AYH113" s="93"/>
      <c r="AYI113" s="93"/>
      <c r="AYJ113" s="93"/>
      <c r="AYK113" s="93"/>
      <c r="AYL113" s="93"/>
      <c r="AYM113" s="93"/>
      <c r="AYN113" s="93"/>
      <c r="AYO113" s="93"/>
      <c r="AYP113" s="93"/>
      <c r="AYV113" s="93"/>
      <c r="AYY113" s="93"/>
      <c r="AZB113" s="93"/>
      <c r="AZE113" s="93"/>
      <c r="AZH113" s="93"/>
      <c r="AZK113" s="93"/>
      <c r="AZQ113" s="93"/>
      <c r="AZZ113" s="93"/>
      <c r="BAC113" s="93"/>
      <c r="BAF113" s="93"/>
      <c r="BAI113" s="93"/>
      <c r="BAU113" s="93"/>
      <c r="BBA113" s="93"/>
      <c r="BBD113" s="93"/>
      <c r="BBG113" s="93"/>
      <c r="BBJ113" s="93"/>
      <c r="BBP113" s="93"/>
      <c r="BBS113" s="93"/>
      <c r="BBV113" s="93"/>
      <c r="BBY113" s="93"/>
      <c r="BCA113" s="93"/>
      <c r="BCB113" s="93"/>
      <c r="BCG113" s="93"/>
      <c r="BCJ113" s="93"/>
      <c r="BCM113" s="93"/>
      <c r="BCP113" s="93"/>
      <c r="BCS113" s="93"/>
      <c r="BCV113" s="93"/>
      <c r="BCY113" s="93"/>
      <c r="BDE113" s="93"/>
      <c r="BDH113" s="93"/>
      <c r="BDK113" s="93"/>
      <c r="BDM113" s="93"/>
      <c r="BDN113" s="93"/>
      <c r="BDV113" s="93"/>
      <c r="BDY113" s="93"/>
      <c r="BEB113" s="93"/>
      <c r="BEM113" s="93"/>
      <c r="BEN113" s="93"/>
      <c r="BES113" s="93"/>
      <c r="BEW113" s="93"/>
      <c r="BEX113" s="93"/>
      <c r="BFF113" s="93"/>
      <c r="BFG113" s="93"/>
      <c r="BGG113" s="93"/>
      <c r="BGH113" s="93"/>
      <c r="BGI113" s="93"/>
      <c r="BGJ113" s="93"/>
      <c r="BGK113" s="93"/>
      <c r="BGL113" s="93"/>
      <c r="BGM113" s="93"/>
      <c r="BGN113" s="93"/>
      <c r="BGO113" s="93"/>
      <c r="BGP113" s="93"/>
      <c r="BGQ113" s="93"/>
      <c r="BGR113" s="93"/>
      <c r="BGS113" s="93"/>
      <c r="BGT113" s="93"/>
      <c r="BGU113" s="93"/>
      <c r="BGV113" s="93"/>
      <c r="BGW113" s="93"/>
      <c r="BGX113" s="93"/>
      <c r="BGY113" s="93"/>
      <c r="BGZ113" s="93"/>
      <c r="BHA113" s="93"/>
      <c r="BHB113" s="93"/>
      <c r="BHC113" s="93"/>
      <c r="BHD113" s="93"/>
      <c r="BHE113" s="93"/>
      <c r="BHF113" s="93"/>
      <c r="BHG113" s="93"/>
      <c r="BHH113" s="93"/>
      <c r="BHI113" s="93"/>
      <c r="BHJ113" s="93"/>
      <c r="BHK113" s="93"/>
      <c r="BHL113" s="93"/>
      <c r="BHM113" s="93"/>
      <c r="BHN113" s="93"/>
      <c r="BHO113" s="93"/>
      <c r="BHP113" s="93"/>
      <c r="BHQ113" s="93"/>
      <c r="BHR113" s="93"/>
      <c r="BHS113" s="93"/>
      <c r="BHT113" s="93"/>
      <c r="BHU113" s="93"/>
      <c r="BHV113" s="93"/>
      <c r="BHW113" s="93"/>
      <c r="BHX113" s="93"/>
      <c r="BHY113" s="93"/>
      <c r="BHZ113" s="93"/>
      <c r="BIA113" s="93"/>
      <c r="BIB113" s="93"/>
      <c r="BIC113" s="93"/>
      <c r="BID113" s="93"/>
      <c r="BIE113" s="93"/>
      <c r="BIF113" s="93"/>
      <c r="BIG113" s="93"/>
      <c r="BIH113" s="93"/>
      <c r="BII113" s="93"/>
      <c r="BIJ113" s="93"/>
      <c r="BIK113" s="93"/>
      <c r="BIL113" s="93"/>
      <c r="BIR113" s="93"/>
      <c r="BIU113" s="93"/>
      <c r="BIX113" s="93"/>
      <c r="BJA113" s="93"/>
      <c r="BJD113" s="93"/>
      <c r="BJG113" s="93"/>
      <c r="BJM113" s="93"/>
      <c r="BJV113" s="93"/>
      <c r="BJY113" s="93"/>
      <c r="BKB113" s="93"/>
      <c r="BKE113" s="93"/>
      <c r="BKQ113" s="93"/>
      <c r="BKW113" s="93"/>
      <c r="BKZ113" s="93"/>
      <c r="BLC113" s="93"/>
      <c r="BLF113" s="93"/>
      <c r="BLL113" s="93"/>
      <c r="BLO113" s="93"/>
      <c r="BLR113" s="93"/>
      <c r="BLU113" s="93"/>
      <c r="BLW113" s="93"/>
      <c r="BLX113" s="93"/>
      <c r="BMC113" s="93"/>
      <c r="BMF113" s="93"/>
      <c r="BMI113" s="93"/>
      <c r="BML113" s="93"/>
      <c r="BMO113" s="93"/>
      <c r="BMR113" s="93"/>
      <c r="BMU113" s="93"/>
      <c r="BNA113" s="93"/>
      <c r="BND113" s="93"/>
      <c r="BNG113" s="93"/>
      <c r="BNI113" s="93"/>
      <c r="BNJ113" s="93"/>
      <c r="BNR113" s="93"/>
      <c r="BNU113" s="93"/>
      <c r="BNX113" s="93"/>
      <c r="BOI113" s="93"/>
      <c r="BOJ113" s="93"/>
      <c r="BOO113" s="93"/>
      <c r="BOS113" s="93"/>
      <c r="BOT113" s="93"/>
      <c r="BPB113" s="93"/>
      <c r="BPC113" s="93"/>
      <c r="BQC113" s="93"/>
      <c r="BQD113" s="93"/>
      <c r="BQE113" s="93"/>
      <c r="BQF113" s="93"/>
      <c r="BQG113" s="93"/>
      <c r="BQH113" s="93"/>
      <c r="BQI113" s="93"/>
      <c r="BQJ113" s="93"/>
      <c r="BQK113" s="93"/>
      <c r="BQL113" s="93"/>
      <c r="BQM113" s="93"/>
      <c r="BQN113" s="93"/>
      <c r="BQO113" s="93"/>
      <c r="BQP113" s="93"/>
      <c r="BQQ113" s="93"/>
      <c r="BQR113" s="93"/>
      <c r="BQS113" s="93"/>
      <c r="BQT113" s="93"/>
      <c r="BQU113" s="93"/>
      <c r="BQV113" s="93"/>
      <c r="BQW113" s="93"/>
      <c r="BQX113" s="93"/>
      <c r="BQY113" s="93"/>
      <c r="BQZ113" s="93"/>
      <c r="BRA113" s="93"/>
      <c r="BRB113" s="93"/>
      <c r="BRC113" s="93"/>
      <c r="BRD113" s="93"/>
      <c r="BRE113" s="93"/>
      <c r="BRF113" s="93"/>
      <c r="BRG113" s="93"/>
      <c r="BRH113" s="93"/>
      <c r="BRI113" s="93"/>
      <c r="BRJ113" s="93"/>
      <c r="BRK113" s="93"/>
      <c r="BRL113" s="93"/>
      <c r="BRM113" s="93"/>
      <c r="BRN113" s="93"/>
      <c r="BRO113" s="93"/>
      <c r="BRP113" s="93"/>
      <c r="BRQ113" s="93"/>
      <c r="BRR113" s="93"/>
      <c r="BRS113" s="93"/>
      <c r="BRT113" s="93"/>
      <c r="BRU113" s="93"/>
      <c r="BRV113" s="93"/>
      <c r="BRW113" s="93"/>
      <c r="BRX113" s="93"/>
      <c r="BRY113" s="93"/>
      <c r="BRZ113" s="93"/>
      <c r="BSA113" s="93"/>
      <c r="BSB113" s="93"/>
      <c r="BSC113" s="93"/>
      <c r="BSD113" s="93"/>
      <c r="BSE113" s="93"/>
      <c r="BSF113" s="93"/>
      <c r="BSG113" s="93"/>
      <c r="BSH113" s="93"/>
      <c r="BSN113" s="93"/>
      <c r="BSQ113" s="93"/>
      <c r="BST113" s="93"/>
      <c r="BSW113" s="93"/>
      <c r="BSZ113" s="93"/>
      <c r="BTC113" s="93"/>
      <c r="BTI113" s="93"/>
      <c r="BTR113" s="93"/>
      <c r="BTU113" s="93"/>
      <c r="BTX113" s="93"/>
      <c r="BUA113" s="93"/>
      <c r="BUM113" s="93"/>
      <c r="BUS113" s="93"/>
      <c r="BUV113" s="93"/>
      <c r="BUY113" s="93"/>
      <c r="BVB113" s="93"/>
      <c r="BVH113" s="93"/>
      <c r="BVK113" s="93"/>
      <c r="BVN113" s="93"/>
      <c r="BVQ113" s="93"/>
      <c r="BVS113" s="93"/>
      <c r="BVT113" s="93"/>
      <c r="BVY113" s="93"/>
      <c r="BWB113" s="93"/>
      <c r="BWE113" s="93"/>
      <c r="BWH113" s="93"/>
      <c r="BWK113" s="93"/>
      <c r="BWN113" s="93"/>
      <c r="BWQ113" s="93"/>
      <c r="BWW113" s="93"/>
      <c r="BWZ113" s="93"/>
      <c r="BXC113" s="93"/>
      <c r="BXE113" s="93"/>
      <c r="BXF113" s="93"/>
      <c r="BXN113" s="93"/>
      <c r="BXQ113" s="93"/>
      <c r="BXT113" s="93"/>
      <c r="BYE113" s="93"/>
      <c r="BYF113" s="93"/>
      <c r="BYK113" s="93"/>
      <c r="BYO113" s="93"/>
      <c r="BYP113" s="93"/>
      <c r="BYX113" s="93"/>
      <c r="BYY113" s="93"/>
      <c r="BZY113" s="93"/>
      <c r="BZZ113" s="93"/>
      <c r="CAA113" s="93"/>
      <c r="CAB113" s="93"/>
      <c r="CAC113" s="93"/>
      <c r="CAD113" s="93"/>
      <c r="CAE113" s="93"/>
      <c r="CAF113" s="93"/>
      <c r="CAG113" s="93"/>
      <c r="CAH113" s="93"/>
      <c r="CAI113" s="93"/>
      <c r="CAJ113" s="93"/>
      <c r="CAK113" s="93"/>
      <c r="CAL113" s="93"/>
      <c r="CAM113" s="93"/>
      <c r="CAN113" s="93"/>
      <c r="CAO113" s="93"/>
      <c r="CAP113" s="93"/>
      <c r="CAQ113" s="93"/>
      <c r="CAR113" s="93"/>
      <c r="CAS113" s="93"/>
      <c r="CAT113" s="93"/>
      <c r="CAU113" s="93"/>
      <c r="CAV113" s="93"/>
      <c r="CAW113" s="93"/>
      <c r="CAX113" s="93"/>
      <c r="CAY113" s="93"/>
      <c r="CAZ113" s="93"/>
      <c r="CBA113" s="93"/>
      <c r="CBB113" s="93"/>
      <c r="CBC113" s="93"/>
      <c r="CBD113" s="93"/>
      <c r="CBE113" s="93"/>
      <c r="CBF113" s="93"/>
      <c r="CBG113" s="93"/>
      <c r="CBH113" s="93"/>
      <c r="CBI113" s="93"/>
      <c r="CBJ113" s="93"/>
      <c r="CBK113" s="93"/>
      <c r="CBL113" s="93"/>
      <c r="CBM113" s="93"/>
      <c r="CBN113" s="93"/>
      <c r="CBO113" s="93"/>
      <c r="CBP113" s="93"/>
      <c r="CBQ113" s="93"/>
      <c r="CBR113" s="93"/>
      <c r="CBS113" s="93"/>
      <c r="CBT113" s="93"/>
      <c r="CBU113" s="93"/>
      <c r="CBV113" s="93"/>
      <c r="CBW113" s="93"/>
      <c r="CBX113" s="93"/>
      <c r="CBY113" s="93"/>
      <c r="CBZ113" s="93"/>
      <c r="CCA113" s="93"/>
      <c r="CCB113" s="93"/>
      <c r="CCC113" s="93"/>
      <c r="CCD113" s="93"/>
      <c r="CCJ113" s="93"/>
      <c r="CCM113" s="93"/>
      <c r="CCP113" s="93"/>
      <c r="CCS113" s="93"/>
      <c r="CCV113" s="93"/>
      <c r="CCY113" s="93"/>
      <c r="CDE113" s="93"/>
      <c r="CDN113" s="93"/>
      <c r="CDQ113" s="93"/>
      <c r="CDT113" s="93"/>
      <c r="CDW113" s="93"/>
      <c r="CEI113" s="93"/>
      <c r="CEO113" s="93"/>
      <c r="CER113" s="93"/>
      <c r="CEU113" s="93"/>
      <c r="CEX113" s="93"/>
      <c r="CFD113" s="93"/>
      <c r="CFG113" s="93"/>
      <c r="CFJ113" s="93"/>
      <c r="CFM113" s="93"/>
      <c r="CFO113" s="93"/>
      <c r="CFP113" s="93"/>
      <c r="CFU113" s="93"/>
      <c r="CFX113" s="93"/>
      <c r="CGA113" s="93"/>
      <c r="CGD113" s="93"/>
      <c r="CGG113" s="93"/>
      <c r="CGJ113" s="93"/>
      <c r="CGM113" s="93"/>
      <c r="CGS113" s="93"/>
      <c r="CGV113" s="93"/>
      <c r="CGY113" s="93"/>
      <c r="CHA113" s="93"/>
      <c r="CHB113" s="93"/>
      <c r="CHJ113" s="93"/>
      <c r="CHM113" s="93"/>
      <c r="CHP113" s="93"/>
      <c r="CIA113" s="93"/>
      <c r="CIB113" s="93"/>
      <c r="CIG113" s="93"/>
      <c r="CIK113" s="93"/>
      <c r="CIL113" s="93"/>
      <c r="CIT113" s="93"/>
      <c r="CIU113" s="93"/>
      <c r="CJU113" s="93"/>
      <c r="CJV113" s="93"/>
      <c r="CJW113" s="93"/>
      <c r="CJX113" s="93"/>
      <c r="CJY113" s="93"/>
      <c r="CJZ113" s="93"/>
      <c r="CKA113" s="93"/>
      <c r="CKB113" s="93"/>
      <c r="CKC113" s="93"/>
      <c r="CKD113" s="93"/>
      <c r="CKE113" s="93"/>
      <c r="CKF113" s="93"/>
      <c r="CKG113" s="93"/>
      <c r="CKH113" s="93"/>
      <c r="CKI113" s="93"/>
      <c r="CKJ113" s="93"/>
      <c r="CKK113" s="93"/>
      <c r="CKL113" s="93"/>
      <c r="CKM113" s="93"/>
      <c r="CKN113" s="93"/>
      <c r="CKO113" s="93"/>
      <c r="CKP113" s="93"/>
      <c r="CKQ113" s="93"/>
      <c r="CKR113" s="93"/>
      <c r="CKS113" s="93"/>
      <c r="CKT113" s="93"/>
      <c r="CKU113" s="93"/>
      <c r="CKV113" s="93"/>
      <c r="CKW113" s="93"/>
      <c r="CKX113" s="93"/>
      <c r="CKY113" s="93"/>
      <c r="CKZ113" s="93"/>
      <c r="CLA113" s="93"/>
      <c r="CLB113" s="93"/>
      <c r="CLC113" s="93"/>
      <c r="CLD113" s="93"/>
      <c r="CLE113" s="93"/>
      <c r="CLF113" s="93"/>
      <c r="CLG113" s="93"/>
      <c r="CLH113" s="93"/>
      <c r="CLI113" s="93"/>
      <c r="CLJ113" s="93"/>
      <c r="CLK113" s="93"/>
      <c r="CLL113" s="93"/>
      <c r="CLM113" s="93"/>
      <c r="CLN113" s="93"/>
      <c r="CLO113" s="93"/>
      <c r="CLP113" s="93"/>
      <c r="CLQ113" s="93"/>
      <c r="CLR113" s="93"/>
      <c r="CLS113" s="93"/>
      <c r="CLT113" s="93"/>
      <c r="CLU113" s="93"/>
      <c r="CLV113" s="93"/>
      <c r="CLW113" s="93"/>
      <c r="CLX113" s="93"/>
      <c r="CLY113" s="93"/>
      <c r="CLZ113" s="93"/>
      <c r="CMF113" s="93"/>
      <c r="CMI113" s="93"/>
      <c r="CML113" s="93"/>
      <c r="CMO113" s="93"/>
      <c r="CMR113" s="93"/>
      <c r="CMU113" s="93"/>
      <c r="CNA113" s="93"/>
      <c r="CNJ113" s="93"/>
      <c r="CNM113" s="93"/>
      <c r="CNP113" s="93"/>
      <c r="CNS113" s="93"/>
      <c r="COE113" s="93"/>
      <c r="COK113" s="93"/>
      <c r="CON113" s="93"/>
      <c r="COQ113" s="93"/>
      <c r="COT113" s="93"/>
      <c r="COZ113" s="93"/>
      <c r="CPC113" s="93"/>
      <c r="CPF113" s="93"/>
      <c r="CPI113" s="93"/>
      <c r="CPK113" s="93"/>
      <c r="CPL113" s="93"/>
      <c r="CPQ113" s="93"/>
      <c r="CPT113" s="93"/>
      <c r="CPW113" s="93"/>
      <c r="CPZ113" s="93"/>
      <c r="CQC113" s="93"/>
      <c r="CQF113" s="93"/>
      <c r="CQI113" s="93"/>
      <c r="CQO113" s="93"/>
      <c r="CQR113" s="93"/>
      <c r="CQU113" s="93"/>
      <c r="CQW113" s="93"/>
      <c r="CQX113" s="93"/>
      <c r="CRF113" s="93"/>
      <c r="CRI113" s="93"/>
      <c r="CRL113" s="93"/>
      <c r="CRW113" s="93"/>
      <c r="CRX113" s="93"/>
      <c r="CSC113" s="93"/>
      <c r="CSG113" s="93"/>
      <c r="CSH113" s="93"/>
      <c r="CSP113" s="93"/>
      <c r="CSQ113" s="93"/>
      <c r="CTQ113" s="93"/>
      <c r="CTR113" s="93"/>
      <c r="CTS113" s="93"/>
      <c r="CTT113" s="93"/>
      <c r="CTU113" s="93"/>
      <c r="CTV113" s="93"/>
      <c r="CTW113" s="93"/>
      <c r="CTX113" s="93"/>
      <c r="CTY113" s="93"/>
      <c r="CTZ113" s="93"/>
      <c r="CUA113" s="93"/>
      <c r="CUB113" s="93"/>
      <c r="CUC113" s="93"/>
      <c r="CUD113" s="93"/>
      <c r="CUE113" s="93"/>
      <c r="CUF113" s="93"/>
      <c r="CUG113" s="93"/>
      <c r="CUH113" s="93"/>
      <c r="CUI113" s="93"/>
      <c r="CUJ113" s="93"/>
      <c r="CUK113" s="93"/>
      <c r="CUL113" s="93"/>
      <c r="CUM113" s="93"/>
      <c r="CUN113" s="93"/>
      <c r="CUO113" s="93"/>
      <c r="CUP113" s="93"/>
      <c r="CUQ113" s="93"/>
      <c r="CUR113" s="93"/>
      <c r="CUS113" s="93"/>
      <c r="CUT113" s="93"/>
      <c r="CUU113" s="93"/>
      <c r="CUV113" s="93"/>
      <c r="CUW113" s="93"/>
      <c r="CUX113" s="93"/>
      <c r="CUY113" s="93"/>
      <c r="CUZ113" s="93"/>
      <c r="CVA113" s="93"/>
      <c r="CVB113" s="93"/>
      <c r="CVC113" s="93"/>
      <c r="CVD113" s="93"/>
      <c r="CVE113" s="93"/>
      <c r="CVF113" s="93"/>
      <c r="CVG113" s="93"/>
      <c r="CVH113" s="93"/>
      <c r="CVI113" s="93"/>
      <c r="CVJ113" s="93"/>
      <c r="CVK113" s="93"/>
      <c r="CVL113" s="93"/>
      <c r="CVM113" s="93"/>
      <c r="CVN113" s="93"/>
      <c r="CVO113" s="93"/>
      <c r="CVP113" s="93"/>
      <c r="CVQ113" s="93"/>
      <c r="CVR113" s="93"/>
      <c r="CVS113" s="93"/>
      <c r="CVT113" s="93"/>
      <c r="CVU113" s="93"/>
      <c r="CVV113" s="93"/>
      <c r="CWB113" s="93"/>
      <c r="CWE113" s="93"/>
      <c r="CWH113" s="93"/>
      <c r="CWK113" s="93"/>
      <c r="CWN113" s="93"/>
      <c r="CWQ113" s="93"/>
      <c r="CWW113" s="93"/>
      <c r="CXF113" s="93"/>
      <c r="CXI113" s="93"/>
      <c r="CXL113" s="93"/>
      <c r="CXO113" s="93"/>
      <c r="CYA113" s="93"/>
      <c r="CYG113" s="93"/>
      <c r="CYJ113" s="93"/>
      <c r="CYM113" s="93"/>
      <c r="CYP113" s="93"/>
      <c r="CYV113" s="93"/>
      <c r="CYY113" s="93"/>
      <c r="CZB113" s="93"/>
      <c r="CZE113" s="93"/>
      <c r="CZG113" s="93"/>
      <c r="CZH113" s="93"/>
      <c r="CZM113" s="93"/>
      <c r="CZP113" s="93"/>
      <c r="CZS113" s="93"/>
      <c r="CZV113" s="93"/>
      <c r="CZY113" s="93"/>
      <c r="DAB113" s="93"/>
      <c r="DAE113" s="93"/>
      <c r="DAK113" s="93"/>
      <c r="DAN113" s="93"/>
      <c r="DAQ113" s="93"/>
      <c r="DAS113" s="93"/>
      <c r="DAT113" s="93"/>
      <c r="DBB113" s="93"/>
      <c r="DBE113" s="93"/>
      <c r="DBH113" s="93"/>
      <c r="DBS113" s="93"/>
      <c r="DBT113" s="93"/>
      <c r="DBY113" s="93"/>
      <c r="DCC113" s="93"/>
      <c r="DCD113" s="93"/>
      <c r="DCL113" s="93"/>
      <c r="DCM113" s="93"/>
      <c r="DDM113" s="93"/>
      <c r="DDN113" s="93"/>
      <c r="DDO113" s="93"/>
      <c r="DDP113" s="93"/>
      <c r="DDQ113" s="93"/>
      <c r="DDR113" s="93"/>
      <c r="DDS113" s="93"/>
      <c r="DDT113" s="93"/>
      <c r="DDU113" s="93"/>
      <c r="DDV113" s="93"/>
      <c r="DDW113" s="93"/>
      <c r="DDX113" s="93"/>
      <c r="DDY113" s="93"/>
      <c r="DDZ113" s="93"/>
      <c r="DEA113" s="93"/>
      <c r="DEB113" s="93"/>
      <c r="DEC113" s="93"/>
      <c r="DED113" s="93"/>
      <c r="DEE113" s="93"/>
      <c r="DEF113" s="93"/>
      <c r="DEG113" s="93"/>
      <c r="DEH113" s="93"/>
      <c r="DEI113" s="93"/>
      <c r="DEJ113" s="93"/>
      <c r="DEK113" s="93"/>
      <c r="DEL113" s="93"/>
      <c r="DEM113" s="93"/>
      <c r="DEN113" s="93"/>
      <c r="DEO113" s="93"/>
      <c r="DEP113" s="93"/>
      <c r="DEQ113" s="93"/>
      <c r="DER113" s="93"/>
      <c r="DES113" s="93"/>
      <c r="DET113" s="93"/>
      <c r="DEU113" s="93"/>
      <c r="DEV113" s="93"/>
      <c r="DEW113" s="93"/>
      <c r="DEX113" s="93"/>
      <c r="DEY113" s="93"/>
      <c r="DEZ113" s="93"/>
      <c r="DFA113" s="93"/>
      <c r="DFB113" s="93"/>
      <c r="DFC113" s="93"/>
      <c r="DFD113" s="93"/>
      <c r="DFE113" s="93"/>
      <c r="DFF113" s="93"/>
      <c r="DFG113" s="93"/>
      <c r="DFH113" s="93"/>
      <c r="DFI113" s="93"/>
      <c r="DFJ113" s="93"/>
      <c r="DFK113" s="93"/>
      <c r="DFL113" s="93"/>
      <c r="DFM113" s="93"/>
      <c r="DFN113" s="93"/>
      <c r="DFO113" s="93"/>
      <c r="DFP113" s="93"/>
      <c r="DFQ113" s="93"/>
      <c r="DFR113" s="93"/>
      <c r="DFX113" s="93"/>
      <c r="DGA113" s="93"/>
      <c r="DGD113" s="93"/>
      <c r="DGG113" s="93"/>
      <c r="DGJ113" s="93"/>
      <c r="DGM113" s="93"/>
      <c r="DGS113" s="93"/>
      <c r="DHB113" s="93"/>
      <c r="DHE113" s="93"/>
      <c r="DHH113" s="93"/>
      <c r="DHK113" s="93"/>
      <c r="DHW113" s="93"/>
      <c r="DIC113" s="93"/>
      <c r="DIF113" s="93"/>
      <c r="DII113" s="93"/>
      <c r="DIL113" s="93"/>
      <c r="DIR113" s="93"/>
      <c r="DIU113" s="93"/>
      <c r="DIX113" s="93"/>
      <c r="DJA113" s="93"/>
      <c r="DJC113" s="93"/>
      <c r="DJD113" s="93"/>
      <c r="DJI113" s="93"/>
      <c r="DJL113" s="93"/>
      <c r="DJO113" s="93"/>
      <c r="DJR113" s="93"/>
      <c r="DJU113" s="93"/>
      <c r="DJX113" s="93"/>
      <c r="DKA113" s="93"/>
      <c r="DKG113" s="93"/>
      <c r="DKJ113" s="93"/>
      <c r="DKM113" s="93"/>
      <c r="DKO113" s="93"/>
      <c r="DKP113" s="93"/>
      <c r="DKX113" s="93"/>
      <c r="DLA113" s="93"/>
      <c r="DLD113" s="93"/>
      <c r="DLO113" s="93"/>
      <c r="DLP113" s="93"/>
      <c r="DLU113" s="93"/>
      <c r="DLY113" s="93"/>
      <c r="DLZ113" s="93"/>
      <c r="DMH113" s="93"/>
      <c r="DMI113" s="93"/>
      <c r="DNI113" s="93"/>
      <c r="DNJ113" s="93"/>
      <c r="DNK113" s="93"/>
      <c r="DNL113" s="93"/>
      <c r="DNM113" s="93"/>
      <c r="DNN113" s="93"/>
      <c r="DNO113" s="93"/>
      <c r="DNP113" s="93"/>
      <c r="DNQ113" s="93"/>
      <c r="DNR113" s="93"/>
      <c r="DNS113" s="93"/>
      <c r="DNT113" s="93"/>
      <c r="DNU113" s="93"/>
      <c r="DNV113" s="93"/>
      <c r="DNW113" s="93"/>
      <c r="DNX113" s="93"/>
      <c r="DNY113" s="93"/>
      <c r="DNZ113" s="93"/>
      <c r="DOA113" s="93"/>
      <c r="DOB113" s="93"/>
      <c r="DOC113" s="93"/>
      <c r="DOD113" s="93"/>
      <c r="DOE113" s="93"/>
      <c r="DOF113" s="93"/>
      <c r="DOG113" s="93"/>
      <c r="DOH113" s="93"/>
      <c r="DOI113" s="93"/>
      <c r="DOJ113" s="93"/>
      <c r="DOK113" s="93"/>
      <c r="DOL113" s="93"/>
      <c r="DOM113" s="93"/>
      <c r="DON113" s="93"/>
      <c r="DOO113" s="93"/>
      <c r="DOP113" s="93"/>
      <c r="DOQ113" s="93"/>
      <c r="DOR113" s="93"/>
      <c r="DOS113" s="93"/>
      <c r="DOT113" s="93"/>
      <c r="DOU113" s="93"/>
      <c r="DOV113" s="93"/>
      <c r="DOW113" s="93"/>
      <c r="DOX113" s="93"/>
      <c r="DOY113" s="93"/>
      <c r="DOZ113" s="93"/>
      <c r="DPA113" s="93"/>
      <c r="DPB113" s="93"/>
      <c r="DPC113" s="93"/>
      <c r="DPD113" s="93"/>
      <c r="DPE113" s="93"/>
      <c r="DPF113" s="93"/>
      <c r="DPG113" s="93"/>
      <c r="DPH113" s="93"/>
      <c r="DPI113" s="93"/>
      <c r="DPJ113" s="93"/>
      <c r="DPK113" s="93"/>
      <c r="DPL113" s="93"/>
      <c r="DPM113" s="93"/>
      <c r="DPN113" s="93"/>
      <c r="DPT113" s="93"/>
      <c r="DPW113" s="93"/>
      <c r="DPZ113" s="93"/>
      <c r="DQC113" s="93"/>
      <c r="DQF113" s="93"/>
      <c r="DQI113" s="93"/>
      <c r="DQO113" s="93"/>
      <c r="DQX113" s="93"/>
      <c r="DRA113" s="93"/>
      <c r="DRD113" s="93"/>
      <c r="DRG113" s="93"/>
      <c r="DRS113" s="93"/>
      <c r="DRY113" s="93"/>
      <c r="DSB113" s="93"/>
      <c r="DSE113" s="93"/>
      <c r="DSH113" s="93"/>
      <c r="DSN113" s="93"/>
      <c r="DSQ113" s="93"/>
      <c r="DST113" s="93"/>
      <c r="DSW113" s="93"/>
      <c r="DSY113" s="93"/>
      <c r="DSZ113" s="93"/>
      <c r="DTE113" s="93"/>
      <c r="DTH113" s="93"/>
      <c r="DTK113" s="93"/>
      <c r="DTN113" s="93"/>
      <c r="DTQ113" s="93"/>
      <c r="DTT113" s="93"/>
      <c r="DTW113" s="93"/>
      <c r="DUC113" s="93"/>
      <c r="DUF113" s="93"/>
      <c r="DUI113" s="93"/>
      <c r="DUK113" s="93"/>
      <c r="DUL113" s="93"/>
      <c r="DUT113" s="93"/>
      <c r="DUW113" s="93"/>
      <c r="DUZ113" s="93"/>
      <c r="DVK113" s="93"/>
      <c r="DVL113" s="93"/>
      <c r="DVQ113" s="93"/>
      <c r="DVU113" s="93"/>
      <c r="DVV113" s="93"/>
      <c r="DWD113" s="93"/>
      <c r="DWE113" s="93"/>
      <c r="DXE113" s="93"/>
      <c r="DXF113" s="93"/>
      <c r="DXG113" s="93"/>
      <c r="DXH113" s="93"/>
      <c r="DXI113" s="93"/>
      <c r="DXJ113" s="93"/>
      <c r="DXK113" s="93"/>
      <c r="DXL113" s="93"/>
      <c r="DXM113" s="93"/>
      <c r="DXN113" s="93"/>
      <c r="DXO113" s="93"/>
      <c r="DXP113" s="93"/>
      <c r="DXQ113" s="93"/>
      <c r="DXR113" s="93"/>
      <c r="DXS113" s="93"/>
      <c r="DXT113" s="93"/>
      <c r="DXU113" s="93"/>
      <c r="DXV113" s="93"/>
      <c r="DXW113" s="93"/>
      <c r="DXX113" s="93"/>
      <c r="DXY113" s="93"/>
      <c r="DXZ113" s="93"/>
      <c r="DYA113" s="93"/>
      <c r="DYB113" s="93"/>
      <c r="DYC113" s="93"/>
      <c r="DYD113" s="93"/>
      <c r="DYE113" s="93"/>
      <c r="DYF113" s="93"/>
      <c r="DYG113" s="93"/>
      <c r="DYH113" s="93"/>
      <c r="DYI113" s="93"/>
      <c r="DYJ113" s="93"/>
      <c r="DYK113" s="93"/>
      <c r="DYL113" s="93"/>
      <c r="DYM113" s="93"/>
      <c r="DYN113" s="93"/>
      <c r="DYO113" s="93"/>
      <c r="DYP113" s="93"/>
      <c r="DYQ113" s="93"/>
      <c r="DYR113" s="93"/>
      <c r="DYS113" s="93"/>
      <c r="DYT113" s="93"/>
      <c r="DYU113" s="93"/>
      <c r="DYV113" s="93"/>
      <c r="DYW113" s="93"/>
      <c r="DYX113" s="93"/>
      <c r="DYY113" s="93"/>
      <c r="DYZ113" s="93"/>
      <c r="DZA113" s="93"/>
      <c r="DZB113" s="93"/>
      <c r="DZC113" s="93"/>
      <c r="DZD113" s="93"/>
      <c r="DZE113" s="93"/>
      <c r="DZF113" s="93"/>
      <c r="DZG113" s="93"/>
      <c r="DZH113" s="93"/>
      <c r="DZI113" s="93"/>
      <c r="DZJ113" s="93"/>
      <c r="DZP113" s="93"/>
      <c r="DZS113" s="93"/>
      <c r="DZV113" s="93"/>
      <c r="DZY113" s="93"/>
      <c r="EAB113" s="93"/>
      <c r="EAE113" s="93"/>
      <c r="EAK113" s="93"/>
      <c r="EAT113" s="93"/>
      <c r="EAW113" s="93"/>
      <c r="EAZ113" s="93"/>
      <c r="EBC113" s="93"/>
      <c r="EBO113" s="93"/>
      <c r="EBU113" s="93"/>
      <c r="EBX113" s="93"/>
      <c r="ECA113" s="93"/>
      <c r="ECD113" s="93"/>
      <c r="ECJ113" s="93"/>
      <c r="ECM113" s="93"/>
      <c r="ECP113" s="93"/>
      <c r="ECS113" s="93"/>
      <c r="ECU113" s="93"/>
      <c r="ECV113" s="93"/>
      <c r="EDA113" s="93"/>
      <c r="EDD113" s="93"/>
      <c r="EDG113" s="93"/>
      <c r="EDJ113" s="93"/>
      <c r="EDM113" s="93"/>
      <c r="EDP113" s="93"/>
      <c r="EDS113" s="93"/>
      <c r="EDY113" s="93"/>
      <c r="EEB113" s="93"/>
      <c r="EEE113" s="93"/>
      <c r="EEG113" s="93"/>
      <c r="EEH113" s="93"/>
      <c r="EEP113" s="93"/>
      <c r="EES113" s="93"/>
      <c r="EEV113" s="93"/>
      <c r="EFG113" s="93"/>
      <c r="EFH113" s="93"/>
      <c r="EFM113" s="93"/>
      <c r="EFQ113" s="93"/>
      <c r="EFR113" s="93"/>
      <c r="EFZ113" s="93"/>
      <c r="EGA113" s="93"/>
      <c r="EHA113" s="93"/>
      <c r="EHB113" s="93"/>
      <c r="EHC113" s="93"/>
      <c r="EHD113" s="93"/>
      <c r="EHE113" s="93"/>
      <c r="EHF113" s="93"/>
      <c r="EHG113" s="93"/>
      <c r="EHH113" s="93"/>
      <c r="EHI113" s="93"/>
      <c r="EHJ113" s="93"/>
      <c r="EHK113" s="93"/>
      <c r="EHL113" s="93"/>
      <c r="EHM113" s="93"/>
      <c r="EHN113" s="93"/>
      <c r="EHO113" s="93"/>
      <c r="EHP113" s="93"/>
      <c r="EHQ113" s="93"/>
      <c r="EHR113" s="93"/>
      <c r="EHS113" s="93"/>
      <c r="EHT113" s="93"/>
      <c r="EHU113" s="93"/>
      <c r="EHV113" s="93"/>
      <c r="EHW113" s="93"/>
      <c r="EHX113" s="93"/>
      <c r="EHY113" s="93"/>
      <c r="EHZ113" s="93"/>
      <c r="EIA113" s="93"/>
      <c r="EIB113" s="93"/>
      <c r="EIC113" s="93"/>
      <c r="EID113" s="93"/>
      <c r="EIE113" s="93"/>
      <c r="EIF113" s="93"/>
      <c r="EIG113" s="93"/>
      <c r="EIH113" s="93"/>
      <c r="EII113" s="93"/>
      <c r="EIJ113" s="93"/>
      <c r="EIK113" s="93"/>
      <c r="EIL113" s="93"/>
      <c r="EIM113" s="93"/>
      <c r="EIN113" s="93"/>
      <c r="EIO113" s="93"/>
      <c r="EIP113" s="93"/>
      <c r="EIQ113" s="93"/>
      <c r="EIR113" s="93"/>
      <c r="EIS113" s="93"/>
      <c r="EIT113" s="93"/>
      <c r="EIU113" s="93"/>
      <c r="EIV113" s="93"/>
      <c r="EIW113" s="93"/>
      <c r="EIX113" s="93"/>
      <c r="EIY113" s="93"/>
      <c r="EIZ113" s="93"/>
      <c r="EJA113" s="93"/>
      <c r="EJB113" s="93"/>
      <c r="EJC113" s="93"/>
      <c r="EJD113" s="93"/>
      <c r="EJE113" s="93"/>
      <c r="EJF113" s="93"/>
      <c r="EJL113" s="93"/>
      <c r="EJO113" s="93"/>
      <c r="EJR113" s="93"/>
      <c r="EJU113" s="93"/>
      <c r="EJX113" s="93"/>
      <c r="EKA113" s="93"/>
      <c r="EKG113" s="93"/>
      <c r="EKP113" s="93"/>
      <c r="EKS113" s="93"/>
      <c r="EKV113" s="93"/>
      <c r="EKY113" s="93"/>
      <c r="ELK113" s="93"/>
      <c r="ELQ113" s="93"/>
      <c r="ELT113" s="93"/>
      <c r="ELW113" s="93"/>
      <c r="ELZ113" s="93"/>
      <c r="EMF113" s="93"/>
      <c r="EMI113" s="93"/>
      <c r="EML113" s="93"/>
      <c r="EMO113" s="93"/>
      <c r="EMQ113" s="93"/>
      <c r="EMR113" s="93"/>
      <c r="EMW113" s="93"/>
      <c r="EMZ113" s="93"/>
      <c r="ENC113" s="93"/>
      <c r="ENF113" s="93"/>
      <c r="ENI113" s="93"/>
      <c r="ENL113" s="93"/>
      <c r="ENO113" s="93"/>
      <c r="ENU113" s="93"/>
      <c r="ENX113" s="93"/>
      <c r="EOA113" s="93"/>
      <c r="EOC113" s="93"/>
      <c r="EOD113" s="93"/>
      <c r="EOL113" s="93"/>
      <c r="EOO113" s="93"/>
      <c r="EOR113" s="93"/>
      <c r="EPC113" s="93"/>
      <c r="EPD113" s="93"/>
      <c r="EPI113" s="93"/>
      <c r="EPM113" s="93"/>
      <c r="EPN113" s="93"/>
      <c r="EPV113" s="93"/>
      <c r="EPW113" s="93"/>
      <c r="EQW113" s="93"/>
      <c r="EQX113" s="93"/>
      <c r="EQY113" s="93"/>
      <c r="EQZ113" s="93"/>
      <c r="ERA113" s="93"/>
      <c r="ERB113" s="93"/>
      <c r="ERC113" s="93"/>
      <c r="ERD113" s="93"/>
      <c r="ERE113" s="93"/>
      <c r="ERF113" s="93"/>
      <c r="ERG113" s="93"/>
      <c r="ERH113" s="93"/>
      <c r="ERI113" s="93"/>
      <c r="ERJ113" s="93"/>
      <c r="ERK113" s="93"/>
      <c r="ERL113" s="93"/>
      <c r="ERM113" s="93"/>
      <c r="ERN113" s="93"/>
      <c r="ERO113" s="93"/>
      <c r="ERP113" s="93"/>
      <c r="ERQ113" s="93"/>
      <c r="ERR113" s="93"/>
      <c r="ERS113" s="93"/>
      <c r="ERT113" s="93"/>
      <c r="ERU113" s="93"/>
      <c r="ERV113" s="93"/>
      <c r="ERW113" s="93"/>
      <c r="ERX113" s="93"/>
      <c r="ERY113" s="93"/>
      <c r="ERZ113" s="93"/>
      <c r="ESA113" s="93"/>
      <c r="ESB113" s="93"/>
      <c r="ESC113" s="93"/>
      <c r="ESD113" s="93"/>
      <c r="ESE113" s="93"/>
      <c r="ESF113" s="93"/>
      <c r="ESG113" s="93"/>
      <c r="ESH113" s="93"/>
      <c r="ESI113" s="93"/>
      <c r="ESJ113" s="93"/>
      <c r="ESK113" s="93"/>
      <c r="ESL113" s="93"/>
      <c r="ESM113" s="93"/>
      <c r="ESN113" s="93"/>
      <c r="ESO113" s="93"/>
      <c r="ESP113" s="93"/>
      <c r="ESQ113" s="93"/>
      <c r="ESR113" s="93"/>
      <c r="ESS113" s="93"/>
      <c r="EST113" s="93"/>
      <c r="ESU113" s="93"/>
      <c r="ESV113" s="93"/>
      <c r="ESW113" s="93"/>
      <c r="ESX113" s="93"/>
      <c r="ESY113" s="93"/>
      <c r="ESZ113" s="93"/>
      <c r="ETA113" s="93"/>
      <c r="ETB113" s="93"/>
      <c r="ETH113" s="93"/>
      <c r="ETK113" s="93"/>
      <c r="ETN113" s="93"/>
      <c r="ETQ113" s="93"/>
      <c r="ETT113" s="93"/>
      <c r="ETW113" s="93"/>
      <c r="EUC113" s="93"/>
      <c r="EUL113" s="93"/>
      <c r="EUO113" s="93"/>
      <c r="EUR113" s="93"/>
      <c r="EUU113" s="93"/>
      <c r="EVG113" s="93"/>
      <c r="EVM113" s="93"/>
      <c r="EVP113" s="93"/>
      <c r="EVS113" s="93"/>
      <c r="EVV113" s="93"/>
      <c r="EWB113" s="93"/>
      <c r="EWE113" s="93"/>
      <c r="EWH113" s="93"/>
      <c r="EWK113" s="93"/>
      <c r="EWM113" s="93"/>
      <c r="EWN113" s="93"/>
      <c r="EWS113" s="93"/>
      <c r="EWV113" s="93"/>
      <c r="EWY113" s="93"/>
      <c r="EXB113" s="93"/>
      <c r="EXE113" s="93"/>
      <c r="EXH113" s="93"/>
      <c r="EXK113" s="93"/>
      <c r="EXQ113" s="93"/>
      <c r="EXT113" s="93"/>
      <c r="EXW113" s="93"/>
      <c r="EXY113" s="93"/>
      <c r="EXZ113" s="93"/>
      <c r="EYH113" s="93"/>
      <c r="EYK113" s="93"/>
      <c r="EYN113" s="93"/>
      <c r="EYY113" s="93"/>
      <c r="EYZ113" s="93"/>
      <c r="EZE113" s="93"/>
      <c r="EZI113" s="93"/>
      <c r="EZJ113" s="93"/>
      <c r="EZR113" s="93"/>
      <c r="EZS113" s="93"/>
      <c r="FAS113" s="93"/>
      <c r="FAT113" s="93"/>
      <c r="FAU113" s="93"/>
      <c r="FAV113" s="93"/>
      <c r="FAW113" s="93"/>
      <c r="FAX113" s="93"/>
      <c r="FAY113" s="93"/>
      <c r="FAZ113" s="93"/>
      <c r="FBA113" s="93"/>
      <c r="FBB113" s="93"/>
      <c r="FBC113" s="93"/>
      <c r="FBD113" s="93"/>
      <c r="FBE113" s="93"/>
      <c r="FBF113" s="93"/>
      <c r="FBG113" s="93"/>
      <c r="FBH113" s="93"/>
      <c r="FBI113" s="93"/>
      <c r="FBJ113" s="93"/>
      <c r="FBK113" s="93"/>
      <c r="FBL113" s="93"/>
      <c r="FBM113" s="93"/>
      <c r="FBN113" s="93"/>
      <c r="FBO113" s="93"/>
      <c r="FBP113" s="93"/>
      <c r="FBQ113" s="93"/>
      <c r="FBR113" s="93"/>
      <c r="FBS113" s="93"/>
      <c r="FBT113" s="93"/>
      <c r="FBU113" s="93"/>
      <c r="FBV113" s="93"/>
      <c r="FBW113" s="93"/>
      <c r="FBX113" s="93"/>
      <c r="FBY113" s="93"/>
      <c r="FBZ113" s="93"/>
      <c r="FCA113" s="93"/>
      <c r="FCB113" s="93"/>
      <c r="FCC113" s="93"/>
      <c r="FCD113" s="93"/>
      <c r="FCE113" s="93"/>
      <c r="FCF113" s="93"/>
      <c r="FCG113" s="93"/>
      <c r="FCH113" s="93"/>
      <c r="FCI113" s="93"/>
      <c r="FCJ113" s="93"/>
      <c r="FCK113" s="93"/>
      <c r="FCL113" s="93"/>
      <c r="FCM113" s="93"/>
      <c r="FCN113" s="93"/>
      <c r="FCO113" s="93"/>
      <c r="FCP113" s="93"/>
      <c r="FCQ113" s="93"/>
      <c r="FCR113" s="93"/>
      <c r="FCS113" s="93"/>
      <c r="FCT113" s="93"/>
      <c r="FCU113" s="93"/>
      <c r="FCV113" s="93"/>
      <c r="FCW113" s="93"/>
      <c r="FCX113" s="93"/>
      <c r="FDD113" s="93"/>
      <c r="FDG113" s="93"/>
      <c r="FDJ113" s="93"/>
      <c r="FDM113" s="93"/>
      <c r="FDP113" s="93"/>
      <c r="FDS113" s="93"/>
      <c r="FDY113" s="93"/>
      <c r="FEH113" s="93"/>
      <c r="FEK113" s="93"/>
      <c r="FEN113" s="93"/>
      <c r="FEQ113" s="93"/>
      <c r="FFC113" s="93"/>
      <c r="FFI113" s="93"/>
      <c r="FFL113" s="93"/>
      <c r="FFO113" s="93"/>
      <c r="FFR113" s="93"/>
      <c r="FFX113" s="93"/>
      <c r="FGA113" s="93"/>
      <c r="FGD113" s="93"/>
      <c r="FGG113" s="93"/>
      <c r="FGI113" s="93"/>
      <c r="FGJ113" s="93"/>
      <c r="FGO113" s="93"/>
      <c r="FGR113" s="93"/>
      <c r="FGU113" s="93"/>
      <c r="FGX113" s="93"/>
      <c r="FHA113" s="93"/>
      <c r="FHD113" s="93"/>
      <c r="FHG113" s="93"/>
      <c r="FHM113" s="93"/>
      <c r="FHP113" s="93"/>
      <c r="FHS113" s="93"/>
      <c r="FHU113" s="93"/>
      <c r="FHV113" s="93"/>
      <c r="FID113" s="93"/>
      <c r="FIG113" s="93"/>
      <c r="FIJ113" s="93"/>
      <c r="FIU113" s="93"/>
      <c r="FIV113" s="93"/>
      <c r="FJA113" s="93"/>
      <c r="FJE113" s="93"/>
      <c r="FJF113" s="93"/>
      <c r="FJN113" s="93"/>
      <c r="FJO113" s="93"/>
      <c r="FKO113" s="93"/>
      <c r="FKP113" s="93"/>
      <c r="FKQ113" s="93"/>
      <c r="FKR113" s="93"/>
      <c r="FKS113" s="93"/>
      <c r="FKT113" s="93"/>
      <c r="FKU113" s="93"/>
      <c r="FKV113" s="93"/>
      <c r="FKW113" s="93"/>
      <c r="FKX113" s="93"/>
      <c r="FKY113" s="93"/>
      <c r="FKZ113" s="93"/>
      <c r="FLA113" s="93"/>
      <c r="FLB113" s="93"/>
      <c r="FLC113" s="93"/>
      <c r="FLD113" s="93"/>
      <c r="FLE113" s="93"/>
      <c r="FLF113" s="93"/>
      <c r="FLG113" s="93"/>
      <c r="FLH113" s="93"/>
      <c r="FLI113" s="93"/>
      <c r="FLJ113" s="93"/>
      <c r="FLK113" s="93"/>
      <c r="FLL113" s="93"/>
      <c r="FLM113" s="93"/>
      <c r="FLN113" s="93"/>
      <c r="FLO113" s="93"/>
      <c r="FLP113" s="93"/>
      <c r="FLQ113" s="93"/>
      <c r="FLR113" s="93"/>
      <c r="FLS113" s="93"/>
      <c r="FLT113" s="93"/>
      <c r="FLU113" s="93"/>
      <c r="FLV113" s="93"/>
      <c r="FLW113" s="93"/>
      <c r="FLX113" s="93"/>
      <c r="FLY113" s="93"/>
      <c r="FLZ113" s="93"/>
      <c r="FMA113" s="93"/>
      <c r="FMB113" s="93"/>
      <c r="FMC113" s="93"/>
      <c r="FMD113" s="93"/>
      <c r="FME113" s="93"/>
      <c r="FMF113" s="93"/>
      <c r="FMG113" s="93"/>
      <c r="FMH113" s="93"/>
      <c r="FMI113" s="93"/>
      <c r="FMJ113" s="93"/>
      <c r="FMK113" s="93"/>
      <c r="FML113" s="93"/>
      <c r="FMM113" s="93"/>
      <c r="FMN113" s="93"/>
      <c r="FMO113" s="93"/>
      <c r="FMP113" s="93"/>
      <c r="FMQ113" s="93"/>
      <c r="FMR113" s="93"/>
      <c r="FMS113" s="93"/>
      <c r="FMT113" s="93"/>
      <c r="FMZ113" s="93"/>
      <c r="FNC113" s="93"/>
      <c r="FNF113" s="93"/>
      <c r="FNI113" s="93"/>
      <c r="FNL113" s="93"/>
      <c r="FNO113" s="93"/>
      <c r="FNU113" s="93"/>
      <c r="FOD113" s="93"/>
      <c r="FOG113" s="93"/>
      <c r="FOJ113" s="93"/>
      <c r="FOM113" s="93"/>
      <c r="FOY113" s="93"/>
      <c r="FPE113" s="93"/>
      <c r="FPH113" s="93"/>
      <c r="FPK113" s="93"/>
      <c r="FPN113" s="93"/>
      <c r="FPT113" s="93"/>
      <c r="FPW113" s="93"/>
      <c r="FPZ113" s="93"/>
      <c r="FQC113" s="93"/>
      <c r="FQE113" s="93"/>
      <c r="FQF113" s="93"/>
      <c r="FQK113" s="93"/>
      <c r="FQN113" s="93"/>
      <c r="FQQ113" s="93"/>
      <c r="FQT113" s="93"/>
      <c r="FQW113" s="93"/>
      <c r="FQZ113" s="93"/>
      <c r="FRC113" s="93"/>
      <c r="FRI113" s="93"/>
      <c r="FRL113" s="93"/>
      <c r="FRO113" s="93"/>
      <c r="FRQ113" s="93"/>
      <c r="FRR113" s="93"/>
      <c r="FRZ113" s="93"/>
      <c r="FSC113" s="93"/>
      <c r="FSF113" s="93"/>
      <c r="FSQ113" s="93"/>
      <c r="FSR113" s="93"/>
      <c r="FSW113" s="93"/>
      <c r="FTA113" s="93"/>
      <c r="FTB113" s="93"/>
      <c r="FTJ113" s="93"/>
      <c r="FTK113" s="93"/>
      <c r="FUK113" s="93"/>
      <c r="FUL113" s="93"/>
      <c r="FUM113" s="93"/>
      <c r="FUN113" s="93"/>
      <c r="FUO113" s="93"/>
      <c r="FUP113" s="93"/>
      <c r="FUQ113" s="93"/>
      <c r="FUR113" s="93"/>
      <c r="FUS113" s="93"/>
      <c r="FUT113" s="93"/>
      <c r="FUU113" s="93"/>
      <c r="FUV113" s="93"/>
      <c r="FUW113" s="93"/>
      <c r="FUX113" s="93"/>
      <c r="FUY113" s="93"/>
      <c r="FUZ113" s="93"/>
      <c r="FVA113" s="93"/>
      <c r="FVB113" s="93"/>
      <c r="FVC113" s="93"/>
      <c r="FVD113" s="93"/>
      <c r="FVE113" s="93"/>
      <c r="FVF113" s="93"/>
      <c r="FVG113" s="93"/>
      <c r="FVH113" s="93"/>
      <c r="FVI113" s="93"/>
      <c r="FVJ113" s="93"/>
      <c r="FVK113" s="93"/>
      <c r="FVL113" s="93"/>
      <c r="FVM113" s="93"/>
      <c r="FVN113" s="93"/>
      <c r="FVO113" s="93"/>
      <c r="FVP113" s="93"/>
      <c r="FVQ113" s="93"/>
      <c r="FVR113" s="93"/>
      <c r="FVS113" s="93"/>
      <c r="FVT113" s="93"/>
      <c r="FVU113" s="93"/>
      <c r="FVV113" s="93"/>
      <c r="FVW113" s="93"/>
      <c r="FVX113" s="93"/>
      <c r="FVY113" s="93"/>
      <c r="FVZ113" s="93"/>
      <c r="FWA113" s="93"/>
      <c r="FWB113" s="93"/>
      <c r="FWC113" s="93"/>
      <c r="FWD113" s="93"/>
      <c r="FWE113" s="93"/>
      <c r="FWF113" s="93"/>
      <c r="FWG113" s="93"/>
      <c r="FWH113" s="93"/>
      <c r="FWI113" s="93"/>
      <c r="FWJ113" s="93"/>
      <c r="FWK113" s="93"/>
      <c r="FWL113" s="93"/>
      <c r="FWM113" s="93"/>
      <c r="FWN113" s="93"/>
      <c r="FWO113" s="93"/>
      <c r="FWP113" s="93"/>
      <c r="FWV113" s="93"/>
      <c r="FWY113" s="93"/>
      <c r="FXB113" s="93"/>
      <c r="FXE113" s="93"/>
      <c r="FXH113" s="93"/>
      <c r="FXK113" s="93"/>
      <c r="FXQ113" s="93"/>
      <c r="FXZ113" s="93"/>
      <c r="FYC113" s="93"/>
      <c r="FYF113" s="93"/>
      <c r="FYI113" s="93"/>
      <c r="FYU113" s="93"/>
      <c r="FZA113" s="93"/>
      <c r="FZD113" s="93"/>
      <c r="FZG113" s="93"/>
      <c r="FZJ113" s="93"/>
      <c r="FZP113" s="93"/>
      <c r="FZS113" s="93"/>
      <c r="FZV113" s="93"/>
      <c r="FZY113" s="93"/>
      <c r="GAA113" s="93"/>
      <c r="GAB113" s="93"/>
      <c r="GAG113" s="93"/>
      <c r="GAJ113" s="93"/>
      <c r="GAM113" s="93"/>
      <c r="GAP113" s="93"/>
      <c r="GAS113" s="93"/>
      <c r="GAV113" s="93"/>
      <c r="GAY113" s="93"/>
      <c r="GBE113" s="93"/>
      <c r="GBH113" s="93"/>
      <c r="GBK113" s="93"/>
      <c r="GBM113" s="93"/>
      <c r="GBN113" s="93"/>
      <c r="GBV113" s="93"/>
      <c r="GBY113" s="93"/>
      <c r="GCB113" s="93"/>
      <c r="GCM113" s="93"/>
      <c r="GCN113" s="93"/>
      <c r="GCS113" s="93"/>
      <c r="GCW113" s="93"/>
      <c r="GCX113" s="93"/>
      <c r="GDF113" s="93"/>
      <c r="GDG113" s="93"/>
      <c r="GEG113" s="93"/>
      <c r="GEH113" s="93"/>
      <c r="GEI113" s="93"/>
      <c r="GEJ113" s="93"/>
      <c r="GEK113" s="93"/>
      <c r="GEL113" s="93"/>
      <c r="GEM113" s="93"/>
      <c r="GEN113" s="93"/>
      <c r="GEO113" s="93"/>
      <c r="GEP113" s="93"/>
      <c r="GEQ113" s="93"/>
      <c r="GER113" s="93"/>
      <c r="GES113" s="93"/>
      <c r="GET113" s="93"/>
      <c r="GEU113" s="93"/>
      <c r="GEV113" s="93"/>
      <c r="GEW113" s="93"/>
      <c r="GEX113" s="93"/>
      <c r="GEY113" s="93"/>
      <c r="GEZ113" s="93"/>
      <c r="GFA113" s="93"/>
      <c r="GFB113" s="93"/>
      <c r="GFC113" s="93"/>
      <c r="GFD113" s="93"/>
      <c r="GFE113" s="93"/>
      <c r="GFF113" s="93"/>
      <c r="GFG113" s="93"/>
      <c r="GFH113" s="93"/>
      <c r="GFI113" s="93"/>
      <c r="GFJ113" s="93"/>
      <c r="GFK113" s="93"/>
      <c r="GFL113" s="93"/>
      <c r="GFM113" s="93"/>
      <c r="GFN113" s="93"/>
      <c r="GFO113" s="93"/>
      <c r="GFP113" s="93"/>
      <c r="GFQ113" s="93"/>
      <c r="GFR113" s="93"/>
      <c r="GFS113" s="93"/>
      <c r="GFT113" s="93"/>
      <c r="GFU113" s="93"/>
      <c r="GFV113" s="93"/>
      <c r="GFW113" s="93"/>
      <c r="GFX113" s="93"/>
      <c r="GFY113" s="93"/>
      <c r="GFZ113" s="93"/>
      <c r="GGA113" s="93"/>
      <c r="GGB113" s="93"/>
      <c r="GGC113" s="93"/>
      <c r="GGD113" s="93"/>
      <c r="GGE113" s="93"/>
      <c r="GGF113" s="93"/>
      <c r="GGG113" s="93"/>
      <c r="GGH113" s="93"/>
      <c r="GGI113" s="93"/>
      <c r="GGJ113" s="93"/>
      <c r="GGK113" s="93"/>
      <c r="GGL113" s="93"/>
      <c r="GGR113" s="93"/>
      <c r="GGU113" s="93"/>
      <c r="GGX113" s="93"/>
      <c r="GHA113" s="93"/>
      <c r="GHD113" s="93"/>
      <c r="GHG113" s="93"/>
      <c r="GHM113" s="93"/>
      <c r="GHV113" s="93"/>
      <c r="GHY113" s="93"/>
      <c r="GIB113" s="93"/>
      <c r="GIE113" s="93"/>
      <c r="GIQ113" s="93"/>
      <c r="GIW113" s="93"/>
      <c r="GIZ113" s="93"/>
      <c r="GJC113" s="93"/>
      <c r="GJF113" s="93"/>
      <c r="GJL113" s="93"/>
      <c r="GJO113" s="93"/>
      <c r="GJR113" s="93"/>
      <c r="GJU113" s="93"/>
      <c r="GJW113" s="93"/>
      <c r="GJX113" s="93"/>
      <c r="GKC113" s="93"/>
      <c r="GKF113" s="93"/>
      <c r="GKI113" s="93"/>
      <c r="GKL113" s="93"/>
      <c r="GKO113" s="93"/>
      <c r="GKR113" s="93"/>
      <c r="GKU113" s="93"/>
      <c r="GLA113" s="93"/>
      <c r="GLD113" s="93"/>
      <c r="GLG113" s="93"/>
      <c r="GLI113" s="93"/>
      <c r="GLJ113" s="93"/>
      <c r="GLR113" s="93"/>
      <c r="GLU113" s="93"/>
      <c r="GLX113" s="93"/>
      <c r="GMI113" s="93"/>
      <c r="GMJ113" s="93"/>
      <c r="GMO113" s="93"/>
      <c r="GMS113" s="93"/>
      <c r="GMT113" s="93"/>
      <c r="GNB113" s="93"/>
      <c r="GNC113" s="93"/>
      <c r="GOC113" s="93"/>
      <c r="GOD113" s="93"/>
      <c r="GOE113" s="93"/>
      <c r="GOF113" s="93"/>
      <c r="GOG113" s="93"/>
      <c r="GOH113" s="93"/>
      <c r="GOI113" s="93"/>
      <c r="GOJ113" s="93"/>
      <c r="GOK113" s="93"/>
      <c r="GOL113" s="93"/>
      <c r="GOM113" s="93"/>
      <c r="GON113" s="93"/>
      <c r="GOO113" s="93"/>
      <c r="GOP113" s="93"/>
      <c r="GOQ113" s="93"/>
      <c r="GOR113" s="93"/>
      <c r="GOS113" s="93"/>
      <c r="GOT113" s="93"/>
      <c r="GOU113" s="93"/>
      <c r="GOV113" s="93"/>
      <c r="GOW113" s="93"/>
      <c r="GOX113" s="93"/>
      <c r="GOY113" s="93"/>
      <c r="GOZ113" s="93"/>
      <c r="GPA113" s="93"/>
      <c r="GPB113" s="93"/>
      <c r="GPC113" s="93"/>
      <c r="GPD113" s="93"/>
      <c r="GPE113" s="93"/>
      <c r="GPF113" s="93"/>
      <c r="GPG113" s="93"/>
      <c r="GPH113" s="93"/>
      <c r="GPI113" s="93"/>
      <c r="GPJ113" s="93"/>
      <c r="GPK113" s="93"/>
      <c r="GPL113" s="93"/>
      <c r="GPM113" s="93"/>
      <c r="GPN113" s="93"/>
      <c r="GPO113" s="93"/>
      <c r="GPP113" s="93"/>
      <c r="GPQ113" s="93"/>
      <c r="GPR113" s="93"/>
      <c r="GPS113" s="93"/>
      <c r="GPT113" s="93"/>
      <c r="GPU113" s="93"/>
      <c r="GPV113" s="93"/>
      <c r="GPW113" s="93"/>
      <c r="GPX113" s="93"/>
      <c r="GPY113" s="93"/>
      <c r="GPZ113" s="93"/>
      <c r="GQA113" s="93"/>
      <c r="GQB113" s="93"/>
      <c r="GQC113" s="93"/>
      <c r="GQD113" s="93"/>
      <c r="GQE113" s="93"/>
      <c r="GQF113" s="93"/>
      <c r="GQG113" s="93"/>
      <c r="GQH113" s="93"/>
      <c r="GQN113" s="93"/>
      <c r="GQQ113" s="93"/>
      <c r="GQT113" s="93"/>
      <c r="GQW113" s="93"/>
      <c r="GQZ113" s="93"/>
      <c r="GRC113" s="93"/>
      <c r="GRI113" s="93"/>
      <c r="GRR113" s="93"/>
      <c r="GRU113" s="93"/>
      <c r="GRX113" s="93"/>
      <c r="GSA113" s="93"/>
      <c r="GSM113" s="93"/>
      <c r="GSS113" s="93"/>
      <c r="GSV113" s="93"/>
      <c r="GSY113" s="93"/>
      <c r="GTB113" s="93"/>
      <c r="GTH113" s="93"/>
      <c r="GTK113" s="93"/>
      <c r="GTN113" s="93"/>
      <c r="GTQ113" s="93"/>
      <c r="GTS113" s="93"/>
      <c r="GTT113" s="93"/>
      <c r="GTY113" s="93"/>
      <c r="GUB113" s="93"/>
      <c r="GUE113" s="93"/>
      <c r="GUH113" s="93"/>
      <c r="GUK113" s="93"/>
      <c r="GUN113" s="93"/>
      <c r="GUQ113" s="93"/>
      <c r="GUW113" s="93"/>
      <c r="GUZ113" s="93"/>
      <c r="GVC113" s="93"/>
      <c r="GVE113" s="93"/>
      <c r="GVF113" s="93"/>
      <c r="GVN113" s="93"/>
      <c r="GVQ113" s="93"/>
      <c r="GVT113" s="93"/>
      <c r="GWE113" s="93"/>
      <c r="GWF113" s="93"/>
      <c r="GWK113" s="93"/>
      <c r="GWO113" s="93"/>
      <c r="GWP113" s="93"/>
      <c r="GWX113" s="93"/>
      <c r="GWY113" s="93"/>
      <c r="GXY113" s="93"/>
      <c r="GXZ113" s="93"/>
      <c r="GYA113" s="93"/>
      <c r="GYB113" s="93"/>
      <c r="GYC113" s="93"/>
      <c r="GYD113" s="93"/>
      <c r="GYE113" s="93"/>
      <c r="GYF113" s="93"/>
      <c r="GYG113" s="93"/>
      <c r="GYH113" s="93"/>
      <c r="GYI113" s="93"/>
      <c r="GYJ113" s="93"/>
      <c r="GYK113" s="93"/>
      <c r="GYL113" s="93"/>
      <c r="GYM113" s="93"/>
      <c r="GYN113" s="93"/>
      <c r="GYO113" s="93"/>
      <c r="GYP113" s="93"/>
      <c r="GYQ113" s="93"/>
      <c r="GYR113" s="93"/>
      <c r="GYS113" s="93"/>
      <c r="GYT113" s="93"/>
      <c r="GYU113" s="93"/>
      <c r="GYV113" s="93"/>
      <c r="GYW113" s="93"/>
      <c r="GYX113" s="93"/>
      <c r="GYY113" s="93"/>
      <c r="GYZ113" s="93"/>
      <c r="GZA113" s="93"/>
      <c r="GZB113" s="93"/>
      <c r="GZC113" s="93"/>
      <c r="GZD113" s="93"/>
      <c r="GZE113" s="93"/>
      <c r="GZF113" s="93"/>
      <c r="GZG113" s="93"/>
      <c r="GZH113" s="93"/>
      <c r="GZI113" s="93"/>
      <c r="GZJ113" s="93"/>
      <c r="GZK113" s="93"/>
      <c r="GZL113" s="93"/>
      <c r="GZM113" s="93"/>
      <c r="GZN113" s="93"/>
      <c r="GZO113" s="93"/>
      <c r="GZP113" s="93"/>
      <c r="GZQ113" s="93"/>
      <c r="GZR113" s="93"/>
      <c r="GZS113" s="93"/>
      <c r="GZT113" s="93"/>
      <c r="GZU113" s="93"/>
      <c r="GZV113" s="93"/>
      <c r="GZW113" s="93"/>
      <c r="GZX113" s="93"/>
      <c r="GZY113" s="93"/>
      <c r="GZZ113" s="93"/>
      <c r="HAA113" s="93"/>
      <c r="HAB113" s="93"/>
      <c r="HAC113" s="93"/>
      <c r="HAD113" s="93"/>
      <c r="HAJ113" s="93"/>
      <c r="HAM113" s="93"/>
      <c r="HAP113" s="93"/>
      <c r="HAS113" s="93"/>
      <c r="HAV113" s="93"/>
      <c r="HAY113" s="93"/>
      <c r="HBE113" s="93"/>
      <c r="HBN113" s="93"/>
      <c r="HBQ113" s="93"/>
      <c r="HBT113" s="93"/>
      <c r="HBW113" s="93"/>
      <c r="HCI113" s="93"/>
      <c r="HCO113" s="93"/>
      <c r="HCR113" s="93"/>
      <c r="HCU113" s="93"/>
      <c r="HCX113" s="93"/>
      <c r="HDD113" s="93"/>
      <c r="HDG113" s="93"/>
      <c r="HDJ113" s="93"/>
      <c r="HDM113" s="93"/>
      <c r="HDO113" s="93"/>
      <c r="HDP113" s="93"/>
      <c r="HDU113" s="93"/>
      <c r="HDX113" s="93"/>
      <c r="HEA113" s="93"/>
      <c r="HED113" s="93"/>
      <c r="HEG113" s="93"/>
      <c r="HEJ113" s="93"/>
      <c r="HEM113" s="93"/>
      <c r="HES113" s="93"/>
      <c r="HEV113" s="93"/>
      <c r="HEY113" s="93"/>
      <c r="HFA113" s="93"/>
      <c r="HFB113" s="93"/>
      <c r="HFJ113" s="93"/>
      <c r="HFM113" s="93"/>
      <c r="HFP113" s="93"/>
      <c r="HGA113" s="93"/>
      <c r="HGB113" s="93"/>
      <c r="HGG113" s="93"/>
      <c r="HGK113" s="93"/>
      <c r="HGL113" s="93"/>
      <c r="HGT113" s="93"/>
      <c r="HGU113" s="93"/>
      <c r="HHU113" s="93"/>
      <c r="HHV113" s="93"/>
      <c r="HHW113" s="93"/>
      <c r="HHX113" s="93"/>
      <c r="HHY113" s="93"/>
      <c r="HHZ113" s="93"/>
      <c r="HIA113" s="93"/>
      <c r="HIB113" s="93"/>
      <c r="HIC113" s="93"/>
      <c r="HID113" s="93"/>
      <c r="HIE113" s="93"/>
      <c r="HIF113" s="93"/>
      <c r="HIG113" s="93"/>
      <c r="HIH113" s="93"/>
      <c r="HII113" s="93"/>
      <c r="HIJ113" s="93"/>
      <c r="HIK113" s="93"/>
      <c r="HIL113" s="93"/>
      <c r="HIM113" s="93"/>
      <c r="HIN113" s="93"/>
      <c r="HIO113" s="93"/>
      <c r="HIP113" s="93"/>
      <c r="HIQ113" s="93"/>
      <c r="HIR113" s="93"/>
      <c r="HIS113" s="93"/>
      <c r="HIT113" s="93"/>
      <c r="HIU113" s="93"/>
      <c r="HIV113" s="93"/>
      <c r="HIW113" s="93"/>
      <c r="HIX113" s="93"/>
      <c r="HIY113" s="93"/>
      <c r="HIZ113" s="93"/>
      <c r="HJA113" s="93"/>
      <c r="HJB113" s="93"/>
      <c r="HJC113" s="93"/>
      <c r="HJD113" s="93"/>
      <c r="HJE113" s="93"/>
      <c r="HJF113" s="93"/>
      <c r="HJG113" s="93"/>
      <c r="HJH113" s="93"/>
      <c r="HJI113" s="93"/>
      <c r="HJJ113" s="93"/>
      <c r="HJK113" s="93"/>
      <c r="HJL113" s="93"/>
      <c r="HJM113" s="93"/>
      <c r="HJN113" s="93"/>
      <c r="HJO113" s="93"/>
      <c r="HJP113" s="93"/>
      <c r="HJQ113" s="93"/>
      <c r="HJR113" s="93"/>
      <c r="HJS113" s="93"/>
      <c r="HJT113" s="93"/>
      <c r="HJU113" s="93"/>
      <c r="HJV113" s="93"/>
      <c r="HJW113" s="93"/>
      <c r="HJX113" s="93"/>
      <c r="HJY113" s="93"/>
      <c r="HJZ113" s="93"/>
      <c r="HKF113" s="93"/>
      <c r="HKI113" s="93"/>
      <c r="HKL113" s="93"/>
      <c r="HKO113" s="93"/>
      <c r="HKR113" s="93"/>
      <c r="HKU113" s="93"/>
      <c r="HLA113" s="93"/>
      <c r="HLJ113" s="93"/>
      <c r="HLM113" s="93"/>
      <c r="HLP113" s="93"/>
      <c r="HLS113" s="93"/>
      <c r="HME113" s="93"/>
      <c r="HMK113" s="93"/>
      <c r="HMN113" s="93"/>
      <c r="HMQ113" s="93"/>
      <c r="HMT113" s="93"/>
      <c r="HMZ113" s="93"/>
      <c r="HNC113" s="93"/>
      <c r="HNF113" s="93"/>
      <c r="HNI113" s="93"/>
      <c r="HNK113" s="93"/>
      <c r="HNL113" s="93"/>
      <c r="HNQ113" s="93"/>
      <c r="HNT113" s="93"/>
      <c r="HNW113" s="93"/>
      <c r="HNZ113" s="93"/>
      <c r="HOC113" s="93"/>
      <c r="HOF113" s="93"/>
      <c r="HOI113" s="93"/>
      <c r="HOO113" s="93"/>
      <c r="HOR113" s="93"/>
      <c r="HOU113" s="93"/>
      <c r="HOW113" s="93"/>
      <c r="HOX113" s="93"/>
      <c r="HPF113" s="93"/>
      <c r="HPI113" s="93"/>
      <c r="HPL113" s="93"/>
      <c r="HPW113" s="93"/>
      <c r="HPX113" s="93"/>
      <c r="HQC113" s="93"/>
      <c r="HQG113" s="93"/>
      <c r="HQH113" s="93"/>
      <c r="HQP113" s="93"/>
      <c r="HQQ113" s="93"/>
      <c r="HRQ113" s="93"/>
      <c r="HRR113" s="93"/>
      <c r="HRS113" s="93"/>
      <c r="HRT113" s="93"/>
      <c r="HRU113" s="93"/>
      <c r="HRV113" s="93"/>
      <c r="HRW113" s="93"/>
      <c r="HRX113" s="93"/>
      <c r="HRY113" s="93"/>
      <c r="HRZ113" s="93"/>
      <c r="HSA113" s="93"/>
      <c r="HSB113" s="93"/>
      <c r="HSC113" s="93"/>
      <c r="HSD113" s="93"/>
      <c r="HSE113" s="93"/>
      <c r="HSF113" s="93"/>
      <c r="HSG113" s="93"/>
      <c r="HSH113" s="93"/>
      <c r="HSI113" s="93"/>
      <c r="HSJ113" s="93"/>
      <c r="HSK113" s="93"/>
      <c r="HSL113" s="93"/>
      <c r="HSM113" s="93"/>
      <c r="HSN113" s="93"/>
      <c r="HSO113" s="93"/>
      <c r="HSP113" s="93"/>
      <c r="HSQ113" s="93"/>
      <c r="HSR113" s="93"/>
      <c r="HSS113" s="93"/>
      <c r="HST113" s="93"/>
      <c r="HSU113" s="93"/>
      <c r="HSV113" s="93"/>
      <c r="HSW113" s="93"/>
      <c r="HSX113" s="93"/>
      <c r="HSY113" s="93"/>
      <c r="HSZ113" s="93"/>
      <c r="HTA113" s="93"/>
      <c r="HTB113" s="93"/>
      <c r="HTC113" s="93"/>
      <c r="HTD113" s="93"/>
      <c r="HTE113" s="93"/>
      <c r="HTF113" s="93"/>
      <c r="HTG113" s="93"/>
      <c r="HTH113" s="93"/>
      <c r="HTI113" s="93"/>
      <c r="HTJ113" s="93"/>
      <c r="HTK113" s="93"/>
      <c r="HTL113" s="93"/>
      <c r="HTM113" s="93"/>
      <c r="HTN113" s="93"/>
      <c r="HTO113" s="93"/>
      <c r="HTP113" s="93"/>
      <c r="HTQ113" s="93"/>
      <c r="HTR113" s="93"/>
      <c r="HTS113" s="93"/>
      <c r="HTT113" s="93"/>
      <c r="HTU113" s="93"/>
      <c r="HTV113" s="93"/>
      <c r="HUB113" s="93"/>
      <c r="HUE113" s="93"/>
      <c r="HUH113" s="93"/>
      <c r="HUK113" s="93"/>
      <c r="HUN113" s="93"/>
      <c r="HUQ113" s="93"/>
      <c r="HUW113" s="93"/>
      <c r="HVF113" s="93"/>
      <c r="HVI113" s="93"/>
      <c r="HVL113" s="93"/>
      <c r="HVO113" s="93"/>
      <c r="HWA113" s="93"/>
      <c r="HWG113" s="93"/>
      <c r="HWJ113" s="93"/>
      <c r="HWM113" s="93"/>
      <c r="HWP113" s="93"/>
      <c r="HWV113" s="93"/>
      <c r="HWY113" s="93"/>
      <c r="HXB113" s="93"/>
      <c r="HXE113" s="93"/>
      <c r="HXG113" s="93"/>
      <c r="HXH113" s="93"/>
      <c r="HXM113" s="93"/>
      <c r="HXP113" s="93"/>
      <c r="HXS113" s="93"/>
      <c r="HXV113" s="93"/>
      <c r="HXY113" s="93"/>
      <c r="HYB113" s="93"/>
      <c r="HYE113" s="93"/>
      <c r="HYK113" s="93"/>
      <c r="HYN113" s="93"/>
      <c r="HYQ113" s="93"/>
      <c r="HYS113" s="93"/>
      <c r="HYT113" s="93"/>
      <c r="HZB113" s="93"/>
      <c r="HZE113" s="93"/>
      <c r="HZH113" s="93"/>
      <c r="HZS113" s="93"/>
      <c r="HZT113" s="93"/>
      <c r="HZY113" s="93"/>
      <c r="IAC113" s="93"/>
      <c r="IAD113" s="93"/>
      <c r="IAL113" s="93"/>
      <c r="IAM113" s="93"/>
      <c r="IBM113" s="93"/>
      <c r="IBN113" s="93"/>
      <c r="IBO113" s="93"/>
      <c r="IBP113" s="93"/>
      <c r="IBQ113" s="93"/>
      <c r="IBR113" s="93"/>
      <c r="IBS113" s="93"/>
      <c r="IBT113" s="93"/>
      <c r="IBU113" s="93"/>
      <c r="IBV113" s="93"/>
      <c r="IBW113" s="93"/>
      <c r="IBX113" s="93"/>
      <c r="IBY113" s="93"/>
      <c r="IBZ113" s="93"/>
      <c r="ICA113" s="93"/>
      <c r="ICB113" s="93"/>
      <c r="ICC113" s="93"/>
      <c r="ICD113" s="93"/>
      <c r="ICE113" s="93"/>
      <c r="ICF113" s="93"/>
      <c r="ICG113" s="93"/>
      <c r="ICH113" s="93"/>
      <c r="ICI113" s="93"/>
      <c r="ICJ113" s="93"/>
      <c r="ICK113" s="93"/>
      <c r="ICL113" s="93"/>
      <c r="ICM113" s="93"/>
      <c r="ICN113" s="93"/>
      <c r="ICO113" s="93"/>
      <c r="ICP113" s="93"/>
      <c r="ICQ113" s="93"/>
      <c r="ICR113" s="93"/>
      <c r="ICS113" s="93"/>
      <c r="ICT113" s="93"/>
      <c r="ICU113" s="93"/>
      <c r="ICV113" s="93"/>
      <c r="ICW113" s="93"/>
      <c r="ICX113" s="93"/>
      <c r="ICY113" s="93"/>
      <c r="ICZ113" s="93"/>
      <c r="IDA113" s="93"/>
      <c r="IDB113" s="93"/>
      <c r="IDC113" s="93"/>
      <c r="IDD113" s="93"/>
      <c r="IDE113" s="93"/>
      <c r="IDF113" s="93"/>
      <c r="IDG113" s="93"/>
      <c r="IDH113" s="93"/>
      <c r="IDI113" s="93"/>
      <c r="IDJ113" s="93"/>
      <c r="IDK113" s="93"/>
      <c r="IDL113" s="93"/>
      <c r="IDM113" s="93"/>
      <c r="IDN113" s="93"/>
      <c r="IDO113" s="93"/>
      <c r="IDP113" s="93"/>
      <c r="IDQ113" s="93"/>
      <c r="IDR113" s="93"/>
      <c r="IDX113" s="93"/>
      <c r="IEA113" s="93"/>
      <c r="IED113" s="93"/>
      <c r="IEG113" s="93"/>
      <c r="IEJ113" s="93"/>
      <c r="IEM113" s="93"/>
      <c r="IES113" s="93"/>
      <c r="IFB113" s="93"/>
      <c r="IFE113" s="93"/>
      <c r="IFH113" s="93"/>
      <c r="IFK113" s="93"/>
      <c r="IFW113" s="93"/>
      <c r="IGC113" s="93"/>
      <c r="IGF113" s="93"/>
      <c r="IGI113" s="93"/>
      <c r="IGL113" s="93"/>
      <c r="IGR113" s="93"/>
      <c r="IGU113" s="93"/>
      <c r="IGX113" s="93"/>
      <c r="IHA113" s="93"/>
      <c r="IHC113" s="93"/>
      <c r="IHD113" s="93"/>
      <c r="IHI113" s="93"/>
      <c r="IHL113" s="93"/>
      <c r="IHO113" s="93"/>
      <c r="IHR113" s="93"/>
      <c r="IHU113" s="93"/>
      <c r="IHX113" s="93"/>
      <c r="IIA113" s="93"/>
      <c r="IIG113" s="93"/>
      <c r="IIJ113" s="93"/>
      <c r="IIM113" s="93"/>
      <c r="IIO113" s="93"/>
      <c r="IIP113" s="93"/>
      <c r="IIX113" s="93"/>
      <c r="IJA113" s="93"/>
      <c r="IJD113" s="93"/>
      <c r="IJO113" s="93"/>
      <c r="IJP113" s="93"/>
      <c r="IJU113" s="93"/>
      <c r="IJY113" s="93"/>
      <c r="IJZ113" s="93"/>
      <c r="IKH113" s="93"/>
      <c r="IKI113" s="93"/>
      <c r="ILI113" s="93"/>
      <c r="ILJ113" s="93"/>
      <c r="ILK113" s="93"/>
      <c r="ILL113" s="93"/>
      <c r="ILM113" s="93"/>
      <c r="ILN113" s="93"/>
      <c r="ILO113" s="93"/>
      <c r="ILP113" s="93"/>
      <c r="ILQ113" s="93"/>
      <c r="ILR113" s="93"/>
      <c r="ILS113" s="93"/>
      <c r="ILT113" s="93"/>
      <c r="ILU113" s="93"/>
      <c r="ILV113" s="93"/>
      <c r="ILW113" s="93"/>
      <c r="ILX113" s="93"/>
      <c r="ILY113" s="93"/>
      <c r="ILZ113" s="93"/>
      <c r="IMA113" s="93"/>
      <c r="IMB113" s="93"/>
      <c r="IMC113" s="93"/>
      <c r="IMD113" s="93"/>
      <c r="IME113" s="93"/>
      <c r="IMF113" s="93"/>
      <c r="IMG113" s="93"/>
      <c r="IMH113" s="93"/>
      <c r="IMI113" s="93"/>
      <c r="IMJ113" s="93"/>
      <c r="IMK113" s="93"/>
      <c r="IML113" s="93"/>
      <c r="IMM113" s="93"/>
      <c r="IMN113" s="93"/>
      <c r="IMO113" s="93"/>
      <c r="IMP113" s="93"/>
      <c r="IMQ113" s="93"/>
      <c r="IMR113" s="93"/>
      <c r="IMS113" s="93"/>
      <c r="IMT113" s="93"/>
      <c r="IMU113" s="93"/>
      <c r="IMV113" s="93"/>
      <c r="IMW113" s="93"/>
      <c r="IMX113" s="93"/>
      <c r="IMY113" s="93"/>
      <c r="IMZ113" s="93"/>
      <c r="INA113" s="93"/>
      <c r="INB113" s="93"/>
      <c r="INC113" s="93"/>
      <c r="IND113" s="93"/>
      <c r="INE113" s="93"/>
      <c r="INF113" s="93"/>
      <c r="ING113" s="93"/>
      <c r="INH113" s="93"/>
      <c r="INI113" s="93"/>
      <c r="INJ113" s="93"/>
      <c r="INK113" s="93"/>
      <c r="INL113" s="93"/>
      <c r="INM113" s="93"/>
      <c r="INN113" s="93"/>
      <c r="INT113" s="93"/>
      <c r="INW113" s="93"/>
      <c r="INZ113" s="93"/>
      <c r="IOC113" s="93"/>
      <c r="IOF113" s="93"/>
      <c r="IOI113" s="93"/>
      <c r="IOO113" s="93"/>
      <c r="IOX113" s="93"/>
      <c r="IPA113" s="93"/>
      <c r="IPD113" s="93"/>
      <c r="IPG113" s="93"/>
      <c r="IPS113" s="93"/>
      <c r="IPY113" s="93"/>
      <c r="IQB113" s="93"/>
      <c r="IQE113" s="93"/>
      <c r="IQH113" s="93"/>
      <c r="IQN113" s="93"/>
      <c r="IQQ113" s="93"/>
      <c r="IQT113" s="93"/>
      <c r="IQW113" s="93"/>
      <c r="IQY113" s="93"/>
      <c r="IQZ113" s="93"/>
      <c r="IRE113" s="93"/>
      <c r="IRH113" s="93"/>
      <c r="IRK113" s="93"/>
      <c r="IRN113" s="93"/>
      <c r="IRQ113" s="93"/>
      <c r="IRT113" s="93"/>
      <c r="IRW113" s="93"/>
      <c r="ISC113" s="93"/>
      <c r="ISF113" s="93"/>
      <c r="ISI113" s="93"/>
      <c r="ISK113" s="93"/>
      <c r="ISL113" s="93"/>
      <c r="IST113" s="93"/>
      <c r="ISW113" s="93"/>
      <c r="ISZ113" s="93"/>
      <c r="ITK113" s="93"/>
      <c r="ITL113" s="93"/>
      <c r="ITQ113" s="93"/>
      <c r="ITU113" s="93"/>
      <c r="ITV113" s="93"/>
      <c r="IUD113" s="93"/>
      <c r="IUE113" s="93"/>
      <c r="IVE113" s="93"/>
      <c r="IVF113" s="93"/>
      <c r="IVG113" s="93"/>
      <c r="IVH113" s="93"/>
      <c r="IVI113" s="93"/>
      <c r="IVJ113" s="93"/>
      <c r="IVK113" s="93"/>
      <c r="IVL113" s="93"/>
      <c r="IVM113" s="93"/>
      <c r="IVN113" s="93"/>
      <c r="IVO113" s="93"/>
      <c r="IVP113" s="93"/>
      <c r="IVQ113" s="93"/>
      <c r="IVR113" s="93"/>
      <c r="IVS113" s="93"/>
      <c r="IVT113" s="93"/>
      <c r="IVU113" s="93"/>
      <c r="IVV113" s="93"/>
      <c r="IVW113" s="93"/>
      <c r="IVX113" s="93"/>
      <c r="IVY113" s="93"/>
      <c r="IVZ113" s="93"/>
      <c r="IWA113" s="93"/>
      <c r="IWB113" s="93"/>
      <c r="IWC113" s="93"/>
      <c r="IWD113" s="93"/>
      <c r="IWE113" s="93"/>
      <c r="IWF113" s="93"/>
      <c r="IWG113" s="93"/>
      <c r="IWH113" s="93"/>
      <c r="IWI113" s="93"/>
      <c r="IWJ113" s="93"/>
      <c r="IWK113" s="93"/>
      <c r="IWL113" s="93"/>
      <c r="IWM113" s="93"/>
      <c r="IWN113" s="93"/>
      <c r="IWO113" s="93"/>
      <c r="IWP113" s="93"/>
      <c r="IWQ113" s="93"/>
      <c r="IWR113" s="93"/>
      <c r="IWS113" s="93"/>
      <c r="IWT113" s="93"/>
      <c r="IWU113" s="93"/>
      <c r="IWV113" s="93"/>
      <c r="IWW113" s="93"/>
      <c r="IWX113" s="93"/>
      <c r="IWY113" s="93"/>
      <c r="IWZ113" s="93"/>
      <c r="IXA113" s="93"/>
      <c r="IXB113" s="93"/>
      <c r="IXC113" s="93"/>
      <c r="IXD113" s="93"/>
      <c r="IXE113" s="93"/>
      <c r="IXF113" s="93"/>
      <c r="IXG113" s="93"/>
      <c r="IXH113" s="93"/>
      <c r="IXI113" s="93"/>
      <c r="IXJ113" s="93"/>
      <c r="IXP113" s="93"/>
      <c r="IXS113" s="93"/>
      <c r="IXV113" s="93"/>
      <c r="IXY113" s="93"/>
      <c r="IYB113" s="93"/>
      <c r="IYE113" s="93"/>
      <c r="IYK113" s="93"/>
      <c r="IYT113" s="93"/>
      <c r="IYW113" s="93"/>
      <c r="IYZ113" s="93"/>
      <c r="IZC113" s="93"/>
      <c r="IZO113" s="93"/>
      <c r="IZU113" s="93"/>
      <c r="IZX113" s="93"/>
      <c r="JAA113" s="93"/>
      <c r="JAD113" s="93"/>
      <c r="JAJ113" s="93"/>
      <c r="JAM113" s="93"/>
      <c r="JAP113" s="93"/>
      <c r="JAS113" s="93"/>
      <c r="JAU113" s="93"/>
      <c r="JAV113" s="93"/>
      <c r="JBA113" s="93"/>
      <c r="JBD113" s="93"/>
      <c r="JBG113" s="93"/>
      <c r="JBJ113" s="93"/>
      <c r="JBM113" s="93"/>
      <c r="JBP113" s="93"/>
      <c r="JBS113" s="93"/>
      <c r="JBY113" s="93"/>
      <c r="JCB113" s="93"/>
      <c r="JCE113" s="93"/>
      <c r="JCG113" s="93"/>
      <c r="JCH113" s="93"/>
      <c r="JCP113" s="93"/>
      <c r="JCS113" s="93"/>
      <c r="JCV113" s="93"/>
      <c r="JDG113" s="93"/>
      <c r="JDH113" s="93"/>
      <c r="JDM113" s="93"/>
      <c r="JDQ113" s="93"/>
      <c r="JDR113" s="93"/>
      <c r="JDZ113" s="93"/>
      <c r="JEA113" s="93"/>
      <c r="JFA113" s="93"/>
      <c r="JFB113" s="93"/>
      <c r="JFC113" s="93"/>
      <c r="JFD113" s="93"/>
      <c r="JFE113" s="93"/>
      <c r="JFF113" s="93"/>
      <c r="JFG113" s="93"/>
      <c r="JFH113" s="93"/>
      <c r="JFI113" s="93"/>
      <c r="JFJ113" s="93"/>
      <c r="JFK113" s="93"/>
      <c r="JFL113" s="93"/>
      <c r="JFM113" s="93"/>
      <c r="JFN113" s="93"/>
      <c r="JFO113" s="93"/>
      <c r="JFP113" s="93"/>
      <c r="JFQ113" s="93"/>
      <c r="JFR113" s="93"/>
      <c r="JFS113" s="93"/>
      <c r="JFT113" s="93"/>
      <c r="JFU113" s="93"/>
      <c r="JFV113" s="93"/>
      <c r="JFW113" s="93"/>
      <c r="JFX113" s="93"/>
      <c r="JFY113" s="93"/>
      <c r="JFZ113" s="93"/>
      <c r="JGA113" s="93"/>
      <c r="JGB113" s="93"/>
      <c r="JGC113" s="93"/>
      <c r="JGD113" s="93"/>
      <c r="JGE113" s="93"/>
      <c r="JGF113" s="93"/>
      <c r="JGG113" s="93"/>
      <c r="JGH113" s="93"/>
      <c r="JGI113" s="93"/>
      <c r="JGJ113" s="93"/>
      <c r="JGK113" s="93"/>
      <c r="JGL113" s="93"/>
      <c r="JGM113" s="93"/>
      <c r="JGN113" s="93"/>
      <c r="JGO113" s="93"/>
      <c r="JGP113" s="93"/>
      <c r="JGQ113" s="93"/>
      <c r="JGR113" s="93"/>
      <c r="JGS113" s="93"/>
      <c r="JGT113" s="93"/>
      <c r="JGU113" s="93"/>
      <c r="JGV113" s="93"/>
      <c r="JGW113" s="93"/>
      <c r="JGX113" s="93"/>
      <c r="JGY113" s="93"/>
      <c r="JGZ113" s="93"/>
      <c r="JHA113" s="93"/>
      <c r="JHB113" s="93"/>
      <c r="JHC113" s="93"/>
      <c r="JHD113" s="93"/>
      <c r="JHE113" s="93"/>
      <c r="JHF113" s="93"/>
      <c r="JHL113" s="93"/>
      <c r="JHO113" s="93"/>
      <c r="JHR113" s="93"/>
      <c r="JHU113" s="93"/>
      <c r="JHX113" s="93"/>
      <c r="JIA113" s="93"/>
      <c r="JIG113" s="93"/>
      <c r="JIP113" s="93"/>
      <c r="JIS113" s="93"/>
      <c r="JIV113" s="93"/>
      <c r="JIY113" s="93"/>
      <c r="JJK113" s="93"/>
      <c r="JJQ113" s="93"/>
      <c r="JJT113" s="93"/>
      <c r="JJW113" s="93"/>
      <c r="JJZ113" s="93"/>
      <c r="JKF113" s="93"/>
      <c r="JKI113" s="93"/>
      <c r="JKL113" s="93"/>
      <c r="JKO113" s="93"/>
      <c r="JKQ113" s="93"/>
      <c r="JKR113" s="93"/>
      <c r="JKW113" s="93"/>
      <c r="JKZ113" s="93"/>
      <c r="JLC113" s="93"/>
      <c r="JLF113" s="93"/>
      <c r="JLI113" s="93"/>
      <c r="JLL113" s="93"/>
      <c r="JLO113" s="93"/>
      <c r="JLU113" s="93"/>
      <c r="JLX113" s="93"/>
      <c r="JMA113" s="93"/>
      <c r="JMC113" s="93"/>
      <c r="JMD113" s="93"/>
      <c r="JML113" s="93"/>
      <c r="JMO113" s="93"/>
      <c r="JMR113" s="93"/>
      <c r="JNC113" s="93"/>
      <c r="JND113" s="93"/>
      <c r="JNI113" s="93"/>
      <c r="JNM113" s="93"/>
      <c r="JNN113" s="93"/>
      <c r="JNV113" s="93"/>
      <c r="JNW113" s="93"/>
      <c r="JOW113" s="93"/>
      <c r="JOX113" s="93"/>
      <c r="JOY113" s="93"/>
      <c r="JOZ113" s="93"/>
      <c r="JPA113" s="93"/>
      <c r="JPB113" s="93"/>
      <c r="JPC113" s="93"/>
      <c r="JPD113" s="93"/>
      <c r="JPE113" s="93"/>
      <c r="JPF113" s="93"/>
      <c r="JPG113" s="93"/>
      <c r="JPH113" s="93"/>
      <c r="JPI113" s="93"/>
      <c r="JPJ113" s="93"/>
      <c r="JPK113" s="93"/>
      <c r="JPL113" s="93"/>
      <c r="JPM113" s="93"/>
      <c r="JPN113" s="93"/>
      <c r="JPO113" s="93"/>
      <c r="JPP113" s="93"/>
      <c r="JPQ113" s="93"/>
      <c r="JPR113" s="93"/>
      <c r="JPS113" s="93"/>
      <c r="JPT113" s="93"/>
      <c r="JPU113" s="93"/>
      <c r="JPV113" s="93"/>
      <c r="JPW113" s="93"/>
      <c r="JPX113" s="93"/>
      <c r="JPY113" s="93"/>
      <c r="JPZ113" s="93"/>
      <c r="JQA113" s="93"/>
      <c r="JQB113" s="93"/>
      <c r="JQC113" s="93"/>
      <c r="JQD113" s="93"/>
      <c r="JQE113" s="93"/>
      <c r="JQF113" s="93"/>
      <c r="JQG113" s="93"/>
      <c r="JQH113" s="93"/>
      <c r="JQI113" s="93"/>
      <c r="JQJ113" s="93"/>
      <c r="JQK113" s="93"/>
      <c r="JQL113" s="93"/>
      <c r="JQM113" s="93"/>
      <c r="JQN113" s="93"/>
      <c r="JQO113" s="93"/>
      <c r="JQP113" s="93"/>
      <c r="JQQ113" s="93"/>
      <c r="JQR113" s="93"/>
      <c r="JQS113" s="93"/>
      <c r="JQT113" s="93"/>
      <c r="JQU113" s="93"/>
      <c r="JQV113" s="93"/>
      <c r="JQW113" s="93"/>
      <c r="JQX113" s="93"/>
      <c r="JQY113" s="93"/>
      <c r="JQZ113" s="93"/>
      <c r="JRA113" s="93"/>
      <c r="JRB113" s="93"/>
      <c r="JRH113" s="93"/>
      <c r="JRK113" s="93"/>
      <c r="JRN113" s="93"/>
      <c r="JRQ113" s="93"/>
      <c r="JRT113" s="93"/>
      <c r="JRW113" s="93"/>
      <c r="JSC113" s="93"/>
      <c r="JSL113" s="93"/>
      <c r="JSO113" s="93"/>
      <c r="JSR113" s="93"/>
      <c r="JSU113" s="93"/>
      <c r="JTG113" s="93"/>
      <c r="JTM113" s="93"/>
      <c r="JTP113" s="93"/>
      <c r="JTS113" s="93"/>
      <c r="JTV113" s="93"/>
      <c r="JUB113" s="93"/>
      <c r="JUE113" s="93"/>
      <c r="JUH113" s="93"/>
      <c r="JUK113" s="93"/>
      <c r="JUM113" s="93"/>
      <c r="JUN113" s="93"/>
      <c r="JUS113" s="93"/>
      <c r="JUV113" s="93"/>
      <c r="JUY113" s="93"/>
      <c r="JVB113" s="93"/>
      <c r="JVE113" s="93"/>
      <c r="JVH113" s="93"/>
      <c r="JVK113" s="93"/>
      <c r="JVQ113" s="93"/>
      <c r="JVT113" s="93"/>
      <c r="JVW113" s="93"/>
      <c r="JVY113" s="93"/>
      <c r="JVZ113" s="93"/>
      <c r="JWH113" s="93"/>
      <c r="JWK113" s="93"/>
      <c r="JWN113" s="93"/>
      <c r="JWY113" s="93"/>
      <c r="JWZ113" s="93"/>
      <c r="JXE113" s="93"/>
      <c r="JXI113" s="93"/>
      <c r="JXJ113" s="93"/>
      <c r="JXR113" s="93"/>
      <c r="JXS113" s="93"/>
      <c r="JYS113" s="93"/>
      <c r="JYT113" s="93"/>
      <c r="JYU113" s="93"/>
      <c r="JYV113" s="93"/>
      <c r="JYW113" s="93"/>
      <c r="JYX113" s="93"/>
      <c r="JYY113" s="93"/>
      <c r="JYZ113" s="93"/>
      <c r="JZA113" s="93"/>
      <c r="JZB113" s="93"/>
      <c r="JZC113" s="93"/>
      <c r="JZD113" s="93"/>
      <c r="JZE113" s="93"/>
      <c r="JZF113" s="93"/>
      <c r="JZG113" s="93"/>
      <c r="JZH113" s="93"/>
      <c r="JZI113" s="93"/>
      <c r="JZJ113" s="93"/>
      <c r="JZK113" s="93"/>
      <c r="JZL113" s="93"/>
      <c r="JZM113" s="93"/>
      <c r="JZN113" s="93"/>
      <c r="JZO113" s="93"/>
      <c r="JZP113" s="93"/>
      <c r="JZQ113" s="93"/>
      <c r="JZR113" s="93"/>
      <c r="JZS113" s="93"/>
      <c r="JZT113" s="93"/>
      <c r="JZU113" s="93"/>
      <c r="JZV113" s="93"/>
      <c r="JZW113" s="93"/>
      <c r="JZX113" s="93"/>
      <c r="JZY113" s="93"/>
      <c r="JZZ113" s="93"/>
      <c r="KAA113" s="93"/>
      <c r="KAB113" s="93"/>
      <c r="KAC113" s="93"/>
      <c r="KAD113" s="93"/>
      <c r="KAE113" s="93"/>
      <c r="KAF113" s="93"/>
      <c r="KAG113" s="93"/>
      <c r="KAH113" s="93"/>
      <c r="KAI113" s="93"/>
      <c r="KAJ113" s="93"/>
      <c r="KAK113" s="93"/>
      <c r="KAL113" s="93"/>
      <c r="KAM113" s="93"/>
      <c r="KAN113" s="93"/>
      <c r="KAO113" s="93"/>
      <c r="KAP113" s="93"/>
      <c r="KAQ113" s="93"/>
      <c r="KAR113" s="93"/>
      <c r="KAS113" s="93"/>
      <c r="KAT113" s="93"/>
      <c r="KAU113" s="93"/>
      <c r="KAV113" s="93"/>
      <c r="KAW113" s="93"/>
      <c r="KAX113" s="93"/>
      <c r="KBD113" s="93"/>
      <c r="KBG113" s="93"/>
      <c r="KBJ113" s="93"/>
      <c r="KBM113" s="93"/>
      <c r="KBP113" s="93"/>
      <c r="KBS113" s="93"/>
      <c r="KBY113" s="93"/>
      <c r="KCH113" s="93"/>
      <c r="KCK113" s="93"/>
      <c r="KCN113" s="93"/>
      <c r="KCQ113" s="93"/>
      <c r="KDC113" s="93"/>
      <c r="KDI113" s="93"/>
      <c r="KDL113" s="93"/>
      <c r="KDO113" s="93"/>
      <c r="KDR113" s="93"/>
      <c r="KDX113" s="93"/>
      <c r="KEA113" s="93"/>
      <c r="KED113" s="93"/>
      <c r="KEG113" s="93"/>
      <c r="KEI113" s="93"/>
      <c r="KEJ113" s="93"/>
      <c r="KEO113" s="93"/>
      <c r="KER113" s="93"/>
      <c r="KEU113" s="93"/>
      <c r="KEX113" s="93"/>
      <c r="KFA113" s="93"/>
      <c r="KFD113" s="93"/>
      <c r="KFG113" s="93"/>
      <c r="KFM113" s="93"/>
      <c r="KFP113" s="93"/>
      <c r="KFS113" s="93"/>
      <c r="KFU113" s="93"/>
      <c r="KFV113" s="93"/>
      <c r="KGD113" s="93"/>
      <c r="KGG113" s="93"/>
      <c r="KGJ113" s="93"/>
      <c r="KGU113" s="93"/>
      <c r="KGV113" s="93"/>
      <c r="KHA113" s="93"/>
      <c r="KHE113" s="93"/>
      <c r="KHF113" s="93"/>
      <c r="KHN113" s="93"/>
      <c r="KHO113" s="93"/>
      <c r="KIO113" s="93"/>
      <c r="KIP113" s="93"/>
      <c r="KIQ113" s="93"/>
      <c r="KIR113" s="93"/>
      <c r="KIS113" s="93"/>
      <c r="KIT113" s="93"/>
      <c r="KIU113" s="93"/>
      <c r="KIV113" s="93"/>
      <c r="KIW113" s="93"/>
      <c r="KIX113" s="93"/>
      <c r="KIY113" s="93"/>
      <c r="KIZ113" s="93"/>
      <c r="KJA113" s="93"/>
      <c r="KJB113" s="93"/>
      <c r="KJC113" s="93"/>
      <c r="KJD113" s="93"/>
      <c r="KJE113" s="93"/>
      <c r="KJF113" s="93"/>
      <c r="KJG113" s="93"/>
      <c r="KJH113" s="93"/>
      <c r="KJI113" s="93"/>
      <c r="KJJ113" s="93"/>
      <c r="KJK113" s="93"/>
      <c r="KJL113" s="93"/>
      <c r="KJM113" s="93"/>
      <c r="KJN113" s="93"/>
      <c r="KJO113" s="93"/>
      <c r="KJP113" s="93"/>
      <c r="KJQ113" s="93"/>
      <c r="KJR113" s="93"/>
      <c r="KJS113" s="93"/>
      <c r="KJT113" s="93"/>
      <c r="KJU113" s="93"/>
      <c r="KJV113" s="93"/>
      <c r="KJW113" s="93"/>
      <c r="KJX113" s="93"/>
      <c r="KJY113" s="93"/>
      <c r="KJZ113" s="93"/>
      <c r="KKA113" s="93"/>
      <c r="KKB113" s="93"/>
      <c r="KKC113" s="93"/>
      <c r="KKD113" s="93"/>
      <c r="KKE113" s="93"/>
      <c r="KKF113" s="93"/>
      <c r="KKG113" s="93"/>
      <c r="KKH113" s="93"/>
      <c r="KKI113" s="93"/>
      <c r="KKJ113" s="93"/>
      <c r="KKK113" s="93"/>
      <c r="KKL113" s="93"/>
      <c r="KKM113" s="93"/>
      <c r="KKN113" s="93"/>
      <c r="KKO113" s="93"/>
      <c r="KKP113" s="93"/>
      <c r="KKQ113" s="93"/>
      <c r="KKR113" s="93"/>
      <c r="KKS113" s="93"/>
      <c r="KKT113" s="93"/>
      <c r="KKZ113" s="93"/>
      <c r="KLC113" s="93"/>
      <c r="KLF113" s="93"/>
      <c r="KLI113" s="93"/>
      <c r="KLL113" s="93"/>
      <c r="KLO113" s="93"/>
      <c r="KLU113" s="93"/>
      <c r="KMD113" s="93"/>
      <c r="KMG113" s="93"/>
      <c r="KMJ113" s="93"/>
      <c r="KMM113" s="93"/>
      <c r="KMY113" s="93"/>
      <c r="KNE113" s="93"/>
      <c r="KNH113" s="93"/>
      <c r="KNK113" s="93"/>
      <c r="KNN113" s="93"/>
      <c r="KNT113" s="93"/>
      <c r="KNW113" s="93"/>
      <c r="KNZ113" s="93"/>
      <c r="KOC113" s="93"/>
      <c r="KOE113" s="93"/>
      <c r="KOF113" s="93"/>
      <c r="KOK113" s="93"/>
      <c r="KON113" s="93"/>
      <c r="KOQ113" s="93"/>
      <c r="KOT113" s="93"/>
      <c r="KOW113" s="93"/>
      <c r="KOZ113" s="93"/>
      <c r="KPC113" s="93"/>
      <c r="KPI113" s="93"/>
      <c r="KPL113" s="93"/>
      <c r="KPO113" s="93"/>
      <c r="KPQ113" s="93"/>
      <c r="KPR113" s="93"/>
      <c r="KPZ113" s="93"/>
      <c r="KQC113" s="93"/>
      <c r="KQF113" s="93"/>
      <c r="KQQ113" s="93"/>
      <c r="KQR113" s="93"/>
      <c r="KQW113" s="93"/>
      <c r="KRA113" s="93"/>
      <c r="KRB113" s="93"/>
      <c r="KRJ113" s="93"/>
      <c r="KRK113" s="93"/>
      <c r="KSK113" s="93"/>
      <c r="KSL113" s="93"/>
      <c r="KSM113" s="93"/>
      <c r="KSN113" s="93"/>
      <c r="KSO113" s="93"/>
      <c r="KSP113" s="93"/>
      <c r="KSQ113" s="93"/>
      <c r="KSR113" s="93"/>
      <c r="KSS113" s="93"/>
      <c r="KST113" s="93"/>
      <c r="KSU113" s="93"/>
      <c r="KSV113" s="93"/>
      <c r="KSW113" s="93"/>
      <c r="KSX113" s="93"/>
      <c r="KSY113" s="93"/>
      <c r="KSZ113" s="93"/>
      <c r="KTA113" s="93"/>
      <c r="KTB113" s="93"/>
      <c r="KTC113" s="93"/>
      <c r="KTD113" s="93"/>
      <c r="KTE113" s="93"/>
      <c r="KTF113" s="93"/>
      <c r="KTG113" s="93"/>
      <c r="KTH113" s="93"/>
      <c r="KTI113" s="93"/>
      <c r="KTJ113" s="93"/>
      <c r="KTK113" s="93"/>
      <c r="KTL113" s="93"/>
      <c r="KTM113" s="93"/>
      <c r="KTN113" s="93"/>
      <c r="KTO113" s="93"/>
      <c r="KTP113" s="93"/>
      <c r="KTQ113" s="93"/>
      <c r="KTR113" s="93"/>
      <c r="KTS113" s="93"/>
      <c r="KTT113" s="93"/>
      <c r="KTU113" s="93"/>
      <c r="KTV113" s="93"/>
      <c r="KTW113" s="93"/>
      <c r="KTX113" s="93"/>
      <c r="KTY113" s="93"/>
      <c r="KTZ113" s="93"/>
      <c r="KUA113" s="93"/>
      <c r="KUB113" s="93"/>
      <c r="KUC113" s="93"/>
      <c r="KUD113" s="93"/>
      <c r="KUE113" s="93"/>
      <c r="KUF113" s="93"/>
      <c r="KUG113" s="93"/>
      <c r="KUH113" s="93"/>
      <c r="KUI113" s="93"/>
      <c r="KUJ113" s="93"/>
      <c r="KUK113" s="93"/>
      <c r="KUL113" s="93"/>
      <c r="KUM113" s="93"/>
      <c r="KUN113" s="93"/>
      <c r="KUO113" s="93"/>
      <c r="KUP113" s="93"/>
      <c r="KUV113" s="93"/>
      <c r="KUY113" s="93"/>
      <c r="KVB113" s="93"/>
      <c r="KVE113" s="93"/>
      <c r="KVH113" s="93"/>
      <c r="KVK113" s="93"/>
      <c r="KVQ113" s="93"/>
      <c r="KVZ113" s="93"/>
      <c r="KWC113" s="93"/>
      <c r="KWF113" s="93"/>
      <c r="KWI113" s="93"/>
      <c r="KWU113" s="93"/>
      <c r="KXA113" s="93"/>
      <c r="KXD113" s="93"/>
      <c r="KXG113" s="93"/>
      <c r="KXJ113" s="93"/>
      <c r="KXP113" s="93"/>
      <c r="KXS113" s="93"/>
      <c r="KXV113" s="93"/>
      <c r="KXY113" s="93"/>
      <c r="KYA113" s="93"/>
      <c r="KYB113" s="93"/>
      <c r="KYG113" s="93"/>
      <c r="KYJ113" s="93"/>
      <c r="KYM113" s="93"/>
      <c r="KYP113" s="93"/>
      <c r="KYS113" s="93"/>
      <c r="KYV113" s="93"/>
      <c r="KYY113" s="93"/>
      <c r="KZE113" s="93"/>
      <c r="KZH113" s="93"/>
      <c r="KZK113" s="93"/>
      <c r="KZM113" s="93"/>
      <c r="KZN113" s="93"/>
      <c r="KZV113" s="93"/>
      <c r="KZY113" s="93"/>
      <c r="LAB113" s="93"/>
      <c r="LAM113" s="93"/>
      <c r="LAN113" s="93"/>
      <c r="LAS113" s="93"/>
      <c r="LAW113" s="93"/>
      <c r="LAX113" s="93"/>
      <c r="LBF113" s="93"/>
      <c r="LBG113" s="93"/>
      <c r="LCG113" s="93"/>
      <c r="LCH113" s="93"/>
      <c r="LCI113" s="93"/>
      <c r="LCJ113" s="93"/>
      <c r="LCK113" s="93"/>
      <c r="LCL113" s="93"/>
      <c r="LCM113" s="93"/>
      <c r="LCN113" s="93"/>
      <c r="LCO113" s="93"/>
      <c r="LCP113" s="93"/>
      <c r="LCQ113" s="93"/>
      <c r="LCR113" s="93"/>
      <c r="LCS113" s="93"/>
      <c r="LCT113" s="93"/>
      <c r="LCU113" s="93"/>
      <c r="LCV113" s="93"/>
      <c r="LCW113" s="93"/>
      <c r="LCX113" s="93"/>
      <c r="LCY113" s="93"/>
      <c r="LCZ113" s="93"/>
      <c r="LDA113" s="93"/>
      <c r="LDB113" s="93"/>
      <c r="LDC113" s="93"/>
      <c r="LDD113" s="93"/>
      <c r="LDE113" s="93"/>
      <c r="LDF113" s="93"/>
      <c r="LDG113" s="93"/>
      <c r="LDH113" s="93"/>
      <c r="LDI113" s="93"/>
      <c r="LDJ113" s="93"/>
      <c r="LDK113" s="93"/>
      <c r="LDL113" s="93"/>
      <c r="LDM113" s="93"/>
      <c r="LDN113" s="93"/>
      <c r="LDO113" s="93"/>
      <c r="LDP113" s="93"/>
      <c r="LDQ113" s="93"/>
      <c r="LDR113" s="93"/>
      <c r="LDS113" s="93"/>
      <c r="LDT113" s="93"/>
      <c r="LDU113" s="93"/>
      <c r="LDV113" s="93"/>
      <c r="LDW113" s="93"/>
      <c r="LDX113" s="93"/>
      <c r="LDY113" s="93"/>
      <c r="LDZ113" s="93"/>
      <c r="LEA113" s="93"/>
      <c r="LEB113" s="93"/>
      <c r="LEC113" s="93"/>
      <c r="LED113" s="93"/>
      <c r="LEE113" s="93"/>
      <c r="LEF113" s="93"/>
      <c r="LEG113" s="93"/>
      <c r="LEH113" s="93"/>
      <c r="LEI113" s="93"/>
      <c r="LEJ113" s="93"/>
      <c r="LEK113" s="93"/>
      <c r="LEL113" s="93"/>
      <c r="LER113" s="93"/>
      <c r="LEU113" s="93"/>
      <c r="LEX113" s="93"/>
      <c r="LFA113" s="93"/>
      <c r="LFD113" s="93"/>
      <c r="LFG113" s="93"/>
      <c r="LFM113" s="93"/>
      <c r="LFV113" s="93"/>
      <c r="LFY113" s="93"/>
      <c r="LGB113" s="93"/>
      <c r="LGE113" s="93"/>
      <c r="LGQ113" s="93"/>
      <c r="LGW113" s="93"/>
      <c r="LGZ113" s="93"/>
      <c r="LHC113" s="93"/>
      <c r="LHF113" s="93"/>
      <c r="LHL113" s="93"/>
      <c r="LHO113" s="93"/>
      <c r="LHR113" s="93"/>
      <c r="LHU113" s="93"/>
      <c r="LHW113" s="93"/>
      <c r="LHX113" s="93"/>
      <c r="LIC113" s="93"/>
      <c r="LIF113" s="93"/>
      <c r="LII113" s="93"/>
      <c r="LIL113" s="93"/>
      <c r="LIO113" s="93"/>
      <c r="LIR113" s="93"/>
      <c r="LIU113" s="93"/>
      <c r="LJA113" s="93"/>
      <c r="LJD113" s="93"/>
      <c r="LJG113" s="93"/>
      <c r="LJI113" s="93"/>
      <c r="LJJ113" s="93"/>
      <c r="LJR113" s="93"/>
      <c r="LJU113" s="93"/>
      <c r="LJX113" s="93"/>
      <c r="LKI113" s="93"/>
      <c r="LKJ113" s="93"/>
      <c r="LKO113" s="93"/>
      <c r="LKS113" s="93"/>
      <c r="LKT113" s="93"/>
      <c r="LLB113" s="93"/>
      <c r="LLC113" s="93"/>
      <c r="LMC113" s="93"/>
      <c r="LMD113" s="93"/>
      <c r="LME113" s="93"/>
      <c r="LMF113" s="93"/>
      <c r="LMG113" s="93"/>
      <c r="LMH113" s="93"/>
      <c r="LMI113" s="93"/>
      <c r="LMJ113" s="93"/>
      <c r="LMK113" s="93"/>
      <c r="LML113" s="93"/>
      <c r="LMM113" s="93"/>
      <c r="LMN113" s="93"/>
      <c r="LMO113" s="93"/>
      <c r="LMP113" s="93"/>
      <c r="LMQ113" s="93"/>
      <c r="LMR113" s="93"/>
      <c r="LMS113" s="93"/>
      <c r="LMT113" s="93"/>
      <c r="LMU113" s="93"/>
      <c r="LMV113" s="93"/>
      <c r="LMW113" s="93"/>
      <c r="LMX113" s="93"/>
      <c r="LMY113" s="93"/>
      <c r="LMZ113" s="93"/>
      <c r="LNA113" s="93"/>
      <c r="LNB113" s="93"/>
      <c r="LNC113" s="93"/>
      <c r="LND113" s="93"/>
      <c r="LNE113" s="93"/>
      <c r="LNF113" s="93"/>
      <c r="LNG113" s="93"/>
      <c r="LNH113" s="93"/>
      <c r="LNI113" s="93"/>
      <c r="LNJ113" s="93"/>
      <c r="LNK113" s="93"/>
      <c r="LNL113" s="93"/>
      <c r="LNM113" s="93"/>
      <c r="LNN113" s="93"/>
      <c r="LNO113" s="93"/>
      <c r="LNP113" s="93"/>
      <c r="LNQ113" s="93"/>
      <c r="LNR113" s="93"/>
      <c r="LNS113" s="93"/>
      <c r="LNT113" s="93"/>
      <c r="LNU113" s="93"/>
      <c r="LNV113" s="93"/>
      <c r="LNW113" s="93"/>
      <c r="LNX113" s="93"/>
      <c r="LNY113" s="93"/>
      <c r="LNZ113" s="93"/>
      <c r="LOA113" s="93"/>
      <c r="LOB113" s="93"/>
      <c r="LOC113" s="93"/>
      <c r="LOD113" s="93"/>
      <c r="LOE113" s="93"/>
      <c r="LOF113" s="93"/>
      <c r="LOG113" s="93"/>
      <c r="LOH113" s="93"/>
      <c r="LON113" s="93"/>
      <c r="LOQ113" s="93"/>
      <c r="LOT113" s="93"/>
      <c r="LOW113" s="93"/>
      <c r="LOZ113" s="93"/>
      <c r="LPC113" s="93"/>
      <c r="LPI113" s="93"/>
      <c r="LPR113" s="93"/>
      <c r="LPU113" s="93"/>
      <c r="LPX113" s="93"/>
      <c r="LQA113" s="93"/>
      <c r="LQM113" s="93"/>
      <c r="LQS113" s="93"/>
      <c r="LQV113" s="93"/>
      <c r="LQY113" s="93"/>
      <c r="LRB113" s="93"/>
      <c r="LRH113" s="93"/>
      <c r="LRK113" s="93"/>
      <c r="LRN113" s="93"/>
      <c r="LRQ113" s="93"/>
      <c r="LRS113" s="93"/>
      <c r="LRT113" s="93"/>
      <c r="LRY113" s="93"/>
      <c r="LSB113" s="93"/>
      <c r="LSE113" s="93"/>
      <c r="LSH113" s="93"/>
      <c r="LSK113" s="93"/>
      <c r="LSN113" s="93"/>
      <c r="LSQ113" s="93"/>
      <c r="LSW113" s="93"/>
      <c r="LSZ113" s="93"/>
      <c r="LTC113" s="93"/>
      <c r="LTE113" s="93"/>
      <c r="LTF113" s="93"/>
      <c r="LTN113" s="93"/>
      <c r="LTQ113" s="93"/>
      <c r="LTT113" s="93"/>
      <c r="LUE113" s="93"/>
      <c r="LUF113" s="93"/>
      <c r="LUK113" s="93"/>
      <c r="LUO113" s="93"/>
      <c r="LUP113" s="93"/>
      <c r="LUX113" s="93"/>
      <c r="LUY113" s="93"/>
      <c r="LVY113" s="93"/>
      <c r="LVZ113" s="93"/>
      <c r="LWA113" s="93"/>
      <c r="LWB113" s="93"/>
      <c r="LWC113" s="93"/>
      <c r="LWD113" s="93"/>
      <c r="LWE113" s="93"/>
      <c r="LWF113" s="93"/>
      <c r="LWG113" s="93"/>
      <c r="LWH113" s="93"/>
      <c r="LWI113" s="93"/>
      <c r="LWJ113" s="93"/>
      <c r="LWK113" s="93"/>
      <c r="LWL113" s="93"/>
      <c r="LWM113" s="93"/>
      <c r="LWN113" s="93"/>
      <c r="LWO113" s="93"/>
      <c r="LWP113" s="93"/>
      <c r="LWQ113" s="93"/>
      <c r="LWR113" s="93"/>
      <c r="LWS113" s="93"/>
      <c r="LWT113" s="93"/>
      <c r="LWU113" s="93"/>
      <c r="LWV113" s="93"/>
      <c r="LWW113" s="93"/>
      <c r="LWX113" s="93"/>
      <c r="LWY113" s="93"/>
      <c r="LWZ113" s="93"/>
      <c r="LXA113" s="93"/>
      <c r="LXB113" s="93"/>
      <c r="LXC113" s="93"/>
      <c r="LXD113" s="93"/>
      <c r="LXE113" s="93"/>
      <c r="LXF113" s="93"/>
      <c r="LXG113" s="93"/>
      <c r="LXH113" s="93"/>
      <c r="LXI113" s="93"/>
      <c r="LXJ113" s="93"/>
      <c r="LXK113" s="93"/>
      <c r="LXL113" s="93"/>
      <c r="LXM113" s="93"/>
      <c r="LXN113" s="93"/>
      <c r="LXO113" s="93"/>
      <c r="LXP113" s="93"/>
      <c r="LXQ113" s="93"/>
      <c r="LXR113" s="93"/>
      <c r="LXS113" s="93"/>
      <c r="LXT113" s="93"/>
      <c r="LXU113" s="93"/>
      <c r="LXV113" s="93"/>
      <c r="LXW113" s="93"/>
      <c r="LXX113" s="93"/>
      <c r="LXY113" s="93"/>
      <c r="LXZ113" s="93"/>
      <c r="LYA113" s="93"/>
      <c r="LYB113" s="93"/>
      <c r="LYC113" s="93"/>
      <c r="LYD113" s="93"/>
      <c r="LYJ113" s="93"/>
      <c r="LYM113" s="93"/>
      <c r="LYP113" s="93"/>
      <c r="LYS113" s="93"/>
      <c r="LYV113" s="93"/>
      <c r="LYY113" s="93"/>
      <c r="LZE113" s="93"/>
      <c r="LZN113" s="93"/>
      <c r="LZQ113" s="93"/>
      <c r="LZT113" s="93"/>
      <c r="LZW113" s="93"/>
      <c r="MAI113" s="93"/>
      <c r="MAO113" s="93"/>
      <c r="MAR113" s="93"/>
      <c r="MAU113" s="93"/>
      <c r="MAX113" s="93"/>
      <c r="MBD113" s="93"/>
      <c r="MBG113" s="93"/>
      <c r="MBJ113" s="93"/>
      <c r="MBM113" s="93"/>
      <c r="MBO113" s="93"/>
      <c r="MBP113" s="93"/>
      <c r="MBU113" s="93"/>
      <c r="MBX113" s="93"/>
      <c r="MCA113" s="93"/>
      <c r="MCD113" s="93"/>
      <c r="MCG113" s="93"/>
      <c r="MCJ113" s="93"/>
      <c r="MCM113" s="93"/>
      <c r="MCS113" s="93"/>
      <c r="MCV113" s="93"/>
      <c r="MCY113" s="93"/>
      <c r="MDA113" s="93"/>
      <c r="MDB113" s="93"/>
      <c r="MDJ113" s="93"/>
      <c r="MDM113" s="93"/>
      <c r="MDP113" s="93"/>
      <c r="MEA113" s="93"/>
      <c r="MEB113" s="93"/>
      <c r="MEG113" s="93"/>
      <c r="MEK113" s="93"/>
      <c r="MEL113" s="93"/>
      <c r="MET113" s="93"/>
      <c r="MEU113" s="93"/>
      <c r="MFU113" s="93"/>
      <c r="MFV113" s="93"/>
      <c r="MFW113" s="93"/>
      <c r="MFX113" s="93"/>
      <c r="MFY113" s="93"/>
      <c r="MFZ113" s="93"/>
      <c r="MGA113" s="93"/>
      <c r="MGB113" s="93"/>
      <c r="MGC113" s="93"/>
      <c r="MGD113" s="93"/>
      <c r="MGE113" s="93"/>
      <c r="MGF113" s="93"/>
      <c r="MGG113" s="93"/>
      <c r="MGH113" s="93"/>
      <c r="MGI113" s="93"/>
      <c r="MGJ113" s="93"/>
      <c r="MGK113" s="93"/>
      <c r="MGL113" s="93"/>
      <c r="MGM113" s="93"/>
      <c r="MGN113" s="93"/>
      <c r="MGO113" s="93"/>
      <c r="MGP113" s="93"/>
      <c r="MGQ113" s="93"/>
      <c r="MGR113" s="93"/>
      <c r="MGS113" s="93"/>
      <c r="MGT113" s="93"/>
      <c r="MGU113" s="93"/>
      <c r="MGV113" s="93"/>
      <c r="MGW113" s="93"/>
      <c r="MGX113" s="93"/>
      <c r="MGY113" s="93"/>
      <c r="MGZ113" s="93"/>
      <c r="MHA113" s="93"/>
      <c r="MHB113" s="93"/>
      <c r="MHC113" s="93"/>
      <c r="MHD113" s="93"/>
      <c r="MHE113" s="93"/>
      <c r="MHF113" s="93"/>
      <c r="MHG113" s="93"/>
      <c r="MHH113" s="93"/>
      <c r="MHI113" s="93"/>
      <c r="MHJ113" s="93"/>
      <c r="MHK113" s="93"/>
      <c r="MHL113" s="93"/>
      <c r="MHM113" s="93"/>
      <c r="MHN113" s="93"/>
      <c r="MHO113" s="93"/>
      <c r="MHP113" s="93"/>
      <c r="MHQ113" s="93"/>
      <c r="MHR113" s="93"/>
      <c r="MHS113" s="93"/>
      <c r="MHT113" s="93"/>
      <c r="MHU113" s="93"/>
      <c r="MHV113" s="93"/>
      <c r="MHW113" s="93"/>
      <c r="MHX113" s="93"/>
      <c r="MHY113" s="93"/>
      <c r="MHZ113" s="93"/>
      <c r="MIF113" s="93"/>
      <c r="MII113" s="93"/>
      <c r="MIL113" s="93"/>
      <c r="MIO113" s="93"/>
      <c r="MIR113" s="93"/>
      <c r="MIU113" s="93"/>
      <c r="MJA113" s="93"/>
      <c r="MJJ113" s="93"/>
      <c r="MJM113" s="93"/>
      <c r="MJP113" s="93"/>
      <c r="MJS113" s="93"/>
      <c r="MKE113" s="93"/>
      <c r="MKK113" s="93"/>
      <c r="MKN113" s="93"/>
      <c r="MKQ113" s="93"/>
      <c r="MKT113" s="93"/>
      <c r="MKZ113" s="93"/>
      <c r="MLC113" s="93"/>
      <c r="MLF113" s="93"/>
      <c r="MLI113" s="93"/>
      <c r="MLK113" s="93"/>
      <c r="MLL113" s="93"/>
      <c r="MLQ113" s="93"/>
      <c r="MLT113" s="93"/>
      <c r="MLW113" s="93"/>
      <c r="MLZ113" s="93"/>
      <c r="MMC113" s="93"/>
      <c r="MMF113" s="93"/>
      <c r="MMI113" s="93"/>
      <c r="MMO113" s="93"/>
      <c r="MMR113" s="93"/>
      <c r="MMU113" s="93"/>
      <c r="MMW113" s="93"/>
      <c r="MMX113" s="93"/>
      <c r="MNF113" s="93"/>
      <c r="MNI113" s="93"/>
      <c r="MNL113" s="93"/>
      <c r="MNW113" s="93"/>
      <c r="MNX113" s="93"/>
      <c r="MOC113" s="93"/>
      <c r="MOG113" s="93"/>
      <c r="MOH113" s="93"/>
      <c r="MOP113" s="93"/>
      <c r="MOQ113" s="93"/>
      <c r="MPQ113" s="93"/>
      <c r="MPR113" s="93"/>
      <c r="MPS113" s="93"/>
      <c r="MPT113" s="93"/>
      <c r="MPU113" s="93"/>
      <c r="MPV113" s="93"/>
      <c r="MPW113" s="93"/>
      <c r="MPX113" s="93"/>
      <c r="MPY113" s="93"/>
      <c r="MPZ113" s="93"/>
      <c r="MQA113" s="93"/>
      <c r="MQB113" s="93"/>
      <c r="MQC113" s="93"/>
      <c r="MQD113" s="93"/>
      <c r="MQE113" s="93"/>
      <c r="MQF113" s="93"/>
      <c r="MQG113" s="93"/>
      <c r="MQH113" s="93"/>
      <c r="MQI113" s="93"/>
      <c r="MQJ113" s="93"/>
      <c r="MQK113" s="93"/>
      <c r="MQL113" s="93"/>
      <c r="MQM113" s="93"/>
      <c r="MQN113" s="93"/>
      <c r="MQO113" s="93"/>
      <c r="MQP113" s="93"/>
      <c r="MQQ113" s="93"/>
      <c r="MQR113" s="93"/>
      <c r="MQS113" s="93"/>
      <c r="MQT113" s="93"/>
      <c r="MQU113" s="93"/>
      <c r="MQV113" s="93"/>
      <c r="MQW113" s="93"/>
      <c r="MQX113" s="93"/>
      <c r="MQY113" s="93"/>
      <c r="MQZ113" s="93"/>
      <c r="MRA113" s="93"/>
      <c r="MRB113" s="93"/>
      <c r="MRC113" s="93"/>
      <c r="MRD113" s="93"/>
      <c r="MRE113" s="93"/>
      <c r="MRF113" s="93"/>
      <c r="MRG113" s="93"/>
      <c r="MRH113" s="93"/>
      <c r="MRI113" s="93"/>
      <c r="MRJ113" s="93"/>
      <c r="MRK113" s="93"/>
      <c r="MRL113" s="93"/>
      <c r="MRM113" s="93"/>
      <c r="MRN113" s="93"/>
      <c r="MRO113" s="93"/>
      <c r="MRP113" s="93"/>
      <c r="MRQ113" s="93"/>
      <c r="MRR113" s="93"/>
      <c r="MRS113" s="93"/>
      <c r="MRT113" s="93"/>
      <c r="MRU113" s="93"/>
      <c r="MRV113" s="93"/>
      <c r="MSB113" s="93"/>
      <c r="MSE113" s="93"/>
      <c r="MSH113" s="93"/>
      <c r="MSK113" s="93"/>
      <c r="MSN113" s="93"/>
      <c r="MSQ113" s="93"/>
      <c r="MSW113" s="93"/>
      <c r="MTF113" s="93"/>
      <c r="MTI113" s="93"/>
      <c r="MTL113" s="93"/>
      <c r="MTO113" s="93"/>
      <c r="MUA113" s="93"/>
      <c r="MUG113" s="93"/>
      <c r="MUJ113" s="93"/>
      <c r="MUM113" s="93"/>
      <c r="MUP113" s="93"/>
      <c r="MUV113" s="93"/>
      <c r="MUY113" s="93"/>
      <c r="MVB113" s="93"/>
      <c r="MVE113" s="93"/>
      <c r="MVG113" s="93"/>
      <c r="MVH113" s="93"/>
      <c r="MVM113" s="93"/>
      <c r="MVP113" s="93"/>
      <c r="MVS113" s="93"/>
      <c r="MVV113" s="93"/>
      <c r="MVY113" s="93"/>
      <c r="MWB113" s="93"/>
      <c r="MWE113" s="93"/>
      <c r="MWK113" s="93"/>
      <c r="MWN113" s="93"/>
      <c r="MWQ113" s="93"/>
      <c r="MWS113" s="93"/>
      <c r="MWT113" s="93"/>
      <c r="MXB113" s="93"/>
      <c r="MXE113" s="93"/>
      <c r="MXH113" s="93"/>
      <c r="MXS113" s="93"/>
      <c r="MXT113" s="93"/>
      <c r="MXY113" s="93"/>
      <c r="MYC113" s="93"/>
      <c r="MYD113" s="93"/>
      <c r="MYL113" s="93"/>
      <c r="MYM113" s="93"/>
      <c r="MZM113" s="93"/>
      <c r="MZN113" s="93"/>
      <c r="MZO113" s="93"/>
      <c r="MZP113" s="93"/>
      <c r="MZQ113" s="93"/>
      <c r="MZR113" s="93"/>
      <c r="MZS113" s="93"/>
      <c r="MZT113" s="93"/>
      <c r="MZU113" s="93"/>
      <c r="MZV113" s="93"/>
      <c r="MZW113" s="93"/>
      <c r="MZX113" s="93"/>
      <c r="MZY113" s="93"/>
      <c r="MZZ113" s="93"/>
      <c r="NAA113" s="93"/>
      <c r="NAB113" s="93"/>
      <c r="NAC113" s="93"/>
      <c r="NAD113" s="93"/>
      <c r="NAE113" s="93"/>
      <c r="NAF113" s="93"/>
      <c r="NAG113" s="93"/>
      <c r="NAH113" s="93"/>
      <c r="NAI113" s="93"/>
      <c r="NAJ113" s="93"/>
      <c r="NAK113" s="93"/>
      <c r="NAL113" s="93"/>
      <c r="NAM113" s="93"/>
      <c r="NAN113" s="93"/>
      <c r="NAO113" s="93"/>
      <c r="NAP113" s="93"/>
      <c r="NAQ113" s="93"/>
      <c r="NAR113" s="93"/>
      <c r="NAS113" s="93"/>
      <c r="NAT113" s="93"/>
      <c r="NAU113" s="93"/>
      <c r="NAV113" s="93"/>
      <c r="NAW113" s="93"/>
      <c r="NAX113" s="93"/>
      <c r="NAY113" s="93"/>
      <c r="NAZ113" s="93"/>
      <c r="NBA113" s="93"/>
      <c r="NBB113" s="93"/>
      <c r="NBC113" s="93"/>
      <c r="NBD113" s="93"/>
      <c r="NBE113" s="93"/>
      <c r="NBF113" s="93"/>
      <c r="NBG113" s="93"/>
      <c r="NBH113" s="93"/>
      <c r="NBI113" s="93"/>
      <c r="NBJ113" s="93"/>
      <c r="NBK113" s="93"/>
      <c r="NBL113" s="93"/>
      <c r="NBM113" s="93"/>
      <c r="NBN113" s="93"/>
      <c r="NBO113" s="93"/>
      <c r="NBP113" s="93"/>
      <c r="NBQ113" s="93"/>
      <c r="NBR113" s="93"/>
      <c r="NBX113" s="93"/>
      <c r="NCA113" s="93"/>
      <c r="NCD113" s="93"/>
      <c r="NCG113" s="93"/>
      <c r="NCJ113" s="93"/>
      <c r="NCM113" s="93"/>
      <c r="NCS113" s="93"/>
      <c r="NDB113" s="93"/>
      <c r="NDE113" s="93"/>
      <c r="NDH113" s="93"/>
      <c r="NDK113" s="93"/>
      <c r="NDW113" s="93"/>
      <c r="NEC113" s="93"/>
      <c r="NEF113" s="93"/>
      <c r="NEI113" s="93"/>
      <c r="NEL113" s="93"/>
      <c r="NER113" s="93"/>
      <c r="NEU113" s="93"/>
      <c r="NEX113" s="93"/>
      <c r="NFA113" s="93"/>
      <c r="NFC113" s="93"/>
      <c r="NFD113" s="93"/>
      <c r="NFI113" s="93"/>
      <c r="NFL113" s="93"/>
      <c r="NFO113" s="93"/>
      <c r="NFR113" s="93"/>
      <c r="NFU113" s="93"/>
      <c r="NFX113" s="93"/>
      <c r="NGA113" s="93"/>
      <c r="NGG113" s="93"/>
      <c r="NGJ113" s="93"/>
      <c r="NGM113" s="93"/>
      <c r="NGO113" s="93"/>
      <c r="NGP113" s="93"/>
      <c r="NGX113" s="93"/>
      <c r="NHA113" s="93"/>
      <c r="NHD113" s="93"/>
      <c r="NHO113" s="93"/>
      <c r="NHP113" s="93"/>
      <c r="NHU113" s="93"/>
      <c r="NHY113" s="93"/>
      <c r="NHZ113" s="93"/>
      <c r="NIH113" s="93"/>
      <c r="NII113" s="93"/>
      <c r="NJI113" s="93"/>
      <c r="NJJ113" s="93"/>
      <c r="NJK113" s="93"/>
      <c r="NJL113" s="93"/>
      <c r="NJM113" s="93"/>
      <c r="NJN113" s="93"/>
      <c r="NJO113" s="93"/>
      <c r="NJP113" s="93"/>
      <c r="NJQ113" s="93"/>
      <c r="NJR113" s="93"/>
      <c r="NJS113" s="93"/>
      <c r="NJT113" s="93"/>
      <c r="NJU113" s="93"/>
      <c r="NJV113" s="93"/>
      <c r="NJW113" s="93"/>
      <c r="NJX113" s="93"/>
      <c r="NJY113" s="93"/>
      <c r="NJZ113" s="93"/>
      <c r="NKA113" s="93"/>
      <c r="NKB113" s="93"/>
      <c r="NKC113" s="93"/>
      <c r="NKD113" s="93"/>
      <c r="NKE113" s="93"/>
      <c r="NKF113" s="93"/>
      <c r="NKG113" s="93"/>
      <c r="NKH113" s="93"/>
      <c r="NKI113" s="93"/>
      <c r="NKJ113" s="93"/>
      <c r="NKK113" s="93"/>
      <c r="NKL113" s="93"/>
      <c r="NKM113" s="93"/>
      <c r="NKN113" s="93"/>
      <c r="NKO113" s="93"/>
      <c r="NKP113" s="93"/>
      <c r="NKQ113" s="93"/>
      <c r="NKR113" s="93"/>
      <c r="NKS113" s="93"/>
      <c r="NKT113" s="93"/>
      <c r="NKU113" s="93"/>
      <c r="NKV113" s="93"/>
      <c r="NKW113" s="93"/>
      <c r="NKX113" s="93"/>
      <c r="NKY113" s="93"/>
      <c r="NKZ113" s="93"/>
      <c r="NLA113" s="93"/>
      <c r="NLB113" s="93"/>
      <c r="NLC113" s="93"/>
      <c r="NLD113" s="93"/>
      <c r="NLE113" s="93"/>
      <c r="NLF113" s="93"/>
      <c r="NLG113" s="93"/>
      <c r="NLH113" s="93"/>
      <c r="NLI113" s="93"/>
      <c r="NLJ113" s="93"/>
      <c r="NLK113" s="93"/>
      <c r="NLL113" s="93"/>
      <c r="NLM113" s="93"/>
      <c r="NLN113" s="93"/>
      <c r="NLT113" s="93"/>
      <c r="NLW113" s="93"/>
      <c r="NLZ113" s="93"/>
      <c r="NMC113" s="93"/>
      <c r="NMF113" s="93"/>
      <c r="NMI113" s="93"/>
      <c r="NMO113" s="93"/>
      <c r="NMX113" s="93"/>
      <c r="NNA113" s="93"/>
      <c r="NND113" s="93"/>
      <c r="NNG113" s="93"/>
      <c r="NNS113" s="93"/>
      <c r="NNY113" s="93"/>
      <c r="NOB113" s="93"/>
      <c r="NOE113" s="93"/>
      <c r="NOH113" s="93"/>
      <c r="NON113" s="93"/>
      <c r="NOQ113" s="93"/>
      <c r="NOT113" s="93"/>
      <c r="NOW113" s="93"/>
      <c r="NOY113" s="93"/>
      <c r="NOZ113" s="93"/>
      <c r="NPE113" s="93"/>
      <c r="NPH113" s="93"/>
      <c r="NPK113" s="93"/>
      <c r="NPN113" s="93"/>
      <c r="NPQ113" s="93"/>
      <c r="NPT113" s="93"/>
      <c r="NPW113" s="93"/>
      <c r="NQC113" s="93"/>
      <c r="NQF113" s="93"/>
      <c r="NQI113" s="93"/>
      <c r="NQK113" s="93"/>
      <c r="NQL113" s="93"/>
      <c r="NQT113" s="93"/>
      <c r="NQW113" s="93"/>
      <c r="NQZ113" s="93"/>
      <c r="NRK113" s="93"/>
      <c r="NRL113" s="93"/>
      <c r="NRQ113" s="93"/>
      <c r="NRU113" s="93"/>
      <c r="NRV113" s="93"/>
      <c r="NSD113" s="93"/>
      <c r="NSE113" s="93"/>
      <c r="NTE113" s="93"/>
      <c r="NTF113" s="93"/>
      <c r="NTG113" s="93"/>
      <c r="NTH113" s="93"/>
      <c r="NTI113" s="93"/>
      <c r="NTJ113" s="93"/>
      <c r="NTK113" s="93"/>
      <c r="NTL113" s="93"/>
      <c r="NTM113" s="93"/>
      <c r="NTN113" s="93"/>
      <c r="NTO113" s="93"/>
      <c r="NTP113" s="93"/>
      <c r="NTQ113" s="93"/>
      <c r="NTR113" s="93"/>
      <c r="NTS113" s="93"/>
      <c r="NTT113" s="93"/>
      <c r="NTU113" s="93"/>
      <c r="NTV113" s="93"/>
      <c r="NTW113" s="93"/>
      <c r="NTX113" s="93"/>
      <c r="NTY113" s="93"/>
      <c r="NTZ113" s="93"/>
      <c r="NUA113" s="93"/>
      <c r="NUB113" s="93"/>
      <c r="NUC113" s="93"/>
      <c r="NUD113" s="93"/>
      <c r="NUE113" s="93"/>
      <c r="NUF113" s="93"/>
      <c r="NUG113" s="93"/>
      <c r="NUH113" s="93"/>
      <c r="NUI113" s="93"/>
      <c r="NUJ113" s="93"/>
      <c r="NUK113" s="93"/>
      <c r="NUL113" s="93"/>
      <c r="NUM113" s="93"/>
      <c r="NUN113" s="93"/>
      <c r="NUO113" s="93"/>
      <c r="NUP113" s="93"/>
      <c r="NUQ113" s="93"/>
      <c r="NUR113" s="93"/>
      <c r="NUS113" s="93"/>
      <c r="NUT113" s="93"/>
      <c r="NUU113" s="93"/>
      <c r="NUV113" s="93"/>
      <c r="NUW113" s="93"/>
      <c r="NUX113" s="93"/>
      <c r="NUY113" s="93"/>
      <c r="NUZ113" s="93"/>
      <c r="NVA113" s="93"/>
      <c r="NVB113" s="93"/>
      <c r="NVC113" s="93"/>
      <c r="NVD113" s="93"/>
      <c r="NVE113" s="93"/>
      <c r="NVF113" s="93"/>
      <c r="NVG113" s="93"/>
      <c r="NVH113" s="93"/>
      <c r="NVI113" s="93"/>
      <c r="NVJ113" s="93"/>
      <c r="NVP113" s="93"/>
      <c r="NVS113" s="93"/>
      <c r="NVV113" s="93"/>
      <c r="NVY113" s="93"/>
      <c r="NWB113" s="93"/>
      <c r="NWE113" s="93"/>
      <c r="NWK113" s="93"/>
      <c r="NWT113" s="93"/>
      <c r="NWW113" s="93"/>
      <c r="NWZ113" s="93"/>
      <c r="NXC113" s="93"/>
      <c r="NXO113" s="93"/>
      <c r="NXU113" s="93"/>
      <c r="NXX113" s="93"/>
      <c r="NYA113" s="93"/>
      <c r="NYD113" s="93"/>
      <c r="NYJ113" s="93"/>
      <c r="NYM113" s="93"/>
      <c r="NYP113" s="93"/>
      <c r="NYS113" s="93"/>
      <c r="NYU113" s="93"/>
      <c r="NYV113" s="93"/>
      <c r="NZA113" s="93"/>
      <c r="NZD113" s="93"/>
      <c r="NZG113" s="93"/>
      <c r="NZJ113" s="93"/>
      <c r="NZM113" s="93"/>
      <c r="NZP113" s="93"/>
      <c r="NZS113" s="93"/>
      <c r="NZY113" s="93"/>
      <c r="OAB113" s="93"/>
      <c r="OAE113" s="93"/>
      <c r="OAG113" s="93"/>
      <c r="OAH113" s="93"/>
      <c r="OAP113" s="93"/>
      <c r="OAS113" s="93"/>
      <c r="OAV113" s="93"/>
      <c r="OBG113" s="93"/>
      <c r="OBH113" s="93"/>
      <c r="OBM113" s="93"/>
      <c r="OBQ113" s="93"/>
      <c r="OBR113" s="93"/>
      <c r="OBZ113" s="93"/>
      <c r="OCA113" s="93"/>
      <c r="ODA113" s="93"/>
      <c r="ODB113" s="93"/>
      <c r="ODC113" s="93"/>
      <c r="ODD113" s="93"/>
      <c r="ODE113" s="93"/>
      <c r="ODF113" s="93"/>
      <c r="ODG113" s="93"/>
      <c r="ODH113" s="93"/>
      <c r="ODI113" s="93"/>
      <c r="ODJ113" s="93"/>
      <c r="ODK113" s="93"/>
      <c r="ODL113" s="93"/>
      <c r="ODM113" s="93"/>
      <c r="ODN113" s="93"/>
      <c r="ODO113" s="93"/>
      <c r="ODP113" s="93"/>
      <c r="ODQ113" s="93"/>
      <c r="ODR113" s="93"/>
      <c r="ODS113" s="93"/>
      <c r="ODT113" s="93"/>
      <c r="ODU113" s="93"/>
      <c r="ODV113" s="93"/>
      <c r="ODW113" s="93"/>
      <c r="ODX113" s="93"/>
      <c r="ODY113" s="93"/>
      <c r="ODZ113" s="93"/>
      <c r="OEA113" s="93"/>
      <c r="OEB113" s="93"/>
      <c r="OEC113" s="93"/>
      <c r="OED113" s="93"/>
      <c r="OEE113" s="93"/>
      <c r="OEF113" s="93"/>
      <c r="OEG113" s="93"/>
      <c r="OEH113" s="93"/>
      <c r="OEI113" s="93"/>
      <c r="OEJ113" s="93"/>
      <c r="OEK113" s="93"/>
      <c r="OEL113" s="93"/>
      <c r="OEM113" s="93"/>
      <c r="OEN113" s="93"/>
      <c r="OEO113" s="93"/>
      <c r="OEP113" s="93"/>
      <c r="OEQ113" s="93"/>
      <c r="OER113" s="93"/>
      <c r="OES113" s="93"/>
      <c r="OET113" s="93"/>
      <c r="OEU113" s="93"/>
      <c r="OEV113" s="93"/>
      <c r="OEW113" s="93"/>
      <c r="OEX113" s="93"/>
      <c r="OEY113" s="93"/>
      <c r="OEZ113" s="93"/>
      <c r="OFA113" s="93"/>
      <c r="OFB113" s="93"/>
      <c r="OFC113" s="93"/>
      <c r="OFD113" s="93"/>
      <c r="OFE113" s="93"/>
      <c r="OFF113" s="93"/>
      <c r="OFL113" s="93"/>
      <c r="OFO113" s="93"/>
      <c r="OFR113" s="93"/>
      <c r="OFU113" s="93"/>
      <c r="OFX113" s="93"/>
      <c r="OGA113" s="93"/>
      <c r="OGG113" s="93"/>
      <c r="OGP113" s="93"/>
      <c r="OGS113" s="93"/>
      <c r="OGV113" s="93"/>
      <c r="OGY113" s="93"/>
      <c r="OHK113" s="93"/>
      <c r="OHQ113" s="93"/>
      <c r="OHT113" s="93"/>
      <c r="OHW113" s="93"/>
      <c r="OHZ113" s="93"/>
      <c r="OIF113" s="93"/>
      <c r="OII113" s="93"/>
      <c r="OIL113" s="93"/>
      <c r="OIO113" s="93"/>
      <c r="OIQ113" s="93"/>
      <c r="OIR113" s="93"/>
      <c r="OIW113" s="93"/>
      <c r="OIZ113" s="93"/>
      <c r="OJC113" s="93"/>
      <c r="OJF113" s="93"/>
      <c r="OJI113" s="93"/>
      <c r="OJL113" s="93"/>
      <c r="OJO113" s="93"/>
      <c r="OJU113" s="93"/>
      <c r="OJX113" s="93"/>
      <c r="OKA113" s="93"/>
      <c r="OKC113" s="93"/>
      <c r="OKD113" s="93"/>
      <c r="OKL113" s="93"/>
      <c r="OKO113" s="93"/>
      <c r="OKR113" s="93"/>
      <c r="OLC113" s="93"/>
      <c r="OLD113" s="93"/>
      <c r="OLI113" s="93"/>
      <c r="OLM113" s="93"/>
      <c r="OLN113" s="93"/>
      <c r="OLV113" s="93"/>
      <c r="OLW113" s="93"/>
      <c r="OMW113" s="93"/>
      <c r="OMX113" s="93"/>
      <c r="OMY113" s="93"/>
      <c r="OMZ113" s="93"/>
      <c r="ONA113" s="93"/>
      <c r="ONB113" s="93"/>
      <c r="ONC113" s="93"/>
      <c r="OND113" s="93"/>
      <c r="ONE113" s="93"/>
      <c r="ONF113" s="93"/>
      <c r="ONG113" s="93"/>
      <c r="ONH113" s="93"/>
      <c r="ONI113" s="93"/>
      <c r="ONJ113" s="93"/>
      <c r="ONK113" s="93"/>
      <c r="ONL113" s="93"/>
      <c r="ONM113" s="93"/>
      <c r="ONN113" s="93"/>
      <c r="ONO113" s="93"/>
      <c r="ONP113" s="93"/>
      <c r="ONQ113" s="93"/>
      <c r="ONR113" s="93"/>
      <c r="ONS113" s="93"/>
      <c r="ONT113" s="93"/>
      <c r="ONU113" s="93"/>
      <c r="ONV113" s="93"/>
      <c r="ONW113" s="93"/>
      <c r="ONX113" s="93"/>
      <c r="ONY113" s="93"/>
      <c r="ONZ113" s="93"/>
      <c r="OOA113" s="93"/>
      <c r="OOB113" s="93"/>
      <c r="OOC113" s="93"/>
      <c r="OOD113" s="93"/>
      <c r="OOE113" s="93"/>
      <c r="OOF113" s="93"/>
      <c r="OOG113" s="93"/>
      <c r="OOH113" s="93"/>
      <c r="OOI113" s="93"/>
      <c r="OOJ113" s="93"/>
      <c r="OOK113" s="93"/>
      <c r="OOL113" s="93"/>
      <c r="OOM113" s="93"/>
      <c r="OON113" s="93"/>
      <c r="OOO113" s="93"/>
      <c r="OOP113" s="93"/>
      <c r="OOQ113" s="93"/>
      <c r="OOR113" s="93"/>
      <c r="OOS113" s="93"/>
      <c r="OOT113" s="93"/>
      <c r="OOU113" s="93"/>
      <c r="OOV113" s="93"/>
      <c r="OOW113" s="93"/>
      <c r="OOX113" s="93"/>
      <c r="OOY113" s="93"/>
      <c r="OOZ113" s="93"/>
      <c r="OPA113" s="93"/>
      <c r="OPB113" s="93"/>
      <c r="OPH113" s="93"/>
      <c r="OPK113" s="93"/>
      <c r="OPN113" s="93"/>
      <c r="OPQ113" s="93"/>
      <c r="OPT113" s="93"/>
      <c r="OPW113" s="93"/>
      <c r="OQC113" s="93"/>
      <c r="OQL113" s="93"/>
      <c r="OQO113" s="93"/>
      <c r="OQR113" s="93"/>
      <c r="OQU113" s="93"/>
      <c r="ORG113" s="93"/>
      <c r="ORM113" s="93"/>
      <c r="ORP113" s="93"/>
      <c r="ORS113" s="93"/>
      <c r="ORV113" s="93"/>
      <c r="OSB113" s="93"/>
      <c r="OSE113" s="93"/>
      <c r="OSH113" s="93"/>
      <c r="OSK113" s="93"/>
      <c r="OSM113" s="93"/>
      <c r="OSN113" s="93"/>
      <c r="OSS113" s="93"/>
      <c r="OSV113" s="93"/>
      <c r="OSY113" s="93"/>
      <c r="OTB113" s="93"/>
      <c r="OTE113" s="93"/>
      <c r="OTH113" s="93"/>
      <c r="OTK113" s="93"/>
      <c r="OTQ113" s="93"/>
      <c r="OTT113" s="93"/>
      <c r="OTW113" s="93"/>
      <c r="OTY113" s="93"/>
      <c r="OTZ113" s="93"/>
      <c r="OUH113" s="93"/>
      <c r="OUK113" s="93"/>
      <c r="OUN113" s="93"/>
      <c r="OUY113" s="93"/>
      <c r="OUZ113" s="93"/>
      <c r="OVE113" s="93"/>
      <c r="OVI113" s="93"/>
      <c r="OVJ113" s="93"/>
      <c r="OVR113" s="93"/>
      <c r="OVS113" s="93"/>
      <c r="OWS113" s="93"/>
      <c r="OWT113" s="93"/>
      <c r="OWU113" s="93"/>
      <c r="OWV113" s="93"/>
      <c r="OWW113" s="93"/>
      <c r="OWX113" s="93"/>
      <c r="OWY113" s="93"/>
      <c r="OWZ113" s="93"/>
      <c r="OXA113" s="93"/>
      <c r="OXB113" s="93"/>
      <c r="OXC113" s="93"/>
      <c r="OXD113" s="93"/>
      <c r="OXE113" s="93"/>
      <c r="OXF113" s="93"/>
      <c r="OXG113" s="93"/>
      <c r="OXH113" s="93"/>
      <c r="OXI113" s="93"/>
      <c r="OXJ113" s="93"/>
      <c r="OXK113" s="93"/>
      <c r="OXL113" s="93"/>
      <c r="OXM113" s="93"/>
      <c r="OXN113" s="93"/>
      <c r="OXO113" s="93"/>
      <c r="OXP113" s="93"/>
      <c r="OXQ113" s="93"/>
      <c r="OXR113" s="93"/>
      <c r="OXS113" s="93"/>
      <c r="OXT113" s="93"/>
      <c r="OXU113" s="93"/>
      <c r="OXV113" s="93"/>
      <c r="OXW113" s="93"/>
      <c r="OXX113" s="93"/>
      <c r="OXY113" s="93"/>
      <c r="OXZ113" s="93"/>
      <c r="OYA113" s="93"/>
      <c r="OYB113" s="93"/>
      <c r="OYC113" s="93"/>
      <c r="OYD113" s="93"/>
      <c r="OYE113" s="93"/>
      <c r="OYF113" s="93"/>
      <c r="OYG113" s="93"/>
      <c r="OYH113" s="93"/>
      <c r="OYI113" s="93"/>
      <c r="OYJ113" s="93"/>
      <c r="OYK113" s="93"/>
      <c r="OYL113" s="93"/>
      <c r="OYM113" s="93"/>
      <c r="OYN113" s="93"/>
      <c r="OYO113" s="93"/>
      <c r="OYP113" s="93"/>
      <c r="OYQ113" s="93"/>
      <c r="OYR113" s="93"/>
      <c r="OYS113" s="93"/>
      <c r="OYT113" s="93"/>
      <c r="OYU113" s="93"/>
      <c r="OYV113" s="93"/>
      <c r="OYW113" s="93"/>
      <c r="OYX113" s="93"/>
      <c r="OZD113" s="93"/>
      <c r="OZG113" s="93"/>
      <c r="OZJ113" s="93"/>
      <c r="OZM113" s="93"/>
      <c r="OZP113" s="93"/>
      <c r="OZS113" s="93"/>
      <c r="OZY113" s="93"/>
      <c r="PAH113" s="93"/>
      <c r="PAK113" s="93"/>
      <c r="PAN113" s="93"/>
      <c r="PAQ113" s="93"/>
      <c r="PBC113" s="93"/>
      <c r="PBI113" s="93"/>
      <c r="PBL113" s="93"/>
      <c r="PBO113" s="93"/>
      <c r="PBR113" s="93"/>
      <c r="PBX113" s="93"/>
      <c r="PCA113" s="93"/>
      <c r="PCD113" s="93"/>
      <c r="PCG113" s="93"/>
      <c r="PCI113" s="93"/>
      <c r="PCJ113" s="93"/>
      <c r="PCO113" s="93"/>
      <c r="PCR113" s="93"/>
      <c r="PCU113" s="93"/>
      <c r="PCX113" s="93"/>
      <c r="PDA113" s="93"/>
      <c r="PDD113" s="93"/>
      <c r="PDG113" s="93"/>
      <c r="PDM113" s="93"/>
      <c r="PDP113" s="93"/>
      <c r="PDS113" s="93"/>
      <c r="PDU113" s="93"/>
      <c r="PDV113" s="93"/>
      <c r="PED113" s="93"/>
      <c r="PEG113" s="93"/>
      <c r="PEJ113" s="93"/>
      <c r="PEU113" s="93"/>
      <c r="PEV113" s="93"/>
      <c r="PFA113" s="93"/>
      <c r="PFE113" s="93"/>
      <c r="PFF113" s="93"/>
      <c r="PFN113" s="93"/>
      <c r="PFO113" s="93"/>
      <c r="PGO113" s="93"/>
      <c r="PGP113" s="93"/>
      <c r="PGQ113" s="93"/>
      <c r="PGR113" s="93"/>
      <c r="PGS113" s="93"/>
      <c r="PGT113" s="93"/>
      <c r="PGU113" s="93"/>
      <c r="PGV113" s="93"/>
      <c r="PGW113" s="93"/>
      <c r="PGX113" s="93"/>
      <c r="PGY113" s="93"/>
      <c r="PGZ113" s="93"/>
      <c r="PHA113" s="93"/>
      <c r="PHB113" s="93"/>
      <c r="PHC113" s="93"/>
      <c r="PHD113" s="93"/>
      <c r="PHE113" s="93"/>
      <c r="PHF113" s="93"/>
      <c r="PHG113" s="93"/>
      <c r="PHH113" s="93"/>
      <c r="PHI113" s="93"/>
      <c r="PHJ113" s="93"/>
      <c r="PHK113" s="93"/>
      <c r="PHL113" s="93"/>
      <c r="PHM113" s="93"/>
      <c r="PHN113" s="93"/>
      <c r="PHO113" s="93"/>
      <c r="PHP113" s="93"/>
      <c r="PHQ113" s="93"/>
      <c r="PHR113" s="93"/>
      <c r="PHS113" s="93"/>
      <c r="PHT113" s="93"/>
      <c r="PHU113" s="93"/>
      <c r="PHV113" s="93"/>
      <c r="PHW113" s="93"/>
      <c r="PHX113" s="93"/>
      <c r="PHY113" s="93"/>
      <c r="PHZ113" s="93"/>
      <c r="PIA113" s="93"/>
      <c r="PIB113" s="93"/>
      <c r="PIC113" s="93"/>
      <c r="PID113" s="93"/>
      <c r="PIE113" s="93"/>
      <c r="PIF113" s="93"/>
      <c r="PIG113" s="93"/>
      <c r="PIH113" s="93"/>
      <c r="PII113" s="93"/>
      <c r="PIJ113" s="93"/>
      <c r="PIK113" s="93"/>
      <c r="PIL113" s="93"/>
      <c r="PIM113" s="93"/>
      <c r="PIN113" s="93"/>
      <c r="PIO113" s="93"/>
      <c r="PIP113" s="93"/>
      <c r="PIQ113" s="93"/>
      <c r="PIR113" s="93"/>
      <c r="PIS113" s="93"/>
      <c r="PIT113" s="93"/>
      <c r="PIZ113" s="93"/>
      <c r="PJC113" s="93"/>
      <c r="PJF113" s="93"/>
      <c r="PJI113" s="93"/>
      <c r="PJL113" s="93"/>
      <c r="PJO113" s="93"/>
      <c r="PJU113" s="93"/>
      <c r="PKD113" s="93"/>
      <c r="PKG113" s="93"/>
      <c r="PKJ113" s="93"/>
      <c r="PKM113" s="93"/>
      <c r="PKY113" s="93"/>
      <c r="PLE113" s="93"/>
      <c r="PLH113" s="93"/>
      <c r="PLK113" s="93"/>
      <c r="PLN113" s="93"/>
      <c r="PLT113" s="93"/>
      <c r="PLW113" s="93"/>
      <c r="PLZ113" s="93"/>
      <c r="PMC113" s="93"/>
      <c r="PME113" s="93"/>
      <c r="PMF113" s="93"/>
      <c r="PMK113" s="93"/>
      <c r="PMN113" s="93"/>
      <c r="PMQ113" s="93"/>
      <c r="PMT113" s="93"/>
      <c r="PMW113" s="93"/>
      <c r="PMZ113" s="93"/>
      <c r="PNC113" s="93"/>
      <c r="PNI113" s="93"/>
      <c r="PNL113" s="93"/>
      <c r="PNO113" s="93"/>
      <c r="PNQ113" s="93"/>
      <c r="PNR113" s="93"/>
      <c r="PNZ113" s="93"/>
      <c r="POC113" s="93"/>
      <c r="POF113" s="93"/>
      <c r="POQ113" s="93"/>
      <c r="POR113" s="93"/>
      <c r="POW113" s="93"/>
      <c r="PPA113" s="93"/>
      <c r="PPB113" s="93"/>
      <c r="PPJ113" s="93"/>
      <c r="PPK113" s="93"/>
      <c r="PQK113" s="93"/>
      <c r="PQL113" s="93"/>
      <c r="PQM113" s="93"/>
      <c r="PQN113" s="93"/>
      <c r="PQO113" s="93"/>
      <c r="PQP113" s="93"/>
      <c r="PQQ113" s="93"/>
      <c r="PQR113" s="93"/>
      <c r="PQS113" s="93"/>
      <c r="PQT113" s="93"/>
      <c r="PQU113" s="93"/>
      <c r="PQV113" s="93"/>
      <c r="PQW113" s="93"/>
      <c r="PQX113" s="93"/>
      <c r="PQY113" s="93"/>
      <c r="PQZ113" s="93"/>
      <c r="PRA113" s="93"/>
      <c r="PRB113" s="93"/>
      <c r="PRC113" s="93"/>
      <c r="PRD113" s="93"/>
      <c r="PRE113" s="93"/>
      <c r="PRF113" s="93"/>
      <c r="PRG113" s="93"/>
      <c r="PRH113" s="93"/>
      <c r="PRI113" s="93"/>
      <c r="PRJ113" s="93"/>
      <c r="PRK113" s="93"/>
      <c r="PRL113" s="93"/>
      <c r="PRM113" s="93"/>
      <c r="PRN113" s="93"/>
      <c r="PRO113" s="93"/>
      <c r="PRP113" s="93"/>
      <c r="PRQ113" s="93"/>
      <c r="PRR113" s="93"/>
      <c r="PRS113" s="93"/>
      <c r="PRT113" s="93"/>
      <c r="PRU113" s="93"/>
      <c r="PRV113" s="93"/>
      <c r="PRW113" s="93"/>
      <c r="PRX113" s="93"/>
      <c r="PRY113" s="93"/>
      <c r="PRZ113" s="93"/>
      <c r="PSA113" s="93"/>
      <c r="PSB113" s="93"/>
      <c r="PSC113" s="93"/>
      <c r="PSD113" s="93"/>
      <c r="PSE113" s="93"/>
      <c r="PSF113" s="93"/>
      <c r="PSG113" s="93"/>
      <c r="PSH113" s="93"/>
      <c r="PSI113" s="93"/>
      <c r="PSJ113" s="93"/>
      <c r="PSK113" s="93"/>
      <c r="PSL113" s="93"/>
      <c r="PSM113" s="93"/>
      <c r="PSN113" s="93"/>
      <c r="PSO113" s="93"/>
      <c r="PSP113" s="93"/>
      <c r="PSV113" s="93"/>
      <c r="PSY113" s="93"/>
      <c r="PTB113" s="93"/>
      <c r="PTE113" s="93"/>
      <c r="PTH113" s="93"/>
      <c r="PTK113" s="93"/>
      <c r="PTQ113" s="93"/>
      <c r="PTZ113" s="93"/>
      <c r="PUC113" s="93"/>
      <c r="PUF113" s="93"/>
      <c r="PUI113" s="93"/>
      <c r="PUU113" s="93"/>
      <c r="PVA113" s="93"/>
      <c r="PVD113" s="93"/>
      <c r="PVG113" s="93"/>
      <c r="PVJ113" s="93"/>
      <c r="PVP113" s="93"/>
      <c r="PVS113" s="93"/>
      <c r="PVV113" s="93"/>
      <c r="PVY113" s="93"/>
      <c r="PWA113" s="93"/>
      <c r="PWB113" s="93"/>
      <c r="PWG113" s="93"/>
      <c r="PWJ113" s="93"/>
      <c r="PWM113" s="93"/>
      <c r="PWP113" s="93"/>
      <c r="PWS113" s="93"/>
      <c r="PWV113" s="93"/>
      <c r="PWY113" s="93"/>
      <c r="PXE113" s="93"/>
      <c r="PXH113" s="93"/>
      <c r="PXK113" s="93"/>
      <c r="PXM113" s="93"/>
      <c r="PXN113" s="93"/>
      <c r="PXV113" s="93"/>
      <c r="PXY113" s="93"/>
      <c r="PYB113" s="93"/>
      <c r="PYM113" s="93"/>
      <c r="PYN113" s="93"/>
      <c r="PYS113" s="93"/>
      <c r="PYW113" s="93"/>
      <c r="PYX113" s="93"/>
      <c r="PZF113" s="93"/>
      <c r="PZG113" s="93"/>
      <c r="QAG113" s="93"/>
      <c r="QAH113" s="93"/>
      <c r="QAI113" s="93"/>
      <c r="QAJ113" s="93"/>
      <c r="QAK113" s="93"/>
      <c r="QAL113" s="93"/>
      <c r="QAM113" s="93"/>
      <c r="QAN113" s="93"/>
      <c r="QAO113" s="93"/>
      <c r="QAP113" s="93"/>
      <c r="QAQ113" s="93"/>
      <c r="QAR113" s="93"/>
      <c r="QAS113" s="93"/>
      <c r="QAT113" s="93"/>
      <c r="QAU113" s="93"/>
      <c r="QAV113" s="93"/>
      <c r="QAW113" s="93"/>
      <c r="QAX113" s="93"/>
      <c r="QAY113" s="93"/>
      <c r="QAZ113" s="93"/>
      <c r="QBA113" s="93"/>
      <c r="QBB113" s="93"/>
      <c r="QBC113" s="93"/>
      <c r="QBD113" s="93"/>
      <c r="QBE113" s="93"/>
      <c r="QBF113" s="93"/>
      <c r="QBG113" s="93"/>
      <c r="QBH113" s="93"/>
      <c r="QBI113" s="93"/>
      <c r="QBJ113" s="93"/>
      <c r="QBK113" s="93"/>
      <c r="QBL113" s="93"/>
      <c r="QBM113" s="93"/>
      <c r="QBN113" s="93"/>
      <c r="QBO113" s="93"/>
      <c r="QBP113" s="93"/>
      <c r="QBQ113" s="93"/>
      <c r="QBR113" s="93"/>
      <c r="QBS113" s="93"/>
      <c r="QBT113" s="93"/>
      <c r="QBU113" s="93"/>
      <c r="QBV113" s="93"/>
      <c r="QBW113" s="93"/>
      <c r="QBX113" s="93"/>
      <c r="QBY113" s="93"/>
      <c r="QBZ113" s="93"/>
      <c r="QCA113" s="93"/>
      <c r="QCB113" s="93"/>
      <c r="QCC113" s="93"/>
      <c r="QCD113" s="93"/>
      <c r="QCE113" s="93"/>
      <c r="QCF113" s="93"/>
      <c r="QCG113" s="93"/>
      <c r="QCH113" s="93"/>
      <c r="QCI113" s="93"/>
      <c r="QCJ113" s="93"/>
      <c r="QCK113" s="93"/>
      <c r="QCL113" s="93"/>
      <c r="QCR113" s="93"/>
      <c r="QCU113" s="93"/>
      <c r="QCX113" s="93"/>
      <c r="QDA113" s="93"/>
      <c r="QDD113" s="93"/>
      <c r="QDG113" s="93"/>
      <c r="QDM113" s="93"/>
      <c r="QDV113" s="93"/>
      <c r="QDY113" s="93"/>
      <c r="QEB113" s="93"/>
      <c r="QEE113" s="93"/>
      <c r="QEQ113" s="93"/>
      <c r="QEW113" s="93"/>
      <c r="QEZ113" s="93"/>
      <c r="QFC113" s="93"/>
      <c r="QFF113" s="93"/>
      <c r="QFL113" s="93"/>
      <c r="QFO113" s="93"/>
      <c r="QFR113" s="93"/>
      <c r="QFU113" s="93"/>
      <c r="QFW113" s="93"/>
      <c r="QFX113" s="93"/>
      <c r="QGC113" s="93"/>
      <c r="QGF113" s="93"/>
      <c r="QGI113" s="93"/>
      <c r="QGL113" s="93"/>
      <c r="QGO113" s="93"/>
      <c r="QGR113" s="93"/>
      <c r="QGU113" s="93"/>
      <c r="QHA113" s="93"/>
      <c r="QHD113" s="93"/>
      <c r="QHG113" s="93"/>
      <c r="QHI113" s="93"/>
      <c r="QHJ113" s="93"/>
      <c r="QHR113" s="93"/>
      <c r="QHU113" s="93"/>
      <c r="QHX113" s="93"/>
      <c r="QII113" s="93"/>
      <c r="QIJ113" s="93"/>
      <c r="QIO113" s="93"/>
      <c r="QIS113" s="93"/>
      <c r="QIT113" s="93"/>
      <c r="QJB113" s="93"/>
      <c r="QJC113" s="93"/>
      <c r="QKC113" s="93"/>
      <c r="QKD113" s="93"/>
      <c r="QKE113" s="93"/>
      <c r="QKF113" s="93"/>
      <c r="QKG113" s="93"/>
      <c r="QKH113" s="93"/>
      <c r="QKI113" s="93"/>
      <c r="QKJ113" s="93"/>
      <c r="QKK113" s="93"/>
      <c r="QKL113" s="93"/>
      <c r="QKM113" s="93"/>
      <c r="QKN113" s="93"/>
      <c r="QKO113" s="93"/>
      <c r="QKP113" s="93"/>
      <c r="QKQ113" s="93"/>
      <c r="QKR113" s="93"/>
      <c r="QKS113" s="93"/>
      <c r="QKT113" s="93"/>
      <c r="QKU113" s="93"/>
      <c r="QKV113" s="93"/>
      <c r="QKW113" s="93"/>
      <c r="QKX113" s="93"/>
      <c r="QKY113" s="93"/>
      <c r="QKZ113" s="93"/>
      <c r="QLA113" s="93"/>
      <c r="QLB113" s="93"/>
      <c r="QLC113" s="93"/>
      <c r="QLD113" s="93"/>
      <c r="QLE113" s="93"/>
      <c r="QLF113" s="93"/>
      <c r="QLG113" s="93"/>
      <c r="QLH113" s="93"/>
      <c r="QLI113" s="93"/>
      <c r="QLJ113" s="93"/>
      <c r="QLK113" s="93"/>
      <c r="QLL113" s="93"/>
      <c r="QLM113" s="93"/>
      <c r="QLN113" s="93"/>
      <c r="QLO113" s="93"/>
      <c r="QLP113" s="93"/>
      <c r="QLQ113" s="93"/>
      <c r="QLR113" s="93"/>
      <c r="QLS113" s="93"/>
      <c r="QLT113" s="93"/>
      <c r="QLU113" s="93"/>
      <c r="QLV113" s="93"/>
      <c r="QLW113" s="93"/>
      <c r="QLX113" s="93"/>
      <c r="QLY113" s="93"/>
      <c r="QLZ113" s="93"/>
      <c r="QMA113" s="93"/>
      <c r="QMB113" s="93"/>
      <c r="QMC113" s="93"/>
      <c r="QMD113" s="93"/>
      <c r="QME113" s="93"/>
      <c r="QMF113" s="93"/>
      <c r="QMG113" s="93"/>
      <c r="QMH113" s="93"/>
      <c r="QMN113" s="93"/>
      <c r="QMQ113" s="93"/>
      <c r="QMT113" s="93"/>
      <c r="QMW113" s="93"/>
      <c r="QMZ113" s="93"/>
      <c r="QNC113" s="93"/>
      <c r="QNI113" s="93"/>
      <c r="QNR113" s="93"/>
      <c r="QNU113" s="93"/>
      <c r="QNX113" s="93"/>
      <c r="QOA113" s="93"/>
      <c r="QOM113" s="93"/>
      <c r="QOS113" s="93"/>
      <c r="QOV113" s="93"/>
      <c r="QOY113" s="93"/>
      <c r="QPB113" s="93"/>
      <c r="QPH113" s="93"/>
      <c r="QPK113" s="93"/>
      <c r="QPN113" s="93"/>
      <c r="QPQ113" s="93"/>
      <c r="QPS113" s="93"/>
      <c r="QPT113" s="93"/>
      <c r="QPY113" s="93"/>
      <c r="QQB113" s="93"/>
      <c r="QQE113" s="93"/>
      <c r="QQH113" s="93"/>
      <c r="QQK113" s="93"/>
      <c r="QQN113" s="93"/>
      <c r="QQQ113" s="93"/>
      <c r="QQW113" s="93"/>
      <c r="QQZ113" s="93"/>
      <c r="QRC113" s="93"/>
      <c r="QRE113" s="93"/>
      <c r="QRF113" s="93"/>
      <c r="QRN113" s="93"/>
      <c r="QRQ113" s="93"/>
      <c r="QRT113" s="93"/>
      <c r="QSE113" s="93"/>
      <c r="QSF113" s="93"/>
      <c r="QSK113" s="93"/>
      <c r="QSO113" s="93"/>
      <c r="QSP113" s="93"/>
      <c r="QSX113" s="93"/>
      <c r="QSY113" s="93"/>
      <c r="QTY113" s="93"/>
      <c r="QTZ113" s="93"/>
      <c r="QUA113" s="93"/>
      <c r="QUB113" s="93"/>
      <c r="QUC113" s="93"/>
      <c r="QUD113" s="93"/>
      <c r="QUE113" s="93"/>
      <c r="QUF113" s="93"/>
      <c r="QUG113" s="93"/>
      <c r="QUH113" s="93"/>
      <c r="QUI113" s="93"/>
      <c r="QUJ113" s="93"/>
      <c r="QUK113" s="93"/>
      <c r="QUL113" s="93"/>
      <c r="QUM113" s="93"/>
      <c r="QUN113" s="93"/>
      <c r="QUO113" s="93"/>
      <c r="QUP113" s="93"/>
      <c r="QUQ113" s="93"/>
      <c r="QUR113" s="93"/>
      <c r="QUS113" s="93"/>
      <c r="QUT113" s="93"/>
      <c r="QUU113" s="93"/>
      <c r="QUV113" s="93"/>
      <c r="QUW113" s="93"/>
      <c r="QUX113" s="93"/>
      <c r="QUY113" s="93"/>
      <c r="QUZ113" s="93"/>
      <c r="QVA113" s="93"/>
      <c r="QVB113" s="93"/>
      <c r="QVC113" s="93"/>
      <c r="QVD113" s="93"/>
      <c r="QVE113" s="93"/>
      <c r="QVF113" s="93"/>
      <c r="QVG113" s="93"/>
      <c r="QVH113" s="93"/>
      <c r="QVI113" s="93"/>
      <c r="QVJ113" s="93"/>
      <c r="QVK113" s="93"/>
      <c r="QVL113" s="93"/>
      <c r="QVM113" s="93"/>
      <c r="QVN113" s="93"/>
      <c r="QVO113" s="93"/>
      <c r="QVP113" s="93"/>
      <c r="QVQ113" s="93"/>
      <c r="QVR113" s="93"/>
      <c r="QVS113" s="93"/>
      <c r="QVT113" s="93"/>
      <c r="QVU113" s="93"/>
      <c r="QVV113" s="93"/>
      <c r="QVW113" s="93"/>
      <c r="QVX113" s="93"/>
      <c r="QVY113" s="93"/>
      <c r="QVZ113" s="93"/>
      <c r="QWA113" s="93"/>
      <c r="QWB113" s="93"/>
      <c r="QWC113" s="93"/>
      <c r="QWD113" s="93"/>
      <c r="QWJ113" s="93"/>
      <c r="QWM113" s="93"/>
      <c r="QWP113" s="93"/>
      <c r="QWS113" s="93"/>
      <c r="QWV113" s="93"/>
      <c r="QWY113" s="93"/>
      <c r="QXE113" s="93"/>
      <c r="QXN113" s="93"/>
      <c r="QXQ113" s="93"/>
      <c r="QXT113" s="93"/>
      <c r="QXW113" s="93"/>
      <c r="QYI113" s="93"/>
      <c r="QYO113" s="93"/>
      <c r="QYR113" s="93"/>
      <c r="QYU113" s="93"/>
      <c r="QYX113" s="93"/>
      <c r="QZD113" s="93"/>
      <c r="QZG113" s="93"/>
      <c r="QZJ113" s="93"/>
      <c r="QZM113" s="93"/>
      <c r="QZO113" s="93"/>
      <c r="QZP113" s="93"/>
      <c r="QZU113" s="93"/>
      <c r="QZX113" s="93"/>
      <c r="RAA113" s="93"/>
      <c r="RAD113" s="93"/>
      <c r="RAG113" s="93"/>
      <c r="RAJ113" s="93"/>
      <c r="RAM113" s="93"/>
      <c r="RAS113" s="93"/>
      <c r="RAV113" s="93"/>
      <c r="RAY113" s="93"/>
      <c r="RBA113" s="93"/>
      <c r="RBB113" s="93"/>
      <c r="RBJ113" s="93"/>
      <c r="RBM113" s="93"/>
      <c r="RBP113" s="93"/>
      <c r="RCA113" s="93"/>
      <c r="RCB113" s="93"/>
      <c r="RCG113" s="93"/>
      <c r="RCK113" s="93"/>
      <c r="RCL113" s="93"/>
      <c r="RCT113" s="93"/>
      <c r="RCU113" s="93"/>
      <c r="RDU113" s="93"/>
      <c r="RDV113" s="93"/>
      <c r="RDW113" s="93"/>
      <c r="RDX113" s="93"/>
      <c r="RDY113" s="93"/>
      <c r="RDZ113" s="93"/>
      <c r="REA113" s="93"/>
      <c r="REB113" s="93"/>
      <c r="REC113" s="93"/>
      <c r="RED113" s="93"/>
      <c r="REE113" s="93"/>
      <c r="REF113" s="93"/>
      <c r="REG113" s="93"/>
      <c r="REH113" s="93"/>
      <c r="REI113" s="93"/>
      <c r="REJ113" s="93"/>
      <c r="REK113" s="93"/>
      <c r="REL113" s="93"/>
      <c r="REM113" s="93"/>
      <c r="REN113" s="93"/>
      <c r="REO113" s="93"/>
      <c r="REP113" s="93"/>
      <c r="REQ113" s="93"/>
      <c r="RER113" s="93"/>
      <c r="RES113" s="93"/>
      <c r="RET113" s="93"/>
      <c r="REU113" s="93"/>
      <c r="REV113" s="93"/>
      <c r="REW113" s="93"/>
      <c r="REX113" s="93"/>
      <c r="REY113" s="93"/>
      <c r="REZ113" s="93"/>
      <c r="RFA113" s="93"/>
      <c r="RFB113" s="93"/>
      <c r="RFC113" s="93"/>
      <c r="RFD113" s="93"/>
      <c r="RFE113" s="93"/>
      <c r="RFF113" s="93"/>
      <c r="RFG113" s="93"/>
      <c r="RFH113" s="93"/>
      <c r="RFI113" s="93"/>
      <c r="RFJ113" s="93"/>
      <c r="RFK113" s="93"/>
      <c r="RFL113" s="93"/>
      <c r="RFM113" s="93"/>
      <c r="RFN113" s="93"/>
      <c r="RFO113" s="93"/>
      <c r="RFP113" s="93"/>
      <c r="RFQ113" s="93"/>
      <c r="RFR113" s="93"/>
      <c r="RFS113" s="93"/>
      <c r="RFT113" s="93"/>
      <c r="RFU113" s="93"/>
      <c r="RFV113" s="93"/>
      <c r="RFW113" s="93"/>
      <c r="RFX113" s="93"/>
      <c r="RFY113" s="93"/>
      <c r="RFZ113" s="93"/>
      <c r="RGF113" s="93"/>
      <c r="RGI113" s="93"/>
      <c r="RGL113" s="93"/>
      <c r="RGO113" s="93"/>
      <c r="RGR113" s="93"/>
      <c r="RGU113" s="93"/>
      <c r="RHA113" s="93"/>
      <c r="RHJ113" s="93"/>
      <c r="RHM113" s="93"/>
      <c r="RHP113" s="93"/>
      <c r="RHS113" s="93"/>
      <c r="RIE113" s="93"/>
      <c r="RIK113" s="93"/>
      <c r="RIN113" s="93"/>
      <c r="RIQ113" s="93"/>
      <c r="RIT113" s="93"/>
      <c r="RIZ113" s="93"/>
      <c r="RJC113" s="93"/>
      <c r="RJF113" s="93"/>
      <c r="RJI113" s="93"/>
      <c r="RJK113" s="93"/>
      <c r="RJL113" s="93"/>
      <c r="RJQ113" s="93"/>
      <c r="RJT113" s="93"/>
      <c r="RJW113" s="93"/>
      <c r="RJZ113" s="93"/>
      <c r="RKC113" s="93"/>
      <c r="RKF113" s="93"/>
      <c r="RKI113" s="93"/>
      <c r="RKO113" s="93"/>
      <c r="RKR113" s="93"/>
      <c r="RKU113" s="93"/>
      <c r="RKW113" s="93"/>
      <c r="RKX113" s="93"/>
      <c r="RLF113" s="93"/>
      <c r="RLI113" s="93"/>
      <c r="RLL113" s="93"/>
      <c r="RLW113" s="93"/>
      <c r="RLX113" s="93"/>
      <c r="RMC113" s="93"/>
      <c r="RMG113" s="93"/>
      <c r="RMH113" s="93"/>
      <c r="RMP113" s="93"/>
      <c r="RMQ113" s="93"/>
      <c r="RNQ113" s="93"/>
      <c r="RNR113" s="93"/>
      <c r="RNS113" s="93"/>
      <c r="RNT113" s="93"/>
      <c r="RNU113" s="93"/>
      <c r="RNV113" s="93"/>
      <c r="RNW113" s="93"/>
      <c r="RNX113" s="93"/>
      <c r="RNY113" s="93"/>
      <c r="RNZ113" s="93"/>
      <c r="ROA113" s="93"/>
      <c r="ROB113" s="93"/>
      <c r="ROC113" s="93"/>
      <c r="ROD113" s="93"/>
      <c r="ROE113" s="93"/>
      <c r="ROF113" s="93"/>
      <c r="ROG113" s="93"/>
      <c r="ROH113" s="93"/>
      <c r="ROI113" s="93"/>
      <c r="ROJ113" s="93"/>
      <c r="ROK113" s="93"/>
      <c r="ROL113" s="93"/>
      <c r="ROM113" s="93"/>
      <c r="RON113" s="93"/>
      <c r="ROO113" s="93"/>
      <c r="ROP113" s="93"/>
      <c r="ROQ113" s="93"/>
      <c r="ROR113" s="93"/>
      <c r="ROS113" s="93"/>
      <c r="ROT113" s="93"/>
      <c r="ROU113" s="93"/>
      <c r="ROV113" s="93"/>
      <c r="ROW113" s="93"/>
      <c r="ROX113" s="93"/>
      <c r="ROY113" s="93"/>
      <c r="ROZ113" s="93"/>
      <c r="RPA113" s="93"/>
      <c r="RPB113" s="93"/>
      <c r="RPC113" s="93"/>
      <c r="RPD113" s="93"/>
      <c r="RPE113" s="93"/>
      <c r="RPF113" s="93"/>
      <c r="RPG113" s="93"/>
      <c r="RPH113" s="93"/>
      <c r="RPI113" s="93"/>
      <c r="RPJ113" s="93"/>
      <c r="RPK113" s="93"/>
      <c r="RPL113" s="93"/>
      <c r="RPM113" s="93"/>
      <c r="RPN113" s="93"/>
      <c r="RPO113" s="93"/>
      <c r="RPP113" s="93"/>
      <c r="RPQ113" s="93"/>
      <c r="RPR113" s="93"/>
      <c r="RPS113" s="93"/>
      <c r="RPT113" s="93"/>
      <c r="RPU113" s="93"/>
      <c r="RPV113" s="93"/>
      <c r="RQB113" s="93"/>
      <c r="RQE113" s="93"/>
      <c r="RQH113" s="93"/>
      <c r="RQK113" s="93"/>
      <c r="RQN113" s="93"/>
      <c r="RQQ113" s="93"/>
      <c r="RQW113" s="93"/>
      <c r="RRF113" s="93"/>
      <c r="RRI113" s="93"/>
      <c r="RRL113" s="93"/>
      <c r="RRO113" s="93"/>
      <c r="RSA113" s="93"/>
      <c r="RSG113" s="93"/>
      <c r="RSJ113" s="93"/>
      <c r="RSM113" s="93"/>
      <c r="RSP113" s="93"/>
      <c r="RSV113" s="93"/>
      <c r="RSY113" s="93"/>
      <c r="RTB113" s="93"/>
      <c r="RTE113" s="93"/>
      <c r="RTG113" s="93"/>
      <c r="RTH113" s="93"/>
      <c r="RTM113" s="93"/>
      <c r="RTP113" s="93"/>
      <c r="RTS113" s="93"/>
      <c r="RTV113" s="93"/>
      <c r="RTY113" s="93"/>
      <c r="RUB113" s="93"/>
      <c r="RUE113" s="93"/>
      <c r="RUK113" s="93"/>
      <c r="RUN113" s="93"/>
      <c r="RUQ113" s="93"/>
      <c r="RUS113" s="93"/>
      <c r="RUT113" s="93"/>
      <c r="RVB113" s="93"/>
      <c r="RVE113" s="93"/>
      <c r="RVH113" s="93"/>
      <c r="RVS113" s="93"/>
      <c r="RVT113" s="93"/>
      <c r="RVY113" s="93"/>
      <c r="RWC113" s="93"/>
      <c r="RWD113" s="93"/>
      <c r="RWL113" s="93"/>
      <c r="RWM113" s="93"/>
      <c r="RXM113" s="93"/>
      <c r="RXN113" s="93"/>
      <c r="RXO113" s="93"/>
      <c r="RXP113" s="93"/>
      <c r="RXQ113" s="93"/>
      <c r="RXR113" s="93"/>
      <c r="RXS113" s="93"/>
      <c r="RXT113" s="93"/>
      <c r="RXU113" s="93"/>
      <c r="RXV113" s="93"/>
      <c r="RXW113" s="93"/>
      <c r="RXX113" s="93"/>
      <c r="RXY113" s="93"/>
      <c r="RXZ113" s="93"/>
      <c r="RYA113" s="93"/>
      <c r="RYB113" s="93"/>
      <c r="RYC113" s="93"/>
      <c r="RYD113" s="93"/>
      <c r="RYE113" s="93"/>
      <c r="RYF113" s="93"/>
      <c r="RYG113" s="93"/>
      <c r="RYH113" s="93"/>
      <c r="RYI113" s="93"/>
      <c r="RYJ113" s="93"/>
      <c r="RYK113" s="93"/>
      <c r="RYL113" s="93"/>
      <c r="RYM113" s="93"/>
      <c r="RYN113" s="93"/>
      <c r="RYO113" s="93"/>
      <c r="RYP113" s="93"/>
      <c r="RYQ113" s="93"/>
      <c r="RYR113" s="93"/>
      <c r="RYS113" s="93"/>
      <c r="RYT113" s="93"/>
      <c r="RYU113" s="93"/>
      <c r="RYV113" s="93"/>
      <c r="RYW113" s="93"/>
      <c r="RYX113" s="93"/>
      <c r="RYY113" s="93"/>
      <c r="RYZ113" s="93"/>
      <c r="RZA113" s="93"/>
      <c r="RZB113" s="93"/>
      <c r="RZC113" s="93"/>
      <c r="RZD113" s="93"/>
      <c r="RZE113" s="93"/>
      <c r="RZF113" s="93"/>
      <c r="RZG113" s="93"/>
      <c r="RZH113" s="93"/>
      <c r="RZI113" s="93"/>
      <c r="RZJ113" s="93"/>
      <c r="RZK113" s="93"/>
      <c r="RZL113" s="93"/>
      <c r="RZM113" s="93"/>
      <c r="RZN113" s="93"/>
      <c r="RZO113" s="93"/>
      <c r="RZP113" s="93"/>
      <c r="RZQ113" s="93"/>
      <c r="RZR113" s="93"/>
      <c r="RZX113" s="93"/>
      <c r="SAA113" s="93"/>
      <c r="SAD113" s="93"/>
      <c r="SAG113" s="93"/>
      <c r="SAJ113" s="93"/>
      <c r="SAM113" s="93"/>
      <c r="SAS113" s="93"/>
      <c r="SBB113" s="93"/>
      <c r="SBE113" s="93"/>
      <c r="SBH113" s="93"/>
      <c r="SBK113" s="93"/>
      <c r="SBW113" s="93"/>
      <c r="SCC113" s="93"/>
      <c r="SCF113" s="93"/>
      <c r="SCI113" s="93"/>
      <c r="SCL113" s="93"/>
      <c r="SCR113" s="93"/>
      <c r="SCU113" s="93"/>
      <c r="SCX113" s="93"/>
      <c r="SDA113" s="93"/>
      <c r="SDC113" s="93"/>
      <c r="SDD113" s="93"/>
      <c r="SDI113" s="93"/>
      <c r="SDL113" s="93"/>
      <c r="SDO113" s="93"/>
      <c r="SDR113" s="93"/>
      <c r="SDU113" s="93"/>
      <c r="SDX113" s="93"/>
      <c r="SEA113" s="93"/>
      <c r="SEG113" s="93"/>
      <c r="SEJ113" s="93"/>
      <c r="SEM113" s="93"/>
      <c r="SEO113" s="93"/>
      <c r="SEP113" s="93"/>
      <c r="SEX113" s="93"/>
      <c r="SFA113" s="93"/>
      <c r="SFD113" s="93"/>
      <c r="SFO113" s="93"/>
      <c r="SFP113" s="93"/>
      <c r="SFU113" s="93"/>
      <c r="SFY113" s="93"/>
      <c r="SFZ113" s="93"/>
      <c r="SGH113" s="93"/>
      <c r="SGI113" s="93"/>
      <c r="SHI113" s="93"/>
      <c r="SHJ113" s="93"/>
      <c r="SHK113" s="93"/>
      <c r="SHL113" s="93"/>
      <c r="SHM113" s="93"/>
      <c r="SHN113" s="93"/>
      <c r="SHO113" s="93"/>
      <c r="SHP113" s="93"/>
      <c r="SHQ113" s="93"/>
      <c r="SHR113" s="93"/>
      <c r="SHS113" s="93"/>
      <c r="SHT113" s="93"/>
      <c r="SHU113" s="93"/>
      <c r="SHV113" s="93"/>
      <c r="SHW113" s="93"/>
      <c r="SHX113" s="93"/>
      <c r="SHY113" s="93"/>
      <c r="SHZ113" s="93"/>
      <c r="SIA113" s="93"/>
      <c r="SIB113" s="93"/>
      <c r="SIC113" s="93"/>
      <c r="SID113" s="93"/>
      <c r="SIE113" s="93"/>
      <c r="SIF113" s="93"/>
      <c r="SIG113" s="93"/>
      <c r="SIH113" s="93"/>
      <c r="SII113" s="93"/>
      <c r="SIJ113" s="93"/>
      <c r="SIK113" s="93"/>
      <c r="SIL113" s="93"/>
      <c r="SIM113" s="93"/>
      <c r="SIN113" s="93"/>
      <c r="SIO113" s="93"/>
      <c r="SIP113" s="93"/>
      <c r="SIQ113" s="93"/>
      <c r="SIR113" s="93"/>
      <c r="SIS113" s="93"/>
      <c r="SIT113" s="93"/>
      <c r="SIU113" s="93"/>
      <c r="SIV113" s="93"/>
      <c r="SIW113" s="93"/>
      <c r="SIX113" s="93"/>
      <c r="SIY113" s="93"/>
      <c r="SIZ113" s="93"/>
      <c r="SJA113" s="93"/>
      <c r="SJB113" s="93"/>
      <c r="SJC113" s="93"/>
      <c r="SJD113" s="93"/>
      <c r="SJE113" s="93"/>
      <c r="SJF113" s="93"/>
      <c r="SJG113" s="93"/>
      <c r="SJH113" s="93"/>
      <c r="SJI113" s="93"/>
      <c r="SJJ113" s="93"/>
      <c r="SJK113" s="93"/>
      <c r="SJL113" s="93"/>
      <c r="SJM113" s="93"/>
      <c r="SJN113" s="93"/>
      <c r="SJT113" s="93"/>
      <c r="SJW113" s="93"/>
      <c r="SJZ113" s="93"/>
      <c r="SKC113" s="93"/>
      <c r="SKF113" s="93"/>
      <c r="SKI113" s="93"/>
      <c r="SKO113" s="93"/>
      <c r="SKX113" s="93"/>
      <c r="SLA113" s="93"/>
      <c r="SLD113" s="93"/>
      <c r="SLG113" s="93"/>
      <c r="SLS113" s="93"/>
      <c r="SLY113" s="93"/>
      <c r="SMB113" s="93"/>
      <c r="SME113" s="93"/>
      <c r="SMH113" s="93"/>
      <c r="SMN113" s="93"/>
      <c r="SMQ113" s="93"/>
      <c r="SMT113" s="93"/>
      <c r="SMW113" s="93"/>
      <c r="SMY113" s="93"/>
      <c r="SMZ113" s="93"/>
      <c r="SNE113" s="93"/>
      <c r="SNH113" s="93"/>
      <c r="SNK113" s="93"/>
      <c r="SNN113" s="93"/>
      <c r="SNQ113" s="93"/>
      <c r="SNT113" s="93"/>
      <c r="SNW113" s="93"/>
      <c r="SOC113" s="93"/>
      <c r="SOF113" s="93"/>
      <c r="SOI113" s="93"/>
      <c r="SOK113" s="93"/>
      <c r="SOL113" s="93"/>
      <c r="SOT113" s="93"/>
      <c r="SOW113" s="93"/>
      <c r="SOZ113" s="93"/>
      <c r="SPK113" s="93"/>
      <c r="SPL113" s="93"/>
      <c r="SPQ113" s="93"/>
      <c r="SPU113" s="93"/>
      <c r="SPV113" s="93"/>
      <c r="SQD113" s="93"/>
      <c r="SQE113" s="93"/>
      <c r="SRE113" s="93"/>
      <c r="SRF113" s="93"/>
      <c r="SRG113" s="93"/>
      <c r="SRH113" s="93"/>
      <c r="SRI113" s="93"/>
      <c r="SRJ113" s="93"/>
      <c r="SRK113" s="93"/>
      <c r="SRL113" s="93"/>
      <c r="SRM113" s="93"/>
      <c r="SRN113" s="93"/>
      <c r="SRO113" s="93"/>
      <c r="SRP113" s="93"/>
      <c r="SRQ113" s="93"/>
      <c r="SRR113" s="93"/>
      <c r="SRS113" s="93"/>
      <c r="SRT113" s="93"/>
      <c r="SRU113" s="93"/>
      <c r="SRV113" s="93"/>
      <c r="SRW113" s="93"/>
      <c r="SRX113" s="93"/>
      <c r="SRY113" s="93"/>
      <c r="SRZ113" s="93"/>
      <c r="SSA113" s="93"/>
      <c r="SSB113" s="93"/>
      <c r="SSC113" s="93"/>
      <c r="SSD113" s="93"/>
      <c r="SSE113" s="93"/>
      <c r="SSF113" s="93"/>
      <c r="SSG113" s="93"/>
      <c r="SSH113" s="93"/>
      <c r="SSI113" s="93"/>
      <c r="SSJ113" s="93"/>
      <c r="SSK113" s="93"/>
      <c r="SSL113" s="93"/>
      <c r="SSM113" s="93"/>
      <c r="SSN113" s="93"/>
      <c r="SSO113" s="93"/>
      <c r="SSP113" s="93"/>
      <c r="SSQ113" s="93"/>
      <c r="SSR113" s="93"/>
      <c r="SSS113" s="93"/>
      <c r="SST113" s="93"/>
      <c r="SSU113" s="93"/>
      <c r="SSV113" s="93"/>
      <c r="SSW113" s="93"/>
      <c r="SSX113" s="93"/>
      <c r="SSY113" s="93"/>
      <c r="SSZ113" s="93"/>
      <c r="STA113" s="93"/>
      <c r="STB113" s="93"/>
      <c r="STC113" s="93"/>
      <c r="STD113" s="93"/>
      <c r="STE113" s="93"/>
      <c r="STF113" s="93"/>
      <c r="STG113" s="93"/>
      <c r="STH113" s="93"/>
      <c r="STI113" s="93"/>
      <c r="STJ113" s="93"/>
      <c r="STP113" s="93"/>
      <c r="STS113" s="93"/>
      <c r="STV113" s="93"/>
      <c r="STY113" s="93"/>
      <c r="SUB113" s="93"/>
      <c r="SUE113" s="93"/>
      <c r="SUK113" s="93"/>
      <c r="SUT113" s="93"/>
      <c r="SUW113" s="93"/>
      <c r="SUZ113" s="93"/>
      <c r="SVC113" s="93"/>
      <c r="SVO113" s="93"/>
      <c r="SVU113" s="93"/>
      <c r="SVX113" s="93"/>
      <c r="SWA113" s="93"/>
      <c r="SWD113" s="93"/>
      <c r="SWJ113" s="93"/>
      <c r="SWM113" s="93"/>
      <c r="SWP113" s="93"/>
      <c r="SWS113" s="93"/>
      <c r="SWU113" s="93"/>
      <c r="SWV113" s="93"/>
      <c r="SXA113" s="93"/>
      <c r="SXD113" s="93"/>
      <c r="SXG113" s="93"/>
      <c r="SXJ113" s="93"/>
      <c r="SXM113" s="93"/>
      <c r="SXP113" s="93"/>
      <c r="SXS113" s="93"/>
      <c r="SXY113" s="93"/>
      <c r="SYB113" s="93"/>
      <c r="SYE113" s="93"/>
      <c r="SYG113" s="93"/>
      <c r="SYH113" s="93"/>
      <c r="SYP113" s="93"/>
      <c r="SYS113" s="93"/>
      <c r="SYV113" s="93"/>
      <c r="SZG113" s="93"/>
      <c r="SZH113" s="93"/>
      <c r="SZM113" s="93"/>
      <c r="SZQ113" s="93"/>
      <c r="SZR113" s="93"/>
      <c r="SZZ113" s="93"/>
      <c r="TAA113" s="93"/>
      <c r="TBA113" s="93"/>
      <c r="TBB113" s="93"/>
      <c r="TBC113" s="93"/>
      <c r="TBD113" s="93"/>
      <c r="TBE113" s="93"/>
      <c r="TBF113" s="93"/>
      <c r="TBG113" s="93"/>
      <c r="TBH113" s="93"/>
      <c r="TBI113" s="93"/>
      <c r="TBJ113" s="93"/>
      <c r="TBK113" s="93"/>
      <c r="TBL113" s="93"/>
      <c r="TBM113" s="93"/>
      <c r="TBN113" s="93"/>
      <c r="TBO113" s="93"/>
      <c r="TBP113" s="93"/>
      <c r="TBQ113" s="93"/>
      <c r="TBR113" s="93"/>
      <c r="TBS113" s="93"/>
      <c r="TBT113" s="93"/>
      <c r="TBU113" s="93"/>
      <c r="TBV113" s="93"/>
      <c r="TBW113" s="93"/>
      <c r="TBX113" s="93"/>
      <c r="TBY113" s="93"/>
      <c r="TBZ113" s="93"/>
      <c r="TCA113" s="93"/>
      <c r="TCB113" s="93"/>
      <c r="TCC113" s="93"/>
      <c r="TCD113" s="93"/>
      <c r="TCE113" s="93"/>
      <c r="TCF113" s="93"/>
      <c r="TCG113" s="93"/>
      <c r="TCH113" s="93"/>
      <c r="TCI113" s="93"/>
      <c r="TCJ113" s="93"/>
      <c r="TCK113" s="93"/>
      <c r="TCL113" s="93"/>
      <c r="TCM113" s="93"/>
      <c r="TCN113" s="93"/>
      <c r="TCO113" s="93"/>
      <c r="TCP113" s="93"/>
      <c r="TCQ113" s="93"/>
      <c r="TCR113" s="93"/>
      <c r="TCS113" s="93"/>
      <c r="TCT113" s="93"/>
      <c r="TCU113" s="93"/>
      <c r="TCV113" s="93"/>
      <c r="TCW113" s="93"/>
      <c r="TCX113" s="93"/>
      <c r="TCY113" s="93"/>
      <c r="TCZ113" s="93"/>
      <c r="TDA113" s="93"/>
      <c r="TDB113" s="93"/>
      <c r="TDC113" s="93"/>
      <c r="TDD113" s="93"/>
      <c r="TDE113" s="93"/>
      <c r="TDF113" s="93"/>
      <c r="TDL113" s="93"/>
      <c r="TDO113" s="93"/>
      <c r="TDR113" s="93"/>
      <c r="TDU113" s="93"/>
      <c r="TDX113" s="93"/>
      <c r="TEA113" s="93"/>
      <c r="TEG113" s="93"/>
      <c r="TEP113" s="93"/>
      <c r="TES113" s="93"/>
      <c r="TEV113" s="93"/>
      <c r="TEY113" s="93"/>
      <c r="TFK113" s="93"/>
      <c r="TFQ113" s="93"/>
      <c r="TFT113" s="93"/>
      <c r="TFW113" s="93"/>
      <c r="TFZ113" s="93"/>
      <c r="TGF113" s="93"/>
      <c r="TGI113" s="93"/>
      <c r="TGL113" s="93"/>
      <c r="TGO113" s="93"/>
      <c r="TGQ113" s="93"/>
      <c r="TGR113" s="93"/>
      <c r="TGW113" s="93"/>
      <c r="TGZ113" s="93"/>
      <c r="THC113" s="93"/>
      <c r="THF113" s="93"/>
      <c r="THI113" s="93"/>
      <c r="THL113" s="93"/>
      <c r="THO113" s="93"/>
      <c r="THU113" s="93"/>
      <c r="THX113" s="93"/>
      <c r="TIA113" s="93"/>
      <c r="TIC113" s="93"/>
      <c r="TID113" s="93"/>
      <c r="TIL113" s="93"/>
      <c r="TIO113" s="93"/>
      <c r="TIR113" s="93"/>
      <c r="TJC113" s="93"/>
      <c r="TJD113" s="93"/>
      <c r="TJI113" s="93"/>
      <c r="TJM113" s="93"/>
      <c r="TJN113" s="93"/>
      <c r="TJV113" s="93"/>
      <c r="TJW113" s="93"/>
      <c r="TKW113" s="93"/>
      <c r="TKX113" s="93"/>
      <c r="TKY113" s="93"/>
      <c r="TKZ113" s="93"/>
      <c r="TLA113" s="93"/>
      <c r="TLB113" s="93"/>
      <c r="TLC113" s="93"/>
      <c r="TLD113" s="93"/>
      <c r="TLE113" s="93"/>
      <c r="TLF113" s="93"/>
      <c r="TLG113" s="93"/>
      <c r="TLH113" s="93"/>
      <c r="TLI113" s="93"/>
      <c r="TLJ113" s="93"/>
      <c r="TLK113" s="93"/>
      <c r="TLL113" s="93"/>
      <c r="TLM113" s="93"/>
      <c r="TLN113" s="93"/>
      <c r="TLO113" s="93"/>
      <c r="TLP113" s="93"/>
      <c r="TLQ113" s="93"/>
      <c r="TLR113" s="93"/>
      <c r="TLS113" s="93"/>
      <c r="TLT113" s="93"/>
      <c r="TLU113" s="93"/>
      <c r="TLV113" s="93"/>
      <c r="TLW113" s="93"/>
      <c r="TLX113" s="93"/>
      <c r="TLY113" s="93"/>
      <c r="TLZ113" s="93"/>
      <c r="TMA113" s="93"/>
      <c r="TMB113" s="93"/>
      <c r="TMC113" s="93"/>
      <c r="TMD113" s="93"/>
      <c r="TME113" s="93"/>
      <c r="TMF113" s="93"/>
      <c r="TMG113" s="93"/>
      <c r="TMH113" s="93"/>
      <c r="TMI113" s="93"/>
      <c r="TMJ113" s="93"/>
      <c r="TMK113" s="93"/>
      <c r="TML113" s="93"/>
      <c r="TMM113" s="93"/>
      <c r="TMN113" s="93"/>
      <c r="TMO113" s="93"/>
      <c r="TMP113" s="93"/>
      <c r="TMQ113" s="93"/>
      <c r="TMR113" s="93"/>
      <c r="TMS113" s="93"/>
      <c r="TMT113" s="93"/>
      <c r="TMU113" s="93"/>
      <c r="TMV113" s="93"/>
      <c r="TMW113" s="93"/>
      <c r="TMX113" s="93"/>
      <c r="TMY113" s="93"/>
      <c r="TMZ113" s="93"/>
      <c r="TNA113" s="93"/>
      <c r="TNB113" s="93"/>
      <c r="TNH113" s="93"/>
      <c r="TNK113" s="93"/>
      <c r="TNN113" s="93"/>
      <c r="TNQ113" s="93"/>
      <c r="TNT113" s="93"/>
      <c r="TNW113" s="93"/>
      <c r="TOC113" s="93"/>
      <c r="TOL113" s="93"/>
      <c r="TOO113" s="93"/>
      <c r="TOR113" s="93"/>
      <c r="TOU113" s="93"/>
      <c r="TPG113" s="93"/>
      <c r="TPM113" s="93"/>
      <c r="TPP113" s="93"/>
      <c r="TPS113" s="93"/>
      <c r="TPV113" s="93"/>
      <c r="TQB113" s="93"/>
      <c r="TQE113" s="93"/>
      <c r="TQH113" s="93"/>
      <c r="TQK113" s="93"/>
      <c r="TQM113" s="93"/>
      <c r="TQN113" s="93"/>
      <c r="TQS113" s="93"/>
      <c r="TQV113" s="93"/>
      <c r="TQY113" s="93"/>
      <c r="TRB113" s="93"/>
      <c r="TRE113" s="93"/>
      <c r="TRH113" s="93"/>
      <c r="TRK113" s="93"/>
      <c r="TRQ113" s="93"/>
      <c r="TRT113" s="93"/>
      <c r="TRW113" s="93"/>
      <c r="TRY113" s="93"/>
      <c r="TRZ113" s="93"/>
      <c r="TSH113" s="93"/>
      <c r="TSK113" s="93"/>
      <c r="TSN113" s="93"/>
      <c r="TSY113" s="93"/>
      <c r="TSZ113" s="93"/>
      <c r="TTE113" s="93"/>
      <c r="TTI113" s="93"/>
      <c r="TTJ113" s="93"/>
      <c r="TTR113" s="93"/>
      <c r="TTS113" s="93"/>
      <c r="TUS113" s="93"/>
      <c r="TUT113" s="93"/>
      <c r="TUU113" s="93"/>
      <c r="TUV113" s="93"/>
      <c r="TUW113" s="93"/>
      <c r="TUX113" s="93"/>
      <c r="TUY113" s="93"/>
      <c r="TUZ113" s="93"/>
      <c r="TVA113" s="93"/>
      <c r="TVB113" s="93"/>
      <c r="TVC113" s="93"/>
      <c r="TVD113" s="93"/>
      <c r="TVE113" s="93"/>
      <c r="TVF113" s="93"/>
      <c r="TVG113" s="93"/>
      <c r="TVH113" s="93"/>
      <c r="TVI113" s="93"/>
      <c r="TVJ113" s="93"/>
      <c r="TVK113" s="93"/>
      <c r="TVL113" s="93"/>
      <c r="TVM113" s="93"/>
      <c r="TVN113" s="93"/>
      <c r="TVO113" s="93"/>
      <c r="TVP113" s="93"/>
      <c r="TVQ113" s="93"/>
      <c r="TVR113" s="93"/>
      <c r="TVS113" s="93"/>
      <c r="TVT113" s="93"/>
      <c r="TVU113" s="93"/>
      <c r="TVV113" s="93"/>
      <c r="TVW113" s="93"/>
      <c r="TVX113" s="93"/>
      <c r="TVY113" s="93"/>
      <c r="TVZ113" s="93"/>
      <c r="TWA113" s="93"/>
      <c r="TWB113" s="93"/>
      <c r="TWC113" s="93"/>
      <c r="TWD113" s="93"/>
      <c r="TWE113" s="93"/>
      <c r="TWF113" s="93"/>
      <c r="TWG113" s="93"/>
      <c r="TWH113" s="93"/>
      <c r="TWI113" s="93"/>
      <c r="TWJ113" s="93"/>
      <c r="TWK113" s="93"/>
      <c r="TWL113" s="93"/>
      <c r="TWM113" s="93"/>
      <c r="TWN113" s="93"/>
      <c r="TWO113" s="93"/>
      <c r="TWP113" s="93"/>
      <c r="TWQ113" s="93"/>
      <c r="TWR113" s="93"/>
      <c r="TWS113" s="93"/>
      <c r="TWT113" s="93"/>
      <c r="TWU113" s="93"/>
      <c r="TWV113" s="93"/>
      <c r="TWW113" s="93"/>
      <c r="TWX113" s="93"/>
      <c r="TXD113" s="93"/>
      <c r="TXG113" s="93"/>
      <c r="TXJ113" s="93"/>
      <c r="TXM113" s="93"/>
      <c r="TXP113" s="93"/>
      <c r="TXS113" s="93"/>
      <c r="TXY113" s="93"/>
      <c r="TYH113" s="93"/>
      <c r="TYK113" s="93"/>
      <c r="TYN113" s="93"/>
      <c r="TYQ113" s="93"/>
      <c r="TZC113" s="93"/>
      <c r="TZI113" s="93"/>
      <c r="TZL113" s="93"/>
      <c r="TZO113" s="93"/>
      <c r="TZR113" s="93"/>
      <c r="TZX113" s="93"/>
      <c r="UAA113" s="93"/>
      <c r="UAD113" s="93"/>
      <c r="UAG113" s="93"/>
      <c r="UAI113" s="93"/>
      <c r="UAJ113" s="93"/>
      <c r="UAO113" s="93"/>
      <c r="UAR113" s="93"/>
      <c r="UAU113" s="93"/>
      <c r="UAX113" s="93"/>
      <c r="UBA113" s="93"/>
      <c r="UBD113" s="93"/>
      <c r="UBG113" s="93"/>
      <c r="UBM113" s="93"/>
      <c r="UBP113" s="93"/>
      <c r="UBS113" s="93"/>
      <c r="UBU113" s="93"/>
      <c r="UBV113" s="93"/>
      <c r="UCD113" s="93"/>
      <c r="UCG113" s="93"/>
      <c r="UCJ113" s="93"/>
      <c r="UCU113" s="93"/>
      <c r="UCV113" s="93"/>
      <c r="UDA113" s="93"/>
      <c r="UDE113" s="93"/>
      <c r="UDF113" s="93"/>
      <c r="UDN113" s="93"/>
      <c r="UDO113" s="93"/>
      <c r="UEO113" s="93"/>
      <c r="UEP113" s="93"/>
      <c r="UEQ113" s="93"/>
      <c r="UER113" s="93"/>
      <c r="UES113" s="93"/>
      <c r="UET113" s="93"/>
      <c r="UEU113" s="93"/>
      <c r="UEV113" s="93"/>
      <c r="UEW113" s="93"/>
      <c r="UEX113" s="93"/>
      <c r="UEY113" s="93"/>
      <c r="UEZ113" s="93"/>
      <c r="UFA113" s="93"/>
      <c r="UFB113" s="93"/>
      <c r="UFC113" s="93"/>
      <c r="UFD113" s="93"/>
      <c r="UFE113" s="93"/>
      <c r="UFF113" s="93"/>
      <c r="UFG113" s="93"/>
      <c r="UFH113" s="93"/>
      <c r="UFI113" s="93"/>
      <c r="UFJ113" s="93"/>
      <c r="UFK113" s="93"/>
      <c r="UFL113" s="93"/>
      <c r="UFM113" s="93"/>
      <c r="UFN113" s="93"/>
      <c r="UFO113" s="93"/>
      <c r="UFP113" s="93"/>
      <c r="UFQ113" s="93"/>
      <c r="UFR113" s="93"/>
      <c r="UFS113" s="93"/>
      <c r="UFT113" s="93"/>
      <c r="UFU113" s="93"/>
      <c r="UFV113" s="93"/>
      <c r="UFW113" s="93"/>
      <c r="UFX113" s="93"/>
      <c r="UFY113" s="93"/>
      <c r="UFZ113" s="93"/>
      <c r="UGA113" s="93"/>
      <c r="UGB113" s="93"/>
      <c r="UGC113" s="93"/>
      <c r="UGD113" s="93"/>
      <c r="UGE113" s="93"/>
      <c r="UGF113" s="93"/>
      <c r="UGG113" s="93"/>
      <c r="UGH113" s="93"/>
      <c r="UGI113" s="93"/>
      <c r="UGJ113" s="93"/>
      <c r="UGK113" s="93"/>
      <c r="UGL113" s="93"/>
      <c r="UGM113" s="93"/>
      <c r="UGN113" s="93"/>
      <c r="UGO113" s="93"/>
      <c r="UGP113" s="93"/>
      <c r="UGQ113" s="93"/>
      <c r="UGR113" s="93"/>
      <c r="UGS113" s="93"/>
      <c r="UGT113" s="93"/>
      <c r="UGZ113" s="93"/>
      <c r="UHC113" s="93"/>
      <c r="UHF113" s="93"/>
      <c r="UHI113" s="93"/>
      <c r="UHL113" s="93"/>
      <c r="UHO113" s="93"/>
      <c r="UHU113" s="93"/>
      <c r="UID113" s="93"/>
      <c r="UIG113" s="93"/>
      <c r="UIJ113" s="93"/>
      <c r="UIM113" s="93"/>
      <c r="UIY113" s="93"/>
      <c r="UJE113" s="93"/>
      <c r="UJH113" s="93"/>
      <c r="UJK113" s="93"/>
      <c r="UJN113" s="93"/>
      <c r="UJT113" s="93"/>
      <c r="UJW113" s="93"/>
      <c r="UJZ113" s="93"/>
      <c r="UKC113" s="93"/>
      <c r="UKE113" s="93"/>
      <c r="UKF113" s="93"/>
      <c r="UKK113" s="93"/>
      <c r="UKN113" s="93"/>
      <c r="UKQ113" s="93"/>
      <c r="UKT113" s="93"/>
      <c r="UKW113" s="93"/>
      <c r="UKZ113" s="93"/>
      <c r="ULC113" s="93"/>
      <c r="ULI113" s="93"/>
      <c r="ULL113" s="93"/>
      <c r="ULO113" s="93"/>
      <c r="ULQ113" s="93"/>
      <c r="ULR113" s="93"/>
      <c r="ULZ113" s="93"/>
      <c r="UMC113" s="93"/>
      <c r="UMF113" s="93"/>
      <c r="UMQ113" s="93"/>
      <c r="UMR113" s="93"/>
      <c r="UMW113" s="93"/>
      <c r="UNA113" s="93"/>
      <c r="UNB113" s="93"/>
      <c r="UNJ113" s="93"/>
      <c r="UNK113" s="93"/>
      <c r="UOK113" s="93"/>
      <c r="UOL113" s="93"/>
      <c r="UOM113" s="93"/>
      <c r="UON113" s="93"/>
      <c r="UOO113" s="93"/>
      <c r="UOP113" s="93"/>
      <c r="UOQ113" s="93"/>
      <c r="UOR113" s="93"/>
      <c r="UOS113" s="93"/>
      <c r="UOT113" s="93"/>
      <c r="UOU113" s="93"/>
      <c r="UOV113" s="93"/>
      <c r="UOW113" s="93"/>
      <c r="UOX113" s="93"/>
      <c r="UOY113" s="93"/>
      <c r="UOZ113" s="93"/>
      <c r="UPA113" s="93"/>
      <c r="UPB113" s="93"/>
      <c r="UPC113" s="93"/>
      <c r="UPD113" s="93"/>
      <c r="UPE113" s="93"/>
      <c r="UPF113" s="93"/>
      <c r="UPG113" s="93"/>
      <c r="UPH113" s="93"/>
      <c r="UPI113" s="93"/>
      <c r="UPJ113" s="93"/>
      <c r="UPK113" s="93"/>
      <c r="UPL113" s="93"/>
      <c r="UPM113" s="93"/>
      <c r="UPN113" s="93"/>
      <c r="UPO113" s="93"/>
      <c r="UPP113" s="93"/>
      <c r="UPQ113" s="93"/>
      <c r="UPR113" s="93"/>
      <c r="UPS113" s="93"/>
      <c r="UPT113" s="93"/>
      <c r="UPU113" s="93"/>
      <c r="UPV113" s="93"/>
      <c r="UPW113" s="93"/>
      <c r="UPX113" s="93"/>
      <c r="UPY113" s="93"/>
      <c r="UPZ113" s="93"/>
      <c r="UQA113" s="93"/>
      <c r="UQB113" s="93"/>
      <c r="UQC113" s="93"/>
      <c r="UQD113" s="93"/>
      <c r="UQE113" s="93"/>
      <c r="UQF113" s="93"/>
      <c r="UQG113" s="93"/>
      <c r="UQH113" s="93"/>
      <c r="UQI113" s="93"/>
      <c r="UQJ113" s="93"/>
      <c r="UQK113" s="93"/>
      <c r="UQL113" s="93"/>
      <c r="UQM113" s="93"/>
      <c r="UQN113" s="93"/>
      <c r="UQO113" s="93"/>
      <c r="UQP113" s="93"/>
      <c r="UQV113" s="93"/>
      <c r="UQY113" s="93"/>
      <c r="URB113" s="93"/>
      <c r="URE113" s="93"/>
      <c r="URH113" s="93"/>
      <c r="URK113" s="93"/>
      <c r="URQ113" s="93"/>
      <c r="URZ113" s="93"/>
      <c r="USC113" s="93"/>
      <c r="USF113" s="93"/>
      <c r="USI113" s="93"/>
      <c r="USU113" s="93"/>
      <c r="UTA113" s="93"/>
      <c r="UTD113" s="93"/>
      <c r="UTG113" s="93"/>
      <c r="UTJ113" s="93"/>
      <c r="UTP113" s="93"/>
      <c r="UTS113" s="93"/>
      <c r="UTV113" s="93"/>
      <c r="UTY113" s="93"/>
      <c r="UUA113" s="93"/>
      <c r="UUB113" s="93"/>
      <c r="UUG113" s="93"/>
      <c r="UUJ113" s="93"/>
      <c r="UUM113" s="93"/>
      <c r="UUP113" s="93"/>
      <c r="UUS113" s="93"/>
      <c r="UUV113" s="93"/>
      <c r="UUY113" s="93"/>
      <c r="UVE113" s="93"/>
      <c r="UVH113" s="93"/>
      <c r="UVK113" s="93"/>
      <c r="UVM113" s="93"/>
      <c r="UVN113" s="93"/>
      <c r="UVV113" s="93"/>
      <c r="UVY113" s="93"/>
      <c r="UWB113" s="93"/>
      <c r="UWM113" s="93"/>
      <c r="UWN113" s="93"/>
      <c r="UWS113" s="93"/>
      <c r="UWW113" s="93"/>
      <c r="UWX113" s="93"/>
      <c r="UXF113" s="93"/>
      <c r="UXG113" s="93"/>
      <c r="UYG113" s="93"/>
      <c r="UYH113" s="93"/>
      <c r="UYI113" s="93"/>
      <c r="UYJ113" s="93"/>
      <c r="UYK113" s="93"/>
      <c r="UYL113" s="93"/>
      <c r="UYM113" s="93"/>
      <c r="UYN113" s="93"/>
      <c r="UYO113" s="93"/>
      <c r="UYP113" s="93"/>
      <c r="UYQ113" s="93"/>
      <c r="UYR113" s="93"/>
      <c r="UYS113" s="93"/>
      <c r="UYT113" s="93"/>
      <c r="UYU113" s="93"/>
      <c r="UYV113" s="93"/>
      <c r="UYW113" s="93"/>
      <c r="UYX113" s="93"/>
      <c r="UYY113" s="93"/>
      <c r="UYZ113" s="93"/>
      <c r="UZA113" s="93"/>
      <c r="UZB113" s="93"/>
      <c r="UZC113" s="93"/>
      <c r="UZD113" s="93"/>
      <c r="UZE113" s="93"/>
      <c r="UZF113" s="93"/>
      <c r="UZG113" s="93"/>
      <c r="UZH113" s="93"/>
      <c r="UZI113" s="93"/>
      <c r="UZJ113" s="93"/>
      <c r="UZK113" s="93"/>
      <c r="UZL113" s="93"/>
      <c r="UZM113" s="93"/>
      <c r="UZN113" s="93"/>
      <c r="UZO113" s="93"/>
      <c r="UZP113" s="93"/>
      <c r="UZQ113" s="93"/>
      <c r="UZR113" s="93"/>
      <c r="UZS113" s="93"/>
      <c r="UZT113" s="93"/>
      <c r="UZU113" s="93"/>
      <c r="UZV113" s="93"/>
      <c r="UZW113" s="93"/>
      <c r="UZX113" s="93"/>
      <c r="UZY113" s="93"/>
      <c r="UZZ113" s="93"/>
      <c r="VAA113" s="93"/>
      <c r="VAB113" s="93"/>
      <c r="VAC113" s="93"/>
      <c r="VAD113" s="93"/>
      <c r="VAE113" s="93"/>
      <c r="VAF113" s="93"/>
      <c r="VAG113" s="93"/>
      <c r="VAH113" s="93"/>
      <c r="VAI113" s="93"/>
      <c r="VAJ113" s="93"/>
      <c r="VAK113" s="93"/>
      <c r="VAL113" s="93"/>
      <c r="VAR113" s="93"/>
      <c r="VAU113" s="93"/>
      <c r="VAX113" s="93"/>
      <c r="VBA113" s="93"/>
      <c r="VBD113" s="93"/>
      <c r="VBG113" s="93"/>
      <c r="VBM113" s="93"/>
      <c r="VBV113" s="93"/>
      <c r="VBY113" s="93"/>
      <c r="VCB113" s="93"/>
      <c r="VCE113" s="93"/>
      <c r="VCQ113" s="93"/>
      <c r="VCW113" s="93"/>
      <c r="VCZ113" s="93"/>
      <c r="VDC113" s="93"/>
      <c r="VDF113" s="93"/>
      <c r="VDL113" s="93"/>
      <c r="VDO113" s="93"/>
      <c r="VDR113" s="93"/>
      <c r="VDU113" s="93"/>
      <c r="VDW113" s="93"/>
      <c r="VDX113" s="93"/>
      <c r="VEC113" s="93"/>
      <c r="VEF113" s="93"/>
      <c r="VEI113" s="93"/>
      <c r="VEL113" s="93"/>
      <c r="VEO113" s="93"/>
      <c r="VER113" s="93"/>
      <c r="VEU113" s="93"/>
      <c r="VFA113" s="93"/>
      <c r="VFD113" s="93"/>
      <c r="VFG113" s="93"/>
      <c r="VFI113" s="93"/>
      <c r="VFJ113" s="93"/>
      <c r="VFR113" s="93"/>
      <c r="VFU113" s="93"/>
      <c r="VFX113" s="93"/>
      <c r="VGI113" s="93"/>
      <c r="VGJ113" s="93"/>
      <c r="VGO113" s="93"/>
      <c r="VGS113" s="93"/>
      <c r="VGT113" s="93"/>
      <c r="VHB113" s="93"/>
      <c r="VHC113" s="93"/>
      <c r="VIC113" s="93"/>
      <c r="VID113" s="93"/>
      <c r="VIE113" s="93"/>
      <c r="VIF113" s="93"/>
      <c r="VIG113" s="93"/>
      <c r="VIH113" s="93"/>
      <c r="VII113" s="93"/>
      <c r="VIJ113" s="93"/>
      <c r="VIK113" s="93"/>
      <c r="VIL113" s="93"/>
      <c r="VIM113" s="93"/>
      <c r="VIN113" s="93"/>
      <c r="VIO113" s="93"/>
      <c r="VIP113" s="93"/>
      <c r="VIQ113" s="93"/>
      <c r="VIR113" s="93"/>
      <c r="VIS113" s="93"/>
      <c r="VIT113" s="93"/>
      <c r="VIU113" s="93"/>
      <c r="VIV113" s="93"/>
      <c r="VIW113" s="93"/>
      <c r="VIX113" s="93"/>
      <c r="VIY113" s="93"/>
      <c r="VIZ113" s="93"/>
      <c r="VJA113" s="93"/>
      <c r="VJB113" s="93"/>
      <c r="VJC113" s="93"/>
      <c r="VJD113" s="93"/>
      <c r="VJE113" s="93"/>
      <c r="VJF113" s="93"/>
      <c r="VJG113" s="93"/>
      <c r="VJH113" s="93"/>
      <c r="VJI113" s="93"/>
      <c r="VJJ113" s="93"/>
      <c r="VJK113" s="93"/>
      <c r="VJL113" s="93"/>
      <c r="VJM113" s="93"/>
      <c r="VJN113" s="93"/>
      <c r="VJO113" s="93"/>
      <c r="VJP113" s="93"/>
      <c r="VJQ113" s="93"/>
      <c r="VJR113" s="93"/>
      <c r="VJS113" s="93"/>
      <c r="VJT113" s="93"/>
      <c r="VJU113" s="93"/>
      <c r="VJV113" s="93"/>
      <c r="VJW113" s="93"/>
      <c r="VJX113" s="93"/>
      <c r="VJY113" s="93"/>
      <c r="VJZ113" s="93"/>
      <c r="VKA113" s="93"/>
      <c r="VKB113" s="93"/>
      <c r="VKC113" s="93"/>
      <c r="VKD113" s="93"/>
      <c r="VKE113" s="93"/>
      <c r="VKF113" s="93"/>
      <c r="VKG113" s="93"/>
      <c r="VKH113" s="93"/>
      <c r="VKN113" s="93"/>
      <c r="VKQ113" s="93"/>
      <c r="VKT113" s="93"/>
      <c r="VKW113" s="93"/>
      <c r="VKZ113" s="93"/>
      <c r="VLC113" s="93"/>
      <c r="VLI113" s="93"/>
      <c r="VLR113" s="93"/>
      <c r="VLU113" s="93"/>
      <c r="VLX113" s="93"/>
      <c r="VMA113" s="93"/>
      <c r="VMM113" s="93"/>
      <c r="VMS113" s="93"/>
      <c r="VMV113" s="93"/>
      <c r="VMY113" s="93"/>
      <c r="VNB113" s="93"/>
      <c r="VNH113" s="93"/>
      <c r="VNK113" s="93"/>
      <c r="VNN113" s="93"/>
      <c r="VNQ113" s="93"/>
      <c r="VNS113" s="93"/>
      <c r="VNT113" s="93"/>
      <c r="VNY113" s="93"/>
      <c r="VOB113" s="93"/>
      <c r="VOE113" s="93"/>
      <c r="VOH113" s="93"/>
      <c r="VOK113" s="93"/>
      <c r="VON113" s="93"/>
      <c r="VOQ113" s="93"/>
      <c r="VOW113" s="93"/>
      <c r="VOZ113" s="93"/>
      <c r="VPC113" s="93"/>
      <c r="VPE113" s="93"/>
      <c r="VPF113" s="93"/>
      <c r="VPN113" s="93"/>
      <c r="VPQ113" s="93"/>
      <c r="VPT113" s="93"/>
      <c r="VQE113" s="93"/>
      <c r="VQF113" s="93"/>
      <c r="VQK113" s="93"/>
      <c r="VQO113" s="93"/>
      <c r="VQP113" s="93"/>
      <c r="VQX113" s="93"/>
      <c r="VQY113" s="93"/>
      <c r="VRY113" s="93"/>
      <c r="VRZ113" s="93"/>
      <c r="VSA113" s="93"/>
      <c r="VSB113" s="93"/>
      <c r="VSC113" s="93"/>
      <c r="VSD113" s="93"/>
      <c r="VSE113" s="93"/>
      <c r="VSF113" s="93"/>
      <c r="VSG113" s="93"/>
      <c r="VSH113" s="93"/>
      <c r="VSI113" s="93"/>
      <c r="VSJ113" s="93"/>
      <c r="VSK113" s="93"/>
      <c r="VSL113" s="93"/>
      <c r="VSM113" s="93"/>
      <c r="VSN113" s="93"/>
      <c r="VSO113" s="93"/>
      <c r="VSP113" s="93"/>
      <c r="VSQ113" s="93"/>
      <c r="VSR113" s="93"/>
      <c r="VSS113" s="93"/>
      <c r="VST113" s="93"/>
      <c r="VSU113" s="93"/>
      <c r="VSV113" s="93"/>
      <c r="VSW113" s="93"/>
      <c r="VSX113" s="93"/>
      <c r="VSY113" s="93"/>
      <c r="VSZ113" s="93"/>
      <c r="VTA113" s="93"/>
      <c r="VTB113" s="93"/>
      <c r="VTC113" s="93"/>
      <c r="VTD113" s="93"/>
      <c r="VTE113" s="93"/>
      <c r="VTF113" s="93"/>
      <c r="VTG113" s="93"/>
      <c r="VTH113" s="93"/>
      <c r="VTI113" s="93"/>
      <c r="VTJ113" s="93"/>
      <c r="VTK113" s="93"/>
      <c r="VTL113" s="93"/>
      <c r="VTM113" s="93"/>
      <c r="VTN113" s="93"/>
      <c r="VTO113" s="93"/>
      <c r="VTP113" s="93"/>
      <c r="VTQ113" s="93"/>
      <c r="VTR113" s="93"/>
      <c r="VTS113" s="93"/>
      <c r="VTT113" s="93"/>
      <c r="VTU113" s="93"/>
      <c r="VTV113" s="93"/>
      <c r="VTW113" s="93"/>
      <c r="VTX113" s="93"/>
      <c r="VTY113" s="93"/>
      <c r="VTZ113" s="93"/>
      <c r="VUA113" s="93"/>
      <c r="VUB113" s="93"/>
      <c r="VUC113" s="93"/>
      <c r="VUD113" s="93"/>
      <c r="VUJ113" s="93"/>
      <c r="VUM113" s="93"/>
      <c r="VUP113" s="93"/>
      <c r="VUS113" s="93"/>
      <c r="VUV113" s="93"/>
      <c r="VUY113" s="93"/>
      <c r="VVE113" s="93"/>
      <c r="VVN113" s="93"/>
      <c r="VVQ113" s="93"/>
      <c r="VVT113" s="93"/>
      <c r="VVW113" s="93"/>
      <c r="VWI113" s="93"/>
      <c r="VWO113" s="93"/>
      <c r="VWR113" s="93"/>
      <c r="VWU113" s="93"/>
      <c r="VWX113" s="93"/>
      <c r="VXD113" s="93"/>
      <c r="VXG113" s="93"/>
      <c r="VXJ113" s="93"/>
      <c r="VXM113" s="93"/>
      <c r="VXO113" s="93"/>
      <c r="VXP113" s="93"/>
      <c r="VXU113" s="93"/>
      <c r="VXX113" s="93"/>
      <c r="VYA113" s="93"/>
      <c r="VYD113" s="93"/>
      <c r="VYG113" s="93"/>
      <c r="VYJ113" s="93"/>
      <c r="VYM113" s="93"/>
      <c r="VYS113" s="93"/>
      <c r="VYV113" s="93"/>
      <c r="VYY113" s="93"/>
      <c r="VZA113" s="93"/>
      <c r="VZB113" s="93"/>
      <c r="VZJ113" s="93"/>
      <c r="VZM113" s="93"/>
      <c r="VZP113" s="93"/>
      <c r="WAA113" s="93"/>
      <c r="WAB113" s="93"/>
      <c r="WAG113" s="93"/>
      <c r="WAK113" s="93"/>
      <c r="WAL113" s="93"/>
      <c r="WAT113" s="93"/>
      <c r="WAU113" s="93"/>
      <c r="WBU113" s="93"/>
      <c r="WBV113" s="93"/>
      <c r="WBW113" s="93"/>
      <c r="WBX113" s="93"/>
      <c r="WBY113" s="93"/>
      <c r="WBZ113" s="93"/>
      <c r="WCA113" s="93"/>
      <c r="WCB113" s="93"/>
      <c r="WCC113" s="93"/>
      <c r="WCD113" s="93"/>
      <c r="WCE113" s="93"/>
      <c r="WCF113" s="93"/>
      <c r="WCG113" s="93"/>
      <c r="WCH113" s="93"/>
      <c r="WCI113" s="93"/>
      <c r="WCJ113" s="93"/>
      <c r="WCK113" s="93"/>
      <c r="WCL113" s="93"/>
      <c r="WCM113" s="93"/>
      <c r="WCN113" s="93"/>
      <c r="WCO113" s="93"/>
      <c r="WCP113" s="93"/>
      <c r="WCQ113" s="93"/>
      <c r="WCR113" s="93"/>
      <c r="WCS113" s="93"/>
      <c r="WCT113" s="93"/>
      <c r="WCU113" s="93"/>
      <c r="WCV113" s="93"/>
      <c r="WCW113" s="93"/>
      <c r="WCX113" s="93"/>
      <c r="WCY113" s="93"/>
      <c r="WCZ113" s="93"/>
      <c r="WDA113" s="93"/>
      <c r="WDB113" s="93"/>
      <c r="WDC113" s="93"/>
      <c r="WDD113" s="93"/>
      <c r="WDE113" s="93"/>
      <c r="WDF113" s="93"/>
      <c r="WDG113" s="93"/>
      <c r="WDH113" s="93"/>
      <c r="WDI113" s="93"/>
      <c r="WDJ113" s="93"/>
      <c r="WDK113" s="93"/>
      <c r="WDL113" s="93"/>
      <c r="WDM113" s="93"/>
      <c r="WDN113" s="93"/>
      <c r="WDO113" s="93"/>
      <c r="WDP113" s="93"/>
      <c r="WDQ113" s="93"/>
      <c r="WDR113" s="93"/>
      <c r="WDS113" s="93"/>
      <c r="WDT113" s="93"/>
      <c r="WDU113" s="93"/>
      <c r="WDV113" s="93"/>
      <c r="WDW113" s="93"/>
      <c r="WDX113" s="93"/>
      <c r="WDY113" s="93"/>
      <c r="WDZ113" s="93"/>
      <c r="WEF113" s="93"/>
      <c r="WEI113" s="93"/>
      <c r="WEL113" s="93"/>
      <c r="WEO113" s="93"/>
      <c r="WER113" s="93"/>
      <c r="WEU113" s="93"/>
      <c r="WFA113" s="93"/>
      <c r="WFJ113" s="93"/>
      <c r="WFM113" s="93"/>
      <c r="WFP113" s="93"/>
      <c r="WFS113" s="93"/>
      <c r="WGE113" s="93"/>
      <c r="WGK113" s="93"/>
      <c r="WGN113" s="93"/>
      <c r="WGQ113" s="93"/>
      <c r="WGT113" s="93"/>
      <c r="WGZ113" s="93"/>
      <c r="WHC113" s="93"/>
      <c r="WHF113" s="93"/>
      <c r="WHI113" s="93"/>
      <c r="WHK113" s="93"/>
      <c r="WHL113" s="93"/>
      <c r="WHQ113" s="93"/>
      <c r="WHT113" s="93"/>
      <c r="WHW113" s="93"/>
      <c r="WHZ113" s="93"/>
      <c r="WIC113" s="93"/>
      <c r="WIF113" s="93"/>
      <c r="WII113" s="93"/>
      <c r="WIO113" s="93"/>
      <c r="WIR113" s="93"/>
      <c r="WIU113" s="93"/>
      <c r="WIW113" s="93"/>
      <c r="WIX113" s="93"/>
      <c r="WJF113" s="93"/>
      <c r="WJI113" s="93"/>
      <c r="WJL113" s="93"/>
      <c r="WJW113" s="93"/>
      <c r="WJX113" s="93"/>
      <c r="WKC113" s="93"/>
      <c r="WKG113" s="93"/>
      <c r="WKH113" s="93"/>
      <c r="WKP113" s="93"/>
      <c r="WKQ113" s="93"/>
      <c r="WLQ113" s="93"/>
      <c r="WLR113" s="93"/>
      <c r="WLS113" s="93"/>
      <c r="WLT113" s="93"/>
      <c r="WLU113" s="93"/>
      <c r="WLV113" s="93"/>
      <c r="WLW113" s="93"/>
      <c r="WLX113" s="93"/>
      <c r="WLY113" s="93"/>
      <c r="WLZ113" s="93"/>
      <c r="WMA113" s="93"/>
      <c r="WMB113" s="93"/>
      <c r="WMC113" s="93"/>
      <c r="WMD113" s="93"/>
      <c r="WME113" s="93"/>
      <c r="WMF113" s="93"/>
      <c r="WMG113" s="93"/>
      <c r="WMH113" s="93"/>
      <c r="WMI113" s="93"/>
      <c r="WMJ113" s="93"/>
      <c r="WMK113" s="93"/>
      <c r="WML113" s="93"/>
      <c r="WMM113" s="93"/>
      <c r="WMN113" s="93"/>
      <c r="WMO113" s="93"/>
      <c r="WMP113" s="93"/>
      <c r="WMQ113" s="93"/>
      <c r="WMR113" s="93"/>
      <c r="WMS113" s="93"/>
      <c r="WMT113" s="93"/>
      <c r="WMU113" s="93"/>
      <c r="WMV113" s="93"/>
      <c r="WMW113" s="93"/>
      <c r="WMX113" s="93"/>
      <c r="WMY113" s="93"/>
      <c r="WMZ113" s="93"/>
      <c r="WNA113" s="93"/>
      <c r="WNB113" s="93"/>
      <c r="WNC113" s="93"/>
      <c r="WND113" s="93"/>
      <c r="WNE113" s="93"/>
      <c r="WNF113" s="93"/>
      <c r="WNG113" s="93"/>
      <c r="WNH113" s="93"/>
      <c r="WNI113" s="93"/>
      <c r="WNJ113" s="93"/>
      <c r="WNK113" s="93"/>
      <c r="WNL113" s="93"/>
      <c r="WNM113" s="93"/>
      <c r="WNN113" s="93"/>
      <c r="WNO113" s="93"/>
      <c r="WNP113" s="93"/>
      <c r="WNQ113" s="93"/>
      <c r="WNR113" s="93"/>
      <c r="WNS113" s="93"/>
      <c r="WNT113" s="93"/>
      <c r="WNU113" s="93"/>
      <c r="WNV113" s="93"/>
      <c r="WOB113" s="93"/>
      <c r="WOE113" s="93"/>
      <c r="WOH113" s="93"/>
      <c r="WOK113" s="93"/>
      <c r="WON113" s="93"/>
      <c r="WOQ113" s="93"/>
      <c r="WOW113" s="93"/>
      <c r="WPF113" s="93"/>
      <c r="WPI113" s="93"/>
      <c r="WPL113" s="93"/>
      <c r="WPO113" s="93"/>
      <c r="WQA113" s="93"/>
      <c r="WQG113" s="93"/>
      <c r="WQJ113" s="93"/>
      <c r="WQM113" s="93"/>
      <c r="WQP113" s="93"/>
      <c r="WQV113" s="93"/>
      <c r="WQY113" s="93"/>
      <c r="WRB113" s="93"/>
      <c r="WRE113" s="93"/>
      <c r="WRG113" s="93"/>
      <c r="WRH113" s="93"/>
      <c r="WRM113" s="93"/>
      <c r="WRP113" s="93"/>
      <c r="WRS113" s="93"/>
      <c r="WRV113" s="93"/>
      <c r="WRY113" s="93"/>
      <c r="WSB113" s="93"/>
      <c r="WSE113" s="93"/>
      <c r="WSK113" s="93"/>
      <c r="WSN113" s="93"/>
      <c r="WSQ113" s="93"/>
      <c r="WSS113" s="93"/>
      <c r="WST113" s="93"/>
      <c r="WTB113" s="93"/>
      <c r="WTE113" s="93"/>
      <c r="WTH113" s="93"/>
      <c r="WTS113" s="93"/>
      <c r="WTT113" s="93"/>
      <c r="WTY113" s="93"/>
      <c r="WUC113" s="93"/>
      <c r="WUD113" s="93"/>
      <c r="WUL113" s="93"/>
      <c r="WUM113" s="93"/>
      <c r="WVM113" s="93"/>
      <c r="WVN113" s="93"/>
      <c r="WVO113" s="93"/>
      <c r="WVP113" s="93"/>
      <c r="WVQ113" s="93"/>
      <c r="WVR113" s="93"/>
      <c r="WVS113" s="93"/>
      <c r="WVT113" s="93"/>
      <c r="WVU113" s="93"/>
      <c r="WVV113" s="93"/>
      <c r="WVW113" s="93"/>
      <c r="WVX113" s="93"/>
      <c r="WVY113" s="93"/>
      <c r="WVZ113" s="93"/>
      <c r="WWA113" s="93"/>
      <c r="WWB113" s="93"/>
      <c r="WWC113" s="93"/>
      <c r="WWD113" s="93"/>
      <c r="WWE113" s="93"/>
      <c r="WWF113" s="93"/>
      <c r="WWG113" s="93"/>
      <c r="WWH113" s="93"/>
      <c r="WWI113" s="93"/>
      <c r="WWJ113" s="93"/>
      <c r="WWK113" s="93"/>
      <c r="WWL113" s="93"/>
      <c r="WWM113" s="93"/>
      <c r="WWN113" s="93"/>
      <c r="WWO113" s="93"/>
      <c r="WWP113" s="93"/>
      <c r="WWQ113" s="93"/>
      <c r="WWR113" s="93"/>
      <c r="WWS113" s="93"/>
      <c r="WWT113" s="93"/>
      <c r="WWU113" s="93"/>
      <c r="WWV113" s="93"/>
      <c r="WWW113" s="93"/>
      <c r="WWX113" s="93"/>
      <c r="WWY113" s="93"/>
      <c r="WWZ113" s="93"/>
      <c r="WXA113" s="93"/>
      <c r="WXB113" s="93"/>
      <c r="WXC113" s="93"/>
      <c r="WXD113" s="93"/>
      <c r="WXE113" s="93"/>
      <c r="WXF113" s="93"/>
      <c r="WXG113" s="93"/>
      <c r="WXH113" s="93"/>
      <c r="WXI113" s="93"/>
      <c r="WXJ113" s="93"/>
      <c r="WXK113" s="93"/>
      <c r="WXL113" s="93"/>
      <c r="WXM113" s="93"/>
      <c r="WXN113" s="93"/>
      <c r="WXO113" s="93"/>
      <c r="WXP113" s="93"/>
      <c r="WXQ113" s="93"/>
      <c r="WXR113" s="93"/>
      <c r="WXS113" s="93"/>
      <c r="WXT113" s="93"/>
      <c r="WXU113" s="93"/>
      <c r="WXV113" s="93"/>
      <c r="WXW113" s="93"/>
      <c r="WXX113" s="93"/>
      <c r="WXY113" s="93"/>
      <c r="WXZ113" s="93"/>
      <c r="WYA113" s="93"/>
      <c r="WYB113" s="93"/>
      <c r="WYC113" s="93"/>
      <c r="WYD113" s="93"/>
      <c r="WYE113" s="93"/>
      <c r="WYF113" s="93"/>
      <c r="WYG113" s="93"/>
      <c r="WYH113" s="93"/>
      <c r="WYI113" s="93"/>
      <c r="WYJ113" s="93"/>
      <c r="WYK113" s="93"/>
      <c r="WYL113" s="93"/>
      <c r="WYM113" s="93"/>
      <c r="WYN113" s="93"/>
      <c r="WYO113" s="93"/>
      <c r="WYP113" s="93"/>
      <c r="WYQ113" s="93"/>
      <c r="WYR113" s="93"/>
      <c r="WYS113" s="93"/>
      <c r="WYT113" s="93"/>
      <c r="WYU113" s="93"/>
      <c r="WYV113" s="93"/>
      <c r="WYW113" s="93"/>
      <c r="WYX113" s="93"/>
      <c r="WYY113" s="93"/>
      <c r="WYZ113" s="93"/>
      <c r="WZA113" s="93"/>
      <c r="WZB113" s="93"/>
      <c r="WZC113" s="93"/>
      <c r="WZD113" s="93"/>
      <c r="WZE113" s="93"/>
      <c r="WZF113" s="93"/>
      <c r="WZG113" s="93"/>
      <c r="WZH113" s="93"/>
      <c r="WZI113" s="93"/>
      <c r="WZJ113" s="93"/>
      <c r="WZK113" s="93"/>
      <c r="WZL113" s="93"/>
      <c r="WZM113" s="93"/>
      <c r="WZN113" s="93"/>
      <c r="WZO113" s="93"/>
      <c r="WZP113" s="93"/>
      <c r="WZQ113" s="93"/>
      <c r="WZR113" s="93"/>
      <c r="WZS113" s="93"/>
      <c r="WZT113" s="93"/>
      <c r="WZU113" s="93"/>
      <c r="WZV113" s="93"/>
      <c r="WZW113" s="93"/>
      <c r="WZX113" s="93"/>
      <c r="WZY113" s="93"/>
      <c r="WZZ113" s="93"/>
      <c r="XAA113" s="93"/>
      <c r="XAB113" s="93"/>
      <c r="XAC113" s="93"/>
      <c r="XAD113" s="93"/>
      <c r="XAE113" s="93"/>
      <c r="XAF113" s="93"/>
      <c r="XAG113" s="93"/>
      <c r="XAH113" s="93"/>
      <c r="XAI113" s="93"/>
      <c r="XAJ113" s="93"/>
      <c r="XAK113" s="93"/>
      <c r="XAL113" s="93"/>
      <c r="XAM113" s="93"/>
      <c r="XAN113" s="93"/>
      <c r="XAO113" s="93"/>
      <c r="XAP113" s="93"/>
      <c r="XAQ113" s="93"/>
      <c r="XAR113" s="93"/>
      <c r="XAS113" s="93"/>
      <c r="XAT113" s="93"/>
      <c r="XAU113" s="93"/>
      <c r="XAV113" s="93"/>
      <c r="XAW113" s="93"/>
      <c r="XAX113" s="93"/>
      <c r="XAY113" s="93"/>
      <c r="XAZ113" s="93"/>
      <c r="XBA113" s="93"/>
      <c r="XBB113" s="93"/>
      <c r="XBC113" s="93"/>
      <c r="XBD113" s="93"/>
      <c r="XBE113" s="93"/>
      <c r="XBF113" s="93"/>
      <c r="XBG113" s="93"/>
      <c r="XBH113" s="93"/>
      <c r="XBI113" s="93"/>
      <c r="XBJ113" s="93"/>
      <c r="XBK113" s="93"/>
      <c r="XBL113" s="93"/>
      <c r="XBM113" s="93"/>
      <c r="XBN113" s="93"/>
      <c r="XBO113" s="93"/>
      <c r="XBP113" s="93"/>
      <c r="XBQ113" s="93"/>
      <c r="XBR113" s="93"/>
      <c r="XBS113" s="93"/>
      <c r="XBT113" s="93"/>
      <c r="XBU113" s="93"/>
      <c r="XBV113" s="93"/>
      <c r="XBW113" s="93"/>
      <c r="XBX113" s="93"/>
      <c r="XBY113" s="93"/>
      <c r="XBZ113" s="93"/>
      <c r="XCA113" s="93"/>
      <c r="XCB113" s="93"/>
      <c r="XCC113" s="93"/>
      <c r="XCD113" s="93"/>
      <c r="XCE113" s="93"/>
      <c r="XCF113" s="93"/>
      <c r="XCG113" s="93"/>
      <c r="XCH113" s="93"/>
      <c r="XCI113" s="93"/>
      <c r="XCJ113" s="93"/>
      <c r="XCK113" s="93"/>
      <c r="XCL113" s="93"/>
      <c r="XCM113" s="93"/>
      <c r="XCN113" s="93"/>
      <c r="XCO113" s="93"/>
      <c r="XCP113" s="93"/>
      <c r="XCQ113" s="93"/>
      <c r="XCR113" s="93"/>
      <c r="XCS113" s="93"/>
      <c r="XCT113" s="93"/>
      <c r="XCU113" s="93"/>
      <c r="XCV113" s="93"/>
      <c r="XCW113" s="93"/>
      <c r="XCX113" s="93"/>
      <c r="XCY113" s="93"/>
      <c r="XCZ113" s="93"/>
      <c r="XDA113" s="93"/>
      <c r="XDB113" s="93"/>
      <c r="XDC113" s="93"/>
      <c r="XDD113" s="93"/>
      <c r="XDE113" s="93"/>
      <c r="XDF113" s="93"/>
      <c r="XDG113" s="93"/>
      <c r="XDH113" s="93"/>
      <c r="XDI113" s="93"/>
      <c r="XDJ113" s="93"/>
      <c r="XDK113" s="93"/>
      <c r="XDL113" s="93"/>
      <c r="XDM113" s="93"/>
      <c r="XDN113" s="93"/>
      <c r="XDO113" s="93"/>
      <c r="XDP113" s="93"/>
      <c r="XDQ113" s="93"/>
      <c r="XDR113" s="93"/>
      <c r="XDS113" s="93"/>
      <c r="XDT113" s="93"/>
      <c r="XDU113" s="93"/>
      <c r="XDV113" s="93"/>
      <c r="XDW113" s="93"/>
      <c r="XDX113" s="93"/>
      <c r="XDY113" s="93"/>
      <c r="XDZ113" s="93"/>
      <c r="XEA113" s="93"/>
      <c r="XEB113" s="93"/>
      <c r="XEC113" s="93"/>
      <c r="XED113" s="93"/>
      <c r="XEE113" s="93"/>
      <c r="XEF113" s="93"/>
      <c r="XEG113" s="93"/>
      <c r="XEH113" s="93"/>
      <c r="XEI113" s="93"/>
      <c r="XEJ113" s="93"/>
      <c r="XEK113" s="93"/>
      <c r="XEL113" s="93"/>
      <c r="XEM113" s="93"/>
      <c r="XEN113" s="93"/>
      <c r="XEO113" s="93"/>
      <c r="XEP113" s="93"/>
      <c r="XEQ113" s="93"/>
      <c r="XER113" s="93"/>
      <c r="XES113" s="93"/>
      <c r="XET113" s="93"/>
      <c r="XEU113" s="93"/>
      <c r="XEV113" s="93"/>
      <c r="XEW113" s="93"/>
      <c r="XEX113" s="93"/>
      <c r="XEY113" s="93"/>
      <c r="XEZ113" s="93"/>
      <c r="XFA113" s="93"/>
      <c r="XFB113" s="93"/>
      <c r="XFC113" s="93"/>
      <c r="XFD113" s="93"/>
    </row>
    <row r="114" spans="1:1003 1029:2027 2053:3051 3077:4075 4101:5099 5125:6123 6149:7147 7173:8171 8197:9195 9221:10219 10245:11243 11269:12267 12293:13291 13317:14315 14341:15339 15365:16384" s="62" customFormat="1" ht="26.25" hidden="1" customHeight="1">
      <c r="A114" s="14" t="s">
        <v>105</v>
      </c>
      <c r="B114" s="54" t="s">
        <v>321</v>
      </c>
      <c r="C114" s="54">
        <v>0</v>
      </c>
      <c r="D114" s="54">
        <v>0</v>
      </c>
      <c r="E114" s="54">
        <v>0</v>
      </c>
      <c r="F114" s="54">
        <v>0</v>
      </c>
      <c r="G114" s="56">
        <v>0</v>
      </c>
      <c r="H114" s="56"/>
      <c r="I114" s="56">
        <v>-0.1</v>
      </c>
      <c r="J114" s="9"/>
      <c r="K114" s="12"/>
      <c r="L114" s="11">
        <v>0</v>
      </c>
    </row>
    <row r="115" spans="1:1003 1029:2027 2053:3051 3077:4075 4101:5099 5125:6123 6149:7147 7173:8171 8197:9195 9221:10219 10245:11243 11269:12267 12293:13291 13317:14315 14341:15339 15365:16384" s="62" customFormat="1" ht="21.75" hidden="1" customHeight="1">
      <c r="A115" s="8" t="s">
        <v>197</v>
      </c>
      <c r="B115" s="54"/>
      <c r="C115" s="54"/>
      <c r="D115" s="54">
        <v>0</v>
      </c>
      <c r="E115" s="54">
        <v>0</v>
      </c>
      <c r="F115" s="54">
        <v>0</v>
      </c>
      <c r="G115" s="56">
        <v>0</v>
      </c>
      <c r="H115" s="56"/>
      <c r="I115" s="56">
        <v>0</v>
      </c>
      <c r="J115" s="9"/>
      <c r="K115" s="13"/>
      <c r="L115" s="11"/>
    </row>
    <row r="116" spans="1:1003 1029:2027 2053:3051 3077:4075 4101:5099 5125:6123 6149:7147 7173:8171 8197:9195 9221:10219 10245:11243 11269:12267 12293:13291 13317:14315 14341:15339 15365:16384" s="62" customFormat="1" ht="21.75" customHeight="1">
      <c r="A116" s="23" t="s">
        <v>106</v>
      </c>
      <c r="B116" s="54"/>
      <c r="C116" s="54"/>
      <c r="D116" s="54">
        <v>0</v>
      </c>
      <c r="E116" s="54">
        <v>0</v>
      </c>
      <c r="F116" s="54">
        <v>0</v>
      </c>
      <c r="G116" s="56">
        <v>0</v>
      </c>
      <c r="H116" s="56"/>
      <c r="I116" s="56">
        <v>0</v>
      </c>
      <c r="J116" s="98">
        <v>33</v>
      </c>
      <c r="K116" s="99">
        <v>7000</v>
      </c>
      <c r="L116" s="100">
        <f>+K116*J116</f>
        <v>231000</v>
      </c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P116" s="93"/>
      <c r="BS116" s="93"/>
      <c r="BV116" s="93"/>
      <c r="BY116" s="93"/>
      <c r="CB116" s="93"/>
      <c r="CE116" s="93"/>
      <c r="CK116" s="93"/>
      <c r="CT116" s="93"/>
      <c r="CW116" s="93"/>
      <c r="CZ116" s="93"/>
      <c r="DC116" s="93"/>
      <c r="DO116" s="93"/>
      <c r="DU116" s="93"/>
      <c r="DX116" s="93"/>
      <c r="EA116" s="93"/>
      <c r="ED116" s="93"/>
      <c r="EJ116" s="93"/>
      <c r="EM116" s="93"/>
      <c r="EP116" s="93"/>
      <c r="ES116" s="93"/>
      <c r="EU116" s="93"/>
      <c r="EV116" s="93"/>
      <c r="FA116" s="93"/>
      <c r="FD116" s="93"/>
      <c r="FG116" s="93"/>
      <c r="FJ116" s="93"/>
      <c r="FM116" s="93"/>
      <c r="FP116" s="93"/>
      <c r="FS116" s="93"/>
      <c r="FY116" s="93"/>
      <c r="GB116" s="93"/>
      <c r="GE116" s="93"/>
      <c r="GG116" s="93"/>
      <c r="GH116" s="93"/>
      <c r="GP116" s="93"/>
      <c r="GS116" s="93"/>
      <c r="GV116" s="93"/>
      <c r="HG116" s="93"/>
      <c r="HH116" s="93"/>
      <c r="HM116" s="93"/>
      <c r="HQ116" s="93"/>
      <c r="HR116" s="93"/>
      <c r="HZ116" s="93"/>
      <c r="IA116" s="93"/>
      <c r="JA116" s="93"/>
      <c r="JB116" s="93"/>
      <c r="JC116" s="93"/>
      <c r="JD116" s="93"/>
      <c r="JE116" s="93"/>
      <c r="JF116" s="93"/>
      <c r="JG116" s="93"/>
      <c r="JH116" s="93"/>
      <c r="JI116" s="93"/>
      <c r="JJ116" s="93"/>
      <c r="JK116" s="93"/>
      <c r="JL116" s="93"/>
      <c r="JM116" s="93"/>
      <c r="JN116" s="93"/>
      <c r="JO116" s="93"/>
      <c r="JP116" s="93"/>
      <c r="JQ116" s="93"/>
      <c r="JR116" s="93"/>
      <c r="JS116" s="93"/>
      <c r="JT116" s="93"/>
      <c r="JU116" s="93"/>
      <c r="JV116" s="93"/>
      <c r="JW116" s="93"/>
      <c r="JX116" s="93"/>
      <c r="JY116" s="93"/>
      <c r="JZ116" s="93"/>
      <c r="KA116" s="93"/>
      <c r="KB116" s="93"/>
      <c r="KC116" s="93"/>
      <c r="KD116" s="93"/>
      <c r="KE116" s="93"/>
      <c r="KF116" s="93"/>
      <c r="KG116" s="93"/>
      <c r="KH116" s="93"/>
      <c r="KI116" s="93"/>
      <c r="KJ116" s="93"/>
      <c r="KK116" s="93"/>
      <c r="KL116" s="93"/>
      <c r="KM116" s="93"/>
      <c r="KN116" s="93"/>
      <c r="KO116" s="93"/>
      <c r="KP116" s="93"/>
      <c r="KQ116" s="93"/>
      <c r="KR116" s="93"/>
      <c r="KS116" s="93"/>
      <c r="KT116" s="93"/>
      <c r="KU116" s="93"/>
      <c r="KV116" s="93"/>
      <c r="KW116" s="93"/>
      <c r="KX116" s="93"/>
      <c r="KY116" s="93"/>
      <c r="KZ116" s="93"/>
      <c r="LA116" s="93"/>
      <c r="LB116" s="93"/>
      <c r="LC116" s="93"/>
      <c r="LD116" s="93"/>
      <c r="LE116" s="93"/>
      <c r="LF116" s="93"/>
      <c r="LL116" s="93"/>
      <c r="LO116" s="93"/>
      <c r="LR116" s="93"/>
      <c r="LU116" s="93"/>
      <c r="LX116" s="93"/>
      <c r="MA116" s="93"/>
      <c r="MG116" s="93"/>
      <c r="MP116" s="93"/>
      <c r="MS116" s="93"/>
      <c r="MV116" s="93"/>
      <c r="MY116" s="93"/>
      <c r="NK116" s="93"/>
      <c r="NQ116" s="93"/>
      <c r="NT116" s="93"/>
      <c r="NW116" s="93"/>
      <c r="NZ116" s="93"/>
      <c r="OF116" s="93"/>
      <c r="OI116" s="93"/>
      <c r="OL116" s="93"/>
      <c r="OO116" s="93"/>
      <c r="OQ116" s="93"/>
      <c r="OR116" s="93"/>
      <c r="OW116" s="93"/>
      <c r="OZ116" s="93"/>
      <c r="PC116" s="93"/>
      <c r="PF116" s="93"/>
      <c r="PI116" s="93"/>
      <c r="PL116" s="93"/>
      <c r="PO116" s="93"/>
      <c r="PU116" s="93"/>
      <c r="PX116" s="93"/>
      <c r="QA116" s="93"/>
      <c r="QC116" s="93"/>
      <c r="QD116" s="93"/>
      <c r="QL116" s="93"/>
      <c r="QO116" s="93"/>
      <c r="QR116" s="93"/>
      <c r="RC116" s="93"/>
      <c r="RD116" s="93"/>
      <c r="RI116" s="93"/>
      <c r="RM116" s="93"/>
      <c r="RN116" s="93"/>
      <c r="RV116" s="93"/>
      <c r="RW116" s="93"/>
      <c r="SW116" s="93"/>
      <c r="SX116" s="93"/>
      <c r="SY116" s="93"/>
      <c r="SZ116" s="93"/>
      <c r="TA116" s="93"/>
      <c r="TB116" s="93"/>
      <c r="TC116" s="93"/>
      <c r="TD116" s="93"/>
      <c r="TE116" s="93"/>
      <c r="TF116" s="93"/>
      <c r="TG116" s="93"/>
      <c r="TH116" s="93"/>
      <c r="TI116" s="93"/>
      <c r="TJ116" s="93"/>
      <c r="TK116" s="93"/>
      <c r="TL116" s="93"/>
      <c r="TM116" s="93"/>
      <c r="TN116" s="93"/>
      <c r="TO116" s="93"/>
      <c r="TP116" s="93"/>
      <c r="TQ116" s="93"/>
      <c r="TR116" s="93"/>
      <c r="TS116" s="93"/>
      <c r="TT116" s="93"/>
      <c r="TU116" s="93"/>
      <c r="TV116" s="93"/>
      <c r="TW116" s="93"/>
      <c r="TX116" s="93"/>
      <c r="TY116" s="93"/>
      <c r="TZ116" s="93"/>
      <c r="UA116" s="93"/>
      <c r="UB116" s="93"/>
      <c r="UC116" s="93"/>
      <c r="UD116" s="93"/>
      <c r="UE116" s="93"/>
      <c r="UF116" s="93"/>
      <c r="UG116" s="93"/>
      <c r="UH116" s="93"/>
      <c r="UI116" s="93"/>
      <c r="UJ116" s="93"/>
      <c r="UK116" s="93"/>
      <c r="UL116" s="93"/>
      <c r="UM116" s="93"/>
      <c r="UN116" s="93"/>
      <c r="UO116" s="93"/>
      <c r="UP116" s="93"/>
      <c r="UQ116" s="93"/>
      <c r="UR116" s="93"/>
      <c r="US116" s="93"/>
      <c r="UT116" s="93"/>
      <c r="UU116" s="93"/>
      <c r="UV116" s="93"/>
      <c r="UW116" s="93"/>
      <c r="UX116" s="93"/>
      <c r="UY116" s="93"/>
      <c r="UZ116" s="93"/>
      <c r="VA116" s="93"/>
      <c r="VB116" s="93"/>
      <c r="VH116" s="93"/>
      <c r="VK116" s="93"/>
      <c r="VN116" s="93"/>
      <c r="VQ116" s="93"/>
      <c r="VT116" s="93"/>
      <c r="VW116" s="93"/>
      <c r="WC116" s="93"/>
      <c r="WL116" s="93"/>
      <c r="WO116" s="93"/>
      <c r="WR116" s="93"/>
      <c r="WU116" s="93"/>
      <c r="XG116" s="93"/>
      <c r="XM116" s="93"/>
      <c r="XP116" s="93"/>
      <c r="XS116" s="93"/>
      <c r="XV116" s="93"/>
      <c r="YB116" s="93"/>
      <c r="YE116" s="93"/>
      <c r="YH116" s="93"/>
      <c r="YK116" s="93"/>
      <c r="YM116" s="93"/>
      <c r="YN116" s="93"/>
      <c r="YS116" s="93"/>
      <c r="YV116" s="93"/>
      <c r="YY116" s="93"/>
      <c r="ZB116" s="93"/>
      <c r="ZE116" s="93"/>
      <c r="ZH116" s="93"/>
      <c r="ZK116" s="93"/>
      <c r="ZQ116" s="93"/>
      <c r="ZT116" s="93"/>
      <c r="ZW116" s="93"/>
      <c r="ZY116" s="93"/>
      <c r="ZZ116" s="93"/>
      <c r="AAH116" s="93"/>
      <c r="AAK116" s="93"/>
      <c r="AAN116" s="93"/>
      <c r="AAY116" s="93"/>
      <c r="AAZ116" s="93"/>
      <c r="ABE116" s="93"/>
      <c r="ABI116" s="93"/>
      <c r="ABJ116" s="93"/>
      <c r="ABR116" s="93"/>
      <c r="ABS116" s="93"/>
      <c r="ACS116" s="93"/>
      <c r="ACT116" s="93"/>
      <c r="ACU116" s="93"/>
      <c r="ACV116" s="93"/>
      <c r="ACW116" s="93"/>
      <c r="ACX116" s="93"/>
      <c r="ACY116" s="93"/>
      <c r="ACZ116" s="93"/>
      <c r="ADA116" s="93"/>
      <c r="ADB116" s="93"/>
      <c r="ADC116" s="93"/>
      <c r="ADD116" s="93"/>
      <c r="ADE116" s="93"/>
      <c r="ADF116" s="93"/>
      <c r="ADG116" s="93"/>
      <c r="ADH116" s="93"/>
      <c r="ADI116" s="93"/>
      <c r="ADJ116" s="93"/>
      <c r="ADK116" s="93"/>
      <c r="ADL116" s="93"/>
      <c r="ADM116" s="93"/>
      <c r="ADN116" s="93"/>
      <c r="ADO116" s="93"/>
      <c r="ADP116" s="93"/>
      <c r="ADQ116" s="93"/>
      <c r="ADR116" s="93"/>
      <c r="ADS116" s="93"/>
      <c r="ADT116" s="93"/>
      <c r="ADU116" s="93"/>
      <c r="ADV116" s="93"/>
      <c r="ADW116" s="93"/>
      <c r="ADX116" s="93"/>
      <c r="ADY116" s="93"/>
      <c r="ADZ116" s="93"/>
      <c r="AEA116" s="93"/>
      <c r="AEB116" s="93"/>
      <c r="AEC116" s="93"/>
      <c r="AED116" s="93"/>
      <c r="AEE116" s="93"/>
      <c r="AEF116" s="93"/>
      <c r="AEG116" s="93"/>
      <c r="AEH116" s="93"/>
      <c r="AEI116" s="93"/>
      <c r="AEJ116" s="93"/>
      <c r="AEK116" s="93"/>
      <c r="AEL116" s="93"/>
      <c r="AEM116" s="93"/>
      <c r="AEN116" s="93"/>
      <c r="AEO116" s="93"/>
      <c r="AEP116" s="93"/>
      <c r="AEQ116" s="93"/>
      <c r="AER116" s="93"/>
      <c r="AES116" s="93"/>
      <c r="AET116" s="93"/>
      <c r="AEU116" s="93"/>
      <c r="AEV116" s="93"/>
      <c r="AEW116" s="93"/>
      <c r="AEX116" s="93"/>
      <c r="AFD116" s="93"/>
      <c r="AFG116" s="93"/>
      <c r="AFJ116" s="93"/>
      <c r="AFM116" s="93"/>
      <c r="AFP116" s="93"/>
      <c r="AFS116" s="93"/>
      <c r="AFY116" s="93"/>
      <c r="AGH116" s="93"/>
      <c r="AGK116" s="93"/>
      <c r="AGN116" s="93"/>
      <c r="AGQ116" s="93"/>
      <c r="AHC116" s="93"/>
      <c r="AHI116" s="93"/>
      <c r="AHL116" s="93"/>
      <c r="AHO116" s="93"/>
      <c r="AHR116" s="93"/>
      <c r="AHX116" s="93"/>
      <c r="AIA116" s="93"/>
      <c r="AID116" s="93"/>
      <c r="AIG116" s="93"/>
      <c r="AII116" s="93"/>
      <c r="AIJ116" s="93"/>
      <c r="AIO116" s="93"/>
      <c r="AIR116" s="93"/>
      <c r="AIU116" s="93"/>
      <c r="AIX116" s="93"/>
      <c r="AJA116" s="93"/>
      <c r="AJD116" s="93"/>
      <c r="AJG116" s="93"/>
      <c r="AJM116" s="93"/>
      <c r="AJP116" s="93"/>
      <c r="AJS116" s="93"/>
      <c r="AJU116" s="93"/>
      <c r="AJV116" s="93"/>
      <c r="AKD116" s="93"/>
      <c r="AKG116" s="93"/>
      <c r="AKJ116" s="93"/>
      <c r="AKU116" s="93"/>
      <c r="AKV116" s="93"/>
      <c r="ALA116" s="93"/>
      <c r="ALE116" s="93"/>
      <c r="ALF116" s="93"/>
      <c r="ALN116" s="93"/>
      <c r="ALO116" s="93"/>
      <c r="AMO116" s="93"/>
      <c r="AMP116" s="93"/>
      <c r="AMQ116" s="93"/>
      <c r="AMR116" s="93"/>
      <c r="AMS116" s="93"/>
      <c r="AMT116" s="93"/>
      <c r="AMU116" s="93"/>
      <c r="AMV116" s="93"/>
      <c r="AMW116" s="93"/>
      <c r="AMX116" s="93"/>
      <c r="AMY116" s="93"/>
      <c r="AMZ116" s="93"/>
      <c r="ANA116" s="93"/>
      <c r="ANB116" s="93"/>
      <c r="ANC116" s="93"/>
      <c r="AND116" s="93"/>
      <c r="ANE116" s="93"/>
      <c r="ANF116" s="93"/>
      <c r="ANG116" s="93"/>
      <c r="ANH116" s="93"/>
      <c r="ANI116" s="93"/>
      <c r="ANJ116" s="93"/>
      <c r="ANK116" s="93"/>
      <c r="ANL116" s="93"/>
      <c r="ANM116" s="93"/>
      <c r="ANN116" s="93"/>
      <c r="ANO116" s="93"/>
      <c r="ANP116" s="93"/>
      <c r="ANQ116" s="93"/>
      <c r="ANR116" s="93"/>
      <c r="ANS116" s="93"/>
      <c r="ANT116" s="93"/>
      <c r="ANU116" s="93"/>
      <c r="ANV116" s="93"/>
      <c r="ANW116" s="93"/>
      <c r="ANX116" s="93"/>
      <c r="ANY116" s="93"/>
      <c r="ANZ116" s="93"/>
      <c r="AOA116" s="93"/>
      <c r="AOB116" s="93"/>
      <c r="AOC116" s="93"/>
      <c r="AOD116" s="93"/>
      <c r="AOE116" s="93"/>
      <c r="AOF116" s="93"/>
      <c r="AOG116" s="93"/>
      <c r="AOH116" s="93"/>
      <c r="AOI116" s="93"/>
      <c r="AOJ116" s="93"/>
      <c r="AOK116" s="93"/>
      <c r="AOL116" s="93"/>
      <c r="AOM116" s="93"/>
      <c r="AON116" s="93"/>
      <c r="AOO116" s="93"/>
      <c r="AOP116" s="93"/>
      <c r="AOQ116" s="93"/>
      <c r="AOR116" s="93"/>
      <c r="AOS116" s="93"/>
      <c r="AOT116" s="93"/>
      <c r="AOZ116" s="93"/>
      <c r="APC116" s="93"/>
      <c r="APF116" s="93"/>
      <c r="API116" s="93"/>
      <c r="APL116" s="93"/>
      <c r="APO116" s="93"/>
      <c r="APU116" s="93"/>
      <c r="AQD116" s="93"/>
      <c r="AQG116" s="93"/>
      <c r="AQJ116" s="93"/>
      <c r="AQM116" s="93"/>
      <c r="AQY116" s="93"/>
      <c r="ARE116" s="93"/>
      <c r="ARH116" s="93"/>
      <c r="ARK116" s="93"/>
      <c r="ARN116" s="93"/>
      <c r="ART116" s="93"/>
      <c r="ARW116" s="93"/>
      <c r="ARZ116" s="93"/>
      <c r="ASC116" s="93"/>
      <c r="ASE116" s="93"/>
      <c r="ASF116" s="93"/>
      <c r="ASK116" s="93"/>
      <c r="ASN116" s="93"/>
      <c r="ASQ116" s="93"/>
      <c r="AST116" s="93"/>
      <c r="ASW116" s="93"/>
      <c r="ASZ116" s="93"/>
      <c r="ATC116" s="93"/>
      <c r="ATI116" s="93"/>
      <c r="ATL116" s="93"/>
      <c r="ATO116" s="93"/>
      <c r="ATQ116" s="93"/>
      <c r="ATR116" s="93"/>
      <c r="ATZ116" s="93"/>
      <c r="AUC116" s="93"/>
      <c r="AUF116" s="93"/>
      <c r="AUQ116" s="93"/>
      <c r="AUR116" s="93"/>
      <c r="AUW116" s="93"/>
      <c r="AVA116" s="93"/>
      <c r="AVB116" s="93"/>
      <c r="AVJ116" s="93"/>
      <c r="AVK116" s="93"/>
      <c r="AWK116" s="93"/>
      <c r="AWL116" s="93"/>
      <c r="AWM116" s="93"/>
      <c r="AWN116" s="93"/>
      <c r="AWO116" s="93"/>
      <c r="AWP116" s="93"/>
      <c r="AWQ116" s="93"/>
      <c r="AWR116" s="93"/>
      <c r="AWS116" s="93"/>
      <c r="AWT116" s="93"/>
      <c r="AWU116" s="93"/>
      <c r="AWV116" s="93"/>
      <c r="AWW116" s="93"/>
      <c r="AWX116" s="93"/>
      <c r="AWY116" s="93"/>
      <c r="AWZ116" s="93"/>
      <c r="AXA116" s="93"/>
      <c r="AXB116" s="93"/>
      <c r="AXC116" s="93"/>
      <c r="AXD116" s="93"/>
      <c r="AXE116" s="93"/>
      <c r="AXF116" s="93"/>
      <c r="AXG116" s="93"/>
      <c r="AXH116" s="93"/>
      <c r="AXI116" s="93"/>
      <c r="AXJ116" s="93"/>
      <c r="AXK116" s="93"/>
      <c r="AXL116" s="93"/>
      <c r="AXM116" s="93"/>
      <c r="AXN116" s="93"/>
      <c r="AXO116" s="93"/>
      <c r="AXP116" s="93"/>
      <c r="AXQ116" s="93"/>
      <c r="AXR116" s="93"/>
      <c r="AXS116" s="93"/>
      <c r="AXT116" s="93"/>
      <c r="AXU116" s="93"/>
      <c r="AXV116" s="93"/>
      <c r="AXW116" s="93"/>
      <c r="AXX116" s="93"/>
      <c r="AXY116" s="93"/>
      <c r="AXZ116" s="93"/>
      <c r="AYA116" s="93"/>
      <c r="AYB116" s="93"/>
      <c r="AYC116" s="93"/>
      <c r="AYD116" s="93"/>
      <c r="AYE116" s="93"/>
      <c r="AYF116" s="93"/>
      <c r="AYG116" s="93"/>
      <c r="AYH116" s="93"/>
      <c r="AYI116" s="93"/>
      <c r="AYJ116" s="93"/>
      <c r="AYK116" s="93"/>
      <c r="AYL116" s="93"/>
      <c r="AYM116" s="93"/>
      <c r="AYN116" s="93"/>
      <c r="AYO116" s="93"/>
      <c r="AYP116" s="93"/>
      <c r="AYV116" s="93"/>
      <c r="AYY116" s="93"/>
      <c r="AZB116" s="93"/>
      <c r="AZE116" s="93"/>
      <c r="AZH116" s="93"/>
      <c r="AZK116" s="93"/>
      <c r="AZQ116" s="93"/>
      <c r="AZZ116" s="93"/>
      <c r="BAC116" s="93"/>
      <c r="BAF116" s="93"/>
      <c r="BAI116" s="93"/>
      <c r="BAU116" s="93"/>
      <c r="BBA116" s="93"/>
      <c r="BBD116" s="93"/>
      <c r="BBG116" s="93"/>
      <c r="BBJ116" s="93"/>
      <c r="BBP116" s="93"/>
      <c r="BBS116" s="93"/>
      <c r="BBV116" s="93"/>
      <c r="BBY116" s="93"/>
      <c r="BCA116" s="93"/>
      <c r="BCB116" s="93"/>
      <c r="BCG116" s="93"/>
      <c r="BCJ116" s="93"/>
      <c r="BCM116" s="93"/>
      <c r="BCP116" s="93"/>
      <c r="BCS116" s="93"/>
      <c r="BCV116" s="93"/>
      <c r="BCY116" s="93"/>
      <c r="BDE116" s="93"/>
      <c r="BDH116" s="93"/>
      <c r="BDK116" s="93"/>
      <c r="BDM116" s="93"/>
      <c r="BDN116" s="93"/>
      <c r="BDV116" s="93"/>
      <c r="BDY116" s="93"/>
      <c r="BEB116" s="93"/>
      <c r="BEM116" s="93"/>
      <c r="BEN116" s="93"/>
      <c r="BES116" s="93"/>
      <c r="BEW116" s="93"/>
      <c r="BEX116" s="93"/>
      <c r="BFF116" s="93"/>
      <c r="BFG116" s="93"/>
      <c r="BGG116" s="93"/>
      <c r="BGH116" s="93"/>
      <c r="BGI116" s="93"/>
      <c r="BGJ116" s="93"/>
      <c r="BGK116" s="93"/>
      <c r="BGL116" s="93"/>
      <c r="BGM116" s="93"/>
      <c r="BGN116" s="93"/>
      <c r="BGO116" s="93"/>
      <c r="BGP116" s="93"/>
      <c r="BGQ116" s="93"/>
      <c r="BGR116" s="93"/>
      <c r="BGS116" s="93"/>
      <c r="BGT116" s="93"/>
      <c r="BGU116" s="93"/>
      <c r="BGV116" s="93"/>
      <c r="BGW116" s="93"/>
      <c r="BGX116" s="93"/>
      <c r="BGY116" s="93"/>
      <c r="BGZ116" s="93"/>
      <c r="BHA116" s="93"/>
      <c r="BHB116" s="93"/>
      <c r="BHC116" s="93"/>
      <c r="BHD116" s="93"/>
      <c r="BHE116" s="93"/>
      <c r="BHF116" s="93"/>
      <c r="BHG116" s="93"/>
      <c r="BHH116" s="93"/>
      <c r="BHI116" s="93"/>
      <c r="BHJ116" s="93"/>
      <c r="BHK116" s="93"/>
      <c r="BHL116" s="93"/>
      <c r="BHM116" s="93"/>
      <c r="BHN116" s="93"/>
      <c r="BHO116" s="93"/>
      <c r="BHP116" s="93"/>
      <c r="BHQ116" s="93"/>
      <c r="BHR116" s="93"/>
      <c r="BHS116" s="93"/>
      <c r="BHT116" s="93"/>
      <c r="BHU116" s="93"/>
      <c r="BHV116" s="93"/>
      <c r="BHW116" s="93"/>
      <c r="BHX116" s="93"/>
      <c r="BHY116" s="93"/>
      <c r="BHZ116" s="93"/>
      <c r="BIA116" s="93"/>
      <c r="BIB116" s="93"/>
      <c r="BIC116" s="93"/>
      <c r="BID116" s="93"/>
      <c r="BIE116" s="93"/>
      <c r="BIF116" s="93"/>
      <c r="BIG116" s="93"/>
      <c r="BIH116" s="93"/>
      <c r="BII116" s="93"/>
      <c r="BIJ116" s="93"/>
      <c r="BIK116" s="93"/>
      <c r="BIL116" s="93"/>
      <c r="BIR116" s="93"/>
      <c r="BIU116" s="93"/>
      <c r="BIX116" s="93"/>
      <c r="BJA116" s="93"/>
      <c r="BJD116" s="93"/>
      <c r="BJG116" s="93"/>
      <c r="BJM116" s="93"/>
      <c r="BJV116" s="93"/>
      <c r="BJY116" s="93"/>
      <c r="BKB116" s="93"/>
      <c r="BKE116" s="93"/>
      <c r="BKQ116" s="93"/>
      <c r="BKW116" s="93"/>
      <c r="BKZ116" s="93"/>
      <c r="BLC116" s="93"/>
      <c r="BLF116" s="93"/>
      <c r="BLL116" s="93"/>
      <c r="BLO116" s="93"/>
      <c r="BLR116" s="93"/>
      <c r="BLU116" s="93"/>
      <c r="BLW116" s="93"/>
      <c r="BLX116" s="93"/>
      <c r="BMC116" s="93"/>
      <c r="BMF116" s="93"/>
      <c r="BMI116" s="93"/>
      <c r="BML116" s="93"/>
      <c r="BMO116" s="93"/>
      <c r="BMR116" s="93"/>
      <c r="BMU116" s="93"/>
      <c r="BNA116" s="93"/>
      <c r="BND116" s="93"/>
      <c r="BNG116" s="93"/>
      <c r="BNI116" s="93"/>
      <c r="BNJ116" s="93"/>
      <c r="BNR116" s="93"/>
      <c r="BNU116" s="93"/>
      <c r="BNX116" s="93"/>
      <c r="BOI116" s="93"/>
      <c r="BOJ116" s="93"/>
      <c r="BOO116" s="93"/>
      <c r="BOS116" s="93"/>
      <c r="BOT116" s="93"/>
      <c r="BPB116" s="93"/>
      <c r="BPC116" s="93"/>
      <c r="BQC116" s="93"/>
      <c r="BQD116" s="93"/>
      <c r="BQE116" s="93"/>
      <c r="BQF116" s="93"/>
      <c r="BQG116" s="93"/>
      <c r="BQH116" s="93"/>
      <c r="BQI116" s="93"/>
      <c r="BQJ116" s="93"/>
      <c r="BQK116" s="93"/>
      <c r="BQL116" s="93"/>
      <c r="BQM116" s="93"/>
      <c r="BQN116" s="93"/>
      <c r="BQO116" s="93"/>
      <c r="BQP116" s="93"/>
      <c r="BQQ116" s="93"/>
      <c r="BQR116" s="93"/>
      <c r="BQS116" s="93"/>
      <c r="BQT116" s="93"/>
      <c r="BQU116" s="93"/>
      <c r="BQV116" s="93"/>
      <c r="BQW116" s="93"/>
      <c r="BQX116" s="93"/>
      <c r="BQY116" s="93"/>
      <c r="BQZ116" s="93"/>
      <c r="BRA116" s="93"/>
      <c r="BRB116" s="93"/>
      <c r="BRC116" s="93"/>
      <c r="BRD116" s="93"/>
      <c r="BRE116" s="93"/>
      <c r="BRF116" s="93"/>
      <c r="BRG116" s="93"/>
      <c r="BRH116" s="93"/>
      <c r="BRI116" s="93"/>
      <c r="BRJ116" s="93"/>
      <c r="BRK116" s="93"/>
      <c r="BRL116" s="93"/>
      <c r="BRM116" s="93"/>
      <c r="BRN116" s="93"/>
      <c r="BRO116" s="93"/>
      <c r="BRP116" s="93"/>
      <c r="BRQ116" s="93"/>
      <c r="BRR116" s="93"/>
      <c r="BRS116" s="93"/>
      <c r="BRT116" s="93"/>
      <c r="BRU116" s="93"/>
      <c r="BRV116" s="93"/>
      <c r="BRW116" s="93"/>
      <c r="BRX116" s="93"/>
      <c r="BRY116" s="93"/>
      <c r="BRZ116" s="93"/>
      <c r="BSA116" s="93"/>
      <c r="BSB116" s="93"/>
      <c r="BSC116" s="93"/>
      <c r="BSD116" s="93"/>
      <c r="BSE116" s="93"/>
      <c r="BSF116" s="93"/>
      <c r="BSG116" s="93"/>
      <c r="BSH116" s="93"/>
      <c r="BSN116" s="93"/>
      <c r="BSQ116" s="93"/>
      <c r="BST116" s="93"/>
      <c r="BSW116" s="93"/>
      <c r="BSZ116" s="93"/>
      <c r="BTC116" s="93"/>
      <c r="BTI116" s="93"/>
      <c r="BTR116" s="93"/>
      <c r="BTU116" s="93"/>
      <c r="BTX116" s="93"/>
      <c r="BUA116" s="93"/>
      <c r="BUM116" s="93"/>
      <c r="BUS116" s="93"/>
      <c r="BUV116" s="93"/>
      <c r="BUY116" s="93"/>
      <c r="BVB116" s="93"/>
      <c r="BVH116" s="93"/>
      <c r="BVK116" s="93"/>
      <c r="BVN116" s="93"/>
      <c r="BVQ116" s="93"/>
      <c r="BVS116" s="93"/>
      <c r="BVT116" s="93"/>
      <c r="BVY116" s="93"/>
      <c r="BWB116" s="93"/>
      <c r="BWE116" s="93"/>
      <c r="BWH116" s="93"/>
      <c r="BWK116" s="93"/>
      <c r="BWN116" s="93"/>
      <c r="BWQ116" s="93"/>
      <c r="BWW116" s="93"/>
      <c r="BWZ116" s="93"/>
      <c r="BXC116" s="93"/>
      <c r="BXE116" s="93"/>
      <c r="BXF116" s="93"/>
      <c r="BXN116" s="93"/>
      <c r="BXQ116" s="93"/>
      <c r="BXT116" s="93"/>
      <c r="BYE116" s="93"/>
      <c r="BYF116" s="93"/>
      <c r="BYK116" s="93"/>
      <c r="BYO116" s="93"/>
      <c r="BYP116" s="93"/>
      <c r="BYX116" s="93"/>
      <c r="BYY116" s="93"/>
      <c r="BZY116" s="93"/>
      <c r="BZZ116" s="93"/>
      <c r="CAA116" s="93"/>
      <c r="CAB116" s="93"/>
      <c r="CAC116" s="93"/>
      <c r="CAD116" s="93"/>
      <c r="CAE116" s="93"/>
      <c r="CAF116" s="93"/>
      <c r="CAG116" s="93"/>
      <c r="CAH116" s="93"/>
      <c r="CAI116" s="93"/>
      <c r="CAJ116" s="93"/>
      <c r="CAK116" s="93"/>
      <c r="CAL116" s="93"/>
      <c r="CAM116" s="93"/>
      <c r="CAN116" s="93"/>
      <c r="CAO116" s="93"/>
      <c r="CAP116" s="93"/>
      <c r="CAQ116" s="93"/>
      <c r="CAR116" s="93"/>
      <c r="CAS116" s="93"/>
      <c r="CAT116" s="93"/>
      <c r="CAU116" s="93"/>
      <c r="CAV116" s="93"/>
      <c r="CAW116" s="93"/>
      <c r="CAX116" s="93"/>
      <c r="CAY116" s="93"/>
      <c r="CAZ116" s="93"/>
      <c r="CBA116" s="93"/>
      <c r="CBB116" s="93"/>
      <c r="CBC116" s="93"/>
      <c r="CBD116" s="93"/>
      <c r="CBE116" s="93"/>
      <c r="CBF116" s="93"/>
      <c r="CBG116" s="93"/>
      <c r="CBH116" s="93"/>
      <c r="CBI116" s="93"/>
      <c r="CBJ116" s="93"/>
      <c r="CBK116" s="93"/>
      <c r="CBL116" s="93"/>
      <c r="CBM116" s="93"/>
      <c r="CBN116" s="93"/>
      <c r="CBO116" s="93"/>
      <c r="CBP116" s="93"/>
      <c r="CBQ116" s="93"/>
      <c r="CBR116" s="93"/>
      <c r="CBS116" s="93"/>
      <c r="CBT116" s="93"/>
      <c r="CBU116" s="93"/>
      <c r="CBV116" s="93"/>
      <c r="CBW116" s="93"/>
      <c r="CBX116" s="93"/>
      <c r="CBY116" s="93"/>
      <c r="CBZ116" s="93"/>
      <c r="CCA116" s="93"/>
      <c r="CCB116" s="93"/>
      <c r="CCC116" s="93"/>
      <c r="CCD116" s="93"/>
      <c r="CCJ116" s="93"/>
      <c r="CCM116" s="93"/>
      <c r="CCP116" s="93"/>
      <c r="CCS116" s="93"/>
      <c r="CCV116" s="93"/>
      <c r="CCY116" s="93"/>
      <c r="CDE116" s="93"/>
      <c r="CDN116" s="93"/>
      <c r="CDQ116" s="93"/>
      <c r="CDT116" s="93"/>
      <c r="CDW116" s="93"/>
      <c r="CEI116" s="93"/>
      <c r="CEO116" s="93"/>
      <c r="CER116" s="93"/>
      <c r="CEU116" s="93"/>
      <c r="CEX116" s="93"/>
      <c r="CFD116" s="93"/>
      <c r="CFG116" s="93"/>
      <c r="CFJ116" s="93"/>
      <c r="CFM116" s="93"/>
      <c r="CFO116" s="93"/>
      <c r="CFP116" s="93"/>
      <c r="CFU116" s="93"/>
      <c r="CFX116" s="93"/>
      <c r="CGA116" s="93"/>
      <c r="CGD116" s="93"/>
      <c r="CGG116" s="93"/>
      <c r="CGJ116" s="93"/>
      <c r="CGM116" s="93"/>
      <c r="CGS116" s="93"/>
      <c r="CGV116" s="93"/>
      <c r="CGY116" s="93"/>
      <c r="CHA116" s="93"/>
      <c r="CHB116" s="93"/>
      <c r="CHJ116" s="93"/>
      <c r="CHM116" s="93"/>
      <c r="CHP116" s="93"/>
      <c r="CIA116" s="93"/>
      <c r="CIB116" s="93"/>
      <c r="CIG116" s="93"/>
      <c r="CIK116" s="93"/>
      <c r="CIL116" s="93"/>
      <c r="CIT116" s="93"/>
      <c r="CIU116" s="93"/>
      <c r="CJU116" s="93"/>
      <c r="CJV116" s="93"/>
      <c r="CJW116" s="93"/>
      <c r="CJX116" s="93"/>
      <c r="CJY116" s="93"/>
      <c r="CJZ116" s="93"/>
      <c r="CKA116" s="93"/>
      <c r="CKB116" s="93"/>
      <c r="CKC116" s="93"/>
      <c r="CKD116" s="93"/>
      <c r="CKE116" s="93"/>
      <c r="CKF116" s="93"/>
      <c r="CKG116" s="93"/>
      <c r="CKH116" s="93"/>
      <c r="CKI116" s="93"/>
      <c r="CKJ116" s="93"/>
      <c r="CKK116" s="93"/>
      <c r="CKL116" s="93"/>
      <c r="CKM116" s="93"/>
      <c r="CKN116" s="93"/>
      <c r="CKO116" s="93"/>
      <c r="CKP116" s="93"/>
      <c r="CKQ116" s="93"/>
      <c r="CKR116" s="93"/>
      <c r="CKS116" s="93"/>
      <c r="CKT116" s="93"/>
      <c r="CKU116" s="93"/>
      <c r="CKV116" s="93"/>
      <c r="CKW116" s="93"/>
      <c r="CKX116" s="93"/>
      <c r="CKY116" s="93"/>
      <c r="CKZ116" s="93"/>
      <c r="CLA116" s="93"/>
      <c r="CLB116" s="93"/>
      <c r="CLC116" s="93"/>
      <c r="CLD116" s="93"/>
      <c r="CLE116" s="93"/>
      <c r="CLF116" s="93"/>
      <c r="CLG116" s="93"/>
      <c r="CLH116" s="93"/>
      <c r="CLI116" s="93"/>
      <c r="CLJ116" s="93"/>
      <c r="CLK116" s="93"/>
      <c r="CLL116" s="93"/>
      <c r="CLM116" s="93"/>
      <c r="CLN116" s="93"/>
      <c r="CLO116" s="93"/>
      <c r="CLP116" s="93"/>
      <c r="CLQ116" s="93"/>
      <c r="CLR116" s="93"/>
      <c r="CLS116" s="93"/>
      <c r="CLT116" s="93"/>
      <c r="CLU116" s="93"/>
      <c r="CLV116" s="93"/>
      <c r="CLW116" s="93"/>
      <c r="CLX116" s="93"/>
      <c r="CLY116" s="93"/>
      <c r="CLZ116" s="93"/>
      <c r="CMF116" s="93"/>
      <c r="CMI116" s="93"/>
      <c r="CML116" s="93"/>
      <c r="CMO116" s="93"/>
      <c r="CMR116" s="93"/>
      <c r="CMU116" s="93"/>
      <c r="CNA116" s="93"/>
      <c r="CNJ116" s="93"/>
      <c r="CNM116" s="93"/>
      <c r="CNP116" s="93"/>
      <c r="CNS116" s="93"/>
      <c r="COE116" s="93"/>
      <c r="COK116" s="93"/>
      <c r="CON116" s="93"/>
      <c r="COQ116" s="93"/>
      <c r="COT116" s="93"/>
      <c r="COZ116" s="93"/>
      <c r="CPC116" s="93"/>
      <c r="CPF116" s="93"/>
      <c r="CPI116" s="93"/>
      <c r="CPK116" s="93"/>
      <c r="CPL116" s="93"/>
      <c r="CPQ116" s="93"/>
      <c r="CPT116" s="93"/>
      <c r="CPW116" s="93"/>
      <c r="CPZ116" s="93"/>
      <c r="CQC116" s="93"/>
      <c r="CQF116" s="93"/>
      <c r="CQI116" s="93"/>
      <c r="CQO116" s="93"/>
      <c r="CQR116" s="93"/>
      <c r="CQU116" s="93"/>
      <c r="CQW116" s="93"/>
      <c r="CQX116" s="93"/>
      <c r="CRF116" s="93"/>
      <c r="CRI116" s="93"/>
      <c r="CRL116" s="93"/>
      <c r="CRW116" s="93"/>
      <c r="CRX116" s="93"/>
      <c r="CSC116" s="93"/>
      <c r="CSG116" s="93"/>
      <c r="CSH116" s="93"/>
      <c r="CSP116" s="93"/>
      <c r="CSQ116" s="93"/>
      <c r="CTQ116" s="93"/>
      <c r="CTR116" s="93"/>
      <c r="CTS116" s="93"/>
      <c r="CTT116" s="93"/>
      <c r="CTU116" s="93"/>
      <c r="CTV116" s="93"/>
      <c r="CTW116" s="93"/>
      <c r="CTX116" s="93"/>
      <c r="CTY116" s="93"/>
      <c r="CTZ116" s="93"/>
      <c r="CUA116" s="93"/>
      <c r="CUB116" s="93"/>
      <c r="CUC116" s="93"/>
      <c r="CUD116" s="93"/>
      <c r="CUE116" s="93"/>
      <c r="CUF116" s="93"/>
      <c r="CUG116" s="93"/>
      <c r="CUH116" s="93"/>
      <c r="CUI116" s="93"/>
      <c r="CUJ116" s="93"/>
      <c r="CUK116" s="93"/>
      <c r="CUL116" s="93"/>
      <c r="CUM116" s="93"/>
      <c r="CUN116" s="93"/>
      <c r="CUO116" s="93"/>
      <c r="CUP116" s="93"/>
      <c r="CUQ116" s="93"/>
      <c r="CUR116" s="93"/>
      <c r="CUS116" s="93"/>
      <c r="CUT116" s="93"/>
      <c r="CUU116" s="93"/>
      <c r="CUV116" s="93"/>
      <c r="CUW116" s="93"/>
      <c r="CUX116" s="93"/>
      <c r="CUY116" s="93"/>
      <c r="CUZ116" s="93"/>
      <c r="CVA116" s="93"/>
      <c r="CVB116" s="93"/>
      <c r="CVC116" s="93"/>
      <c r="CVD116" s="93"/>
      <c r="CVE116" s="93"/>
      <c r="CVF116" s="93"/>
      <c r="CVG116" s="93"/>
      <c r="CVH116" s="93"/>
      <c r="CVI116" s="93"/>
      <c r="CVJ116" s="93"/>
      <c r="CVK116" s="93"/>
      <c r="CVL116" s="93"/>
      <c r="CVM116" s="93"/>
      <c r="CVN116" s="93"/>
      <c r="CVO116" s="93"/>
      <c r="CVP116" s="93"/>
      <c r="CVQ116" s="93"/>
      <c r="CVR116" s="93"/>
      <c r="CVS116" s="93"/>
      <c r="CVT116" s="93"/>
      <c r="CVU116" s="93"/>
      <c r="CVV116" s="93"/>
      <c r="CWB116" s="93"/>
      <c r="CWE116" s="93"/>
      <c r="CWH116" s="93"/>
      <c r="CWK116" s="93"/>
      <c r="CWN116" s="93"/>
      <c r="CWQ116" s="93"/>
      <c r="CWW116" s="93"/>
      <c r="CXF116" s="93"/>
      <c r="CXI116" s="93"/>
      <c r="CXL116" s="93"/>
      <c r="CXO116" s="93"/>
      <c r="CYA116" s="93"/>
      <c r="CYG116" s="93"/>
      <c r="CYJ116" s="93"/>
      <c r="CYM116" s="93"/>
      <c r="CYP116" s="93"/>
      <c r="CYV116" s="93"/>
      <c r="CYY116" s="93"/>
      <c r="CZB116" s="93"/>
      <c r="CZE116" s="93"/>
      <c r="CZG116" s="93"/>
      <c r="CZH116" s="93"/>
      <c r="CZM116" s="93"/>
      <c r="CZP116" s="93"/>
      <c r="CZS116" s="93"/>
      <c r="CZV116" s="93"/>
      <c r="CZY116" s="93"/>
      <c r="DAB116" s="93"/>
      <c r="DAE116" s="93"/>
      <c r="DAK116" s="93"/>
      <c r="DAN116" s="93"/>
      <c r="DAQ116" s="93"/>
      <c r="DAS116" s="93"/>
      <c r="DAT116" s="93"/>
      <c r="DBB116" s="93"/>
      <c r="DBE116" s="93"/>
      <c r="DBH116" s="93"/>
      <c r="DBS116" s="93"/>
      <c r="DBT116" s="93"/>
      <c r="DBY116" s="93"/>
      <c r="DCC116" s="93"/>
      <c r="DCD116" s="93"/>
      <c r="DCL116" s="93"/>
      <c r="DCM116" s="93"/>
      <c r="DDM116" s="93"/>
      <c r="DDN116" s="93"/>
      <c r="DDO116" s="93"/>
      <c r="DDP116" s="93"/>
      <c r="DDQ116" s="93"/>
      <c r="DDR116" s="93"/>
      <c r="DDS116" s="93"/>
      <c r="DDT116" s="93"/>
      <c r="DDU116" s="93"/>
      <c r="DDV116" s="93"/>
      <c r="DDW116" s="93"/>
      <c r="DDX116" s="93"/>
      <c r="DDY116" s="93"/>
      <c r="DDZ116" s="93"/>
      <c r="DEA116" s="93"/>
      <c r="DEB116" s="93"/>
      <c r="DEC116" s="93"/>
      <c r="DED116" s="93"/>
      <c r="DEE116" s="93"/>
      <c r="DEF116" s="93"/>
      <c r="DEG116" s="93"/>
      <c r="DEH116" s="93"/>
      <c r="DEI116" s="93"/>
      <c r="DEJ116" s="93"/>
      <c r="DEK116" s="93"/>
      <c r="DEL116" s="93"/>
      <c r="DEM116" s="93"/>
      <c r="DEN116" s="93"/>
      <c r="DEO116" s="93"/>
      <c r="DEP116" s="93"/>
      <c r="DEQ116" s="93"/>
      <c r="DER116" s="93"/>
      <c r="DES116" s="93"/>
      <c r="DET116" s="93"/>
      <c r="DEU116" s="93"/>
      <c r="DEV116" s="93"/>
      <c r="DEW116" s="93"/>
      <c r="DEX116" s="93"/>
      <c r="DEY116" s="93"/>
      <c r="DEZ116" s="93"/>
      <c r="DFA116" s="93"/>
      <c r="DFB116" s="93"/>
      <c r="DFC116" s="93"/>
      <c r="DFD116" s="93"/>
      <c r="DFE116" s="93"/>
      <c r="DFF116" s="93"/>
      <c r="DFG116" s="93"/>
      <c r="DFH116" s="93"/>
      <c r="DFI116" s="93"/>
      <c r="DFJ116" s="93"/>
      <c r="DFK116" s="93"/>
      <c r="DFL116" s="93"/>
      <c r="DFM116" s="93"/>
      <c r="DFN116" s="93"/>
      <c r="DFO116" s="93"/>
      <c r="DFP116" s="93"/>
      <c r="DFQ116" s="93"/>
      <c r="DFR116" s="93"/>
      <c r="DFX116" s="93"/>
      <c r="DGA116" s="93"/>
      <c r="DGD116" s="93"/>
      <c r="DGG116" s="93"/>
      <c r="DGJ116" s="93"/>
      <c r="DGM116" s="93"/>
      <c r="DGS116" s="93"/>
      <c r="DHB116" s="93"/>
      <c r="DHE116" s="93"/>
      <c r="DHH116" s="93"/>
      <c r="DHK116" s="93"/>
      <c r="DHW116" s="93"/>
      <c r="DIC116" s="93"/>
      <c r="DIF116" s="93"/>
      <c r="DII116" s="93"/>
      <c r="DIL116" s="93"/>
      <c r="DIR116" s="93"/>
      <c r="DIU116" s="93"/>
      <c r="DIX116" s="93"/>
      <c r="DJA116" s="93"/>
      <c r="DJC116" s="93"/>
      <c r="DJD116" s="93"/>
      <c r="DJI116" s="93"/>
      <c r="DJL116" s="93"/>
      <c r="DJO116" s="93"/>
      <c r="DJR116" s="93"/>
      <c r="DJU116" s="93"/>
      <c r="DJX116" s="93"/>
      <c r="DKA116" s="93"/>
      <c r="DKG116" s="93"/>
      <c r="DKJ116" s="93"/>
      <c r="DKM116" s="93"/>
      <c r="DKO116" s="93"/>
      <c r="DKP116" s="93"/>
      <c r="DKX116" s="93"/>
      <c r="DLA116" s="93"/>
      <c r="DLD116" s="93"/>
      <c r="DLO116" s="93"/>
      <c r="DLP116" s="93"/>
      <c r="DLU116" s="93"/>
      <c r="DLY116" s="93"/>
      <c r="DLZ116" s="93"/>
      <c r="DMH116" s="93"/>
      <c r="DMI116" s="93"/>
      <c r="DNI116" s="93"/>
      <c r="DNJ116" s="93"/>
      <c r="DNK116" s="93"/>
      <c r="DNL116" s="93"/>
      <c r="DNM116" s="93"/>
      <c r="DNN116" s="93"/>
      <c r="DNO116" s="93"/>
      <c r="DNP116" s="93"/>
      <c r="DNQ116" s="93"/>
      <c r="DNR116" s="93"/>
      <c r="DNS116" s="93"/>
      <c r="DNT116" s="93"/>
      <c r="DNU116" s="93"/>
      <c r="DNV116" s="93"/>
      <c r="DNW116" s="93"/>
      <c r="DNX116" s="93"/>
      <c r="DNY116" s="93"/>
      <c r="DNZ116" s="93"/>
      <c r="DOA116" s="93"/>
      <c r="DOB116" s="93"/>
      <c r="DOC116" s="93"/>
      <c r="DOD116" s="93"/>
      <c r="DOE116" s="93"/>
      <c r="DOF116" s="93"/>
      <c r="DOG116" s="93"/>
      <c r="DOH116" s="93"/>
      <c r="DOI116" s="93"/>
      <c r="DOJ116" s="93"/>
      <c r="DOK116" s="93"/>
      <c r="DOL116" s="93"/>
      <c r="DOM116" s="93"/>
      <c r="DON116" s="93"/>
      <c r="DOO116" s="93"/>
      <c r="DOP116" s="93"/>
      <c r="DOQ116" s="93"/>
      <c r="DOR116" s="93"/>
      <c r="DOS116" s="93"/>
      <c r="DOT116" s="93"/>
      <c r="DOU116" s="93"/>
      <c r="DOV116" s="93"/>
      <c r="DOW116" s="93"/>
      <c r="DOX116" s="93"/>
      <c r="DOY116" s="93"/>
      <c r="DOZ116" s="93"/>
      <c r="DPA116" s="93"/>
      <c r="DPB116" s="93"/>
      <c r="DPC116" s="93"/>
      <c r="DPD116" s="93"/>
      <c r="DPE116" s="93"/>
      <c r="DPF116" s="93"/>
      <c r="DPG116" s="93"/>
      <c r="DPH116" s="93"/>
      <c r="DPI116" s="93"/>
      <c r="DPJ116" s="93"/>
      <c r="DPK116" s="93"/>
      <c r="DPL116" s="93"/>
      <c r="DPM116" s="93"/>
      <c r="DPN116" s="93"/>
      <c r="DPT116" s="93"/>
      <c r="DPW116" s="93"/>
      <c r="DPZ116" s="93"/>
      <c r="DQC116" s="93"/>
      <c r="DQF116" s="93"/>
      <c r="DQI116" s="93"/>
      <c r="DQO116" s="93"/>
      <c r="DQX116" s="93"/>
      <c r="DRA116" s="93"/>
      <c r="DRD116" s="93"/>
      <c r="DRG116" s="93"/>
      <c r="DRS116" s="93"/>
      <c r="DRY116" s="93"/>
      <c r="DSB116" s="93"/>
      <c r="DSE116" s="93"/>
      <c r="DSH116" s="93"/>
      <c r="DSN116" s="93"/>
      <c r="DSQ116" s="93"/>
      <c r="DST116" s="93"/>
      <c r="DSW116" s="93"/>
      <c r="DSY116" s="93"/>
      <c r="DSZ116" s="93"/>
      <c r="DTE116" s="93"/>
      <c r="DTH116" s="93"/>
      <c r="DTK116" s="93"/>
      <c r="DTN116" s="93"/>
      <c r="DTQ116" s="93"/>
      <c r="DTT116" s="93"/>
      <c r="DTW116" s="93"/>
      <c r="DUC116" s="93"/>
      <c r="DUF116" s="93"/>
      <c r="DUI116" s="93"/>
      <c r="DUK116" s="93"/>
      <c r="DUL116" s="93"/>
      <c r="DUT116" s="93"/>
      <c r="DUW116" s="93"/>
      <c r="DUZ116" s="93"/>
      <c r="DVK116" s="93"/>
      <c r="DVL116" s="93"/>
      <c r="DVQ116" s="93"/>
      <c r="DVU116" s="93"/>
      <c r="DVV116" s="93"/>
      <c r="DWD116" s="93"/>
      <c r="DWE116" s="93"/>
      <c r="DXE116" s="93"/>
      <c r="DXF116" s="93"/>
      <c r="DXG116" s="93"/>
      <c r="DXH116" s="93"/>
      <c r="DXI116" s="93"/>
      <c r="DXJ116" s="93"/>
      <c r="DXK116" s="93"/>
      <c r="DXL116" s="93"/>
      <c r="DXM116" s="93"/>
      <c r="DXN116" s="93"/>
      <c r="DXO116" s="93"/>
      <c r="DXP116" s="93"/>
      <c r="DXQ116" s="93"/>
      <c r="DXR116" s="93"/>
      <c r="DXS116" s="93"/>
      <c r="DXT116" s="93"/>
      <c r="DXU116" s="93"/>
      <c r="DXV116" s="93"/>
      <c r="DXW116" s="93"/>
      <c r="DXX116" s="93"/>
      <c r="DXY116" s="93"/>
      <c r="DXZ116" s="93"/>
      <c r="DYA116" s="93"/>
      <c r="DYB116" s="93"/>
      <c r="DYC116" s="93"/>
      <c r="DYD116" s="93"/>
      <c r="DYE116" s="93"/>
      <c r="DYF116" s="93"/>
      <c r="DYG116" s="93"/>
      <c r="DYH116" s="93"/>
      <c r="DYI116" s="93"/>
      <c r="DYJ116" s="93"/>
      <c r="DYK116" s="93"/>
      <c r="DYL116" s="93"/>
      <c r="DYM116" s="93"/>
      <c r="DYN116" s="93"/>
      <c r="DYO116" s="93"/>
      <c r="DYP116" s="93"/>
      <c r="DYQ116" s="93"/>
      <c r="DYR116" s="93"/>
      <c r="DYS116" s="93"/>
      <c r="DYT116" s="93"/>
      <c r="DYU116" s="93"/>
      <c r="DYV116" s="93"/>
      <c r="DYW116" s="93"/>
      <c r="DYX116" s="93"/>
      <c r="DYY116" s="93"/>
      <c r="DYZ116" s="93"/>
      <c r="DZA116" s="93"/>
      <c r="DZB116" s="93"/>
      <c r="DZC116" s="93"/>
      <c r="DZD116" s="93"/>
      <c r="DZE116" s="93"/>
      <c r="DZF116" s="93"/>
      <c r="DZG116" s="93"/>
      <c r="DZH116" s="93"/>
      <c r="DZI116" s="93"/>
      <c r="DZJ116" s="93"/>
      <c r="DZP116" s="93"/>
      <c r="DZS116" s="93"/>
      <c r="DZV116" s="93"/>
      <c r="DZY116" s="93"/>
      <c r="EAB116" s="93"/>
      <c r="EAE116" s="93"/>
      <c r="EAK116" s="93"/>
      <c r="EAT116" s="93"/>
      <c r="EAW116" s="93"/>
      <c r="EAZ116" s="93"/>
      <c r="EBC116" s="93"/>
      <c r="EBO116" s="93"/>
      <c r="EBU116" s="93"/>
      <c r="EBX116" s="93"/>
      <c r="ECA116" s="93"/>
      <c r="ECD116" s="93"/>
      <c r="ECJ116" s="93"/>
      <c r="ECM116" s="93"/>
      <c r="ECP116" s="93"/>
      <c r="ECS116" s="93"/>
      <c r="ECU116" s="93"/>
      <c r="ECV116" s="93"/>
      <c r="EDA116" s="93"/>
      <c r="EDD116" s="93"/>
      <c r="EDG116" s="93"/>
      <c r="EDJ116" s="93"/>
      <c r="EDM116" s="93"/>
      <c r="EDP116" s="93"/>
      <c r="EDS116" s="93"/>
      <c r="EDY116" s="93"/>
      <c r="EEB116" s="93"/>
      <c r="EEE116" s="93"/>
      <c r="EEG116" s="93"/>
      <c r="EEH116" s="93"/>
      <c r="EEP116" s="93"/>
      <c r="EES116" s="93"/>
      <c r="EEV116" s="93"/>
      <c r="EFG116" s="93"/>
      <c r="EFH116" s="93"/>
      <c r="EFM116" s="93"/>
      <c r="EFQ116" s="93"/>
      <c r="EFR116" s="93"/>
      <c r="EFZ116" s="93"/>
      <c r="EGA116" s="93"/>
      <c r="EHA116" s="93"/>
      <c r="EHB116" s="93"/>
      <c r="EHC116" s="93"/>
      <c r="EHD116" s="93"/>
      <c r="EHE116" s="93"/>
      <c r="EHF116" s="93"/>
      <c r="EHG116" s="93"/>
      <c r="EHH116" s="93"/>
      <c r="EHI116" s="93"/>
      <c r="EHJ116" s="93"/>
      <c r="EHK116" s="93"/>
      <c r="EHL116" s="93"/>
      <c r="EHM116" s="93"/>
      <c r="EHN116" s="93"/>
      <c r="EHO116" s="93"/>
      <c r="EHP116" s="93"/>
      <c r="EHQ116" s="93"/>
      <c r="EHR116" s="93"/>
      <c r="EHS116" s="93"/>
      <c r="EHT116" s="93"/>
      <c r="EHU116" s="93"/>
      <c r="EHV116" s="93"/>
      <c r="EHW116" s="93"/>
      <c r="EHX116" s="93"/>
      <c r="EHY116" s="93"/>
      <c r="EHZ116" s="93"/>
      <c r="EIA116" s="93"/>
      <c r="EIB116" s="93"/>
      <c r="EIC116" s="93"/>
      <c r="EID116" s="93"/>
      <c r="EIE116" s="93"/>
      <c r="EIF116" s="93"/>
      <c r="EIG116" s="93"/>
      <c r="EIH116" s="93"/>
      <c r="EII116" s="93"/>
      <c r="EIJ116" s="93"/>
      <c r="EIK116" s="93"/>
      <c r="EIL116" s="93"/>
      <c r="EIM116" s="93"/>
      <c r="EIN116" s="93"/>
      <c r="EIO116" s="93"/>
      <c r="EIP116" s="93"/>
      <c r="EIQ116" s="93"/>
      <c r="EIR116" s="93"/>
      <c r="EIS116" s="93"/>
      <c r="EIT116" s="93"/>
      <c r="EIU116" s="93"/>
      <c r="EIV116" s="93"/>
      <c r="EIW116" s="93"/>
      <c r="EIX116" s="93"/>
      <c r="EIY116" s="93"/>
      <c r="EIZ116" s="93"/>
      <c r="EJA116" s="93"/>
      <c r="EJB116" s="93"/>
      <c r="EJC116" s="93"/>
      <c r="EJD116" s="93"/>
      <c r="EJE116" s="93"/>
      <c r="EJF116" s="93"/>
      <c r="EJL116" s="93"/>
      <c r="EJO116" s="93"/>
      <c r="EJR116" s="93"/>
      <c r="EJU116" s="93"/>
      <c r="EJX116" s="93"/>
      <c r="EKA116" s="93"/>
      <c r="EKG116" s="93"/>
      <c r="EKP116" s="93"/>
      <c r="EKS116" s="93"/>
      <c r="EKV116" s="93"/>
      <c r="EKY116" s="93"/>
      <c r="ELK116" s="93"/>
      <c r="ELQ116" s="93"/>
      <c r="ELT116" s="93"/>
      <c r="ELW116" s="93"/>
      <c r="ELZ116" s="93"/>
      <c r="EMF116" s="93"/>
      <c r="EMI116" s="93"/>
      <c r="EML116" s="93"/>
      <c r="EMO116" s="93"/>
      <c r="EMQ116" s="93"/>
      <c r="EMR116" s="93"/>
      <c r="EMW116" s="93"/>
      <c r="EMZ116" s="93"/>
      <c r="ENC116" s="93"/>
      <c r="ENF116" s="93"/>
      <c r="ENI116" s="93"/>
      <c r="ENL116" s="93"/>
      <c r="ENO116" s="93"/>
      <c r="ENU116" s="93"/>
      <c r="ENX116" s="93"/>
      <c r="EOA116" s="93"/>
      <c r="EOC116" s="93"/>
      <c r="EOD116" s="93"/>
      <c r="EOL116" s="93"/>
      <c r="EOO116" s="93"/>
      <c r="EOR116" s="93"/>
      <c r="EPC116" s="93"/>
      <c r="EPD116" s="93"/>
      <c r="EPI116" s="93"/>
      <c r="EPM116" s="93"/>
      <c r="EPN116" s="93"/>
      <c r="EPV116" s="93"/>
      <c r="EPW116" s="93"/>
      <c r="EQW116" s="93"/>
      <c r="EQX116" s="93"/>
      <c r="EQY116" s="93"/>
      <c r="EQZ116" s="93"/>
      <c r="ERA116" s="93"/>
      <c r="ERB116" s="93"/>
      <c r="ERC116" s="93"/>
      <c r="ERD116" s="93"/>
      <c r="ERE116" s="93"/>
      <c r="ERF116" s="93"/>
      <c r="ERG116" s="93"/>
      <c r="ERH116" s="93"/>
      <c r="ERI116" s="93"/>
      <c r="ERJ116" s="93"/>
      <c r="ERK116" s="93"/>
      <c r="ERL116" s="93"/>
      <c r="ERM116" s="93"/>
      <c r="ERN116" s="93"/>
      <c r="ERO116" s="93"/>
      <c r="ERP116" s="93"/>
      <c r="ERQ116" s="93"/>
      <c r="ERR116" s="93"/>
      <c r="ERS116" s="93"/>
      <c r="ERT116" s="93"/>
      <c r="ERU116" s="93"/>
      <c r="ERV116" s="93"/>
      <c r="ERW116" s="93"/>
      <c r="ERX116" s="93"/>
      <c r="ERY116" s="93"/>
      <c r="ERZ116" s="93"/>
      <c r="ESA116" s="93"/>
      <c r="ESB116" s="93"/>
      <c r="ESC116" s="93"/>
      <c r="ESD116" s="93"/>
      <c r="ESE116" s="93"/>
      <c r="ESF116" s="93"/>
      <c r="ESG116" s="93"/>
      <c r="ESH116" s="93"/>
      <c r="ESI116" s="93"/>
      <c r="ESJ116" s="93"/>
      <c r="ESK116" s="93"/>
      <c r="ESL116" s="93"/>
      <c r="ESM116" s="93"/>
      <c r="ESN116" s="93"/>
      <c r="ESO116" s="93"/>
      <c r="ESP116" s="93"/>
      <c r="ESQ116" s="93"/>
      <c r="ESR116" s="93"/>
      <c r="ESS116" s="93"/>
      <c r="EST116" s="93"/>
      <c r="ESU116" s="93"/>
      <c r="ESV116" s="93"/>
      <c r="ESW116" s="93"/>
      <c r="ESX116" s="93"/>
      <c r="ESY116" s="93"/>
      <c r="ESZ116" s="93"/>
      <c r="ETA116" s="93"/>
      <c r="ETB116" s="93"/>
      <c r="ETH116" s="93"/>
      <c r="ETK116" s="93"/>
      <c r="ETN116" s="93"/>
      <c r="ETQ116" s="93"/>
      <c r="ETT116" s="93"/>
      <c r="ETW116" s="93"/>
      <c r="EUC116" s="93"/>
      <c r="EUL116" s="93"/>
      <c r="EUO116" s="93"/>
      <c r="EUR116" s="93"/>
      <c r="EUU116" s="93"/>
      <c r="EVG116" s="93"/>
      <c r="EVM116" s="93"/>
      <c r="EVP116" s="93"/>
      <c r="EVS116" s="93"/>
      <c r="EVV116" s="93"/>
      <c r="EWB116" s="93"/>
      <c r="EWE116" s="93"/>
      <c r="EWH116" s="93"/>
      <c r="EWK116" s="93"/>
      <c r="EWM116" s="93"/>
      <c r="EWN116" s="93"/>
      <c r="EWS116" s="93"/>
      <c r="EWV116" s="93"/>
      <c r="EWY116" s="93"/>
      <c r="EXB116" s="93"/>
      <c r="EXE116" s="93"/>
      <c r="EXH116" s="93"/>
      <c r="EXK116" s="93"/>
      <c r="EXQ116" s="93"/>
      <c r="EXT116" s="93"/>
      <c r="EXW116" s="93"/>
      <c r="EXY116" s="93"/>
      <c r="EXZ116" s="93"/>
      <c r="EYH116" s="93"/>
      <c r="EYK116" s="93"/>
      <c r="EYN116" s="93"/>
      <c r="EYY116" s="93"/>
      <c r="EYZ116" s="93"/>
      <c r="EZE116" s="93"/>
      <c r="EZI116" s="93"/>
      <c r="EZJ116" s="93"/>
      <c r="EZR116" s="93"/>
      <c r="EZS116" s="93"/>
      <c r="FAS116" s="93"/>
      <c r="FAT116" s="93"/>
      <c r="FAU116" s="93"/>
      <c r="FAV116" s="93"/>
      <c r="FAW116" s="93"/>
      <c r="FAX116" s="93"/>
      <c r="FAY116" s="93"/>
      <c r="FAZ116" s="93"/>
      <c r="FBA116" s="93"/>
      <c r="FBB116" s="93"/>
      <c r="FBC116" s="93"/>
      <c r="FBD116" s="93"/>
      <c r="FBE116" s="93"/>
      <c r="FBF116" s="93"/>
      <c r="FBG116" s="93"/>
      <c r="FBH116" s="93"/>
      <c r="FBI116" s="93"/>
      <c r="FBJ116" s="93"/>
      <c r="FBK116" s="93"/>
      <c r="FBL116" s="93"/>
      <c r="FBM116" s="93"/>
      <c r="FBN116" s="93"/>
      <c r="FBO116" s="93"/>
      <c r="FBP116" s="93"/>
      <c r="FBQ116" s="93"/>
      <c r="FBR116" s="93"/>
      <c r="FBS116" s="93"/>
      <c r="FBT116" s="93"/>
      <c r="FBU116" s="93"/>
      <c r="FBV116" s="93"/>
      <c r="FBW116" s="93"/>
      <c r="FBX116" s="93"/>
      <c r="FBY116" s="93"/>
      <c r="FBZ116" s="93"/>
      <c r="FCA116" s="93"/>
      <c r="FCB116" s="93"/>
      <c r="FCC116" s="93"/>
      <c r="FCD116" s="93"/>
      <c r="FCE116" s="93"/>
      <c r="FCF116" s="93"/>
      <c r="FCG116" s="93"/>
      <c r="FCH116" s="93"/>
      <c r="FCI116" s="93"/>
      <c r="FCJ116" s="93"/>
      <c r="FCK116" s="93"/>
      <c r="FCL116" s="93"/>
      <c r="FCM116" s="93"/>
      <c r="FCN116" s="93"/>
      <c r="FCO116" s="93"/>
      <c r="FCP116" s="93"/>
      <c r="FCQ116" s="93"/>
      <c r="FCR116" s="93"/>
      <c r="FCS116" s="93"/>
      <c r="FCT116" s="93"/>
      <c r="FCU116" s="93"/>
      <c r="FCV116" s="93"/>
      <c r="FCW116" s="93"/>
      <c r="FCX116" s="93"/>
      <c r="FDD116" s="93"/>
      <c r="FDG116" s="93"/>
      <c r="FDJ116" s="93"/>
      <c r="FDM116" s="93"/>
      <c r="FDP116" s="93"/>
      <c r="FDS116" s="93"/>
      <c r="FDY116" s="93"/>
      <c r="FEH116" s="93"/>
      <c r="FEK116" s="93"/>
      <c r="FEN116" s="93"/>
      <c r="FEQ116" s="93"/>
      <c r="FFC116" s="93"/>
      <c r="FFI116" s="93"/>
      <c r="FFL116" s="93"/>
      <c r="FFO116" s="93"/>
      <c r="FFR116" s="93"/>
      <c r="FFX116" s="93"/>
      <c r="FGA116" s="93"/>
      <c r="FGD116" s="93"/>
      <c r="FGG116" s="93"/>
      <c r="FGI116" s="93"/>
      <c r="FGJ116" s="93"/>
      <c r="FGO116" s="93"/>
      <c r="FGR116" s="93"/>
      <c r="FGU116" s="93"/>
      <c r="FGX116" s="93"/>
      <c r="FHA116" s="93"/>
      <c r="FHD116" s="93"/>
      <c r="FHG116" s="93"/>
      <c r="FHM116" s="93"/>
      <c r="FHP116" s="93"/>
      <c r="FHS116" s="93"/>
      <c r="FHU116" s="93"/>
      <c r="FHV116" s="93"/>
      <c r="FID116" s="93"/>
      <c r="FIG116" s="93"/>
      <c r="FIJ116" s="93"/>
      <c r="FIU116" s="93"/>
      <c r="FIV116" s="93"/>
      <c r="FJA116" s="93"/>
      <c r="FJE116" s="93"/>
      <c r="FJF116" s="93"/>
      <c r="FJN116" s="93"/>
      <c r="FJO116" s="93"/>
      <c r="FKO116" s="93"/>
      <c r="FKP116" s="93"/>
      <c r="FKQ116" s="93"/>
      <c r="FKR116" s="93"/>
      <c r="FKS116" s="93"/>
      <c r="FKT116" s="93"/>
      <c r="FKU116" s="93"/>
      <c r="FKV116" s="93"/>
      <c r="FKW116" s="93"/>
      <c r="FKX116" s="93"/>
      <c r="FKY116" s="93"/>
      <c r="FKZ116" s="93"/>
      <c r="FLA116" s="93"/>
      <c r="FLB116" s="93"/>
      <c r="FLC116" s="93"/>
      <c r="FLD116" s="93"/>
      <c r="FLE116" s="93"/>
      <c r="FLF116" s="93"/>
      <c r="FLG116" s="93"/>
      <c r="FLH116" s="93"/>
      <c r="FLI116" s="93"/>
      <c r="FLJ116" s="93"/>
      <c r="FLK116" s="93"/>
      <c r="FLL116" s="93"/>
      <c r="FLM116" s="93"/>
      <c r="FLN116" s="93"/>
      <c r="FLO116" s="93"/>
      <c r="FLP116" s="93"/>
      <c r="FLQ116" s="93"/>
      <c r="FLR116" s="93"/>
      <c r="FLS116" s="93"/>
      <c r="FLT116" s="93"/>
      <c r="FLU116" s="93"/>
      <c r="FLV116" s="93"/>
      <c r="FLW116" s="93"/>
      <c r="FLX116" s="93"/>
      <c r="FLY116" s="93"/>
      <c r="FLZ116" s="93"/>
      <c r="FMA116" s="93"/>
      <c r="FMB116" s="93"/>
      <c r="FMC116" s="93"/>
      <c r="FMD116" s="93"/>
      <c r="FME116" s="93"/>
      <c r="FMF116" s="93"/>
      <c r="FMG116" s="93"/>
      <c r="FMH116" s="93"/>
      <c r="FMI116" s="93"/>
      <c r="FMJ116" s="93"/>
      <c r="FMK116" s="93"/>
      <c r="FML116" s="93"/>
      <c r="FMM116" s="93"/>
      <c r="FMN116" s="93"/>
      <c r="FMO116" s="93"/>
      <c r="FMP116" s="93"/>
      <c r="FMQ116" s="93"/>
      <c r="FMR116" s="93"/>
      <c r="FMS116" s="93"/>
      <c r="FMT116" s="93"/>
      <c r="FMZ116" s="93"/>
      <c r="FNC116" s="93"/>
      <c r="FNF116" s="93"/>
      <c r="FNI116" s="93"/>
      <c r="FNL116" s="93"/>
      <c r="FNO116" s="93"/>
      <c r="FNU116" s="93"/>
      <c r="FOD116" s="93"/>
      <c r="FOG116" s="93"/>
      <c r="FOJ116" s="93"/>
      <c r="FOM116" s="93"/>
      <c r="FOY116" s="93"/>
      <c r="FPE116" s="93"/>
      <c r="FPH116" s="93"/>
      <c r="FPK116" s="93"/>
      <c r="FPN116" s="93"/>
      <c r="FPT116" s="93"/>
      <c r="FPW116" s="93"/>
      <c r="FPZ116" s="93"/>
      <c r="FQC116" s="93"/>
      <c r="FQE116" s="93"/>
      <c r="FQF116" s="93"/>
      <c r="FQK116" s="93"/>
      <c r="FQN116" s="93"/>
      <c r="FQQ116" s="93"/>
      <c r="FQT116" s="93"/>
      <c r="FQW116" s="93"/>
      <c r="FQZ116" s="93"/>
      <c r="FRC116" s="93"/>
      <c r="FRI116" s="93"/>
      <c r="FRL116" s="93"/>
      <c r="FRO116" s="93"/>
      <c r="FRQ116" s="93"/>
      <c r="FRR116" s="93"/>
      <c r="FRZ116" s="93"/>
      <c r="FSC116" s="93"/>
      <c r="FSF116" s="93"/>
      <c r="FSQ116" s="93"/>
      <c r="FSR116" s="93"/>
      <c r="FSW116" s="93"/>
      <c r="FTA116" s="93"/>
      <c r="FTB116" s="93"/>
      <c r="FTJ116" s="93"/>
      <c r="FTK116" s="93"/>
      <c r="FUK116" s="93"/>
      <c r="FUL116" s="93"/>
      <c r="FUM116" s="93"/>
      <c r="FUN116" s="93"/>
      <c r="FUO116" s="93"/>
      <c r="FUP116" s="93"/>
      <c r="FUQ116" s="93"/>
      <c r="FUR116" s="93"/>
      <c r="FUS116" s="93"/>
      <c r="FUT116" s="93"/>
      <c r="FUU116" s="93"/>
      <c r="FUV116" s="93"/>
      <c r="FUW116" s="93"/>
      <c r="FUX116" s="93"/>
      <c r="FUY116" s="93"/>
      <c r="FUZ116" s="93"/>
      <c r="FVA116" s="93"/>
      <c r="FVB116" s="93"/>
      <c r="FVC116" s="93"/>
      <c r="FVD116" s="93"/>
      <c r="FVE116" s="93"/>
      <c r="FVF116" s="93"/>
      <c r="FVG116" s="93"/>
      <c r="FVH116" s="93"/>
      <c r="FVI116" s="93"/>
      <c r="FVJ116" s="93"/>
      <c r="FVK116" s="93"/>
      <c r="FVL116" s="93"/>
      <c r="FVM116" s="93"/>
      <c r="FVN116" s="93"/>
      <c r="FVO116" s="93"/>
      <c r="FVP116" s="93"/>
      <c r="FVQ116" s="93"/>
      <c r="FVR116" s="93"/>
      <c r="FVS116" s="93"/>
      <c r="FVT116" s="93"/>
      <c r="FVU116" s="93"/>
      <c r="FVV116" s="93"/>
      <c r="FVW116" s="93"/>
      <c r="FVX116" s="93"/>
      <c r="FVY116" s="93"/>
      <c r="FVZ116" s="93"/>
      <c r="FWA116" s="93"/>
      <c r="FWB116" s="93"/>
      <c r="FWC116" s="93"/>
      <c r="FWD116" s="93"/>
      <c r="FWE116" s="93"/>
      <c r="FWF116" s="93"/>
      <c r="FWG116" s="93"/>
      <c r="FWH116" s="93"/>
      <c r="FWI116" s="93"/>
      <c r="FWJ116" s="93"/>
      <c r="FWK116" s="93"/>
      <c r="FWL116" s="93"/>
      <c r="FWM116" s="93"/>
      <c r="FWN116" s="93"/>
      <c r="FWO116" s="93"/>
      <c r="FWP116" s="93"/>
      <c r="FWV116" s="93"/>
      <c r="FWY116" s="93"/>
      <c r="FXB116" s="93"/>
      <c r="FXE116" s="93"/>
      <c r="FXH116" s="93"/>
      <c r="FXK116" s="93"/>
      <c r="FXQ116" s="93"/>
      <c r="FXZ116" s="93"/>
      <c r="FYC116" s="93"/>
      <c r="FYF116" s="93"/>
      <c r="FYI116" s="93"/>
      <c r="FYU116" s="93"/>
      <c r="FZA116" s="93"/>
      <c r="FZD116" s="93"/>
      <c r="FZG116" s="93"/>
      <c r="FZJ116" s="93"/>
      <c r="FZP116" s="93"/>
      <c r="FZS116" s="93"/>
      <c r="FZV116" s="93"/>
      <c r="FZY116" s="93"/>
      <c r="GAA116" s="93"/>
      <c r="GAB116" s="93"/>
      <c r="GAG116" s="93"/>
      <c r="GAJ116" s="93"/>
      <c r="GAM116" s="93"/>
      <c r="GAP116" s="93"/>
      <c r="GAS116" s="93"/>
      <c r="GAV116" s="93"/>
      <c r="GAY116" s="93"/>
      <c r="GBE116" s="93"/>
      <c r="GBH116" s="93"/>
      <c r="GBK116" s="93"/>
      <c r="GBM116" s="93"/>
      <c r="GBN116" s="93"/>
      <c r="GBV116" s="93"/>
      <c r="GBY116" s="93"/>
      <c r="GCB116" s="93"/>
      <c r="GCM116" s="93"/>
      <c r="GCN116" s="93"/>
      <c r="GCS116" s="93"/>
      <c r="GCW116" s="93"/>
      <c r="GCX116" s="93"/>
      <c r="GDF116" s="93"/>
      <c r="GDG116" s="93"/>
      <c r="GEG116" s="93"/>
      <c r="GEH116" s="93"/>
      <c r="GEI116" s="93"/>
      <c r="GEJ116" s="93"/>
      <c r="GEK116" s="93"/>
      <c r="GEL116" s="93"/>
      <c r="GEM116" s="93"/>
      <c r="GEN116" s="93"/>
      <c r="GEO116" s="93"/>
      <c r="GEP116" s="93"/>
      <c r="GEQ116" s="93"/>
      <c r="GER116" s="93"/>
      <c r="GES116" s="93"/>
      <c r="GET116" s="93"/>
      <c r="GEU116" s="93"/>
      <c r="GEV116" s="93"/>
      <c r="GEW116" s="93"/>
      <c r="GEX116" s="93"/>
      <c r="GEY116" s="93"/>
      <c r="GEZ116" s="93"/>
      <c r="GFA116" s="93"/>
      <c r="GFB116" s="93"/>
      <c r="GFC116" s="93"/>
      <c r="GFD116" s="93"/>
      <c r="GFE116" s="93"/>
      <c r="GFF116" s="93"/>
      <c r="GFG116" s="93"/>
      <c r="GFH116" s="93"/>
      <c r="GFI116" s="93"/>
      <c r="GFJ116" s="93"/>
      <c r="GFK116" s="93"/>
      <c r="GFL116" s="93"/>
      <c r="GFM116" s="93"/>
      <c r="GFN116" s="93"/>
      <c r="GFO116" s="93"/>
      <c r="GFP116" s="93"/>
      <c r="GFQ116" s="93"/>
      <c r="GFR116" s="93"/>
      <c r="GFS116" s="93"/>
      <c r="GFT116" s="93"/>
      <c r="GFU116" s="93"/>
      <c r="GFV116" s="93"/>
      <c r="GFW116" s="93"/>
      <c r="GFX116" s="93"/>
      <c r="GFY116" s="93"/>
      <c r="GFZ116" s="93"/>
      <c r="GGA116" s="93"/>
      <c r="GGB116" s="93"/>
      <c r="GGC116" s="93"/>
      <c r="GGD116" s="93"/>
      <c r="GGE116" s="93"/>
      <c r="GGF116" s="93"/>
      <c r="GGG116" s="93"/>
      <c r="GGH116" s="93"/>
      <c r="GGI116" s="93"/>
      <c r="GGJ116" s="93"/>
      <c r="GGK116" s="93"/>
      <c r="GGL116" s="93"/>
      <c r="GGR116" s="93"/>
      <c r="GGU116" s="93"/>
      <c r="GGX116" s="93"/>
      <c r="GHA116" s="93"/>
      <c r="GHD116" s="93"/>
      <c r="GHG116" s="93"/>
      <c r="GHM116" s="93"/>
      <c r="GHV116" s="93"/>
      <c r="GHY116" s="93"/>
      <c r="GIB116" s="93"/>
      <c r="GIE116" s="93"/>
      <c r="GIQ116" s="93"/>
      <c r="GIW116" s="93"/>
      <c r="GIZ116" s="93"/>
      <c r="GJC116" s="93"/>
      <c r="GJF116" s="93"/>
      <c r="GJL116" s="93"/>
      <c r="GJO116" s="93"/>
      <c r="GJR116" s="93"/>
      <c r="GJU116" s="93"/>
      <c r="GJW116" s="93"/>
      <c r="GJX116" s="93"/>
      <c r="GKC116" s="93"/>
      <c r="GKF116" s="93"/>
      <c r="GKI116" s="93"/>
      <c r="GKL116" s="93"/>
      <c r="GKO116" s="93"/>
      <c r="GKR116" s="93"/>
      <c r="GKU116" s="93"/>
      <c r="GLA116" s="93"/>
      <c r="GLD116" s="93"/>
      <c r="GLG116" s="93"/>
      <c r="GLI116" s="93"/>
      <c r="GLJ116" s="93"/>
      <c r="GLR116" s="93"/>
      <c r="GLU116" s="93"/>
      <c r="GLX116" s="93"/>
      <c r="GMI116" s="93"/>
      <c r="GMJ116" s="93"/>
      <c r="GMO116" s="93"/>
      <c r="GMS116" s="93"/>
      <c r="GMT116" s="93"/>
      <c r="GNB116" s="93"/>
      <c r="GNC116" s="93"/>
      <c r="GOC116" s="93"/>
      <c r="GOD116" s="93"/>
      <c r="GOE116" s="93"/>
      <c r="GOF116" s="93"/>
      <c r="GOG116" s="93"/>
      <c r="GOH116" s="93"/>
      <c r="GOI116" s="93"/>
      <c r="GOJ116" s="93"/>
      <c r="GOK116" s="93"/>
      <c r="GOL116" s="93"/>
      <c r="GOM116" s="93"/>
      <c r="GON116" s="93"/>
      <c r="GOO116" s="93"/>
      <c r="GOP116" s="93"/>
      <c r="GOQ116" s="93"/>
      <c r="GOR116" s="93"/>
      <c r="GOS116" s="93"/>
      <c r="GOT116" s="93"/>
      <c r="GOU116" s="93"/>
      <c r="GOV116" s="93"/>
      <c r="GOW116" s="93"/>
      <c r="GOX116" s="93"/>
      <c r="GOY116" s="93"/>
      <c r="GOZ116" s="93"/>
      <c r="GPA116" s="93"/>
      <c r="GPB116" s="93"/>
      <c r="GPC116" s="93"/>
      <c r="GPD116" s="93"/>
      <c r="GPE116" s="93"/>
      <c r="GPF116" s="93"/>
      <c r="GPG116" s="93"/>
      <c r="GPH116" s="93"/>
      <c r="GPI116" s="93"/>
      <c r="GPJ116" s="93"/>
      <c r="GPK116" s="93"/>
      <c r="GPL116" s="93"/>
      <c r="GPM116" s="93"/>
      <c r="GPN116" s="93"/>
      <c r="GPO116" s="93"/>
      <c r="GPP116" s="93"/>
      <c r="GPQ116" s="93"/>
      <c r="GPR116" s="93"/>
      <c r="GPS116" s="93"/>
      <c r="GPT116" s="93"/>
      <c r="GPU116" s="93"/>
      <c r="GPV116" s="93"/>
      <c r="GPW116" s="93"/>
      <c r="GPX116" s="93"/>
      <c r="GPY116" s="93"/>
      <c r="GPZ116" s="93"/>
      <c r="GQA116" s="93"/>
      <c r="GQB116" s="93"/>
      <c r="GQC116" s="93"/>
      <c r="GQD116" s="93"/>
      <c r="GQE116" s="93"/>
      <c r="GQF116" s="93"/>
      <c r="GQG116" s="93"/>
      <c r="GQH116" s="93"/>
      <c r="GQN116" s="93"/>
      <c r="GQQ116" s="93"/>
      <c r="GQT116" s="93"/>
      <c r="GQW116" s="93"/>
      <c r="GQZ116" s="93"/>
      <c r="GRC116" s="93"/>
      <c r="GRI116" s="93"/>
      <c r="GRR116" s="93"/>
      <c r="GRU116" s="93"/>
      <c r="GRX116" s="93"/>
      <c r="GSA116" s="93"/>
      <c r="GSM116" s="93"/>
      <c r="GSS116" s="93"/>
      <c r="GSV116" s="93"/>
      <c r="GSY116" s="93"/>
      <c r="GTB116" s="93"/>
      <c r="GTH116" s="93"/>
      <c r="GTK116" s="93"/>
      <c r="GTN116" s="93"/>
      <c r="GTQ116" s="93"/>
      <c r="GTS116" s="93"/>
      <c r="GTT116" s="93"/>
      <c r="GTY116" s="93"/>
      <c r="GUB116" s="93"/>
      <c r="GUE116" s="93"/>
      <c r="GUH116" s="93"/>
      <c r="GUK116" s="93"/>
      <c r="GUN116" s="93"/>
      <c r="GUQ116" s="93"/>
      <c r="GUW116" s="93"/>
      <c r="GUZ116" s="93"/>
      <c r="GVC116" s="93"/>
      <c r="GVE116" s="93"/>
      <c r="GVF116" s="93"/>
      <c r="GVN116" s="93"/>
      <c r="GVQ116" s="93"/>
      <c r="GVT116" s="93"/>
      <c r="GWE116" s="93"/>
      <c r="GWF116" s="93"/>
      <c r="GWK116" s="93"/>
      <c r="GWO116" s="93"/>
      <c r="GWP116" s="93"/>
      <c r="GWX116" s="93"/>
      <c r="GWY116" s="93"/>
      <c r="GXY116" s="93"/>
      <c r="GXZ116" s="93"/>
      <c r="GYA116" s="93"/>
      <c r="GYB116" s="93"/>
      <c r="GYC116" s="93"/>
      <c r="GYD116" s="93"/>
      <c r="GYE116" s="93"/>
      <c r="GYF116" s="93"/>
      <c r="GYG116" s="93"/>
      <c r="GYH116" s="93"/>
      <c r="GYI116" s="93"/>
      <c r="GYJ116" s="93"/>
      <c r="GYK116" s="93"/>
      <c r="GYL116" s="93"/>
      <c r="GYM116" s="93"/>
      <c r="GYN116" s="93"/>
      <c r="GYO116" s="93"/>
      <c r="GYP116" s="93"/>
      <c r="GYQ116" s="93"/>
      <c r="GYR116" s="93"/>
      <c r="GYS116" s="93"/>
      <c r="GYT116" s="93"/>
      <c r="GYU116" s="93"/>
      <c r="GYV116" s="93"/>
      <c r="GYW116" s="93"/>
      <c r="GYX116" s="93"/>
      <c r="GYY116" s="93"/>
      <c r="GYZ116" s="93"/>
      <c r="GZA116" s="93"/>
      <c r="GZB116" s="93"/>
      <c r="GZC116" s="93"/>
      <c r="GZD116" s="93"/>
      <c r="GZE116" s="93"/>
      <c r="GZF116" s="93"/>
      <c r="GZG116" s="93"/>
      <c r="GZH116" s="93"/>
      <c r="GZI116" s="93"/>
      <c r="GZJ116" s="93"/>
      <c r="GZK116" s="93"/>
      <c r="GZL116" s="93"/>
      <c r="GZM116" s="93"/>
      <c r="GZN116" s="93"/>
      <c r="GZO116" s="93"/>
      <c r="GZP116" s="93"/>
      <c r="GZQ116" s="93"/>
      <c r="GZR116" s="93"/>
      <c r="GZS116" s="93"/>
      <c r="GZT116" s="93"/>
      <c r="GZU116" s="93"/>
      <c r="GZV116" s="93"/>
      <c r="GZW116" s="93"/>
      <c r="GZX116" s="93"/>
      <c r="GZY116" s="93"/>
      <c r="GZZ116" s="93"/>
      <c r="HAA116" s="93"/>
      <c r="HAB116" s="93"/>
      <c r="HAC116" s="93"/>
      <c r="HAD116" s="93"/>
      <c r="HAJ116" s="93"/>
      <c r="HAM116" s="93"/>
      <c r="HAP116" s="93"/>
      <c r="HAS116" s="93"/>
      <c r="HAV116" s="93"/>
      <c r="HAY116" s="93"/>
      <c r="HBE116" s="93"/>
      <c r="HBN116" s="93"/>
      <c r="HBQ116" s="93"/>
      <c r="HBT116" s="93"/>
      <c r="HBW116" s="93"/>
      <c r="HCI116" s="93"/>
      <c r="HCO116" s="93"/>
      <c r="HCR116" s="93"/>
      <c r="HCU116" s="93"/>
      <c r="HCX116" s="93"/>
      <c r="HDD116" s="93"/>
      <c r="HDG116" s="93"/>
      <c r="HDJ116" s="93"/>
      <c r="HDM116" s="93"/>
      <c r="HDO116" s="93"/>
      <c r="HDP116" s="93"/>
      <c r="HDU116" s="93"/>
      <c r="HDX116" s="93"/>
      <c r="HEA116" s="93"/>
      <c r="HED116" s="93"/>
      <c r="HEG116" s="93"/>
      <c r="HEJ116" s="93"/>
      <c r="HEM116" s="93"/>
      <c r="HES116" s="93"/>
      <c r="HEV116" s="93"/>
      <c r="HEY116" s="93"/>
      <c r="HFA116" s="93"/>
      <c r="HFB116" s="93"/>
      <c r="HFJ116" s="93"/>
      <c r="HFM116" s="93"/>
      <c r="HFP116" s="93"/>
      <c r="HGA116" s="93"/>
      <c r="HGB116" s="93"/>
      <c r="HGG116" s="93"/>
      <c r="HGK116" s="93"/>
      <c r="HGL116" s="93"/>
      <c r="HGT116" s="93"/>
      <c r="HGU116" s="93"/>
      <c r="HHU116" s="93"/>
      <c r="HHV116" s="93"/>
      <c r="HHW116" s="93"/>
      <c r="HHX116" s="93"/>
      <c r="HHY116" s="93"/>
      <c r="HHZ116" s="93"/>
      <c r="HIA116" s="93"/>
      <c r="HIB116" s="93"/>
      <c r="HIC116" s="93"/>
      <c r="HID116" s="93"/>
      <c r="HIE116" s="93"/>
      <c r="HIF116" s="93"/>
      <c r="HIG116" s="93"/>
      <c r="HIH116" s="93"/>
      <c r="HII116" s="93"/>
      <c r="HIJ116" s="93"/>
      <c r="HIK116" s="93"/>
      <c r="HIL116" s="93"/>
      <c r="HIM116" s="93"/>
      <c r="HIN116" s="93"/>
      <c r="HIO116" s="93"/>
      <c r="HIP116" s="93"/>
      <c r="HIQ116" s="93"/>
      <c r="HIR116" s="93"/>
      <c r="HIS116" s="93"/>
      <c r="HIT116" s="93"/>
      <c r="HIU116" s="93"/>
      <c r="HIV116" s="93"/>
      <c r="HIW116" s="93"/>
      <c r="HIX116" s="93"/>
      <c r="HIY116" s="93"/>
      <c r="HIZ116" s="93"/>
      <c r="HJA116" s="93"/>
      <c r="HJB116" s="93"/>
      <c r="HJC116" s="93"/>
      <c r="HJD116" s="93"/>
      <c r="HJE116" s="93"/>
      <c r="HJF116" s="93"/>
      <c r="HJG116" s="93"/>
      <c r="HJH116" s="93"/>
      <c r="HJI116" s="93"/>
      <c r="HJJ116" s="93"/>
      <c r="HJK116" s="93"/>
      <c r="HJL116" s="93"/>
      <c r="HJM116" s="93"/>
      <c r="HJN116" s="93"/>
      <c r="HJO116" s="93"/>
      <c r="HJP116" s="93"/>
      <c r="HJQ116" s="93"/>
      <c r="HJR116" s="93"/>
      <c r="HJS116" s="93"/>
      <c r="HJT116" s="93"/>
      <c r="HJU116" s="93"/>
      <c r="HJV116" s="93"/>
      <c r="HJW116" s="93"/>
      <c r="HJX116" s="93"/>
      <c r="HJY116" s="93"/>
      <c r="HJZ116" s="93"/>
      <c r="HKF116" s="93"/>
      <c r="HKI116" s="93"/>
      <c r="HKL116" s="93"/>
      <c r="HKO116" s="93"/>
      <c r="HKR116" s="93"/>
      <c r="HKU116" s="93"/>
      <c r="HLA116" s="93"/>
      <c r="HLJ116" s="93"/>
      <c r="HLM116" s="93"/>
      <c r="HLP116" s="93"/>
      <c r="HLS116" s="93"/>
      <c r="HME116" s="93"/>
      <c r="HMK116" s="93"/>
      <c r="HMN116" s="93"/>
      <c r="HMQ116" s="93"/>
      <c r="HMT116" s="93"/>
      <c r="HMZ116" s="93"/>
      <c r="HNC116" s="93"/>
      <c r="HNF116" s="93"/>
      <c r="HNI116" s="93"/>
      <c r="HNK116" s="93"/>
      <c r="HNL116" s="93"/>
      <c r="HNQ116" s="93"/>
      <c r="HNT116" s="93"/>
      <c r="HNW116" s="93"/>
      <c r="HNZ116" s="93"/>
      <c r="HOC116" s="93"/>
      <c r="HOF116" s="93"/>
      <c r="HOI116" s="93"/>
      <c r="HOO116" s="93"/>
      <c r="HOR116" s="93"/>
      <c r="HOU116" s="93"/>
      <c r="HOW116" s="93"/>
      <c r="HOX116" s="93"/>
      <c r="HPF116" s="93"/>
      <c r="HPI116" s="93"/>
      <c r="HPL116" s="93"/>
      <c r="HPW116" s="93"/>
      <c r="HPX116" s="93"/>
      <c r="HQC116" s="93"/>
      <c r="HQG116" s="93"/>
      <c r="HQH116" s="93"/>
      <c r="HQP116" s="93"/>
      <c r="HQQ116" s="93"/>
      <c r="HRQ116" s="93"/>
      <c r="HRR116" s="93"/>
      <c r="HRS116" s="93"/>
      <c r="HRT116" s="93"/>
      <c r="HRU116" s="93"/>
      <c r="HRV116" s="93"/>
      <c r="HRW116" s="93"/>
      <c r="HRX116" s="93"/>
      <c r="HRY116" s="93"/>
      <c r="HRZ116" s="93"/>
      <c r="HSA116" s="93"/>
      <c r="HSB116" s="93"/>
      <c r="HSC116" s="93"/>
      <c r="HSD116" s="93"/>
      <c r="HSE116" s="93"/>
      <c r="HSF116" s="93"/>
      <c r="HSG116" s="93"/>
      <c r="HSH116" s="93"/>
      <c r="HSI116" s="93"/>
      <c r="HSJ116" s="93"/>
      <c r="HSK116" s="93"/>
      <c r="HSL116" s="93"/>
      <c r="HSM116" s="93"/>
      <c r="HSN116" s="93"/>
      <c r="HSO116" s="93"/>
      <c r="HSP116" s="93"/>
      <c r="HSQ116" s="93"/>
      <c r="HSR116" s="93"/>
      <c r="HSS116" s="93"/>
      <c r="HST116" s="93"/>
      <c r="HSU116" s="93"/>
      <c r="HSV116" s="93"/>
      <c r="HSW116" s="93"/>
      <c r="HSX116" s="93"/>
      <c r="HSY116" s="93"/>
      <c r="HSZ116" s="93"/>
      <c r="HTA116" s="93"/>
      <c r="HTB116" s="93"/>
      <c r="HTC116" s="93"/>
      <c r="HTD116" s="93"/>
      <c r="HTE116" s="93"/>
      <c r="HTF116" s="93"/>
      <c r="HTG116" s="93"/>
      <c r="HTH116" s="93"/>
      <c r="HTI116" s="93"/>
      <c r="HTJ116" s="93"/>
      <c r="HTK116" s="93"/>
      <c r="HTL116" s="93"/>
      <c r="HTM116" s="93"/>
      <c r="HTN116" s="93"/>
      <c r="HTO116" s="93"/>
      <c r="HTP116" s="93"/>
      <c r="HTQ116" s="93"/>
      <c r="HTR116" s="93"/>
      <c r="HTS116" s="93"/>
      <c r="HTT116" s="93"/>
      <c r="HTU116" s="93"/>
      <c r="HTV116" s="93"/>
      <c r="HUB116" s="93"/>
      <c r="HUE116" s="93"/>
      <c r="HUH116" s="93"/>
      <c r="HUK116" s="93"/>
      <c r="HUN116" s="93"/>
      <c r="HUQ116" s="93"/>
      <c r="HUW116" s="93"/>
      <c r="HVF116" s="93"/>
      <c r="HVI116" s="93"/>
      <c r="HVL116" s="93"/>
      <c r="HVO116" s="93"/>
      <c r="HWA116" s="93"/>
      <c r="HWG116" s="93"/>
      <c r="HWJ116" s="93"/>
      <c r="HWM116" s="93"/>
      <c r="HWP116" s="93"/>
      <c r="HWV116" s="93"/>
      <c r="HWY116" s="93"/>
      <c r="HXB116" s="93"/>
      <c r="HXE116" s="93"/>
      <c r="HXG116" s="93"/>
      <c r="HXH116" s="93"/>
      <c r="HXM116" s="93"/>
      <c r="HXP116" s="93"/>
      <c r="HXS116" s="93"/>
      <c r="HXV116" s="93"/>
      <c r="HXY116" s="93"/>
      <c r="HYB116" s="93"/>
      <c r="HYE116" s="93"/>
      <c r="HYK116" s="93"/>
      <c r="HYN116" s="93"/>
      <c r="HYQ116" s="93"/>
      <c r="HYS116" s="93"/>
      <c r="HYT116" s="93"/>
      <c r="HZB116" s="93"/>
      <c r="HZE116" s="93"/>
      <c r="HZH116" s="93"/>
      <c r="HZS116" s="93"/>
      <c r="HZT116" s="93"/>
      <c r="HZY116" s="93"/>
      <c r="IAC116" s="93"/>
      <c r="IAD116" s="93"/>
      <c r="IAL116" s="93"/>
      <c r="IAM116" s="93"/>
      <c r="IBM116" s="93"/>
      <c r="IBN116" s="93"/>
      <c r="IBO116" s="93"/>
      <c r="IBP116" s="93"/>
      <c r="IBQ116" s="93"/>
      <c r="IBR116" s="93"/>
      <c r="IBS116" s="93"/>
      <c r="IBT116" s="93"/>
      <c r="IBU116" s="93"/>
      <c r="IBV116" s="93"/>
      <c r="IBW116" s="93"/>
      <c r="IBX116" s="93"/>
      <c r="IBY116" s="93"/>
      <c r="IBZ116" s="93"/>
      <c r="ICA116" s="93"/>
      <c r="ICB116" s="93"/>
      <c r="ICC116" s="93"/>
      <c r="ICD116" s="93"/>
      <c r="ICE116" s="93"/>
      <c r="ICF116" s="93"/>
      <c r="ICG116" s="93"/>
      <c r="ICH116" s="93"/>
      <c r="ICI116" s="93"/>
      <c r="ICJ116" s="93"/>
      <c r="ICK116" s="93"/>
      <c r="ICL116" s="93"/>
      <c r="ICM116" s="93"/>
      <c r="ICN116" s="93"/>
      <c r="ICO116" s="93"/>
      <c r="ICP116" s="93"/>
      <c r="ICQ116" s="93"/>
      <c r="ICR116" s="93"/>
      <c r="ICS116" s="93"/>
      <c r="ICT116" s="93"/>
      <c r="ICU116" s="93"/>
      <c r="ICV116" s="93"/>
      <c r="ICW116" s="93"/>
      <c r="ICX116" s="93"/>
      <c r="ICY116" s="93"/>
      <c r="ICZ116" s="93"/>
      <c r="IDA116" s="93"/>
      <c r="IDB116" s="93"/>
      <c r="IDC116" s="93"/>
      <c r="IDD116" s="93"/>
      <c r="IDE116" s="93"/>
      <c r="IDF116" s="93"/>
      <c r="IDG116" s="93"/>
      <c r="IDH116" s="93"/>
      <c r="IDI116" s="93"/>
      <c r="IDJ116" s="93"/>
      <c r="IDK116" s="93"/>
      <c r="IDL116" s="93"/>
      <c r="IDM116" s="93"/>
      <c r="IDN116" s="93"/>
      <c r="IDO116" s="93"/>
      <c r="IDP116" s="93"/>
      <c r="IDQ116" s="93"/>
      <c r="IDR116" s="93"/>
      <c r="IDX116" s="93"/>
      <c r="IEA116" s="93"/>
      <c r="IED116" s="93"/>
      <c r="IEG116" s="93"/>
      <c r="IEJ116" s="93"/>
      <c r="IEM116" s="93"/>
      <c r="IES116" s="93"/>
      <c r="IFB116" s="93"/>
      <c r="IFE116" s="93"/>
      <c r="IFH116" s="93"/>
      <c r="IFK116" s="93"/>
      <c r="IFW116" s="93"/>
      <c r="IGC116" s="93"/>
      <c r="IGF116" s="93"/>
      <c r="IGI116" s="93"/>
      <c r="IGL116" s="93"/>
      <c r="IGR116" s="93"/>
      <c r="IGU116" s="93"/>
      <c r="IGX116" s="93"/>
      <c r="IHA116" s="93"/>
      <c r="IHC116" s="93"/>
      <c r="IHD116" s="93"/>
      <c r="IHI116" s="93"/>
      <c r="IHL116" s="93"/>
      <c r="IHO116" s="93"/>
      <c r="IHR116" s="93"/>
      <c r="IHU116" s="93"/>
      <c r="IHX116" s="93"/>
      <c r="IIA116" s="93"/>
      <c r="IIG116" s="93"/>
      <c r="IIJ116" s="93"/>
      <c r="IIM116" s="93"/>
      <c r="IIO116" s="93"/>
      <c r="IIP116" s="93"/>
      <c r="IIX116" s="93"/>
      <c r="IJA116" s="93"/>
      <c r="IJD116" s="93"/>
      <c r="IJO116" s="93"/>
      <c r="IJP116" s="93"/>
      <c r="IJU116" s="93"/>
      <c r="IJY116" s="93"/>
      <c r="IJZ116" s="93"/>
      <c r="IKH116" s="93"/>
      <c r="IKI116" s="93"/>
      <c r="ILI116" s="93"/>
      <c r="ILJ116" s="93"/>
      <c r="ILK116" s="93"/>
      <c r="ILL116" s="93"/>
      <c r="ILM116" s="93"/>
      <c r="ILN116" s="93"/>
      <c r="ILO116" s="93"/>
      <c r="ILP116" s="93"/>
      <c r="ILQ116" s="93"/>
      <c r="ILR116" s="93"/>
      <c r="ILS116" s="93"/>
      <c r="ILT116" s="93"/>
      <c r="ILU116" s="93"/>
      <c r="ILV116" s="93"/>
      <c r="ILW116" s="93"/>
      <c r="ILX116" s="93"/>
      <c r="ILY116" s="93"/>
      <c r="ILZ116" s="93"/>
      <c r="IMA116" s="93"/>
      <c r="IMB116" s="93"/>
      <c r="IMC116" s="93"/>
      <c r="IMD116" s="93"/>
      <c r="IME116" s="93"/>
      <c r="IMF116" s="93"/>
      <c r="IMG116" s="93"/>
      <c r="IMH116" s="93"/>
      <c r="IMI116" s="93"/>
      <c r="IMJ116" s="93"/>
      <c r="IMK116" s="93"/>
      <c r="IML116" s="93"/>
      <c r="IMM116" s="93"/>
      <c r="IMN116" s="93"/>
      <c r="IMO116" s="93"/>
      <c r="IMP116" s="93"/>
      <c r="IMQ116" s="93"/>
      <c r="IMR116" s="93"/>
      <c r="IMS116" s="93"/>
      <c r="IMT116" s="93"/>
      <c r="IMU116" s="93"/>
      <c r="IMV116" s="93"/>
      <c r="IMW116" s="93"/>
      <c r="IMX116" s="93"/>
      <c r="IMY116" s="93"/>
      <c r="IMZ116" s="93"/>
      <c r="INA116" s="93"/>
      <c r="INB116" s="93"/>
      <c r="INC116" s="93"/>
      <c r="IND116" s="93"/>
      <c r="INE116" s="93"/>
      <c r="INF116" s="93"/>
      <c r="ING116" s="93"/>
      <c r="INH116" s="93"/>
      <c r="INI116" s="93"/>
      <c r="INJ116" s="93"/>
      <c r="INK116" s="93"/>
      <c r="INL116" s="93"/>
      <c r="INM116" s="93"/>
      <c r="INN116" s="93"/>
      <c r="INT116" s="93"/>
      <c r="INW116" s="93"/>
      <c r="INZ116" s="93"/>
      <c r="IOC116" s="93"/>
      <c r="IOF116" s="93"/>
      <c r="IOI116" s="93"/>
      <c r="IOO116" s="93"/>
      <c r="IOX116" s="93"/>
      <c r="IPA116" s="93"/>
      <c r="IPD116" s="93"/>
      <c r="IPG116" s="93"/>
      <c r="IPS116" s="93"/>
      <c r="IPY116" s="93"/>
      <c r="IQB116" s="93"/>
      <c r="IQE116" s="93"/>
      <c r="IQH116" s="93"/>
      <c r="IQN116" s="93"/>
      <c r="IQQ116" s="93"/>
      <c r="IQT116" s="93"/>
      <c r="IQW116" s="93"/>
      <c r="IQY116" s="93"/>
      <c r="IQZ116" s="93"/>
      <c r="IRE116" s="93"/>
      <c r="IRH116" s="93"/>
      <c r="IRK116" s="93"/>
      <c r="IRN116" s="93"/>
      <c r="IRQ116" s="93"/>
      <c r="IRT116" s="93"/>
      <c r="IRW116" s="93"/>
      <c r="ISC116" s="93"/>
      <c r="ISF116" s="93"/>
      <c r="ISI116" s="93"/>
      <c r="ISK116" s="93"/>
      <c r="ISL116" s="93"/>
      <c r="IST116" s="93"/>
      <c r="ISW116" s="93"/>
      <c r="ISZ116" s="93"/>
      <c r="ITK116" s="93"/>
      <c r="ITL116" s="93"/>
      <c r="ITQ116" s="93"/>
      <c r="ITU116" s="93"/>
      <c r="ITV116" s="93"/>
      <c r="IUD116" s="93"/>
      <c r="IUE116" s="93"/>
      <c r="IVE116" s="93"/>
      <c r="IVF116" s="93"/>
      <c r="IVG116" s="93"/>
      <c r="IVH116" s="93"/>
      <c r="IVI116" s="93"/>
      <c r="IVJ116" s="93"/>
      <c r="IVK116" s="93"/>
      <c r="IVL116" s="93"/>
      <c r="IVM116" s="93"/>
      <c r="IVN116" s="93"/>
      <c r="IVO116" s="93"/>
      <c r="IVP116" s="93"/>
      <c r="IVQ116" s="93"/>
      <c r="IVR116" s="93"/>
      <c r="IVS116" s="93"/>
      <c r="IVT116" s="93"/>
      <c r="IVU116" s="93"/>
      <c r="IVV116" s="93"/>
      <c r="IVW116" s="93"/>
      <c r="IVX116" s="93"/>
      <c r="IVY116" s="93"/>
      <c r="IVZ116" s="93"/>
      <c r="IWA116" s="93"/>
      <c r="IWB116" s="93"/>
      <c r="IWC116" s="93"/>
      <c r="IWD116" s="93"/>
      <c r="IWE116" s="93"/>
      <c r="IWF116" s="93"/>
      <c r="IWG116" s="93"/>
      <c r="IWH116" s="93"/>
      <c r="IWI116" s="93"/>
      <c r="IWJ116" s="93"/>
      <c r="IWK116" s="93"/>
      <c r="IWL116" s="93"/>
      <c r="IWM116" s="93"/>
      <c r="IWN116" s="93"/>
      <c r="IWO116" s="93"/>
      <c r="IWP116" s="93"/>
      <c r="IWQ116" s="93"/>
      <c r="IWR116" s="93"/>
      <c r="IWS116" s="93"/>
      <c r="IWT116" s="93"/>
      <c r="IWU116" s="93"/>
      <c r="IWV116" s="93"/>
      <c r="IWW116" s="93"/>
      <c r="IWX116" s="93"/>
      <c r="IWY116" s="93"/>
      <c r="IWZ116" s="93"/>
      <c r="IXA116" s="93"/>
      <c r="IXB116" s="93"/>
      <c r="IXC116" s="93"/>
      <c r="IXD116" s="93"/>
      <c r="IXE116" s="93"/>
      <c r="IXF116" s="93"/>
      <c r="IXG116" s="93"/>
      <c r="IXH116" s="93"/>
      <c r="IXI116" s="93"/>
      <c r="IXJ116" s="93"/>
      <c r="IXP116" s="93"/>
      <c r="IXS116" s="93"/>
      <c r="IXV116" s="93"/>
      <c r="IXY116" s="93"/>
      <c r="IYB116" s="93"/>
      <c r="IYE116" s="93"/>
      <c r="IYK116" s="93"/>
      <c r="IYT116" s="93"/>
      <c r="IYW116" s="93"/>
      <c r="IYZ116" s="93"/>
      <c r="IZC116" s="93"/>
      <c r="IZO116" s="93"/>
      <c r="IZU116" s="93"/>
      <c r="IZX116" s="93"/>
      <c r="JAA116" s="93"/>
      <c r="JAD116" s="93"/>
      <c r="JAJ116" s="93"/>
      <c r="JAM116" s="93"/>
      <c r="JAP116" s="93"/>
      <c r="JAS116" s="93"/>
      <c r="JAU116" s="93"/>
      <c r="JAV116" s="93"/>
      <c r="JBA116" s="93"/>
      <c r="JBD116" s="93"/>
      <c r="JBG116" s="93"/>
      <c r="JBJ116" s="93"/>
      <c r="JBM116" s="93"/>
      <c r="JBP116" s="93"/>
      <c r="JBS116" s="93"/>
      <c r="JBY116" s="93"/>
      <c r="JCB116" s="93"/>
      <c r="JCE116" s="93"/>
      <c r="JCG116" s="93"/>
      <c r="JCH116" s="93"/>
      <c r="JCP116" s="93"/>
      <c r="JCS116" s="93"/>
      <c r="JCV116" s="93"/>
      <c r="JDG116" s="93"/>
      <c r="JDH116" s="93"/>
      <c r="JDM116" s="93"/>
      <c r="JDQ116" s="93"/>
      <c r="JDR116" s="93"/>
      <c r="JDZ116" s="93"/>
      <c r="JEA116" s="93"/>
      <c r="JFA116" s="93"/>
      <c r="JFB116" s="93"/>
      <c r="JFC116" s="93"/>
      <c r="JFD116" s="93"/>
      <c r="JFE116" s="93"/>
      <c r="JFF116" s="93"/>
      <c r="JFG116" s="93"/>
      <c r="JFH116" s="93"/>
      <c r="JFI116" s="93"/>
      <c r="JFJ116" s="93"/>
      <c r="JFK116" s="93"/>
      <c r="JFL116" s="93"/>
      <c r="JFM116" s="93"/>
      <c r="JFN116" s="93"/>
      <c r="JFO116" s="93"/>
      <c r="JFP116" s="93"/>
      <c r="JFQ116" s="93"/>
      <c r="JFR116" s="93"/>
      <c r="JFS116" s="93"/>
      <c r="JFT116" s="93"/>
      <c r="JFU116" s="93"/>
      <c r="JFV116" s="93"/>
      <c r="JFW116" s="93"/>
      <c r="JFX116" s="93"/>
      <c r="JFY116" s="93"/>
      <c r="JFZ116" s="93"/>
      <c r="JGA116" s="93"/>
      <c r="JGB116" s="93"/>
      <c r="JGC116" s="93"/>
      <c r="JGD116" s="93"/>
      <c r="JGE116" s="93"/>
      <c r="JGF116" s="93"/>
      <c r="JGG116" s="93"/>
      <c r="JGH116" s="93"/>
      <c r="JGI116" s="93"/>
      <c r="JGJ116" s="93"/>
      <c r="JGK116" s="93"/>
      <c r="JGL116" s="93"/>
      <c r="JGM116" s="93"/>
      <c r="JGN116" s="93"/>
      <c r="JGO116" s="93"/>
      <c r="JGP116" s="93"/>
      <c r="JGQ116" s="93"/>
      <c r="JGR116" s="93"/>
      <c r="JGS116" s="93"/>
      <c r="JGT116" s="93"/>
      <c r="JGU116" s="93"/>
      <c r="JGV116" s="93"/>
      <c r="JGW116" s="93"/>
      <c r="JGX116" s="93"/>
      <c r="JGY116" s="93"/>
      <c r="JGZ116" s="93"/>
      <c r="JHA116" s="93"/>
      <c r="JHB116" s="93"/>
      <c r="JHC116" s="93"/>
      <c r="JHD116" s="93"/>
      <c r="JHE116" s="93"/>
      <c r="JHF116" s="93"/>
      <c r="JHL116" s="93"/>
      <c r="JHO116" s="93"/>
      <c r="JHR116" s="93"/>
      <c r="JHU116" s="93"/>
      <c r="JHX116" s="93"/>
      <c r="JIA116" s="93"/>
      <c r="JIG116" s="93"/>
      <c r="JIP116" s="93"/>
      <c r="JIS116" s="93"/>
      <c r="JIV116" s="93"/>
      <c r="JIY116" s="93"/>
      <c r="JJK116" s="93"/>
      <c r="JJQ116" s="93"/>
      <c r="JJT116" s="93"/>
      <c r="JJW116" s="93"/>
      <c r="JJZ116" s="93"/>
      <c r="JKF116" s="93"/>
      <c r="JKI116" s="93"/>
      <c r="JKL116" s="93"/>
      <c r="JKO116" s="93"/>
      <c r="JKQ116" s="93"/>
      <c r="JKR116" s="93"/>
      <c r="JKW116" s="93"/>
      <c r="JKZ116" s="93"/>
      <c r="JLC116" s="93"/>
      <c r="JLF116" s="93"/>
      <c r="JLI116" s="93"/>
      <c r="JLL116" s="93"/>
      <c r="JLO116" s="93"/>
      <c r="JLU116" s="93"/>
      <c r="JLX116" s="93"/>
      <c r="JMA116" s="93"/>
      <c r="JMC116" s="93"/>
      <c r="JMD116" s="93"/>
      <c r="JML116" s="93"/>
      <c r="JMO116" s="93"/>
      <c r="JMR116" s="93"/>
      <c r="JNC116" s="93"/>
      <c r="JND116" s="93"/>
      <c r="JNI116" s="93"/>
      <c r="JNM116" s="93"/>
      <c r="JNN116" s="93"/>
      <c r="JNV116" s="93"/>
      <c r="JNW116" s="93"/>
      <c r="JOW116" s="93"/>
      <c r="JOX116" s="93"/>
      <c r="JOY116" s="93"/>
      <c r="JOZ116" s="93"/>
      <c r="JPA116" s="93"/>
      <c r="JPB116" s="93"/>
      <c r="JPC116" s="93"/>
      <c r="JPD116" s="93"/>
      <c r="JPE116" s="93"/>
      <c r="JPF116" s="93"/>
      <c r="JPG116" s="93"/>
      <c r="JPH116" s="93"/>
      <c r="JPI116" s="93"/>
      <c r="JPJ116" s="93"/>
      <c r="JPK116" s="93"/>
      <c r="JPL116" s="93"/>
      <c r="JPM116" s="93"/>
      <c r="JPN116" s="93"/>
      <c r="JPO116" s="93"/>
      <c r="JPP116" s="93"/>
      <c r="JPQ116" s="93"/>
      <c r="JPR116" s="93"/>
      <c r="JPS116" s="93"/>
      <c r="JPT116" s="93"/>
      <c r="JPU116" s="93"/>
      <c r="JPV116" s="93"/>
      <c r="JPW116" s="93"/>
      <c r="JPX116" s="93"/>
      <c r="JPY116" s="93"/>
      <c r="JPZ116" s="93"/>
      <c r="JQA116" s="93"/>
      <c r="JQB116" s="93"/>
      <c r="JQC116" s="93"/>
      <c r="JQD116" s="93"/>
      <c r="JQE116" s="93"/>
      <c r="JQF116" s="93"/>
      <c r="JQG116" s="93"/>
      <c r="JQH116" s="93"/>
      <c r="JQI116" s="93"/>
      <c r="JQJ116" s="93"/>
      <c r="JQK116" s="93"/>
      <c r="JQL116" s="93"/>
      <c r="JQM116" s="93"/>
      <c r="JQN116" s="93"/>
      <c r="JQO116" s="93"/>
      <c r="JQP116" s="93"/>
      <c r="JQQ116" s="93"/>
      <c r="JQR116" s="93"/>
      <c r="JQS116" s="93"/>
      <c r="JQT116" s="93"/>
      <c r="JQU116" s="93"/>
      <c r="JQV116" s="93"/>
      <c r="JQW116" s="93"/>
      <c r="JQX116" s="93"/>
      <c r="JQY116" s="93"/>
      <c r="JQZ116" s="93"/>
      <c r="JRA116" s="93"/>
      <c r="JRB116" s="93"/>
      <c r="JRH116" s="93"/>
      <c r="JRK116" s="93"/>
      <c r="JRN116" s="93"/>
      <c r="JRQ116" s="93"/>
      <c r="JRT116" s="93"/>
      <c r="JRW116" s="93"/>
      <c r="JSC116" s="93"/>
      <c r="JSL116" s="93"/>
      <c r="JSO116" s="93"/>
      <c r="JSR116" s="93"/>
      <c r="JSU116" s="93"/>
      <c r="JTG116" s="93"/>
      <c r="JTM116" s="93"/>
      <c r="JTP116" s="93"/>
      <c r="JTS116" s="93"/>
      <c r="JTV116" s="93"/>
      <c r="JUB116" s="93"/>
      <c r="JUE116" s="93"/>
      <c r="JUH116" s="93"/>
      <c r="JUK116" s="93"/>
      <c r="JUM116" s="93"/>
      <c r="JUN116" s="93"/>
      <c r="JUS116" s="93"/>
      <c r="JUV116" s="93"/>
      <c r="JUY116" s="93"/>
      <c r="JVB116" s="93"/>
      <c r="JVE116" s="93"/>
      <c r="JVH116" s="93"/>
      <c r="JVK116" s="93"/>
      <c r="JVQ116" s="93"/>
      <c r="JVT116" s="93"/>
      <c r="JVW116" s="93"/>
      <c r="JVY116" s="93"/>
      <c r="JVZ116" s="93"/>
      <c r="JWH116" s="93"/>
      <c r="JWK116" s="93"/>
      <c r="JWN116" s="93"/>
      <c r="JWY116" s="93"/>
      <c r="JWZ116" s="93"/>
      <c r="JXE116" s="93"/>
      <c r="JXI116" s="93"/>
      <c r="JXJ116" s="93"/>
      <c r="JXR116" s="93"/>
      <c r="JXS116" s="93"/>
      <c r="JYS116" s="93"/>
      <c r="JYT116" s="93"/>
      <c r="JYU116" s="93"/>
      <c r="JYV116" s="93"/>
      <c r="JYW116" s="93"/>
      <c r="JYX116" s="93"/>
      <c r="JYY116" s="93"/>
      <c r="JYZ116" s="93"/>
      <c r="JZA116" s="93"/>
      <c r="JZB116" s="93"/>
      <c r="JZC116" s="93"/>
      <c r="JZD116" s="93"/>
      <c r="JZE116" s="93"/>
      <c r="JZF116" s="93"/>
      <c r="JZG116" s="93"/>
      <c r="JZH116" s="93"/>
      <c r="JZI116" s="93"/>
      <c r="JZJ116" s="93"/>
      <c r="JZK116" s="93"/>
      <c r="JZL116" s="93"/>
      <c r="JZM116" s="93"/>
      <c r="JZN116" s="93"/>
      <c r="JZO116" s="93"/>
      <c r="JZP116" s="93"/>
      <c r="JZQ116" s="93"/>
      <c r="JZR116" s="93"/>
      <c r="JZS116" s="93"/>
      <c r="JZT116" s="93"/>
      <c r="JZU116" s="93"/>
      <c r="JZV116" s="93"/>
      <c r="JZW116" s="93"/>
      <c r="JZX116" s="93"/>
      <c r="JZY116" s="93"/>
      <c r="JZZ116" s="93"/>
      <c r="KAA116" s="93"/>
      <c r="KAB116" s="93"/>
      <c r="KAC116" s="93"/>
      <c r="KAD116" s="93"/>
      <c r="KAE116" s="93"/>
      <c r="KAF116" s="93"/>
      <c r="KAG116" s="93"/>
      <c r="KAH116" s="93"/>
      <c r="KAI116" s="93"/>
      <c r="KAJ116" s="93"/>
      <c r="KAK116" s="93"/>
      <c r="KAL116" s="93"/>
      <c r="KAM116" s="93"/>
      <c r="KAN116" s="93"/>
      <c r="KAO116" s="93"/>
      <c r="KAP116" s="93"/>
      <c r="KAQ116" s="93"/>
      <c r="KAR116" s="93"/>
      <c r="KAS116" s="93"/>
      <c r="KAT116" s="93"/>
      <c r="KAU116" s="93"/>
      <c r="KAV116" s="93"/>
      <c r="KAW116" s="93"/>
      <c r="KAX116" s="93"/>
      <c r="KBD116" s="93"/>
      <c r="KBG116" s="93"/>
      <c r="KBJ116" s="93"/>
      <c r="KBM116" s="93"/>
      <c r="KBP116" s="93"/>
      <c r="KBS116" s="93"/>
      <c r="KBY116" s="93"/>
      <c r="KCH116" s="93"/>
      <c r="KCK116" s="93"/>
      <c r="KCN116" s="93"/>
      <c r="KCQ116" s="93"/>
      <c r="KDC116" s="93"/>
      <c r="KDI116" s="93"/>
      <c r="KDL116" s="93"/>
      <c r="KDO116" s="93"/>
      <c r="KDR116" s="93"/>
      <c r="KDX116" s="93"/>
      <c r="KEA116" s="93"/>
      <c r="KED116" s="93"/>
      <c r="KEG116" s="93"/>
      <c r="KEI116" s="93"/>
      <c r="KEJ116" s="93"/>
      <c r="KEO116" s="93"/>
      <c r="KER116" s="93"/>
      <c r="KEU116" s="93"/>
      <c r="KEX116" s="93"/>
      <c r="KFA116" s="93"/>
      <c r="KFD116" s="93"/>
      <c r="KFG116" s="93"/>
      <c r="KFM116" s="93"/>
      <c r="KFP116" s="93"/>
      <c r="KFS116" s="93"/>
      <c r="KFU116" s="93"/>
      <c r="KFV116" s="93"/>
      <c r="KGD116" s="93"/>
      <c r="KGG116" s="93"/>
      <c r="KGJ116" s="93"/>
      <c r="KGU116" s="93"/>
      <c r="KGV116" s="93"/>
      <c r="KHA116" s="93"/>
      <c r="KHE116" s="93"/>
      <c r="KHF116" s="93"/>
      <c r="KHN116" s="93"/>
      <c r="KHO116" s="93"/>
      <c r="KIO116" s="93"/>
      <c r="KIP116" s="93"/>
      <c r="KIQ116" s="93"/>
      <c r="KIR116" s="93"/>
      <c r="KIS116" s="93"/>
      <c r="KIT116" s="93"/>
      <c r="KIU116" s="93"/>
      <c r="KIV116" s="93"/>
      <c r="KIW116" s="93"/>
      <c r="KIX116" s="93"/>
      <c r="KIY116" s="93"/>
      <c r="KIZ116" s="93"/>
      <c r="KJA116" s="93"/>
      <c r="KJB116" s="93"/>
      <c r="KJC116" s="93"/>
      <c r="KJD116" s="93"/>
      <c r="KJE116" s="93"/>
      <c r="KJF116" s="93"/>
      <c r="KJG116" s="93"/>
      <c r="KJH116" s="93"/>
      <c r="KJI116" s="93"/>
      <c r="KJJ116" s="93"/>
      <c r="KJK116" s="93"/>
      <c r="KJL116" s="93"/>
      <c r="KJM116" s="93"/>
      <c r="KJN116" s="93"/>
      <c r="KJO116" s="93"/>
      <c r="KJP116" s="93"/>
      <c r="KJQ116" s="93"/>
      <c r="KJR116" s="93"/>
      <c r="KJS116" s="93"/>
      <c r="KJT116" s="93"/>
      <c r="KJU116" s="93"/>
      <c r="KJV116" s="93"/>
      <c r="KJW116" s="93"/>
      <c r="KJX116" s="93"/>
      <c r="KJY116" s="93"/>
      <c r="KJZ116" s="93"/>
      <c r="KKA116" s="93"/>
      <c r="KKB116" s="93"/>
      <c r="KKC116" s="93"/>
      <c r="KKD116" s="93"/>
      <c r="KKE116" s="93"/>
      <c r="KKF116" s="93"/>
      <c r="KKG116" s="93"/>
      <c r="KKH116" s="93"/>
      <c r="KKI116" s="93"/>
      <c r="KKJ116" s="93"/>
      <c r="KKK116" s="93"/>
      <c r="KKL116" s="93"/>
      <c r="KKM116" s="93"/>
      <c r="KKN116" s="93"/>
      <c r="KKO116" s="93"/>
      <c r="KKP116" s="93"/>
      <c r="KKQ116" s="93"/>
      <c r="KKR116" s="93"/>
      <c r="KKS116" s="93"/>
      <c r="KKT116" s="93"/>
      <c r="KKZ116" s="93"/>
      <c r="KLC116" s="93"/>
      <c r="KLF116" s="93"/>
      <c r="KLI116" s="93"/>
      <c r="KLL116" s="93"/>
      <c r="KLO116" s="93"/>
      <c r="KLU116" s="93"/>
      <c r="KMD116" s="93"/>
      <c r="KMG116" s="93"/>
      <c r="KMJ116" s="93"/>
      <c r="KMM116" s="93"/>
      <c r="KMY116" s="93"/>
      <c r="KNE116" s="93"/>
      <c r="KNH116" s="93"/>
      <c r="KNK116" s="93"/>
      <c r="KNN116" s="93"/>
      <c r="KNT116" s="93"/>
      <c r="KNW116" s="93"/>
      <c r="KNZ116" s="93"/>
      <c r="KOC116" s="93"/>
      <c r="KOE116" s="93"/>
      <c r="KOF116" s="93"/>
      <c r="KOK116" s="93"/>
      <c r="KON116" s="93"/>
      <c r="KOQ116" s="93"/>
      <c r="KOT116" s="93"/>
      <c r="KOW116" s="93"/>
      <c r="KOZ116" s="93"/>
      <c r="KPC116" s="93"/>
      <c r="KPI116" s="93"/>
      <c r="KPL116" s="93"/>
      <c r="KPO116" s="93"/>
      <c r="KPQ116" s="93"/>
      <c r="KPR116" s="93"/>
      <c r="KPZ116" s="93"/>
      <c r="KQC116" s="93"/>
      <c r="KQF116" s="93"/>
      <c r="KQQ116" s="93"/>
      <c r="KQR116" s="93"/>
      <c r="KQW116" s="93"/>
      <c r="KRA116" s="93"/>
      <c r="KRB116" s="93"/>
      <c r="KRJ116" s="93"/>
      <c r="KRK116" s="93"/>
      <c r="KSK116" s="93"/>
      <c r="KSL116" s="93"/>
      <c r="KSM116" s="93"/>
      <c r="KSN116" s="93"/>
      <c r="KSO116" s="93"/>
      <c r="KSP116" s="93"/>
      <c r="KSQ116" s="93"/>
      <c r="KSR116" s="93"/>
      <c r="KSS116" s="93"/>
      <c r="KST116" s="93"/>
      <c r="KSU116" s="93"/>
      <c r="KSV116" s="93"/>
      <c r="KSW116" s="93"/>
      <c r="KSX116" s="93"/>
      <c r="KSY116" s="93"/>
      <c r="KSZ116" s="93"/>
      <c r="KTA116" s="93"/>
      <c r="KTB116" s="93"/>
      <c r="KTC116" s="93"/>
      <c r="KTD116" s="93"/>
      <c r="KTE116" s="93"/>
      <c r="KTF116" s="93"/>
      <c r="KTG116" s="93"/>
      <c r="KTH116" s="93"/>
      <c r="KTI116" s="93"/>
      <c r="KTJ116" s="93"/>
      <c r="KTK116" s="93"/>
      <c r="KTL116" s="93"/>
      <c r="KTM116" s="93"/>
      <c r="KTN116" s="93"/>
      <c r="KTO116" s="93"/>
      <c r="KTP116" s="93"/>
      <c r="KTQ116" s="93"/>
      <c r="KTR116" s="93"/>
      <c r="KTS116" s="93"/>
      <c r="KTT116" s="93"/>
      <c r="KTU116" s="93"/>
      <c r="KTV116" s="93"/>
      <c r="KTW116" s="93"/>
      <c r="KTX116" s="93"/>
      <c r="KTY116" s="93"/>
      <c r="KTZ116" s="93"/>
      <c r="KUA116" s="93"/>
      <c r="KUB116" s="93"/>
      <c r="KUC116" s="93"/>
      <c r="KUD116" s="93"/>
      <c r="KUE116" s="93"/>
      <c r="KUF116" s="93"/>
      <c r="KUG116" s="93"/>
      <c r="KUH116" s="93"/>
      <c r="KUI116" s="93"/>
      <c r="KUJ116" s="93"/>
      <c r="KUK116" s="93"/>
      <c r="KUL116" s="93"/>
      <c r="KUM116" s="93"/>
      <c r="KUN116" s="93"/>
      <c r="KUO116" s="93"/>
      <c r="KUP116" s="93"/>
      <c r="KUV116" s="93"/>
      <c r="KUY116" s="93"/>
      <c r="KVB116" s="93"/>
      <c r="KVE116" s="93"/>
      <c r="KVH116" s="93"/>
      <c r="KVK116" s="93"/>
      <c r="KVQ116" s="93"/>
      <c r="KVZ116" s="93"/>
      <c r="KWC116" s="93"/>
      <c r="KWF116" s="93"/>
      <c r="KWI116" s="93"/>
      <c r="KWU116" s="93"/>
      <c r="KXA116" s="93"/>
      <c r="KXD116" s="93"/>
      <c r="KXG116" s="93"/>
      <c r="KXJ116" s="93"/>
      <c r="KXP116" s="93"/>
      <c r="KXS116" s="93"/>
      <c r="KXV116" s="93"/>
      <c r="KXY116" s="93"/>
      <c r="KYA116" s="93"/>
      <c r="KYB116" s="93"/>
      <c r="KYG116" s="93"/>
      <c r="KYJ116" s="93"/>
      <c r="KYM116" s="93"/>
      <c r="KYP116" s="93"/>
      <c r="KYS116" s="93"/>
      <c r="KYV116" s="93"/>
      <c r="KYY116" s="93"/>
      <c r="KZE116" s="93"/>
      <c r="KZH116" s="93"/>
      <c r="KZK116" s="93"/>
      <c r="KZM116" s="93"/>
      <c r="KZN116" s="93"/>
      <c r="KZV116" s="93"/>
      <c r="KZY116" s="93"/>
      <c r="LAB116" s="93"/>
      <c r="LAM116" s="93"/>
      <c r="LAN116" s="93"/>
      <c r="LAS116" s="93"/>
      <c r="LAW116" s="93"/>
      <c r="LAX116" s="93"/>
      <c r="LBF116" s="93"/>
      <c r="LBG116" s="93"/>
      <c r="LCG116" s="93"/>
      <c r="LCH116" s="93"/>
      <c r="LCI116" s="93"/>
      <c r="LCJ116" s="93"/>
      <c r="LCK116" s="93"/>
      <c r="LCL116" s="93"/>
      <c r="LCM116" s="93"/>
      <c r="LCN116" s="93"/>
      <c r="LCO116" s="93"/>
      <c r="LCP116" s="93"/>
      <c r="LCQ116" s="93"/>
      <c r="LCR116" s="93"/>
      <c r="LCS116" s="93"/>
      <c r="LCT116" s="93"/>
      <c r="LCU116" s="93"/>
      <c r="LCV116" s="93"/>
      <c r="LCW116" s="93"/>
      <c r="LCX116" s="93"/>
      <c r="LCY116" s="93"/>
      <c r="LCZ116" s="93"/>
      <c r="LDA116" s="93"/>
      <c r="LDB116" s="93"/>
      <c r="LDC116" s="93"/>
      <c r="LDD116" s="93"/>
      <c r="LDE116" s="93"/>
      <c r="LDF116" s="93"/>
      <c r="LDG116" s="93"/>
      <c r="LDH116" s="93"/>
      <c r="LDI116" s="93"/>
      <c r="LDJ116" s="93"/>
      <c r="LDK116" s="93"/>
      <c r="LDL116" s="93"/>
      <c r="LDM116" s="93"/>
      <c r="LDN116" s="93"/>
      <c r="LDO116" s="93"/>
      <c r="LDP116" s="93"/>
      <c r="LDQ116" s="93"/>
      <c r="LDR116" s="93"/>
      <c r="LDS116" s="93"/>
      <c r="LDT116" s="93"/>
      <c r="LDU116" s="93"/>
      <c r="LDV116" s="93"/>
      <c r="LDW116" s="93"/>
      <c r="LDX116" s="93"/>
      <c r="LDY116" s="93"/>
      <c r="LDZ116" s="93"/>
      <c r="LEA116" s="93"/>
      <c r="LEB116" s="93"/>
      <c r="LEC116" s="93"/>
      <c r="LED116" s="93"/>
      <c r="LEE116" s="93"/>
      <c r="LEF116" s="93"/>
      <c r="LEG116" s="93"/>
      <c r="LEH116" s="93"/>
      <c r="LEI116" s="93"/>
      <c r="LEJ116" s="93"/>
      <c r="LEK116" s="93"/>
      <c r="LEL116" s="93"/>
      <c r="LER116" s="93"/>
      <c r="LEU116" s="93"/>
      <c r="LEX116" s="93"/>
      <c r="LFA116" s="93"/>
      <c r="LFD116" s="93"/>
      <c r="LFG116" s="93"/>
      <c r="LFM116" s="93"/>
      <c r="LFV116" s="93"/>
      <c r="LFY116" s="93"/>
      <c r="LGB116" s="93"/>
      <c r="LGE116" s="93"/>
      <c r="LGQ116" s="93"/>
      <c r="LGW116" s="93"/>
      <c r="LGZ116" s="93"/>
      <c r="LHC116" s="93"/>
      <c r="LHF116" s="93"/>
      <c r="LHL116" s="93"/>
      <c r="LHO116" s="93"/>
      <c r="LHR116" s="93"/>
      <c r="LHU116" s="93"/>
      <c r="LHW116" s="93"/>
      <c r="LHX116" s="93"/>
      <c r="LIC116" s="93"/>
      <c r="LIF116" s="93"/>
      <c r="LII116" s="93"/>
      <c r="LIL116" s="93"/>
      <c r="LIO116" s="93"/>
      <c r="LIR116" s="93"/>
      <c r="LIU116" s="93"/>
      <c r="LJA116" s="93"/>
      <c r="LJD116" s="93"/>
      <c r="LJG116" s="93"/>
      <c r="LJI116" s="93"/>
      <c r="LJJ116" s="93"/>
      <c r="LJR116" s="93"/>
      <c r="LJU116" s="93"/>
      <c r="LJX116" s="93"/>
      <c r="LKI116" s="93"/>
      <c r="LKJ116" s="93"/>
      <c r="LKO116" s="93"/>
      <c r="LKS116" s="93"/>
      <c r="LKT116" s="93"/>
      <c r="LLB116" s="93"/>
      <c r="LLC116" s="93"/>
      <c r="LMC116" s="93"/>
      <c r="LMD116" s="93"/>
      <c r="LME116" s="93"/>
      <c r="LMF116" s="93"/>
      <c r="LMG116" s="93"/>
      <c r="LMH116" s="93"/>
      <c r="LMI116" s="93"/>
      <c r="LMJ116" s="93"/>
      <c r="LMK116" s="93"/>
      <c r="LML116" s="93"/>
      <c r="LMM116" s="93"/>
      <c r="LMN116" s="93"/>
      <c r="LMO116" s="93"/>
      <c r="LMP116" s="93"/>
      <c r="LMQ116" s="93"/>
      <c r="LMR116" s="93"/>
      <c r="LMS116" s="93"/>
      <c r="LMT116" s="93"/>
      <c r="LMU116" s="93"/>
      <c r="LMV116" s="93"/>
      <c r="LMW116" s="93"/>
      <c r="LMX116" s="93"/>
      <c r="LMY116" s="93"/>
      <c r="LMZ116" s="93"/>
      <c r="LNA116" s="93"/>
      <c r="LNB116" s="93"/>
      <c r="LNC116" s="93"/>
      <c r="LND116" s="93"/>
      <c r="LNE116" s="93"/>
      <c r="LNF116" s="93"/>
      <c r="LNG116" s="93"/>
      <c r="LNH116" s="93"/>
      <c r="LNI116" s="93"/>
      <c r="LNJ116" s="93"/>
      <c r="LNK116" s="93"/>
      <c r="LNL116" s="93"/>
      <c r="LNM116" s="93"/>
      <c r="LNN116" s="93"/>
      <c r="LNO116" s="93"/>
      <c r="LNP116" s="93"/>
      <c r="LNQ116" s="93"/>
      <c r="LNR116" s="93"/>
      <c r="LNS116" s="93"/>
      <c r="LNT116" s="93"/>
      <c r="LNU116" s="93"/>
      <c r="LNV116" s="93"/>
      <c r="LNW116" s="93"/>
      <c r="LNX116" s="93"/>
      <c r="LNY116" s="93"/>
      <c r="LNZ116" s="93"/>
      <c r="LOA116" s="93"/>
      <c r="LOB116" s="93"/>
      <c r="LOC116" s="93"/>
      <c r="LOD116" s="93"/>
      <c r="LOE116" s="93"/>
      <c r="LOF116" s="93"/>
      <c r="LOG116" s="93"/>
      <c r="LOH116" s="93"/>
      <c r="LON116" s="93"/>
      <c r="LOQ116" s="93"/>
      <c r="LOT116" s="93"/>
      <c r="LOW116" s="93"/>
      <c r="LOZ116" s="93"/>
      <c r="LPC116" s="93"/>
      <c r="LPI116" s="93"/>
      <c r="LPR116" s="93"/>
      <c r="LPU116" s="93"/>
      <c r="LPX116" s="93"/>
      <c r="LQA116" s="93"/>
      <c r="LQM116" s="93"/>
      <c r="LQS116" s="93"/>
      <c r="LQV116" s="93"/>
      <c r="LQY116" s="93"/>
      <c r="LRB116" s="93"/>
      <c r="LRH116" s="93"/>
      <c r="LRK116" s="93"/>
      <c r="LRN116" s="93"/>
      <c r="LRQ116" s="93"/>
      <c r="LRS116" s="93"/>
      <c r="LRT116" s="93"/>
      <c r="LRY116" s="93"/>
      <c r="LSB116" s="93"/>
      <c r="LSE116" s="93"/>
      <c r="LSH116" s="93"/>
      <c r="LSK116" s="93"/>
      <c r="LSN116" s="93"/>
      <c r="LSQ116" s="93"/>
      <c r="LSW116" s="93"/>
      <c r="LSZ116" s="93"/>
      <c r="LTC116" s="93"/>
      <c r="LTE116" s="93"/>
      <c r="LTF116" s="93"/>
      <c r="LTN116" s="93"/>
      <c r="LTQ116" s="93"/>
      <c r="LTT116" s="93"/>
      <c r="LUE116" s="93"/>
      <c r="LUF116" s="93"/>
      <c r="LUK116" s="93"/>
      <c r="LUO116" s="93"/>
      <c r="LUP116" s="93"/>
      <c r="LUX116" s="93"/>
      <c r="LUY116" s="93"/>
      <c r="LVY116" s="93"/>
      <c r="LVZ116" s="93"/>
      <c r="LWA116" s="93"/>
      <c r="LWB116" s="93"/>
      <c r="LWC116" s="93"/>
      <c r="LWD116" s="93"/>
      <c r="LWE116" s="93"/>
      <c r="LWF116" s="93"/>
      <c r="LWG116" s="93"/>
      <c r="LWH116" s="93"/>
      <c r="LWI116" s="93"/>
      <c r="LWJ116" s="93"/>
      <c r="LWK116" s="93"/>
      <c r="LWL116" s="93"/>
      <c r="LWM116" s="93"/>
      <c r="LWN116" s="93"/>
      <c r="LWO116" s="93"/>
      <c r="LWP116" s="93"/>
      <c r="LWQ116" s="93"/>
      <c r="LWR116" s="93"/>
      <c r="LWS116" s="93"/>
      <c r="LWT116" s="93"/>
      <c r="LWU116" s="93"/>
      <c r="LWV116" s="93"/>
      <c r="LWW116" s="93"/>
      <c r="LWX116" s="93"/>
      <c r="LWY116" s="93"/>
      <c r="LWZ116" s="93"/>
      <c r="LXA116" s="93"/>
      <c r="LXB116" s="93"/>
      <c r="LXC116" s="93"/>
      <c r="LXD116" s="93"/>
      <c r="LXE116" s="93"/>
      <c r="LXF116" s="93"/>
      <c r="LXG116" s="93"/>
      <c r="LXH116" s="93"/>
      <c r="LXI116" s="93"/>
      <c r="LXJ116" s="93"/>
      <c r="LXK116" s="93"/>
      <c r="LXL116" s="93"/>
      <c r="LXM116" s="93"/>
      <c r="LXN116" s="93"/>
      <c r="LXO116" s="93"/>
      <c r="LXP116" s="93"/>
      <c r="LXQ116" s="93"/>
      <c r="LXR116" s="93"/>
      <c r="LXS116" s="93"/>
      <c r="LXT116" s="93"/>
      <c r="LXU116" s="93"/>
      <c r="LXV116" s="93"/>
      <c r="LXW116" s="93"/>
      <c r="LXX116" s="93"/>
      <c r="LXY116" s="93"/>
      <c r="LXZ116" s="93"/>
      <c r="LYA116" s="93"/>
      <c r="LYB116" s="93"/>
      <c r="LYC116" s="93"/>
      <c r="LYD116" s="93"/>
      <c r="LYJ116" s="93"/>
      <c r="LYM116" s="93"/>
      <c r="LYP116" s="93"/>
      <c r="LYS116" s="93"/>
      <c r="LYV116" s="93"/>
      <c r="LYY116" s="93"/>
      <c r="LZE116" s="93"/>
      <c r="LZN116" s="93"/>
      <c r="LZQ116" s="93"/>
      <c r="LZT116" s="93"/>
      <c r="LZW116" s="93"/>
      <c r="MAI116" s="93"/>
      <c r="MAO116" s="93"/>
      <c r="MAR116" s="93"/>
      <c r="MAU116" s="93"/>
      <c r="MAX116" s="93"/>
      <c r="MBD116" s="93"/>
      <c r="MBG116" s="93"/>
      <c r="MBJ116" s="93"/>
      <c r="MBM116" s="93"/>
      <c r="MBO116" s="93"/>
      <c r="MBP116" s="93"/>
      <c r="MBU116" s="93"/>
      <c r="MBX116" s="93"/>
      <c r="MCA116" s="93"/>
      <c r="MCD116" s="93"/>
      <c r="MCG116" s="93"/>
      <c r="MCJ116" s="93"/>
      <c r="MCM116" s="93"/>
      <c r="MCS116" s="93"/>
      <c r="MCV116" s="93"/>
      <c r="MCY116" s="93"/>
      <c r="MDA116" s="93"/>
      <c r="MDB116" s="93"/>
      <c r="MDJ116" s="93"/>
      <c r="MDM116" s="93"/>
      <c r="MDP116" s="93"/>
      <c r="MEA116" s="93"/>
      <c r="MEB116" s="93"/>
      <c r="MEG116" s="93"/>
      <c r="MEK116" s="93"/>
      <c r="MEL116" s="93"/>
      <c r="MET116" s="93"/>
      <c r="MEU116" s="93"/>
      <c r="MFU116" s="93"/>
      <c r="MFV116" s="93"/>
      <c r="MFW116" s="93"/>
      <c r="MFX116" s="93"/>
      <c r="MFY116" s="93"/>
      <c r="MFZ116" s="93"/>
      <c r="MGA116" s="93"/>
      <c r="MGB116" s="93"/>
      <c r="MGC116" s="93"/>
      <c r="MGD116" s="93"/>
      <c r="MGE116" s="93"/>
      <c r="MGF116" s="93"/>
      <c r="MGG116" s="93"/>
      <c r="MGH116" s="93"/>
      <c r="MGI116" s="93"/>
      <c r="MGJ116" s="93"/>
      <c r="MGK116" s="93"/>
      <c r="MGL116" s="93"/>
      <c r="MGM116" s="93"/>
      <c r="MGN116" s="93"/>
      <c r="MGO116" s="93"/>
      <c r="MGP116" s="93"/>
      <c r="MGQ116" s="93"/>
      <c r="MGR116" s="93"/>
      <c r="MGS116" s="93"/>
      <c r="MGT116" s="93"/>
      <c r="MGU116" s="93"/>
      <c r="MGV116" s="93"/>
      <c r="MGW116" s="93"/>
      <c r="MGX116" s="93"/>
      <c r="MGY116" s="93"/>
      <c r="MGZ116" s="93"/>
      <c r="MHA116" s="93"/>
      <c r="MHB116" s="93"/>
      <c r="MHC116" s="93"/>
      <c r="MHD116" s="93"/>
      <c r="MHE116" s="93"/>
      <c r="MHF116" s="93"/>
      <c r="MHG116" s="93"/>
      <c r="MHH116" s="93"/>
      <c r="MHI116" s="93"/>
      <c r="MHJ116" s="93"/>
      <c r="MHK116" s="93"/>
      <c r="MHL116" s="93"/>
      <c r="MHM116" s="93"/>
      <c r="MHN116" s="93"/>
      <c r="MHO116" s="93"/>
      <c r="MHP116" s="93"/>
      <c r="MHQ116" s="93"/>
      <c r="MHR116" s="93"/>
      <c r="MHS116" s="93"/>
      <c r="MHT116" s="93"/>
      <c r="MHU116" s="93"/>
      <c r="MHV116" s="93"/>
      <c r="MHW116" s="93"/>
      <c r="MHX116" s="93"/>
      <c r="MHY116" s="93"/>
      <c r="MHZ116" s="93"/>
      <c r="MIF116" s="93"/>
      <c r="MII116" s="93"/>
      <c r="MIL116" s="93"/>
      <c r="MIO116" s="93"/>
      <c r="MIR116" s="93"/>
      <c r="MIU116" s="93"/>
      <c r="MJA116" s="93"/>
      <c r="MJJ116" s="93"/>
      <c r="MJM116" s="93"/>
      <c r="MJP116" s="93"/>
      <c r="MJS116" s="93"/>
      <c r="MKE116" s="93"/>
      <c r="MKK116" s="93"/>
      <c r="MKN116" s="93"/>
      <c r="MKQ116" s="93"/>
      <c r="MKT116" s="93"/>
      <c r="MKZ116" s="93"/>
      <c r="MLC116" s="93"/>
      <c r="MLF116" s="93"/>
      <c r="MLI116" s="93"/>
      <c r="MLK116" s="93"/>
      <c r="MLL116" s="93"/>
      <c r="MLQ116" s="93"/>
      <c r="MLT116" s="93"/>
      <c r="MLW116" s="93"/>
      <c r="MLZ116" s="93"/>
      <c r="MMC116" s="93"/>
      <c r="MMF116" s="93"/>
      <c r="MMI116" s="93"/>
      <c r="MMO116" s="93"/>
      <c r="MMR116" s="93"/>
      <c r="MMU116" s="93"/>
      <c r="MMW116" s="93"/>
      <c r="MMX116" s="93"/>
      <c r="MNF116" s="93"/>
      <c r="MNI116" s="93"/>
      <c r="MNL116" s="93"/>
      <c r="MNW116" s="93"/>
      <c r="MNX116" s="93"/>
      <c r="MOC116" s="93"/>
      <c r="MOG116" s="93"/>
      <c r="MOH116" s="93"/>
      <c r="MOP116" s="93"/>
      <c r="MOQ116" s="93"/>
      <c r="MPQ116" s="93"/>
      <c r="MPR116" s="93"/>
      <c r="MPS116" s="93"/>
      <c r="MPT116" s="93"/>
      <c r="MPU116" s="93"/>
      <c r="MPV116" s="93"/>
      <c r="MPW116" s="93"/>
      <c r="MPX116" s="93"/>
      <c r="MPY116" s="93"/>
      <c r="MPZ116" s="93"/>
      <c r="MQA116" s="93"/>
      <c r="MQB116" s="93"/>
      <c r="MQC116" s="93"/>
      <c r="MQD116" s="93"/>
      <c r="MQE116" s="93"/>
      <c r="MQF116" s="93"/>
      <c r="MQG116" s="93"/>
      <c r="MQH116" s="93"/>
      <c r="MQI116" s="93"/>
      <c r="MQJ116" s="93"/>
      <c r="MQK116" s="93"/>
      <c r="MQL116" s="93"/>
      <c r="MQM116" s="93"/>
      <c r="MQN116" s="93"/>
      <c r="MQO116" s="93"/>
      <c r="MQP116" s="93"/>
      <c r="MQQ116" s="93"/>
      <c r="MQR116" s="93"/>
      <c r="MQS116" s="93"/>
      <c r="MQT116" s="93"/>
      <c r="MQU116" s="93"/>
      <c r="MQV116" s="93"/>
      <c r="MQW116" s="93"/>
      <c r="MQX116" s="93"/>
      <c r="MQY116" s="93"/>
      <c r="MQZ116" s="93"/>
      <c r="MRA116" s="93"/>
      <c r="MRB116" s="93"/>
      <c r="MRC116" s="93"/>
      <c r="MRD116" s="93"/>
      <c r="MRE116" s="93"/>
      <c r="MRF116" s="93"/>
      <c r="MRG116" s="93"/>
      <c r="MRH116" s="93"/>
      <c r="MRI116" s="93"/>
      <c r="MRJ116" s="93"/>
      <c r="MRK116" s="93"/>
      <c r="MRL116" s="93"/>
      <c r="MRM116" s="93"/>
      <c r="MRN116" s="93"/>
      <c r="MRO116" s="93"/>
      <c r="MRP116" s="93"/>
      <c r="MRQ116" s="93"/>
      <c r="MRR116" s="93"/>
      <c r="MRS116" s="93"/>
      <c r="MRT116" s="93"/>
      <c r="MRU116" s="93"/>
      <c r="MRV116" s="93"/>
      <c r="MSB116" s="93"/>
      <c r="MSE116" s="93"/>
      <c r="MSH116" s="93"/>
      <c r="MSK116" s="93"/>
      <c r="MSN116" s="93"/>
      <c r="MSQ116" s="93"/>
      <c r="MSW116" s="93"/>
      <c r="MTF116" s="93"/>
      <c r="MTI116" s="93"/>
      <c r="MTL116" s="93"/>
      <c r="MTO116" s="93"/>
      <c r="MUA116" s="93"/>
      <c r="MUG116" s="93"/>
      <c r="MUJ116" s="93"/>
      <c r="MUM116" s="93"/>
      <c r="MUP116" s="93"/>
      <c r="MUV116" s="93"/>
      <c r="MUY116" s="93"/>
      <c r="MVB116" s="93"/>
      <c r="MVE116" s="93"/>
      <c r="MVG116" s="93"/>
      <c r="MVH116" s="93"/>
      <c r="MVM116" s="93"/>
      <c r="MVP116" s="93"/>
      <c r="MVS116" s="93"/>
      <c r="MVV116" s="93"/>
      <c r="MVY116" s="93"/>
      <c r="MWB116" s="93"/>
      <c r="MWE116" s="93"/>
      <c r="MWK116" s="93"/>
      <c r="MWN116" s="93"/>
      <c r="MWQ116" s="93"/>
      <c r="MWS116" s="93"/>
      <c r="MWT116" s="93"/>
      <c r="MXB116" s="93"/>
      <c r="MXE116" s="93"/>
      <c r="MXH116" s="93"/>
      <c r="MXS116" s="93"/>
      <c r="MXT116" s="93"/>
      <c r="MXY116" s="93"/>
      <c r="MYC116" s="93"/>
      <c r="MYD116" s="93"/>
      <c r="MYL116" s="93"/>
      <c r="MYM116" s="93"/>
      <c r="MZM116" s="93"/>
      <c r="MZN116" s="93"/>
      <c r="MZO116" s="93"/>
      <c r="MZP116" s="93"/>
      <c r="MZQ116" s="93"/>
      <c r="MZR116" s="93"/>
      <c r="MZS116" s="93"/>
      <c r="MZT116" s="93"/>
      <c r="MZU116" s="93"/>
      <c r="MZV116" s="93"/>
      <c r="MZW116" s="93"/>
      <c r="MZX116" s="93"/>
      <c r="MZY116" s="93"/>
      <c r="MZZ116" s="93"/>
      <c r="NAA116" s="93"/>
      <c r="NAB116" s="93"/>
      <c r="NAC116" s="93"/>
      <c r="NAD116" s="93"/>
      <c r="NAE116" s="93"/>
      <c r="NAF116" s="93"/>
      <c r="NAG116" s="93"/>
      <c r="NAH116" s="93"/>
      <c r="NAI116" s="93"/>
      <c r="NAJ116" s="93"/>
      <c r="NAK116" s="93"/>
      <c r="NAL116" s="93"/>
      <c r="NAM116" s="93"/>
      <c r="NAN116" s="93"/>
      <c r="NAO116" s="93"/>
      <c r="NAP116" s="93"/>
      <c r="NAQ116" s="93"/>
      <c r="NAR116" s="93"/>
      <c r="NAS116" s="93"/>
      <c r="NAT116" s="93"/>
      <c r="NAU116" s="93"/>
      <c r="NAV116" s="93"/>
      <c r="NAW116" s="93"/>
      <c r="NAX116" s="93"/>
      <c r="NAY116" s="93"/>
      <c r="NAZ116" s="93"/>
      <c r="NBA116" s="93"/>
      <c r="NBB116" s="93"/>
      <c r="NBC116" s="93"/>
      <c r="NBD116" s="93"/>
      <c r="NBE116" s="93"/>
      <c r="NBF116" s="93"/>
      <c r="NBG116" s="93"/>
      <c r="NBH116" s="93"/>
      <c r="NBI116" s="93"/>
      <c r="NBJ116" s="93"/>
      <c r="NBK116" s="93"/>
      <c r="NBL116" s="93"/>
      <c r="NBM116" s="93"/>
      <c r="NBN116" s="93"/>
      <c r="NBO116" s="93"/>
      <c r="NBP116" s="93"/>
      <c r="NBQ116" s="93"/>
      <c r="NBR116" s="93"/>
      <c r="NBX116" s="93"/>
      <c r="NCA116" s="93"/>
      <c r="NCD116" s="93"/>
      <c r="NCG116" s="93"/>
      <c r="NCJ116" s="93"/>
      <c r="NCM116" s="93"/>
      <c r="NCS116" s="93"/>
      <c r="NDB116" s="93"/>
      <c r="NDE116" s="93"/>
      <c r="NDH116" s="93"/>
      <c r="NDK116" s="93"/>
      <c r="NDW116" s="93"/>
      <c r="NEC116" s="93"/>
      <c r="NEF116" s="93"/>
      <c r="NEI116" s="93"/>
      <c r="NEL116" s="93"/>
      <c r="NER116" s="93"/>
      <c r="NEU116" s="93"/>
      <c r="NEX116" s="93"/>
      <c r="NFA116" s="93"/>
      <c r="NFC116" s="93"/>
      <c r="NFD116" s="93"/>
      <c r="NFI116" s="93"/>
      <c r="NFL116" s="93"/>
      <c r="NFO116" s="93"/>
      <c r="NFR116" s="93"/>
      <c r="NFU116" s="93"/>
      <c r="NFX116" s="93"/>
      <c r="NGA116" s="93"/>
      <c r="NGG116" s="93"/>
      <c r="NGJ116" s="93"/>
      <c r="NGM116" s="93"/>
      <c r="NGO116" s="93"/>
      <c r="NGP116" s="93"/>
      <c r="NGX116" s="93"/>
      <c r="NHA116" s="93"/>
      <c r="NHD116" s="93"/>
      <c r="NHO116" s="93"/>
      <c r="NHP116" s="93"/>
      <c r="NHU116" s="93"/>
      <c r="NHY116" s="93"/>
      <c r="NHZ116" s="93"/>
      <c r="NIH116" s="93"/>
      <c r="NII116" s="93"/>
      <c r="NJI116" s="93"/>
      <c r="NJJ116" s="93"/>
      <c r="NJK116" s="93"/>
      <c r="NJL116" s="93"/>
      <c r="NJM116" s="93"/>
      <c r="NJN116" s="93"/>
      <c r="NJO116" s="93"/>
      <c r="NJP116" s="93"/>
      <c r="NJQ116" s="93"/>
      <c r="NJR116" s="93"/>
      <c r="NJS116" s="93"/>
      <c r="NJT116" s="93"/>
      <c r="NJU116" s="93"/>
      <c r="NJV116" s="93"/>
      <c r="NJW116" s="93"/>
      <c r="NJX116" s="93"/>
      <c r="NJY116" s="93"/>
      <c r="NJZ116" s="93"/>
      <c r="NKA116" s="93"/>
      <c r="NKB116" s="93"/>
      <c r="NKC116" s="93"/>
      <c r="NKD116" s="93"/>
      <c r="NKE116" s="93"/>
      <c r="NKF116" s="93"/>
      <c r="NKG116" s="93"/>
      <c r="NKH116" s="93"/>
      <c r="NKI116" s="93"/>
      <c r="NKJ116" s="93"/>
      <c r="NKK116" s="93"/>
      <c r="NKL116" s="93"/>
      <c r="NKM116" s="93"/>
      <c r="NKN116" s="93"/>
      <c r="NKO116" s="93"/>
      <c r="NKP116" s="93"/>
      <c r="NKQ116" s="93"/>
      <c r="NKR116" s="93"/>
      <c r="NKS116" s="93"/>
      <c r="NKT116" s="93"/>
      <c r="NKU116" s="93"/>
      <c r="NKV116" s="93"/>
      <c r="NKW116" s="93"/>
      <c r="NKX116" s="93"/>
      <c r="NKY116" s="93"/>
      <c r="NKZ116" s="93"/>
      <c r="NLA116" s="93"/>
      <c r="NLB116" s="93"/>
      <c r="NLC116" s="93"/>
      <c r="NLD116" s="93"/>
      <c r="NLE116" s="93"/>
      <c r="NLF116" s="93"/>
      <c r="NLG116" s="93"/>
      <c r="NLH116" s="93"/>
      <c r="NLI116" s="93"/>
      <c r="NLJ116" s="93"/>
      <c r="NLK116" s="93"/>
      <c r="NLL116" s="93"/>
      <c r="NLM116" s="93"/>
      <c r="NLN116" s="93"/>
      <c r="NLT116" s="93"/>
      <c r="NLW116" s="93"/>
      <c r="NLZ116" s="93"/>
      <c r="NMC116" s="93"/>
      <c r="NMF116" s="93"/>
      <c r="NMI116" s="93"/>
      <c r="NMO116" s="93"/>
      <c r="NMX116" s="93"/>
      <c r="NNA116" s="93"/>
      <c r="NND116" s="93"/>
      <c r="NNG116" s="93"/>
      <c r="NNS116" s="93"/>
      <c r="NNY116" s="93"/>
      <c r="NOB116" s="93"/>
      <c r="NOE116" s="93"/>
      <c r="NOH116" s="93"/>
      <c r="NON116" s="93"/>
      <c r="NOQ116" s="93"/>
      <c r="NOT116" s="93"/>
      <c r="NOW116" s="93"/>
      <c r="NOY116" s="93"/>
      <c r="NOZ116" s="93"/>
      <c r="NPE116" s="93"/>
      <c r="NPH116" s="93"/>
      <c r="NPK116" s="93"/>
      <c r="NPN116" s="93"/>
      <c r="NPQ116" s="93"/>
      <c r="NPT116" s="93"/>
      <c r="NPW116" s="93"/>
      <c r="NQC116" s="93"/>
      <c r="NQF116" s="93"/>
      <c r="NQI116" s="93"/>
      <c r="NQK116" s="93"/>
      <c r="NQL116" s="93"/>
      <c r="NQT116" s="93"/>
      <c r="NQW116" s="93"/>
      <c r="NQZ116" s="93"/>
      <c r="NRK116" s="93"/>
      <c r="NRL116" s="93"/>
      <c r="NRQ116" s="93"/>
      <c r="NRU116" s="93"/>
      <c r="NRV116" s="93"/>
      <c r="NSD116" s="93"/>
      <c r="NSE116" s="93"/>
      <c r="NTE116" s="93"/>
      <c r="NTF116" s="93"/>
      <c r="NTG116" s="93"/>
      <c r="NTH116" s="93"/>
      <c r="NTI116" s="93"/>
      <c r="NTJ116" s="93"/>
      <c r="NTK116" s="93"/>
      <c r="NTL116" s="93"/>
      <c r="NTM116" s="93"/>
      <c r="NTN116" s="93"/>
      <c r="NTO116" s="93"/>
      <c r="NTP116" s="93"/>
      <c r="NTQ116" s="93"/>
      <c r="NTR116" s="93"/>
      <c r="NTS116" s="93"/>
      <c r="NTT116" s="93"/>
      <c r="NTU116" s="93"/>
      <c r="NTV116" s="93"/>
      <c r="NTW116" s="93"/>
      <c r="NTX116" s="93"/>
      <c r="NTY116" s="93"/>
      <c r="NTZ116" s="93"/>
      <c r="NUA116" s="93"/>
      <c r="NUB116" s="93"/>
      <c r="NUC116" s="93"/>
      <c r="NUD116" s="93"/>
      <c r="NUE116" s="93"/>
      <c r="NUF116" s="93"/>
      <c r="NUG116" s="93"/>
      <c r="NUH116" s="93"/>
      <c r="NUI116" s="93"/>
      <c r="NUJ116" s="93"/>
      <c r="NUK116" s="93"/>
      <c r="NUL116" s="93"/>
      <c r="NUM116" s="93"/>
      <c r="NUN116" s="93"/>
      <c r="NUO116" s="93"/>
      <c r="NUP116" s="93"/>
      <c r="NUQ116" s="93"/>
      <c r="NUR116" s="93"/>
      <c r="NUS116" s="93"/>
      <c r="NUT116" s="93"/>
      <c r="NUU116" s="93"/>
      <c r="NUV116" s="93"/>
      <c r="NUW116" s="93"/>
      <c r="NUX116" s="93"/>
      <c r="NUY116" s="93"/>
      <c r="NUZ116" s="93"/>
      <c r="NVA116" s="93"/>
      <c r="NVB116" s="93"/>
      <c r="NVC116" s="93"/>
      <c r="NVD116" s="93"/>
      <c r="NVE116" s="93"/>
      <c r="NVF116" s="93"/>
      <c r="NVG116" s="93"/>
      <c r="NVH116" s="93"/>
      <c r="NVI116" s="93"/>
      <c r="NVJ116" s="93"/>
      <c r="NVP116" s="93"/>
      <c r="NVS116" s="93"/>
      <c r="NVV116" s="93"/>
      <c r="NVY116" s="93"/>
      <c r="NWB116" s="93"/>
      <c r="NWE116" s="93"/>
      <c r="NWK116" s="93"/>
      <c r="NWT116" s="93"/>
      <c r="NWW116" s="93"/>
      <c r="NWZ116" s="93"/>
      <c r="NXC116" s="93"/>
      <c r="NXO116" s="93"/>
      <c r="NXU116" s="93"/>
      <c r="NXX116" s="93"/>
      <c r="NYA116" s="93"/>
      <c r="NYD116" s="93"/>
      <c r="NYJ116" s="93"/>
      <c r="NYM116" s="93"/>
      <c r="NYP116" s="93"/>
      <c r="NYS116" s="93"/>
      <c r="NYU116" s="93"/>
      <c r="NYV116" s="93"/>
      <c r="NZA116" s="93"/>
      <c r="NZD116" s="93"/>
      <c r="NZG116" s="93"/>
      <c r="NZJ116" s="93"/>
      <c r="NZM116" s="93"/>
      <c r="NZP116" s="93"/>
      <c r="NZS116" s="93"/>
      <c r="NZY116" s="93"/>
      <c r="OAB116" s="93"/>
      <c r="OAE116" s="93"/>
      <c r="OAG116" s="93"/>
      <c r="OAH116" s="93"/>
      <c r="OAP116" s="93"/>
      <c r="OAS116" s="93"/>
      <c r="OAV116" s="93"/>
      <c r="OBG116" s="93"/>
      <c r="OBH116" s="93"/>
      <c r="OBM116" s="93"/>
      <c r="OBQ116" s="93"/>
      <c r="OBR116" s="93"/>
      <c r="OBZ116" s="93"/>
      <c r="OCA116" s="93"/>
      <c r="ODA116" s="93"/>
      <c r="ODB116" s="93"/>
      <c r="ODC116" s="93"/>
      <c r="ODD116" s="93"/>
      <c r="ODE116" s="93"/>
      <c r="ODF116" s="93"/>
      <c r="ODG116" s="93"/>
      <c r="ODH116" s="93"/>
      <c r="ODI116" s="93"/>
      <c r="ODJ116" s="93"/>
      <c r="ODK116" s="93"/>
      <c r="ODL116" s="93"/>
      <c r="ODM116" s="93"/>
      <c r="ODN116" s="93"/>
      <c r="ODO116" s="93"/>
      <c r="ODP116" s="93"/>
      <c r="ODQ116" s="93"/>
      <c r="ODR116" s="93"/>
      <c r="ODS116" s="93"/>
      <c r="ODT116" s="93"/>
      <c r="ODU116" s="93"/>
      <c r="ODV116" s="93"/>
      <c r="ODW116" s="93"/>
      <c r="ODX116" s="93"/>
      <c r="ODY116" s="93"/>
      <c r="ODZ116" s="93"/>
      <c r="OEA116" s="93"/>
      <c r="OEB116" s="93"/>
      <c r="OEC116" s="93"/>
      <c r="OED116" s="93"/>
      <c r="OEE116" s="93"/>
      <c r="OEF116" s="93"/>
      <c r="OEG116" s="93"/>
      <c r="OEH116" s="93"/>
      <c r="OEI116" s="93"/>
      <c r="OEJ116" s="93"/>
      <c r="OEK116" s="93"/>
      <c r="OEL116" s="93"/>
      <c r="OEM116" s="93"/>
      <c r="OEN116" s="93"/>
      <c r="OEO116" s="93"/>
      <c r="OEP116" s="93"/>
      <c r="OEQ116" s="93"/>
      <c r="OER116" s="93"/>
      <c r="OES116" s="93"/>
      <c r="OET116" s="93"/>
      <c r="OEU116" s="93"/>
      <c r="OEV116" s="93"/>
      <c r="OEW116" s="93"/>
      <c r="OEX116" s="93"/>
      <c r="OEY116" s="93"/>
      <c r="OEZ116" s="93"/>
      <c r="OFA116" s="93"/>
      <c r="OFB116" s="93"/>
      <c r="OFC116" s="93"/>
      <c r="OFD116" s="93"/>
      <c r="OFE116" s="93"/>
      <c r="OFF116" s="93"/>
      <c r="OFL116" s="93"/>
      <c r="OFO116" s="93"/>
      <c r="OFR116" s="93"/>
      <c r="OFU116" s="93"/>
      <c r="OFX116" s="93"/>
      <c r="OGA116" s="93"/>
      <c r="OGG116" s="93"/>
      <c r="OGP116" s="93"/>
      <c r="OGS116" s="93"/>
      <c r="OGV116" s="93"/>
      <c r="OGY116" s="93"/>
      <c r="OHK116" s="93"/>
      <c r="OHQ116" s="93"/>
      <c r="OHT116" s="93"/>
      <c r="OHW116" s="93"/>
      <c r="OHZ116" s="93"/>
      <c r="OIF116" s="93"/>
      <c r="OII116" s="93"/>
      <c r="OIL116" s="93"/>
      <c r="OIO116" s="93"/>
      <c r="OIQ116" s="93"/>
      <c r="OIR116" s="93"/>
      <c r="OIW116" s="93"/>
      <c r="OIZ116" s="93"/>
      <c r="OJC116" s="93"/>
      <c r="OJF116" s="93"/>
      <c r="OJI116" s="93"/>
      <c r="OJL116" s="93"/>
      <c r="OJO116" s="93"/>
      <c r="OJU116" s="93"/>
      <c r="OJX116" s="93"/>
      <c r="OKA116" s="93"/>
      <c r="OKC116" s="93"/>
      <c r="OKD116" s="93"/>
      <c r="OKL116" s="93"/>
      <c r="OKO116" s="93"/>
      <c r="OKR116" s="93"/>
      <c r="OLC116" s="93"/>
      <c r="OLD116" s="93"/>
      <c r="OLI116" s="93"/>
      <c r="OLM116" s="93"/>
      <c r="OLN116" s="93"/>
      <c r="OLV116" s="93"/>
      <c r="OLW116" s="93"/>
      <c r="OMW116" s="93"/>
      <c r="OMX116" s="93"/>
      <c r="OMY116" s="93"/>
      <c r="OMZ116" s="93"/>
      <c r="ONA116" s="93"/>
      <c r="ONB116" s="93"/>
      <c r="ONC116" s="93"/>
      <c r="OND116" s="93"/>
      <c r="ONE116" s="93"/>
      <c r="ONF116" s="93"/>
      <c r="ONG116" s="93"/>
      <c r="ONH116" s="93"/>
      <c r="ONI116" s="93"/>
      <c r="ONJ116" s="93"/>
      <c r="ONK116" s="93"/>
      <c r="ONL116" s="93"/>
      <c r="ONM116" s="93"/>
      <c r="ONN116" s="93"/>
      <c r="ONO116" s="93"/>
      <c r="ONP116" s="93"/>
      <c r="ONQ116" s="93"/>
      <c r="ONR116" s="93"/>
      <c r="ONS116" s="93"/>
      <c r="ONT116" s="93"/>
      <c r="ONU116" s="93"/>
      <c r="ONV116" s="93"/>
      <c r="ONW116" s="93"/>
      <c r="ONX116" s="93"/>
      <c r="ONY116" s="93"/>
      <c r="ONZ116" s="93"/>
      <c r="OOA116" s="93"/>
      <c r="OOB116" s="93"/>
      <c r="OOC116" s="93"/>
      <c r="OOD116" s="93"/>
      <c r="OOE116" s="93"/>
      <c r="OOF116" s="93"/>
      <c r="OOG116" s="93"/>
      <c r="OOH116" s="93"/>
      <c r="OOI116" s="93"/>
      <c r="OOJ116" s="93"/>
      <c r="OOK116" s="93"/>
      <c r="OOL116" s="93"/>
      <c r="OOM116" s="93"/>
      <c r="OON116" s="93"/>
      <c r="OOO116" s="93"/>
      <c r="OOP116" s="93"/>
      <c r="OOQ116" s="93"/>
      <c r="OOR116" s="93"/>
      <c r="OOS116" s="93"/>
      <c r="OOT116" s="93"/>
      <c r="OOU116" s="93"/>
      <c r="OOV116" s="93"/>
      <c r="OOW116" s="93"/>
      <c r="OOX116" s="93"/>
      <c r="OOY116" s="93"/>
      <c r="OOZ116" s="93"/>
      <c r="OPA116" s="93"/>
      <c r="OPB116" s="93"/>
      <c r="OPH116" s="93"/>
      <c r="OPK116" s="93"/>
      <c r="OPN116" s="93"/>
      <c r="OPQ116" s="93"/>
      <c r="OPT116" s="93"/>
      <c r="OPW116" s="93"/>
      <c r="OQC116" s="93"/>
      <c r="OQL116" s="93"/>
      <c r="OQO116" s="93"/>
      <c r="OQR116" s="93"/>
      <c r="OQU116" s="93"/>
      <c r="ORG116" s="93"/>
      <c r="ORM116" s="93"/>
      <c r="ORP116" s="93"/>
      <c r="ORS116" s="93"/>
      <c r="ORV116" s="93"/>
      <c r="OSB116" s="93"/>
      <c r="OSE116" s="93"/>
      <c r="OSH116" s="93"/>
      <c r="OSK116" s="93"/>
      <c r="OSM116" s="93"/>
      <c r="OSN116" s="93"/>
      <c r="OSS116" s="93"/>
      <c r="OSV116" s="93"/>
      <c r="OSY116" s="93"/>
      <c r="OTB116" s="93"/>
      <c r="OTE116" s="93"/>
      <c r="OTH116" s="93"/>
      <c r="OTK116" s="93"/>
      <c r="OTQ116" s="93"/>
      <c r="OTT116" s="93"/>
      <c r="OTW116" s="93"/>
      <c r="OTY116" s="93"/>
      <c r="OTZ116" s="93"/>
      <c r="OUH116" s="93"/>
      <c r="OUK116" s="93"/>
      <c r="OUN116" s="93"/>
      <c r="OUY116" s="93"/>
      <c r="OUZ116" s="93"/>
      <c r="OVE116" s="93"/>
      <c r="OVI116" s="93"/>
      <c r="OVJ116" s="93"/>
      <c r="OVR116" s="93"/>
      <c r="OVS116" s="93"/>
      <c r="OWS116" s="93"/>
      <c r="OWT116" s="93"/>
      <c r="OWU116" s="93"/>
      <c r="OWV116" s="93"/>
      <c r="OWW116" s="93"/>
      <c r="OWX116" s="93"/>
      <c r="OWY116" s="93"/>
      <c r="OWZ116" s="93"/>
      <c r="OXA116" s="93"/>
      <c r="OXB116" s="93"/>
      <c r="OXC116" s="93"/>
      <c r="OXD116" s="93"/>
      <c r="OXE116" s="93"/>
      <c r="OXF116" s="93"/>
      <c r="OXG116" s="93"/>
      <c r="OXH116" s="93"/>
      <c r="OXI116" s="93"/>
      <c r="OXJ116" s="93"/>
      <c r="OXK116" s="93"/>
      <c r="OXL116" s="93"/>
      <c r="OXM116" s="93"/>
      <c r="OXN116" s="93"/>
      <c r="OXO116" s="93"/>
      <c r="OXP116" s="93"/>
      <c r="OXQ116" s="93"/>
      <c r="OXR116" s="93"/>
      <c r="OXS116" s="93"/>
      <c r="OXT116" s="93"/>
      <c r="OXU116" s="93"/>
      <c r="OXV116" s="93"/>
      <c r="OXW116" s="93"/>
      <c r="OXX116" s="93"/>
      <c r="OXY116" s="93"/>
      <c r="OXZ116" s="93"/>
      <c r="OYA116" s="93"/>
      <c r="OYB116" s="93"/>
      <c r="OYC116" s="93"/>
      <c r="OYD116" s="93"/>
      <c r="OYE116" s="93"/>
      <c r="OYF116" s="93"/>
      <c r="OYG116" s="93"/>
      <c r="OYH116" s="93"/>
      <c r="OYI116" s="93"/>
      <c r="OYJ116" s="93"/>
      <c r="OYK116" s="93"/>
      <c r="OYL116" s="93"/>
      <c r="OYM116" s="93"/>
      <c r="OYN116" s="93"/>
      <c r="OYO116" s="93"/>
      <c r="OYP116" s="93"/>
      <c r="OYQ116" s="93"/>
      <c r="OYR116" s="93"/>
      <c r="OYS116" s="93"/>
      <c r="OYT116" s="93"/>
      <c r="OYU116" s="93"/>
      <c r="OYV116" s="93"/>
      <c r="OYW116" s="93"/>
      <c r="OYX116" s="93"/>
      <c r="OZD116" s="93"/>
      <c r="OZG116" s="93"/>
      <c r="OZJ116" s="93"/>
      <c r="OZM116" s="93"/>
      <c r="OZP116" s="93"/>
      <c r="OZS116" s="93"/>
      <c r="OZY116" s="93"/>
      <c r="PAH116" s="93"/>
      <c r="PAK116" s="93"/>
      <c r="PAN116" s="93"/>
      <c r="PAQ116" s="93"/>
      <c r="PBC116" s="93"/>
      <c r="PBI116" s="93"/>
      <c r="PBL116" s="93"/>
      <c r="PBO116" s="93"/>
      <c r="PBR116" s="93"/>
      <c r="PBX116" s="93"/>
      <c r="PCA116" s="93"/>
      <c r="PCD116" s="93"/>
      <c r="PCG116" s="93"/>
      <c r="PCI116" s="93"/>
      <c r="PCJ116" s="93"/>
      <c r="PCO116" s="93"/>
      <c r="PCR116" s="93"/>
      <c r="PCU116" s="93"/>
      <c r="PCX116" s="93"/>
      <c r="PDA116" s="93"/>
      <c r="PDD116" s="93"/>
      <c r="PDG116" s="93"/>
      <c r="PDM116" s="93"/>
      <c r="PDP116" s="93"/>
      <c r="PDS116" s="93"/>
      <c r="PDU116" s="93"/>
      <c r="PDV116" s="93"/>
      <c r="PED116" s="93"/>
      <c r="PEG116" s="93"/>
      <c r="PEJ116" s="93"/>
      <c r="PEU116" s="93"/>
      <c r="PEV116" s="93"/>
      <c r="PFA116" s="93"/>
      <c r="PFE116" s="93"/>
      <c r="PFF116" s="93"/>
      <c r="PFN116" s="93"/>
      <c r="PFO116" s="93"/>
      <c r="PGO116" s="93"/>
      <c r="PGP116" s="93"/>
      <c r="PGQ116" s="93"/>
      <c r="PGR116" s="93"/>
      <c r="PGS116" s="93"/>
      <c r="PGT116" s="93"/>
      <c r="PGU116" s="93"/>
      <c r="PGV116" s="93"/>
      <c r="PGW116" s="93"/>
      <c r="PGX116" s="93"/>
      <c r="PGY116" s="93"/>
      <c r="PGZ116" s="93"/>
      <c r="PHA116" s="93"/>
      <c r="PHB116" s="93"/>
      <c r="PHC116" s="93"/>
      <c r="PHD116" s="93"/>
      <c r="PHE116" s="93"/>
      <c r="PHF116" s="93"/>
      <c r="PHG116" s="93"/>
      <c r="PHH116" s="93"/>
      <c r="PHI116" s="93"/>
      <c r="PHJ116" s="93"/>
      <c r="PHK116" s="93"/>
      <c r="PHL116" s="93"/>
      <c r="PHM116" s="93"/>
      <c r="PHN116" s="93"/>
      <c r="PHO116" s="93"/>
      <c r="PHP116" s="93"/>
      <c r="PHQ116" s="93"/>
      <c r="PHR116" s="93"/>
      <c r="PHS116" s="93"/>
      <c r="PHT116" s="93"/>
      <c r="PHU116" s="93"/>
      <c r="PHV116" s="93"/>
      <c r="PHW116" s="93"/>
      <c r="PHX116" s="93"/>
      <c r="PHY116" s="93"/>
      <c r="PHZ116" s="93"/>
      <c r="PIA116" s="93"/>
      <c r="PIB116" s="93"/>
      <c r="PIC116" s="93"/>
      <c r="PID116" s="93"/>
      <c r="PIE116" s="93"/>
      <c r="PIF116" s="93"/>
      <c r="PIG116" s="93"/>
      <c r="PIH116" s="93"/>
      <c r="PII116" s="93"/>
      <c r="PIJ116" s="93"/>
      <c r="PIK116" s="93"/>
      <c r="PIL116" s="93"/>
      <c r="PIM116" s="93"/>
      <c r="PIN116" s="93"/>
      <c r="PIO116" s="93"/>
      <c r="PIP116" s="93"/>
      <c r="PIQ116" s="93"/>
      <c r="PIR116" s="93"/>
      <c r="PIS116" s="93"/>
      <c r="PIT116" s="93"/>
      <c r="PIZ116" s="93"/>
      <c r="PJC116" s="93"/>
      <c r="PJF116" s="93"/>
      <c r="PJI116" s="93"/>
      <c r="PJL116" s="93"/>
      <c r="PJO116" s="93"/>
      <c r="PJU116" s="93"/>
      <c r="PKD116" s="93"/>
      <c r="PKG116" s="93"/>
      <c r="PKJ116" s="93"/>
      <c r="PKM116" s="93"/>
      <c r="PKY116" s="93"/>
      <c r="PLE116" s="93"/>
      <c r="PLH116" s="93"/>
      <c r="PLK116" s="93"/>
      <c r="PLN116" s="93"/>
      <c r="PLT116" s="93"/>
      <c r="PLW116" s="93"/>
      <c r="PLZ116" s="93"/>
      <c r="PMC116" s="93"/>
      <c r="PME116" s="93"/>
      <c r="PMF116" s="93"/>
      <c r="PMK116" s="93"/>
      <c r="PMN116" s="93"/>
      <c r="PMQ116" s="93"/>
      <c r="PMT116" s="93"/>
      <c r="PMW116" s="93"/>
      <c r="PMZ116" s="93"/>
      <c r="PNC116" s="93"/>
      <c r="PNI116" s="93"/>
      <c r="PNL116" s="93"/>
      <c r="PNO116" s="93"/>
      <c r="PNQ116" s="93"/>
      <c r="PNR116" s="93"/>
      <c r="PNZ116" s="93"/>
      <c r="POC116" s="93"/>
      <c r="POF116" s="93"/>
      <c r="POQ116" s="93"/>
      <c r="POR116" s="93"/>
      <c r="POW116" s="93"/>
      <c r="PPA116" s="93"/>
      <c r="PPB116" s="93"/>
      <c r="PPJ116" s="93"/>
      <c r="PPK116" s="93"/>
      <c r="PQK116" s="93"/>
      <c r="PQL116" s="93"/>
      <c r="PQM116" s="93"/>
      <c r="PQN116" s="93"/>
      <c r="PQO116" s="93"/>
      <c r="PQP116" s="93"/>
      <c r="PQQ116" s="93"/>
      <c r="PQR116" s="93"/>
      <c r="PQS116" s="93"/>
      <c r="PQT116" s="93"/>
      <c r="PQU116" s="93"/>
      <c r="PQV116" s="93"/>
      <c r="PQW116" s="93"/>
      <c r="PQX116" s="93"/>
      <c r="PQY116" s="93"/>
      <c r="PQZ116" s="93"/>
      <c r="PRA116" s="93"/>
      <c r="PRB116" s="93"/>
      <c r="PRC116" s="93"/>
      <c r="PRD116" s="93"/>
      <c r="PRE116" s="93"/>
      <c r="PRF116" s="93"/>
      <c r="PRG116" s="93"/>
      <c r="PRH116" s="93"/>
      <c r="PRI116" s="93"/>
      <c r="PRJ116" s="93"/>
      <c r="PRK116" s="93"/>
      <c r="PRL116" s="93"/>
      <c r="PRM116" s="93"/>
      <c r="PRN116" s="93"/>
      <c r="PRO116" s="93"/>
      <c r="PRP116" s="93"/>
      <c r="PRQ116" s="93"/>
      <c r="PRR116" s="93"/>
      <c r="PRS116" s="93"/>
      <c r="PRT116" s="93"/>
      <c r="PRU116" s="93"/>
      <c r="PRV116" s="93"/>
      <c r="PRW116" s="93"/>
      <c r="PRX116" s="93"/>
      <c r="PRY116" s="93"/>
      <c r="PRZ116" s="93"/>
      <c r="PSA116" s="93"/>
      <c r="PSB116" s="93"/>
      <c r="PSC116" s="93"/>
      <c r="PSD116" s="93"/>
      <c r="PSE116" s="93"/>
      <c r="PSF116" s="93"/>
      <c r="PSG116" s="93"/>
      <c r="PSH116" s="93"/>
      <c r="PSI116" s="93"/>
      <c r="PSJ116" s="93"/>
      <c r="PSK116" s="93"/>
      <c r="PSL116" s="93"/>
      <c r="PSM116" s="93"/>
      <c r="PSN116" s="93"/>
      <c r="PSO116" s="93"/>
      <c r="PSP116" s="93"/>
      <c r="PSV116" s="93"/>
      <c r="PSY116" s="93"/>
      <c r="PTB116" s="93"/>
      <c r="PTE116" s="93"/>
      <c r="PTH116" s="93"/>
      <c r="PTK116" s="93"/>
      <c r="PTQ116" s="93"/>
      <c r="PTZ116" s="93"/>
      <c r="PUC116" s="93"/>
      <c r="PUF116" s="93"/>
      <c r="PUI116" s="93"/>
      <c r="PUU116" s="93"/>
      <c r="PVA116" s="93"/>
      <c r="PVD116" s="93"/>
      <c r="PVG116" s="93"/>
      <c r="PVJ116" s="93"/>
      <c r="PVP116" s="93"/>
      <c r="PVS116" s="93"/>
      <c r="PVV116" s="93"/>
      <c r="PVY116" s="93"/>
      <c r="PWA116" s="93"/>
      <c r="PWB116" s="93"/>
      <c r="PWG116" s="93"/>
      <c r="PWJ116" s="93"/>
      <c r="PWM116" s="93"/>
      <c r="PWP116" s="93"/>
      <c r="PWS116" s="93"/>
      <c r="PWV116" s="93"/>
      <c r="PWY116" s="93"/>
      <c r="PXE116" s="93"/>
      <c r="PXH116" s="93"/>
      <c r="PXK116" s="93"/>
      <c r="PXM116" s="93"/>
      <c r="PXN116" s="93"/>
      <c r="PXV116" s="93"/>
      <c r="PXY116" s="93"/>
      <c r="PYB116" s="93"/>
      <c r="PYM116" s="93"/>
      <c r="PYN116" s="93"/>
      <c r="PYS116" s="93"/>
      <c r="PYW116" s="93"/>
      <c r="PYX116" s="93"/>
      <c r="PZF116" s="93"/>
      <c r="PZG116" s="93"/>
      <c r="QAG116" s="93"/>
      <c r="QAH116" s="93"/>
      <c r="QAI116" s="93"/>
      <c r="QAJ116" s="93"/>
      <c r="QAK116" s="93"/>
      <c r="QAL116" s="93"/>
      <c r="QAM116" s="93"/>
      <c r="QAN116" s="93"/>
      <c r="QAO116" s="93"/>
      <c r="QAP116" s="93"/>
      <c r="QAQ116" s="93"/>
      <c r="QAR116" s="93"/>
      <c r="QAS116" s="93"/>
      <c r="QAT116" s="93"/>
      <c r="QAU116" s="93"/>
      <c r="QAV116" s="93"/>
      <c r="QAW116" s="93"/>
      <c r="QAX116" s="93"/>
      <c r="QAY116" s="93"/>
      <c r="QAZ116" s="93"/>
      <c r="QBA116" s="93"/>
      <c r="QBB116" s="93"/>
      <c r="QBC116" s="93"/>
      <c r="QBD116" s="93"/>
      <c r="QBE116" s="93"/>
      <c r="QBF116" s="93"/>
      <c r="QBG116" s="93"/>
      <c r="QBH116" s="93"/>
      <c r="QBI116" s="93"/>
      <c r="QBJ116" s="93"/>
      <c r="QBK116" s="93"/>
      <c r="QBL116" s="93"/>
      <c r="QBM116" s="93"/>
      <c r="QBN116" s="93"/>
      <c r="QBO116" s="93"/>
      <c r="QBP116" s="93"/>
      <c r="QBQ116" s="93"/>
      <c r="QBR116" s="93"/>
      <c r="QBS116" s="93"/>
      <c r="QBT116" s="93"/>
      <c r="QBU116" s="93"/>
      <c r="QBV116" s="93"/>
      <c r="QBW116" s="93"/>
      <c r="QBX116" s="93"/>
      <c r="QBY116" s="93"/>
      <c r="QBZ116" s="93"/>
      <c r="QCA116" s="93"/>
      <c r="QCB116" s="93"/>
      <c r="QCC116" s="93"/>
      <c r="QCD116" s="93"/>
      <c r="QCE116" s="93"/>
      <c r="QCF116" s="93"/>
      <c r="QCG116" s="93"/>
      <c r="QCH116" s="93"/>
      <c r="QCI116" s="93"/>
      <c r="QCJ116" s="93"/>
      <c r="QCK116" s="93"/>
      <c r="QCL116" s="93"/>
      <c r="QCR116" s="93"/>
      <c r="QCU116" s="93"/>
      <c r="QCX116" s="93"/>
      <c r="QDA116" s="93"/>
      <c r="QDD116" s="93"/>
      <c r="QDG116" s="93"/>
      <c r="QDM116" s="93"/>
      <c r="QDV116" s="93"/>
      <c r="QDY116" s="93"/>
      <c r="QEB116" s="93"/>
      <c r="QEE116" s="93"/>
      <c r="QEQ116" s="93"/>
      <c r="QEW116" s="93"/>
      <c r="QEZ116" s="93"/>
      <c r="QFC116" s="93"/>
      <c r="QFF116" s="93"/>
      <c r="QFL116" s="93"/>
      <c r="QFO116" s="93"/>
      <c r="QFR116" s="93"/>
      <c r="QFU116" s="93"/>
      <c r="QFW116" s="93"/>
      <c r="QFX116" s="93"/>
      <c r="QGC116" s="93"/>
      <c r="QGF116" s="93"/>
      <c r="QGI116" s="93"/>
      <c r="QGL116" s="93"/>
      <c r="QGO116" s="93"/>
      <c r="QGR116" s="93"/>
      <c r="QGU116" s="93"/>
      <c r="QHA116" s="93"/>
      <c r="QHD116" s="93"/>
      <c r="QHG116" s="93"/>
      <c r="QHI116" s="93"/>
      <c r="QHJ116" s="93"/>
      <c r="QHR116" s="93"/>
      <c r="QHU116" s="93"/>
      <c r="QHX116" s="93"/>
      <c r="QII116" s="93"/>
      <c r="QIJ116" s="93"/>
      <c r="QIO116" s="93"/>
      <c r="QIS116" s="93"/>
      <c r="QIT116" s="93"/>
      <c r="QJB116" s="93"/>
      <c r="QJC116" s="93"/>
      <c r="QKC116" s="93"/>
      <c r="QKD116" s="93"/>
      <c r="QKE116" s="93"/>
      <c r="QKF116" s="93"/>
      <c r="QKG116" s="93"/>
      <c r="QKH116" s="93"/>
      <c r="QKI116" s="93"/>
      <c r="QKJ116" s="93"/>
      <c r="QKK116" s="93"/>
      <c r="QKL116" s="93"/>
      <c r="QKM116" s="93"/>
      <c r="QKN116" s="93"/>
      <c r="QKO116" s="93"/>
      <c r="QKP116" s="93"/>
      <c r="QKQ116" s="93"/>
      <c r="QKR116" s="93"/>
      <c r="QKS116" s="93"/>
      <c r="QKT116" s="93"/>
      <c r="QKU116" s="93"/>
      <c r="QKV116" s="93"/>
      <c r="QKW116" s="93"/>
      <c r="QKX116" s="93"/>
      <c r="QKY116" s="93"/>
      <c r="QKZ116" s="93"/>
      <c r="QLA116" s="93"/>
      <c r="QLB116" s="93"/>
      <c r="QLC116" s="93"/>
      <c r="QLD116" s="93"/>
      <c r="QLE116" s="93"/>
      <c r="QLF116" s="93"/>
      <c r="QLG116" s="93"/>
      <c r="QLH116" s="93"/>
      <c r="QLI116" s="93"/>
      <c r="QLJ116" s="93"/>
      <c r="QLK116" s="93"/>
      <c r="QLL116" s="93"/>
      <c r="QLM116" s="93"/>
      <c r="QLN116" s="93"/>
      <c r="QLO116" s="93"/>
      <c r="QLP116" s="93"/>
      <c r="QLQ116" s="93"/>
      <c r="QLR116" s="93"/>
      <c r="QLS116" s="93"/>
      <c r="QLT116" s="93"/>
      <c r="QLU116" s="93"/>
      <c r="QLV116" s="93"/>
      <c r="QLW116" s="93"/>
      <c r="QLX116" s="93"/>
      <c r="QLY116" s="93"/>
      <c r="QLZ116" s="93"/>
      <c r="QMA116" s="93"/>
      <c r="QMB116" s="93"/>
      <c r="QMC116" s="93"/>
      <c r="QMD116" s="93"/>
      <c r="QME116" s="93"/>
      <c r="QMF116" s="93"/>
      <c r="QMG116" s="93"/>
      <c r="QMH116" s="93"/>
      <c r="QMN116" s="93"/>
      <c r="QMQ116" s="93"/>
      <c r="QMT116" s="93"/>
      <c r="QMW116" s="93"/>
      <c r="QMZ116" s="93"/>
      <c r="QNC116" s="93"/>
      <c r="QNI116" s="93"/>
      <c r="QNR116" s="93"/>
      <c r="QNU116" s="93"/>
      <c r="QNX116" s="93"/>
      <c r="QOA116" s="93"/>
      <c r="QOM116" s="93"/>
      <c r="QOS116" s="93"/>
      <c r="QOV116" s="93"/>
      <c r="QOY116" s="93"/>
      <c r="QPB116" s="93"/>
      <c r="QPH116" s="93"/>
      <c r="QPK116" s="93"/>
      <c r="QPN116" s="93"/>
      <c r="QPQ116" s="93"/>
      <c r="QPS116" s="93"/>
      <c r="QPT116" s="93"/>
      <c r="QPY116" s="93"/>
      <c r="QQB116" s="93"/>
      <c r="QQE116" s="93"/>
      <c r="QQH116" s="93"/>
      <c r="QQK116" s="93"/>
      <c r="QQN116" s="93"/>
      <c r="QQQ116" s="93"/>
      <c r="QQW116" s="93"/>
      <c r="QQZ116" s="93"/>
      <c r="QRC116" s="93"/>
      <c r="QRE116" s="93"/>
      <c r="QRF116" s="93"/>
      <c r="QRN116" s="93"/>
      <c r="QRQ116" s="93"/>
      <c r="QRT116" s="93"/>
      <c r="QSE116" s="93"/>
      <c r="QSF116" s="93"/>
      <c r="QSK116" s="93"/>
      <c r="QSO116" s="93"/>
      <c r="QSP116" s="93"/>
      <c r="QSX116" s="93"/>
      <c r="QSY116" s="93"/>
      <c r="QTY116" s="93"/>
      <c r="QTZ116" s="93"/>
      <c r="QUA116" s="93"/>
      <c r="QUB116" s="93"/>
      <c r="QUC116" s="93"/>
      <c r="QUD116" s="93"/>
      <c r="QUE116" s="93"/>
      <c r="QUF116" s="93"/>
      <c r="QUG116" s="93"/>
      <c r="QUH116" s="93"/>
      <c r="QUI116" s="93"/>
      <c r="QUJ116" s="93"/>
      <c r="QUK116" s="93"/>
      <c r="QUL116" s="93"/>
      <c r="QUM116" s="93"/>
      <c r="QUN116" s="93"/>
      <c r="QUO116" s="93"/>
      <c r="QUP116" s="93"/>
      <c r="QUQ116" s="93"/>
      <c r="QUR116" s="93"/>
      <c r="QUS116" s="93"/>
      <c r="QUT116" s="93"/>
      <c r="QUU116" s="93"/>
      <c r="QUV116" s="93"/>
      <c r="QUW116" s="93"/>
      <c r="QUX116" s="93"/>
      <c r="QUY116" s="93"/>
      <c r="QUZ116" s="93"/>
      <c r="QVA116" s="93"/>
      <c r="QVB116" s="93"/>
      <c r="QVC116" s="93"/>
      <c r="QVD116" s="93"/>
      <c r="QVE116" s="93"/>
      <c r="QVF116" s="93"/>
      <c r="QVG116" s="93"/>
      <c r="QVH116" s="93"/>
      <c r="QVI116" s="93"/>
      <c r="QVJ116" s="93"/>
      <c r="QVK116" s="93"/>
      <c r="QVL116" s="93"/>
      <c r="QVM116" s="93"/>
      <c r="QVN116" s="93"/>
      <c r="QVO116" s="93"/>
      <c r="QVP116" s="93"/>
      <c r="QVQ116" s="93"/>
      <c r="QVR116" s="93"/>
      <c r="QVS116" s="93"/>
      <c r="QVT116" s="93"/>
      <c r="QVU116" s="93"/>
      <c r="QVV116" s="93"/>
      <c r="QVW116" s="93"/>
      <c r="QVX116" s="93"/>
      <c r="QVY116" s="93"/>
      <c r="QVZ116" s="93"/>
      <c r="QWA116" s="93"/>
      <c r="QWB116" s="93"/>
      <c r="QWC116" s="93"/>
      <c r="QWD116" s="93"/>
      <c r="QWJ116" s="93"/>
      <c r="QWM116" s="93"/>
      <c r="QWP116" s="93"/>
      <c r="QWS116" s="93"/>
      <c r="QWV116" s="93"/>
      <c r="QWY116" s="93"/>
      <c r="QXE116" s="93"/>
      <c r="QXN116" s="93"/>
      <c r="QXQ116" s="93"/>
      <c r="QXT116" s="93"/>
      <c r="QXW116" s="93"/>
      <c r="QYI116" s="93"/>
      <c r="QYO116" s="93"/>
      <c r="QYR116" s="93"/>
      <c r="QYU116" s="93"/>
      <c r="QYX116" s="93"/>
      <c r="QZD116" s="93"/>
      <c r="QZG116" s="93"/>
      <c r="QZJ116" s="93"/>
      <c r="QZM116" s="93"/>
      <c r="QZO116" s="93"/>
      <c r="QZP116" s="93"/>
      <c r="QZU116" s="93"/>
      <c r="QZX116" s="93"/>
      <c r="RAA116" s="93"/>
      <c r="RAD116" s="93"/>
      <c r="RAG116" s="93"/>
      <c r="RAJ116" s="93"/>
      <c r="RAM116" s="93"/>
      <c r="RAS116" s="93"/>
      <c r="RAV116" s="93"/>
      <c r="RAY116" s="93"/>
      <c r="RBA116" s="93"/>
      <c r="RBB116" s="93"/>
      <c r="RBJ116" s="93"/>
      <c r="RBM116" s="93"/>
      <c r="RBP116" s="93"/>
      <c r="RCA116" s="93"/>
      <c r="RCB116" s="93"/>
      <c r="RCG116" s="93"/>
      <c r="RCK116" s="93"/>
      <c r="RCL116" s="93"/>
      <c r="RCT116" s="93"/>
      <c r="RCU116" s="93"/>
      <c r="RDU116" s="93"/>
      <c r="RDV116" s="93"/>
      <c r="RDW116" s="93"/>
      <c r="RDX116" s="93"/>
      <c r="RDY116" s="93"/>
      <c r="RDZ116" s="93"/>
      <c r="REA116" s="93"/>
      <c r="REB116" s="93"/>
      <c r="REC116" s="93"/>
      <c r="RED116" s="93"/>
      <c r="REE116" s="93"/>
      <c r="REF116" s="93"/>
      <c r="REG116" s="93"/>
      <c r="REH116" s="93"/>
      <c r="REI116" s="93"/>
      <c r="REJ116" s="93"/>
      <c r="REK116" s="93"/>
      <c r="REL116" s="93"/>
      <c r="REM116" s="93"/>
      <c r="REN116" s="93"/>
      <c r="REO116" s="93"/>
      <c r="REP116" s="93"/>
      <c r="REQ116" s="93"/>
      <c r="RER116" s="93"/>
      <c r="RES116" s="93"/>
      <c r="RET116" s="93"/>
      <c r="REU116" s="93"/>
      <c r="REV116" s="93"/>
      <c r="REW116" s="93"/>
      <c r="REX116" s="93"/>
      <c r="REY116" s="93"/>
      <c r="REZ116" s="93"/>
      <c r="RFA116" s="93"/>
      <c r="RFB116" s="93"/>
      <c r="RFC116" s="93"/>
      <c r="RFD116" s="93"/>
      <c r="RFE116" s="93"/>
      <c r="RFF116" s="93"/>
      <c r="RFG116" s="93"/>
      <c r="RFH116" s="93"/>
      <c r="RFI116" s="93"/>
      <c r="RFJ116" s="93"/>
      <c r="RFK116" s="93"/>
      <c r="RFL116" s="93"/>
      <c r="RFM116" s="93"/>
      <c r="RFN116" s="93"/>
      <c r="RFO116" s="93"/>
      <c r="RFP116" s="93"/>
      <c r="RFQ116" s="93"/>
      <c r="RFR116" s="93"/>
      <c r="RFS116" s="93"/>
      <c r="RFT116" s="93"/>
      <c r="RFU116" s="93"/>
      <c r="RFV116" s="93"/>
      <c r="RFW116" s="93"/>
      <c r="RFX116" s="93"/>
      <c r="RFY116" s="93"/>
      <c r="RFZ116" s="93"/>
      <c r="RGF116" s="93"/>
      <c r="RGI116" s="93"/>
      <c r="RGL116" s="93"/>
      <c r="RGO116" s="93"/>
      <c r="RGR116" s="93"/>
      <c r="RGU116" s="93"/>
      <c r="RHA116" s="93"/>
      <c r="RHJ116" s="93"/>
      <c r="RHM116" s="93"/>
      <c r="RHP116" s="93"/>
      <c r="RHS116" s="93"/>
      <c r="RIE116" s="93"/>
      <c r="RIK116" s="93"/>
      <c r="RIN116" s="93"/>
      <c r="RIQ116" s="93"/>
      <c r="RIT116" s="93"/>
      <c r="RIZ116" s="93"/>
      <c r="RJC116" s="93"/>
      <c r="RJF116" s="93"/>
      <c r="RJI116" s="93"/>
      <c r="RJK116" s="93"/>
      <c r="RJL116" s="93"/>
      <c r="RJQ116" s="93"/>
      <c r="RJT116" s="93"/>
      <c r="RJW116" s="93"/>
      <c r="RJZ116" s="93"/>
      <c r="RKC116" s="93"/>
      <c r="RKF116" s="93"/>
      <c r="RKI116" s="93"/>
      <c r="RKO116" s="93"/>
      <c r="RKR116" s="93"/>
      <c r="RKU116" s="93"/>
      <c r="RKW116" s="93"/>
      <c r="RKX116" s="93"/>
      <c r="RLF116" s="93"/>
      <c r="RLI116" s="93"/>
      <c r="RLL116" s="93"/>
      <c r="RLW116" s="93"/>
      <c r="RLX116" s="93"/>
      <c r="RMC116" s="93"/>
      <c r="RMG116" s="93"/>
      <c r="RMH116" s="93"/>
      <c r="RMP116" s="93"/>
      <c r="RMQ116" s="93"/>
      <c r="RNQ116" s="93"/>
      <c r="RNR116" s="93"/>
      <c r="RNS116" s="93"/>
      <c r="RNT116" s="93"/>
      <c r="RNU116" s="93"/>
      <c r="RNV116" s="93"/>
      <c r="RNW116" s="93"/>
      <c r="RNX116" s="93"/>
      <c r="RNY116" s="93"/>
      <c r="RNZ116" s="93"/>
      <c r="ROA116" s="93"/>
      <c r="ROB116" s="93"/>
      <c r="ROC116" s="93"/>
      <c r="ROD116" s="93"/>
      <c r="ROE116" s="93"/>
      <c r="ROF116" s="93"/>
      <c r="ROG116" s="93"/>
      <c r="ROH116" s="93"/>
      <c r="ROI116" s="93"/>
      <c r="ROJ116" s="93"/>
      <c r="ROK116" s="93"/>
      <c r="ROL116" s="93"/>
      <c r="ROM116" s="93"/>
      <c r="RON116" s="93"/>
      <c r="ROO116" s="93"/>
      <c r="ROP116" s="93"/>
      <c r="ROQ116" s="93"/>
      <c r="ROR116" s="93"/>
      <c r="ROS116" s="93"/>
      <c r="ROT116" s="93"/>
      <c r="ROU116" s="93"/>
      <c r="ROV116" s="93"/>
      <c r="ROW116" s="93"/>
      <c r="ROX116" s="93"/>
      <c r="ROY116" s="93"/>
      <c r="ROZ116" s="93"/>
      <c r="RPA116" s="93"/>
      <c r="RPB116" s="93"/>
      <c r="RPC116" s="93"/>
      <c r="RPD116" s="93"/>
      <c r="RPE116" s="93"/>
      <c r="RPF116" s="93"/>
      <c r="RPG116" s="93"/>
      <c r="RPH116" s="93"/>
      <c r="RPI116" s="93"/>
      <c r="RPJ116" s="93"/>
      <c r="RPK116" s="93"/>
      <c r="RPL116" s="93"/>
      <c r="RPM116" s="93"/>
      <c r="RPN116" s="93"/>
      <c r="RPO116" s="93"/>
      <c r="RPP116" s="93"/>
      <c r="RPQ116" s="93"/>
      <c r="RPR116" s="93"/>
      <c r="RPS116" s="93"/>
      <c r="RPT116" s="93"/>
      <c r="RPU116" s="93"/>
      <c r="RPV116" s="93"/>
      <c r="RQB116" s="93"/>
      <c r="RQE116" s="93"/>
      <c r="RQH116" s="93"/>
      <c r="RQK116" s="93"/>
      <c r="RQN116" s="93"/>
      <c r="RQQ116" s="93"/>
      <c r="RQW116" s="93"/>
      <c r="RRF116" s="93"/>
      <c r="RRI116" s="93"/>
      <c r="RRL116" s="93"/>
      <c r="RRO116" s="93"/>
      <c r="RSA116" s="93"/>
      <c r="RSG116" s="93"/>
      <c r="RSJ116" s="93"/>
      <c r="RSM116" s="93"/>
      <c r="RSP116" s="93"/>
      <c r="RSV116" s="93"/>
      <c r="RSY116" s="93"/>
      <c r="RTB116" s="93"/>
      <c r="RTE116" s="93"/>
      <c r="RTG116" s="93"/>
      <c r="RTH116" s="93"/>
      <c r="RTM116" s="93"/>
      <c r="RTP116" s="93"/>
      <c r="RTS116" s="93"/>
      <c r="RTV116" s="93"/>
      <c r="RTY116" s="93"/>
      <c r="RUB116" s="93"/>
      <c r="RUE116" s="93"/>
      <c r="RUK116" s="93"/>
      <c r="RUN116" s="93"/>
      <c r="RUQ116" s="93"/>
      <c r="RUS116" s="93"/>
      <c r="RUT116" s="93"/>
      <c r="RVB116" s="93"/>
      <c r="RVE116" s="93"/>
      <c r="RVH116" s="93"/>
      <c r="RVS116" s="93"/>
      <c r="RVT116" s="93"/>
      <c r="RVY116" s="93"/>
      <c r="RWC116" s="93"/>
      <c r="RWD116" s="93"/>
      <c r="RWL116" s="93"/>
      <c r="RWM116" s="93"/>
      <c r="RXM116" s="93"/>
      <c r="RXN116" s="93"/>
      <c r="RXO116" s="93"/>
      <c r="RXP116" s="93"/>
      <c r="RXQ116" s="93"/>
      <c r="RXR116" s="93"/>
      <c r="RXS116" s="93"/>
      <c r="RXT116" s="93"/>
      <c r="RXU116" s="93"/>
      <c r="RXV116" s="93"/>
      <c r="RXW116" s="93"/>
      <c r="RXX116" s="93"/>
      <c r="RXY116" s="93"/>
      <c r="RXZ116" s="93"/>
      <c r="RYA116" s="93"/>
      <c r="RYB116" s="93"/>
      <c r="RYC116" s="93"/>
      <c r="RYD116" s="93"/>
      <c r="RYE116" s="93"/>
      <c r="RYF116" s="93"/>
      <c r="RYG116" s="93"/>
      <c r="RYH116" s="93"/>
      <c r="RYI116" s="93"/>
      <c r="RYJ116" s="93"/>
      <c r="RYK116" s="93"/>
      <c r="RYL116" s="93"/>
      <c r="RYM116" s="93"/>
      <c r="RYN116" s="93"/>
      <c r="RYO116" s="93"/>
      <c r="RYP116" s="93"/>
      <c r="RYQ116" s="93"/>
      <c r="RYR116" s="93"/>
      <c r="RYS116" s="93"/>
      <c r="RYT116" s="93"/>
      <c r="RYU116" s="93"/>
      <c r="RYV116" s="93"/>
      <c r="RYW116" s="93"/>
      <c r="RYX116" s="93"/>
      <c r="RYY116" s="93"/>
      <c r="RYZ116" s="93"/>
      <c r="RZA116" s="93"/>
      <c r="RZB116" s="93"/>
      <c r="RZC116" s="93"/>
      <c r="RZD116" s="93"/>
      <c r="RZE116" s="93"/>
      <c r="RZF116" s="93"/>
      <c r="RZG116" s="93"/>
      <c r="RZH116" s="93"/>
      <c r="RZI116" s="93"/>
      <c r="RZJ116" s="93"/>
      <c r="RZK116" s="93"/>
      <c r="RZL116" s="93"/>
      <c r="RZM116" s="93"/>
      <c r="RZN116" s="93"/>
      <c r="RZO116" s="93"/>
      <c r="RZP116" s="93"/>
      <c r="RZQ116" s="93"/>
      <c r="RZR116" s="93"/>
      <c r="RZX116" s="93"/>
      <c r="SAA116" s="93"/>
      <c r="SAD116" s="93"/>
      <c r="SAG116" s="93"/>
      <c r="SAJ116" s="93"/>
      <c r="SAM116" s="93"/>
      <c r="SAS116" s="93"/>
      <c r="SBB116" s="93"/>
      <c r="SBE116" s="93"/>
      <c r="SBH116" s="93"/>
      <c r="SBK116" s="93"/>
      <c r="SBW116" s="93"/>
      <c r="SCC116" s="93"/>
      <c r="SCF116" s="93"/>
      <c r="SCI116" s="93"/>
      <c r="SCL116" s="93"/>
      <c r="SCR116" s="93"/>
      <c r="SCU116" s="93"/>
      <c r="SCX116" s="93"/>
      <c r="SDA116" s="93"/>
      <c r="SDC116" s="93"/>
      <c r="SDD116" s="93"/>
      <c r="SDI116" s="93"/>
      <c r="SDL116" s="93"/>
      <c r="SDO116" s="93"/>
      <c r="SDR116" s="93"/>
      <c r="SDU116" s="93"/>
      <c r="SDX116" s="93"/>
      <c r="SEA116" s="93"/>
      <c r="SEG116" s="93"/>
      <c r="SEJ116" s="93"/>
      <c r="SEM116" s="93"/>
      <c r="SEO116" s="93"/>
      <c r="SEP116" s="93"/>
      <c r="SEX116" s="93"/>
      <c r="SFA116" s="93"/>
      <c r="SFD116" s="93"/>
      <c r="SFO116" s="93"/>
      <c r="SFP116" s="93"/>
      <c r="SFU116" s="93"/>
      <c r="SFY116" s="93"/>
      <c r="SFZ116" s="93"/>
      <c r="SGH116" s="93"/>
      <c r="SGI116" s="93"/>
      <c r="SHI116" s="93"/>
      <c r="SHJ116" s="93"/>
      <c r="SHK116" s="93"/>
      <c r="SHL116" s="93"/>
      <c r="SHM116" s="93"/>
      <c r="SHN116" s="93"/>
      <c r="SHO116" s="93"/>
      <c r="SHP116" s="93"/>
      <c r="SHQ116" s="93"/>
      <c r="SHR116" s="93"/>
      <c r="SHS116" s="93"/>
      <c r="SHT116" s="93"/>
      <c r="SHU116" s="93"/>
      <c r="SHV116" s="93"/>
      <c r="SHW116" s="93"/>
      <c r="SHX116" s="93"/>
      <c r="SHY116" s="93"/>
      <c r="SHZ116" s="93"/>
      <c r="SIA116" s="93"/>
      <c r="SIB116" s="93"/>
      <c r="SIC116" s="93"/>
      <c r="SID116" s="93"/>
      <c r="SIE116" s="93"/>
      <c r="SIF116" s="93"/>
      <c r="SIG116" s="93"/>
      <c r="SIH116" s="93"/>
      <c r="SII116" s="93"/>
      <c r="SIJ116" s="93"/>
      <c r="SIK116" s="93"/>
      <c r="SIL116" s="93"/>
      <c r="SIM116" s="93"/>
      <c r="SIN116" s="93"/>
      <c r="SIO116" s="93"/>
      <c r="SIP116" s="93"/>
      <c r="SIQ116" s="93"/>
      <c r="SIR116" s="93"/>
      <c r="SIS116" s="93"/>
      <c r="SIT116" s="93"/>
      <c r="SIU116" s="93"/>
      <c r="SIV116" s="93"/>
      <c r="SIW116" s="93"/>
      <c r="SIX116" s="93"/>
      <c r="SIY116" s="93"/>
      <c r="SIZ116" s="93"/>
      <c r="SJA116" s="93"/>
      <c r="SJB116" s="93"/>
      <c r="SJC116" s="93"/>
      <c r="SJD116" s="93"/>
      <c r="SJE116" s="93"/>
      <c r="SJF116" s="93"/>
      <c r="SJG116" s="93"/>
      <c r="SJH116" s="93"/>
      <c r="SJI116" s="93"/>
      <c r="SJJ116" s="93"/>
      <c r="SJK116" s="93"/>
      <c r="SJL116" s="93"/>
      <c r="SJM116" s="93"/>
      <c r="SJN116" s="93"/>
      <c r="SJT116" s="93"/>
      <c r="SJW116" s="93"/>
      <c r="SJZ116" s="93"/>
      <c r="SKC116" s="93"/>
      <c r="SKF116" s="93"/>
      <c r="SKI116" s="93"/>
      <c r="SKO116" s="93"/>
      <c r="SKX116" s="93"/>
      <c r="SLA116" s="93"/>
      <c r="SLD116" s="93"/>
      <c r="SLG116" s="93"/>
      <c r="SLS116" s="93"/>
      <c r="SLY116" s="93"/>
      <c r="SMB116" s="93"/>
      <c r="SME116" s="93"/>
      <c r="SMH116" s="93"/>
      <c r="SMN116" s="93"/>
      <c r="SMQ116" s="93"/>
      <c r="SMT116" s="93"/>
      <c r="SMW116" s="93"/>
      <c r="SMY116" s="93"/>
      <c r="SMZ116" s="93"/>
      <c r="SNE116" s="93"/>
      <c r="SNH116" s="93"/>
      <c r="SNK116" s="93"/>
      <c r="SNN116" s="93"/>
      <c r="SNQ116" s="93"/>
      <c r="SNT116" s="93"/>
      <c r="SNW116" s="93"/>
      <c r="SOC116" s="93"/>
      <c r="SOF116" s="93"/>
      <c r="SOI116" s="93"/>
      <c r="SOK116" s="93"/>
      <c r="SOL116" s="93"/>
      <c r="SOT116" s="93"/>
      <c r="SOW116" s="93"/>
      <c r="SOZ116" s="93"/>
      <c r="SPK116" s="93"/>
      <c r="SPL116" s="93"/>
      <c r="SPQ116" s="93"/>
      <c r="SPU116" s="93"/>
      <c r="SPV116" s="93"/>
      <c r="SQD116" s="93"/>
      <c r="SQE116" s="93"/>
      <c r="SRE116" s="93"/>
      <c r="SRF116" s="93"/>
      <c r="SRG116" s="93"/>
      <c r="SRH116" s="93"/>
      <c r="SRI116" s="93"/>
      <c r="SRJ116" s="93"/>
      <c r="SRK116" s="93"/>
      <c r="SRL116" s="93"/>
      <c r="SRM116" s="93"/>
      <c r="SRN116" s="93"/>
      <c r="SRO116" s="93"/>
      <c r="SRP116" s="93"/>
      <c r="SRQ116" s="93"/>
      <c r="SRR116" s="93"/>
      <c r="SRS116" s="93"/>
      <c r="SRT116" s="93"/>
      <c r="SRU116" s="93"/>
      <c r="SRV116" s="93"/>
      <c r="SRW116" s="93"/>
      <c r="SRX116" s="93"/>
      <c r="SRY116" s="93"/>
      <c r="SRZ116" s="93"/>
      <c r="SSA116" s="93"/>
      <c r="SSB116" s="93"/>
      <c r="SSC116" s="93"/>
      <c r="SSD116" s="93"/>
      <c r="SSE116" s="93"/>
      <c r="SSF116" s="93"/>
      <c r="SSG116" s="93"/>
      <c r="SSH116" s="93"/>
      <c r="SSI116" s="93"/>
      <c r="SSJ116" s="93"/>
      <c r="SSK116" s="93"/>
      <c r="SSL116" s="93"/>
      <c r="SSM116" s="93"/>
      <c r="SSN116" s="93"/>
      <c r="SSO116" s="93"/>
      <c r="SSP116" s="93"/>
      <c r="SSQ116" s="93"/>
      <c r="SSR116" s="93"/>
      <c r="SSS116" s="93"/>
      <c r="SST116" s="93"/>
      <c r="SSU116" s="93"/>
      <c r="SSV116" s="93"/>
      <c r="SSW116" s="93"/>
      <c r="SSX116" s="93"/>
      <c r="SSY116" s="93"/>
      <c r="SSZ116" s="93"/>
      <c r="STA116" s="93"/>
      <c r="STB116" s="93"/>
      <c r="STC116" s="93"/>
      <c r="STD116" s="93"/>
      <c r="STE116" s="93"/>
      <c r="STF116" s="93"/>
      <c r="STG116" s="93"/>
      <c r="STH116" s="93"/>
      <c r="STI116" s="93"/>
      <c r="STJ116" s="93"/>
      <c r="STP116" s="93"/>
      <c r="STS116" s="93"/>
      <c r="STV116" s="93"/>
      <c r="STY116" s="93"/>
      <c r="SUB116" s="93"/>
      <c r="SUE116" s="93"/>
      <c r="SUK116" s="93"/>
      <c r="SUT116" s="93"/>
      <c r="SUW116" s="93"/>
      <c r="SUZ116" s="93"/>
      <c r="SVC116" s="93"/>
      <c r="SVO116" s="93"/>
      <c r="SVU116" s="93"/>
      <c r="SVX116" s="93"/>
      <c r="SWA116" s="93"/>
      <c r="SWD116" s="93"/>
      <c r="SWJ116" s="93"/>
      <c r="SWM116" s="93"/>
      <c r="SWP116" s="93"/>
      <c r="SWS116" s="93"/>
      <c r="SWU116" s="93"/>
      <c r="SWV116" s="93"/>
      <c r="SXA116" s="93"/>
      <c r="SXD116" s="93"/>
      <c r="SXG116" s="93"/>
      <c r="SXJ116" s="93"/>
      <c r="SXM116" s="93"/>
      <c r="SXP116" s="93"/>
      <c r="SXS116" s="93"/>
      <c r="SXY116" s="93"/>
      <c r="SYB116" s="93"/>
      <c r="SYE116" s="93"/>
      <c r="SYG116" s="93"/>
      <c r="SYH116" s="93"/>
      <c r="SYP116" s="93"/>
      <c r="SYS116" s="93"/>
      <c r="SYV116" s="93"/>
      <c r="SZG116" s="93"/>
      <c r="SZH116" s="93"/>
      <c r="SZM116" s="93"/>
      <c r="SZQ116" s="93"/>
      <c r="SZR116" s="93"/>
      <c r="SZZ116" s="93"/>
      <c r="TAA116" s="93"/>
      <c r="TBA116" s="93"/>
      <c r="TBB116" s="93"/>
      <c r="TBC116" s="93"/>
      <c r="TBD116" s="93"/>
      <c r="TBE116" s="93"/>
      <c r="TBF116" s="93"/>
      <c r="TBG116" s="93"/>
      <c r="TBH116" s="93"/>
      <c r="TBI116" s="93"/>
      <c r="TBJ116" s="93"/>
      <c r="TBK116" s="93"/>
      <c r="TBL116" s="93"/>
      <c r="TBM116" s="93"/>
      <c r="TBN116" s="93"/>
      <c r="TBO116" s="93"/>
      <c r="TBP116" s="93"/>
      <c r="TBQ116" s="93"/>
      <c r="TBR116" s="93"/>
      <c r="TBS116" s="93"/>
      <c r="TBT116" s="93"/>
      <c r="TBU116" s="93"/>
      <c r="TBV116" s="93"/>
      <c r="TBW116" s="93"/>
      <c r="TBX116" s="93"/>
      <c r="TBY116" s="93"/>
      <c r="TBZ116" s="93"/>
      <c r="TCA116" s="93"/>
      <c r="TCB116" s="93"/>
      <c r="TCC116" s="93"/>
      <c r="TCD116" s="93"/>
      <c r="TCE116" s="93"/>
      <c r="TCF116" s="93"/>
      <c r="TCG116" s="93"/>
      <c r="TCH116" s="93"/>
      <c r="TCI116" s="93"/>
      <c r="TCJ116" s="93"/>
      <c r="TCK116" s="93"/>
      <c r="TCL116" s="93"/>
      <c r="TCM116" s="93"/>
      <c r="TCN116" s="93"/>
      <c r="TCO116" s="93"/>
      <c r="TCP116" s="93"/>
      <c r="TCQ116" s="93"/>
      <c r="TCR116" s="93"/>
      <c r="TCS116" s="93"/>
      <c r="TCT116" s="93"/>
      <c r="TCU116" s="93"/>
      <c r="TCV116" s="93"/>
      <c r="TCW116" s="93"/>
      <c r="TCX116" s="93"/>
      <c r="TCY116" s="93"/>
      <c r="TCZ116" s="93"/>
      <c r="TDA116" s="93"/>
      <c r="TDB116" s="93"/>
      <c r="TDC116" s="93"/>
      <c r="TDD116" s="93"/>
      <c r="TDE116" s="93"/>
      <c r="TDF116" s="93"/>
      <c r="TDL116" s="93"/>
      <c r="TDO116" s="93"/>
      <c r="TDR116" s="93"/>
      <c r="TDU116" s="93"/>
      <c r="TDX116" s="93"/>
      <c r="TEA116" s="93"/>
      <c r="TEG116" s="93"/>
      <c r="TEP116" s="93"/>
      <c r="TES116" s="93"/>
      <c r="TEV116" s="93"/>
      <c r="TEY116" s="93"/>
      <c r="TFK116" s="93"/>
      <c r="TFQ116" s="93"/>
      <c r="TFT116" s="93"/>
      <c r="TFW116" s="93"/>
      <c r="TFZ116" s="93"/>
      <c r="TGF116" s="93"/>
      <c r="TGI116" s="93"/>
      <c r="TGL116" s="93"/>
      <c r="TGO116" s="93"/>
      <c r="TGQ116" s="93"/>
      <c r="TGR116" s="93"/>
      <c r="TGW116" s="93"/>
      <c r="TGZ116" s="93"/>
      <c r="THC116" s="93"/>
      <c r="THF116" s="93"/>
      <c r="THI116" s="93"/>
      <c r="THL116" s="93"/>
      <c r="THO116" s="93"/>
      <c r="THU116" s="93"/>
      <c r="THX116" s="93"/>
      <c r="TIA116" s="93"/>
      <c r="TIC116" s="93"/>
      <c r="TID116" s="93"/>
      <c r="TIL116" s="93"/>
      <c r="TIO116" s="93"/>
      <c r="TIR116" s="93"/>
      <c r="TJC116" s="93"/>
      <c r="TJD116" s="93"/>
      <c r="TJI116" s="93"/>
      <c r="TJM116" s="93"/>
      <c r="TJN116" s="93"/>
      <c r="TJV116" s="93"/>
      <c r="TJW116" s="93"/>
      <c r="TKW116" s="93"/>
      <c r="TKX116" s="93"/>
      <c r="TKY116" s="93"/>
      <c r="TKZ116" s="93"/>
      <c r="TLA116" s="93"/>
      <c r="TLB116" s="93"/>
      <c r="TLC116" s="93"/>
      <c r="TLD116" s="93"/>
      <c r="TLE116" s="93"/>
      <c r="TLF116" s="93"/>
      <c r="TLG116" s="93"/>
      <c r="TLH116" s="93"/>
      <c r="TLI116" s="93"/>
      <c r="TLJ116" s="93"/>
      <c r="TLK116" s="93"/>
      <c r="TLL116" s="93"/>
      <c r="TLM116" s="93"/>
      <c r="TLN116" s="93"/>
      <c r="TLO116" s="93"/>
      <c r="TLP116" s="93"/>
      <c r="TLQ116" s="93"/>
      <c r="TLR116" s="93"/>
      <c r="TLS116" s="93"/>
      <c r="TLT116" s="93"/>
      <c r="TLU116" s="93"/>
      <c r="TLV116" s="93"/>
      <c r="TLW116" s="93"/>
      <c r="TLX116" s="93"/>
      <c r="TLY116" s="93"/>
      <c r="TLZ116" s="93"/>
      <c r="TMA116" s="93"/>
      <c r="TMB116" s="93"/>
      <c r="TMC116" s="93"/>
      <c r="TMD116" s="93"/>
      <c r="TME116" s="93"/>
      <c r="TMF116" s="93"/>
      <c r="TMG116" s="93"/>
      <c r="TMH116" s="93"/>
      <c r="TMI116" s="93"/>
      <c r="TMJ116" s="93"/>
      <c r="TMK116" s="93"/>
      <c r="TML116" s="93"/>
      <c r="TMM116" s="93"/>
      <c r="TMN116" s="93"/>
      <c r="TMO116" s="93"/>
      <c r="TMP116" s="93"/>
      <c r="TMQ116" s="93"/>
      <c r="TMR116" s="93"/>
      <c r="TMS116" s="93"/>
      <c r="TMT116" s="93"/>
      <c r="TMU116" s="93"/>
      <c r="TMV116" s="93"/>
      <c r="TMW116" s="93"/>
      <c r="TMX116" s="93"/>
      <c r="TMY116" s="93"/>
      <c r="TMZ116" s="93"/>
      <c r="TNA116" s="93"/>
      <c r="TNB116" s="93"/>
      <c r="TNH116" s="93"/>
      <c r="TNK116" s="93"/>
      <c r="TNN116" s="93"/>
      <c r="TNQ116" s="93"/>
      <c r="TNT116" s="93"/>
      <c r="TNW116" s="93"/>
      <c r="TOC116" s="93"/>
      <c r="TOL116" s="93"/>
      <c r="TOO116" s="93"/>
      <c r="TOR116" s="93"/>
      <c r="TOU116" s="93"/>
      <c r="TPG116" s="93"/>
      <c r="TPM116" s="93"/>
      <c r="TPP116" s="93"/>
      <c r="TPS116" s="93"/>
      <c r="TPV116" s="93"/>
      <c r="TQB116" s="93"/>
      <c r="TQE116" s="93"/>
      <c r="TQH116" s="93"/>
      <c r="TQK116" s="93"/>
      <c r="TQM116" s="93"/>
      <c r="TQN116" s="93"/>
      <c r="TQS116" s="93"/>
      <c r="TQV116" s="93"/>
      <c r="TQY116" s="93"/>
      <c r="TRB116" s="93"/>
      <c r="TRE116" s="93"/>
      <c r="TRH116" s="93"/>
      <c r="TRK116" s="93"/>
      <c r="TRQ116" s="93"/>
      <c r="TRT116" s="93"/>
      <c r="TRW116" s="93"/>
      <c r="TRY116" s="93"/>
      <c r="TRZ116" s="93"/>
      <c r="TSH116" s="93"/>
      <c r="TSK116" s="93"/>
      <c r="TSN116" s="93"/>
      <c r="TSY116" s="93"/>
      <c r="TSZ116" s="93"/>
      <c r="TTE116" s="93"/>
      <c r="TTI116" s="93"/>
      <c r="TTJ116" s="93"/>
      <c r="TTR116" s="93"/>
      <c r="TTS116" s="93"/>
      <c r="TUS116" s="93"/>
      <c r="TUT116" s="93"/>
      <c r="TUU116" s="93"/>
      <c r="TUV116" s="93"/>
      <c r="TUW116" s="93"/>
      <c r="TUX116" s="93"/>
      <c r="TUY116" s="93"/>
      <c r="TUZ116" s="93"/>
      <c r="TVA116" s="93"/>
      <c r="TVB116" s="93"/>
      <c r="TVC116" s="93"/>
      <c r="TVD116" s="93"/>
      <c r="TVE116" s="93"/>
      <c r="TVF116" s="93"/>
      <c r="TVG116" s="93"/>
      <c r="TVH116" s="93"/>
      <c r="TVI116" s="93"/>
      <c r="TVJ116" s="93"/>
      <c r="TVK116" s="93"/>
      <c r="TVL116" s="93"/>
      <c r="TVM116" s="93"/>
      <c r="TVN116" s="93"/>
      <c r="TVO116" s="93"/>
      <c r="TVP116" s="93"/>
      <c r="TVQ116" s="93"/>
      <c r="TVR116" s="93"/>
      <c r="TVS116" s="93"/>
      <c r="TVT116" s="93"/>
      <c r="TVU116" s="93"/>
      <c r="TVV116" s="93"/>
      <c r="TVW116" s="93"/>
      <c r="TVX116" s="93"/>
      <c r="TVY116" s="93"/>
      <c r="TVZ116" s="93"/>
      <c r="TWA116" s="93"/>
      <c r="TWB116" s="93"/>
      <c r="TWC116" s="93"/>
      <c r="TWD116" s="93"/>
      <c r="TWE116" s="93"/>
      <c r="TWF116" s="93"/>
      <c r="TWG116" s="93"/>
      <c r="TWH116" s="93"/>
      <c r="TWI116" s="93"/>
      <c r="TWJ116" s="93"/>
      <c r="TWK116" s="93"/>
      <c r="TWL116" s="93"/>
      <c r="TWM116" s="93"/>
      <c r="TWN116" s="93"/>
      <c r="TWO116" s="93"/>
      <c r="TWP116" s="93"/>
      <c r="TWQ116" s="93"/>
      <c r="TWR116" s="93"/>
      <c r="TWS116" s="93"/>
      <c r="TWT116" s="93"/>
      <c r="TWU116" s="93"/>
      <c r="TWV116" s="93"/>
      <c r="TWW116" s="93"/>
      <c r="TWX116" s="93"/>
      <c r="TXD116" s="93"/>
      <c r="TXG116" s="93"/>
      <c r="TXJ116" s="93"/>
      <c r="TXM116" s="93"/>
      <c r="TXP116" s="93"/>
      <c r="TXS116" s="93"/>
      <c r="TXY116" s="93"/>
      <c r="TYH116" s="93"/>
      <c r="TYK116" s="93"/>
      <c r="TYN116" s="93"/>
      <c r="TYQ116" s="93"/>
      <c r="TZC116" s="93"/>
      <c r="TZI116" s="93"/>
      <c r="TZL116" s="93"/>
      <c r="TZO116" s="93"/>
      <c r="TZR116" s="93"/>
      <c r="TZX116" s="93"/>
      <c r="UAA116" s="93"/>
      <c r="UAD116" s="93"/>
      <c r="UAG116" s="93"/>
      <c r="UAI116" s="93"/>
      <c r="UAJ116" s="93"/>
      <c r="UAO116" s="93"/>
      <c r="UAR116" s="93"/>
      <c r="UAU116" s="93"/>
      <c r="UAX116" s="93"/>
      <c r="UBA116" s="93"/>
      <c r="UBD116" s="93"/>
      <c r="UBG116" s="93"/>
      <c r="UBM116" s="93"/>
      <c r="UBP116" s="93"/>
      <c r="UBS116" s="93"/>
      <c r="UBU116" s="93"/>
      <c r="UBV116" s="93"/>
      <c r="UCD116" s="93"/>
      <c r="UCG116" s="93"/>
      <c r="UCJ116" s="93"/>
      <c r="UCU116" s="93"/>
      <c r="UCV116" s="93"/>
      <c r="UDA116" s="93"/>
      <c r="UDE116" s="93"/>
      <c r="UDF116" s="93"/>
      <c r="UDN116" s="93"/>
      <c r="UDO116" s="93"/>
      <c r="UEO116" s="93"/>
      <c r="UEP116" s="93"/>
      <c r="UEQ116" s="93"/>
      <c r="UER116" s="93"/>
      <c r="UES116" s="93"/>
      <c r="UET116" s="93"/>
      <c r="UEU116" s="93"/>
      <c r="UEV116" s="93"/>
      <c r="UEW116" s="93"/>
      <c r="UEX116" s="93"/>
      <c r="UEY116" s="93"/>
      <c r="UEZ116" s="93"/>
      <c r="UFA116" s="93"/>
      <c r="UFB116" s="93"/>
      <c r="UFC116" s="93"/>
      <c r="UFD116" s="93"/>
      <c r="UFE116" s="93"/>
      <c r="UFF116" s="93"/>
      <c r="UFG116" s="93"/>
      <c r="UFH116" s="93"/>
      <c r="UFI116" s="93"/>
      <c r="UFJ116" s="93"/>
      <c r="UFK116" s="93"/>
      <c r="UFL116" s="93"/>
      <c r="UFM116" s="93"/>
      <c r="UFN116" s="93"/>
      <c r="UFO116" s="93"/>
      <c r="UFP116" s="93"/>
      <c r="UFQ116" s="93"/>
      <c r="UFR116" s="93"/>
      <c r="UFS116" s="93"/>
      <c r="UFT116" s="93"/>
      <c r="UFU116" s="93"/>
      <c r="UFV116" s="93"/>
      <c r="UFW116" s="93"/>
      <c r="UFX116" s="93"/>
      <c r="UFY116" s="93"/>
      <c r="UFZ116" s="93"/>
      <c r="UGA116" s="93"/>
      <c r="UGB116" s="93"/>
      <c r="UGC116" s="93"/>
      <c r="UGD116" s="93"/>
      <c r="UGE116" s="93"/>
      <c r="UGF116" s="93"/>
      <c r="UGG116" s="93"/>
      <c r="UGH116" s="93"/>
      <c r="UGI116" s="93"/>
      <c r="UGJ116" s="93"/>
      <c r="UGK116" s="93"/>
      <c r="UGL116" s="93"/>
      <c r="UGM116" s="93"/>
      <c r="UGN116" s="93"/>
      <c r="UGO116" s="93"/>
      <c r="UGP116" s="93"/>
      <c r="UGQ116" s="93"/>
      <c r="UGR116" s="93"/>
      <c r="UGS116" s="93"/>
      <c r="UGT116" s="93"/>
      <c r="UGZ116" s="93"/>
      <c r="UHC116" s="93"/>
      <c r="UHF116" s="93"/>
      <c r="UHI116" s="93"/>
      <c r="UHL116" s="93"/>
      <c r="UHO116" s="93"/>
      <c r="UHU116" s="93"/>
      <c r="UID116" s="93"/>
      <c r="UIG116" s="93"/>
      <c r="UIJ116" s="93"/>
      <c r="UIM116" s="93"/>
      <c r="UIY116" s="93"/>
      <c r="UJE116" s="93"/>
      <c r="UJH116" s="93"/>
      <c r="UJK116" s="93"/>
      <c r="UJN116" s="93"/>
      <c r="UJT116" s="93"/>
      <c r="UJW116" s="93"/>
      <c r="UJZ116" s="93"/>
      <c r="UKC116" s="93"/>
      <c r="UKE116" s="93"/>
      <c r="UKF116" s="93"/>
      <c r="UKK116" s="93"/>
      <c r="UKN116" s="93"/>
      <c r="UKQ116" s="93"/>
      <c r="UKT116" s="93"/>
      <c r="UKW116" s="93"/>
      <c r="UKZ116" s="93"/>
      <c r="ULC116" s="93"/>
      <c r="ULI116" s="93"/>
      <c r="ULL116" s="93"/>
      <c r="ULO116" s="93"/>
      <c r="ULQ116" s="93"/>
      <c r="ULR116" s="93"/>
      <c r="ULZ116" s="93"/>
      <c r="UMC116" s="93"/>
      <c r="UMF116" s="93"/>
      <c r="UMQ116" s="93"/>
      <c r="UMR116" s="93"/>
      <c r="UMW116" s="93"/>
      <c r="UNA116" s="93"/>
      <c r="UNB116" s="93"/>
      <c r="UNJ116" s="93"/>
      <c r="UNK116" s="93"/>
      <c r="UOK116" s="93"/>
      <c r="UOL116" s="93"/>
      <c r="UOM116" s="93"/>
      <c r="UON116" s="93"/>
      <c r="UOO116" s="93"/>
      <c r="UOP116" s="93"/>
      <c r="UOQ116" s="93"/>
      <c r="UOR116" s="93"/>
      <c r="UOS116" s="93"/>
      <c r="UOT116" s="93"/>
      <c r="UOU116" s="93"/>
      <c r="UOV116" s="93"/>
      <c r="UOW116" s="93"/>
      <c r="UOX116" s="93"/>
      <c r="UOY116" s="93"/>
      <c r="UOZ116" s="93"/>
      <c r="UPA116" s="93"/>
      <c r="UPB116" s="93"/>
      <c r="UPC116" s="93"/>
      <c r="UPD116" s="93"/>
      <c r="UPE116" s="93"/>
      <c r="UPF116" s="93"/>
      <c r="UPG116" s="93"/>
      <c r="UPH116" s="93"/>
      <c r="UPI116" s="93"/>
      <c r="UPJ116" s="93"/>
      <c r="UPK116" s="93"/>
      <c r="UPL116" s="93"/>
      <c r="UPM116" s="93"/>
      <c r="UPN116" s="93"/>
      <c r="UPO116" s="93"/>
      <c r="UPP116" s="93"/>
      <c r="UPQ116" s="93"/>
      <c r="UPR116" s="93"/>
      <c r="UPS116" s="93"/>
      <c r="UPT116" s="93"/>
      <c r="UPU116" s="93"/>
      <c r="UPV116" s="93"/>
      <c r="UPW116" s="93"/>
      <c r="UPX116" s="93"/>
      <c r="UPY116" s="93"/>
      <c r="UPZ116" s="93"/>
      <c r="UQA116" s="93"/>
      <c r="UQB116" s="93"/>
      <c r="UQC116" s="93"/>
      <c r="UQD116" s="93"/>
      <c r="UQE116" s="93"/>
      <c r="UQF116" s="93"/>
      <c r="UQG116" s="93"/>
      <c r="UQH116" s="93"/>
      <c r="UQI116" s="93"/>
      <c r="UQJ116" s="93"/>
      <c r="UQK116" s="93"/>
      <c r="UQL116" s="93"/>
      <c r="UQM116" s="93"/>
      <c r="UQN116" s="93"/>
      <c r="UQO116" s="93"/>
      <c r="UQP116" s="93"/>
      <c r="UQV116" s="93"/>
      <c r="UQY116" s="93"/>
      <c r="URB116" s="93"/>
      <c r="URE116" s="93"/>
      <c r="URH116" s="93"/>
      <c r="URK116" s="93"/>
      <c r="URQ116" s="93"/>
      <c r="URZ116" s="93"/>
      <c r="USC116" s="93"/>
      <c r="USF116" s="93"/>
      <c r="USI116" s="93"/>
      <c r="USU116" s="93"/>
      <c r="UTA116" s="93"/>
      <c r="UTD116" s="93"/>
      <c r="UTG116" s="93"/>
      <c r="UTJ116" s="93"/>
      <c r="UTP116" s="93"/>
      <c r="UTS116" s="93"/>
      <c r="UTV116" s="93"/>
      <c r="UTY116" s="93"/>
      <c r="UUA116" s="93"/>
      <c r="UUB116" s="93"/>
      <c r="UUG116" s="93"/>
      <c r="UUJ116" s="93"/>
      <c r="UUM116" s="93"/>
      <c r="UUP116" s="93"/>
      <c r="UUS116" s="93"/>
      <c r="UUV116" s="93"/>
      <c r="UUY116" s="93"/>
      <c r="UVE116" s="93"/>
      <c r="UVH116" s="93"/>
      <c r="UVK116" s="93"/>
      <c r="UVM116" s="93"/>
      <c r="UVN116" s="93"/>
      <c r="UVV116" s="93"/>
      <c r="UVY116" s="93"/>
      <c r="UWB116" s="93"/>
      <c r="UWM116" s="93"/>
      <c r="UWN116" s="93"/>
      <c r="UWS116" s="93"/>
      <c r="UWW116" s="93"/>
      <c r="UWX116" s="93"/>
      <c r="UXF116" s="93"/>
      <c r="UXG116" s="93"/>
      <c r="UYG116" s="93"/>
      <c r="UYH116" s="93"/>
      <c r="UYI116" s="93"/>
      <c r="UYJ116" s="93"/>
      <c r="UYK116" s="93"/>
      <c r="UYL116" s="93"/>
      <c r="UYM116" s="93"/>
      <c r="UYN116" s="93"/>
      <c r="UYO116" s="93"/>
      <c r="UYP116" s="93"/>
      <c r="UYQ116" s="93"/>
      <c r="UYR116" s="93"/>
      <c r="UYS116" s="93"/>
      <c r="UYT116" s="93"/>
      <c r="UYU116" s="93"/>
      <c r="UYV116" s="93"/>
      <c r="UYW116" s="93"/>
      <c r="UYX116" s="93"/>
      <c r="UYY116" s="93"/>
      <c r="UYZ116" s="93"/>
      <c r="UZA116" s="93"/>
      <c r="UZB116" s="93"/>
      <c r="UZC116" s="93"/>
      <c r="UZD116" s="93"/>
      <c r="UZE116" s="93"/>
      <c r="UZF116" s="93"/>
      <c r="UZG116" s="93"/>
      <c r="UZH116" s="93"/>
      <c r="UZI116" s="93"/>
      <c r="UZJ116" s="93"/>
      <c r="UZK116" s="93"/>
      <c r="UZL116" s="93"/>
      <c r="UZM116" s="93"/>
      <c r="UZN116" s="93"/>
      <c r="UZO116" s="93"/>
      <c r="UZP116" s="93"/>
      <c r="UZQ116" s="93"/>
      <c r="UZR116" s="93"/>
      <c r="UZS116" s="93"/>
      <c r="UZT116" s="93"/>
      <c r="UZU116" s="93"/>
      <c r="UZV116" s="93"/>
      <c r="UZW116" s="93"/>
      <c r="UZX116" s="93"/>
      <c r="UZY116" s="93"/>
      <c r="UZZ116" s="93"/>
      <c r="VAA116" s="93"/>
      <c r="VAB116" s="93"/>
      <c r="VAC116" s="93"/>
      <c r="VAD116" s="93"/>
      <c r="VAE116" s="93"/>
      <c r="VAF116" s="93"/>
      <c r="VAG116" s="93"/>
      <c r="VAH116" s="93"/>
      <c r="VAI116" s="93"/>
      <c r="VAJ116" s="93"/>
      <c r="VAK116" s="93"/>
      <c r="VAL116" s="93"/>
      <c r="VAR116" s="93"/>
      <c r="VAU116" s="93"/>
      <c r="VAX116" s="93"/>
      <c r="VBA116" s="93"/>
      <c r="VBD116" s="93"/>
      <c r="VBG116" s="93"/>
      <c r="VBM116" s="93"/>
      <c r="VBV116" s="93"/>
      <c r="VBY116" s="93"/>
      <c r="VCB116" s="93"/>
      <c r="VCE116" s="93"/>
      <c r="VCQ116" s="93"/>
      <c r="VCW116" s="93"/>
      <c r="VCZ116" s="93"/>
      <c r="VDC116" s="93"/>
      <c r="VDF116" s="93"/>
      <c r="VDL116" s="93"/>
      <c r="VDO116" s="93"/>
      <c r="VDR116" s="93"/>
      <c r="VDU116" s="93"/>
      <c r="VDW116" s="93"/>
      <c r="VDX116" s="93"/>
      <c r="VEC116" s="93"/>
      <c r="VEF116" s="93"/>
      <c r="VEI116" s="93"/>
      <c r="VEL116" s="93"/>
      <c r="VEO116" s="93"/>
      <c r="VER116" s="93"/>
      <c r="VEU116" s="93"/>
      <c r="VFA116" s="93"/>
      <c r="VFD116" s="93"/>
      <c r="VFG116" s="93"/>
      <c r="VFI116" s="93"/>
      <c r="VFJ116" s="93"/>
      <c r="VFR116" s="93"/>
      <c r="VFU116" s="93"/>
      <c r="VFX116" s="93"/>
      <c r="VGI116" s="93"/>
      <c r="VGJ116" s="93"/>
      <c r="VGO116" s="93"/>
      <c r="VGS116" s="93"/>
      <c r="VGT116" s="93"/>
      <c r="VHB116" s="93"/>
      <c r="VHC116" s="93"/>
      <c r="VIC116" s="93"/>
      <c r="VID116" s="93"/>
      <c r="VIE116" s="93"/>
      <c r="VIF116" s="93"/>
      <c r="VIG116" s="93"/>
      <c r="VIH116" s="93"/>
      <c r="VII116" s="93"/>
      <c r="VIJ116" s="93"/>
      <c r="VIK116" s="93"/>
      <c r="VIL116" s="93"/>
      <c r="VIM116" s="93"/>
      <c r="VIN116" s="93"/>
      <c r="VIO116" s="93"/>
      <c r="VIP116" s="93"/>
      <c r="VIQ116" s="93"/>
      <c r="VIR116" s="93"/>
      <c r="VIS116" s="93"/>
      <c r="VIT116" s="93"/>
      <c r="VIU116" s="93"/>
      <c r="VIV116" s="93"/>
      <c r="VIW116" s="93"/>
      <c r="VIX116" s="93"/>
      <c r="VIY116" s="93"/>
      <c r="VIZ116" s="93"/>
      <c r="VJA116" s="93"/>
      <c r="VJB116" s="93"/>
      <c r="VJC116" s="93"/>
      <c r="VJD116" s="93"/>
      <c r="VJE116" s="93"/>
      <c r="VJF116" s="93"/>
      <c r="VJG116" s="93"/>
      <c r="VJH116" s="93"/>
      <c r="VJI116" s="93"/>
      <c r="VJJ116" s="93"/>
      <c r="VJK116" s="93"/>
      <c r="VJL116" s="93"/>
      <c r="VJM116" s="93"/>
      <c r="VJN116" s="93"/>
      <c r="VJO116" s="93"/>
      <c r="VJP116" s="93"/>
      <c r="VJQ116" s="93"/>
      <c r="VJR116" s="93"/>
      <c r="VJS116" s="93"/>
      <c r="VJT116" s="93"/>
      <c r="VJU116" s="93"/>
      <c r="VJV116" s="93"/>
      <c r="VJW116" s="93"/>
      <c r="VJX116" s="93"/>
      <c r="VJY116" s="93"/>
      <c r="VJZ116" s="93"/>
      <c r="VKA116" s="93"/>
      <c r="VKB116" s="93"/>
      <c r="VKC116" s="93"/>
      <c r="VKD116" s="93"/>
      <c r="VKE116" s="93"/>
      <c r="VKF116" s="93"/>
      <c r="VKG116" s="93"/>
      <c r="VKH116" s="93"/>
      <c r="VKN116" s="93"/>
      <c r="VKQ116" s="93"/>
      <c r="VKT116" s="93"/>
      <c r="VKW116" s="93"/>
      <c r="VKZ116" s="93"/>
      <c r="VLC116" s="93"/>
      <c r="VLI116" s="93"/>
      <c r="VLR116" s="93"/>
      <c r="VLU116" s="93"/>
      <c r="VLX116" s="93"/>
      <c r="VMA116" s="93"/>
      <c r="VMM116" s="93"/>
      <c r="VMS116" s="93"/>
      <c r="VMV116" s="93"/>
      <c r="VMY116" s="93"/>
      <c r="VNB116" s="93"/>
      <c r="VNH116" s="93"/>
      <c r="VNK116" s="93"/>
      <c r="VNN116" s="93"/>
      <c r="VNQ116" s="93"/>
      <c r="VNS116" s="93"/>
      <c r="VNT116" s="93"/>
      <c r="VNY116" s="93"/>
      <c r="VOB116" s="93"/>
      <c r="VOE116" s="93"/>
      <c r="VOH116" s="93"/>
      <c r="VOK116" s="93"/>
      <c r="VON116" s="93"/>
      <c r="VOQ116" s="93"/>
      <c r="VOW116" s="93"/>
      <c r="VOZ116" s="93"/>
      <c r="VPC116" s="93"/>
      <c r="VPE116" s="93"/>
      <c r="VPF116" s="93"/>
      <c r="VPN116" s="93"/>
      <c r="VPQ116" s="93"/>
      <c r="VPT116" s="93"/>
      <c r="VQE116" s="93"/>
      <c r="VQF116" s="93"/>
      <c r="VQK116" s="93"/>
      <c r="VQO116" s="93"/>
      <c r="VQP116" s="93"/>
      <c r="VQX116" s="93"/>
      <c r="VQY116" s="93"/>
      <c r="VRY116" s="93"/>
      <c r="VRZ116" s="93"/>
      <c r="VSA116" s="93"/>
      <c r="VSB116" s="93"/>
      <c r="VSC116" s="93"/>
      <c r="VSD116" s="93"/>
      <c r="VSE116" s="93"/>
      <c r="VSF116" s="93"/>
      <c r="VSG116" s="93"/>
      <c r="VSH116" s="93"/>
      <c r="VSI116" s="93"/>
      <c r="VSJ116" s="93"/>
      <c r="VSK116" s="93"/>
      <c r="VSL116" s="93"/>
      <c r="VSM116" s="93"/>
      <c r="VSN116" s="93"/>
      <c r="VSO116" s="93"/>
      <c r="VSP116" s="93"/>
      <c r="VSQ116" s="93"/>
      <c r="VSR116" s="93"/>
      <c r="VSS116" s="93"/>
      <c r="VST116" s="93"/>
      <c r="VSU116" s="93"/>
      <c r="VSV116" s="93"/>
      <c r="VSW116" s="93"/>
      <c r="VSX116" s="93"/>
      <c r="VSY116" s="93"/>
      <c r="VSZ116" s="93"/>
      <c r="VTA116" s="93"/>
      <c r="VTB116" s="93"/>
      <c r="VTC116" s="93"/>
      <c r="VTD116" s="93"/>
      <c r="VTE116" s="93"/>
      <c r="VTF116" s="93"/>
      <c r="VTG116" s="93"/>
      <c r="VTH116" s="93"/>
      <c r="VTI116" s="93"/>
      <c r="VTJ116" s="93"/>
      <c r="VTK116" s="93"/>
      <c r="VTL116" s="93"/>
      <c r="VTM116" s="93"/>
      <c r="VTN116" s="93"/>
      <c r="VTO116" s="93"/>
      <c r="VTP116" s="93"/>
      <c r="VTQ116" s="93"/>
      <c r="VTR116" s="93"/>
      <c r="VTS116" s="93"/>
      <c r="VTT116" s="93"/>
      <c r="VTU116" s="93"/>
      <c r="VTV116" s="93"/>
      <c r="VTW116" s="93"/>
      <c r="VTX116" s="93"/>
      <c r="VTY116" s="93"/>
      <c r="VTZ116" s="93"/>
      <c r="VUA116" s="93"/>
      <c r="VUB116" s="93"/>
      <c r="VUC116" s="93"/>
      <c r="VUD116" s="93"/>
      <c r="VUJ116" s="93"/>
      <c r="VUM116" s="93"/>
      <c r="VUP116" s="93"/>
      <c r="VUS116" s="93"/>
      <c r="VUV116" s="93"/>
      <c r="VUY116" s="93"/>
      <c r="VVE116" s="93"/>
      <c r="VVN116" s="93"/>
      <c r="VVQ116" s="93"/>
      <c r="VVT116" s="93"/>
      <c r="VVW116" s="93"/>
      <c r="VWI116" s="93"/>
      <c r="VWO116" s="93"/>
      <c r="VWR116" s="93"/>
      <c r="VWU116" s="93"/>
      <c r="VWX116" s="93"/>
      <c r="VXD116" s="93"/>
      <c r="VXG116" s="93"/>
      <c r="VXJ116" s="93"/>
      <c r="VXM116" s="93"/>
      <c r="VXO116" s="93"/>
      <c r="VXP116" s="93"/>
      <c r="VXU116" s="93"/>
      <c r="VXX116" s="93"/>
      <c r="VYA116" s="93"/>
      <c r="VYD116" s="93"/>
      <c r="VYG116" s="93"/>
      <c r="VYJ116" s="93"/>
      <c r="VYM116" s="93"/>
      <c r="VYS116" s="93"/>
      <c r="VYV116" s="93"/>
      <c r="VYY116" s="93"/>
      <c r="VZA116" s="93"/>
      <c r="VZB116" s="93"/>
      <c r="VZJ116" s="93"/>
      <c r="VZM116" s="93"/>
      <c r="VZP116" s="93"/>
      <c r="WAA116" s="93"/>
      <c r="WAB116" s="93"/>
      <c r="WAG116" s="93"/>
      <c r="WAK116" s="93"/>
      <c r="WAL116" s="93"/>
      <c r="WAT116" s="93"/>
      <c r="WAU116" s="93"/>
      <c r="WBU116" s="93"/>
      <c r="WBV116" s="93"/>
      <c r="WBW116" s="93"/>
      <c r="WBX116" s="93"/>
      <c r="WBY116" s="93"/>
      <c r="WBZ116" s="93"/>
      <c r="WCA116" s="93"/>
      <c r="WCB116" s="93"/>
      <c r="WCC116" s="93"/>
      <c r="WCD116" s="93"/>
      <c r="WCE116" s="93"/>
      <c r="WCF116" s="93"/>
      <c r="WCG116" s="93"/>
      <c r="WCH116" s="93"/>
      <c r="WCI116" s="93"/>
      <c r="WCJ116" s="93"/>
      <c r="WCK116" s="93"/>
      <c r="WCL116" s="93"/>
      <c r="WCM116" s="93"/>
      <c r="WCN116" s="93"/>
      <c r="WCO116" s="93"/>
      <c r="WCP116" s="93"/>
      <c r="WCQ116" s="93"/>
      <c r="WCR116" s="93"/>
      <c r="WCS116" s="93"/>
      <c r="WCT116" s="93"/>
      <c r="WCU116" s="93"/>
      <c r="WCV116" s="93"/>
      <c r="WCW116" s="93"/>
      <c r="WCX116" s="93"/>
      <c r="WCY116" s="93"/>
      <c r="WCZ116" s="93"/>
      <c r="WDA116" s="93"/>
      <c r="WDB116" s="93"/>
      <c r="WDC116" s="93"/>
      <c r="WDD116" s="93"/>
      <c r="WDE116" s="93"/>
      <c r="WDF116" s="93"/>
      <c r="WDG116" s="93"/>
      <c r="WDH116" s="93"/>
      <c r="WDI116" s="93"/>
      <c r="WDJ116" s="93"/>
      <c r="WDK116" s="93"/>
      <c r="WDL116" s="93"/>
      <c r="WDM116" s="93"/>
      <c r="WDN116" s="93"/>
      <c r="WDO116" s="93"/>
      <c r="WDP116" s="93"/>
      <c r="WDQ116" s="93"/>
      <c r="WDR116" s="93"/>
      <c r="WDS116" s="93"/>
      <c r="WDT116" s="93"/>
      <c r="WDU116" s="93"/>
      <c r="WDV116" s="93"/>
      <c r="WDW116" s="93"/>
      <c r="WDX116" s="93"/>
      <c r="WDY116" s="93"/>
      <c r="WDZ116" s="93"/>
      <c r="WEF116" s="93"/>
      <c r="WEI116" s="93"/>
      <c r="WEL116" s="93"/>
      <c r="WEO116" s="93"/>
      <c r="WER116" s="93"/>
      <c r="WEU116" s="93"/>
      <c r="WFA116" s="93"/>
      <c r="WFJ116" s="93"/>
      <c r="WFM116" s="93"/>
      <c r="WFP116" s="93"/>
      <c r="WFS116" s="93"/>
      <c r="WGE116" s="93"/>
      <c r="WGK116" s="93"/>
      <c r="WGN116" s="93"/>
      <c r="WGQ116" s="93"/>
      <c r="WGT116" s="93"/>
      <c r="WGZ116" s="93"/>
      <c r="WHC116" s="93"/>
      <c r="WHF116" s="93"/>
      <c r="WHI116" s="93"/>
      <c r="WHK116" s="93"/>
      <c r="WHL116" s="93"/>
      <c r="WHQ116" s="93"/>
      <c r="WHT116" s="93"/>
      <c r="WHW116" s="93"/>
      <c r="WHZ116" s="93"/>
      <c r="WIC116" s="93"/>
      <c r="WIF116" s="93"/>
      <c r="WII116" s="93"/>
      <c r="WIO116" s="93"/>
      <c r="WIR116" s="93"/>
      <c r="WIU116" s="93"/>
      <c r="WIW116" s="93"/>
      <c r="WIX116" s="93"/>
      <c r="WJF116" s="93"/>
      <c r="WJI116" s="93"/>
      <c r="WJL116" s="93"/>
      <c r="WJW116" s="93"/>
      <c r="WJX116" s="93"/>
      <c r="WKC116" s="93"/>
      <c r="WKG116" s="93"/>
      <c r="WKH116" s="93"/>
      <c r="WKP116" s="93"/>
      <c r="WKQ116" s="93"/>
      <c r="WLQ116" s="93"/>
      <c r="WLR116" s="93"/>
      <c r="WLS116" s="93"/>
      <c r="WLT116" s="93"/>
      <c r="WLU116" s="93"/>
      <c r="WLV116" s="93"/>
      <c r="WLW116" s="93"/>
      <c r="WLX116" s="93"/>
      <c r="WLY116" s="93"/>
      <c r="WLZ116" s="93"/>
      <c r="WMA116" s="93"/>
      <c r="WMB116" s="93"/>
      <c r="WMC116" s="93"/>
      <c r="WMD116" s="93"/>
      <c r="WME116" s="93"/>
      <c r="WMF116" s="93"/>
      <c r="WMG116" s="93"/>
      <c r="WMH116" s="93"/>
      <c r="WMI116" s="93"/>
      <c r="WMJ116" s="93"/>
      <c r="WMK116" s="93"/>
      <c r="WML116" s="93"/>
      <c r="WMM116" s="93"/>
      <c r="WMN116" s="93"/>
      <c r="WMO116" s="93"/>
      <c r="WMP116" s="93"/>
      <c r="WMQ116" s="93"/>
      <c r="WMR116" s="93"/>
      <c r="WMS116" s="93"/>
      <c r="WMT116" s="93"/>
      <c r="WMU116" s="93"/>
      <c r="WMV116" s="93"/>
      <c r="WMW116" s="93"/>
      <c r="WMX116" s="93"/>
      <c r="WMY116" s="93"/>
      <c r="WMZ116" s="93"/>
      <c r="WNA116" s="93"/>
      <c r="WNB116" s="93"/>
      <c r="WNC116" s="93"/>
      <c r="WND116" s="93"/>
      <c r="WNE116" s="93"/>
      <c r="WNF116" s="93"/>
      <c r="WNG116" s="93"/>
      <c r="WNH116" s="93"/>
      <c r="WNI116" s="93"/>
      <c r="WNJ116" s="93"/>
      <c r="WNK116" s="93"/>
      <c r="WNL116" s="93"/>
      <c r="WNM116" s="93"/>
      <c r="WNN116" s="93"/>
      <c r="WNO116" s="93"/>
      <c r="WNP116" s="93"/>
      <c r="WNQ116" s="93"/>
      <c r="WNR116" s="93"/>
      <c r="WNS116" s="93"/>
      <c r="WNT116" s="93"/>
      <c r="WNU116" s="93"/>
      <c r="WNV116" s="93"/>
      <c r="WOB116" s="93"/>
      <c r="WOE116" s="93"/>
      <c r="WOH116" s="93"/>
      <c r="WOK116" s="93"/>
      <c r="WON116" s="93"/>
      <c r="WOQ116" s="93"/>
      <c r="WOW116" s="93"/>
      <c r="WPF116" s="93"/>
      <c r="WPI116" s="93"/>
      <c r="WPL116" s="93"/>
      <c r="WPO116" s="93"/>
      <c r="WQA116" s="93"/>
      <c r="WQG116" s="93"/>
      <c r="WQJ116" s="93"/>
      <c r="WQM116" s="93"/>
      <c r="WQP116" s="93"/>
      <c r="WQV116" s="93"/>
      <c r="WQY116" s="93"/>
      <c r="WRB116" s="93"/>
      <c r="WRE116" s="93"/>
      <c r="WRG116" s="93"/>
      <c r="WRH116" s="93"/>
      <c r="WRM116" s="93"/>
      <c r="WRP116" s="93"/>
      <c r="WRS116" s="93"/>
      <c r="WRV116" s="93"/>
      <c r="WRY116" s="93"/>
      <c r="WSB116" s="93"/>
      <c r="WSE116" s="93"/>
      <c r="WSK116" s="93"/>
      <c r="WSN116" s="93"/>
      <c r="WSQ116" s="93"/>
      <c r="WSS116" s="93"/>
      <c r="WST116" s="93"/>
      <c r="WTB116" s="93"/>
      <c r="WTE116" s="93"/>
      <c r="WTH116" s="93"/>
      <c r="WTS116" s="93"/>
      <c r="WTT116" s="93"/>
      <c r="WTY116" s="93"/>
      <c r="WUC116" s="93"/>
      <c r="WUD116" s="93"/>
      <c r="WUL116" s="93"/>
      <c r="WUM116" s="93"/>
      <c r="WVM116" s="93"/>
      <c r="WVN116" s="93"/>
      <c r="WVO116" s="93"/>
      <c r="WVP116" s="93"/>
      <c r="WVQ116" s="93"/>
      <c r="WVR116" s="93"/>
      <c r="WVS116" s="93"/>
      <c r="WVT116" s="93"/>
      <c r="WVU116" s="93"/>
      <c r="WVV116" s="93"/>
      <c r="WVW116" s="93"/>
      <c r="WVX116" s="93"/>
      <c r="WVY116" s="93"/>
      <c r="WVZ116" s="93"/>
      <c r="WWA116" s="93"/>
      <c r="WWB116" s="93"/>
      <c r="WWC116" s="93"/>
      <c r="WWD116" s="93"/>
      <c r="WWE116" s="93"/>
      <c r="WWF116" s="93"/>
      <c r="WWG116" s="93"/>
      <c r="WWH116" s="93"/>
      <c r="WWI116" s="93"/>
      <c r="WWJ116" s="93"/>
      <c r="WWK116" s="93"/>
      <c r="WWL116" s="93"/>
      <c r="WWM116" s="93"/>
      <c r="WWN116" s="93"/>
      <c r="WWO116" s="93"/>
      <c r="WWP116" s="93"/>
      <c r="WWQ116" s="93"/>
      <c r="WWR116" s="93"/>
      <c r="WWS116" s="93"/>
      <c r="WWT116" s="93"/>
      <c r="WWU116" s="93"/>
      <c r="WWV116" s="93"/>
      <c r="WWW116" s="93"/>
      <c r="WWX116" s="93"/>
      <c r="WWY116" s="93"/>
      <c r="WWZ116" s="93"/>
      <c r="WXA116" s="93"/>
      <c r="WXB116" s="93"/>
      <c r="WXC116" s="93"/>
      <c r="WXD116" s="93"/>
      <c r="WXE116" s="93"/>
      <c r="WXF116" s="93"/>
      <c r="WXG116" s="93"/>
      <c r="WXH116" s="93"/>
      <c r="WXI116" s="93"/>
      <c r="WXJ116" s="93"/>
      <c r="WXK116" s="93"/>
      <c r="WXL116" s="93"/>
      <c r="WXM116" s="93"/>
      <c r="WXN116" s="93"/>
      <c r="WXO116" s="93"/>
      <c r="WXP116" s="93"/>
      <c r="WXQ116" s="93"/>
      <c r="WXR116" s="93"/>
      <c r="WXS116" s="93"/>
      <c r="WXT116" s="93"/>
      <c r="WXU116" s="93"/>
      <c r="WXV116" s="93"/>
      <c r="WXW116" s="93"/>
      <c r="WXX116" s="93"/>
      <c r="WXY116" s="93"/>
      <c r="WXZ116" s="93"/>
      <c r="WYA116" s="93"/>
      <c r="WYB116" s="93"/>
      <c r="WYC116" s="93"/>
      <c r="WYD116" s="93"/>
      <c r="WYE116" s="93"/>
      <c r="WYF116" s="93"/>
      <c r="WYG116" s="93"/>
      <c r="WYH116" s="93"/>
      <c r="WYI116" s="93"/>
      <c r="WYJ116" s="93"/>
      <c r="WYK116" s="93"/>
      <c r="WYL116" s="93"/>
      <c r="WYM116" s="93"/>
      <c r="WYN116" s="93"/>
      <c r="WYO116" s="93"/>
      <c r="WYP116" s="93"/>
      <c r="WYQ116" s="93"/>
      <c r="WYR116" s="93"/>
      <c r="WYS116" s="93"/>
      <c r="WYT116" s="93"/>
      <c r="WYU116" s="93"/>
      <c r="WYV116" s="93"/>
      <c r="WYW116" s="93"/>
      <c r="WYX116" s="93"/>
      <c r="WYY116" s="93"/>
      <c r="WYZ116" s="93"/>
      <c r="WZA116" s="93"/>
      <c r="WZB116" s="93"/>
      <c r="WZC116" s="93"/>
      <c r="WZD116" s="93"/>
      <c r="WZE116" s="93"/>
      <c r="WZF116" s="93"/>
      <c r="WZG116" s="93"/>
      <c r="WZH116" s="93"/>
      <c r="WZI116" s="93"/>
      <c r="WZJ116" s="93"/>
      <c r="WZK116" s="93"/>
      <c r="WZL116" s="93"/>
      <c r="WZM116" s="93"/>
      <c r="WZN116" s="93"/>
      <c r="WZO116" s="93"/>
      <c r="WZP116" s="93"/>
      <c r="WZQ116" s="93"/>
      <c r="WZR116" s="93"/>
      <c r="WZS116" s="93"/>
      <c r="WZT116" s="93"/>
      <c r="WZU116" s="93"/>
      <c r="WZV116" s="93"/>
      <c r="WZW116" s="93"/>
      <c r="WZX116" s="93"/>
      <c r="WZY116" s="93"/>
      <c r="WZZ116" s="93"/>
      <c r="XAA116" s="93"/>
      <c r="XAB116" s="93"/>
      <c r="XAC116" s="93"/>
      <c r="XAD116" s="93"/>
      <c r="XAE116" s="93"/>
      <c r="XAF116" s="93"/>
      <c r="XAG116" s="93"/>
      <c r="XAH116" s="93"/>
      <c r="XAI116" s="93"/>
      <c r="XAJ116" s="93"/>
      <c r="XAK116" s="93"/>
      <c r="XAL116" s="93"/>
      <c r="XAM116" s="93"/>
      <c r="XAN116" s="93"/>
      <c r="XAO116" s="93"/>
      <c r="XAP116" s="93"/>
      <c r="XAQ116" s="93"/>
      <c r="XAR116" s="93"/>
      <c r="XAS116" s="93"/>
      <c r="XAT116" s="93"/>
      <c r="XAU116" s="93"/>
      <c r="XAV116" s="93"/>
      <c r="XAW116" s="93"/>
      <c r="XAX116" s="93"/>
      <c r="XAY116" s="93"/>
      <c r="XAZ116" s="93"/>
      <c r="XBA116" s="93"/>
      <c r="XBB116" s="93"/>
      <c r="XBC116" s="93"/>
      <c r="XBD116" s="93"/>
      <c r="XBE116" s="93"/>
      <c r="XBF116" s="93"/>
      <c r="XBG116" s="93"/>
      <c r="XBH116" s="93"/>
      <c r="XBI116" s="93"/>
      <c r="XBJ116" s="93"/>
      <c r="XBK116" s="93"/>
      <c r="XBL116" s="93"/>
      <c r="XBM116" s="93"/>
      <c r="XBN116" s="93"/>
      <c r="XBO116" s="93"/>
      <c r="XBP116" s="93"/>
      <c r="XBQ116" s="93"/>
      <c r="XBR116" s="93"/>
      <c r="XBS116" s="93"/>
      <c r="XBT116" s="93"/>
      <c r="XBU116" s="93"/>
      <c r="XBV116" s="93"/>
      <c r="XBW116" s="93"/>
      <c r="XBX116" s="93"/>
      <c r="XBY116" s="93"/>
      <c r="XBZ116" s="93"/>
      <c r="XCA116" s="93"/>
      <c r="XCB116" s="93"/>
      <c r="XCC116" s="93"/>
      <c r="XCD116" s="93"/>
      <c r="XCE116" s="93"/>
      <c r="XCF116" s="93"/>
      <c r="XCG116" s="93"/>
      <c r="XCH116" s="93"/>
      <c r="XCI116" s="93"/>
      <c r="XCJ116" s="93"/>
      <c r="XCK116" s="93"/>
      <c r="XCL116" s="93"/>
      <c r="XCM116" s="93"/>
      <c r="XCN116" s="93"/>
      <c r="XCO116" s="93"/>
      <c r="XCP116" s="93"/>
      <c r="XCQ116" s="93"/>
      <c r="XCR116" s="93"/>
      <c r="XCS116" s="93"/>
      <c r="XCT116" s="93"/>
      <c r="XCU116" s="93"/>
      <c r="XCV116" s="93"/>
      <c r="XCW116" s="93"/>
      <c r="XCX116" s="93"/>
      <c r="XCY116" s="93"/>
      <c r="XCZ116" s="93"/>
      <c r="XDA116" s="93"/>
      <c r="XDB116" s="93"/>
      <c r="XDC116" s="93"/>
      <c r="XDD116" s="93"/>
      <c r="XDE116" s="93"/>
      <c r="XDF116" s="93"/>
      <c r="XDG116" s="93"/>
      <c r="XDH116" s="93"/>
      <c r="XDI116" s="93"/>
      <c r="XDJ116" s="93"/>
      <c r="XDK116" s="93"/>
      <c r="XDL116" s="93"/>
      <c r="XDM116" s="93"/>
      <c r="XDN116" s="93"/>
      <c r="XDO116" s="93"/>
      <c r="XDP116" s="93"/>
      <c r="XDQ116" s="93"/>
      <c r="XDR116" s="93"/>
      <c r="XDS116" s="93"/>
      <c r="XDT116" s="93"/>
      <c r="XDU116" s="93"/>
      <c r="XDV116" s="93"/>
      <c r="XDW116" s="93"/>
      <c r="XDX116" s="93"/>
      <c r="XDY116" s="93"/>
      <c r="XDZ116" s="93"/>
      <c r="XEA116" s="93"/>
      <c r="XEB116" s="93"/>
      <c r="XEC116" s="93"/>
      <c r="XED116" s="93"/>
      <c r="XEE116" s="93"/>
      <c r="XEF116" s="93"/>
      <c r="XEG116" s="93"/>
      <c r="XEH116" s="93"/>
      <c r="XEI116" s="93"/>
      <c r="XEJ116" s="93"/>
      <c r="XEK116" s="93"/>
      <c r="XEL116" s="93"/>
      <c r="XEM116" s="93"/>
      <c r="XEN116" s="93"/>
      <c r="XEO116" s="93"/>
      <c r="XEP116" s="93"/>
      <c r="XEQ116" s="93"/>
      <c r="XER116" s="93"/>
      <c r="XES116" s="93"/>
      <c r="XET116" s="93"/>
      <c r="XEU116" s="93"/>
      <c r="XEV116" s="93"/>
      <c r="XEW116" s="93"/>
      <c r="XEX116" s="93"/>
      <c r="XEY116" s="93"/>
      <c r="XEZ116" s="93"/>
      <c r="XFA116" s="93"/>
      <c r="XFB116" s="93"/>
      <c r="XFC116" s="93"/>
      <c r="XFD116" s="93"/>
    </row>
    <row r="117" spans="1:1003 1029:2027 2053:3051 3077:4075 4101:5099 5125:6123 6149:7147 7173:8171 8197:9195 9221:10219 10245:11243 11269:12267 12293:13291 13317:14315 14341:15339 15365:16384" s="62" customFormat="1" ht="21.75" hidden="1" customHeight="1">
      <c r="A117" s="8" t="s">
        <v>107</v>
      </c>
      <c r="B117" s="54" t="s">
        <v>321</v>
      </c>
      <c r="C117" s="54">
        <v>0</v>
      </c>
      <c r="D117" s="54">
        <v>0</v>
      </c>
      <c r="E117" s="54">
        <v>0</v>
      </c>
      <c r="F117" s="54">
        <v>0</v>
      </c>
      <c r="G117" s="56">
        <v>0</v>
      </c>
      <c r="H117" s="56"/>
      <c r="I117" s="56">
        <v>0</v>
      </c>
      <c r="J117" s="9"/>
      <c r="K117" s="12"/>
      <c r="L117" s="11">
        <v>0</v>
      </c>
    </row>
    <row r="118" spans="1:1003 1029:2027 2053:3051 3077:4075 4101:5099 5125:6123 6149:7147 7173:8171 8197:9195 9221:10219 10245:11243 11269:12267 12293:13291 13317:14315 14341:15339 15365:16384" s="62" customFormat="1" ht="26.25" hidden="1" customHeight="1">
      <c r="A118" s="8" t="s">
        <v>108</v>
      </c>
      <c r="B118" s="54" t="s">
        <v>321</v>
      </c>
      <c r="C118" s="54">
        <v>0</v>
      </c>
      <c r="D118" s="54">
        <v>0</v>
      </c>
      <c r="E118" s="54">
        <v>0</v>
      </c>
      <c r="F118" s="54">
        <v>0</v>
      </c>
      <c r="G118" s="56">
        <v>0</v>
      </c>
      <c r="H118" s="56"/>
      <c r="I118" s="56">
        <v>-55</v>
      </c>
      <c r="J118" s="9"/>
      <c r="K118" s="10">
        <v>15000</v>
      </c>
      <c r="L118" s="11">
        <v>0</v>
      </c>
    </row>
    <row r="119" spans="1:1003 1029:2027 2053:3051 3077:4075 4101:5099 5125:6123 6149:7147 7173:8171 8197:9195 9221:10219 10245:11243 11269:12267 12293:13291 13317:14315 14341:15339 15365:16384" s="62" customFormat="1" ht="26.25" customHeight="1">
      <c r="A119" s="23" t="s">
        <v>109</v>
      </c>
      <c r="B119" s="54"/>
      <c r="C119" s="54"/>
      <c r="D119" s="54">
        <v>0</v>
      </c>
      <c r="E119" s="54">
        <v>0</v>
      </c>
      <c r="F119" s="54">
        <v>0</v>
      </c>
      <c r="G119" s="56">
        <v>0</v>
      </c>
      <c r="H119" s="56"/>
      <c r="I119" s="56">
        <v>-80</v>
      </c>
      <c r="J119" s="98">
        <v>62</v>
      </c>
      <c r="K119" s="102">
        <v>29000</v>
      </c>
      <c r="L119" s="100">
        <f>+K119*J119</f>
        <v>1798000</v>
      </c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P119" s="93"/>
      <c r="BS119" s="93"/>
      <c r="BV119" s="93"/>
      <c r="BY119" s="93"/>
      <c r="CB119" s="93"/>
      <c r="CE119" s="93"/>
      <c r="CK119" s="93"/>
      <c r="CT119" s="93"/>
      <c r="CW119" s="93"/>
      <c r="CZ119" s="93"/>
      <c r="DC119" s="93"/>
      <c r="DO119" s="93"/>
      <c r="DU119" s="93"/>
      <c r="DX119" s="93"/>
      <c r="EA119" s="93"/>
      <c r="ED119" s="93"/>
      <c r="EJ119" s="93"/>
      <c r="EM119" s="93"/>
      <c r="EP119" s="93"/>
      <c r="ES119" s="93"/>
      <c r="EU119" s="93"/>
      <c r="EV119" s="93"/>
      <c r="FA119" s="93"/>
      <c r="FD119" s="93"/>
      <c r="FG119" s="93"/>
      <c r="FJ119" s="93"/>
      <c r="FM119" s="93"/>
      <c r="FP119" s="93"/>
      <c r="FS119" s="93"/>
      <c r="FY119" s="93"/>
      <c r="GB119" s="93"/>
      <c r="GE119" s="93"/>
      <c r="GG119" s="93"/>
      <c r="GH119" s="93"/>
      <c r="GP119" s="93"/>
      <c r="GS119" s="93"/>
      <c r="GV119" s="93"/>
      <c r="HG119" s="93"/>
      <c r="HH119" s="93"/>
      <c r="HM119" s="93"/>
      <c r="HQ119" s="93"/>
      <c r="HR119" s="93"/>
      <c r="HZ119" s="93"/>
      <c r="IA119" s="93"/>
      <c r="JA119" s="93"/>
      <c r="JB119" s="93"/>
      <c r="JC119" s="93"/>
      <c r="JD119" s="93"/>
      <c r="JE119" s="93"/>
      <c r="JF119" s="93"/>
      <c r="JG119" s="93"/>
      <c r="JH119" s="93"/>
      <c r="JI119" s="93"/>
      <c r="JJ119" s="93"/>
      <c r="JK119" s="93"/>
      <c r="JL119" s="93"/>
      <c r="JM119" s="93"/>
      <c r="JN119" s="93"/>
      <c r="JO119" s="93"/>
      <c r="JP119" s="93"/>
      <c r="JQ119" s="93"/>
      <c r="JR119" s="93"/>
      <c r="JS119" s="93"/>
      <c r="JT119" s="93"/>
      <c r="JU119" s="93"/>
      <c r="JV119" s="93"/>
      <c r="JW119" s="93"/>
      <c r="JX119" s="93"/>
      <c r="JY119" s="93"/>
      <c r="JZ119" s="93"/>
      <c r="KA119" s="93"/>
      <c r="KB119" s="93"/>
      <c r="KC119" s="93"/>
      <c r="KD119" s="93"/>
      <c r="KE119" s="93"/>
      <c r="KF119" s="93"/>
      <c r="KG119" s="93"/>
      <c r="KH119" s="93"/>
      <c r="KI119" s="93"/>
      <c r="KJ119" s="93"/>
      <c r="KK119" s="93"/>
      <c r="KL119" s="93"/>
      <c r="KM119" s="93"/>
      <c r="KN119" s="93"/>
      <c r="KO119" s="93"/>
      <c r="KP119" s="93"/>
      <c r="KQ119" s="93"/>
      <c r="KR119" s="93"/>
      <c r="KS119" s="93"/>
      <c r="KT119" s="93"/>
      <c r="KU119" s="93"/>
      <c r="KV119" s="93"/>
      <c r="KW119" s="93"/>
      <c r="KX119" s="93"/>
      <c r="KY119" s="93"/>
      <c r="KZ119" s="93"/>
      <c r="LA119" s="93"/>
      <c r="LB119" s="93"/>
      <c r="LC119" s="93"/>
      <c r="LD119" s="93"/>
      <c r="LE119" s="93"/>
      <c r="LF119" s="93"/>
      <c r="LL119" s="93"/>
      <c r="LO119" s="93"/>
      <c r="LR119" s="93"/>
      <c r="LU119" s="93"/>
      <c r="LX119" s="93"/>
      <c r="MA119" s="93"/>
      <c r="MG119" s="93"/>
      <c r="MP119" s="93"/>
      <c r="MS119" s="93"/>
      <c r="MV119" s="93"/>
      <c r="MY119" s="93"/>
      <c r="NK119" s="93"/>
      <c r="NQ119" s="93"/>
      <c r="NT119" s="93"/>
      <c r="NW119" s="93"/>
      <c r="NZ119" s="93"/>
      <c r="OF119" s="93"/>
      <c r="OI119" s="93"/>
      <c r="OL119" s="93"/>
      <c r="OO119" s="93"/>
      <c r="OQ119" s="93"/>
      <c r="OR119" s="93"/>
      <c r="OW119" s="93"/>
      <c r="OZ119" s="93"/>
      <c r="PC119" s="93"/>
      <c r="PF119" s="93"/>
      <c r="PI119" s="93"/>
      <c r="PL119" s="93"/>
      <c r="PO119" s="93"/>
      <c r="PU119" s="93"/>
      <c r="PX119" s="93"/>
      <c r="QA119" s="93"/>
      <c r="QC119" s="93"/>
      <c r="QD119" s="93"/>
      <c r="QL119" s="93"/>
      <c r="QO119" s="93"/>
      <c r="QR119" s="93"/>
      <c r="RC119" s="93"/>
      <c r="RD119" s="93"/>
      <c r="RI119" s="93"/>
      <c r="RM119" s="93"/>
      <c r="RN119" s="93"/>
      <c r="RV119" s="93"/>
      <c r="RW119" s="93"/>
      <c r="SW119" s="93"/>
      <c r="SX119" s="93"/>
      <c r="SY119" s="93"/>
      <c r="SZ119" s="93"/>
      <c r="TA119" s="93"/>
      <c r="TB119" s="93"/>
      <c r="TC119" s="93"/>
      <c r="TD119" s="93"/>
      <c r="TE119" s="93"/>
      <c r="TF119" s="93"/>
      <c r="TG119" s="93"/>
      <c r="TH119" s="93"/>
      <c r="TI119" s="93"/>
      <c r="TJ119" s="93"/>
      <c r="TK119" s="93"/>
      <c r="TL119" s="93"/>
      <c r="TM119" s="93"/>
      <c r="TN119" s="93"/>
      <c r="TO119" s="93"/>
      <c r="TP119" s="93"/>
      <c r="TQ119" s="93"/>
      <c r="TR119" s="93"/>
      <c r="TS119" s="93"/>
      <c r="TT119" s="93"/>
      <c r="TU119" s="93"/>
      <c r="TV119" s="93"/>
      <c r="TW119" s="93"/>
      <c r="TX119" s="93"/>
      <c r="TY119" s="93"/>
      <c r="TZ119" s="93"/>
      <c r="UA119" s="93"/>
      <c r="UB119" s="93"/>
      <c r="UC119" s="93"/>
      <c r="UD119" s="93"/>
      <c r="UE119" s="93"/>
      <c r="UF119" s="93"/>
      <c r="UG119" s="93"/>
      <c r="UH119" s="93"/>
      <c r="UI119" s="93"/>
      <c r="UJ119" s="93"/>
      <c r="UK119" s="93"/>
      <c r="UL119" s="93"/>
      <c r="UM119" s="93"/>
      <c r="UN119" s="93"/>
      <c r="UO119" s="93"/>
      <c r="UP119" s="93"/>
      <c r="UQ119" s="93"/>
      <c r="UR119" s="93"/>
      <c r="US119" s="93"/>
      <c r="UT119" s="93"/>
      <c r="UU119" s="93"/>
      <c r="UV119" s="93"/>
      <c r="UW119" s="93"/>
      <c r="UX119" s="93"/>
      <c r="UY119" s="93"/>
      <c r="UZ119" s="93"/>
      <c r="VA119" s="93"/>
      <c r="VB119" s="93"/>
      <c r="VH119" s="93"/>
      <c r="VK119" s="93"/>
      <c r="VN119" s="93"/>
      <c r="VQ119" s="93"/>
      <c r="VT119" s="93"/>
      <c r="VW119" s="93"/>
      <c r="WC119" s="93"/>
      <c r="WL119" s="93"/>
      <c r="WO119" s="93"/>
      <c r="WR119" s="93"/>
      <c r="WU119" s="93"/>
      <c r="XG119" s="93"/>
      <c r="XM119" s="93"/>
      <c r="XP119" s="93"/>
      <c r="XS119" s="93"/>
      <c r="XV119" s="93"/>
      <c r="YB119" s="93"/>
      <c r="YE119" s="93"/>
      <c r="YH119" s="93"/>
      <c r="YK119" s="93"/>
      <c r="YM119" s="93"/>
      <c r="YN119" s="93"/>
      <c r="YS119" s="93"/>
      <c r="YV119" s="93"/>
      <c r="YY119" s="93"/>
      <c r="ZB119" s="93"/>
      <c r="ZE119" s="93"/>
      <c r="ZH119" s="93"/>
      <c r="ZK119" s="93"/>
      <c r="ZQ119" s="93"/>
      <c r="ZT119" s="93"/>
      <c r="ZW119" s="93"/>
      <c r="ZY119" s="93"/>
      <c r="ZZ119" s="93"/>
      <c r="AAH119" s="93"/>
      <c r="AAK119" s="93"/>
      <c r="AAN119" s="93"/>
      <c r="AAY119" s="93"/>
      <c r="AAZ119" s="93"/>
      <c r="ABE119" s="93"/>
      <c r="ABI119" s="93"/>
      <c r="ABJ119" s="93"/>
      <c r="ABR119" s="93"/>
      <c r="ABS119" s="93"/>
      <c r="ACS119" s="93"/>
      <c r="ACT119" s="93"/>
      <c r="ACU119" s="93"/>
      <c r="ACV119" s="93"/>
      <c r="ACW119" s="93"/>
      <c r="ACX119" s="93"/>
      <c r="ACY119" s="93"/>
      <c r="ACZ119" s="93"/>
      <c r="ADA119" s="93"/>
      <c r="ADB119" s="93"/>
      <c r="ADC119" s="93"/>
      <c r="ADD119" s="93"/>
      <c r="ADE119" s="93"/>
      <c r="ADF119" s="93"/>
      <c r="ADG119" s="93"/>
      <c r="ADH119" s="93"/>
      <c r="ADI119" s="93"/>
      <c r="ADJ119" s="93"/>
      <c r="ADK119" s="93"/>
      <c r="ADL119" s="93"/>
      <c r="ADM119" s="93"/>
      <c r="ADN119" s="93"/>
      <c r="ADO119" s="93"/>
      <c r="ADP119" s="93"/>
      <c r="ADQ119" s="93"/>
      <c r="ADR119" s="93"/>
      <c r="ADS119" s="93"/>
      <c r="ADT119" s="93"/>
      <c r="ADU119" s="93"/>
      <c r="ADV119" s="93"/>
      <c r="ADW119" s="93"/>
      <c r="ADX119" s="93"/>
      <c r="ADY119" s="93"/>
      <c r="ADZ119" s="93"/>
      <c r="AEA119" s="93"/>
      <c r="AEB119" s="93"/>
      <c r="AEC119" s="93"/>
      <c r="AED119" s="93"/>
      <c r="AEE119" s="93"/>
      <c r="AEF119" s="93"/>
      <c r="AEG119" s="93"/>
      <c r="AEH119" s="93"/>
      <c r="AEI119" s="93"/>
      <c r="AEJ119" s="93"/>
      <c r="AEK119" s="93"/>
      <c r="AEL119" s="93"/>
      <c r="AEM119" s="93"/>
      <c r="AEN119" s="93"/>
      <c r="AEO119" s="93"/>
      <c r="AEP119" s="93"/>
      <c r="AEQ119" s="93"/>
      <c r="AER119" s="93"/>
      <c r="AES119" s="93"/>
      <c r="AET119" s="93"/>
      <c r="AEU119" s="93"/>
      <c r="AEV119" s="93"/>
      <c r="AEW119" s="93"/>
      <c r="AEX119" s="93"/>
      <c r="AFD119" s="93"/>
      <c r="AFG119" s="93"/>
      <c r="AFJ119" s="93"/>
      <c r="AFM119" s="93"/>
      <c r="AFP119" s="93"/>
      <c r="AFS119" s="93"/>
      <c r="AFY119" s="93"/>
      <c r="AGH119" s="93"/>
      <c r="AGK119" s="93"/>
      <c r="AGN119" s="93"/>
      <c r="AGQ119" s="93"/>
      <c r="AHC119" s="93"/>
      <c r="AHI119" s="93"/>
      <c r="AHL119" s="93"/>
      <c r="AHO119" s="93"/>
      <c r="AHR119" s="93"/>
      <c r="AHX119" s="93"/>
      <c r="AIA119" s="93"/>
      <c r="AID119" s="93"/>
      <c r="AIG119" s="93"/>
      <c r="AII119" s="93"/>
      <c r="AIJ119" s="93"/>
      <c r="AIO119" s="93"/>
      <c r="AIR119" s="93"/>
      <c r="AIU119" s="93"/>
      <c r="AIX119" s="93"/>
      <c r="AJA119" s="93"/>
      <c r="AJD119" s="93"/>
      <c r="AJG119" s="93"/>
      <c r="AJM119" s="93"/>
      <c r="AJP119" s="93"/>
      <c r="AJS119" s="93"/>
      <c r="AJU119" s="93"/>
      <c r="AJV119" s="93"/>
      <c r="AKD119" s="93"/>
      <c r="AKG119" s="93"/>
      <c r="AKJ119" s="93"/>
      <c r="AKU119" s="93"/>
      <c r="AKV119" s="93"/>
      <c r="ALA119" s="93"/>
      <c r="ALE119" s="93"/>
      <c r="ALF119" s="93"/>
      <c r="ALN119" s="93"/>
      <c r="ALO119" s="93"/>
      <c r="AMO119" s="93"/>
      <c r="AMP119" s="93"/>
      <c r="AMQ119" s="93"/>
      <c r="AMR119" s="93"/>
      <c r="AMS119" s="93"/>
      <c r="AMT119" s="93"/>
      <c r="AMU119" s="93"/>
      <c r="AMV119" s="93"/>
      <c r="AMW119" s="93"/>
      <c r="AMX119" s="93"/>
      <c r="AMY119" s="93"/>
      <c r="AMZ119" s="93"/>
      <c r="ANA119" s="93"/>
      <c r="ANB119" s="93"/>
      <c r="ANC119" s="93"/>
      <c r="AND119" s="93"/>
      <c r="ANE119" s="93"/>
      <c r="ANF119" s="93"/>
      <c r="ANG119" s="93"/>
      <c r="ANH119" s="93"/>
      <c r="ANI119" s="93"/>
      <c r="ANJ119" s="93"/>
      <c r="ANK119" s="93"/>
      <c r="ANL119" s="93"/>
      <c r="ANM119" s="93"/>
      <c r="ANN119" s="93"/>
      <c r="ANO119" s="93"/>
      <c r="ANP119" s="93"/>
      <c r="ANQ119" s="93"/>
      <c r="ANR119" s="93"/>
      <c r="ANS119" s="93"/>
      <c r="ANT119" s="93"/>
      <c r="ANU119" s="93"/>
      <c r="ANV119" s="93"/>
      <c r="ANW119" s="93"/>
      <c r="ANX119" s="93"/>
      <c r="ANY119" s="93"/>
      <c r="ANZ119" s="93"/>
      <c r="AOA119" s="93"/>
      <c r="AOB119" s="93"/>
      <c r="AOC119" s="93"/>
      <c r="AOD119" s="93"/>
      <c r="AOE119" s="93"/>
      <c r="AOF119" s="93"/>
      <c r="AOG119" s="93"/>
      <c r="AOH119" s="93"/>
      <c r="AOI119" s="93"/>
      <c r="AOJ119" s="93"/>
      <c r="AOK119" s="93"/>
      <c r="AOL119" s="93"/>
      <c r="AOM119" s="93"/>
      <c r="AON119" s="93"/>
      <c r="AOO119" s="93"/>
      <c r="AOP119" s="93"/>
      <c r="AOQ119" s="93"/>
      <c r="AOR119" s="93"/>
      <c r="AOS119" s="93"/>
      <c r="AOT119" s="93"/>
      <c r="AOZ119" s="93"/>
      <c r="APC119" s="93"/>
      <c r="APF119" s="93"/>
      <c r="API119" s="93"/>
      <c r="APL119" s="93"/>
      <c r="APO119" s="93"/>
      <c r="APU119" s="93"/>
      <c r="AQD119" s="93"/>
      <c r="AQG119" s="93"/>
      <c r="AQJ119" s="93"/>
      <c r="AQM119" s="93"/>
      <c r="AQY119" s="93"/>
      <c r="ARE119" s="93"/>
      <c r="ARH119" s="93"/>
      <c r="ARK119" s="93"/>
      <c r="ARN119" s="93"/>
      <c r="ART119" s="93"/>
      <c r="ARW119" s="93"/>
      <c r="ARZ119" s="93"/>
      <c r="ASC119" s="93"/>
      <c r="ASE119" s="93"/>
      <c r="ASF119" s="93"/>
      <c r="ASK119" s="93"/>
      <c r="ASN119" s="93"/>
      <c r="ASQ119" s="93"/>
      <c r="AST119" s="93"/>
      <c r="ASW119" s="93"/>
      <c r="ASZ119" s="93"/>
      <c r="ATC119" s="93"/>
      <c r="ATI119" s="93"/>
      <c r="ATL119" s="93"/>
      <c r="ATO119" s="93"/>
      <c r="ATQ119" s="93"/>
      <c r="ATR119" s="93"/>
      <c r="ATZ119" s="93"/>
      <c r="AUC119" s="93"/>
      <c r="AUF119" s="93"/>
      <c r="AUQ119" s="93"/>
      <c r="AUR119" s="93"/>
      <c r="AUW119" s="93"/>
      <c r="AVA119" s="93"/>
      <c r="AVB119" s="93"/>
      <c r="AVJ119" s="93"/>
      <c r="AVK119" s="93"/>
      <c r="AWK119" s="93"/>
      <c r="AWL119" s="93"/>
      <c r="AWM119" s="93"/>
      <c r="AWN119" s="93"/>
      <c r="AWO119" s="93"/>
      <c r="AWP119" s="93"/>
      <c r="AWQ119" s="93"/>
      <c r="AWR119" s="93"/>
      <c r="AWS119" s="93"/>
      <c r="AWT119" s="93"/>
      <c r="AWU119" s="93"/>
      <c r="AWV119" s="93"/>
      <c r="AWW119" s="93"/>
      <c r="AWX119" s="93"/>
      <c r="AWY119" s="93"/>
      <c r="AWZ119" s="93"/>
      <c r="AXA119" s="93"/>
      <c r="AXB119" s="93"/>
      <c r="AXC119" s="93"/>
      <c r="AXD119" s="93"/>
      <c r="AXE119" s="93"/>
      <c r="AXF119" s="93"/>
      <c r="AXG119" s="93"/>
      <c r="AXH119" s="93"/>
      <c r="AXI119" s="93"/>
      <c r="AXJ119" s="93"/>
      <c r="AXK119" s="93"/>
      <c r="AXL119" s="93"/>
      <c r="AXM119" s="93"/>
      <c r="AXN119" s="93"/>
      <c r="AXO119" s="93"/>
      <c r="AXP119" s="93"/>
      <c r="AXQ119" s="93"/>
      <c r="AXR119" s="93"/>
      <c r="AXS119" s="93"/>
      <c r="AXT119" s="93"/>
      <c r="AXU119" s="93"/>
      <c r="AXV119" s="93"/>
      <c r="AXW119" s="93"/>
      <c r="AXX119" s="93"/>
      <c r="AXY119" s="93"/>
      <c r="AXZ119" s="93"/>
      <c r="AYA119" s="93"/>
      <c r="AYB119" s="93"/>
      <c r="AYC119" s="93"/>
      <c r="AYD119" s="93"/>
      <c r="AYE119" s="93"/>
      <c r="AYF119" s="93"/>
      <c r="AYG119" s="93"/>
      <c r="AYH119" s="93"/>
      <c r="AYI119" s="93"/>
      <c r="AYJ119" s="93"/>
      <c r="AYK119" s="93"/>
      <c r="AYL119" s="93"/>
      <c r="AYM119" s="93"/>
      <c r="AYN119" s="93"/>
      <c r="AYO119" s="93"/>
      <c r="AYP119" s="93"/>
      <c r="AYV119" s="93"/>
      <c r="AYY119" s="93"/>
      <c r="AZB119" s="93"/>
      <c r="AZE119" s="93"/>
      <c r="AZH119" s="93"/>
      <c r="AZK119" s="93"/>
      <c r="AZQ119" s="93"/>
      <c r="AZZ119" s="93"/>
      <c r="BAC119" s="93"/>
      <c r="BAF119" s="93"/>
      <c r="BAI119" s="93"/>
      <c r="BAU119" s="93"/>
      <c r="BBA119" s="93"/>
      <c r="BBD119" s="93"/>
      <c r="BBG119" s="93"/>
      <c r="BBJ119" s="93"/>
      <c r="BBP119" s="93"/>
      <c r="BBS119" s="93"/>
      <c r="BBV119" s="93"/>
      <c r="BBY119" s="93"/>
      <c r="BCA119" s="93"/>
      <c r="BCB119" s="93"/>
      <c r="BCG119" s="93"/>
      <c r="BCJ119" s="93"/>
      <c r="BCM119" s="93"/>
      <c r="BCP119" s="93"/>
      <c r="BCS119" s="93"/>
      <c r="BCV119" s="93"/>
      <c r="BCY119" s="93"/>
      <c r="BDE119" s="93"/>
      <c r="BDH119" s="93"/>
      <c r="BDK119" s="93"/>
      <c r="BDM119" s="93"/>
      <c r="BDN119" s="93"/>
      <c r="BDV119" s="93"/>
      <c r="BDY119" s="93"/>
      <c r="BEB119" s="93"/>
      <c r="BEM119" s="93"/>
      <c r="BEN119" s="93"/>
      <c r="BES119" s="93"/>
      <c r="BEW119" s="93"/>
      <c r="BEX119" s="93"/>
      <c r="BFF119" s="93"/>
      <c r="BFG119" s="93"/>
      <c r="BGG119" s="93"/>
      <c r="BGH119" s="93"/>
      <c r="BGI119" s="93"/>
      <c r="BGJ119" s="93"/>
      <c r="BGK119" s="93"/>
      <c r="BGL119" s="93"/>
      <c r="BGM119" s="93"/>
      <c r="BGN119" s="93"/>
      <c r="BGO119" s="93"/>
      <c r="BGP119" s="93"/>
      <c r="BGQ119" s="93"/>
      <c r="BGR119" s="93"/>
      <c r="BGS119" s="93"/>
      <c r="BGT119" s="93"/>
      <c r="BGU119" s="93"/>
      <c r="BGV119" s="93"/>
      <c r="BGW119" s="93"/>
      <c r="BGX119" s="93"/>
      <c r="BGY119" s="93"/>
      <c r="BGZ119" s="93"/>
      <c r="BHA119" s="93"/>
      <c r="BHB119" s="93"/>
      <c r="BHC119" s="93"/>
      <c r="BHD119" s="93"/>
      <c r="BHE119" s="93"/>
      <c r="BHF119" s="93"/>
      <c r="BHG119" s="93"/>
      <c r="BHH119" s="93"/>
      <c r="BHI119" s="93"/>
      <c r="BHJ119" s="93"/>
      <c r="BHK119" s="93"/>
      <c r="BHL119" s="93"/>
      <c r="BHM119" s="93"/>
      <c r="BHN119" s="93"/>
      <c r="BHO119" s="93"/>
      <c r="BHP119" s="93"/>
      <c r="BHQ119" s="93"/>
      <c r="BHR119" s="93"/>
      <c r="BHS119" s="93"/>
      <c r="BHT119" s="93"/>
      <c r="BHU119" s="93"/>
      <c r="BHV119" s="93"/>
      <c r="BHW119" s="93"/>
      <c r="BHX119" s="93"/>
      <c r="BHY119" s="93"/>
      <c r="BHZ119" s="93"/>
      <c r="BIA119" s="93"/>
      <c r="BIB119" s="93"/>
      <c r="BIC119" s="93"/>
      <c r="BID119" s="93"/>
      <c r="BIE119" s="93"/>
      <c r="BIF119" s="93"/>
      <c r="BIG119" s="93"/>
      <c r="BIH119" s="93"/>
      <c r="BII119" s="93"/>
      <c r="BIJ119" s="93"/>
      <c r="BIK119" s="93"/>
      <c r="BIL119" s="93"/>
      <c r="BIR119" s="93"/>
      <c r="BIU119" s="93"/>
      <c r="BIX119" s="93"/>
      <c r="BJA119" s="93"/>
      <c r="BJD119" s="93"/>
      <c r="BJG119" s="93"/>
      <c r="BJM119" s="93"/>
      <c r="BJV119" s="93"/>
      <c r="BJY119" s="93"/>
      <c r="BKB119" s="93"/>
      <c r="BKE119" s="93"/>
      <c r="BKQ119" s="93"/>
      <c r="BKW119" s="93"/>
      <c r="BKZ119" s="93"/>
      <c r="BLC119" s="93"/>
      <c r="BLF119" s="93"/>
      <c r="BLL119" s="93"/>
      <c r="BLO119" s="93"/>
      <c r="BLR119" s="93"/>
      <c r="BLU119" s="93"/>
      <c r="BLW119" s="93"/>
      <c r="BLX119" s="93"/>
      <c r="BMC119" s="93"/>
      <c r="BMF119" s="93"/>
      <c r="BMI119" s="93"/>
      <c r="BML119" s="93"/>
      <c r="BMO119" s="93"/>
      <c r="BMR119" s="93"/>
      <c r="BMU119" s="93"/>
      <c r="BNA119" s="93"/>
      <c r="BND119" s="93"/>
      <c r="BNG119" s="93"/>
      <c r="BNI119" s="93"/>
      <c r="BNJ119" s="93"/>
      <c r="BNR119" s="93"/>
      <c r="BNU119" s="93"/>
      <c r="BNX119" s="93"/>
      <c r="BOI119" s="93"/>
      <c r="BOJ119" s="93"/>
      <c r="BOO119" s="93"/>
      <c r="BOS119" s="93"/>
      <c r="BOT119" s="93"/>
      <c r="BPB119" s="93"/>
      <c r="BPC119" s="93"/>
      <c r="BQC119" s="93"/>
      <c r="BQD119" s="93"/>
      <c r="BQE119" s="93"/>
      <c r="BQF119" s="93"/>
      <c r="BQG119" s="93"/>
      <c r="BQH119" s="93"/>
      <c r="BQI119" s="93"/>
      <c r="BQJ119" s="93"/>
      <c r="BQK119" s="93"/>
      <c r="BQL119" s="93"/>
      <c r="BQM119" s="93"/>
      <c r="BQN119" s="93"/>
      <c r="BQO119" s="93"/>
      <c r="BQP119" s="93"/>
      <c r="BQQ119" s="93"/>
      <c r="BQR119" s="93"/>
      <c r="BQS119" s="93"/>
      <c r="BQT119" s="93"/>
      <c r="BQU119" s="93"/>
      <c r="BQV119" s="93"/>
      <c r="BQW119" s="93"/>
      <c r="BQX119" s="93"/>
      <c r="BQY119" s="93"/>
      <c r="BQZ119" s="93"/>
      <c r="BRA119" s="93"/>
      <c r="BRB119" s="93"/>
      <c r="BRC119" s="93"/>
      <c r="BRD119" s="93"/>
      <c r="BRE119" s="93"/>
      <c r="BRF119" s="93"/>
      <c r="BRG119" s="93"/>
      <c r="BRH119" s="93"/>
      <c r="BRI119" s="93"/>
      <c r="BRJ119" s="93"/>
      <c r="BRK119" s="93"/>
      <c r="BRL119" s="93"/>
      <c r="BRM119" s="93"/>
      <c r="BRN119" s="93"/>
      <c r="BRO119" s="93"/>
      <c r="BRP119" s="93"/>
      <c r="BRQ119" s="93"/>
      <c r="BRR119" s="93"/>
      <c r="BRS119" s="93"/>
      <c r="BRT119" s="93"/>
      <c r="BRU119" s="93"/>
      <c r="BRV119" s="93"/>
      <c r="BRW119" s="93"/>
      <c r="BRX119" s="93"/>
      <c r="BRY119" s="93"/>
      <c r="BRZ119" s="93"/>
      <c r="BSA119" s="93"/>
      <c r="BSB119" s="93"/>
      <c r="BSC119" s="93"/>
      <c r="BSD119" s="93"/>
      <c r="BSE119" s="93"/>
      <c r="BSF119" s="93"/>
      <c r="BSG119" s="93"/>
      <c r="BSH119" s="93"/>
      <c r="BSN119" s="93"/>
      <c r="BSQ119" s="93"/>
      <c r="BST119" s="93"/>
      <c r="BSW119" s="93"/>
      <c r="BSZ119" s="93"/>
      <c r="BTC119" s="93"/>
      <c r="BTI119" s="93"/>
      <c r="BTR119" s="93"/>
      <c r="BTU119" s="93"/>
      <c r="BTX119" s="93"/>
      <c r="BUA119" s="93"/>
      <c r="BUM119" s="93"/>
      <c r="BUS119" s="93"/>
      <c r="BUV119" s="93"/>
      <c r="BUY119" s="93"/>
      <c r="BVB119" s="93"/>
      <c r="BVH119" s="93"/>
      <c r="BVK119" s="93"/>
      <c r="BVN119" s="93"/>
      <c r="BVQ119" s="93"/>
      <c r="BVS119" s="93"/>
      <c r="BVT119" s="93"/>
      <c r="BVY119" s="93"/>
      <c r="BWB119" s="93"/>
      <c r="BWE119" s="93"/>
      <c r="BWH119" s="93"/>
      <c r="BWK119" s="93"/>
      <c r="BWN119" s="93"/>
      <c r="BWQ119" s="93"/>
      <c r="BWW119" s="93"/>
      <c r="BWZ119" s="93"/>
      <c r="BXC119" s="93"/>
      <c r="BXE119" s="93"/>
      <c r="BXF119" s="93"/>
      <c r="BXN119" s="93"/>
      <c r="BXQ119" s="93"/>
      <c r="BXT119" s="93"/>
      <c r="BYE119" s="93"/>
      <c r="BYF119" s="93"/>
      <c r="BYK119" s="93"/>
      <c r="BYO119" s="93"/>
      <c r="BYP119" s="93"/>
      <c r="BYX119" s="93"/>
      <c r="BYY119" s="93"/>
      <c r="BZY119" s="93"/>
      <c r="BZZ119" s="93"/>
      <c r="CAA119" s="93"/>
      <c r="CAB119" s="93"/>
      <c r="CAC119" s="93"/>
      <c r="CAD119" s="93"/>
      <c r="CAE119" s="93"/>
      <c r="CAF119" s="93"/>
      <c r="CAG119" s="93"/>
      <c r="CAH119" s="93"/>
      <c r="CAI119" s="93"/>
      <c r="CAJ119" s="93"/>
      <c r="CAK119" s="93"/>
      <c r="CAL119" s="93"/>
      <c r="CAM119" s="93"/>
      <c r="CAN119" s="93"/>
      <c r="CAO119" s="93"/>
      <c r="CAP119" s="93"/>
      <c r="CAQ119" s="93"/>
      <c r="CAR119" s="93"/>
      <c r="CAS119" s="93"/>
      <c r="CAT119" s="93"/>
      <c r="CAU119" s="93"/>
      <c r="CAV119" s="93"/>
      <c r="CAW119" s="93"/>
      <c r="CAX119" s="93"/>
      <c r="CAY119" s="93"/>
      <c r="CAZ119" s="93"/>
      <c r="CBA119" s="93"/>
      <c r="CBB119" s="93"/>
      <c r="CBC119" s="93"/>
      <c r="CBD119" s="93"/>
      <c r="CBE119" s="93"/>
      <c r="CBF119" s="93"/>
      <c r="CBG119" s="93"/>
      <c r="CBH119" s="93"/>
      <c r="CBI119" s="93"/>
      <c r="CBJ119" s="93"/>
      <c r="CBK119" s="93"/>
      <c r="CBL119" s="93"/>
      <c r="CBM119" s="93"/>
      <c r="CBN119" s="93"/>
      <c r="CBO119" s="93"/>
      <c r="CBP119" s="93"/>
      <c r="CBQ119" s="93"/>
      <c r="CBR119" s="93"/>
      <c r="CBS119" s="93"/>
      <c r="CBT119" s="93"/>
      <c r="CBU119" s="93"/>
      <c r="CBV119" s="93"/>
      <c r="CBW119" s="93"/>
      <c r="CBX119" s="93"/>
      <c r="CBY119" s="93"/>
      <c r="CBZ119" s="93"/>
      <c r="CCA119" s="93"/>
      <c r="CCB119" s="93"/>
      <c r="CCC119" s="93"/>
      <c r="CCD119" s="93"/>
      <c r="CCJ119" s="93"/>
      <c r="CCM119" s="93"/>
      <c r="CCP119" s="93"/>
      <c r="CCS119" s="93"/>
      <c r="CCV119" s="93"/>
      <c r="CCY119" s="93"/>
      <c r="CDE119" s="93"/>
      <c r="CDN119" s="93"/>
      <c r="CDQ119" s="93"/>
      <c r="CDT119" s="93"/>
      <c r="CDW119" s="93"/>
      <c r="CEI119" s="93"/>
      <c r="CEO119" s="93"/>
      <c r="CER119" s="93"/>
      <c r="CEU119" s="93"/>
      <c r="CEX119" s="93"/>
      <c r="CFD119" s="93"/>
      <c r="CFG119" s="93"/>
      <c r="CFJ119" s="93"/>
      <c r="CFM119" s="93"/>
      <c r="CFO119" s="93"/>
      <c r="CFP119" s="93"/>
      <c r="CFU119" s="93"/>
      <c r="CFX119" s="93"/>
      <c r="CGA119" s="93"/>
      <c r="CGD119" s="93"/>
      <c r="CGG119" s="93"/>
      <c r="CGJ119" s="93"/>
      <c r="CGM119" s="93"/>
      <c r="CGS119" s="93"/>
      <c r="CGV119" s="93"/>
      <c r="CGY119" s="93"/>
      <c r="CHA119" s="93"/>
      <c r="CHB119" s="93"/>
      <c r="CHJ119" s="93"/>
      <c r="CHM119" s="93"/>
      <c r="CHP119" s="93"/>
      <c r="CIA119" s="93"/>
      <c r="CIB119" s="93"/>
      <c r="CIG119" s="93"/>
      <c r="CIK119" s="93"/>
      <c r="CIL119" s="93"/>
      <c r="CIT119" s="93"/>
      <c r="CIU119" s="93"/>
      <c r="CJU119" s="93"/>
      <c r="CJV119" s="93"/>
      <c r="CJW119" s="93"/>
      <c r="CJX119" s="93"/>
      <c r="CJY119" s="93"/>
      <c r="CJZ119" s="93"/>
      <c r="CKA119" s="93"/>
      <c r="CKB119" s="93"/>
      <c r="CKC119" s="93"/>
      <c r="CKD119" s="93"/>
      <c r="CKE119" s="93"/>
      <c r="CKF119" s="93"/>
      <c r="CKG119" s="93"/>
      <c r="CKH119" s="93"/>
      <c r="CKI119" s="93"/>
      <c r="CKJ119" s="93"/>
      <c r="CKK119" s="93"/>
      <c r="CKL119" s="93"/>
      <c r="CKM119" s="93"/>
      <c r="CKN119" s="93"/>
      <c r="CKO119" s="93"/>
      <c r="CKP119" s="93"/>
      <c r="CKQ119" s="93"/>
      <c r="CKR119" s="93"/>
      <c r="CKS119" s="93"/>
      <c r="CKT119" s="93"/>
      <c r="CKU119" s="93"/>
      <c r="CKV119" s="93"/>
      <c r="CKW119" s="93"/>
      <c r="CKX119" s="93"/>
      <c r="CKY119" s="93"/>
      <c r="CKZ119" s="93"/>
      <c r="CLA119" s="93"/>
      <c r="CLB119" s="93"/>
      <c r="CLC119" s="93"/>
      <c r="CLD119" s="93"/>
      <c r="CLE119" s="93"/>
      <c r="CLF119" s="93"/>
      <c r="CLG119" s="93"/>
      <c r="CLH119" s="93"/>
      <c r="CLI119" s="93"/>
      <c r="CLJ119" s="93"/>
      <c r="CLK119" s="93"/>
      <c r="CLL119" s="93"/>
      <c r="CLM119" s="93"/>
      <c r="CLN119" s="93"/>
      <c r="CLO119" s="93"/>
      <c r="CLP119" s="93"/>
      <c r="CLQ119" s="93"/>
      <c r="CLR119" s="93"/>
      <c r="CLS119" s="93"/>
      <c r="CLT119" s="93"/>
      <c r="CLU119" s="93"/>
      <c r="CLV119" s="93"/>
      <c r="CLW119" s="93"/>
      <c r="CLX119" s="93"/>
      <c r="CLY119" s="93"/>
      <c r="CLZ119" s="93"/>
      <c r="CMF119" s="93"/>
      <c r="CMI119" s="93"/>
      <c r="CML119" s="93"/>
      <c r="CMO119" s="93"/>
      <c r="CMR119" s="93"/>
      <c r="CMU119" s="93"/>
      <c r="CNA119" s="93"/>
      <c r="CNJ119" s="93"/>
      <c r="CNM119" s="93"/>
      <c r="CNP119" s="93"/>
      <c r="CNS119" s="93"/>
      <c r="COE119" s="93"/>
      <c r="COK119" s="93"/>
      <c r="CON119" s="93"/>
      <c r="COQ119" s="93"/>
      <c r="COT119" s="93"/>
      <c r="COZ119" s="93"/>
      <c r="CPC119" s="93"/>
      <c r="CPF119" s="93"/>
      <c r="CPI119" s="93"/>
      <c r="CPK119" s="93"/>
      <c r="CPL119" s="93"/>
      <c r="CPQ119" s="93"/>
      <c r="CPT119" s="93"/>
      <c r="CPW119" s="93"/>
      <c r="CPZ119" s="93"/>
      <c r="CQC119" s="93"/>
      <c r="CQF119" s="93"/>
      <c r="CQI119" s="93"/>
      <c r="CQO119" s="93"/>
      <c r="CQR119" s="93"/>
      <c r="CQU119" s="93"/>
      <c r="CQW119" s="93"/>
      <c r="CQX119" s="93"/>
      <c r="CRF119" s="93"/>
      <c r="CRI119" s="93"/>
      <c r="CRL119" s="93"/>
      <c r="CRW119" s="93"/>
      <c r="CRX119" s="93"/>
      <c r="CSC119" s="93"/>
      <c r="CSG119" s="93"/>
      <c r="CSH119" s="93"/>
      <c r="CSP119" s="93"/>
      <c r="CSQ119" s="93"/>
      <c r="CTQ119" s="93"/>
      <c r="CTR119" s="93"/>
      <c r="CTS119" s="93"/>
      <c r="CTT119" s="93"/>
      <c r="CTU119" s="93"/>
      <c r="CTV119" s="93"/>
      <c r="CTW119" s="93"/>
      <c r="CTX119" s="93"/>
      <c r="CTY119" s="93"/>
      <c r="CTZ119" s="93"/>
      <c r="CUA119" s="93"/>
      <c r="CUB119" s="93"/>
      <c r="CUC119" s="93"/>
      <c r="CUD119" s="93"/>
      <c r="CUE119" s="93"/>
      <c r="CUF119" s="93"/>
      <c r="CUG119" s="93"/>
      <c r="CUH119" s="93"/>
      <c r="CUI119" s="93"/>
      <c r="CUJ119" s="93"/>
      <c r="CUK119" s="93"/>
      <c r="CUL119" s="93"/>
      <c r="CUM119" s="93"/>
      <c r="CUN119" s="93"/>
      <c r="CUO119" s="93"/>
      <c r="CUP119" s="93"/>
      <c r="CUQ119" s="93"/>
      <c r="CUR119" s="93"/>
      <c r="CUS119" s="93"/>
      <c r="CUT119" s="93"/>
      <c r="CUU119" s="93"/>
      <c r="CUV119" s="93"/>
      <c r="CUW119" s="93"/>
      <c r="CUX119" s="93"/>
      <c r="CUY119" s="93"/>
      <c r="CUZ119" s="93"/>
      <c r="CVA119" s="93"/>
      <c r="CVB119" s="93"/>
      <c r="CVC119" s="93"/>
      <c r="CVD119" s="93"/>
      <c r="CVE119" s="93"/>
      <c r="CVF119" s="93"/>
      <c r="CVG119" s="93"/>
      <c r="CVH119" s="93"/>
      <c r="CVI119" s="93"/>
      <c r="CVJ119" s="93"/>
      <c r="CVK119" s="93"/>
      <c r="CVL119" s="93"/>
      <c r="CVM119" s="93"/>
      <c r="CVN119" s="93"/>
      <c r="CVO119" s="93"/>
      <c r="CVP119" s="93"/>
      <c r="CVQ119" s="93"/>
      <c r="CVR119" s="93"/>
      <c r="CVS119" s="93"/>
      <c r="CVT119" s="93"/>
      <c r="CVU119" s="93"/>
      <c r="CVV119" s="93"/>
      <c r="CWB119" s="93"/>
      <c r="CWE119" s="93"/>
      <c r="CWH119" s="93"/>
      <c r="CWK119" s="93"/>
      <c r="CWN119" s="93"/>
      <c r="CWQ119" s="93"/>
      <c r="CWW119" s="93"/>
      <c r="CXF119" s="93"/>
      <c r="CXI119" s="93"/>
      <c r="CXL119" s="93"/>
      <c r="CXO119" s="93"/>
      <c r="CYA119" s="93"/>
      <c r="CYG119" s="93"/>
      <c r="CYJ119" s="93"/>
      <c r="CYM119" s="93"/>
      <c r="CYP119" s="93"/>
      <c r="CYV119" s="93"/>
      <c r="CYY119" s="93"/>
      <c r="CZB119" s="93"/>
      <c r="CZE119" s="93"/>
      <c r="CZG119" s="93"/>
      <c r="CZH119" s="93"/>
      <c r="CZM119" s="93"/>
      <c r="CZP119" s="93"/>
      <c r="CZS119" s="93"/>
      <c r="CZV119" s="93"/>
      <c r="CZY119" s="93"/>
      <c r="DAB119" s="93"/>
      <c r="DAE119" s="93"/>
      <c r="DAK119" s="93"/>
      <c r="DAN119" s="93"/>
      <c r="DAQ119" s="93"/>
      <c r="DAS119" s="93"/>
      <c r="DAT119" s="93"/>
      <c r="DBB119" s="93"/>
      <c r="DBE119" s="93"/>
      <c r="DBH119" s="93"/>
      <c r="DBS119" s="93"/>
      <c r="DBT119" s="93"/>
      <c r="DBY119" s="93"/>
      <c r="DCC119" s="93"/>
      <c r="DCD119" s="93"/>
      <c r="DCL119" s="93"/>
      <c r="DCM119" s="93"/>
      <c r="DDM119" s="93"/>
      <c r="DDN119" s="93"/>
      <c r="DDO119" s="93"/>
      <c r="DDP119" s="93"/>
      <c r="DDQ119" s="93"/>
      <c r="DDR119" s="93"/>
      <c r="DDS119" s="93"/>
      <c r="DDT119" s="93"/>
      <c r="DDU119" s="93"/>
      <c r="DDV119" s="93"/>
      <c r="DDW119" s="93"/>
      <c r="DDX119" s="93"/>
      <c r="DDY119" s="93"/>
      <c r="DDZ119" s="93"/>
      <c r="DEA119" s="93"/>
      <c r="DEB119" s="93"/>
      <c r="DEC119" s="93"/>
      <c r="DED119" s="93"/>
      <c r="DEE119" s="93"/>
      <c r="DEF119" s="93"/>
      <c r="DEG119" s="93"/>
      <c r="DEH119" s="93"/>
      <c r="DEI119" s="93"/>
      <c r="DEJ119" s="93"/>
      <c r="DEK119" s="93"/>
      <c r="DEL119" s="93"/>
      <c r="DEM119" s="93"/>
      <c r="DEN119" s="93"/>
      <c r="DEO119" s="93"/>
      <c r="DEP119" s="93"/>
      <c r="DEQ119" s="93"/>
      <c r="DER119" s="93"/>
      <c r="DES119" s="93"/>
      <c r="DET119" s="93"/>
      <c r="DEU119" s="93"/>
      <c r="DEV119" s="93"/>
      <c r="DEW119" s="93"/>
      <c r="DEX119" s="93"/>
      <c r="DEY119" s="93"/>
      <c r="DEZ119" s="93"/>
      <c r="DFA119" s="93"/>
      <c r="DFB119" s="93"/>
      <c r="DFC119" s="93"/>
      <c r="DFD119" s="93"/>
      <c r="DFE119" s="93"/>
      <c r="DFF119" s="93"/>
      <c r="DFG119" s="93"/>
      <c r="DFH119" s="93"/>
      <c r="DFI119" s="93"/>
      <c r="DFJ119" s="93"/>
      <c r="DFK119" s="93"/>
      <c r="DFL119" s="93"/>
      <c r="DFM119" s="93"/>
      <c r="DFN119" s="93"/>
      <c r="DFO119" s="93"/>
      <c r="DFP119" s="93"/>
      <c r="DFQ119" s="93"/>
      <c r="DFR119" s="93"/>
      <c r="DFX119" s="93"/>
      <c r="DGA119" s="93"/>
      <c r="DGD119" s="93"/>
      <c r="DGG119" s="93"/>
      <c r="DGJ119" s="93"/>
      <c r="DGM119" s="93"/>
      <c r="DGS119" s="93"/>
      <c r="DHB119" s="93"/>
      <c r="DHE119" s="93"/>
      <c r="DHH119" s="93"/>
      <c r="DHK119" s="93"/>
      <c r="DHW119" s="93"/>
      <c r="DIC119" s="93"/>
      <c r="DIF119" s="93"/>
      <c r="DII119" s="93"/>
      <c r="DIL119" s="93"/>
      <c r="DIR119" s="93"/>
      <c r="DIU119" s="93"/>
      <c r="DIX119" s="93"/>
      <c r="DJA119" s="93"/>
      <c r="DJC119" s="93"/>
      <c r="DJD119" s="93"/>
      <c r="DJI119" s="93"/>
      <c r="DJL119" s="93"/>
      <c r="DJO119" s="93"/>
      <c r="DJR119" s="93"/>
      <c r="DJU119" s="93"/>
      <c r="DJX119" s="93"/>
      <c r="DKA119" s="93"/>
      <c r="DKG119" s="93"/>
      <c r="DKJ119" s="93"/>
      <c r="DKM119" s="93"/>
      <c r="DKO119" s="93"/>
      <c r="DKP119" s="93"/>
      <c r="DKX119" s="93"/>
      <c r="DLA119" s="93"/>
      <c r="DLD119" s="93"/>
      <c r="DLO119" s="93"/>
      <c r="DLP119" s="93"/>
      <c r="DLU119" s="93"/>
      <c r="DLY119" s="93"/>
      <c r="DLZ119" s="93"/>
      <c r="DMH119" s="93"/>
      <c r="DMI119" s="93"/>
      <c r="DNI119" s="93"/>
      <c r="DNJ119" s="93"/>
      <c r="DNK119" s="93"/>
      <c r="DNL119" s="93"/>
      <c r="DNM119" s="93"/>
      <c r="DNN119" s="93"/>
      <c r="DNO119" s="93"/>
      <c r="DNP119" s="93"/>
      <c r="DNQ119" s="93"/>
      <c r="DNR119" s="93"/>
      <c r="DNS119" s="93"/>
      <c r="DNT119" s="93"/>
      <c r="DNU119" s="93"/>
      <c r="DNV119" s="93"/>
      <c r="DNW119" s="93"/>
      <c r="DNX119" s="93"/>
      <c r="DNY119" s="93"/>
      <c r="DNZ119" s="93"/>
      <c r="DOA119" s="93"/>
      <c r="DOB119" s="93"/>
      <c r="DOC119" s="93"/>
      <c r="DOD119" s="93"/>
      <c r="DOE119" s="93"/>
      <c r="DOF119" s="93"/>
      <c r="DOG119" s="93"/>
      <c r="DOH119" s="93"/>
      <c r="DOI119" s="93"/>
      <c r="DOJ119" s="93"/>
      <c r="DOK119" s="93"/>
      <c r="DOL119" s="93"/>
      <c r="DOM119" s="93"/>
      <c r="DON119" s="93"/>
      <c r="DOO119" s="93"/>
      <c r="DOP119" s="93"/>
      <c r="DOQ119" s="93"/>
      <c r="DOR119" s="93"/>
      <c r="DOS119" s="93"/>
      <c r="DOT119" s="93"/>
      <c r="DOU119" s="93"/>
      <c r="DOV119" s="93"/>
      <c r="DOW119" s="93"/>
      <c r="DOX119" s="93"/>
      <c r="DOY119" s="93"/>
      <c r="DOZ119" s="93"/>
      <c r="DPA119" s="93"/>
      <c r="DPB119" s="93"/>
      <c r="DPC119" s="93"/>
      <c r="DPD119" s="93"/>
      <c r="DPE119" s="93"/>
      <c r="DPF119" s="93"/>
      <c r="DPG119" s="93"/>
      <c r="DPH119" s="93"/>
      <c r="DPI119" s="93"/>
      <c r="DPJ119" s="93"/>
      <c r="DPK119" s="93"/>
      <c r="DPL119" s="93"/>
      <c r="DPM119" s="93"/>
      <c r="DPN119" s="93"/>
      <c r="DPT119" s="93"/>
      <c r="DPW119" s="93"/>
      <c r="DPZ119" s="93"/>
      <c r="DQC119" s="93"/>
      <c r="DQF119" s="93"/>
      <c r="DQI119" s="93"/>
      <c r="DQO119" s="93"/>
      <c r="DQX119" s="93"/>
      <c r="DRA119" s="93"/>
      <c r="DRD119" s="93"/>
      <c r="DRG119" s="93"/>
      <c r="DRS119" s="93"/>
      <c r="DRY119" s="93"/>
      <c r="DSB119" s="93"/>
      <c r="DSE119" s="93"/>
      <c r="DSH119" s="93"/>
      <c r="DSN119" s="93"/>
      <c r="DSQ119" s="93"/>
      <c r="DST119" s="93"/>
      <c r="DSW119" s="93"/>
      <c r="DSY119" s="93"/>
      <c r="DSZ119" s="93"/>
      <c r="DTE119" s="93"/>
      <c r="DTH119" s="93"/>
      <c r="DTK119" s="93"/>
      <c r="DTN119" s="93"/>
      <c r="DTQ119" s="93"/>
      <c r="DTT119" s="93"/>
      <c r="DTW119" s="93"/>
      <c r="DUC119" s="93"/>
      <c r="DUF119" s="93"/>
      <c r="DUI119" s="93"/>
      <c r="DUK119" s="93"/>
      <c r="DUL119" s="93"/>
      <c r="DUT119" s="93"/>
      <c r="DUW119" s="93"/>
      <c r="DUZ119" s="93"/>
      <c r="DVK119" s="93"/>
      <c r="DVL119" s="93"/>
      <c r="DVQ119" s="93"/>
      <c r="DVU119" s="93"/>
      <c r="DVV119" s="93"/>
      <c r="DWD119" s="93"/>
      <c r="DWE119" s="93"/>
      <c r="DXE119" s="93"/>
      <c r="DXF119" s="93"/>
      <c r="DXG119" s="93"/>
      <c r="DXH119" s="93"/>
      <c r="DXI119" s="93"/>
      <c r="DXJ119" s="93"/>
      <c r="DXK119" s="93"/>
      <c r="DXL119" s="93"/>
      <c r="DXM119" s="93"/>
      <c r="DXN119" s="93"/>
      <c r="DXO119" s="93"/>
      <c r="DXP119" s="93"/>
      <c r="DXQ119" s="93"/>
      <c r="DXR119" s="93"/>
      <c r="DXS119" s="93"/>
      <c r="DXT119" s="93"/>
      <c r="DXU119" s="93"/>
      <c r="DXV119" s="93"/>
      <c r="DXW119" s="93"/>
      <c r="DXX119" s="93"/>
      <c r="DXY119" s="93"/>
      <c r="DXZ119" s="93"/>
      <c r="DYA119" s="93"/>
      <c r="DYB119" s="93"/>
      <c r="DYC119" s="93"/>
      <c r="DYD119" s="93"/>
      <c r="DYE119" s="93"/>
      <c r="DYF119" s="93"/>
      <c r="DYG119" s="93"/>
      <c r="DYH119" s="93"/>
      <c r="DYI119" s="93"/>
      <c r="DYJ119" s="93"/>
      <c r="DYK119" s="93"/>
      <c r="DYL119" s="93"/>
      <c r="DYM119" s="93"/>
      <c r="DYN119" s="93"/>
      <c r="DYO119" s="93"/>
      <c r="DYP119" s="93"/>
      <c r="DYQ119" s="93"/>
      <c r="DYR119" s="93"/>
      <c r="DYS119" s="93"/>
      <c r="DYT119" s="93"/>
      <c r="DYU119" s="93"/>
      <c r="DYV119" s="93"/>
      <c r="DYW119" s="93"/>
      <c r="DYX119" s="93"/>
      <c r="DYY119" s="93"/>
      <c r="DYZ119" s="93"/>
      <c r="DZA119" s="93"/>
      <c r="DZB119" s="93"/>
      <c r="DZC119" s="93"/>
      <c r="DZD119" s="93"/>
      <c r="DZE119" s="93"/>
      <c r="DZF119" s="93"/>
      <c r="DZG119" s="93"/>
      <c r="DZH119" s="93"/>
      <c r="DZI119" s="93"/>
      <c r="DZJ119" s="93"/>
      <c r="DZP119" s="93"/>
      <c r="DZS119" s="93"/>
      <c r="DZV119" s="93"/>
      <c r="DZY119" s="93"/>
      <c r="EAB119" s="93"/>
      <c r="EAE119" s="93"/>
      <c r="EAK119" s="93"/>
      <c r="EAT119" s="93"/>
      <c r="EAW119" s="93"/>
      <c r="EAZ119" s="93"/>
      <c r="EBC119" s="93"/>
      <c r="EBO119" s="93"/>
      <c r="EBU119" s="93"/>
      <c r="EBX119" s="93"/>
      <c r="ECA119" s="93"/>
      <c r="ECD119" s="93"/>
      <c r="ECJ119" s="93"/>
      <c r="ECM119" s="93"/>
      <c r="ECP119" s="93"/>
      <c r="ECS119" s="93"/>
      <c r="ECU119" s="93"/>
      <c r="ECV119" s="93"/>
      <c r="EDA119" s="93"/>
      <c r="EDD119" s="93"/>
      <c r="EDG119" s="93"/>
      <c r="EDJ119" s="93"/>
      <c r="EDM119" s="93"/>
      <c r="EDP119" s="93"/>
      <c r="EDS119" s="93"/>
      <c r="EDY119" s="93"/>
      <c r="EEB119" s="93"/>
      <c r="EEE119" s="93"/>
      <c r="EEG119" s="93"/>
      <c r="EEH119" s="93"/>
      <c r="EEP119" s="93"/>
      <c r="EES119" s="93"/>
      <c r="EEV119" s="93"/>
      <c r="EFG119" s="93"/>
      <c r="EFH119" s="93"/>
      <c r="EFM119" s="93"/>
      <c r="EFQ119" s="93"/>
      <c r="EFR119" s="93"/>
      <c r="EFZ119" s="93"/>
      <c r="EGA119" s="93"/>
      <c r="EHA119" s="93"/>
      <c r="EHB119" s="93"/>
      <c r="EHC119" s="93"/>
      <c r="EHD119" s="93"/>
      <c r="EHE119" s="93"/>
      <c r="EHF119" s="93"/>
      <c r="EHG119" s="93"/>
      <c r="EHH119" s="93"/>
      <c r="EHI119" s="93"/>
      <c r="EHJ119" s="93"/>
      <c r="EHK119" s="93"/>
      <c r="EHL119" s="93"/>
      <c r="EHM119" s="93"/>
      <c r="EHN119" s="93"/>
      <c r="EHO119" s="93"/>
      <c r="EHP119" s="93"/>
      <c r="EHQ119" s="93"/>
      <c r="EHR119" s="93"/>
      <c r="EHS119" s="93"/>
      <c r="EHT119" s="93"/>
      <c r="EHU119" s="93"/>
      <c r="EHV119" s="93"/>
      <c r="EHW119" s="93"/>
      <c r="EHX119" s="93"/>
      <c r="EHY119" s="93"/>
      <c r="EHZ119" s="93"/>
      <c r="EIA119" s="93"/>
      <c r="EIB119" s="93"/>
      <c r="EIC119" s="93"/>
      <c r="EID119" s="93"/>
      <c r="EIE119" s="93"/>
      <c r="EIF119" s="93"/>
      <c r="EIG119" s="93"/>
      <c r="EIH119" s="93"/>
      <c r="EII119" s="93"/>
      <c r="EIJ119" s="93"/>
      <c r="EIK119" s="93"/>
      <c r="EIL119" s="93"/>
      <c r="EIM119" s="93"/>
      <c r="EIN119" s="93"/>
      <c r="EIO119" s="93"/>
      <c r="EIP119" s="93"/>
      <c r="EIQ119" s="93"/>
      <c r="EIR119" s="93"/>
      <c r="EIS119" s="93"/>
      <c r="EIT119" s="93"/>
      <c r="EIU119" s="93"/>
      <c r="EIV119" s="93"/>
      <c r="EIW119" s="93"/>
      <c r="EIX119" s="93"/>
      <c r="EIY119" s="93"/>
      <c r="EIZ119" s="93"/>
      <c r="EJA119" s="93"/>
      <c r="EJB119" s="93"/>
      <c r="EJC119" s="93"/>
      <c r="EJD119" s="93"/>
      <c r="EJE119" s="93"/>
      <c r="EJF119" s="93"/>
      <c r="EJL119" s="93"/>
      <c r="EJO119" s="93"/>
      <c r="EJR119" s="93"/>
      <c r="EJU119" s="93"/>
      <c r="EJX119" s="93"/>
      <c r="EKA119" s="93"/>
      <c r="EKG119" s="93"/>
      <c r="EKP119" s="93"/>
      <c r="EKS119" s="93"/>
      <c r="EKV119" s="93"/>
      <c r="EKY119" s="93"/>
      <c r="ELK119" s="93"/>
      <c r="ELQ119" s="93"/>
      <c r="ELT119" s="93"/>
      <c r="ELW119" s="93"/>
      <c r="ELZ119" s="93"/>
      <c r="EMF119" s="93"/>
      <c r="EMI119" s="93"/>
      <c r="EML119" s="93"/>
      <c r="EMO119" s="93"/>
      <c r="EMQ119" s="93"/>
      <c r="EMR119" s="93"/>
      <c r="EMW119" s="93"/>
      <c r="EMZ119" s="93"/>
      <c r="ENC119" s="93"/>
      <c r="ENF119" s="93"/>
      <c r="ENI119" s="93"/>
      <c r="ENL119" s="93"/>
      <c r="ENO119" s="93"/>
      <c r="ENU119" s="93"/>
      <c r="ENX119" s="93"/>
      <c r="EOA119" s="93"/>
      <c r="EOC119" s="93"/>
      <c r="EOD119" s="93"/>
      <c r="EOL119" s="93"/>
      <c r="EOO119" s="93"/>
      <c r="EOR119" s="93"/>
      <c r="EPC119" s="93"/>
      <c r="EPD119" s="93"/>
      <c r="EPI119" s="93"/>
      <c r="EPM119" s="93"/>
      <c r="EPN119" s="93"/>
      <c r="EPV119" s="93"/>
      <c r="EPW119" s="93"/>
      <c r="EQW119" s="93"/>
      <c r="EQX119" s="93"/>
      <c r="EQY119" s="93"/>
      <c r="EQZ119" s="93"/>
      <c r="ERA119" s="93"/>
      <c r="ERB119" s="93"/>
      <c r="ERC119" s="93"/>
      <c r="ERD119" s="93"/>
      <c r="ERE119" s="93"/>
      <c r="ERF119" s="93"/>
      <c r="ERG119" s="93"/>
      <c r="ERH119" s="93"/>
      <c r="ERI119" s="93"/>
      <c r="ERJ119" s="93"/>
      <c r="ERK119" s="93"/>
      <c r="ERL119" s="93"/>
      <c r="ERM119" s="93"/>
      <c r="ERN119" s="93"/>
      <c r="ERO119" s="93"/>
      <c r="ERP119" s="93"/>
      <c r="ERQ119" s="93"/>
      <c r="ERR119" s="93"/>
      <c r="ERS119" s="93"/>
      <c r="ERT119" s="93"/>
      <c r="ERU119" s="93"/>
      <c r="ERV119" s="93"/>
      <c r="ERW119" s="93"/>
      <c r="ERX119" s="93"/>
      <c r="ERY119" s="93"/>
      <c r="ERZ119" s="93"/>
      <c r="ESA119" s="93"/>
      <c r="ESB119" s="93"/>
      <c r="ESC119" s="93"/>
      <c r="ESD119" s="93"/>
      <c r="ESE119" s="93"/>
      <c r="ESF119" s="93"/>
      <c r="ESG119" s="93"/>
      <c r="ESH119" s="93"/>
      <c r="ESI119" s="93"/>
      <c r="ESJ119" s="93"/>
      <c r="ESK119" s="93"/>
      <c r="ESL119" s="93"/>
      <c r="ESM119" s="93"/>
      <c r="ESN119" s="93"/>
      <c r="ESO119" s="93"/>
      <c r="ESP119" s="93"/>
      <c r="ESQ119" s="93"/>
      <c r="ESR119" s="93"/>
      <c r="ESS119" s="93"/>
      <c r="EST119" s="93"/>
      <c r="ESU119" s="93"/>
      <c r="ESV119" s="93"/>
      <c r="ESW119" s="93"/>
      <c r="ESX119" s="93"/>
      <c r="ESY119" s="93"/>
      <c r="ESZ119" s="93"/>
      <c r="ETA119" s="93"/>
      <c r="ETB119" s="93"/>
      <c r="ETH119" s="93"/>
      <c r="ETK119" s="93"/>
      <c r="ETN119" s="93"/>
      <c r="ETQ119" s="93"/>
      <c r="ETT119" s="93"/>
      <c r="ETW119" s="93"/>
      <c r="EUC119" s="93"/>
      <c r="EUL119" s="93"/>
      <c r="EUO119" s="93"/>
      <c r="EUR119" s="93"/>
      <c r="EUU119" s="93"/>
      <c r="EVG119" s="93"/>
      <c r="EVM119" s="93"/>
      <c r="EVP119" s="93"/>
      <c r="EVS119" s="93"/>
      <c r="EVV119" s="93"/>
      <c r="EWB119" s="93"/>
      <c r="EWE119" s="93"/>
      <c r="EWH119" s="93"/>
      <c r="EWK119" s="93"/>
      <c r="EWM119" s="93"/>
      <c r="EWN119" s="93"/>
      <c r="EWS119" s="93"/>
      <c r="EWV119" s="93"/>
      <c r="EWY119" s="93"/>
      <c r="EXB119" s="93"/>
      <c r="EXE119" s="93"/>
      <c r="EXH119" s="93"/>
      <c r="EXK119" s="93"/>
      <c r="EXQ119" s="93"/>
      <c r="EXT119" s="93"/>
      <c r="EXW119" s="93"/>
      <c r="EXY119" s="93"/>
      <c r="EXZ119" s="93"/>
      <c r="EYH119" s="93"/>
      <c r="EYK119" s="93"/>
      <c r="EYN119" s="93"/>
      <c r="EYY119" s="93"/>
      <c r="EYZ119" s="93"/>
      <c r="EZE119" s="93"/>
      <c r="EZI119" s="93"/>
      <c r="EZJ119" s="93"/>
      <c r="EZR119" s="93"/>
      <c r="EZS119" s="93"/>
      <c r="FAS119" s="93"/>
      <c r="FAT119" s="93"/>
      <c r="FAU119" s="93"/>
      <c r="FAV119" s="93"/>
      <c r="FAW119" s="93"/>
      <c r="FAX119" s="93"/>
      <c r="FAY119" s="93"/>
      <c r="FAZ119" s="93"/>
      <c r="FBA119" s="93"/>
      <c r="FBB119" s="93"/>
      <c r="FBC119" s="93"/>
      <c r="FBD119" s="93"/>
      <c r="FBE119" s="93"/>
      <c r="FBF119" s="93"/>
      <c r="FBG119" s="93"/>
      <c r="FBH119" s="93"/>
      <c r="FBI119" s="93"/>
      <c r="FBJ119" s="93"/>
      <c r="FBK119" s="93"/>
      <c r="FBL119" s="93"/>
      <c r="FBM119" s="93"/>
      <c r="FBN119" s="93"/>
      <c r="FBO119" s="93"/>
      <c r="FBP119" s="93"/>
      <c r="FBQ119" s="93"/>
      <c r="FBR119" s="93"/>
      <c r="FBS119" s="93"/>
      <c r="FBT119" s="93"/>
      <c r="FBU119" s="93"/>
      <c r="FBV119" s="93"/>
      <c r="FBW119" s="93"/>
      <c r="FBX119" s="93"/>
      <c r="FBY119" s="93"/>
      <c r="FBZ119" s="93"/>
      <c r="FCA119" s="93"/>
      <c r="FCB119" s="93"/>
      <c r="FCC119" s="93"/>
      <c r="FCD119" s="93"/>
      <c r="FCE119" s="93"/>
      <c r="FCF119" s="93"/>
      <c r="FCG119" s="93"/>
      <c r="FCH119" s="93"/>
      <c r="FCI119" s="93"/>
      <c r="FCJ119" s="93"/>
      <c r="FCK119" s="93"/>
      <c r="FCL119" s="93"/>
      <c r="FCM119" s="93"/>
      <c r="FCN119" s="93"/>
      <c r="FCO119" s="93"/>
      <c r="FCP119" s="93"/>
      <c r="FCQ119" s="93"/>
      <c r="FCR119" s="93"/>
      <c r="FCS119" s="93"/>
      <c r="FCT119" s="93"/>
      <c r="FCU119" s="93"/>
      <c r="FCV119" s="93"/>
      <c r="FCW119" s="93"/>
      <c r="FCX119" s="93"/>
      <c r="FDD119" s="93"/>
      <c r="FDG119" s="93"/>
      <c r="FDJ119" s="93"/>
      <c r="FDM119" s="93"/>
      <c r="FDP119" s="93"/>
      <c r="FDS119" s="93"/>
      <c r="FDY119" s="93"/>
      <c r="FEH119" s="93"/>
      <c r="FEK119" s="93"/>
      <c r="FEN119" s="93"/>
      <c r="FEQ119" s="93"/>
      <c r="FFC119" s="93"/>
      <c r="FFI119" s="93"/>
      <c r="FFL119" s="93"/>
      <c r="FFO119" s="93"/>
      <c r="FFR119" s="93"/>
      <c r="FFX119" s="93"/>
      <c r="FGA119" s="93"/>
      <c r="FGD119" s="93"/>
      <c r="FGG119" s="93"/>
      <c r="FGI119" s="93"/>
      <c r="FGJ119" s="93"/>
      <c r="FGO119" s="93"/>
      <c r="FGR119" s="93"/>
      <c r="FGU119" s="93"/>
      <c r="FGX119" s="93"/>
      <c r="FHA119" s="93"/>
      <c r="FHD119" s="93"/>
      <c r="FHG119" s="93"/>
      <c r="FHM119" s="93"/>
      <c r="FHP119" s="93"/>
      <c r="FHS119" s="93"/>
      <c r="FHU119" s="93"/>
      <c r="FHV119" s="93"/>
      <c r="FID119" s="93"/>
      <c r="FIG119" s="93"/>
      <c r="FIJ119" s="93"/>
      <c r="FIU119" s="93"/>
      <c r="FIV119" s="93"/>
      <c r="FJA119" s="93"/>
      <c r="FJE119" s="93"/>
      <c r="FJF119" s="93"/>
      <c r="FJN119" s="93"/>
      <c r="FJO119" s="93"/>
      <c r="FKO119" s="93"/>
      <c r="FKP119" s="93"/>
      <c r="FKQ119" s="93"/>
      <c r="FKR119" s="93"/>
      <c r="FKS119" s="93"/>
      <c r="FKT119" s="93"/>
      <c r="FKU119" s="93"/>
      <c r="FKV119" s="93"/>
      <c r="FKW119" s="93"/>
      <c r="FKX119" s="93"/>
      <c r="FKY119" s="93"/>
      <c r="FKZ119" s="93"/>
      <c r="FLA119" s="93"/>
      <c r="FLB119" s="93"/>
      <c r="FLC119" s="93"/>
      <c r="FLD119" s="93"/>
      <c r="FLE119" s="93"/>
      <c r="FLF119" s="93"/>
      <c r="FLG119" s="93"/>
      <c r="FLH119" s="93"/>
      <c r="FLI119" s="93"/>
      <c r="FLJ119" s="93"/>
      <c r="FLK119" s="93"/>
      <c r="FLL119" s="93"/>
      <c r="FLM119" s="93"/>
      <c r="FLN119" s="93"/>
      <c r="FLO119" s="93"/>
      <c r="FLP119" s="93"/>
      <c r="FLQ119" s="93"/>
      <c r="FLR119" s="93"/>
      <c r="FLS119" s="93"/>
      <c r="FLT119" s="93"/>
      <c r="FLU119" s="93"/>
      <c r="FLV119" s="93"/>
      <c r="FLW119" s="93"/>
      <c r="FLX119" s="93"/>
      <c r="FLY119" s="93"/>
      <c r="FLZ119" s="93"/>
      <c r="FMA119" s="93"/>
      <c r="FMB119" s="93"/>
      <c r="FMC119" s="93"/>
      <c r="FMD119" s="93"/>
      <c r="FME119" s="93"/>
      <c r="FMF119" s="93"/>
      <c r="FMG119" s="93"/>
      <c r="FMH119" s="93"/>
      <c r="FMI119" s="93"/>
      <c r="FMJ119" s="93"/>
      <c r="FMK119" s="93"/>
      <c r="FML119" s="93"/>
      <c r="FMM119" s="93"/>
      <c r="FMN119" s="93"/>
      <c r="FMO119" s="93"/>
      <c r="FMP119" s="93"/>
      <c r="FMQ119" s="93"/>
      <c r="FMR119" s="93"/>
      <c r="FMS119" s="93"/>
      <c r="FMT119" s="93"/>
      <c r="FMZ119" s="93"/>
      <c r="FNC119" s="93"/>
      <c r="FNF119" s="93"/>
      <c r="FNI119" s="93"/>
      <c r="FNL119" s="93"/>
      <c r="FNO119" s="93"/>
      <c r="FNU119" s="93"/>
      <c r="FOD119" s="93"/>
      <c r="FOG119" s="93"/>
      <c r="FOJ119" s="93"/>
      <c r="FOM119" s="93"/>
      <c r="FOY119" s="93"/>
      <c r="FPE119" s="93"/>
      <c r="FPH119" s="93"/>
      <c r="FPK119" s="93"/>
      <c r="FPN119" s="93"/>
      <c r="FPT119" s="93"/>
      <c r="FPW119" s="93"/>
      <c r="FPZ119" s="93"/>
      <c r="FQC119" s="93"/>
      <c r="FQE119" s="93"/>
      <c r="FQF119" s="93"/>
      <c r="FQK119" s="93"/>
      <c r="FQN119" s="93"/>
      <c r="FQQ119" s="93"/>
      <c r="FQT119" s="93"/>
      <c r="FQW119" s="93"/>
      <c r="FQZ119" s="93"/>
      <c r="FRC119" s="93"/>
      <c r="FRI119" s="93"/>
      <c r="FRL119" s="93"/>
      <c r="FRO119" s="93"/>
      <c r="FRQ119" s="93"/>
      <c r="FRR119" s="93"/>
      <c r="FRZ119" s="93"/>
      <c r="FSC119" s="93"/>
      <c r="FSF119" s="93"/>
      <c r="FSQ119" s="93"/>
      <c r="FSR119" s="93"/>
      <c r="FSW119" s="93"/>
      <c r="FTA119" s="93"/>
      <c r="FTB119" s="93"/>
      <c r="FTJ119" s="93"/>
      <c r="FTK119" s="93"/>
      <c r="FUK119" s="93"/>
      <c r="FUL119" s="93"/>
      <c r="FUM119" s="93"/>
      <c r="FUN119" s="93"/>
      <c r="FUO119" s="93"/>
      <c r="FUP119" s="93"/>
      <c r="FUQ119" s="93"/>
      <c r="FUR119" s="93"/>
      <c r="FUS119" s="93"/>
      <c r="FUT119" s="93"/>
      <c r="FUU119" s="93"/>
      <c r="FUV119" s="93"/>
      <c r="FUW119" s="93"/>
      <c r="FUX119" s="93"/>
      <c r="FUY119" s="93"/>
      <c r="FUZ119" s="93"/>
      <c r="FVA119" s="93"/>
      <c r="FVB119" s="93"/>
      <c r="FVC119" s="93"/>
      <c r="FVD119" s="93"/>
      <c r="FVE119" s="93"/>
      <c r="FVF119" s="93"/>
      <c r="FVG119" s="93"/>
      <c r="FVH119" s="93"/>
      <c r="FVI119" s="93"/>
      <c r="FVJ119" s="93"/>
      <c r="FVK119" s="93"/>
      <c r="FVL119" s="93"/>
      <c r="FVM119" s="93"/>
      <c r="FVN119" s="93"/>
      <c r="FVO119" s="93"/>
      <c r="FVP119" s="93"/>
      <c r="FVQ119" s="93"/>
      <c r="FVR119" s="93"/>
      <c r="FVS119" s="93"/>
      <c r="FVT119" s="93"/>
      <c r="FVU119" s="93"/>
      <c r="FVV119" s="93"/>
      <c r="FVW119" s="93"/>
      <c r="FVX119" s="93"/>
      <c r="FVY119" s="93"/>
      <c r="FVZ119" s="93"/>
      <c r="FWA119" s="93"/>
      <c r="FWB119" s="93"/>
      <c r="FWC119" s="93"/>
      <c r="FWD119" s="93"/>
      <c r="FWE119" s="93"/>
      <c r="FWF119" s="93"/>
      <c r="FWG119" s="93"/>
      <c r="FWH119" s="93"/>
      <c r="FWI119" s="93"/>
      <c r="FWJ119" s="93"/>
      <c r="FWK119" s="93"/>
      <c r="FWL119" s="93"/>
      <c r="FWM119" s="93"/>
      <c r="FWN119" s="93"/>
      <c r="FWO119" s="93"/>
      <c r="FWP119" s="93"/>
      <c r="FWV119" s="93"/>
      <c r="FWY119" s="93"/>
      <c r="FXB119" s="93"/>
      <c r="FXE119" s="93"/>
      <c r="FXH119" s="93"/>
      <c r="FXK119" s="93"/>
      <c r="FXQ119" s="93"/>
      <c r="FXZ119" s="93"/>
      <c r="FYC119" s="93"/>
      <c r="FYF119" s="93"/>
      <c r="FYI119" s="93"/>
      <c r="FYU119" s="93"/>
      <c r="FZA119" s="93"/>
      <c r="FZD119" s="93"/>
      <c r="FZG119" s="93"/>
      <c r="FZJ119" s="93"/>
      <c r="FZP119" s="93"/>
      <c r="FZS119" s="93"/>
      <c r="FZV119" s="93"/>
      <c r="FZY119" s="93"/>
      <c r="GAA119" s="93"/>
      <c r="GAB119" s="93"/>
      <c r="GAG119" s="93"/>
      <c r="GAJ119" s="93"/>
      <c r="GAM119" s="93"/>
      <c r="GAP119" s="93"/>
      <c r="GAS119" s="93"/>
      <c r="GAV119" s="93"/>
      <c r="GAY119" s="93"/>
      <c r="GBE119" s="93"/>
      <c r="GBH119" s="93"/>
      <c r="GBK119" s="93"/>
      <c r="GBM119" s="93"/>
      <c r="GBN119" s="93"/>
      <c r="GBV119" s="93"/>
      <c r="GBY119" s="93"/>
      <c r="GCB119" s="93"/>
      <c r="GCM119" s="93"/>
      <c r="GCN119" s="93"/>
      <c r="GCS119" s="93"/>
      <c r="GCW119" s="93"/>
      <c r="GCX119" s="93"/>
      <c r="GDF119" s="93"/>
      <c r="GDG119" s="93"/>
      <c r="GEG119" s="93"/>
      <c r="GEH119" s="93"/>
      <c r="GEI119" s="93"/>
      <c r="GEJ119" s="93"/>
      <c r="GEK119" s="93"/>
      <c r="GEL119" s="93"/>
      <c r="GEM119" s="93"/>
      <c r="GEN119" s="93"/>
      <c r="GEO119" s="93"/>
      <c r="GEP119" s="93"/>
      <c r="GEQ119" s="93"/>
      <c r="GER119" s="93"/>
      <c r="GES119" s="93"/>
      <c r="GET119" s="93"/>
      <c r="GEU119" s="93"/>
      <c r="GEV119" s="93"/>
      <c r="GEW119" s="93"/>
      <c r="GEX119" s="93"/>
      <c r="GEY119" s="93"/>
      <c r="GEZ119" s="93"/>
      <c r="GFA119" s="93"/>
      <c r="GFB119" s="93"/>
      <c r="GFC119" s="93"/>
      <c r="GFD119" s="93"/>
      <c r="GFE119" s="93"/>
      <c r="GFF119" s="93"/>
      <c r="GFG119" s="93"/>
      <c r="GFH119" s="93"/>
      <c r="GFI119" s="93"/>
      <c r="GFJ119" s="93"/>
      <c r="GFK119" s="93"/>
      <c r="GFL119" s="93"/>
      <c r="GFM119" s="93"/>
      <c r="GFN119" s="93"/>
      <c r="GFO119" s="93"/>
      <c r="GFP119" s="93"/>
      <c r="GFQ119" s="93"/>
      <c r="GFR119" s="93"/>
      <c r="GFS119" s="93"/>
      <c r="GFT119" s="93"/>
      <c r="GFU119" s="93"/>
      <c r="GFV119" s="93"/>
      <c r="GFW119" s="93"/>
      <c r="GFX119" s="93"/>
      <c r="GFY119" s="93"/>
      <c r="GFZ119" s="93"/>
      <c r="GGA119" s="93"/>
      <c r="GGB119" s="93"/>
      <c r="GGC119" s="93"/>
      <c r="GGD119" s="93"/>
      <c r="GGE119" s="93"/>
      <c r="GGF119" s="93"/>
      <c r="GGG119" s="93"/>
      <c r="GGH119" s="93"/>
      <c r="GGI119" s="93"/>
      <c r="GGJ119" s="93"/>
      <c r="GGK119" s="93"/>
      <c r="GGL119" s="93"/>
      <c r="GGR119" s="93"/>
      <c r="GGU119" s="93"/>
      <c r="GGX119" s="93"/>
      <c r="GHA119" s="93"/>
      <c r="GHD119" s="93"/>
      <c r="GHG119" s="93"/>
      <c r="GHM119" s="93"/>
      <c r="GHV119" s="93"/>
      <c r="GHY119" s="93"/>
      <c r="GIB119" s="93"/>
      <c r="GIE119" s="93"/>
      <c r="GIQ119" s="93"/>
      <c r="GIW119" s="93"/>
      <c r="GIZ119" s="93"/>
      <c r="GJC119" s="93"/>
      <c r="GJF119" s="93"/>
      <c r="GJL119" s="93"/>
      <c r="GJO119" s="93"/>
      <c r="GJR119" s="93"/>
      <c r="GJU119" s="93"/>
      <c r="GJW119" s="93"/>
      <c r="GJX119" s="93"/>
      <c r="GKC119" s="93"/>
      <c r="GKF119" s="93"/>
      <c r="GKI119" s="93"/>
      <c r="GKL119" s="93"/>
      <c r="GKO119" s="93"/>
      <c r="GKR119" s="93"/>
      <c r="GKU119" s="93"/>
      <c r="GLA119" s="93"/>
      <c r="GLD119" s="93"/>
      <c r="GLG119" s="93"/>
      <c r="GLI119" s="93"/>
      <c r="GLJ119" s="93"/>
      <c r="GLR119" s="93"/>
      <c r="GLU119" s="93"/>
      <c r="GLX119" s="93"/>
      <c r="GMI119" s="93"/>
      <c r="GMJ119" s="93"/>
      <c r="GMO119" s="93"/>
      <c r="GMS119" s="93"/>
      <c r="GMT119" s="93"/>
      <c r="GNB119" s="93"/>
      <c r="GNC119" s="93"/>
      <c r="GOC119" s="93"/>
      <c r="GOD119" s="93"/>
      <c r="GOE119" s="93"/>
      <c r="GOF119" s="93"/>
      <c r="GOG119" s="93"/>
      <c r="GOH119" s="93"/>
      <c r="GOI119" s="93"/>
      <c r="GOJ119" s="93"/>
      <c r="GOK119" s="93"/>
      <c r="GOL119" s="93"/>
      <c r="GOM119" s="93"/>
      <c r="GON119" s="93"/>
      <c r="GOO119" s="93"/>
      <c r="GOP119" s="93"/>
      <c r="GOQ119" s="93"/>
      <c r="GOR119" s="93"/>
      <c r="GOS119" s="93"/>
      <c r="GOT119" s="93"/>
      <c r="GOU119" s="93"/>
      <c r="GOV119" s="93"/>
      <c r="GOW119" s="93"/>
      <c r="GOX119" s="93"/>
      <c r="GOY119" s="93"/>
      <c r="GOZ119" s="93"/>
      <c r="GPA119" s="93"/>
      <c r="GPB119" s="93"/>
      <c r="GPC119" s="93"/>
      <c r="GPD119" s="93"/>
      <c r="GPE119" s="93"/>
      <c r="GPF119" s="93"/>
      <c r="GPG119" s="93"/>
      <c r="GPH119" s="93"/>
      <c r="GPI119" s="93"/>
      <c r="GPJ119" s="93"/>
      <c r="GPK119" s="93"/>
      <c r="GPL119" s="93"/>
      <c r="GPM119" s="93"/>
      <c r="GPN119" s="93"/>
      <c r="GPO119" s="93"/>
      <c r="GPP119" s="93"/>
      <c r="GPQ119" s="93"/>
      <c r="GPR119" s="93"/>
      <c r="GPS119" s="93"/>
      <c r="GPT119" s="93"/>
      <c r="GPU119" s="93"/>
      <c r="GPV119" s="93"/>
      <c r="GPW119" s="93"/>
      <c r="GPX119" s="93"/>
      <c r="GPY119" s="93"/>
      <c r="GPZ119" s="93"/>
      <c r="GQA119" s="93"/>
      <c r="GQB119" s="93"/>
      <c r="GQC119" s="93"/>
      <c r="GQD119" s="93"/>
      <c r="GQE119" s="93"/>
      <c r="GQF119" s="93"/>
      <c r="GQG119" s="93"/>
      <c r="GQH119" s="93"/>
      <c r="GQN119" s="93"/>
      <c r="GQQ119" s="93"/>
      <c r="GQT119" s="93"/>
      <c r="GQW119" s="93"/>
      <c r="GQZ119" s="93"/>
      <c r="GRC119" s="93"/>
      <c r="GRI119" s="93"/>
      <c r="GRR119" s="93"/>
      <c r="GRU119" s="93"/>
      <c r="GRX119" s="93"/>
      <c r="GSA119" s="93"/>
      <c r="GSM119" s="93"/>
      <c r="GSS119" s="93"/>
      <c r="GSV119" s="93"/>
      <c r="GSY119" s="93"/>
      <c r="GTB119" s="93"/>
      <c r="GTH119" s="93"/>
      <c r="GTK119" s="93"/>
      <c r="GTN119" s="93"/>
      <c r="GTQ119" s="93"/>
      <c r="GTS119" s="93"/>
      <c r="GTT119" s="93"/>
      <c r="GTY119" s="93"/>
      <c r="GUB119" s="93"/>
      <c r="GUE119" s="93"/>
      <c r="GUH119" s="93"/>
      <c r="GUK119" s="93"/>
      <c r="GUN119" s="93"/>
      <c r="GUQ119" s="93"/>
      <c r="GUW119" s="93"/>
      <c r="GUZ119" s="93"/>
      <c r="GVC119" s="93"/>
      <c r="GVE119" s="93"/>
      <c r="GVF119" s="93"/>
      <c r="GVN119" s="93"/>
      <c r="GVQ119" s="93"/>
      <c r="GVT119" s="93"/>
      <c r="GWE119" s="93"/>
      <c r="GWF119" s="93"/>
      <c r="GWK119" s="93"/>
      <c r="GWO119" s="93"/>
      <c r="GWP119" s="93"/>
      <c r="GWX119" s="93"/>
      <c r="GWY119" s="93"/>
      <c r="GXY119" s="93"/>
      <c r="GXZ119" s="93"/>
      <c r="GYA119" s="93"/>
      <c r="GYB119" s="93"/>
      <c r="GYC119" s="93"/>
      <c r="GYD119" s="93"/>
      <c r="GYE119" s="93"/>
      <c r="GYF119" s="93"/>
      <c r="GYG119" s="93"/>
      <c r="GYH119" s="93"/>
      <c r="GYI119" s="93"/>
      <c r="GYJ119" s="93"/>
      <c r="GYK119" s="93"/>
      <c r="GYL119" s="93"/>
      <c r="GYM119" s="93"/>
      <c r="GYN119" s="93"/>
      <c r="GYO119" s="93"/>
      <c r="GYP119" s="93"/>
      <c r="GYQ119" s="93"/>
      <c r="GYR119" s="93"/>
      <c r="GYS119" s="93"/>
      <c r="GYT119" s="93"/>
      <c r="GYU119" s="93"/>
      <c r="GYV119" s="93"/>
      <c r="GYW119" s="93"/>
      <c r="GYX119" s="93"/>
      <c r="GYY119" s="93"/>
      <c r="GYZ119" s="93"/>
      <c r="GZA119" s="93"/>
      <c r="GZB119" s="93"/>
      <c r="GZC119" s="93"/>
      <c r="GZD119" s="93"/>
      <c r="GZE119" s="93"/>
      <c r="GZF119" s="93"/>
      <c r="GZG119" s="93"/>
      <c r="GZH119" s="93"/>
      <c r="GZI119" s="93"/>
      <c r="GZJ119" s="93"/>
      <c r="GZK119" s="93"/>
      <c r="GZL119" s="93"/>
      <c r="GZM119" s="93"/>
      <c r="GZN119" s="93"/>
      <c r="GZO119" s="93"/>
      <c r="GZP119" s="93"/>
      <c r="GZQ119" s="93"/>
      <c r="GZR119" s="93"/>
      <c r="GZS119" s="93"/>
      <c r="GZT119" s="93"/>
      <c r="GZU119" s="93"/>
      <c r="GZV119" s="93"/>
      <c r="GZW119" s="93"/>
      <c r="GZX119" s="93"/>
      <c r="GZY119" s="93"/>
      <c r="GZZ119" s="93"/>
      <c r="HAA119" s="93"/>
      <c r="HAB119" s="93"/>
      <c r="HAC119" s="93"/>
      <c r="HAD119" s="93"/>
      <c r="HAJ119" s="93"/>
      <c r="HAM119" s="93"/>
      <c r="HAP119" s="93"/>
      <c r="HAS119" s="93"/>
      <c r="HAV119" s="93"/>
      <c r="HAY119" s="93"/>
      <c r="HBE119" s="93"/>
      <c r="HBN119" s="93"/>
      <c r="HBQ119" s="93"/>
      <c r="HBT119" s="93"/>
      <c r="HBW119" s="93"/>
      <c r="HCI119" s="93"/>
      <c r="HCO119" s="93"/>
      <c r="HCR119" s="93"/>
      <c r="HCU119" s="93"/>
      <c r="HCX119" s="93"/>
      <c r="HDD119" s="93"/>
      <c r="HDG119" s="93"/>
      <c r="HDJ119" s="93"/>
      <c r="HDM119" s="93"/>
      <c r="HDO119" s="93"/>
      <c r="HDP119" s="93"/>
      <c r="HDU119" s="93"/>
      <c r="HDX119" s="93"/>
      <c r="HEA119" s="93"/>
      <c r="HED119" s="93"/>
      <c r="HEG119" s="93"/>
      <c r="HEJ119" s="93"/>
      <c r="HEM119" s="93"/>
      <c r="HES119" s="93"/>
      <c r="HEV119" s="93"/>
      <c r="HEY119" s="93"/>
      <c r="HFA119" s="93"/>
      <c r="HFB119" s="93"/>
      <c r="HFJ119" s="93"/>
      <c r="HFM119" s="93"/>
      <c r="HFP119" s="93"/>
      <c r="HGA119" s="93"/>
      <c r="HGB119" s="93"/>
      <c r="HGG119" s="93"/>
      <c r="HGK119" s="93"/>
      <c r="HGL119" s="93"/>
      <c r="HGT119" s="93"/>
      <c r="HGU119" s="93"/>
      <c r="HHU119" s="93"/>
      <c r="HHV119" s="93"/>
      <c r="HHW119" s="93"/>
      <c r="HHX119" s="93"/>
      <c r="HHY119" s="93"/>
      <c r="HHZ119" s="93"/>
      <c r="HIA119" s="93"/>
      <c r="HIB119" s="93"/>
      <c r="HIC119" s="93"/>
      <c r="HID119" s="93"/>
      <c r="HIE119" s="93"/>
      <c r="HIF119" s="93"/>
      <c r="HIG119" s="93"/>
      <c r="HIH119" s="93"/>
      <c r="HII119" s="93"/>
      <c r="HIJ119" s="93"/>
      <c r="HIK119" s="93"/>
      <c r="HIL119" s="93"/>
      <c r="HIM119" s="93"/>
      <c r="HIN119" s="93"/>
      <c r="HIO119" s="93"/>
      <c r="HIP119" s="93"/>
      <c r="HIQ119" s="93"/>
      <c r="HIR119" s="93"/>
      <c r="HIS119" s="93"/>
      <c r="HIT119" s="93"/>
      <c r="HIU119" s="93"/>
      <c r="HIV119" s="93"/>
      <c r="HIW119" s="93"/>
      <c r="HIX119" s="93"/>
      <c r="HIY119" s="93"/>
      <c r="HIZ119" s="93"/>
      <c r="HJA119" s="93"/>
      <c r="HJB119" s="93"/>
      <c r="HJC119" s="93"/>
      <c r="HJD119" s="93"/>
      <c r="HJE119" s="93"/>
      <c r="HJF119" s="93"/>
      <c r="HJG119" s="93"/>
      <c r="HJH119" s="93"/>
      <c r="HJI119" s="93"/>
      <c r="HJJ119" s="93"/>
      <c r="HJK119" s="93"/>
      <c r="HJL119" s="93"/>
      <c r="HJM119" s="93"/>
      <c r="HJN119" s="93"/>
      <c r="HJO119" s="93"/>
      <c r="HJP119" s="93"/>
      <c r="HJQ119" s="93"/>
      <c r="HJR119" s="93"/>
      <c r="HJS119" s="93"/>
      <c r="HJT119" s="93"/>
      <c r="HJU119" s="93"/>
      <c r="HJV119" s="93"/>
      <c r="HJW119" s="93"/>
      <c r="HJX119" s="93"/>
      <c r="HJY119" s="93"/>
      <c r="HJZ119" s="93"/>
      <c r="HKF119" s="93"/>
      <c r="HKI119" s="93"/>
      <c r="HKL119" s="93"/>
      <c r="HKO119" s="93"/>
      <c r="HKR119" s="93"/>
      <c r="HKU119" s="93"/>
      <c r="HLA119" s="93"/>
      <c r="HLJ119" s="93"/>
      <c r="HLM119" s="93"/>
      <c r="HLP119" s="93"/>
      <c r="HLS119" s="93"/>
      <c r="HME119" s="93"/>
      <c r="HMK119" s="93"/>
      <c r="HMN119" s="93"/>
      <c r="HMQ119" s="93"/>
      <c r="HMT119" s="93"/>
      <c r="HMZ119" s="93"/>
      <c r="HNC119" s="93"/>
      <c r="HNF119" s="93"/>
      <c r="HNI119" s="93"/>
      <c r="HNK119" s="93"/>
      <c r="HNL119" s="93"/>
      <c r="HNQ119" s="93"/>
      <c r="HNT119" s="93"/>
      <c r="HNW119" s="93"/>
      <c r="HNZ119" s="93"/>
      <c r="HOC119" s="93"/>
      <c r="HOF119" s="93"/>
      <c r="HOI119" s="93"/>
      <c r="HOO119" s="93"/>
      <c r="HOR119" s="93"/>
      <c r="HOU119" s="93"/>
      <c r="HOW119" s="93"/>
      <c r="HOX119" s="93"/>
      <c r="HPF119" s="93"/>
      <c r="HPI119" s="93"/>
      <c r="HPL119" s="93"/>
      <c r="HPW119" s="93"/>
      <c r="HPX119" s="93"/>
      <c r="HQC119" s="93"/>
      <c r="HQG119" s="93"/>
      <c r="HQH119" s="93"/>
      <c r="HQP119" s="93"/>
      <c r="HQQ119" s="93"/>
      <c r="HRQ119" s="93"/>
      <c r="HRR119" s="93"/>
      <c r="HRS119" s="93"/>
      <c r="HRT119" s="93"/>
      <c r="HRU119" s="93"/>
      <c r="HRV119" s="93"/>
      <c r="HRW119" s="93"/>
      <c r="HRX119" s="93"/>
      <c r="HRY119" s="93"/>
      <c r="HRZ119" s="93"/>
      <c r="HSA119" s="93"/>
      <c r="HSB119" s="93"/>
      <c r="HSC119" s="93"/>
      <c r="HSD119" s="93"/>
      <c r="HSE119" s="93"/>
      <c r="HSF119" s="93"/>
      <c r="HSG119" s="93"/>
      <c r="HSH119" s="93"/>
      <c r="HSI119" s="93"/>
      <c r="HSJ119" s="93"/>
      <c r="HSK119" s="93"/>
      <c r="HSL119" s="93"/>
      <c r="HSM119" s="93"/>
      <c r="HSN119" s="93"/>
      <c r="HSO119" s="93"/>
      <c r="HSP119" s="93"/>
      <c r="HSQ119" s="93"/>
      <c r="HSR119" s="93"/>
      <c r="HSS119" s="93"/>
      <c r="HST119" s="93"/>
      <c r="HSU119" s="93"/>
      <c r="HSV119" s="93"/>
      <c r="HSW119" s="93"/>
      <c r="HSX119" s="93"/>
      <c r="HSY119" s="93"/>
      <c r="HSZ119" s="93"/>
      <c r="HTA119" s="93"/>
      <c r="HTB119" s="93"/>
      <c r="HTC119" s="93"/>
      <c r="HTD119" s="93"/>
      <c r="HTE119" s="93"/>
      <c r="HTF119" s="93"/>
      <c r="HTG119" s="93"/>
      <c r="HTH119" s="93"/>
      <c r="HTI119" s="93"/>
      <c r="HTJ119" s="93"/>
      <c r="HTK119" s="93"/>
      <c r="HTL119" s="93"/>
      <c r="HTM119" s="93"/>
      <c r="HTN119" s="93"/>
      <c r="HTO119" s="93"/>
      <c r="HTP119" s="93"/>
      <c r="HTQ119" s="93"/>
      <c r="HTR119" s="93"/>
      <c r="HTS119" s="93"/>
      <c r="HTT119" s="93"/>
      <c r="HTU119" s="93"/>
      <c r="HTV119" s="93"/>
      <c r="HUB119" s="93"/>
      <c r="HUE119" s="93"/>
      <c r="HUH119" s="93"/>
      <c r="HUK119" s="93"/>
      <c r="HUN119" s="93"/>
      <c r="HUQ119" s="93"/>
      <c r="HUW119" s="93"/>
      <c r="HVF119" s="93"/>
      <c r="HVI119" s="93"/>
      <c r="HVL119" s="93"/>
      <c r="HVO119" s="93"/>
      <c r="HWA119" s="93"/>
      <c r="HWG119" s="93"/>
      <c r="HWJ119" s="93"/>
      <c r="HWM119" s="93"/>
      <c r="HWP119" s="93"/>
      <c r="HWV119" s="93"/>
      <c r="HWY119" s="93"/>
      <c r="HXB119" s="93"/>
      <c r="HXE119" s="93"/>
      <c r="HXG119" s="93"/>
      <c r="HXH119" s="93"/>
      <c r="HXM119" s="93"/>
      <c r="HXP119" s="93"/>
      <c r="HXS119" s="93"/>
      <c r="HXV119" s="93"/>
      <c r="HXY119" s="93"/>
      <c r="HYB119" s="93"/>
      <c r="HYE119" s="93"/>
      <c r="HYK119" s="93"/>
      <c r="HYN119" s="93"/>
      <c r="HYQ119" s="93"/>
      <c r="HYS119" s="93"/>
      <c r="HYT119" s="93"/>
      <c r="HZB119" s="93"/>
      <c r="HZE119" s="93"/>
      <c r="HZH119" s="93"/>
      <c r="HZS119" s="93"/>
      <c r="HZT119" s="93"/>
      <c r="HZY119" s="93"/>
      <c r="IAC119" s="93"/>
      <c r="IAD119" s="93"/>
      <c r="IAL119" s="93"/>
      <c r="IAM119" s="93"/>
      <c r="IBM119" s="93"/>
      <c r="IBN119" s="93"/>
      <c r="IBO119" s="93"/>
      <c r="IBP119" s="93"/>
      <c r="IBQ119" s="93"/>
      <c r="IBR119" s="93"/>
      <c r="IBS119" s="93"/>
      <c r="IBT119" s="93"/>
      <c r="IBU119" s="93"/>
      <c r="IBV119" s="93"/>
      <c r="IBW119" s="93"/>
      <c r="IBX119" s="93"/>
      <c r="IBY119" s="93"/>
      <c r="IBZ119" s="93"/>
      <c r="ICA119" s="93"/>
      <c r="ICB119" s="93"/>
      <c r="ICC119" s="93"/>
      <c r="ICD119" s="93"/>
      <c r="ICE119" s="93"/>
      <c r="ICF119" s="93"/>
      <c r="ICG119" s="93"/>
      <c r="ICH119" s="93"/>
      <c r="ICI119" s="93"/>
      <c r="ICJ119" s="93"/>
      <c r="ICK119" s="93"/>
      <c r="ICL119" s="93"/>
      <c r="ICM119" s="93"/>
      <c r="ICN119" s="93"/>
      <c r="ICO119" s="93"/>
      <c r="ICP119" s="93"/>
      <c r="ICQ119" s="93"/>
      <c r="ICR119" s="93"/>
      <c r="ICS119" s="93"/>
      <c r="ICT119" s="93"/>
      <c r="ICU119" s="93"/>
      <c r="ICV119" s="93"/>
      <c r="ICW119" s="93"/>
      <c r="ICX119" s="93"/>
      <c r="ICY119" s="93"/>
      <c r="ICZ119" s="93"/>
      <c r="IDA119" s="93"/>
      <c r="IDB119" s="93"/>
      <c r="IDC119" s="93"/>
      <c r="IDD119" s="93"/>
      <c r="IDE119" s="93"/>
      <c r="IDF119" s="93"/>
      <c r="IDG119" s="93"/>
      <c r="IDH119" s="93"/>
      <c r="IDI119" s="93"/>
      <c r="IDJ119" s="93"/>
      <c r="IDK119" s="93"/>
      <c r="IDL119" s="93"/>
      <c r="IDM119" s="93"/>
      <c r="IDN119" s="93"/>
      <c r="IDO119" s="93"/>
      <c r="IDP119" s="93"/>
      <c r="IDQ119" s="93"/>
      <c r="IDR119" s="93"/>
      <c r="IDX119" s="93"/>
      <c r="IEA119" s="93"/>
      <c r="IED119" s="93"/>
      <c r="IEG119" s="93"/>
      <c r="IEJ119" s="93"/>
      <c r="IEM119" s="93"/>
      <c r="IES119" s="93"/>
      <c r="IFB119" s="93"/>
      <c r="IFE119" s="93"/>
      <c r="IFH119" s="93"/>
      <c r="IFK119" s="93"/>
      <c r="IFW119" s="93"/>
      <c r="IGC119" s="93"/>
      <c r="IGF119" s="93"/>
      <c r="IGI119" s="93"/>
      <c r="IGL119" s="93"/>
      <c r="IGR119" s="93"/>
      <c r="IGU119" s="93"/>
      <c r="IGX119" s="93"/>
      <c r="IHA119" s="93"/>
      <c r="IHC119" s="93"/>
      <c r="IHD119" s="93"/>
      <c r="IHI119" s="93"/>
      <c r="IHL119" s="93"/>
      <c r="IHO119" s="93"/>
      <c r="IHR119" s="93"/>
      <c r="IHU119" s="93"/>
      <c r="IHX119" s="93"/>
      <c r="IIA119" s="93"/>
      <c r="IIG119" s="93"/>
      <c r="IIJ119" s="93"/>
      <c r="IIM119" s="93"/>
      <c r="IIO119" s="93"/>
      <c r="IIP119" s="93"/>
      <c r="IIX119" s="93"/>
      <c r="IJA119" s="93"/>
      <c r="IJD119" s="93"/>
      <c r="IJO119" s="93"/>
      <c r="IJP119" s="93"/>
      <c r="IJU119" s="93"/>
      <c r="IJY119" s="93"/>
      <c r="IJZ119" s="93"/>
      <c r="IKH119" s="93"/>
      <c r="IKI119" s="93"/>
      <c r="ILI119" s="93"/>
      <c r="ILJ119" s="93"/>
      <c r="ILK119" s="93"/>
      <c r="ILL119" s="93"/>
      <c r="ILM119" s="93"/>
      <c r="ILN119" s="93"/>
      <c r="ILO119" s="93"/>
      <c r="ILP119" s="93"/>
      <c r="ILQ119" s="93"/>
      <c r="ILR119" s="93"/>
      <c r="ILS119" s="93"/>
      <c r="ILT119" s="93"/>
      <c r="ILU119" s="93"/>
      <c r="ILV119" s="93"/>
      <c r="ILW119" s="93"/>
      <c r="ILX119" s="93"/>
      <c r="ILY119" s="93"/>
      <c r="ILZ119" s="93"/>
      <c r="IMA119" s="93"/>
      <c r="IMB119" s="93"/>
      <c r="IMC119" s="93"/>
      <c r="IMD119" s="93"/>
      <c r="IME119" s="93"/>
      <c r="IMF119" s="93"/>
      <c r="IMG119" s="93"/>
      <c r="IMH119" s="93"/>
      <c r="IMI119" s="93"/>
      <c r="IMJ119" s="93"/>
      <c r="IMK119" s="93"/>
      <c r="IML119" s="93"/>
      <c r="IMM119" s="93"/>
      <c r="IMN119" s="93"/>
      <c r="IMO119" s="93"/>
      <c r="IMP119" s="93"/>
      <c r="IMQ119" s="93"/>
      <c r="IMR119" s="93"/>
      <c r="IMS119" s="93"/>
      <c r="IMT119" s="93"/>
      <c r="IMU119" s="93"/>
      <c r="IMV119" s="93"/>
      <c r="IMW119" s="93"/>
      <c r="IMX119" s="93"/>
      <c r="IMY119" s="93"/>
      <c r="IMZ119" s="93"/>
      <c r="INA119" s="93"/>
      <c r="INB119" s="93"/>
      <c r="INC119" s="93"/>
      <c r="IND119" s="93"/>
      <c r="INE119" s="93"/>
      <c r="INF119" s="93"/>
      <c r="ING119" s="93"/>
      <c r="INH119" s="93"/>
      <c r="INI119" s="93"/>
      <c r="INJ119" s="93"/>
      <c r="INK119" s="93"/>
      <c r="INL119" s="93"/>
      <c r="INM119" s="93"/>
      <c r="INN119" s="93"/>
      <c r="INT119" s="93"/>
      <c r="INW119" s="93"/>
      <c r="INZ119" s="93"/>
      <c r="IOC119" s="93"/>
      <c r="IOF119" s="93"/>
      <c r="IOI119" s="93"/>
      <c r="IOO119" s="93"/>
      <c r="IOX119" s="93"/>
      <c r="IPA119" s="93"/>
      <c r="IPD119" s="93"/>
      <c r="IPG119" s="93"/>
      <c r="IPS119" s="93"/>
      <c r="IPY119" s="93"/>
      <c r="IQB119" s="93"/>
      <c r="IQE119" s="93"/>
      <c r="IQH119" s="93"/>
      <c r="IQN119" s="93"/>
      <c r="IQQ119" s="93"/>
      <c r="IQT119" s="93"/>
      <c r="IQW119" s="93"/>
      <c r="IQY119" s="93"/>
      <c r="IQZ119" s="93"/>
      <c r="IRE119" s="93"/>
      <c r="IRH119" s="93"/>
      <c r="IRK119" s="93"/>
      <c r="IRN119" s="93"/>
      <c r="IRQ119" s="93"/>
      <c r="IRT119" s="93"/>
      <c r="IRW119" s="93"/>
      <c r="ISC119" s="93"/>
      <c r="ISF119" s="93"/>
      <c r="ISI119" s="93"/>
      <c r="ISK119" s="93"/>
      <c r="ISL119" s="93"/>
      <c r="IST119" s="93"/>
      <c r="ISW119" s="93"/>
      <c r="ISZ119" s="93"/>
      <c r="ITK119" s="93"/>
      <c r="ITL119" s="93"/>
      <c r="ITQ119" s="93"/>
      <c r="ITU119" s="93"/>
      <c r="ITV119" s="93"/>
      <c r="IUD119" s="93"/>
      <c r="IUE119" s="93"/>
      <c r="IVE119" s="93"/>
      <c r="IVF119" s="93"/>
      <c r="IVG119" s="93"/>
      <c r="IVH119" s="93"/>
      <c r="IVI119" s="93"/>
      <c r="IVJ119" s="93"/>
      <c r="IVK119" s="93"/>
      <c r="IVL119" s="93"/>
      <c r="IVM119" s="93"/>
      <c r="IVN119" s="93"/>
      <c r="IVO119" s="93"/>
      <c r="IVP119" s="93"/>
      <c r="IVQ119" s="93"/>
      <c r="IVR119" s="93"/>
      <c r="IVS119" s="93"/>
      <c r="IVT119" s="93"/>
      <c r="IVU119" s="93"/>
      <c r="IVV119" s="93"/>
      <c r="IVW119" s="93"/>
      <c r="IVX119" s="93"/>
      <c r="IVY119" s="93"/>
      <c r="IVZ119" s="93"/>
      <c r="IWA119" s="93"/>
      <c r="IWB119" s="93"/>
      <c r="IWC119" s="93"/>
      <c r="IWD119" s="93"/>
      <c r="IWE119" s="93"/>
      <c r="IWF119" s="93"/>
      <c r="IWG119" s="93"/>
      <c r="IWH119" s="93"/>
      <c r="IWI119" s="93"/>
      <c r="IWJ119" s="93"/>
      <c r="IWK119" s="93"/>
      <c r="IWL119" s="93"/>
      <c r="IWM119" s="93"/>
      <c r="IWN119" s="93"/>
      <c r="IWO119" s="93"/>
      <c r="IWP119" s="93"/>
      <c r="IWQ119" s="93"/>
      <c r="IWR119" s="93"/>
      <c r="IWS119" s="93"/>
      <c r="IWT119" s="93"/>
      <c r="IWU119" s="93"/>
      <c r="IWV119" s="93"/>
      <c r="IWW119" s="93"/>
      <c r="IWX119" s="93"/>
      <c r="IWY119" s="93"/>
      <c r="IWZ119" s="93"/>
      <c r="IXA119" s="93"/>
      <c r="IXB119" s="93"/>
      <c r="IXC119" s="93"/>
      <c r="IXD119" s="93"/>
      <c r="IXE119" s="93"/>
      <c r="IXF119" s="93"/>
      <c r="IXG119" s="93"/>
      <c r="IXH119" s="93"/>
      <c r="IXI119" s="93"/>
      <c r="IXJ119" s="93"/>
      <c r="IXP119" s="93"/>
      <c r="IXS119" s="93"/>
      <c r="IXV119" s="93"/>
      <c r="IXY119" s="93"/>
      <c r="IYB119" s="93"/>
      <c r="IYE119" s="93"/>
      <c r="IYK119" s="93"/>
      <c r="IYT119" s="93"/>
      <c r="IYW119" s="93"/>
      <c r="IYZ119" s="93"/>
      <c r="IZC119" s="93"/>
      <c r="IZO119" s="93"/>
      <c r="IZU119" s="93"/>
      <c r="IZX119" s="93"/>
      <c r="JAA119" s="93"/>
      <c r="JAD119" s="93"/>
      <c r="JAJ119" s="93"/>
      <c r="JAM119" s="93"/>
      <c r="JAP119" s="93"/>
      <c r="JAS119" s="93"/>
      <c r="JAU119" s="93"/>
      <c r="JAV119" s="93"/>
      <c r="JBA119" s="93"/>
      <c r="JBD119" s="93"/>
      <c r="JBG119" s="93"/>
      <c r="JBJ119" s="93"/>
      <c r="JBM119" s="93"/>
      <c r="JBP119" s="93"/>
      <c r="JBS119" s="93"/>
      <c r="JBY119" s="93"/>
      <c r="JCB119" s="93"/>
      <c r="JCE119" s="93"/>
      <c r="JCG119" s="93"/>
      <c r="JCH119" s="93"/>
      <c r="JCP119" s="93"/>
      <c r="JCS119" s="93"/>
      <c r="JCV119" s="93"/>
      <c r="JDG119" s="93"/>
      <c r="JDH119" s="93"/>
      <c r="JDM119" s="93"/>
      <c r="JDQ119" s="93"/>
      <c r="JDR119" s="93"/>
      <c r="JDZ119" s="93"/>
      <c r="JEA119" s="93"/>
      <c r="JFA119" s="93"/>
      <c r="JFB119" s="93"/>
      <c r="JFC119" s="93"/>
      <c r="JFD119" s="93"/>
      <c r="JFE119" s="93"/>
      <c r="JFF119" s="93"/>
      <c r="JFG119" s="93"/>
      <c r="JFH119" s="93"/>
      <c r="JFI119" s="93"/>
      <c r="JFJ119" s="93"/>
      <c r="JFK119" s="93"/>
      <c r="JFL119" s="93"/>
      <c r="JFM119" s="93"/>
      <c r="JFN119" s="93"/>
      <c r="JFO119" s="93"/>
      <c r="JFP119" s="93"/>
      <c r="JFQ119" s="93"/>
      <c r="JFR119" s="93"/>
      <c r="JFS119" s="93"/>
      <c r="JFT119" s="93"/>
      <c r="JFU119" s="93"/>
      <c r="JFV119" s="93"/>
      <c r="JFW119" s="93"/>
      <c r="JFX119" s="93"/>
      <c r="JFY119" s="93"/>
      <c r="JFZ119" s="93"/>
      <c r="JGA119" s="93"/>
      <c r="JGB119" s="93"/>
      <c r="JGC119" s="93"/>
      <c r="JGD119" s="93"/>
      <c r="JGE119" s="93"/>
      <c r="JGF119" s="93"/>
      <c r="JGG119" s="93"/>
      <c r="JGH119" s="93"/>
      <c r="JGI119" s="93"/>
      <c r="JGJ119" s="93"/>
      <c r="JGK119" s="93"/>
      <c r="JGL119" s="93"/>
      <c r="JGM119" s="93"/>
      <c r="JGN119" s="93"/>
      <c r="JGO119" s="93"/>
      <c r="JGP119" s="93"/>
      <c r="JGQ119" s="93"/>
      <c r="JGR119" s="93"/>
      <c r="JGS119" s="93"/>
      <c r="JGT119" s="93"/>
      <c r="JGU119" s="93"/>
      <c r="JGV119" s="93"/>
      <c r="JGW119" s="93"/>
      <c r="JGX119" s="93"/>
      <c r="JGY119" s="93"/>
      <c r="JGZ119" s="93"/>
      <c r="JHA119" s="93"/>
      <c r="JHB119" s="93"/>
      <c r="JHC119" s="93"/>
      <c r="JHD119" s="93"/>
      <c r="JHE119" s="93"/>
      <c r="JHF119" s="93"/>
      <c r="JHL119" s="93"/>
      <c r="JHO119" s="93"/>
      <c r="JHR119" s="93"/>
      <c r="JHU119" s="93"/>
      <c r="JHX119" s="93"/>
      <c r="JIA119" s="93"/>
      <c r="JIG119" s="93"/>
      <c r="JIP119" s="93"/>
      <c r="JIS119" s="93"/>
      <c r="JIV119" s="93"/>
      <c r="JIY119" s="93"/>
      <c r="JJK119" s="93"/>
      <c r="JJQ119" s="93"/>
      <c r="JJT119" s="93"/>
      <c r="JJW119" s="93"/>
      <c r="JJZ119" s="93"/>
      <c r="JKF119" s="93"/>
      <c r="JKI119" s="93"/>
      <c r="JKL119" s="93"/>
      <c r="JKO119" s="93"/>
      <c r="JKQ119" s="93"/>
      <c r="JKR119" s="93"/>
      <c r="JKW119" s="93"/>
      <c r="JKZ119" s="93"/>
      <c r="JLC119" s="93"/>
      <c r="JLF119" s="93"/>
      <c r="JLI119" s="93"/>
      <c r="JLL119" s="93"/>
      <c r="JLO119" s="93"/>
      <c r="JLU119" s="93"/>
      <c r="JLX119" s="93"/>
      <c r="JMA119" s="93"/>
      <c r="JMC119" s="93"/>
      <c r="JMD119" s="93"/>
      <c r="JML119" s="93"/>
      <c r="JMO119" s="93"/>
      <c r="JMR119" s="93"/>
      <c r="JNC119" s="93"/>
      <c r="JND119" s="93"/>
      <c r="JNI119" s="93"/>
      <c r="JNM119" s="93"/>
      <c r="JNN119" s="93"/>
      <c r="JNV119" s="93"/>
      <c r="JNW119" s="93"/>
      <c r="JOW119" s="93"/>
      <c r="JOX119" s="93"/>
      <c r="JOY119" s="93"/>
      <c r="JOZ119" s="93"/>
      <c r="JPA119" s="93"/>
      <c r="JPB119" s="93"/>
      <c r="JPC119" s="93"/>
      <c r="JPD119" s="93"/>
      <c r="JPE119" s="93"/>
      <c r="JPF119" s="93"/>
      <c r="JPG119" s="93"/>
      <c r="JPH119" s="93"/>
      <c r="JPI119" s="93"/>
      <c r="JPJ119" s="93"/>
      <c r="JPK119" s="93"/>
      <c r="JPL119" s="93"/>
      <c r="JPM119" s="93"/>
      <c r="JPN119" s="93"/>
      <c r="JPO119" s="93"/>
      <c r="JPP119" s="93"/>
      <c r="JPQ119" s="93"/>
      <c r="JPR119" s="93"/>
      <c r="JPS119" s="93"/>
      <c r="JPT119" s="93"/>
      <c r="JPU119" s="93"/>
      <c r="JPV119" s="93"/>
      <c r="JPW119" s="93"/>
      <c r="JPX119" s="93"/>
      <c r="JPY119" s="93"/>
      <c r="JPZ119" s="93"/>
      <c r="JQA119" s="93"/>
      <c r="JQB119" s="93"/>
      <c r="JQC119" s="93"/>
      <c r="JQD119" s="93"/>
      <c r="JQE119" s="93"/>
      <c r="JQF119" s="93"/>
      <c r="JQG119" s="93"/>
      <c r="JQH119" s="93"/>
      <c r="JQI119" s="93"/>
      <c r="JQJ119" s="93"/>
      <c r="JQK119" s="93"/>
      <c r="JQL119" s="93"/>
      <c r="JQM119" s="93"/>
      <c r="JQN119" s="93"/>
      <c r="JQO119" s="93"/>
      <c r="JQP119" s="93"/>
      <c r="JQQ119" s="93"/>
      <c r="JQR119" s="93"/>
      <c r="JQS119" s="93"/>
      <c r="JQT119" s="93"/>
      <c r="JQU119" s="93"/>
      <c r="JQV119" s="93"/>
      <c r="JQW119" s="93"/>
      <c r="JQX119" s="93"/>
      <c r="JQY119" s="93"/>
      <c r="JQZ119" s="93"/>
      <c r="JRA119" s="93"/>
      <c r="JRB119" s="93"/>
      <c r="JRH119" s="93"/>
      <c r="JRK119" s="93"/>
      <c r="JRN119" s="93"/>
      <c r="JRQ119" s="93"/>
      <c r="JRT119" s="93"/>
      <c r="JRW119" s="93"/>
      <c r="JSC119" s="93"/>
      <c r="JSL119" s="93"/>
      <c r="JSO119" s="93"/>
      <c r="JSR119" s="93"/>
      <c r="JSU119" s="93"/>
      <c r="JTG119" s="93"/>
      <c r="JTM119" s="93"/>
      <c r="JTP119" s="93"/>
      <c r="JTS119" s="93"/>
      <c r="JTV119" s="93"/>
      <c r="JUB119" s="93"/>
      <c r="JUE119" s="93"/>
      <c r="JUH119" s="93"/>
      <c r="JUK119" s="93"/>
      <c r="JUM119" s="93"/>
      <c r="JUN119" s="93"/>
      <c r="JUS119" s="93"/>
      <c r="JUV119" s="93"/>
      <c r="JUY119" s="93"/>
      <c r="JVB119" s="93"/>
      <c r="JVE119" s="93"/>
      <c r="JVH119" s="93"/>
      <c r="JVK119" s="93"/>
      <c r="JVQ119" s="93"/>
      <c r="JVT119" s="93"/>
      <c r="JVW119" s="93"/>
      <c r="JVY119" s="93"/>
      <c r="JVZ119" s="93"/>
      <c r="JWH119" s="93"/>
      <c r="JWK119" s="93"/>
      <c r="JWN119" s="93"/>
      <c r="JWY119" s="93"/>
      <c r="JWZ119" s="93"/>
      <c r="JXE119" s="93"/>
      <c r="JXI119" s="93"/>
      <c r="JXJ119" s="93"/>
      <c r="JXR119" s="93"/>
      <c r="JXS119" s="93"/>
      <c r="JYS119" s="93"/>
      <c r="JYT119" s="93"/>
      <c r="JYU119" s="93"/>
      <c r="JYV119" s="93"/>
      <c r="JYW119" s="93"/>
      <c r="JYX119" s="93"/>
      <c r="JYY119" s="93"/>
      <c r="JYZ119" s="93"/>
      <c r="JZA119" s="93"/>
      <c r="JZB119" s="93"/>
      <c r="JZC119" s="93"/>
      <c r="JZD119" s="93"/>
      <c r="JZE119" s="93"/>
      <c r="JZF119" s="93"/>
      <c r="JZG119" s="93"/>
      <c r="JZH119" s="93"/>
      <c r="JZI119" s="93"/>
      <c r="JZJ119" s="93"/>
      <c r="JZK119" s="93"/>
      <c r="JZL119" s="93"/>
      <c r="JZM119" s="93"/>
      <c r="JZN119" s="93"/>
      <c r="JZO119" s="93"/>
      <c r="JZP119" s="93"/>
      <c r="JZQ119" s="93"/>
      <c r="JZR119" s="93"/>
      <c r="JZS119" s="93"/>
      <c r="JZT119" s="93"/>
      <c r="JZU119" s="93"/>
      <c r="JZV119" s="93"/>
      <c r="JZW119" s="93"/>
      <c r="JZX119" s="93"/>
      <c r="JZY119" s="93"/>
      <c r="JZZ119" s="93"/>
      <c r="KAA119" s="93"/>
      <c r="KAB119" s="93"/>
      <c r="KAC119" s="93"/>
      <c r="KAD119" s="93"/>
      <c r="KAE119" s="93"/>
      <c r="KAF119" s="93"/>
      <c r="KAG119" s="93"/>
      <c r="KAH119" s="93"/>
      <c r="KAI119" s="93"/>
      <c r="KAJ119" s="93"/>
      <c r="KAK119" s="93"/>
      <c r="KAL119" s="93"/>
      <c r="KAM119" s="93"/>
      <c r="KAN119" s="93"/>
      <c r="KAO119" s="93"/>
      <c r="KAP119" s="93"/>
      <c r="KAQ119" s="93"/>
      <c r="KAR119" s="93"/>
      <c r="KAS119" s="93"/>
      <c r="KAT119" s="93"/>
      <c r="KAU119" s="93"/>
      <c r="KAV119" s="93"/>
      <c r="KAW119" s="93"/>
      <c r="KAX119" s="93"/>
      <c r="KBD119" s="93"/>
      <c r="KBG119" s="93"/>
      <c r="KBJ119" s="93"/>
      <c r="KBM119" s="93"/>
      <c r="KBP119" s="93"/>
      <c r="KBS119" s="93"/>
      <c r="KBY119" s="93"/>
      <c r="KCH119" s="93"/>
      <c r="KCK119" s="93"/>
      <c r="KCN119" s="93"/>
      <c r="KCQ119" s="93"/>
      <c r="KDC119" s="93"/>
      <c r="KDI119" s="93"/>
      <c r="KDL119" s="93"/>
      <c r="KDO119" s="93"/>
      <c r="KDR119" s="93"/>
      <c r="KDX119" s="93"/>
      <c r="KEA119" s="93"/>
      <c r="KED119" s="93"/>
      <c r="KEG119" s="93"/>
      <c r="KEI119" s="93"/>
      <c r="KEJ119" s="93"/>
      <c r="KEO119" s="93"/>
      <c r="KER119" s="93"/>
      <c r="KEU119" s="93"/>
      <c r="KEX119" s="93"/>
      <c r="KFA119" s="93"/>
      <c r="KFD119" s="93"/>
      <c r="KFG119" s="93"/>
      <c r="KFM119" s="93"/>
      <c r="KFP119" s="93"/>
      <c r="KFS119" s="93"/>
      <c r="KFU119" s="93"/>
      <c r="KFV119" s="93"/>
      <c r="KGD119" s="93"/>
      <c r="KGG119" s="93"/>
      <c r="KGJ119" s="93"/>
      <c r="KGU119" s="93"/>
      <c r="KGV119" s="93"/>
      <c r="KHA119" s="93"/>
      <c r="KHE119" s="93"/>
      <c r="KHF119" s="93"/>
      <c r="KHN119" s="93"/>
      <c r="KHO119" s="93"/>
      <c r="KIO119" s="93"/>
      <c r="KIP119" s="93"/>
      <c r="KIQ119" s="93"/>
      <c r="KIR119" s="93"/>
      <c r="KIS119" s="93"/>
      <c r="KIT119" s="93"/>
      <c r="KIU119" s="93"/>
      <c r="KIV119" s="93"/>
      <c r="KIW119" s="93"/>
      <c r="KIX119" s="93"/>
      <c r="KIY119" s="93"/>
      <c r="KIZ119" s="93"/>
      <c r="KJA119" s="93"/>
      <c r="KJB119" s="93"/>
      <c r="KJC119" s="93"/>
      <c r="KJD119" s="93"/>
      <c r="KJE119" s="93"/>
      <c r="KJF119" s="93"/>
      <c r="KJG119" s="93"/>
      <c r="KJH119" s="93"/>
      <c r="KJI119" s="93"/>
      <c r="KJJ119" s="93"/>
      <c r="KJK119" s="93"/>
      <c r="KJL119" s="93"/>
      <c r="KJM119" s="93"/>
      <c r="KJN119" s="93"/>
      <c r="KJO119" s="93"/>
      <c r="KJP119" s="93"/>
      <c r="KJQ119" s="93"/>
      <c r="KJR119" s="93"/>
      <c r="KJS119" s="93"/>
      <c r="KJT119" s="93"/>
      <c r="KJU119" s="93"/>
      <c r="KJV119" s="93"/>
      <c r="KJW119" s="93"/>
      <c r="KJX119" s="93"/>
      <c r="KJY119" s="93"/>
      <c r="KJZ119" s="93"/>
      <c r="KKA119" s="93"/>
      <c r="KKB119" s="93"/>
      <c r="KKC119" s="93"/>
      <c r="KKD119" s="93"/>
      <c r="KKE119" s="93"/>
      <c r="KKF119" s="93"/>
      <c r="KKG119" s="93"/>
      <c r="KKH119" s="93"/>
      <c r="KKI119" s="93"/>
      <c r="KKJ119" s="93"/>
      <c r="KKK119" s="93"/>
      <c r="KKL119" s="93"/>
      <c r="KKM119" s="93"/>
      <c r="KKN119" s="93"/>
      <c r="KKO119" s="93"/>
      <c r="KKP119" s="93"/>
      <c r="KKQ119" s="93"/>
      <c r="KKR119" s="93"/>
      <c r="KKS119" s="93"/>
      <c r="KKT119" s="93"/>
      <c r="KKZ119" s="93"/>
      <c r="KLC119" s="93"/>
      <c r="KLF119" s="93"/>
      <c r="KLI119" s="93"/>
      <c r="KLL119" s="93"/>
      <c r="KLO119" s="93"/>
      <c r="KLU119" s="93"/>
      <c r="KMD119" s="93"/>
      <c r="KMG119" s="93"/>
      <c r="KMJ119" s="93"/>
      <c r="KMM119" s="93"/>
      <c r="KMY119" s="93"/>
      <c r="KNE119" s="93"/>
      <c r="KNH119" s="93"/>
      <c r="KNK119" s="93"/>
      <c r="KNN119" s="93"/>
      <c r="KNT119" s="93"/>
      <c r="KNW119" s="93"/>
      <c r="KNZ119" s="93"/>
      <c r="KOC119" s="93"/>
      <c r="KOE119" s="93"/>
      <c r="KOF119" s="93"/>
      <c r="KOK119" s="93"/>
      <c r="KON119" s="93"/>
      <c r="KOQ119" s="93"/>
      <c r="KOT119" s="93"/>
      <c r="KOW119" s="93"/>
      <c r="KOZ119" s="93"/>
      <c r="KPC119" s="93"/>
      <c r="KPI119" s="93"/>
      <c r="KPL119" s="93"/>
      <c r="KPO119" s="93"/>
      <c r="KPQ119" s="93"/>
      <c r="KPR119" s="93"/>
      <c r="KPZ119" s="93"/>
      <c r="KQC119" s="93"/>
      <c r="KQF119" s="93"/>
      <c r="KQQ119" s="93"/>
      <c r="KQR119" s="93"/>
      <c r="KQW119" s="93"/>
      <c r="KRA119" s="93"/>
      <c r="KRB119" s="93"/>
      <c r="KRJ119" s="93"/>
      <c r="KRK119" s="93"/>
      <c r="KSK119" s="93"/>
      <c r="KSL119" s="93"/>
      <c r="KSM119" s="93"/>
      <c r="KSN119" s="93"/>
      <c r="KSO119" s="93"/>
      <c r="KSP119" s="93"/>
      <c r="KSQ119" s="93"/>
      <c r="KSR119" s="93"/>
      <c r="KSS119" s="93"/>
      <c r="KST119" s="93"/>
      <c r="KSU119" s="93"/>
      <c r="KSV119" s="93"/>
      <c r="KSW119" s="93"/>
      <c r="KSX119" s="93"/>
      <c r="KSY119" s="93"/>
      <c r="KSZ119" s="93"/>
      <c r="KTA119" s="93"/>
      <c r="KTB119" s="93"/>
      <c r="KTC119" s="93"/>
      <c r="KTD119" s="93"/>
      <c r="KTE119" s="93"/>
      <c r="KTF119" s="93"/>
      <c r="KTG119" s="93"/>
      <c r="KTH119" s="93"/>
      <c r="KTI119" s="93"/>
      <c r="KTJ119" s="93"/>
      <c r="KTK119" s="93"/>
      <c r="KTL119" s="93"/>
      <c r="KTM119" s="93"/>
      <c r="KTN119" s="93"/>
      <c r="KTO119" s="93"/>
      <c r="KTP119" s="93"/>
      <c r="KTQ119" s="93"/>
      <c r="KTR119" s="93"/>
      <c r="KTS119" s="93"/>
      <c r="KTT119" s="93"/>
      <c r="KTU119" s="93"/>
      <c r="KTV119" s="93"/>
      <c r="KTW119" s="93"/>
      <c r="KTX119" s="93"/>
      <c r="KTY119" s="93"/>
      <c r="KTZ119" s="93"/>
      <c r="KUA119" s="93"/>
      <c r="KUB119" s="93"/>
      <c r="KUC119" s="93"/>
      <c r="KUD119" s="93"/>
      <c r="KUE119" s="93"/>
      <c r="KUF119" s="93"/>
      <c r="KUG119" s="93"/>
      <c r="KUH119" s="93"/>
      <c r="KUI119" s="93"/>
      <c r="KUJ119" s="93"/>
      <c r="KUK119" s="93"/>
      <c r="KUL119" s="93"/>
      <c r="KUM119" s="93"/>
      <c r="KUN119" s="93"/>
      <c r="KUO119" s="93"/>
      <c r="KUP119" s="93"/>
      <c r="KUV119" s="93"/>
      <c r="KUY119" s="93"/>
      <c r="KVB119" s="93"/>
      <c r="KVE119" s="93"/>
      <c r="KVH119" s="93"/>
      <c r="KVK119" s="93"/>
      <c r="KVQ119" s="93"/>
      <c r="KVZ119" s="93"/>
      <c r="KWC119" s="93"/>
      <c r="KWF119" s="93"/>
      <c r="KWI119" s="93"/>
      <c r="KWU119" s="93"/>
      <c r="KXA119" s="93"/>
      <c r="KXD119" s="93"/>
      <c r="KXG119" s="93"/>
      <c r="KXJ119" s="93"/>
      <c r="KXP119" s="93"/>
      <c r="KXS119" s="93"/>
      <c r="KXV119" s="93"/>
      <c r="KXY119" s="93"/>
      <c r="KYA119" s="93"/>
      <c r="KYB119" s="93"/>
      <c r="KYG119" s="93"/>
      <c r="KYJ119" s="93"/>
      <c r="KYM119" s="93"/>
      <c r="KYP119" s="93"/>
      <c r="KYS119" s="93"/>
      <c r="KYV119" s="93"/>
      <c r="KYY119" s="93"/>
      <c r="KZE119" s="93"/>
      <c r="KZH119" s="93"/>
      <c r="KZK119" s="93"/>
      <c r="KZM119" s="93"/>
      <c r="KZN119" s="93"/>
      <c r="KZV119" s="93"/>
      <c r="KZY119" s="93"/>
      <c r="LAB119" s="93"/>
      <c r="LAM119" s="93"/>
      <c r="LAN119" s="93"/>
      <c r="LAS119" s="93"/>
      <c r="LAW119" s="93"/>
      <c r="LAX119" s="93"/>
      <c r="LBF119" s="93"/>
      <c r="LBG119" s="93"/>
      <c r="LCG119" s="93"/>
      <c r="LCH119" s="93"/>
      <c r="LCI119" s="93"/>
      <c r="LCJ119" s="93"/>
      <c r="LCK119" s="93"/>
      <c r="LCL119" s="93"/>
      <c r="LCM119" s="93"/>
      <c r="LCN119" s="93"/>
      <c r="LCO119" s="93"/>
      <c r="LCP119" s="93"/>
      <c r="LCQ119" s="93"/>
      <c r="LCR119" s="93"/>
      <c r="LCS119" s="93"/>
      <c r="LCT119" s="93"/>
      <c r="LCU119" s="93"/>
      <c r="LCV119" s="93"/>
      <c r="LCW119" s="93"/>
      <c r="LCX119" s="93"/>
      <c r="LCY119" s="93"/>
      <c r="LCZ119" s="93"/>
      <c r="LDA119" s="93"/>
      <c r="LDB119" s="93"/>
      <c r="LDC119" s="93"/>
      <c r="LDD119" s="93"/>
      <c r="LDE119" s="93"/>
      <c r="LDF119" s="93"/>
      <c r="LDG119" s="93"/>
      <c r="LDH119" s="93"/>
      <c r="LDI119" s="93"/>
      <c r="LDJ119" s="93"/>
      <c r="LDK119" s="93"/>
      <c r="LDL119" s="93"/>
      <c r="LDM119" s="93"/>
      <c r="LDN119" s="93"/>
      <c r="LDO119" s="93"/>
      <c r="LDP119" s="93"/>
      <c r="LDQ119" s="93"/>
      <c r="LDR119" s="93"/>
      <c r="LDS119" s="93"/>
      <c r="LDT119" s="93"/>
      <c r="LDU119" s="93"/>
      <c r="LDV119" s="93"/>
      <c r="LDW119" s="93"/>
      <c r="LDX119" s="93"/>
      <c r="LDY119" s="93"/>
      <c r="LDZ119" s="93"/>
      <c r="LEA119" s="93"/>
      <c r="LEB119" s="93"/>
      <c r="LEC119" s="93"/>
      <c r="LED119" s="93"/>
      <c r="LEE119" s="93"/>
      <c r="LEF119" s="93"/>
      <c r="LEG119" s="93"/>
      <c r="LEH119" s="93"/>
      <c r="LEI119" s="93"/>
      <c r="LEJ119" s="93"/>
      <c r="LEK119" s="93"/>
      <c r="LEL119" s="93"/>
      <c r="LER119" s="93"/>
      <c r="LEU119" s="93"/>
      <c r="LEX119" s="93"/>
      <c r="LFA119" s="93"/>
      <c r="LFD119" s="93"/>
      <c r="LFG119" s="93"/>
      <c r="LFM119" s="93"/>
      <c r="LFV119" s="93"/>
      <c r="LFY119" s="93"/>
      <c r="LGB119" s="93"/>
      <c r="LGE119" s="93"/>
      <c r="LGQ119" s="93"/>
      <c r="LGW119" s="93"/>
      <c r="LGZ119" s="93"/>
      <c r="LHC119" s="93"/>
      <c r="LHF119" s="93"/>
      <c r="LHL119" s="93"/>
      <c r="LHO119" s="93"/>
      <c r="LHR119" s="93"/>
      <c r="LHU119" s="93"/>
      <c r="LHW119" s="93"/>
      <c r="LHX119" s="93"/>
      <c r="LIC119" s="93"/>
      <c r="LIF119" s="93"/>
      <c r="LII119" s="93"/>
      <c r="LIL119" s="93"/>
      <c r="LIO119" s="93"/>
      <c r="LIR119" s="93"/>
      <c r="LIU119" s="93"/>
      <c r="LJA119" s="93"/>
      <c r="LJD119" s="93"/>
      <c r="LJG119" s="93"/>
      <c r="LJI119" s="93"/>
      <c r="LJJ119" s="93"/>
      <c r="LJR119" s="93"/>
      <c r="LJU119" s="93"/>
      <c r="LJX119" s="93"/>
      <c r="LKI119" s="93"/>
      <c r="LKJ119" s="93"/>
      <c r="LKO119" s="93"/>
      <c r="LKS119" s="93"/>
      <c r="LKT119" s="93"/>
      <c r="LLB119" s="93"/>
      <c r="LLC119" s="93"/>
      <c r="LMC119" s="93"/>
      <c r="LMD119" s="93"/>
      <c r="LME119" s="93"/>
      <c r="LMF119" s="93"/>
      <c r="LMG119" s="93"/>
      <c r="LMH119" s="93"/>
      <c r="LMI119" s="93"/>
      <c r="LMJ119" s="93"/>
      <c r="LMK119" s="93"/>
      <c r="LML119" s="93"/>
      <c r="LMM119" s="93"/>
      <c r="LMN119" s="93"/>
      <c r="LMO119" s="93"/>
      <c r="LMP119" s="93"/>
      <c r="LMQ119" s="93"/>
      <c r="LMR119" s="93"/>
      <c r="LMS119" s="93"/>
      <c r="LMT119" s="93"/>
      <c r="LMU119" s="93"/>
      <c r="LMV119" s="93"/>
      <c r="LMW119" s="93"/>
      <c r="LMX119" s="93"/>
      <c r="LMY119" s="93"/>
      <c r="LMZ119" s="93"/>
      <c r="LNA119" s="93"/>
      <c r="LNB119" s="93"/>
      <c r="LNC119" s="93"/>
      <c r="LND119" s="93"/>
      <c r="LNE119" s="93"/>
      <c r="LNF119" s="93"/>
      <c r="LNG119" s="93"/>
      <c r="LNH119" s="93"/>
      <c r="LNI119" s="93"/>
      <c r="LNJ119" s="93"/>
      <c r="LNK119" s="93"/>
      <c r="LNL119" s="93"/>
      <c r="LNM119" s="93"/>
      <c r="LNN119" s="93"/>
      <c r="LNO119" s="93"/>
      <c r="LNP119" s="93"/>
      <c r="LNQ119" s="93"/>
      <c r="LNR119" s="93"/>
      <c r="LNS119" s="93"/>
      <c r="LNT119" s="93"/>
      <c r="LNU119" s="93"/>
      <c r="LNV119" s="93"/>
      <c r="LNW119" s="93"/>
      <c r="LNX119" s="93"/>
      <c r="LNY119" s="93"/>
      <c r="LNZ119" s="93"/>
      <c r="LOA119" s="93"/>
      <c r="LOB119" s="93"/>
      <c r="LOC119" s="93"/>
      <c r="LOD119" s="93"/>
      <c r="LOE119" s="93"/>
      <c r="LOF119" s="93"/>
      <c r="LOG119" s="93"/>
      <c r="LOH119" s="93"/>
      <c r="LON119" s="93"/>
      <c r="LOQ119" s="93"/>
      <c r="LOT119" s="93"/>
      <c r="LOW119" s="93"/>
      <c r="LOZ119" s="93"/>
      <c r="LPC119" s="93"/>
      <c r="LPI119" s="93"/>
      <c r="LPR119" s="93"/>
      <c r="LPU119" s="93"/>
      <c r="LPX119" s="93"/>
      <c r="LQA119" s="93"/>
      <c r="LQM119" s="93"/>
      <c r="LQS119" s="93"/>
      <c r="LQV119" s="93"/>
      <c r="LQY119" s="93"/>
      <c r="LRB119" s="93"/>
      <c r="LRH119" s="93"/>
      <c r="LRK119" s="93"/>
      <c r="LRN119" s="93"/>
      <c r="LRQ119" s="93"/>
      <c r="LRS119" s="93"/>
      <c r="LRT119" s="93"/>
      <c r="LRY119" s="93"/>
      <c r="LSB119" s="93"/>
      <c r="LSE119" s="93"/>
      <c r="LSH119" s="93"/>
      <c r="LSK119" s="93"/>
      <c r="LSN119" s="93"/>
      <c r="LSQ119" s="93"/>
      <c r="LSW119" s="93"/>
      <c r="LSZ119" s="93"/>
      <c r="LTC119" s="93"/>
      <c r="LTE119" s="93"/>
      <c r="LTF119" s="93"/>
      <c r="LTN119" s="93"/>
      <c r="LTQ119" s="93"/>
      <c r="LTT119" s="93"/>
      <c r="LUE119" s="93"/>
      <c r="LUF119" s="93"/>
      <c r="LUK119" s="93"/>
      <c r="LUO119" s="93"/>
      <c r="LUP119" s="93"/>
      <c r="LUX119" s="93"/>
      <c r="LUY119" s="93"/>
      <c r="LVY119" s="93"/>
      <c r="LVZ119" s="93"/>
      <c r="LWA119" s="93"/>
      <c r="LWB119" s="93"/>
      <c r="LWC119" s="93"/>
      <c r="LWD119" s="93"/>
      <c r="LWE119" s="93"/>
      <c r="LWF119" s="93"/>
      <c r="LWG119" s="93"/>
      <c r="LWH119" s="93"/>
      <c r="LWI119" s="93"/>
      <c r="LWJ119" s="93"/>
      <c r="LWK119" s="93"/>
      <c r="LWL119" s="93"/>
      <c r="LWM119" s="93"/>
      <c r="LWN119" s="93"/>
      <c r="LWO119" s="93"/>
      <c r="LWP119" s="93"/>
      <c r="LWQ119" s="93"/>
      <c r="LWR119" s="93"/>
      <c r="LWS119" s="93"/>
      <c r="LWT119" s="93"/>
      <c r="LWU119" s="93"/>
      <c r="LWV119" s="93"/>
      <c r="LWW119" s="93"/>
      <c r="LWX119" s="93"/>
      <c r="LWY119" s="93"/>
      <c r="LWZ119" s="93"/>
      <c r="LXA119" s="93"/>
      <c r="LXB119" s="93"/>
      <c r="LXC119" s="93"/>
      <c r="LXD119" s="93"/>
      <c r="LXE119" s="93"/>
      <c r="LXF119" s="93"/>
      <c r="LXG119" s="93"/>
      <c r="LXH119" s="93"/>
      <c r="LXI119" s="93"/>
      <c r="LXJ119" s="93"/>
      <c r="LXK119" s="93"/>
      <c r="LXL119" s="93"/>
      <c r="LXM119" s="93"/>
      <c r="LXN119" s="93"/>
      <c r="LXO119" s="93"/>
      <c r="LXP119" s="93"/>
      <c r="LXQ119" s="93"/>
      <c r="LXR119" s="93"/>
      <c r="LXS119" s="93"/>
      <c r="LXT119" s="93"/>
      <c r="LXU119" s="93"/>
      <c r="LXV119" s="93"/>
      <c r="LXW119" s="93"/>
      <c r="LXX119" s="93"/>
      <c r="LXY119" s="93"/>
      <c r="LXZ119" s="93"/>
      <c r="LYA119" s="93"/>
      <c r="LYB119" s="93"/>
      <c r="LYC119" s="93"/>
      <c r="LYD119" s="93"/>
      <c r="LYJ119" s="93"/>
      <c r="LYM119" s="93"/>
      <c r="LYP119" s="93"/>
      <c r="LYS119" s="93"/>
      <c r="LYV119" s="93"/>
      <c r="LYY119" s="93"/>
      <c r="LZE119" s="93"/>
      <c r="LZN119" s="93"/>
      <c r="LZQ119" s="93"/>
      <c r="LZT119" s="93"/>
      <c r="LZW119" s="93"/>
      <c r="MAI119" s="93"/>
      <c r="MAO119" s="93"/>
      <c r="MAR119" s="93"/>
      <c r="MAU119" s="93"/>
      <c r="MAX119" s="93"/>
      <c r="MBD119" s="93"/>
      <c r="MBG119" s="93"/>
      <c r="MBJ119" s="93"/>
      <c r="MBM119" s="93"/>
      <c r="MBO119" s="93"/>
      <c r="MBP119" s="93"/>
      <c r="MBU119" s="93"/>
      <c r="MBX119" s="93"/>
      <c r="MCA119" s="93"/>
      <c r="MCD119" s="93"/>
      <c r="MCG119" s="93"/>
      <c r="MCJ119" s="93"/>
      <c r="MCM119" s="93"/>
      <c r="MCS119" s="93"/>
      <c r="MCV119" s="93"/>
      <c r="MCY119" s="93"/>
      <c r="MDA119" s="93"/>
      <c r="MDB119" s="93"/>
      <c r="MDJ119" s="93"/>
      <c r="MDM119" s="93"/>
      <c r="MDP119" s="93"/>
      <c r="MEA119" s="93"/>
      <c r="MEB119" s="93"/>
      <c r="MEG119" s="93"/>
      <c r="MEK119" s="93"/>
      <c r="MEL119" s="93"/>
      <c r="MET119" s="93"/>
      <c r="MEU119" s="93"/>
      <c r="MFU119" s="93"/>
      <c r="MFV119" s="93"/>
      <c r="MFW119" s="93"/>
      <c r="MFX119" s="93"/>
      <c r="MFY119" s="93"/>
      <c r="MFZ119" s="93"/>
      <c r="MGA119" s="93"/>
      <c r="MGB119" s="93"/>
      <c r="MGC119" s="93"/>
      <c r="MGD119" s="93"/>
      <c r="MGE119" s="93"/>
      <c r="MGF119" s="93"/>
      <c r="MGG119" s="93"/>
      <c r="MGH119" s="93"/>
      <c r="MGI119" s="93"/>
      <c r="MGJ119" s="93"/>
      <c r="MGK119" s="93"/>
      <c r="MGL119" s="93"/>
      <c r="MGM119" s="93"/>
      <c r="MGN119" s="93"/>
      <c r="MGO119" s="93"/>
      <c r="MGP119" s="93"/>
      <c r="MGQ119" s="93"/>
      <c r="MGR119" s="93"/>
      <c r="MGS119" s="93"/>
      <c r="MGT119" s="93"/>
      <c r="MGU119" s="93"/>
      <c r="MGV119" s="93"/>
      <c r="MGW119" s="93"/>
      <c r="MGX119" s="93"/>
      <c r="MGY119" s="93"/>
      <c r="MGZ119" s="93"/>
      <c r="MHA119" s="93"/>
      <c r="MHB119" s="93"/>
      <c r="MHC119" s="93"/>
      <c r="MHD119" s="93"/>
      <c r="MHE119" s="93"/>
      <c r="MHF119" s="93"/>
      <c r="MHG119" s="93"/>
      <c r="MHH119" s="93"/>
      <c r="MHI119" s="93"/>
      <c r="MHJ119" s="93"/>
      <c r="MHK119" s="93"/>
      <c r="MHL119" s="93"/>
      <c r="MHM119" s="93"/>
      <c r="MHN119" s="93"/>
      <c r="MHO119" s="93"/>
      <c r="MHP119" s="93"/>
      <c r="MHQ119" s="93"/>
      <c r="MHR119" s="93"/>
      <c r="MHS119" s="93"/>
      <c r="MHT119" s="93"/>
      <c r="MHU119" s="93"/>
      <c r="MHV119" s="93"/>
      <c r="MHW119" s="93"/>
      <c r="MHX119" s="93"/>
      <c r="MHY119" s="93"/>
      <c r="MHZ119" s="93"/>
      <c r="MIF119" s="93"/>
      <c r="MII119" s="93"/>
      <c r="MIL119" s="93"/>
      <c r="MIO119" s="93"/>
      <c r="MIR119" s="93"/>
      <c r="MIU119" s="93"/>
      <c r="MJA119" s="93"/>
      <c r="MJJ119" s="93"/>
      <c r="MJM119" s="93"/>
      <c r="MJP119" s="93"/>
      <c r="MJS119" s="93"/>
      <c r="MKE119" s="93"/>
      <c r="MKK119" s="93"/>
      <c r="MKN119" s="93"/>
      <c r="MKQ119" s="93"/>
      <c r="MKT119" s="93"/>
      <c r="MKZ119" s="93"/>
      <c r="MLC119" s="93"/>
      <c r="MLF119" s="93"/>
      <c r="MLI119" s="93"/>
      <c r="MLK119" s="93"/>
      <c r="MLL119" s="93"/>
      <c r="MLQ119" s="93"/>
      <c r="MLT119" s="93"/>
      <c r="MLW119" s="93"/>
      <c r="MLZ119" s="93"/>
      <c r="MMC119" s="93"/>
      <c r="MMF119" s="93"/>
      <c r="MMI119" s="93"/>
      <c r="MMO119" s="93"/>
      <c r="MMR119" s="93"/>
      <c r="MMU119" s="93"/>
      <c r="MMW119" s="93"/>
      <c r="MMX119" s="93"/>
      <c r="MNF119" s="93"/>
      <c r="MNI119" s="93"/>
      <c r="MNL119" s="93"/>
      <c r="MNW119" s="93"/>
      <c r="MNX119" s="93"/>
      <c r="MOC119" s="93"/>
      <c r="MOG119" s="93"/>
      <c r="MOH119" s="93"/>
      <c r="MOP119" s="93"/>
      <c r="MOQ119" s="93"/>
      <c r="MPQ119" s="93"/>
      <c r="MPR119" s="93"/>
      <c r="MPS119" s="93"/>
      <c r="MPT119" s="93"/>
      <c r="MPU119" s="93"/>
      <c r="MPV119" s="93"/>
      <c r="MPW119" s="93"/>
      <c r="MPX119" s="93"/>
      <c r="MPY119" s="93"/>
      <c r="MPZ119" s="93"/>
      <c r="MQA119" s="93"/>
      <c r="MQB119" s="93"/>
      <c r="MQC119" s="93"/>
      <c r="MQD119" s="93"/>
      <c r="MQE119" s="93"/>
      <c r="MQF119" s="93"/>
      <c r="MQG119" s="93"/>
      <c r="MQH119" s="93"/>
      <c r="MQI119" s="93"/>
      <c r="MQJ119" s="93"/>
      <c r="MQK119" s="93"/>
      <c r="MQL119" s="93"/>
      <c r="MQM119" s="93"/>
      <c r="MQN119" s="93"/>
      <c r="MQO119" s="93"/>
      <c r="MQP119" s="93"/>
      <c r="MQQ119" s="93"/>
      <c r="MQR119" s="93"/>
      <c r="MQS119" s="93"/>
      <c r="MQT119" s="93"/>
      <c r="MQU119" s="93"/>
      <c r="MQV119" s="93"/>
      <c r="MQW119" s="93"/>
      <c r="MQX119" s="93"/>
      <c r="MQY119" s="93"/>
      <c r="MQZ119" s="93"/>
      <c r="MRA119" s="93"/>
      <c r="MRB119" s="93"/>
      <c r="MRC119" s="93"/>
      <c r="MRD119" s="93"/>
      <c r="MRE119" s="93"/>
      <c r="MRF119" s="93"/>
      <c r="MRG119" s="93"/>
      <c r="MRH119" s="93"/>
      <c r="MRI119" s="93"/>
      <c r="MRJ119" s="93"/>
      <c r="MRK119" s="93"/>
      <c r="MRL119" s="93"/>
      <c r="MRM119" s="93"/>
      <c r="MRN119" s="93"/>
      <c r="MRO119" s="93"/>
      <c r="MRP119" s="93"/>
      <c r="MRQ119" s="93"/>
      <c r="MRR119" s="93"/>
      <c r="MRS119" s="93"/>
      <c r="MRT119" s="93"/>
      <c r="MRU119" s="93"/>
      <c r="MRV119" s="93"/>
      <c r="MSB119" s="93"/>
      <c r="MSE119" s="93"/>
      <c r="MSH119" s="93"/>
      <c r="MSK119" s="93"/>
      <c r="MSN119" s="93"/>
      <c r="MSQ119" s="93"/>
      <c r="MSW119" s="93"/>
      <c r="MTF119" s="93"/>
      <c r="MTI119" s="93"/>
      <c r="MTL119" s="93"/>
      <c r="MTO119" s="93"/>
      <c r="MUA119" s="93"/>
      <c r="MUG119" s="93"/>
      <c r="MUJ119" s="93"/>
      <c r="MUM119" s="93"/>
      <c r="MUP119" s="93"/>
      <c r="MUV119" s="93"/>
      <c r="MUY119" s="93"/>
      <c r="MVB119" s="93"/>
      <c r="MVE119" s="93"/>
      <c r="MVG119" s="93"/>
      <c r="MVH119" s="93"/>
      <c r="MVM119" s="93"/>
      <c r="MVP119" s="93"/>
      <c r="MVS119" s="93"/>
      <c r="MVV119" s="93"/>
      <c r="MVY119" s="93"/>
      <c r="MWB119" s="93"/>
      <c r="MWE119" s="93"/>
      <c r="MWK119" s="93"/>
      <c r="MWN119" s="93"/>
      <c r="MWQ119" s="93"/>
      <c r="MWS119" s="93"/>
      <c r="MWT119" s="93"/>
      <c r="MXB119" s="93"/>
      <c r="MXE119" s="93"/>
      <c r="MXH119" s="93"/>
      <c r="MXS119" s="93"/>
      <c r="MXT119" s="93"/>
      <c r="MXY119" s="93"/>
      <c r="MYC119" s="93"/>
      <c r="MYD119" s="93"/>
      <c r="MYL119" s="93"/>
      <c r="MYM119" s="93"/>
      <c r="MZM119" s="93"/>
      <c r="MZN119" s="93"/>
      <c r="MZO119" s="93"/>
      <c r="MZP119" s="93"/>
      <c r="MZQ119" s="93"/>
      <c r="MZR119" s="93"/>
      <c r="MZS119" s="93"/>
      <c r="MZT119" s="93"/>
      <c r="MZU119" s="93"/>
      <c r="MZV119" s="93"/>
      <c r="MZW119" s="93"/>
      <c r="MZX119" s="93"/>
      <c r="MZY119" s="93"/>
      <c r="MZZ119" s="93"/>
      <c r="NAA119" s="93"/>
      <c r="NAB119" s="93"/>
      <c r="NAC119" s="93"/>
      <c r="NAD119" s="93"/>
      <c r="NAE119" s="93"/>
      <c r="NAF119" s="93"/>
      <c r="NAG119" s="93"/>
      <c r="NAH119" s="93"/>
      <c r="NAI119" s="93"/>
      <c r="NAJ119" s="93"/>
      <c r="NAK119" s="93"/>
      <c r="NAL119" s="93"/>
      <c r="NAM119" s="93"/>
      <c r="NAN119" s="93"/>
      <c r="NAO119" s="93"/>
      <c r="NAP119" s="93"/>
      <c r="NAQ119" s="93"/>
      <c r="NAR119" s="93"/>
      <c r="NAS119" s="93"/>
      <c r="NAT119" s="93"/>
      <c r="NAU119" s="93"/>
      <c r="NAV119" s="93"/>
      <c r="NAW119" s="93"/>
      <c r="NAX119" s="93"/>
      <c r="NAY119" s="93"/>
      <c r="NAZ119" s="93"/>
      <c r="NBA119" s="93"/>
      <c r="NBB119" s="93"/>
      <c r="NBC119" s="93"/>
      <c r="NBD119" s="93"/>
      <c r="NBE119" s="93"/>
      <c r="NBF119" s="93"/>
      <c r="NBG119" s="93"/>
      <c r="NBH119" s="93"/>
      <c r="NBI119" s="93"/>
      <c r="NBJ119" s="93"/>
      <c r="NBK119" s="93"/>
      <c r="NBL119" s="93"/>
      <c r="NBM119" s="93"/>
      <c r="NBN119" s="93"/>
      <c r="NBO119" s="93"/>
      <c r="NBP119" s="93"/>
      <c r="NBQ119" s="93"/>
      <c r="NBR119" s="93"/>
      <c r="NBX119" s="93"/>
      <c r="NCA119" s="93"/>
      <c r="NCD119" s="93"/>
      <c r="NCG119" s="93"/>
      <c r="NCJ119" s="93"/>
      <c r="NCM119" s="93"/>
      <c r="NCS119" s="93"/>
      <c r="NDB119" s="93"/>
      <c r="NDE119" s="93"/>
      <c r="NDH119" s="93"/>
      <c r="NDK119" s="93"/>
      <c r="NDW119" s="93"/>
      <c r="NEC119" s="93"/>
      <c r="NEF119" s="93"/>
      <c r="NEI119" s="93"/>
      <c r="NEL119" s="93"/>
      <c r="NER119" s="93"/>
      <c r="NEU119" s="93"/>
      <c r="NEX119" s="93"/>
      <c r="NFA119" s="93"/>
      <c r="NFC119" s="93"/>
      <c r="NFD119" s="93"/>
      <c r="NFI119" s="93"/>
      <c r="NFL119" s="93"/>
      <c r="NFO119" s="93"/>
      <c r="NFR119" s="93"/>
      <c r="NFU119" s="93"/>
      <c r="NFX119" s="93"/>
      <c r="NGA119" s="93"/>
      <c r="NGG119" s="93"/>
      <c r="NGJ119" s="93"/>
      <c r="NGM119" s="93"/>
      <c r="NGO119" s="93"/>
      <c r="NGP119" s="93"/>
      <c r="NGX119" s="93"/>
      <c r="NHA119" s="93"/>
      <c r="NHD119" s="93"/>
      <c r="NHO119" s="93"/>
      <c r="NHP119" s="93"/>
      <c r="NHU119" s="93"/>
      <c r="NHY119" s="93"/>
      <c r="NHZ119" s="93"/>
      <c r="NIH119" s="93"/>
      <c r="NII119" s="93"/>
      <c r="NJI119" s="93"/>
      <c r="NJJ119" s="93"/>
      <c r="NJK119" s="93"/>
      <c r="NJL119" s="93"/>
      <c r="NJM119" s="93"/>
      <c r="NJN119" s="93"/>
      <c r="NJO119" s="93"/>
      <c r="NJP119" s="93"/>
      <c r="NJQ119" s="93"/>
      <c r="NJR119" s="93"/>
      <c r="NJS119" s="93"/>
      <c r="NJT119" s="93"/>
      <c r="NJU119" s="93"/>
      <c r="NJV119" s="93"/>
      <c r="NJW119" s="93"/>
      <c r="NJX119" s="93"/>
      <c r="NJY119" s="93"/>
      <c r="NJZ119" s="93"/>
      <c r="NKA119" s="93"/>
      <c r="NKB119" s="93"/>
      <c r="NKC119" s="93"/>
      <c r="NKD119" s="93"/>
      <c r="NKE119" s="93"/>
      <c r="NKF119" s="93"/>
      <c r="NKG119" s="93"/>
      <c r="NKH119" s="93"/>
      <c r="NKI119" s="93"/>
      <c r="NKJ119" s="93"/>
      <c r="NKK119" s="93"/>
      <c r="NKL119" s="93"/>
      <c r="NKM119" s="93"/>
      <c r="NKN119" s="93"/>
      <c r="NKO119" s="93"/>
      <c r="NKP119" s="93"/>
      <c r="NKQ119" s="93"/>
      <c r="NKR119" s="93"/>
      <c r="NKS119" s="93"/>
      <c r="NKT119" s="93"/>
      <c r="NKU119" s="93"/>
      <c r="NKV119" s="93"/>
      <c r="NKW119" s="93"/>
      <c r="NKX119" s="93"/>
      <c r="NKY119" s="93"/>
      <c r="NKZ119" s="93"/>
      <c r="NLA119" s="93"/>
      <c r="NLB119" s="93"/>
      <c r="NLC119" s="93"/>
      <c r="NLD119" s="93"/>
      <c r="NLE119" s="93"/>
      <c r="NLF119" s="93"/>
      <c r="NLG119" s="93"/>
      <c r="NLH119" s="93"/>
      <c r="NLI119" s="93"/>
      <c r="NLJ119" s="93"/>
      <c r="NLK119" s="93"/>
      <c r="NLL119" s="93"/>
      <c r="NLM119" s="93"/>
      <c r="NLN119" s="93"/>
      <c r="NLT119" s="93"/>
      <c r="NLW119" s="93"/>
      <c r="NLZ119" s="93"/>
      <c r="NMC119" s="93"/>
      <c r="NMF119" s="93"/>
      <c r="NMI119" s="93"/>
      <c r="NMO119" s="93"/>
      <c r="NMX119" s="93"/>
      <c r="NNA119" s="93"/>
      <c r="NND119" s="93"/>
      <c r="NNG119" s="93"/>
      <c r="NNS119" s="93"/>
      <c r="NNY119" s="93"/>
      <c r="NOB119" s="93"/>
      <c r="NOE119" s="93"/>
      <c r="NOH119" s="93"/>
      <c r="NON119" s="93"/>
      <c r="NOQ119" s="93"/>
      <c r="NOT119" s="93"/>
      <c r="NOW119" s="93"/>
      <c r="NOY119" s="93"/>
      <c r="NOZ119" s="93"/>
      <c r="NPE119" s="93"/>
      <c r="NPH119" s="93"/>
      <c r="NPK119" s="93"/>
      <c r="NPN119" s="93"/>
      <c r="NPQ119" s="93"/>
      <c r="NPT119" s="93"/>
      <c r="NPW119" s="93"/>
      <c r="NQC119" s="93"/>
      <c r="NQF119" s="93"/>
      <c r="NQI119" s="93"/>
      <c r="NQK119" s="93"/>
      <c r="NQL119" s="93"/>
      <c r="NQT119" s="93"/>
      <c r="NQW119" s="93"/>
      <c r="NQZ119" s="93"/>
      <c r="NRK119" s="93"/>
      <c r="NRL119" s="93"/>
      <c r="NRQ119" s="93"/>
      <c r="NRU119" s="93"/>
      <c r="NRV119" s="93"/>
      <c r="NSD119" s="93"/>
      <c r="NSE119" s="93"/>
      <c r="NTE119" s="93"/>
      <c r="NTF119" s="93"/>
      <c r="NTG119" s="93"/>
      <c r="NTH119" s="93"/>
      <c r="NTI119" s="93"/>
      <c r="NTJ119" s="93"/>
      <c r="NTK119" s="93"/>
      <c r="NTL119" s="93"/>
      <c r="NTM119" s="93"/>
      <c r="NTN119" s="93"/>
      <c r="NTO119" s="93"/>
      <c r="NTP119" s="93"/>
      <c r="NTQ119" s="93"/>
      <c r="NTR119" s="93"/>
      <c r="NTS119" s="93"/>
      <c r="NTT119" s="93"/>
      <c r="NTU119" s="93"/>
      <c r="NTV119" s="93"/>
      <c r="NTW119" s="93"/>
      <c r="NTX119" s="93"/>
      <c r="NTY119" s="93"/>
      <c r="NTZ119" s="93"/>
      <c r="NUA119" s="93"/>
      <c r="NUB119" s="93"/>
      <c r="NUC119" s="93"/>
      <c r="NUD119" s="93"/>
      <c r="NUE119" s="93"/>
      <c r="NUF119" s="93"/>
      <c r="NUG119" s="93"/>
      <c r="NUH119" s="93"/>
      <c r="NUI119" s="93"/>
      <c r="NUJ119" s="93"/>
      <c r="NUK119" s="93"/>
      <c r="NUL119" s="93"/>
      <c r="NUM119" s="93"/>
      <c r="NUN119" s="93"/>
      <c r="NUO119" s="93"/>
      <c r="NUP119" s="93"/>
      <c r="NUQ119" s="93"/>
      <c r="NUR119" s="93"/>
      <c r="NUS119" s="93"/>
      <c r="NUT119" s="93"/>
      <c r="NUU119" s="93"/>
      <c r="NUV119" s="93"/>
      <c r="NUW119" s="93"/>
      <c r="NUX119" s="93"/>
      <c r="NUY119" s="93"/>
      <c r="NUZ119" s="93"/>
      <c r="NVA119" s="93"/>
      <c r="NVB119" s="93"/>
      <c r="NVC119" s="93"/>
      <c r="NVD119" s="93"/>
      <c r="NVE119" s="93"/>
      <c r="NVF119" s="93"/>
      <c r="NVG119" s="93"/>
      <c r="NVH119" s="93"/>
      <c r="NVI119" s="93"/>
      <c r="NVJ119" s="93"/>
      <c r="NVP119" s="93"/>
      <c r="NVS119" s="93"/>
      <c r="NVV119" s="93"/>
      <c r="NVY119" s="93"/>
      <c r="NWB119" s="93"/>
      <c r="NWE119" s="93"/>
      <c r="NWK119" s="93"/>
      <c r="NWT119" s="93"/>
      <c r="NWW119" s="93"/>
      <c r="NWZ119" s="93"/>
      <c r="NXC119" s="93"/>
      <c r="NXO119" s="93"/>
      <c r="NXU119" s="93"/>
      <c r="NXX119" s="93"/>
      <c r="NYA119" s="93"/>
      <c r="NYD119" s="93"/>
      <c r="NYJ119" s="93"/>
      <c r="NYM119" s="93"/>
      <c r="NYP119" s="93"/>
      <c r="NYS119" s="93"/>
      <c r="NYU119" s="93"/>
      <c r="NYV119" s="93"/>
      <c r="NZA119" s="93"/>
      <c r="NZD119" s="93"/>
      <c r="NZG119" s="93"/>
      <c r="NZJ119" s="93"/>
      <c r="NZM119" s="93"/>
      <c r="NZP119" s="93"/>
      <c r="NZS119" s="93"/>
      <c r="NZY119" s="93"/>
      <c r="OAB119" s="93"/>
      <c r="OAE119" s="93"/>
      <c r="OAG119" s="93"/>
      <c r="OAH119" s="93"/>
      <c r="OAP119" s="93"/>
      <c r="OAS119" s="93"/>
      <c r="OAV119" s="93"/>
      <c r="OBG119" s="93"/>
      <c r="OBH119" s="93"/>
      <c r="OBM119" s="93"/>
      <c r="OBQ119" s="93"/>
      <c r="OBR119" s="93"/>
      <c r="OBZ119" s="93"/>
      <c r="OCA119" s="93"/>
      <c r="ODA119" s="93"/>
      <c r="ODB119" s="93"/>
      <c r="ODC119" s="93"/>
      <c r="ODD119" s="93"/>
      <c r="ODE119" s="93"/>
      <c r="ODF119" s="93"/>
      <c r="ODG119" s="93"/>
      <c r="ODH119" s="93"/>
      <c r="ODI119" s="93"/>
      <c r="ODJ119" s="93"/>
      <c r="ODK119" s="93"/>
      <c r="ODL119" s="93"/>
      <c r="ODM119" s="93"/>
      <c r="ODN119" s="93"/>
      <c r="ODO119" s="93"/>
      <c r="ODP119" s="93"/>
      <c r="ODQ119" s="93"/>
      <c r="ODR119" s="93"/>
      <c r="ODS119" s="93"/>
      <c r="ODT119" s="93"/>
      <c r="ODU119" s="93"/>
      <c r="ODV119" s="93"/>
      <c r="ODW119" s="93"/>
      <c r="ODX119" s="93"/>
      <c r="ODY119" s="93"/>
      <c r="ODZ119" s="93"/>
      <c r="OEA119" s="93"/>
      <c r="OEB119" s="93"/>
      <c r="OEC119" s="93"/>
      <c r="OED119" s="93"/>
      <c r="OEE119" s="93"/>
      <c r="OEF119" s="93"/>
      <c r="OEG119" s="93"/>
      <c r="OEH119" s="93"/>
      <c r="OEI119" s="93"/>
      <c r="OEJ119" s="93"/>
      <c r="OEK119" s="93"/>
      <c r="OEL119" s="93"/>
      <c r="OEM119" s="93"/>
      <c r="OEN119" s="93"/>
      <c r="OEO119" s="93"/>
      <c r="OEP119" s="93"/>
      <c r="OEQ119" s="93"/>
      <c r="OER119" s="93"/>
      <c r="OES119" s="93"/>
      <c r="OET119" s="93"/>
      <c r="OEU119" s="93"/>
      <c r="OEV119" s="93"/>
      <c r="OEW119" s="93"/>
      <c r="OEX119" s="93"/>
      <c r="OEY119" s="93"/>
      <c r="OEZ119" s="93"/>
      <c r="OFA119" s="93"/>
      <c r="OFB119" s="93"/>
      <c r="OFC119" s="93"/>
      <c r="OFD119" s="93"/>
      <c r="OFE119" s="93"/>
      <c r="OFF119" s="93"/>
      <c r="OFL119" s="93"/>
      <c r="OFO119" s="93"/>
      <c r="OFR119" s="93"/>
      <c r="OFU119" s="93"/>
      <c r="OFX119" s="93"/>
      <c r="OGA119" s="93"/>
      <c r="OGG119" s="93"/>
      <c r="OGP119" s="93"/>
      <c r="OGS119" s="93"/>
      <c r="OGV119" s="93"/>
      <c r="OGY119" s="93"/>
      <c r="OHK119" s="93"/>
      <c r="OHQ119" s="93"/>
      <c r="OHT119" s="93"/>
      <c r="OHW119" s="93"/>
      <c r="OHZ119" s="93"/>
      <c r="OIF119" s="93"/>
      <c r="OII119" s="93"/>
      <c r="OIL119" s="93"/>
      <c r="OIO119" s="93"/>
      <c r="OIQ119" s="93"/>
      <c r="OIR119" s="93"/>
      <c r="OIW119" s="93"/>
      <c r="OIZ119" s="93"/>
      <c r="OJC119" s="93"/>
      <c r="OJF119" s="93"/>
      <c r="OJI119" s="93"/>
      <c r="OJL119" s="93"/>
      <c r="OJO119" s="93"/>
      <c r="OJU119" s="93"/>
      <c r="OJX119" s="93"/>
      <c r="OKA119" s="93"/>
      <c r="OKC119" s="93"/>
      <c r="OKD119" s="93"/>
      <c r="OKL119" s="93"/>
      <c r="OKO119" s="93"/>
      <c r="OKR119" s="93"/>
      <c r="OLC119" s="93"/>
      <c r="OLD119" s="93"/>
      <c r="OLI119" s="93"/>
      <c r="OLM119" s="93"/>
      <c r="OLN119" s="93"/>
      <c r="OLV119" s="93"/>
      <c r="OLW119" s="93"/>
      <c r="OMW119" s="93"/>
      <c r="OMX119" s="93"/>
      <c r="OMY119" s="93"/>
      <c r="OMZ119" s="93"/>
      <c r="ONA119" s="93"/>
      <c r="ONB119" s="93"/>
      <c r="ONC119" s="93"/>
      <c r="OND119" s="93"/>
      <c r="ONE119" s="93"/>
      <c r="ONF119" s="93"/>
      <c r="ONG119" s="93"/>
      <c r="ONH119" s="93"/>
      <c r="ONI119" s="93"/>
      <c r="ONJ119" s="93"/>
      <c r="ONK119" s="93"/>
      <c r="ONL119" s="93"/>
      <c r="ONM119" s="93"/>
      <c r="ONN119" s="93"/>
      <c r="ONO119" s="93"/>
      <c r="ONP119" s="93"/>
      <c r="ONQ119" s="93"/>
      <c r="ONR119" s="93"/>
      <c r="ONS119" s="93"/>
      <c r="ONT119" s="93"/>
      <c r="ONU119" s="93"/>
      <c r="ONV119" s="93"/>
      <c r="ONW119" s="93"/>
      <c r="ONX119" s="93"/>
      <c r="ONY119" s="93"/>
      <c r="ONZ119" s="93"/>
      <c r="OOA119" s="93"/>
      <c r="OOB119" s="93"/>
      <c r="OOC119" s="93"/>
      <c r="OOD119" s="93"/>
      <c r="OOE119" s="93"/>
      <c r="OOF119" s="93"/>
      <c r="OOG119" s="93"/>
      <c r="OOH119" s="93"/>
      <c r="OOI119" s="93"/>
      <c r="OOJ119" s="93"/>
      <c r="OOK119" s="93"/>
      <c r="OOL119" s="93"/>
      <c r="OOM119" s="93"/>
      <c r="OON119" s="93"/>
      <c r="OOO119" s="93"/>
      <c r="OOP119" s="93"/>
      <c r="OOQ119" s="93"/>
      <c r="OOR119" s="93"/>
      <c r="OOS119" s="93"/>
      <c r="OOT119" s="93"/>
      <c r="OOU119" s="93"/>
      <c r="OOV119" s="93"/>
      <c r="OOW119" s="93"/>
      <c r="OOX119" s="93"/>
      <c r="OOY119" s="93"/>
      <c r="OOZ119" s="93"/>
      <c r="OPA119" s="93"/>
      <c r="OPB119" s="93"/>
      <c r="OPH119" s="93"/>
      <c r="OPK119" s="93"/>
      <c r="OPN119" s="93"/>
      <c r="OPQ119" s="93"/>
      <c r="OPT119" s="93"/>
      <c r="OPW119" s="93"/>
      <c r="OQC119" s="93"/>
      <c r="OQL119" s="93"/>
      <c r="OQO119" s="93"/>
      <c r="OQR119" s="93"/>
      <c r="OQU119" s="93"/>
      <c r="ORG119" s="93"/>
      <c r="ORM119" s="93"/>
      <c r="ORP119" s="93"/>
      <c r="ORS119" s="93"/>
      <c r="ORV119" s="93"/>
      <c r="OSB119" s="93"/>
      <c r="OSE119" s="93"/>
      <c r="OSH119" s="93"/>
      <c r="OSK119" s="93"/>
      <c r="OSM119" s="93"/>
      <c r="OSN119" s="93"/>
      <c r="OSS119" s="93"/>
      <c r="OSV119" s="93"/>
      <c r="OSY119" s="93"/>
      <c r="OTB119" s="93"/>
      <c r="OTE119" s="93"/>
      <c r="OTH119" s="93"/>
      <c r="OTK119" s="93"/>
      <c r="OTQ119" s="93"/>
      <c r="OTT119" s="93"/>
      <c r="OTW119" s="93"/>
      <c r="OTY119" s="93"/>
      <c r="OTZ119" s="93"/>
      <c r="OUH119" s="93"/>
      <c r="OUK119" s="93"/>
      <c r="OUN119" s="93"/>
      <c r="OUY119" s="93"/>
      <c r="OUZ119" s="93"/>
      <c r="OVE119" s="93"/>
      <c r="OVI119" s="93"/>
      <c r="OVJ119" s="93"/>
      <c r="OVR119" s="93"/>
      <c r="OVS119" s="93"/>
      <c r="OWS119" s="93"/>
      <c r="OWT119" s="93"/>
      <c r="OWU119" s="93"/>
      <c r="OWV119" s="93"/>
      <c r="OWW119" s="93"/>
      <c r="OWX119" s="93"/>
      <c r="OWY119" s="93"/>
      <c r="OWZ119" s="93"/>
      <c r="OXA119" s="93"/>
      <c r="OXB119" s="93"/>
      <c r="OXC119" s="93"/>
      <c r="OXD119" s="93"/>
      <c r="OXE119" s="93"/>
      <c r="OXF119" s="93"/>
      <c r="OXG119" s="93"/>
      <c r="OXH119" s="93"/>
      <c r="OXI119" s="93"/>
      <c r="OXJ119" s="93"/>
      <c r="OXK119" s="93"/>
      <c r="OXL119" s="93"/>
      <c r="OXM119" s="93"/>
      <c r="OXN119" s="93"/>
      <c r="OXO119" s="93"/>
      <c r="OXP119" s="93"/>
      <c r="OXQ119" s="93"/>
      <c r="OXR119" s="93"/>
      <c r="OXS119" s="93"/>
      <c r="OXT119" s="93"/>
      <c r="OXU119" s="93"/>
      <c r="OXV119" s="93"/>
      <c r="OXW119" s="93"/>
      <c r="OXX119" s="93"/>
      <c r="OXY119" s="93"/>
      <c r="OXZ119" s="93"/>
      <c r="OYA119" s="93"/>
      <c r="OYB119" s="93"/>
      <c r="OYC119" s="93"/>
      <c r="OYD119" s="93"/>
      <c r="OYE119" s="93"/>
      <c r="OYF119" s="93"/>
      <c r="OYG119" s="93"/>
      <c r="OYH119" s="93"/>
      <c r="OYI119" s="93"/>
      <c r="OYJ119" s="93"/>
      <c r="OYK119" s="93"/>
      <c r="OYL119" s="93"/>
      <c r="OYM119" s="93"/>
      <c r="OYN119" s="93"/>
      <c r="OYO119" s="93"/>
      <c r="OYP119" s="93"/>
      <c r="OYQ119" s="93"/>
      <c r="OYR119" s="93"/>
      <c r="OYS119" s="93"/>
      <c r="OYT119" s="93"/>
      <c r="OYU119" s="93"/>
      <c r="OYV119" s="93"/>
      <c r="OYW119" s="93"/>
      <c r="OYX119" s="93"/>
      <c r="OZD119" s="93"/>
      <c r="OZG119" s="93"/>
      <c r="OZJ119" s="93"/>
      <c r="OZM119" s="93"/>
      <c r="OZP119" s="93"/>
      <c r="OZS119" s="93"/>
      <c r="OZY119" s="93"/>
      <c r="PAH119" s="93"/>
      <c r="PAK119" s="93"/>
      <c r="PAN119" s="93"/>
      <c r="PAQ119" s="93"/>
      <c r="PBC119" s="93"/>
      <c r="PBI119" s="93"/>
      <c r="PBL119" s="93"/>
      <c r="PBO119" s="93"/>
      <c r="PBR119" s="93"/>
      <c r="PBX119" s="93"/>
      <c r="PCA119" s="93"/>
      <c r="PCD119" s="93"/>
      <c r="PCG119" s="93"/>
      <c r="PCI119" s="93"/>
      <c r="PCJ119" s="93"/>
      <c r="PCO119" s="93"/>
      <c r="PCR119" s="93"/>
      <c r="PCU119" s="93"/>
      <c r="PCX119" s="93"/>
      <c r="PDA119" s="93"/>
      <c r="PDD119" s="93"/>
      <c r="PDG119" s="93"/>
      <c r="PDM119" s="93"/>
      <c r="PDP119" s="93"/>
      <c r="PDS119" s="93"/>
      <c r="PDU119" s="93"/>
      <c r="PDV119" s="93"/>
      <c r="PED119" s="93"/>
      <c r="PEG119" s="93"/>
      <c r="PEJ119" s="93"/>
      <c r="PEU119" s="93"/>
      <c r="PEV119" s="93"/>
      <c r="PFA119" s="93"/>
      <c r="PFE119" s="93"/>
      <c r="PFF119" s="93"/>
      <c r="PFN119" s="93"/>
      <c r="PFO119" s="93"/>
      <c r="PGO119" s="93"/>
      <c r="PGP119" s="93"/>
      <c r="PGQ119" s="93"/>
      <c r="PGR119" s="93"/>
      <c r="PGS119" s="93"/>
      <c r="PGT119" s="93"/>
      <c r="PGU119" s="93"/>
      <c r="PGV119" s="93"/>
      <c r="PGW119" s="93"/>
      <c r="PGX119" s="93"/>
      <c r="PGY119" s="93"/>
      <c r="PGZ119" s="93"/>
      <c r="PHA119" s="93"/>
      <c r="PHB119" s="93"/>
      <c r="PHC119" s="93"/>
      <c r="PHD119" s="93"/>
      <c r="PHE119" s="93"/>
      <c r="PHF119" s="93"/>
      <c r="PHG119" s="93"/>
      <c r="PHH119" s="93"/>
      <c r="PHI119" s="93"/>
      <c r="PHJ119" s="93"/>
      <c r="PHK119" s="93"/>
      <c r="PHL119" s="93"/>
      <c r="PHM119" s="93"/>
      <c r="PHN119" s="93"/>
      <c r="PHO119" s="93"/>
      <c r="PHP119" s="93"/>
      <c r="PHQ119" s="93"/>
      <c r="PHR119" s="93"/>
      <c r="PHS119" s="93"/>
      <c r="PHT119" s="93"/>
      <c r="PHU119" s="93"/>
      <c r="PHV119" s="93"/>
      <c r="PHW119" s="93"/>
      <c r="PHX119" s="93"/>
      <c r="PHY119" s="93"/>
      <c r="PHZ119" s="93"/>
      <c r="PIA119" s="93"/>
      <c r="PIB119" s="93"/>
      <c r="PIC119" s="93"/>
      <c r="PID119" s="93"/>
      <c r="PIE119" s="93"/>
      <c r="PIF119" s="93"/>
      <c r="PIG119" s="93"/>
      <c r="PIH119" s="93"/>
      <c r="PII119" s="93"/>
      <c r="PIJ119" s="93"/>
      <c r="PIK119" s="93"/>
      <c r="PIL119" s="93"/>
      <c r="PIM119" s="93"/>
      <c r="PIN119" s="93"/>
      <c r="PIO119" s="93"/>
      <c r="PIP119" s="93"/>
      <c r="PIQ119" s="93"/>
      <c r="PIR119" s="93"/>
      <c r="PIS119" s="93"/>
      <c r="PIT119" s="93"/>
      <c r="PIZ119" s="93"/>
      <c r="PJC119" s="93"/>
      <c r="PJF119" s="93"/>
      <c r="PJI119" s="93"/>
      <c r="PJL119" s="93"/>
      <c r="PJO119" s="93"/>
      <c r="PJU119" s="93"/>
      <c r="PKD119" s="93"/>
      <c r="PKG119" s="93"/>
      <c r="PKJ119" s="93"/>
      <c r="PKM119" s="93"/>
      <c r="PKY119" s="93"/>
      <c r="PLE119" s="93"/>
      <c r="PLH119" s="93"/>
      <c r="PLK119" s="93"/>
      <c r="PLN119" s="93"/>
      <c r="PLT119" s="93"/>
      <c r="PLW119" s="93"/>
      <c r="PLZ119" s="93"/>
      <c r="PMC119" s="93"/>
      <c r="PME119" s="93"/>
      <c r="PMF119" s="93"/>
      <c r="PMK119" s="93"/>
      <c r="PMN119" s="93"/>
      <c r="PMQ119" s="93"/>
      <c r="PMT119" s="93"/>
      <c r="PMW119" s="93"/>
      <c r="PMZ119" s="93"/>
      <c r="PNC119" s="93"/>
      <c r="PNI119" s="93"/>
      <c r="PNL119" s="93"/>
      <c r="PNO119" s="93"/>
      <c r="PNQ119" s="93"/>
      <c r="PNR119" s="93"/>
      <c r="PNZ119" s="93"/>
      <c r="POC119" s="93"/>
      <c r="POF119" s="93"/>
      <c r="POQ119" s="93"/>
      <c r="POR119" s="93"/>
      <c r="POW119" s="93"/>
      <c r="PPA119" s="93"/>
      <c r="PPB119" s="93"/>
      <c r="PPJ119" s="93"/>
      <c r="PPK119" s="93"/>
      <c r="PQK119" s="93"/>
      <c r="PQL119" s="93"/>
      <c r="PQM119" s="93"/>
      <c r="PQN119" s="93"/>
      <c r="PQO119" s="93"/>
      <c r="PQP119" s="93"/>
      <c r="PQQ119" s="93"/>
      <c r="PQR119" s="93"/>
      <c r="PQS119" s="93"/>
      <c r="PQT119" s="93"/>
      <c r="PQU119" s="93"/>
      <c r="PQV119" s="93"/>
      <c r="PQW119" s="93"/>
      <c r="PQX119" s="93"/>
      <c r="PQY119" s="93"/>
      <c r="PQZ119" s="93"/>
      <c r="PRA119" s="93"/>
      <c r="PRB119" s="93"/>
      <c r="PRC119" s="93"/>
      <c r="PRD119" s="93"/>
      <c r="PRE119" s="93"/>
      <c r="PRF119" s="93"/>
      <c r="PRG119" s="93"/>
      <c r="PRH119" s="93"/>
      <c r="PRI119" s="93"/>
      <c r="PRJ119" s="93"/>
      <c r="PRK119" s="93"/>
      <c r="PRL119" s="93"/>
      <c r="PRM119" s="93"/>
      <c r="PRN119" s="93"/>
      <c r="PRO119" s="93"/>
      <c r="PRP119" s="93"/>
      <c r="PRQ119" s="93"/>
      <c r="PRR119" s="93"/>
      <c r="PRS119" s="93"/>
      <c r="PRT119" s="93"/>
      <c r="PRU119" s="93"/>
      <c r="PRV119" s="93"/>
      <c r="PRW119" s="93"/>
      <c r="PRX119" s="93"/>
      <c r="PRY119" s="93"/>
      <c r="PRZ119" s="93"/>
      <c r="PSA119" s="93"/>
      <c r="PSB119" s="93"/>
      <c r="PSC119" s="93"/>
      <c r="PSD119" s="93"/>
      <c r="PSE119" s="93"/>
      <c r="PSF119" s="93"/>
      <c r="PSG119" s="93"/>
      <c r="PSH119" s="93"/>
      <c r="PSI119" s="93"/>
      <c r="PSJ119" s="93"/>
      <c r="PSK119" s="93"/>
      <c r="PSL119" s="93"/>
      <c r="PSM119" s="93"/>
      <c r="PSN119" s="93"/>
      <c r="PSO119" s="93"/>
      <c r="PSP119" s="93"/>
      <c r="PSV119" s="93"/>
      <c r="PSY119" s="93"/>
      <c r="PTB119" s="93"/>
      <c r="PTE119" s="93"/>
      <c r="PTH119" s="93"/>
      <c r="PTK119" s="93"/>
      <c r="PTQ119" s="93"/>
      <c r="PTZ119" s="93"/>
      <c r="PUC119" s="93"/>
      <c r="PUF119" s="93"/>
      <c r="PUI119" s="93"/>
      <c r="PUU119" s="93"/>
      <c r="PVA119" s="93"/>
      <c r="PVD119" s="93"/>
      <c r="PVG119" s="93"/>
      <c r="PVJ119" s="93"/>
      <c r="PVP119" s="93"/>
      <c r="PVS119" s="93"/>
      <c r="PVV119" s="93"/>
      <c r="PVY119" s="93"/>
      <c r="PWA119" s="93"/>
      <c r="PWB119" s="93"/>
      <c r="PWG119" s="93"/>
      <c r="PWJ119" s="93"/>
      <c r="PWM119" s="93"/>
      <c r="PWP119" s="93"/>
      <c r="PWS119" s="93"/>
      <c r="PWV119" s="93"/>
      <c r="PWY119" s="93"/>
      <c r="PXE119" s="93"/>
      <c r="PXH119" s="93"/>
      <c r="PXK119" s="93"/>
      <c r="PXM119" s="93"/>
      <c r="PXN119" s="93"/>
      <c r="PXV119" s="93"/>
      <c r="PXY119" s="93"/>
      <c r="PYB119" s="93"/>
      <c r="PYM119" s="93"/>
      <c r="PYN119" s="93"/>
      <c r="PYS119" s="93"/>
      <c r="PYW119" s="93"/>
      <c r="PYX119" s="93"/>
      <c r="PZF119" s="93"/>
      <c r="PZG119" s="93"/>
      <c r="QAG119" s="93"/>
      <c r="QAH119" s="93"/>
      <c r="QAI119" s="93"/>
      <c r="QAJ119" s="93"/>
      <c r="QAK119" s="93"/>
      <c r="QAL119" s="93"/>
      <c r="QAM119" s="93"/>
      <c r="QAN119" s="93"/>
      <c r="QAO119" s="93"/>
      <c r="QAP119" s="93"/>
      <c r="QAQ119" s="93"/>
      <c r="QAR119" s="93"/>
      <c r="QAS119" s="93"/>
      <c r="QAT119" s="93"/>
      <c r="QAU119" s="93"/>
      <c r="QAV119" s="93"/>
      <c r="QAW119" s="93"/>
      <c r="QAX119" s="93"/>
      <c r="QAY119" s="93"/>
      <c r="QAZ119" s="93"/>
      <c r="QBA119" s="93"/>
      <c r="QBB119" s="93"/>
      <c r="QBC119" s="93"/>
      <c r="QBD119" s="93"/>
      <c r="QBE119" s="93"/>
      <c r="QBF119" s="93"/>
      <c r="QBG119" s="93"/>
      <c r="QBH119" s="93"/>
      <c r="QBI119" s="93"/>
      <c r="QBJ119" s="93"/>
      <c r="QBK119" s="93"/>
      <c r="QBL119" s="93"/>
      <c r="QBM119" s="93"/>
      <c r="QBN119" s="93"/>
      <c r="QBO119" s="93"/>
      <c r="QBP119" s="93"/>
      <c r="QBQ119" s="93"/>
      <c r="QBR119" s="93"/>
      <c r="QBS119" s="93"/>
      <c r="QBT119" s="93"/>
      <c r="QBU119" s="93"/>
      <c r="QBV119" s="93"/>
      <c r="QBW119" s="93"/>
      <c r="QBX119" s="93"/>
      <c r="QBY119" s="93"/>
      <c r="QBZ119" s="93"/>
      <c r="QCA119" s="93"/>
      <c r="QCB119" s="93"/>
      <c r="QCC119" s="93"/>
      <c r="QCD119" s="93"/>
      <c r="QCE119" s="93"/>
      <c r="QCF119" s="93"/>
      <c r="QCG119" s="93"/>
      <c r="QCH119" s="93"/>
      <c r="QCI119" s="93"/>
      <c r="QCJ119" s="93"/>
      <c r="QCK119" s="93"/>
      <c r="QCL119" s="93"/>
      <c r="QCR119" s="93"/>
      <c r="QCU119" s="93"/>
      <c r="QCX119" s="93"/>
      <c r="QDA119" s="93"/>
      <c r="QDD119" s="93"/>
      <c r="QDG119" s="93"/>
      <c r="QDM119" s="93"/>
      <c r="QDV119" s="93"/>
      <c r="QDY119" s="93"/>
      <c r="QEB119" s="93"/>
      <c r="QEE119" s="93"/>
      <c r="QEQ119" s="93"/>
      <c r="QEW119" s="93"/>
      <c r="QEZ119" s="93"/>
      <c r="QFC119" s="93"/>
      <c r="QFF119" s="93"/>
      <c r="QFL119" s="93"/>
      <c r="QFO119" s="93"/>
      <c r="QFR119" s="93"/>
      <c r="QFU119" s="93"/>
      <c r="QFW119" s="93"/>
      <c r="QFX119" s="93"/>
      <c r="QGC119" s="93"/>
      <c r="QGF119" s="93"/>
      <c r="QGI119" s="93"/>
      <c r="QGL119" s="93"/>
      <c r="QGO119" s="93"/>
      <c r="QGR119" s="93"/>
      <c r="QGU119" s="93"/>
      <c r="QHA119" s="93"/>
      <c r="QHD119" s="93"/>
      <c r="QHG119" s="93"/>
      <c r="QHI119" s="93"/>
      <c r="QHJ119" s="93"/>
      <c r="QHR119" s="93"/>
      <c r="QHU119" s="93"/>
      <c r="QHX119" s="93"/>
      <c r="QII119" s="93"/>
      <c r="QIJ119" s="93"/>
      <c r="QIO119" s="93"/>
      <c r="QIS119" s="93"/>
      <c r="QIT119" s="93"/>
      <c r="QJB119" s="93"/>
      <c r="QJC119" s="93"/>
      <c r="QKC119" s="93"/>
      <c r="QKD119" s="93"/>
      <c r="QKE119" s="93"/>
      <c r="QKF119" s="93"/>
      <c r="QKG119" s="93"/>
      <c r="QKH119" s="93"/>
      <c r="QKI119" s="93"/>
      <c r="QKJ119" s="93"/>
      <c r="QKK119" s="93"/>
      <c r="QKL119" s="93"/>
      <c r="QKM119" s="93"/>
      <c r="QKN119" s="93"/>
      <c r="QKO119" s="93"/>
      <c r="QKP119" s="93"/>
      <c r="QKQ119" s="93"/>
      <c r="QKR119" s="93"/>
      <c r="QKS119" s="93"/>
      <c r="QKT119" s="93"/>
      <c r="QKU119" s="93"/>
      <c r="QKV119" s="93"/>
      <c r="QKW119" s="93"/>
      <c r="QKX119" s="93"/>
      <c r="QKY119" s="93"/>
      <c r="QKZ119" s="93"/>
      <c r="QLA119" s="93"/>
      <c r="QLB119" s="93"/>
      <c r="QLC119" s="93"/>
      <c r="QLD119" s="93"/>
      <c r="QLE119" s="93"/>
      <c r="QLF119" s="93"/>
      <c r="QLG119" s="93"/>
      <c r="QLH119" s="93"/>
      <c r="QLI119" s="93"/>
      <c r="QLJ119" s="93"/>
      <c r="QLK119" s="93"/>
      <c r="QLL119" s="93"/>
      <c r="QLM119" s="93"/>
      <c r="QLN119" s="93"/>
      <c r="QLO119" s="93"/>
      <c r="QLP119" s="93"/>
      <c r="QLQ119" s="93"/>
      <c r="QLR119" s="93"/>
      <c r="QLS119" s="93"/>
      <c r="QLT119" s="93"/>
      <c r="QLU119" s="93"/>
      <c r="QLV119" s="93"/>
      <c r="QLW119" s="93"/>
      <c r="QLX119" s="93"/>
      <c r="QLY119" s="93"/>
      <c r="QLZ119" s="93"/>
      <c r="QMA119" s="93"/>
      <c r="QMB119" s="93"/>
      <c r="QMC119" s="93"/>
      <c r="QMD119" s="93"/>
      <c r="QME119" s="93"/>
      <c r="QMF119" s="93"/>
      <c r="QMG119" s="93"/>
      <c r="QMH119" s="93"/>
      <c r="QMN119" s="93"/>
      <c r="QMQ119" s="93"/>
      <c r="QMT119" s="93"/>
      <c r="QMW119" s="93"/>
      <c r="QMZ119" s="93"/>
      <c r="QNC119" s="93"/>
      <c r="QNI119" s="93"/>
      <c r="QNR119" s="93"/>
      <c r="QNU119" s="93"/>
      <c r="QNX119" s="93"/>
      <c r="QOA119" s="93"/>
      <c r="QOM119" s="93"/>
      <c r="QOS119" s="93"/>
      <c r="QOV119" s="93"/>
      <c r="QOY119" s="93"/>
      <c r="QPB119" s="93"/>
      <c r="QPH119" s="93"/>
      <c r="QPK119" s="93"/>
      <c r="QPN119" s="93"/>
      <c r="QPQ119" s="93"/>
      <c r="QPS119" s="93"/>
      <c r="QPT119" s="93"/>
      <c r="QPY119" s="93"/>
      <c r="QQB119" s="93"/>
      <c r="QQE119" s="93"/>
      <c r="QQH119" s="93"/>
      <c r="QQK119" s="93"/>
      <c r="QQN119" s="93"/>
      <c r="QQQ119" s="93"/>
      <c r="QQW119" s="93"/>
      <c r="QQZ119" s="93"/>
      <c r="QRC119" s="93"/>
      <c r="QRE119" s="93"/>
      <c r="QRF119" s="93"/>
      <c r="QRN119" s="93"/>
      <c r="QRQ119" s="93"/>
      <c r="QRT119" s="93"/>
      <c r="QSE119" s="93"/>
      <c r="QSF119" s="93"/>
      <c r="QSK119" s="93"/>
      <c r="QSO119" s="93"/>
      <c r="QSP119" s="93"/>
      <c r="QSX119" s="93"/>
      <c r="QSY119" s="93"/>
      <c r="QTY119" s="93"/>
      <c r="QTZ119" s="93"/>
      <c r="QUA119" s="93"/>
      <c r="QUB119" s="93"/>
      <c r="QUC119" s="93"/>
      <c r="QUD119" s="93"/>
      <c r="QUE119" s="93"/>
      <c r="QUF119" s="93"/>
      <c r="QUG119" s="93"/>
      <c r="QUH119" s="93"/>
      <c r="QUI119" s="93"/>
      <c r="QUJ119" s="93"/>
      <c r="QUK119" s="93"/>
      <c r="QUL119" s="93"/>
      <c r="QUM119" s="93"/>
      <c r="QUN119" s="93"/>
      <c r="QUO119" s="93"/>
      <c r="QUP119" s="93"/>
      <c r="QUQ119" s="93"/>
      <c r="QUR119" s="93"/>
      <c r="QUS119" s="93"/>
      <c r="QUT119" s="93"/>
      <c r="QUU119" s="93"/>
      <c r="QUV119" s="93"/>
      <c r="QUW119" s="93"/>
      <c r="QUX119" s="93"/>
      <c r="QUY119" s="93"/>
      <c r="QUZ119" s="93"/>
      <c r="QVA119" s="93"/>
      <c r="QVB119" s="93"/>
      <c r="QVC119" s="93"/>
      <c r="QVD119" s="93"/>
      <c r="QVE119" s="93"/>
      <c r="QVF119" s="93"/>
      <c r="QVG119" s="93"/>
      <c r="QVH119" s="93"/>
      <c r="QVI119" s="93"/>
      <c r="QVJ119" s="93"/>
      <c r="QVK119" s="93"/>
      <c r="QVL119" s="93"/>
      <c r="QVM119" s="93"/>
      <c r="QVN119" s="93"/>
      <c r="QVO119" s="93"/>
      <c r="QVP119" s="93"/>
      <c r="QVQ119" s="93"/>
      <c r="QVR119" s="93"/>
      <c r="QVS119" s="93"/>
      <c r="QVT119" s="93"/>
      <c r="QVU119" s="93"/>
      <c r="QVV119" s="93"/>
      <c r="QVW119" s="93"/>
      <c r="QVX119" s="93"/>
      <c r="QVY119" s="93"/>
      <c r="QVZ119" s="93"/>
      <c r="QWA119" s="93"/>
      <c r="QWB119" s="93"/>
      <c r="QWC119" s="93"/>
      <c r="QWD119" s="93"/>
      <c r="QWJ119" s="93"/>
      <c r="QWM119" s="93"/>
      <c r="QWP119" s="93"/>
      <c r="QWS119" s="93"/>
      <c r="QWV119" s="93"/>
      <c r="QWY119" s="93"/>
      <c r="QXE119" s="93"/>
      <c r="QXN119" s="93"/>
      <c r="QXQ119" s="93"/>
      <c r="QXT119" s="93"/>
      <c r="QXW119" s="93"/>
      <c r="QYI119" s="93"/>
      <c r="QYO119" s="93"/>
      <c r="QYR119" s="93"/>
      <c r="QYU119" s="93"/>
      <c r="QYX119" s="93"/>
      <c r="QZD119" s="93"/>
      <c r="QZG119" s="93"/>
      <c r="QZJ119" s="93"/>
      <c r="QZM119" s="93"/>
      <c r="QZO119" s="93"/>
      <c r="QZP119" s="93"/>
      <c r="QZU119" s="93"/>
      <c r="QZX119" s="93"/>
      <c r="RAA119" s="93"/>
      <c r="RAD119" s="93"/>
      <c r="RAG119" s="93"/>
      <c r="RAJ119" s="93"/>
      <c r="RAM119" s="93"/>
      <c r="RAS119" s="93"/>
      <c r="RAV119" s="93"/>
      <c r="RAY119" s="93"/>
      <c r="RBA119" s="93"/>
      <c r="RBB119" s="93"/>
      <c r="RBJ119" s="93"/>
      <c r="RBM119" s="93"/>
      <c r="RBP119" s="93"/>
      <c r="RCA119" s="93"/>
      <c r="RCB119" s="93"/>
      <c r="RCG119" s="93"/>
      <c r="RCK119" s="93"/>
      <c r="RCL119" s="93"/>
      <c r="RCT119" s="93"/>
      <c r="RCU119" s="93"/>
      <c r="RDU119" s="93"/>
      <c r="RDV119" s="93"/>
      <c r="RDW119" s="93"/>
      <c r="RDX119" s="93"/>
      <c r="RDY119" s="93"/>
      <c r="RDZ119" s="93"/>
      <c r="REA119" s="93"/>
      <c r="REB119" s="93"/>
      <c r="REC119" s="93"/>
      <c r="RED119" s="93"/>
      <c r="REE119" s="93"/>
      <c r="REF119" s="93"/>
      <c r="REG119" s="93"/>
      <c r="REH119" s="93"/>
      <c r="REI119" s="93"/>
      <c r="REJ119" s="93"/>
      <c r="REK119" s="93"/>
      <c r="REL119" s="93"/>
      <c r="REM119" s="93"/>
      <c r="REN119" s="93"/>
      <c r="REO119" s="93"/>
      <c r="REP119" s="93"/>
      <c r="REQ119" s="93"/>
      <c r="RER119" s="93"/>
      <c r="RES119" s="93"/>
      <c r="RET119" s="93"/>
      <c r="REU119" s="93"/>
      <c r="REV119" s="93"/>
      <c r="REW119" s="93"/>
      <c r="REX119" s="93"/>
      <c r="REY119" s="93"/>
      <c r="REZ119" s="93"/>
      <c r="RFA119" s="93"/>
      <c r="RFB119" s="93"/>
      <c r="RFC119" s="93"/>
      <c r="RFD119" s="93"/>
      <c r="RFE119" s="93"/>
      <c r="RFF119" s="93"/>
      <c r="RFG119" s="93"/>
      <c r="RFH119" s="93"/>
      <c r="RFI119" s="93"/>
      <c r="RFJ119" s="93"/>
      <c r="RFK119" s="93"/>
      <c r="RFL119" s="93"/>
      <c r="RFM119" s="93"/>
      <c r="RFN119" s="93"/>
      <c r="RFO119" s="93"/>
      <c r="RFP119" s="93"/>
      <c r="RFQ119" s="93"/>
      <c r="RFR119" s="93"/>
      <c r="RFS119" s="93"/>
      <c r="RFT119" s="93"/>
      <c r="RFU119" s="93"/>
      <c r="RFV119" s="93"/>
      <c r="RFW119" s="93"/>
      <c r="RFX119" s="93"/>
      <c r="RFY119" s="93"/>
      <c r="RFZ119" s="93"/>
      <c r="RGF119" s="93"/>
      <c r="RGI119" s="93"/>
      <c r="RGL119" s="93"/>
      <c r="RGO119" s="93"/>
      <c r="RGR119" s="93"/>
      <c r="RGU119" s="93"/>
      <c r="RHA119" s="93"/>
      <c r="RHJ119" s="93"/>
      <c r="RHM119" s="93"/>
      <c r="RHP119" s="93"/>
      <c r="RHS119" s="93"/>
      <c r="RIE119" s="93"/>
      <c r="RIK119" s="93"/>
      <c r="RIN119" s="93"/>
      <c r="RIQ119" s="93"/>
      <c r="RIT119" s="93"/>
      <c r="RIZ119" s="93"/>
      <c r="RJC119" s="93"/>
      <c r="RJF119" s="93"/>
      <c r="RJI119" s="93"/>
      <c r="RJK119" s="93"/>
      <c r="RJL119" s="93"/>
      <c r="RJQ119" s="93"/>
      <c r="RJT119" s="93"/>
      <c r="RJW119" s="93"/>
      <c r="RJZ119" s="93"/>
      <c r="RKC119" s="93"/>
      <c r="RKF119" s="93"/>
      <c r="RKI119" s="93"/>
      <c r="RKO119" s="93"/>
      <c r="RKR119" s="93"/>
      <c r="RKU119" s="93"/>
      <c r="RKW119" s="93"/>
      <c r="RKX119" s="93"/>
      <c r="RLF119" s="93"/>
      <c r="RLI119" s="93"/>
      <c r="RLL119" s="93"/>
      <c r="RLW119" s="93"/>
      <c r="RLX119" s="93"/>
      <c r="RMC119" s="93"/>
      <c r="RMG119" s="93"/>
      <c r="RMH119" s="93"/>
      <c r="RMP119" s="93"/>
      <c r="RMQ119" s="93"/>
      <c r="RNQ119" s="93"/>
      <c r="RNR119" s="93"/>
      <c r="RNS119" s="93"/>
      <c r="RNT119" s="93"/>
      <c r="RNU119" s="93"/>
      <c r="RNV119" s="93"/>
      <c r="RNW119" s="93"/>
      <c r="RNX119" s="93"/>
      <c r="RNY119" s="93"/>
      <c r="RNZ119" s="93"/>
      <c r="ROA119" s="93"/>
      <c r="ROB119" s="93"/>
      <c r="ROC119" s="93"/>
      <c r="ROD119" s="93"/>
      <c r="ROE119" s="93"/>
      <c r="ROF119" s="93"/>
      <c r="ROG119" s="93"/>
      <c r="ROH119" s="93"/>
      <c r="ROI119" s="93"/>
      <c r="ROJ119" s="93"/>
      <c r="ROK119" s="93"/>
      <c r="ROL119" s="93"/>
      <c r="ROM119" s="93"/>
      <c r="RON119" s="93"/>
      <c r="ROO119" s="93"/>
      <c r="ROP119" s="93"/>
      <c r="ROQ119" s="93"/>
      <c r="ROR119" s="93"/>
      <c r="ROS119" s="93"/>
      <c r="ROT119" s="93"/>
      <c r="ROU119" s="93"/>
      <c r="ROV119" s="93"/>
      <c r="ROW119" s="93"/>
      <c r="ROX119" s="93"/>
      <c r="ROY119" s="93"/>
      <c r="ROZ119" s="93"/>
      <c r="RPA119" s="93"/>
      <c r="RPB119" s="93"/>
      <c r="RPC119" s="93"/>
      <c r="RPD119" s="93"/>
      <c r="RPE119" s="93"/>
      <c r="RPF119" s="93"/>
      <c r="RPG119" s="93"/>
      <c r="RPH119" s="93"/>
      <c r="RPI119" s="93"/>
      <c r="RPJ119" s="93"/>
      <c r="RPK119" s="93"/>
      <c r="RPL119" s="93"/>
      <c r="RPM119" s="93"/>
      <c r="RPN119" s="93"/>
      <c r="RPO119" s="93"/>
      <c r="RPP119" s="93"/>
      <c r="RPQ119" s="93"/>
      <c r="RPR119" s="93"/>
      <c r="RPS119" s="93"/>
      <c r="RPT119" s="93"/>
      <c r="RPU119" s="93"/>
      <c r="RPV119" s="93"/>
      <c r="RQB119" s="93"/>
      <c r="RQE119" s="93"/>
      <c r="RQH119" s="93"/>
      <c r="RQK119" s="93"/>
      <c r="RQN119" s="93"/>
      <c r="RQQ119" s="93"/>
      <c r="RQW119" s="93"/>
      <c r="RRF119" s="93"/>
      <c r="RRI119" s="93"/>
      <c r="RRL119" s="93"/>
      <c r="RRO119" s="93"/>
      <c r="RSA119" s="93"/>
      <c r="RSG119" s="93"/>
      <c r="RSJ119" s="93"/>
      <c r="RSM119" s="93"/>
      <c r="RSP119" s="93"/>
      <c r="RSV119" s="93"/>
      <c r="RSY119" s="93"/>
      <c r="RTB119" s="93"/>
      <c r="RTE119" s="93"/>
      <c r="RTG119" s="93"/>
      <c r="RTH119" s="93"/>
      <c r="RTM119" s="93"/>
      <c r="RTP119" s="93"/>
      <c r="RTS119" s="93"/>
      <c r="RTV119" s="93"/>
      <c r="RTY119" s="93"/>
      <c r="RUB119" s="93"/>
      <c r="RUE119" s="93"/>
      <c r="RUK119" s="93"/>
      <c r="RUN119" s="93"/>
      <c r="RUQ119" s="93"/>
      <c r="RUS119" s="93"/>
      <c r="RUT119" s="93"/>
      <c r="RVB119" s="93"/>
      <c r="RVE119" s="93"/>
      <c r="RVH119" s="93"/>
      <c r="RVS119" s="93"/>
      <c r="RVT119" s="93"/>
      <c r="RVY119" s="93"/>
      <c r="RWC119" s="93"/>
      <c r="RWD119" s="93"/>
      <c r="RWL119" s="93"/>
      <c r="RWM119" s="93"/>
      <c r="RXM119" s="93"/>
      <c r="RXN119" s="93"/>
      <c r="RXO119" s="93"/>
      <c r="RXP119" s="93"/>
      <c r="RXQ119" s="93"/>
      <c r="RXR119" s="93"/>
      <c r="RXS119" s="93"/>
      <c r="RXT119" s="93"/>
      <c r="RXU119" s="93"/>
      <c r="RXV119" s="93"/>
      <c r="RXW119" s="93"/>
      <c r="RXX119" s="93"/>
      <c r="RXY119" s="93"/>
      <c r="RXZ119" s="93"/>
      <c r="RYA119" s="93"/>
      <c r="RYB119" s="93"/>
      <c r="RYC119" s="93"/>
      <c r="RYD119" s="93"/>
      <c r="RYE119" s="93"/>
      <c r="RYF119" s="93"/>
      <c r="RYG119" s="93"/>
      <c r="RYH119" s="93"/>
      <c r="RYI119" s="93"/>
      <c r="RYJ119" s="93"/>
      <c r="RYK119" s="93"/>
      <c r="RYL119" s="93"/>
      <c r="RYM119" s="93"/>
      <c r="RYN119" s="93"/>
      <c r="RYO119" s="93"/>
      <c r="RYP119" s="93"/>
      <c r="RYQ119" s="93"/>
      <c r="RYR119" s="93"/>
      <c r="RYS119" s="93"/>
      <c r="RYT119" s="93"/>
      <c r="RYU119" s="93"/>
      <c r="RYV119" s="93"/>
      <c r="RYW119" s="93"/>
      <c r="RYX119" s="93"/>
      <c r="RYY119" s="93"/>
      <c r="RYZ119" s="93"/>
      <c r="RZA119" s="93"/>
      <c r="RZB119" s="93"/>
      <c r="RZC119" s="93"/>
      <c r="RZD119" s="93"/>
      <c r="RZE119" s="93"/>
      <c r="RZF119" s="93"/>
      <c r="RZG119" s="93"/>
      <c r="RZH119" s="93"/>
      <c r="RZI119" s="93"/>
      <c r="RZJ119" s="93"/>
      <c r="RZK119" s="93"/>
      <c r="RZL119" s="93"/>
      <c r="RZM119" s="93"/>
      <c r="RZN119" s="93"/>
      <c r="RZO119" s="93"/>
      <c r="RZP119" s="93"/>
      <c r="RZQ119" s="93"/>
      <c r="RZR119" s="93"/>
      <c r="RZX119" s="93"/>
      <c r="SAA119" s="93"/>
      <c r="SAD119" s="93"/>
      <c r="SAG119" s="93"/>
      <c r="SAJ119" s="93"/>
      <c r="SAM119" s="93"/>
      <c r="SAS119" s="93"/>
      <c r="SBB119" s="93"/>
      <c r="SBE119" s="93"/>
      <c r="SBH119" s="93"/>
      <c r="SBK119" s="93"/>
      <c r="SBW119" s="93"/>
      <c r="SCC119" s="93"/>
      <c r="SCF119" s="93"/>
      <c r="SCI119" s="93"/>
      <c r="SCL119" s="93"/>
      <c r="SCR119" s="93"/>
      <c r="SCU119" s="93"/>
      <c r="SCX119" s="93"/>
      <c r="SDA119" s="93"/>
      <c r="SDC119" s="93"/>
      <c r="SDD119" s="93"/>
      <c r="SDI119" s="93"/>
      <c r="SDL119" s="93"/>
      <c r="SDO119" s="93"/>
      <c r="SDR119" s="93"/>
      <c r="SDU119" s="93"/>
      <c r="SDX119" s="93"/>
      <c r="SEA119" s="93"/>
      <c r="SEG119" s="93"/>
      <c r="SEJ119" s="93"/>
      <c r="SEM119" s="93"/>
      <c r="SEO119" s="93"/>
      <c r="SEP119" s="93"/>
      <c r="SEX119" s="93"/>
      <c r="SFA119" s="93"/>
      <c r="SFD119" s="93"/>
      <c r="SFO119" s="93"/>
      <c r="SFP119" s="93"/>
      <c r="SFU119" s="93"/>
      <c r="SFY119" s="93"/>
      <c r="SFZ119" s="93"/>
      <c r="SGH119" s="93"/>
      <c r="SGI119" s="93"/>
      <c r="SHI119" s="93"/>
      <c r="SHJ119" s="93"/>
      <c r="SHK119" s="93"/>
      <c r="SHL119" s="93"/>
      <c r="SHM119" s="93"/>
      <c r="SHN119" s="93"/>
      <c r="SHO119" s="93"/>
      <c r="SHP119" s="93"/>
      <c r="SHQ119" s="93"/>
      <c r="SHR119" s="93"/>
      <c r="SHS119" s="93"/>
      <c r="SHT119" s="93"/>
      <c r="SHU119" s="93"/>
      <c r="SHV119" s="93"/>
      <c r="SHW119" s="93"/>
      <c r="SHX119" s="93"/>
      <c r="SHY119" s="93"/>
      <c r="SHZ119" s="93"/>
      <c r="SIA119" s="93"/>
      <c r="SIB119" s="93"/>
      <c r="SIC119" s="93"/>
      <c r="SID119" s="93"/>
      <c r="SIE119" s="93"/>
      <c r="SIF119" s="93"/>
      <c r="SIG119" s="93"/>
      <c r="SIH119" s="93"/>
      <c r="SII119" s="93"/>
      <c r="SIJ119" s="93"/>
      <c r="SIK119" s="93"/>
      <c r="SIL119" s="93"/>
      <c r="SIM119" s="93"/>
      <c r="SIN119" s="93"/>
      <c r="SIO119" s="93"/>
      <c r="SIP119" s="93"/>
      <c r="SIQ119" s="93"/>
      <c r="SIR119" s="93"/>
      <c r="SIS119" s="93"/>
      <c r="SIT119" s="93"/>
      <c r="SIU119" s="93"/>
      <c r="SIV119" s="93"/>
      <c r="SIW119" s="93"/>
      <c r="SIX119" s="93"/>
      <c r="SIY119" s="93"/>
      <c r="SIZ119" s="93"/>
      <c r="SJA119" s="93"/>
      <c r="SJB119" s="93"/>
      <c r="SJC119" s="93"/>
      <c r="SJD119" s="93"/>
      <c r="SJE119" s="93"/>
      <c r="SJF119" s="93"/>
      <c r="SJG119" s="93"/>
      <c r="SJH119" s="93"/>
      <c r="SJI119" s="93"/>
      <c r="SJJ119" s="93"/>
      <c r="SJK119" s="93"/>
      <c r="SJL119" s="93"/>
      <c r="SJM119" s="93"/>
      <c r="SJN119" s="93"/>
      <c r="SJT119" s="93"/>
      <c r="SJW119" s="93"/>
      <c r="SJZ119" s="93"/>
      <c r="SKC119" s="93"/>
      <c r="SKF119" s="93"/>
      <c r="SKI119" s="93"/>
      <c r="SKO119" s="93"/>
      <c r="SKX119" s="93"/>
      <c r="SLA119" s="93"/>
      <c r="SLD119" s="93"/>
      <c r="SLG119" s="93"/>
      <c r="SLS119" s="93"/>
      <c r="SLY119" s="93"/>
      <c r="SMB119" s="93"/>
      <c r="SME119" s="93"/>
      <c r="SMH119" s="93"/>
      <c r="SMN119" s="93"/>
      <c r="SMQ119" s="93"/>
      <c r="SMT119" s="93"/>
      <c r="SMW119" s="93"/>
      <c r="SMY119" s="93"/>
      <c r="SMZ119" s="93"/>
      <c r="SNE119" s="93"/>
      <c r="SNH119" s="93"/>
      <c r="SNK119" s="93"/>
      <c r="SNN119" s="93"/>
      <c r="SNQ119" s="93"/>
      <c r="SNT119" s="93"/>
      <c r="SNW119" s="93"/>
      <c r="SOC119" s="93"/>
      <c r="SOF119" s="93"/>
      <c r="SOI119" s="93"/>
      <c r="SOK119" s="93"/>
      <c r="SOL119" s="93"/>
      <c r="SOT119" s="93"/>
      <c r="SOW119" s="93"/>
      <c r="SOZ119" s="93"/>
      <c r="SPK119" s="93"/>
      <c r="SPL119" s="93"/>
      <c r="SPQ119" s="93"/>
      <c r="SPU119" s="93"/>
      <c r="SPV119" s="93"/>
      <c r="SQD119" s="93"/>
      <c r="SQE119" s="93"/>
      <c r="SRE119" s="93"/>
      <c r="SRF119" s="93"/>
      <c r="SRG119" s="93"/>
      <c r="SRH119" s="93"/>
      <c r="SRI119" s="93"/>
      <c r="SRJ119" s="93"/>
      <c r="SRK119" s="93"/>
      <c r="SRL119" s="93"/>
      <c r="SRM119" s="93"/>
      <c r="SRN119" s="93"/>
      <c r="SRO119" s="93"/>
      <c r="SRP119" s="93"/>
      <c r="SRQ119" s="93"/>
      <c r="SRR119" s="93"/>
      <c r="SRS119" s="93"/>
      <c r="SRT119" s="93"/>
      <c r="SRU119" s="93"/>
      <c r="SRV119" s="93"/>
      <c r="SRW119" s="93"/>
      <c r="SRX119" s="93"/>
      <c r="SRY119" s="93"/>
      <c r="SRZ119" s="93"/>
      <c r="SSA119" s="93"/>
      <c r="SSB119" s="93"/>
      <c r="SSC119" s="93"/>
      <c r="SSD119" s="93"/>
      <c r="SSE119" s="93"/>
      <c r="SSF119" s="93"/>
      <c r="SSG119" s="93"/>
      <c r="SSH119" s="93"/>
      <c r="SSI119" s="93"/>
      <c r="SSJ119" s="93"/>
      <c r="SSK119" s="93"/>
      <c r="SSL119" s="93"/>
      <c r="SSM119" s="93"/>
      <c r="SSN119" s="93"/>
      <c r="SSO119" s="93"/>
      <c r="SSP119" s="93"/>
      <c r="SSQ119" s="93"/>
      <c r="SSR119" s="93"/>
      <c r="SSS119" s="93"/>
      <c r="SST119" s="93"/>
      <c r="SSU119" s="93"/>
      <c r="SSV119" s="93"/>
      <c r="SSW119" s="93"/>
      <c r="SSX119" s="93"/>
      <c r="SSY119" s="93"/>
      <c r="SSZ119" s="93"/>
      <c r="STA119" s="93"/>
      <c r="STB119" s="93"/>
      <c r="STC119" s="93"/>
      <c r="STD119" s="93"/>
      <c r="STE119" s="93"/>
      <c r="STF119" s="93"/>
      <c r="STG119" s="93"/>
      <c r="STH119" s="93"/>
      <c r="STI119" s="93"/>
      <c r="STJ119" s="93"/>
      <c r="STP119" s="93"/>
      <c r="STS119" s="93"/>
      <c r="STV119" s="93"/>
      <c r="STY119" s="93"/>
      <c r="SUB119" s="93"/>
      <c r="SUE119" s="93"/>
      <c r="SUK119" s="93"/>
      <c r="SUT119" s="93"/>
      <c r="SUW119" s="93"/>
      <c r="SUZ119" s="93"/>
      <c r="SVC119" s="93"/>
      <c r="SVO119" s="93"/>
      <c r="SVU119" s="93"/>
      <c r="SVX119" s="93"/>
      <c r="SWA119" s="93"/>
      <c r="SWD119" s="93"/>
      <c r="SWJ119" s="93"/>
      <c r="SWM119" s="93"/>
      <c r="SWP119" s="93"/>
      <c r="SWS119" s="93"/>
      <c r="SWU119" s="93"/>
      <c r="SWV119" s="93"/>
      <c r="SXA119" s="93"/>
      <c r="SXD119" s="93"/>
      <c r="SXG119" s="93"/>
      <c r="SXJ119" s="93"/>
      <c r="SXM119" s="93"/>
      <c r="SXP119" s="93"/>
      <c r="SXS119" s="93"/>
      <c r="SXY119" s="93"/>
      <c r="SYB119" s="93"/>
      <c r="SYE119" s="93"/>
      <c r="SYG119" s="93"/>
      <c r="SYH119" s="93"/>
      <c r="SYP119" s="93"/>
      <c r="SYS119" s="93"/>
      <c r="SYV119" s="93"/>
      <c r="SZG119" s="93"/>
      <c r="SZH119" s="93"/>
      <c r="SZM119" s="93"/>
      <c r="SZQ119" s="93"/>
      <c r="SZR119" s="93"/>
      <c r="SZZ119" s="93"/>
      <c r="TAA119" s="93"/>
      <c r="TBA119" s="93"/>
      <c r="TBB119" s="93"/>
      <c r="TBC119" s="93"/>
      <c r="TBD119" s="93"/>
      <c r="TBE119" s="93"/>
      <c r="TBF119" s="93"/>
      <c r="TBG119" s="93"/>
      <c r="TBH119" s="93"/>
      <c r="TBI119" s="93"/>
      <c r="TBJ119" s="93"/>
      <c r="TBK119" s="93"/>
      <c r="TBL119" s="93"/>
      <c r="TBM119" s="93"/>
      <c r="TBN119" s="93"/>
      <c r="TBO119" s="93"/>
      <c r="TBP119" s="93"/>
      <c r="TBQ119" s="93"/>
      <c r="TBR119" s="93"/>
      <c r="TBS119" s="93"/>
      <c r="TBT119" s="93"/>
      <c r="TBU119" s="93"/>
      <c r="TBV119" s="93"/>
      <c r="TBW119" s="93"/>
      <c r="TBX119" s="93"/>
      <c r="TBY119" s="93"/>
      <c r="TBZ119" s="93"/>
      <c r="TCA119" s="93"/>
      <c r="TCB119" s="93"/>
      <c r="TCC119" s="93"/>
      <c r="TCD119" s="93"/>
      <c r="TCE119" s="93"/>
      <c r="TCF119" s="93"/>
      <c r="TCG119" s="93"/>
      <c r="TCH119" s="93"/>
      <c r="TCI119" s="93"/>
      <c r="TCJ119" s="93"/>
      <c r="TCK119" s="93"/>
      <c r="TCL119" s="93"/>
      <c r="TCM119" s="93"/>
      <c r="TCN119" s="93"/>
      <c r="TCO119" s="93"/>
      <c r="TCP119" s="93"/>
      <c r="TCQ119" s="93"/>
      <c r="TCR119" s="93"/>
      <c r="TCS119" s="93"/>
      <c r="TCT119" s="93"/>
      <c r="TCU119" s="93"/>
      <c r="TCV119" s="93"/>
      <c r="TCW119" s="93"/>
      <c r="TCX119" s="93"/>
      <c r="TCY119" s="93"/>
      <c r="TCZ119" s="93"/>
      <c r="TDA119" s="93"/>
      <c r="TDB119" s="93"/>
      <c r="TDC119" s="93"/>
      <c r="TDD119" s="93"/>
      <c r="TDE119" s="93"/>
      <c r="TDF119" s="93"/>
      <c r="TDL119" s="93"/>
      <c r="TDO119" s="93"/>
      <c r="TDR119" s="93"/>
      <c r="TDU119" s="93"/>
      <c r="TDX119" s="93"/>
      <c r="TEA119" s="93"/>
      <c r="TEG119" s="93"/>
      <c r="TEP119" s="93"/>
      <c r="TES119" s="93"/>
      <c r="TEV119" s="93"/>
      <c r="TEY119" s="93"/>
      <c r="TFK119" s="93"/>
      <c r="TFQ119" s="93"/>
      <c r="TFT119" s="93"/>
      <c r="TFW119" s="93"/>
      <c r="TFZ119" s="93"/>
      <c r="TGF119" s="93"/>
      <c r="TGI119" s="93"/>
      <c r="TGL119" s="93"/>
      <c r="TGO119" s="93"/>
      <c r="TGQ119" s="93"/>
      <c r="TGR119" s="93"/>
      <c r="TGW119" s="93"/>
      <c r="TGZ119" s="93"/>
      <c r="THC119" s="93"/>
      <c r="THF119" s="93"/>
      <c r="THI119" s="93"/>
      <c r="THL119" s="93"/>
      <c r="THO119" s="93"/>
      <c r="THU119" s="93"/>
      <c r="THX119" s="93"/>
      <c r="TIA119" s="93"/>
      <c r="TIC119" s="93"/>
      <c r="TID119" s="93"/>
      <c r="TIL119" s="93"/>
      <c r="TIO119" s="93"/>
      <c r="TIR119" s="93"/>
      <c r="TJC119" s="93"/>
      <c r="TJD119" s="93"/>
      <c r="TJI119" s="93"/>
      <c r="TJM119" s="93"/>
      <c r="TJN119" s="93"/>
      <c r="TJV119" s="93"/>
      <c r="TJW119" s="93"/>
      <c r="TKW119" s="93"/>
      <c r="TKX119" s="93"/>
      <c r="TKY119" s="93"/>
      <c r="TKZ119" s="93"/>
      <c r="TLA119" s="93"/>
      <c r="TLB119" s="93"/>
      <c r="TLC119" s="93"/>
      <c r="TLD119" s="93"/>
      <c r="TLE119" s="93"/>
      <c r="TLF119" s="93"/>
      <c r="TLG119" s="93"/>
      <c r="TLH119" s="93"/>
      <c r="TLI119" s="93"/>
      <c r="TLJ119" s="93"/>
      <c r="TLK119" s="93"/>
      <c r="TLL119" s="93"/>
      <c r="TLM119" s="93"/>
      <c r="TLN119" s="93"/>
      <c r="TLO119" s="93"/>
      <c r="TLP119" s="93"/>
      <c r="TLQ119" s="93"/>
      <c r="TLR119" s="93"/>
      <c r="TLS119" s="93"/>
      <c r="TLT119" s="93"/>
      <c r="TLU119" s="93"/>
      <c r="TLV119" s="93"/>
      <c r="TLW119" s="93"/>
      <c r="TLX119" s="93"/>
      <c r="TLY119" s="93"/>
      <c r="TLZ119" s="93"/>
      <c r="TMA119" s="93"/>
      <c r="TMB119" s="93"/>
      <c r="TMC119" s="93"/>
      <c r="TMD119" s="93"/>
      <c r="TME119" s="93"/>
      <c r="TMF119" s="93"/>
      <c r="TMG119" s="93"/>
      <c r="TMH119" s="93"/>
      <c r="TMI119" s="93"/>
      <c r="TMJ119" s="93"/>
      <c r="TMK119" s="93"/>
      <c r="TML119" s="93"/>
      <c r="TMM119" s="93"/>
      <c r="TMN119" s="93"/>
      <c r="TMO119" s="93"/>
      <c r="TMP119" s="93"/>
      <c r="TMQ119" s="93"/>
      <c r="TMR119" s="93"/>
      <c r="TMS119" s="93"/>
      <c r="TMT119" s="93"/>
      <c r="TMU119" s="93"/>
      <c r="TMV119" s="93"/>
      <c r="TMW119" s="93"/>
      <c r="TMX119" s="93"/>
      <c r="TMY119" s="93"/>
      <c r="TMZ119" s="93"/>
      <c r="TNA119" s="93"/>
      <c r="TNB119" s="93"/>
      <c r="TNH119" s="93"/>
      <c r="TNK119" s="93"/>
      <c r="TNN119" s="93"/>
      <c r="TNQ119" s="93"/>
      <c r="TNT119" s="93"/>
      <c r="TNW119" s="93"/>
      <c r="TOC119" s="93"/>
      <c r="TOL119" s="93"/>
      <c r="TOO119" s="93"/>
      <c r="TOR119" s="93"/>
      <c r="TOU119" s="93"/>
      <c r="TPG119" s="93"/>
      <c r="TPM119" s="93"/>
      <c r="TPP119" s="93"/>
      <c r="TPS119" s="93"/>
      <c r="TPV119" s="93"/>
      <c r="TQB119" s="93"/>
      <c r="TQE119" s="93"/>
      <c r="TQH119" s="93"/>
      <c r="TQK119" s="93"/>
      <c r="TQM119" s="93"/>
      <c r="TQN119" s="93"/>
      <c r="TQS119" s="93"/>
      <c r="TQV119" s="93"/>
      <c r="TQY119" s="93"/>
      <c r="TRB119" s="93"/>
      <c r="TRE119" s="93"/>
      <c r="TRH119" s="93"/>
      <c r="TRK119" s="93"/>
      <c r="TRQ119" s="93"/>
      <c r="TRT119" s="93"/>
      <c r="TRW119" s="93"/>
      <c r="TRY119" s="93"/>
      <c r="TRZ119" s="93"/>
      <c r="TSH119" s="93"/>
      <c r="TSK119" s="93"/>
      <c r="TSN119" s="93"/>
      <c r="TSY119" s="93"/>
      <c r="TSZ119" s="93"/>
      <c r="TTE119" s="93"/>
      <c r="TTI119" s="93"/>
      <c r="TTJ119" s="93"/>
      <c r="TTR119" s="93"/>
      <c r="TTS119" s="93"/>
      <c r="TUS119" s="93"/>
      <c r="TUT119" s="93"/>
      <c r="TUU119" s="93"/>
      <c r="TUV119" s="93"/>
      <c r="TUW119" s="93"/>
      <c r="TUX119" s="93"/>
      <c r="TUY119" s="93"/>
      <c r="TUZ119" s="93"/>
      <c r="TVA119" s="93"/>
      <c r="TVB119" s="93"/>
      <c r="TVC119" s="93"/>
      <c r="TVD119" s="93"/>
      <c r="TVE119" s="93"/>
      <c r="TVF119" s="93"/>
      <c r="TVG119" s="93"/>
      <c r="TVH119" s="93"/>
      <c r="TVI119" s="93"/>
      <c r="TVJ119" s="93"/>
      <c r="TVK119" s="93"/>
      <c r="TVL119" s="93"/>
      <c r="TVM119" s="93"/>
      <c r="TVN119" s="93"/>
      <c r="TVO119" s="93"/>
      <c r="TVP119" s="93"/>
      <c r="TVQ119" s="93"/>
      <c r="TVR119" s="93"/>
      <c r="TVS119" s="93"/>
      <c r="TVT119" s="93"/>
      <c r="TVU119" s="93"/>
      <c r="TVV119" s="93"/>
      <c r="TVW119" s="93"/>
      <c r="TVX119" s="93"/>
      <c r="TVY119" s="93"/>
      <c r="TVZ119" s="93"/>
      <c r="TWA119" s="93"/>
      <c r="TWB119" s="93"/>
      <c r="TWC119" s="93"/>
      <c r="TWD119" s="93"/>
      <c r="TWE119" s="93"/>
      <c r="TWF119" s="93"/>
      <c r="TWG119" s="93"/>
      <c r="TWH119" s="93"/>
      <c r="TWI119" s="93"/>
      <c r="TWJ119" s="93"/>
      <c r="TWK119" s="93"/>
      <c r="TWL119" s="93"/>
      <c r="TWM119" s="93"/>
      <c r="TWN119" s="93"/>
      <c r="TWO119" s="93"/>
      <c r="TWP119" s="93"/>
      <c r="TWQ119" s="93"/>
      <c r="TWR119" s="93"/>
      <c r="TWS119" s="93"/>
      <c r="TWT119" s="93"/>
      <c r="TWU119" s="93"/>
      <c r="TWV119" s="93"/>
      <c r="TWW119" s="93"/>
      <c r="TWX119" s="93"/>
      <c r="TXD119" s="93"/>
      <c r="TXG119" s="93"/>
      <c r="TXJ119" s="93"/>
      <c r="TXM119" s="93"/>
      <c r="TXP119" s="93"/>
      <c r="TXS119" s="93"/>
      <c r="TXY119" s="93"/>
      <c r="TYH119" s="93"/>
      <c r="TYK119" s="93"/>
      <c r="TYN119" s="93"/>
      <c r="TYQ119" s="93"/>
      <c r="TZC119" s="93"/>
      <c r="TZI119" s="93"/>
      <c r="TZL119" s="93"/>
      <c r="TZO119" s="93"/>
      <c r="TZR119" s="93"/>
      <c r="TZX119" s="93"/>
      <c r="UAA119" s="93"/>
      <c r="UAD119" s="93"/>
      <c r="UAG119" s="93"/>
      <c r="UAI119" s="93"/>
      <c r="UAJ119" s="93"/>
      <c r="UAO119" s="93"/>
      <c r="UAR119" s="93"/>
      <c r="UAU119" s="93"/>
      <c r="UAX119" s="93"/>
      <c r="UBA119" s="93"/>
      <c r="UBD119" s="93"/>
      <c r="UBG119" s="93"/>
      <c r="UBM119" s="93"/>
      <c r="UBP119" s="93"/>
      <c r="UBS119" s="93"/>
      <c r="UBU119" s="93"/>
      <c r="UBV119" s="93"/>
      <c r="UCD119" s="93"/>
      <c r="UCG119" s="93"/>
      <c r="UCJ119" s="93"/>
      <c r="UCU119" s="93"/>
      <c r="UCV119" s="93"/>
      <c r="UDA119" s="93"/>
      <c r="UDE119" s="93"/>
      <c r="UDF119" s="93"/>
      <c r="UDN119" s="93"/>
      <c r="UDO119" s="93"/>
      <c r="UEO119" s="93"/>
      <c r="UEP119" s="93"/>
      <c r="UEQ119" s="93"/>
      <c r="UER119" s="93"/>
      <c r="UES119" s="93"/>
      <c r="UET119" s="93"/>
      <c r="UEU119" s="93"/>
      <c r="UEV119" s="93"/>
      <c r="UEW119" s="93"/>
      <c r="UEX119" s="93"/>
      <c r="UEY119" s="93"/>
      <c r="UEZ119" s="93"/>
      <c r="UFA119" s="93"/>
      <c r="UFB119" s="93"/>
      <c r="UFC119" s="93"/>
      <c r="UFD119" s="93"/>
      <c r="UFE119" s="93"/>
      <c r="UFF119" s="93"/>
      <c r="UFG119" s="93"/>
      <c r="UFH119" s="93"/>
      <c r="UFI119" s="93"/>
      <c r="UFJ119" s="93"/>
      <c r="UFK119" s="93"/>
      <c r="UFL119" s="93"/>
      <c r="UFM119" s="93"/>
      <c r="UFN119" s="93"/>
      <c r="UFO119" s="93"/>
      <c r="UFP119" s="93"/>
      <c r="UFQ119" s="93"/>
      <c r="UFR119" s="93"/>
      <c r="UFS119" s="93"/>
      <c r="UFT119" s="93"/>
      <c r="UFU119" s="93"/>
      <c r="UFV119" s="93"/>
      <c r="UFW119" s="93"/>
      <c r="UFX119" s="93"/>
      <c r="UFY119" s="93"/>
      <c r="UFZ119" s="93"/>
      <c r="UGA119" s="93"/>
      <c r="UGB119" s="93"/>
      <c r="UGC119" s="93"/>
      <c r="UGD119" s="93"/>
      <c r="UGE119" s="93"/>
      <c r="UGF119" s="93"/>
      <c r="UGG119" s="93"/>
      <c r="UGH119" s="93"/>
      <c r="UGI119" s="93"/>
      <c r="UGJ119" s="93"/>
      <c r="UGK119" s="93"/>
      <c r="UGL119" s="93"/>
      <c r="UGM119" s="93"/>
      <c r="UGN119" s="93"/>
      <c r="UGO119" s="93"/>
      <c r="UGP119" s="93"/>
      <c r="UGQ119" s="93"/>
      <c r="UGR119" s="93"/>
      <c r="UGS119" s="93"/>
      <c r="UGT119" s="93"/>
      <c r="UGZ119" s="93"/>
      <c r="UHC119" s="93"/>
      <c r="UHF119" s="93"/>
      <c r="UHI119" s="93"/>
      <c r="UHL119" s="93"/>
      <c r="UHO119" s="93"/>
      <c r="UHU119" s="93"/>
      <c r="UID119" s="93"/>
      <c r="UIG119" s="93"/>
      <c r="UIJ119" s="93"/>
      <c r="UIM119" s="93"/>
      <c r="UIY119" s="93"/>
      <c r="UJE119" s="93"/>
      <c r="UJH119" s="93"/>
      <c r="UJK119" s="93"/>
      <c r="UJN119" s="93"/>
      <c r="UJT119" s="93"/>
      <c r="UJW119" s="93"/>
      <c r="UJZ119" s="93"/>
      <c r="UKC119" s="93"/>
      <c r="UKE119" s="93"/>
      <c r="UKF119" s="93"/>
      <c r="UKK119" s="93"/>
      <c r="UKN119" s="93"/>
      <c r="UKQ119" s="93"/>
      <c r="UKT119" s="93"/>
      <c r="UKW119" s="93"/>
      <c r="UKZ119" s="93"/>
      <c r="ULC119" s="93"/>
      <c r="ULI119" s="93"/>
      <c r="ULL119" s="93"/>
      <c r="ULO119" s="93"/>
      <c r="ULQ119" s="93"/>
      <c r="ULR119" s="93"/>
      <c r="ULZ119" s="93"/>
      <c r="UMC119" s="93"/>
      <c r="UMF119" s="93"/>
      <c r="UMQ119" s="93"/>
      <c r="UMR119" s="93"/>
      <c r="UMW119" s="93"/>
      <c r="UNA119" s="93"/>
      <c r="UNB119" s="93"/>
      <c r="UNJ119" s="93"/>
      <c r="UNK119" s="93"/>
      <c r="UOK119" s="93"/>
      <c r="UOL119" s="93"/>
      <c r="UOM119" s="93"/>
      <c r="UON119" s="93"/>
      <c r="UOO119" s="93"/>
      <c r="UOP119" s="93"/>
      <c r="UOQ119" s="93"/>
      <c r="UOR119" s="93"/>
      <c r="UOS119" s="93"/>
      <c r="UOT119" s="93"/>
      <c r="UOU119" s="93"/>
      <c r="UOV119" s="93"/>
      <c r="UOW119" s="93"/>
      <c r="UOX119" s="93"/>
      <c r="UOY119" s="93"/>
      <c r="UOZ119" s="93"/>
      <c r="UPA119" s="93"/>
      <c r="UPB119" s="93"/>
      <c r="UPC119" s="93"/>
      <c r="UPD119" s="93"/>
      <c r="UPE119" s="93"/>
      <c r="UPF119" s="93"/>
      <c r="UPG119" s="93"/>
      <c r="UPH119" s="93"/>
      <c r="UPI119" s="93"/>
      <c r="UPJ119" s="93"/>
      <c r="UPK119" s="93"/>
      <c r="UPL119" s="93"/>
      <c r="UPM119" s="93"/>
      <c r="UPN119" s="93"/>
      <c r="UPO119" s="93"/>
      <c r="UPP119" s="93"/>
      <c r="UPQ119" s="93"/>
      <c r="UPR119" s="93"/>
      <c r="UPS119" s="93"/>
      <c r="UPT119" s="93"/>
      <c r="UPU119" s="93"/>
      <c r="UPV119" s="93"/>
      <c r="UPW119" s="93"/>
      <c r="UPX119" s="93"/>
      <c r="UPY119" s="93"/>
      <c r="UPZ119" s="93"/>
      <c r="UQA119" s="93"/>
      <c r="UQB119" s="93"/>
      <c r="UQC119" s="93"/>
      <c r="UQD119" s="93"/>
      <c r="UQE119" s="93"/>
      <c r="UQF119" s="93"/>
      <c r="UQG119" s="93"/>
      <c r="UQH119" s="93"/>
      <c r="UQI119" s="93"/>
      <c r="UQJ119" s="93"/>
      <c r="UQK119" s="93"/>
      <c r="UQL119" s="93"/>
      <c r="UQM119" s="93"/>
      <c r="UQN119" s="93"/>
      <c r="UQO119" s="93"/>
      <c r="UQP119" s="93"/>
      <c r="UQV119" s="93"/>
      <c r="UQY119" s="93"/>
      <c r="URB119" s="93"/>
      <c r="URE119" s="93"/>
      <c r="URH119" s="93"/>
      <c r="URK119" s="93"/>
      <c r="URQ119" s="93"/>
      <c r="URZ119" s="93"/>
      <c r="USC119" s="93"/>
      <c r="USF119" s="93"/>
      <c r="USI119" s="93"/>
      <c r="USU119" s="93"/>
      <c r="UTA119" s="93"/>
      <c r="UTD119" s="93"/>
      <c r="UTG119" s="93"/>
      <c r="UTJ119" s="93"/>
      <c r="UTP119" s="93"/>
      <c r="UTS119" s="93"/>
      <c r="UTV119" s="93"/>
      <c r="UTY119" s="93"/>
      <c r="UUA119" s="93"/>
      <c r="UUB119" s="93"/>
      <c r="UUG119" s="93"/>
      <c r="UUJ119" s="93"/>
      <c r="UUM119" s="93"/>
      <c r="UUP119" s="93"/>
      <c r="UUS119" s="93"/>
      <c r="UUV119" s="93"/>
      <c r="UUY119" s="93"/>
      <c r="UVE119" s="93"/>
      <c r="UVH119" s="93"/>
      <c r="UVK119" s="93"/>
      <c r="UVM119" s="93"/>
      <c r="UVN119" s="93"/>
      <c r="UVV119" s="93"/>
      <c r="UVY119" s="93"/>
      <c r="UWB119" s="93"/>
      <c r="UWM119" s="93"/>
      <c r="UWN119" s="93"/>
      <c r="UWS119" s="93"/>
      <c r="UWW119" s="93"/>
      <c r="UWX119" s="93"/>
      <c r="UXF119" s="93"/>
      <c r="UXG119" s="93"/>
      <c r="UYG119" s="93"/>
      <c r="UYH119" s="93"/>
      <c r="UYI119" s="93"/>
      <c r="UYJ119" s="93"/>
      <c r="UYK119" s="93"/>
      <c r="UYL119" s="93"/>
      <c r="UYM119" s="93"/>
      <c r="UYN119" s="93"/>
      <c r="UYO119" s="93"/>
      <c r="UYP119" s="93"/>
      <c r="UYQ119" s="93"/>
      <c r="UYR119" s="93"/>
      <c r="UYS119" s="93"/>
      <c r="UYT119" s="93"/>
      <c r="UYU119" s="93"/>
      <c r="UYV119" s="93"/>
      <c r="UYW119" s="93"/>
      <c r="UYX119" s="93"/>
      <c r="UYY119" s="93"/>
      <c r="UYZ119" s="93"/>
      <c r="UZA119" s="93"/>
      <c r="UZB119" s="93"/>
      <c r="UZC119" s="93"/>
      <c r="UZD119" s="93"/>
      <c r="UZE119" s="93"/>
      <c r="UZF119" s="93"/>
      <c r="UZG119" s="93"/>
      <c r="UZH119" s="93"/>
      <c r="UZI119" s="93"/>
      <c r="UZJ119" s="93"/>
      <c r="UZK119" s="93"/>
      <c r="UZL119" s="93"/>
      <c r="UZM119" s="93"/>
      <c r="UZN119" s="93"/>
      <c r="UZO119" s="93"/>
      <c r="UZP119" s="93"/>
      <c r="UZQ119" s="93"/>
      <c r="UZR119" s="93"/>
      <c r="UZS119" s="93"/>
      <c r="UZT119" s="93"/>
      <c r="UZU119" s="93"/>
      <c r="UZV119" s="93"/>
      <c r="UZW119" s="93"/>
      <c r="UZX119" s="93"/>
      <c r="UZY119" s="93"/>
      <c r="UZZ119" s="93"/>
      <c r="VAA119" s="93"/>
      <c r="VAB119" s="93"/>
      <c r="VAC119" s="93"/>
      <c r="VAD119" s="93"/>
      <c r="VAE119" s="93"/>
      <c r="VAF119" s="93"/>
      <c r="VAG119" s="93"/>
      <c r="VAH119" s="93"/>
      <c r="VAI119" s="93"/>
      <c r="VAJ119" s="93"/>
      <c r="VAK119" s="93"/>
      <c r="VAL119" s="93"/>
      <c r="VAR119" s="93"/>
      <c r="VAU119" s="93"/>
      <c r="VAX119" s="93"/>
      <c r="VBA119" s="93"/>
      <c r="VBD119" s="93"/>
      <c r="VBG119" s="93"/>
      <c r="VBM119" s="93"/>
      <c r="VBV119" s="93"/>
      <c r="VBY119" s="93"/>
      <c r="VCB119" s="93"/>
      <c r="VCE119" s="93"/>
      <c r="VCQ119" s="93"/>
      <c r="VCW119" s="93"/>
      <c r="VCZ119" s="93"/>
      <c r="VDC119" s="93"/>
      <c r="VDF119" s="93"/>
      <c r="VDL119" s="93"/>
      <c r="VDO119" s="93"/>
      <c r="VDR119" s="93"/>
      <c r="VDU119" s="93"/>
      <c r="VDW119" s="93"/>
      <c r="VDX119" s="93"/>
      <c r="VEC119" s="93"/>
      <c r="VEF119" s="93"/>
      <c r="VEI119" s="93"/>
      <c r="VEL119" s="93"/>
      <c r="VEO119" s="93"/>
      <c r="VER119" s="93"/>
      <c r="VEU119" s="93"/>
      <c r="VFA119" s="93"/>
      <c r="VFD119" s="93"/>
      <c r="VFG119" s="93"/>
      <c r="VFI119" s="93"/>
      <c r="VFJ119" s="93"/>
      <c r="VFR119" s="93"/>
      <c r="VFU119" s="93"/>
      <c r="VFX119" s="93"/>
      <c r="VGI119" s="93"/>
      <c r="VGJ119" s="93"/>
      <c r="VGO119" s="93"/>
      <c r="VGS119" s="93"/>
      <c r="VGT119" s="93"/>
      <c r="VHB119" s="93"/>
      <c r="VHC119" s="93"/>
      <c r="VIC119" s="93"/>
      <c r="VID119" s="93"/>
      <c r="VIE119" s="93"/>
      <c r="VIF119" s="93"/>
      <c r="VIG119" s="93"/>
      <c r="VIH119" s="93"/>
      <c r="VII119" s="93"/>
      <c r="VIJ119" s="93"/>
      <c r="VIK119" s="93"/>
      <c r="VIL119" s="93"/>
      <c r="VIM119" s="93"/>
      <c r="VIN119" s="93"/>
      <c r="VIO119" s="93"/>
      <c r="VIP119" s="93"/>
      <c r="VIQ119" s="93"/>
      <c r="VIR119" s="93"/>
      <c r="VIS119" s="93"/>
      <c r="VIT119" s="93"/>
      <c r="VIU119" s="93"/>
      <c r="VIV119" s="93"/>
      <c r="VIW119" s="93"/>
      <c r="VIX119" s="93"/>
      <c r="VIY119" s="93"/>
      <c r="VIZ119" s="93"/>
      <c r="VJA119" s="93"/>
      <c r="VJB119" s="93"/>
      <c r="VJC119" s="93"/>
      <c r="VJD119" s="93"/>
      <c r="VJE119" s="93"/>
      <c r="VJF119" s="93"/>
      <c r="VJG119" s="93"/>
      <c r="VJH119" s="93"/>
      <c r="VJI119" s="93"/>
      <c r="VJJ119" s="93"/>
      <c r="VJK119" s="93"/>
      <c r="VJL119" s="93"/>
      <c r="VJM119" s="93"/>
      <c r="VJN119" s="93"/>
      <c r="VJO119" s="93"/>
      <c r="VJP119" s="93"/>
      <c r="VJQ119" s="93"/>
      <c r="VJR119" s="93"/>
      <c r="VJS119" s="93"/>
      <c r="VJT119" s="93"/>
      <c r="VJU119" s="93"/>
      <c r="VJV119" s="93"/>
      <c r="VJW119" s="93"/>
      <c r="VJX119" s="93"/>
      <c r="VJY119" s="93"/>
      <c r="VJZ119" s="93"/>
      <c r="VKA119" s="93"/>
      <c r="VKB119" s="93"/>
      <c r="VKC119" s="93"/>
      <c r="VKD119" s="93"/>
      <c r="VKE119" s="93"/>
      <c r="VKF119" s="93"/>
      <c r="VKG119" s="93"/>
      <c r="VKH119" s="93"/>
      <c r="VKN119" s="93"/>
      <c r="VKQ119" s="93"/>
      <c r="VKT119" s="93"/>
      <c r="VKW119" s="93"/>
      <c r="VKZ119" s="93"/>
      <c r="VLC119" s="93"/>
      <c r="VLI119" s="93"/>
      <c r="VLR119" s="93"/>
      <c r="VLU119" s="93"/>
      <c r="VLX119" s="93"/>
      <c r="VMA119" s="93"/>
      <c r="VMM119" s="93"/>
      <c r="VMS119" s="93"/>
      <c r="VMV119" s="93"/>
      <c r="VMY119" s="93"/>
      <c r="VNB119" s="93"/>
      <c r="VNH119" s="93"/>
      <c r="VNK119" s="93"/>
      <c r="VNN119" s="93"/>
      <c r="VNQ119" s="93"/>
      <c r="VNS119" s="93"/>
      <c r="VNT119" s="93"/>
      <c r="VNY119" s="93"/>
      <c r="VOB119" s="93"/>
      <c r="VOE119" s="93"/>
      <c r="VOH119" s="93"/>
      <c r="VOK119" s="93"/>
      <c r="VON119" s="93"/>
      <c r="VOQ119" s="93"/>
      <c r="VOW119" s="93"/>
      <c r="VOZ119" s="93"/>
      <c r="VPC119" s="93"/>
      <c r="VPE119" s="93"/>
      <c r="VPF119" s="93"/>
      <c r="VPN119" s="93"/>
      <c r="VPQ119" s="93"/>
      <c r="VPT119" s="93"/>
      <c r="VQE119" s="93"/>
      <c r="VQF119" s="93"/>
      <c r="VQK119" s="93"/>
      <c r="VQO119" s="93"/>
      <c r="VQP119" s="93"/>
      <c r="VQX119" s="93"/>
      <c r="VQY119" s="93"/>
      <c r="VRY119" s="93"/>
      <c r="VRZ119" s="93"/>
      <c r="VSA119" s="93"/>
      <c r="VSB119" s="93"/>
      <c r="VSC119" s="93"/>
      <c r="VSD119" s="93"/>
      <c r="VSE119" s="93"/>
      <c r="VSF119" s="93"/>
      <c r="VSG119" s="93"/>
      <c r="VSH119" s="93"/>
      <c r="VSI119" s="93"/>
      <c r="VSJ119" s="93"/>
      <c r="VSK119" s="93"/>
      <c r="VSL119" s="93"/>
      <c r="VSM119" s="93"/>
      <c r="VSN119" s="93"/>
      <c r="VSO119" s="93"/>
      <c r="VSP119" s="93"/>
      <c r="VSQ119" s="93"/>
      <c r="VSR119" s="93"/>
      <c r="VSS119" s="93"/>
      <c r="VST119" s="93"/>
      <c r="VSU119" s="93"/>
      <c r="VSV119" s="93"/>
      <c r="VSW119" s="93"/>
      <c r="VSX119" s="93"/>
      <c r="VSY119" s="93"/>
      <c r="VSZ119" s="93"/>
      <c r="VTA119" s="93"/>
      <c r="VTB119" s="93"/>
      <c r="VTC119" s="93"/>
      <c r="VTD119" s="93"/>
      <c r="VTE119" s="93"/>
      <c r="VTF119" s="93"/>
      <c r="VTG119" s="93"/>
      <c r="VTH119" s="93"/>
      <c r="VTI119" s="93"/>
      <c r="VTJ119" s="93"/>
      <c r="VTK119" s="93"/>
      <c r="VTL119" s="93"/>
      <c r="VTM119" s="93"/>
      <c r="VTN119" s="93"/>
      <c r="VTO119" s="93"/>
      <c r="VTP119" s="93"/>
      <c r="VTQ119" s="93"/>
      <c r="VTR119" s="93"/>
      <c r="VTS119" s="93"/>
      <c r="VTT119" s="93"/>
      <c r="VTU119" s="93"/>
      <c r="VTV119" s="93"/>
      <c r="VTW119" s="93"/>
      <c r="VTX119" s="93"/>
      <c r="VTY119" s="93"/>
      <c r="VTZ119" s="93"/>
      <c r="VUA119" s="93"/>
      <c r="VUB119" s="93"/>
      <c r="VUC119" s="93"/>
      <c r="VUD119" s="93"/>
      <c r="VUJ119" s="93"/>
      <c r="VUM119" s="93"/>
      <c r="VUP119" s="93"/>
      <c r="VUS119" s="93"/>
      <c r="VUV119" s="93"/>
      <c r="VUY119" s="93"/>
      <c r="VVE119" s="93"/>
      <c r="VVN119" s="93"/>
      <c r="VVQ119" s="93"/>
      <c r="VVT119" s="93"/>
      <c r="VVW119" s="93"/>
      <c r="VWI119" s="93"/>
      <c r="VWO119" s="93"/>
      <c r="VWR119" s="93"/>
      <c r="VWU119" s="93"/>
      <c r="VWX119" s="93"/>
      <c r="VXD119" s="93"/>
      <c r="VXG119" s="93"/>
      <c r="VXJ119" s="93"/>
      <c r="VXM119" s="93"/>
      <c r="VXO119" s="93"/>
      <c r="VXP119" s="93"/>
      <c r="VXU119" s="93"/>
      <c r="VXX119" s="93"/>
      <c r="VYA119" s="93"/>
      <c r="VYD119" s="93"/>
      <c r="VYG119" s="93"/>
      <c r="VYJ119" s="93"/>
      <c r="VYM119" s="93"/>
      <c r="VYS119" s="93"/>
      <c r="VYV119" s="93"/>
      <c r="VYY119" s="93"/>
      <c r="VZA119" s="93"/>
      <c r="VZB119" s="93"/>
      <c r="VZJ119" s="93"/>
      <c r="VZM119" s="93"/>
      <c r="VZP119" s="93"/>
      <c r="WAA119" s="93"/>
      <c r="WAB119" s="93"/>
      <c r="WAG119" s="93"/>
      <c r="WAK119" s="93"/>
      <c r="WAL119" s="93"/>
      <c r="WAT119" s="93"/>
      <c r="WAU119" s="93"/>
      <c r="WBU119" s="93"/>
      <c r="WBV119" s="93"/>
      <c r="WBW119" s="93"/>
      <c r="WBX119" s="93"/>
      <c r="WBY119" s="93"/>
      <c r="WBZ119" s="93"/>
      <c r="WCA119" s="93"/>
      <c r="WCB119" s="93"/>
      <c r="WCC119" s="93"/>
      <c r="WCD119" s="93"/>
      <c r="WCE119" s="93"/>
      <c r="WCF119" s="93"/>
      <c r="WCG119" s="93"/>
      <c r="WCH119" s="93"/>
      <c r="WCI119" s="93"/>
      <c r="WCJ119" s="93"/>
      <c r="WCK119" s="93"/>
      <c r="WCL119" s="93"/>
      <c r="WCM119" s="93"/>
      <c r="WCN119" s="93"/>
      <c r="WCO119" s="93"/>
      <c r="WCP119" s="93"/>
      <c r="WCQ119" s="93"/>
      <c r="WCR119" s="93"/>
      <c r="WCS119" s="93"/>
      <c r="WCT119" s="93"/>
      <c r="WCU119" s="93"/>
      <c r="WCV119" s="93"/>
      <c r="WCW119" s="93"/>
      <c r="WCX119" s="93"/>
      <c r="WCY119" s="93"/>
      <c r="WCZ119" s="93"/>
      <c r="WDA119" s="93"/>
      <c r="WDB119" s="93"/>
      <c r="WDC119" s="93"/>
      <c r="WDD119" s="93"/>
      <c r="WDE119" s="93"/>
      <c r="WDF119" s="93"/>
      <c r="WDG119" s="93"/>
      <c r="WDH119" s="93"/>
      <c r="WDI119" s="93"/>
      <c r="WDJ119" s="93"/>
      <c r="WDK119" s="93"/>
      <c r="WDL119" s="93"/>
      <c r="WDM119" s="93"/>
      <c r="WDN119" s="93"/>
      <c r="WDO119" s="93"/>
      <c r="WDP119" s="93"/>
      <c r="WDQ119" s="93"/>
      <c r="WDR119" s="93"/>
      <c r="WDS119" s="93"/>
      <c r="WDT119" s="93"/>
      <c r="WDU119" s="93"/>
      <c r="WDV119" s="93"/>
      <c r="WDW119" s="93"/>
      <c r="WDX119" s="93"/>
      <c r="WDY119" s="93"/>
      <c r="WDZ119" s="93"/>
      <c r="WEF119" s="93"/>
      <c r="WEI119" s="93"/>
      <c r="WEL119" s="93"/>
      <c r="WEO119" s="93"/>
      <c r="WER119" s="93"/>
      <c r="WEU119" s="93"/>
      <c r="WFA119" s="93"/>
      <c r="WFJ119" s="93"/>
      <c r="WFM119" s="93"/>
      <c r="WFP119" s="93"/>
      <c r="WFS119" s="93"/>
      <c r="WGE119" s="93"/>
      <c r="WGK119" s="93"/>
      <c r="WGN119" s="93"/>
      <c r="WGQ119" s="93"/>
      <c r="WGT119" s="93"/>
      <c r="WGZ119" s="93"/>
      <c r="WHC119" s="93"/>
      <c r="WHF119" s="93"/>
      <c r="WHI119" s="93"/>
      <c r="WHK119" s="93"/>
      <c r="WHL119" s="93"/>
      <c r="WHQ119" s="93"/>
      <c r="WHT119" s="93"/>
      <c r="WHW119" s="93"/>
      <c r="WHZ119" s="93"/>
      <c r="WIC119" s="93"/>
      <c r="WIF119" s="93"/>
      <c r="WII119" s="93"/>
      <c r="WIO119" s="93"/>
      <c r="WIR119" s="93"/>
      <c r="WIU119" s="93"/>
      <c r="WIW119" s="93"/>
      <c r="WIX119" s="93"/>
      <c r="WJF119" s="93"/>
      <c r="WJI119" s="93"/>
      <c r="WJL119" s="93"/>
      <c r="WJW119" s="93"/>
      <c r="WJX119" s="93"/>
      <c r="WKC119" s="93"/>
      <c r="WKG119" s="93"/>
      <c r="WKH119" s="93"/>
      <c r="WKP119" s="93"/>
      <c r="WKQ119" s="93"/>
      <c r="WLQ119" s="93"/>
      <c r="WLR119" s="93"/>
      <c r="WLS119" s="93"/>
      <c r="WLT119" s="93"/>
      <c r="WLU119" s="93"/>
      <c r="WLV119" s="93"/>
      <c r="WLW119" s="93"/>
      <c r="WLX119" s="93"/>
      <c r="WLY119" s="93"/>
      <c r="WLZ119" s="93"/>
      <c r="WMA119" s="93"/>
      <c r="WMB119" s="93"/>
      <c r="WMC119" s="93"/>
      <c r="WMD119" s="93"/>
      <c r="WME119" s="93"/>
      <c r="WMF119" s="93"/>
      <c r="WMG119" s="93"/>
      <c r="WMH119" s="93"/>
      <c r="WMI119" s="93"/>
      <c r="WMJ119" s="93"/>
      <c r="WMK119" s="93"/>
      <c r="WML119" s="93"/>
      <c r="WMM119" s="93"/>
      <c r="WMN119" s="93"/>
      <c r="WMO119" s="93"/>
      <c r="WMP119" s="93"/>
      <c r="WMQ119" s="93"/>
      <c r="WMR119" s="93"/>
      <c r="WMS119" s="93"/>
      <c r="WMT119" s="93"/>
      <c r="WMU119" s="93"/>
      <c r="WMV119" s="93"/>
      <c r="WMW119" s="93"/>
      <c r="WMX119" s="93"/>
      <c r="WMY119" s="93"/>
      <c r="WMZ119" s="93"/>
      <c r="WNA119" s="93"/>
      <c r="WNB119" s="93"/>
      <c r="WNC119" s="93"/>
      <c r="WND119" s="93"/>
      <c r="WNE119" s="93"/>
      <c r="WNF119" s="93"/>
      <c r="WNG119" s="93"/>
      <c r="WNH119" s="93"/>
      <c r="WNI119" s="93"/>
      <c r="WNJ119" s="93"/>
      <c r="WNK119" s="93"/>
      <c r="WNL119" s="93"/>
      <c r="WNM119" s="93"/>
      <c r="WNN119" s="93"/>
      <c r="WNO119" s="93"/>
      <c r="WNP119" s="93"/>
      <c r="WNQ119" s="93"/>
      <c r="WNR119" s="93"/>
      <c r="WNS119" s="93"/>
      <c r="WNT119" s="93"/>
      <c r="WNU119" s="93"/>
      <c r="WNV119" s="93"/>
      <c r="WOB119" s="93"/>
      <c r="WOE119" s="93"/>
      <c r="WOH119" s="93"/>
      <c r="WOK119" s="93"/>
      <c r="WON119" s="93"/>
      <c r="WOQ119" s="93"/>
      <c r="WOW119" s="93"/>
      <c r="WPF119" s="93"/>
      <c r="WPI119" s="93"/>
      <c r="WPL119" s="93"/>
      <c r="WPO119" s="93"/>
      <c r="WQA119" s="93"/>
      <c r="WQG119" s="93"/>
      <c r="WQJ119" s="93"/>
      <c r="WQM119" s="93"/>
      <c r="WQP119" s="93"/>
      <c r="WQV119" s="93"/>
      <c r="WQY119" s="93"/>
      <c r="WRB119" s="93"/>
      <c r="WRE119" s="93"/>
      <c r="WRG119" s="93"/>
      <c r="WRH119" s="93"/>
      <c r="WRM119" s="93"/>
      <c r="WRP119" s="93"/>
      <c r="WRS119" s="93"/>
      <c r="WRV119" s="93"/>
      <c r="WRY119" s="93"/>
      <c r="WSB119" s="93"/>
      <c r="WSE119" s="93"/>
      <c r="WSK119" s="93"/>
      <c r="WSN119" s="93"/>
      <c r="WSQ119" s="93"/>
      <c r="WSS119" s="93"/>
      <c r="WST119" s="93"/>
      <c r="WTB119" s="93"/>
      <c r="WTE119" s="93"/>
      <c r="WTH119" s="93"/>
      <c r="WTS119" s="93"/>
      <c r="WTT119" s="93"/>
      <c r="WTY119" s="93"/>
      <c r="WUC119" s="93"/>
      <c r="WUD119" s="93"/>
      <c r="WUL119" s="93"/>
      <c r="WUM119" s="93"/>
      <c r="WVM119" s="93"/>
      <c r="WVN119" s="93"/>
      <c r="WVO119" s="93"/>
      <c r="WVP119" s="93"/>
      <c r="WVQ119" s="93"/>
      <c r="WVR119" s="93"/>
      <c r="WVS119" s="93"/>
      <c r="WVT119" s="93"/>
      <c r="WVU119" s="93"/>
      <c r="WVV119" s="93"/>
      <c r="WVW119" s="93"/>
      <c r="WVX119" s="93"/>
      <c r="WVY119" s="93"/>
      <c r="WVZ119" s="93"/>
      <c r="WWA119" s="93"/>
      <c r="WWB119" s="93"/>
      <c r="WWC119" s="93"/>
      <c r="WWD119" s="93"/>
      <c r="WWE119" s="93"/>
      <c r="WWF119" s="93"/>
      <c r="WWG119" s="93"/>
      <c r="WWH119" s="93"/>
      <c r="WWI119" s="93"/>
      <c r="WWJ119" s="93"/>
      <c r="WWK119" s="93"/>
      <c r="WWL119" s="93"/>
      <c r="WWM119" s="93"/>
      <c r="WWN119" s="93"/>
      <c r="WWO119" s="93"/>
      <c r="WWP119" s="93"/>
      <c r="WWQ119" s="93"/>
      <c r="WWR119" s="93"/>
      <c r="WWS119" s="93"/>
      <c r="WWT119" s="93"/>
      <c r="WWU119" s="93"/>
      <c r="WWV119" s="93"/>
      <c r="WWW119" s="93"/>
      <c r="WWX119" s="93"/>
      <c r="WWY119" s="93"/>
      <c r="WWZ119" s="93"/>
      <c r="WXA119" s="93"/>
      <c r="WXB119" s="93"/>
      <c r="WXC119" s="93"/>
      <c r="WXD119" s="93"/>
      <c r="WXE119" s="93"/>
      <c r="WXF119" s="93"/>
      <c r="WXG119" s="93"/>
      <c r="WXH119" s="93"/>
      <c r="WXI119" s="93"/>
      <c r="WXJ119" s="93"/>
      <c r="WXK119" s="93"/>
      <c r="WXL119" s="93"/>
      <c r="WXM119" s="93"/>
      <c r="WXN119" s="93"/>
      <c r="WXO119" s="93"/>
      <c r="WXP119" s="93"/>
      <c r="WXQ119" s="93"/>
      <c r="WXR119" s="93"/>
      <c r="WXS119" s="93"/>
      <c r="WXT119" s="93"/>
      <c r="WXU119" s="93"/>
      <c r="WXV119" s="93"/>
      <c r="WXW119" s="93"/>
      <c r="WXX119" s="93"/>
      <c r="WXY119" s="93"/>
      <c r="WXZ119" s="93"/>
      <c r="WYA119" s="93"/>
      <c r="WYB119" s="93"/>
      <c r="WYC119" s="93"/>
      <c r="WYD119" s="93"/>
      <c r="WYE119" s="93"/>
      <c r="WYF119" s="93"/>
      <c r="WYG119" s="93"/>
      <c r="WYH119" s="93"/>
      <c r="WYI119" s="93"/>
      <c r="WYJ119" s="93"/>
      <c r="WYK119" s="93"/>
      <c r="WYL119" s="93"/>
      <c r="WYM119" s="93"/>
      <c r="WYN119" s="93"/>
      <c r="WYO119" s="93"/>
      <c r="WYP119" s="93"/>
      <c r="WYQ119" s="93"/>
      <c r="WYR119" s="93"/>
      <c r="WYS119" s="93"/>
      <c r="WYT119" s="93"/>
      <c r="WYU119" s="93"/>
      <c r="WYV119" s="93"/>
      <c r="WYW119" s="93"/>
      <c r="WYX119" s="93"/>
      <c r="WYY119" s="93"/>
      <c r="WYZ119" s="93"/>
      <c r="WZA119" s="93"/>
      <c r="WZB119" s="93"/>
      <c r="WZC119" s="93"/>
      <c r="WZD119" s="93"/>
      <c r="WZE119" s="93"/>
      <c r="WZF119" s="93"/>
      <c r="WZG119" s="93"/>
      <c r="WZH119" s="93"/>
      <c r="WZI119" s="93"/>
      <c r="WZJ119" s="93"/>
      <c r="WZK119" s="93"/>
      <c r="WZL119" s="93"/>
      <c r="WZM119" s="93"/>
      <c r="WZN119" s="93"/>
      <c r="WZO119" s="93"/>
      <c r="WZP119" s="93"/>
      <c r="WZQ119" s="93"/>
      <c r="WZR119" s="93"/>
      <c r="WZS119" s="93"/>
      <c r="WZT119" s="93"/>
      <c r="WZU119" s="93"/>
      <c r="WZV119" s="93"/>
      <c r="WZW119" s="93"/>
      <c r="WZX119" s="93"/>
      <c r="WZY119" s="93"/>
      <c r="WZZ119" s="93"/>
      <c r="XAA119" s="93"/>
      <c r="XAB119" s="93"/>
      <c r="XAC119" s="93"/>
      <c r="XAD119" s="93"/>
      <c r="XAE119" s="93"/>
      <c r="XAF119" s="93"/>
      <c r="XAG119" s="93"/>
      <c r="XAH119" s="93"/>
      <c r="XAI119" s="93"/>
      <c r="XAJ119" s="93"/>
      <c r="XAK119" s="93"/>
      <c r="XAL119" s="93"/>
      <c r="XAM119" s="93"/>
      <c r="XAN119" s="93"/>
      <c r="XAO119" s="93"/>
      <c r="XAP119" s="93"/>
      <c r="XAQ119" s="93"/>
      <c r="XAR119" s="93"/>
      <c r="XAS119" s="93"/>
      <c r="XAT119" s="93"/>
      <c r="XAU119" s="93"/>
      <c r="XAV119" s="93"/>
      <c r="XAW119" s="93"/>
      <c r="XAX119" s="93"/>
      <c r="XAY119" s="93"/>
      <c r="XAZ119" s="93"/>
      <c r="XBA119" s="93"/>
      <c r="XBB119" s="93"/>
      <c r="XBC119" s="93"/>
      <c r="XBD119" s="93"/>
      <c r="XBE119" s="93"/>
      <c r="XBF119" s="93"/>
      <c r="XBG119" s="93"/>
      <c r="XBH119" s="93"/>
      <c r="XBI119" s="93"/>
      <c r="XBJ119" s="93"/>
      <c r="XBK119" s="93"/>
      <c r="XBL119" s="93"/>
      <c r="XBM119" s="93"/>
      <c r="XBN119" s="93"/>
      <c r="XBO119" s="93"/>
      <c r="XBP119" s="93"/>
      <c r="XBQ119" s="93"/>
      <c r="XBR119" s="93"/>
      <c r="XBS119" s="93"/>
      <c r="XBT119" s="93"/>
      <c r="XBU119" s="93"/>
      <c r="XBV119" s="93"/>
      <c r="XBW119" s="93"/>
      <c r="XBX119" s="93"/>
      <c r="XBY119" s="93"/>
      <c r="XBZ119" s="93"/>
      <c r="XCA119" s="93"/>
      <c r="XCB119" s="93"/>
      <c r="XCC119" s="93"/>
      <c r="XCD119" s="93"/>
      <c r="XCE119" s="93"/>
      <c r="XCF119" s="93"/>
      <c r="XCG119" s="93"/>
      <c r="XCH119" s="93"/>
      <c r="XCI119" s="93"/>
      <c r="XCJ119" s="93"/>
      <c r="XCK119" s="93"/>
      <c r="XCL119" s="93"/>
      <c r="XCM119" s="93"/>
      <c r="XCN119" s="93"/>
      <c r="XCO119" s="93"/>
      <c r="XCP119" s="93"/>
      <c r="XCQ119" s="93"/>
      <c r="XCR119" s="93"/>
      <c r="XCS119" s="93"/>
      <c r="XCT119" s="93"/>
      <c r="XCU119" s="93"/>
      <c r="XCV119" s="93"/>
      <c r="XCW119" s="93"/>
      <c r="XCX119" s="93"/>
      <c r="XCY119" s="93"/>
      <c r="XCZ119" s="93"/>
      <c r="XDA119" s="93"/>
      <c r="XDB119" s="93"/>
      <c r="XDC119" s="93"/>
      <c r="XDD119" s="93"/>
      <c r="XDE119" s="93"/>
      <c r="XDF119" s="93"/>
      <c r="XDG119" s="93"/>
      <c r="XDH119" s="93"/>
      <c r="XDI119" s="93"/>
      <c r="XDJ119" s="93"/>
      <c r="XDK119" s="93"/>
      <c r="XDL119" s="93"/>
      <c r="XDM119" s="93"/>
      <c r="XDN119" s="93"/>
      <c r="XDO119" s="93"/>
      <c r="XDP119" s="93"/>
      <c r="XDQ119" s="93"/>
      <c r="XDR119" s="93"/>
      <c r="XDS119" s="93"/>
      <c r="XDT119" s="93"/>
      <c r="XDU119" s="93"/>
      <c r="XDV119" s="93"/>
      <c r="XDW119" s="93"/>
      <c r="XDX119" s="93"/>
      <c r="XDY119" s="93"/>
      <c r="XDZ119" s="93"/>
      <c r="XEA119" s="93"/>
      <c r="XEB119" s="93"/>
      <c r="XEC119" s="93"/>
      <c r="XED119" s="93"/>
      <c r="XEE119" s="93"/>
      <c r="XEF119" s="93"/>
      <c r="XEG119" s="93"/>
      <c r="XEH119" s="93"/>
      <c r="XEI119" s="93"/>
      <c r="XEJ119" s="93"/>
      <c r="XEK119" s="93"/>
      <c r="XEL119" s="93"/>
      <c r="XEM119" s="93"/>
      <c r="XEN119" s="93"/>
      <c r="XEO119" s="93"/>
      <c r="XEP119" s="93"/>
      <c r="XEQ119" s="93"/>
      <c r="XER119" s="93"/>
      <c r="XES119" s="93"/>
      <c r="XET119" s="93"/>
      <c r="XEU119" s="93"/>
      <c r="XEV119" s="93"/>
      <c r="XEW119" s="93"/>
      <c r="XEX119" s="93"/>
      <c r="XEY119" s="93"/>
      <c r="XEZ119" s="93"/>
      <c r="XFA119" s="93"/>
      <c r="XFB119" s="93"/>
      <c r="XFC119" s="93"/>
      <c r="XFD119" s="93"/>
    </row>
    <row r="120" spans="1:1003 1029:2027 2053:3051 3077:4075 4101:5099 5125:6123 6149:7147 7173:8171 8197:9195 9221:10219 10245:11243 11269:12267 12293:13291 13317:14315 14341:15339 15365:16384" s="62" customFormat="1" ht="26.25" hidden="1" customHeight="1">
      <c r="A120" s="8" t="s">
        <v>110</v>
      </c>
      <c r="B120" s="54" t="s">
        <v>321</v>
      </c>
      <c r="C120" s="54">
        <v>0</v>
      </c>
      <c r="D120" s="54">
        <v>0</v>
      </c>
      <c r="E120" s="54">
        <v>0</v>
      </c>
      <c r="F120" s="54">
        <v>5</v>
      </c>
      <c r="G120" s="56">
        <v>0</v>
      </c>
      <c r="H120" s="56"/>
      <c r="I120" s="56">
        <v>-50</v>
      </c>
      <c r="J120" s="9"/>
      <c r="K120" s="12">
        <v>17000</v>
      </c>
      <c r="L120" s="11">
        <v>0</v>
      </c>
    </row>
    <row r="121" spans="1:1003 1029:2027 2053:3051 3077:4075 4101:5099 5125:6123 6149:7147 7173:8171 8197:9195 9221:10219 10245:11243 11269:12267 12293:13291 13317:14315 14341:15339 15365:16384" s="62" customFormat="1" ht="20.25" hidden="1" customHeight="1">
      <c r="A121" s="8" t="s">
        <v>111</v>
      </c>
      <c r="B121" s="54" t="s">
        <v>321</v>
      </c>
      <c r="C121" s="54">
        <v>0</v>
      </c>
      <c r="D121" s="54">
        <v>0</v>
      </c>
      <c r="E121" s="54">
        <v>0</v>
      </c>
      <c r="F121" s="54">
        <v>0</v>
      </c>
      <c r="G121" s="56">
        <v>0</v>
      </c>
      <c r="H121" s="56"/>
      <c r="I121" s="56">
        <v>0</v>
      </c>
      <c r="J121" s="9"/>
      <c r="K121" s="12"/>
      <c r="L121" s="11">
        <v>0</v>
      </c>
    </row>
    <row r="122" spans="1:1003 1029:2027 2053:3051 3077:4075 4101:5099 5125:6123 6149:7147 7173:8171 8197:9195 9221:10219 10245:11243 11269:12267 12293:13291 13317:14315 14341:15339 15365:16384" s="62" customFormat="1" ht="21.75" hidden="1" customHeight="1">
      <c r="A122" s="8" t="s">
        <v>112</v>
      </c>
      <c r="B122" s="54"/>
      <c r="C122" s="54"/>
      <c r="D122" s="54">
        <v>0</v>
      </c>
      <c r="E122" s="54">
        <v>0</v>
      </c>
      <c r="F122" s="54">
        <v>0</v>
      </c>
      <c r="G122" s="56">
        <v>0</v>
      </c>
      <c r="H122" s="56"/>
      <c r="I122" s="56">
        <v>0</v>
      </c>
      <c r="J122" s="9"/>
      <c r="K122" s="13"/>
      <c r="L122" s="11"/>
    </row>
    <row r="123" spans="1:1003 1029:2027 2053:3051 3077:4075 4101:5099 5125:6123 6149:7147 7173:8171 8197:9195 9221:10219 10245:11243 11269:12267 12293:13291 13317:14315 14341:15339 15365:16384" s="62" customFormat="1" ht="26.25" customHeight="1">
      <c r="A123" s="103" t="s">
        <v>113</v>
      </c>
      <c r="B123" s="54" t="s">
        <v>321</v>
      </c>
      <c r="C123" s="54">
        <v>0</v>
      </c>
      <c r="D123" s="54">
        <v>0</v>
      </c>
      <c r="E123" s="54">
        <v>0</v>
      </c>
      <c r="F123" s="54">
        <v>40</v>
      </c>
      <c r="G123" s="56">
        <v>0</v>
      </c>
      <c r="H123" s="56"/>
      <c r="I123" s="56">
        <v>-1226</v>
      </c>
      <c r="J123" s="98">
        <v>24</v>
      </c>
      <c r="K123" s="101">
        <v>6000</v>
      </c>
      <c r="L123" s="100">
        <f>+K123*J123</f>
        <v>144000</v>
      </c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P123" s="93"/>
      <c r="BS123" s="93"/>
      <c r="BV123" s="93"/>
      <c r="BY123" s="93"/>
      <c r="CB123" s="93"/>
      <c r="CE123" s="93"/>
      <c r="CK123" s="93"/>
      <c r="CT123" s="93"/>
      <c r="CW123" s="93"/>
      <c r="CZ123" s="93"/>
      <c r="DC123" s="93"/>
      <c r="DO123" s="93"/>
      <c r="DU123" s="93"/>
      <c r="DX123" s="93"/>
      <c r="EA123" s="93"/>
      <c r="ED123" s="93"/>
      <c r="EJ123" s="93"/>
      <c r="EM123" s="93"/>
      <c r="EP123" s="93"/>
      <c r="ES123" s="93"/>
      <c r="EU123" s="93"/>
      <c r="EV123" s="93"/>
      <c r="FA123" s="93"/>
      <c r="FD123" s="93"/>
      <c r="FG123" s="93"/>
      <c r="FJ123" s="93"/>
      <c r="FM123" s="93"/>
      <c r="FP123" s="93"/>
      <c r="FS123" s="93"/>
      <c r="FY123" s="93"/>
      <c r="GB123" s="93"/>
      <c r="GE123" s="93"/>
      <c r="GG123" s="93"/>
      <c r="GH123" s="93"/>
      <c r="GP123" s="93"/>
      <c r="GS123" s="93"/>
      <c r="GV123" s="93"/>
      <c r="HG123" s="93"/>
      <c r="HH123" s="93"/>
      <c r="HM123" s="93"/>
      <c r="HQ123" s="93"/>
      <c r="HR123" s="93"/>
      <c r="HZ123" s="93"/>
      <c r="IA123" s="93"/>
      <c r="JA123" s="93"/>
      <c r="JB123" s="93"/>
      <c r="JC123" s="93"/>
      <c r="JD123" s="93"/>
      <c r="JE123" s="93"/>
      <c r="JF123" s="93"/>
      <c r="JG123" s="93"/>
      <c r="JH123" s="93"/>
      <c r="JI123" s="93"/>
      <c r="JJ123" s="93"/>
      <c r="JK123" s="93"/>
      <c r="JL123" s="93"/>
      <c r="JM123" s="93"/>
      <c r="JN123" s="93"/>
      <c r="JO123" s="93"/>
      <c r="JP123" s="93"/>
      <c r="JQ123" s="93"/>
      <c r="JR123" s="93"/>
      <c r="JS123" s="93"/>
      <c r="JT123" s="93"/>
      <c r="JU123" s="93"/>
      <c r="JV123" s="93"/>
      <c r="JW123" s="93"/>
      <c r="JX123" s="93"/>
      <c r="JY123" s="93"/>
      <c r="JZ123" s="93"/>
      <c r="KA123" s="93"/>
      <c r="KB123" s="93"/>
      <c r="KC123" s="93"/>
      <c r="KD123" s="93"/>
      <c r="KE123" s="93"/>
      <c r="KF123" s="93"/>
      <c r="KG123" s="93"/>
      <c r="KH123" s="93"/>
      <c r="KI123" s="93"/>
      <c r="KJ123" s="93"/>
      <c r="KK123" s="93"/>
      <c r="KL123" s="93"/>
      <c r="KM123" s="93"/>
      <c r="KN123" s="93"/>
      <c r="KO123" s="93"/>
      <c r="KP123" s="93"/>
      <c r="KQ123" s="93"/>
      <c r="KR123" s="93"/>
      <c r="KS123" s="93"/>
      <c r="KT123" s="93"/>
      <c r="KU123" s="93"/>
      <c r="KV123" s="93"/>
      <c r="KW123" s="93"/>
      <c r="KX123" s="93"/>
      <c r="KY123" s="93"/>
      <c r="KZ123" s="93"/>
      <c r="LA123" s="93"/>
      <c r="LB123" s="93"/>
      <c r="LC123" s="93"/>
      <c r="LD123" s="93"/>
      <c r="LE123" s="93"/>
      <c r="LF123" s="93"/>
      <c r="LL123" s="93"/>
      <c r="LO123" s="93"/>
      <c r="LR123" s="93"/>
      <c r="LU123" s="93"/>
      <c r="LX123" s="93"/>
      <c r="MA123" s="93"/>
      <c r="MG123" s="93"/>
      <c r="MP123" s="93"/>
      <c r="MS123" s="93"/>
      <c r="MV123" s="93"/>
      <c r="MY123" s="93"/>
      <c r="NK123" s="93"/>
      <c r="NQ123" s="93"/>
      <c r="NT123" s="93"/>
      <c r="NW123" s="93"/>
      <c r="NZ123" s="93"/>
      <c r="OF123" s="93"/>
      <c r="OI123" s="93"/>
      <c r="OL123" s="93"/>
      <c r="OO123" s="93"/>
      <c r="OQ123" s="93"/>
      <c r="OR123" s="93"/>
      <c r="OW123" s="93"/>
      <c r="OZ123" s="93"/>
      <c r="PC123" s="93"/>
      <c r="PF123" s="93"/>
      <c r="PI123" s="93"/>
      <c r="PL123" s="93"/>
      <c r="PO123" s="93"/>
      <c r="PU123" s="93"/>
      <c r="PX123" s="93"/>
      <c r="QA123" s="93"/>
      <c r="QC123" s="93"/>
      <c r="QD123" s="93"/>
      <c r="QL123" s="93"/>
      <c r="QO123" s="93"/>
      <c r="QR123" s="93"/>
      <c r="RC123" s="93"/>
      <c r="RD123" s="93"/>
      <c r="RI123" s="93"/>
      <c r="RM123" s="93"/>
      <c r="RN123" s="93"/>
      <c r="RV123" s="93"/>
      <c r="RW123" s="93"/>
      <c r="SW123" s="93"/>
      <c r="SX123" s="93"/>
      <c r="SY123" s="93"/>
      <c r="SZ123" s="93"/>
      <c r="TA123" s="93"/>
      <c r="TB123" s="93"/>
      <c r="TC123" s="93"/>
      <c r="TD123" s="93"/>
      <c r="TE123" s="93"/>
      <c r="TF123" s="93"/>
      <c r="TG123" s="93"/>
      <c r="TH123" s="93"/>
      <c r="TI123" s="93"/>
      <c r="TJ123" s="93"/>
      <c r="TK123" s="93"/>
      <c r="TL123" s="93"/>
      <c r="TM123" s="93"/>
      <c r="TN123" s="93"/>
      <c r="TO123" s="93"/>
      <c r="TP123" s="93"/>
      <c r="TQ123" s="93"/>
      <c r="TR123" s="93"/>
      <c r="TS123" s="93"/>
      <c r="TT123" s="93"/>
      <c r="TU123" s="93"/>
      <c r="TV123" s="93"/>
      <c r="TW123" s="93"/>
      <c r="TX123" s="93"/>
      <c r="TY123" s="93"/>
      <c r="TZ123" s="93"/>
      <c r="UA123" s="93"/>
      <c r="UB123" s="93"/>
      <c r="UC123" s="93"/>
      <c r="UD123" s="93"/>
      <c r="UE123" s="93"/>
      <c r="UF123" s="93"/>
      <c r="UG123" s="93"/>
      <c r="UH123" s="93"/>
      <c r="UI123" s="93"/>
      <c r="UJ123" s="93"/>
      <c r="UK123" s="93"/>
      <c r="UL123" s="93"/>
      <c r="UM123" s="93"/>
      <c r="UN123" s="93"/>
      <c r="UO123" s="93"/>
      <c r="UP123" s="93"/>
      <c r="UQ123" s="93"/>
      <c r="UR123" s="93"/>
      <c r="US123" s="93"/>
      <c r="UT123" s="93"/>
      <c r="UU123" s="93"/>
      <c r="UV123" s="93"/>
      <c r="UW123" s="93"/>
      <c r="UX123" s="93"/>
      <c r="UY123" s="93"/>
      <c r="UZ123" s="93"/>
      <c r="VA123" s="93"/>
      <c r="VB123" s="93"/>
      <c r="VH123" s="93"/>
      <c r="VK123" s="93"/>
      <c r="VN123" s="93"/>
      <c r="VQ123" s="93"/>
      <c r="VT123" s="93"/>
      <c r="VW123" s="93"/>
      <c r="WC123" s="93"/>
      <c r="WL123" s="93"/>
      <c r="WO123" s="93"/>
      <c r="WR123" s="93"/>
      <c r="WU123" s="93"/>
      <c r="XG123" s="93"/>
      <c r="XM123" s="93"/>
      <c r="XP123" s="93"/>
      <c r="XS123" s="93"/>
      <c r="XV123" s="93"/>
      <c r="YB123" s="93"/>
      <c r="YE123" s="93"/>
      <c r="YH123" s="93"/>
      <c r="YK123" s="93"/>
      <c r="YM123" s="93"/>
      <c r="YN123" s="93"/>
      <c r="YS123" s="93"/>
      <c r="YV123" s="93"/>
      <c r="YY123" s="93"/>
      <c r="ZB123" s="93"/>
      <c r="ZE123" s="93"/>
      <c r="ZH123" s="93"/>
      <c r="ZK123" s="93"/>
      <c r="ZQ123" s="93"/>
      <c r="ZT123" s="93"/>
      <c r="ZW123" s="93"/>
      <c r="ZY123" s="93"/>
      <c r="ZZ123" s="93"/>
      <c r="AAH123" s="93"/>
      <c r="AAK123" s="93"/>
      <c r="AAN123" s="93"/>
      <c r="AAY123" s="93"/>
      <c r="AAZ123" s="93"/>
      <c r="ABE123" s="93"/>
      <c r="ABI123" s="93"/>
      <c r="ABJ123" s="93"/>
      <c r="ABR123" s="93"/>
      <c r="ABS123" s="93"/>
      <c r="ACS123" s="93"/>
      <c r="ACT123" s="93"/>
      <c r="ACU123" s="93"/>
      <c r="ACV123" s="93"/>
      <c r="ACW123" s="93"/>
      <c r="ACX123" s="93"/>
      <c r="ACY123" s="93"/>
      <c r="ACZ123" s="93"/>
      <c r="ADA123" s="93"/>
      <c r="ADB123" s="93"/>
      <c r="ADC123" s="93"/>
      <c r="ADD123" s="93"/>
      <c r="ADE123" s="93"/>
      <c r="ADF123" s="93"/>
      <c r="ADG123" s="93"/>
      <c r="ADH123" s="93"/>
      <c r="ADI123" s="93"/>
      <c r="ADJ123" s="93"/>
      <c r="ADK123" s="93"/>
      <c r="ADL123" s="93"/>
      <c r="ADM123" s="93"/>
      <c r="ADN123" s="93"/>
      <c r="ADO123" s="93"/>
      <c r="ADP123" s="93"/>
      <c r="ADQ123" s="93"/>
      <c r="ADR123" s="93"/>
      <c r="ADS123" s="93"/>
      <c r="ADT123" s="93"/>
      <c r="ADU123" s="93"/>
      <c r="ADV123" s="93"/>
      <c r="ADW123" s="93"/>
      <c r="ADX123" s="93"/>
      <c r="ADY123" s="93"/>
      <c r="ADZ123" s="93"/>
      <c r="AEA123" s="93"/>
      <c r="AEB123" s="93"/>
      <c r="AEC123" s="93"/>
      <c r="AED123" s="93"/>
      <c r="AEE123" s="93"/>
      <c r="AEF123" s="93"/>
      <c r="AEG123" s="93"/>
      <c r="AEH123" s="93"/>
      <c r="AEI123" s="93"/>
      <c r="AEJ123" s="93"/>
      <c r="AEK123" s="93"/>
      <c r="AEL123" s="93"/>
      <c r="AEM123" s="93"/>
      <c r="AEN123" s="93"/>
      <c r="AEO123" s="93"/>
      <c r="AEP123" s="93"/>
      <c r="AEQ123" s="93"/>
      <c r="AER123" s="93"/>
      <c r="AES123" s="93"/>
      <c r="AET123" s="93"/>
      <c r="AEU123" s="93"/>
      <c r="AEV123" s="93"/>
      <c r="AEW123" s="93"/>
      <c r="AEX123" s="93"/>
      <c r="AFD123" s="93"/>
      <c r="AFG123" s="93"/>
      <c r="AFJ123" s="93"/>
      <c r="AFM123" s="93"/>
      <c r="AFP123" s="93"/>
      <c r="AFS123" s="93"/>
      <c r="AFY123" s="93"/>
      <c r="AGH123" s="93"/>
      <c r="AGK123" s="93"/>
      <c r="AGN123" s="93"/>
      <c r="AGQ123" s="93"/>
      <c r="AHC123" s="93"/>
      <c r="AHI123" s="93"/>
      <c r="AHL123" s="93"/>
      <c r="AHO123" s="93"/>
      <c r="AHR123" s="93"/>
      <c r="AHX123" s="93"/>
      <c r="AIA123" s="93"/>
      <c r="AID123" s="93"/>
      <c r="AIG123" s="93"/>
      <c r="AII123" s="93"/>
      <c r="AIJ123" s="93"/>
      <c r="AIO123" s="93"/>
      <c r="AIR123" s="93"/>
      <c r="AIU123" s="93"/>
      <c r="AIX123" s="93"/>
      <c r="AJA123" s="93"/>
      <c r="AJD123" s="93"/>
      <c r="AJG123" s="93"/>
      <c r="AJM123" s="93"/>
      <c r="AJP123" s="93"/>
      <c r="AJS123" s="93"/>
      <c r="AJU123" s="93"/>
      <c r="AJV123" s="93"/>
      <c r="AKD123" s="93"/>
      <c r="AKG123" s="93"/>
      <c r="AKJ123" s="93"/>
      <c r="AKU123" s="93"/>
      <c r="AKV123" s="93"/>
      <c r="ALA123" s="93"/>
      <c r="ALE123" s="93"/>
      <c r="ALF123" s="93"/>
      <c r="ALN123" s="93"/>
      <c r="ALO123" s="93"/>
      <c r="AMO123" s="93"/>
      <c r="AMP123" s="93"/>
      <c r="AMQ123" s="93"/>
      <c r="AMR123" s="93"/>
      <c r="AMS123" s="93"/>
      <c r="AMT123" s="93"/>
      <c r="AMU123" s="93"/>
      <c r="AMV123" s="93"/>
      <c r="AMW123" s="93"/>
      <c r="AMX123" s="93"/>
      <c r="AMY123" s="93"/>
      <c r="AMZ123" s="93"/>
      <c r="ANA123" s="93"/>
      <c r="ANB123" s="93"/>
      <c r="ANC123" s="93"/>
      <c r="AND123" s="93"/>
      <c r="ANE123" s="93"/>
      <c r="ANF123" s="93"/>
      <c r="ANG123" s="93"/>
      <c r="ANH123" s="93"/>
      <c r="ANI123" s="93"/>
      <c r="ANJ123" s="93"/>
      <c r="ANK123" s="93"/>
      <c r="ANL123" s="93"/>
      <c r="ANM123" s="93"/>
      <c r="ANN123" s="93"/>
      <c r="ANO123" s="93"/>
      <c r="ANP123" s="93"/>
      <c r="ANQ123" s="93"/>
      <c r="ANR123" s="93"/>
      <c r="ANS123" s="93"/>
      <c r="ANT123" s="93"/>
      <c r="ANU123" s="93"/>
      <c r="ANV123" s="93"/>
      <c r="ANW123" s="93"/>
      <c r="ANX123" s="93"/>
      <c r="ANY123" s="93"/>
      <c r="ANZ123" s="93"/>
      <c r="AOA123" s="93"/>
      <c r="AOB123" s="93"/>
      <c r="AOC123" s="93"/>
      <c r="AOD123" s="93"/>
      <c r="AOE123" s="93"/>
      <c r="AOF123" s="93"/>
      <c r="AOG123" s="93"/>
      <c r="AOH123" s="93"/>
      <c r="AOI123" s="93"/>
      <c r="AOJ123" s="93"/>
      <c r="AOK123" s="93"/>
      <c r="AOL123" s="93"/>
      <c r="AOM123" s="93"/>
      <c r="AON123" s="93"/>
      <c r="AOO123" s="93"/>
      <c r="AOP123" s="93"/>
      <c r="AOQ123" s="93"/>
      <c r="AOR123" s="93"/>
      <c r="AOS123" s="93"/>
      <c r="AOT123" s="93"/>
      <c r="AOZ123" s="93"/>
      <c r="APC123" s="93"/>
      <c r="APF123" s="93"/>
      <c r="API123" s="93"/>
      <c r="APL123" s="93"/>
      <c r="APO123" s="93"/>
      <c r="APU123" s="93"/>
      <c r="AQD123" s="93"/>
      <c r="AQG123" s="93"/>
      <c r="AQJ123" s="93"/>
      <c r="AQM123" s="93"/>
      <c r="AQY123" s="93"/>
      <c r="ARE123" s="93"/>
      <c r="ARH123" s="93"/>
      <c r="ARK123" s="93"/>
      <c r="ARN123" s="93"/>
      <c r="ART123" s="93"/>
      <c r="ARW123" s="93"/>
      <c r="ARZ123" s="93"/>
      <c r="ASC123" s="93"/>
      <c r="ASE123" s="93"/>
      <c r="ASF123" s="93"/>
      <c r="ASK123" s="93"/>
      <c r="ASN123" s="93"/>
      <c r="ASQ123" s="93"/>
      <c r="AST123" s="93"/>
      <c r="ASW123" s="93"/>
      <c r="ASZ123" s="93"/>
      <c r="ATC123" s="93"/>
      <c r="ATI123" s="93"/>
      <c r="ATL123" s="93"/>
      <c r="ATO123" s="93"/>
      <c r="ATQ123" s="93"/>
      <c r="ATR123" s="93"/>
      <c r="ATZ123" s="93"/>
      <c r="AUC123" s="93"/>
      <c r="AUF123" s="93"/>
      <c r="AUQ123" s="93"/>
      <c r="AUR123" s="93"/>
      <c r="AUW123" s="93"/>
      <c r="AVA123" s="93"/>
      <c r="AVB123" s="93"/>
      <c r="AVJ123" s="93"/>
      <c r="AVK123" s="93"/>
      <c r="AWK123" s="93"/>
      <c r="AWL123" s="93"/>
      <c r="AWM123" s="93"/>
      <c r="AWN123" s="93"/>
      <c r="AWO123" s="93"/>
      <c r="AWP123" s="93"/>
      <c r="AWQ123" s="93"/>
      <c r="AWR123" s="93"/>
      <c r="AWS123" s="93"/>
      <c r="AWT123" s="93"/>
      <c r="AWU123" s="93"/>
      <c r="AWV123" s="93"/>
      <c r="AWW123" s="93"/>
      <c r="AWX123" s="93"/>
      <c r="AWY123" s="93"/>
      <c r="AWZ123" s="93"/>
      <c r="AXA123" s="93"/>
      <c r="AXB123" s="93"/>
      <c r="AXC123" s="93"/>
      <c r="AXD123" s="93"/>
      <c r="AXE123" s="93"/>
      <c r="AXF123" s="93"/>
      <c r="AXG123" s="93"/>
      <c r="AXH123" s="93"/>
      <c r="AXI123" s="93"/>
      <c r="AXJ123" s="93"/>
      <c r="AXK123" s="93"/>
      <c r="AXL123" s="93"/>
      <c r="AXM123" s="93"/>
      <c r="AXN123" s="93"/>
      <c r="AXO123" s="93"/>
      <c r="AXP123" s="93"/>
      <c r="AXQ123" s="93"/>
      <c r="AXR123" s="93"/>
      <c r="AXS123" s="93"/>
      <c r="AXT123" s="93"/>
      <c r="AXU123" s="93"/>
      <c r="AXV123" s="93"/>
      <c r="AXW123" s="93"/>
      <c r="AXX123" s="93"/>
      <c r="AXY123" s="93"/>
      <c r="AXZ123" s="93"/>
      <c r="AYA123" s="93"/>
      <c r="AYB123" s="93"/>
      <c r="AYC123" s="93"/>
      <c r="AYD123" s="93"/>
      <c r="AYE123" s="93"/>
      <c r="AYF123" s="93"/>
      <c r="AYG123" s="93"/>
      <c r="AYH123" s="93"/>
      <c r="AYI123" s="93"/>
      <c r="AYJ123" s="93"/>
      <c r="AYK123" s="93"/>
      <c r="AYL123" s="93"/>
      <c r="AYM123" s="93"/>
      <c r="AYN123" s="93"/>
      <c r="AYO123" s="93"/>
      <c r="AYP123" s="93"/>
      <c r="AYV123" s="93"/>
      <c r="AYY123" s="93"/>
      <c r="AZB123" s="93"/>
      <c r="AZE123" s="93"/>
      <c r="AZH123" s="93"/>
      <c r="AZK123" s="93"/>
      <c r="AZQ123" s="93"/>
      <c r="AZZ123" s="93"/>
      <c r="BAC123" s="93"/>
      <c r="BAF123" s="93"/>
      <c r="BAI123" s="93"/>
      <c r="BAU123" s="93"/>
      <c r="BBA123" s="93"/>
      <c r="BBD123" s="93"/>
      <c r="BBG123" s="93"/>
      <c r="BBJ123" s="93"/>
      <c r="BBP123" s="93"/>
      <c r="BBS123" s="93"/>
      <c r="BBV123" s="93"/>
      <c r="BBY123" s="93"/>
      <c r="BCA123" s="93"/>
      <c r="BCB123" s="93"/>
      <c r="BCG123" s="93"/>
      <c r="BCJ123" s="93"/>
      <c r="BCM123" s="93"/>
      <c r="BCP123" s="93"/>
      <c r="BCS123" s="93"/>
      <c r="BCV123" s="93"/>
      <c r="BCY123" s="93"/>
      <c r="BDE123" s="93"/>
      <c r="BDH123" s="93"/>
      <c r="BDK123" s="93"/>
      <c r="BDM123" s="93"/>
      <c r="BDN123" s="93"/>
      <c r="BDV123" s="93"/>
      <c r="BDY123" s="93"/>
      <c r="BEB123" s="93"/>
      <c r="BEM123" s="93"/>
      <c r="BEN123" s="93"/>
      <c r="BES123" s="93"/>
      <c r="BEW123" s="93"/>
      <c r="BEX123" s="93"/>
      <c r="BFF123" s="93"/>
      <c r="BFG123" s="93"/>
      <c r="BGG123" s="93"/>
      <c r="BGH123" s="93"/>
      <c r="BGI123" s="93"/>
      <c r="BGJ123" s="93"/>
      <c r="BGK123" s="93"/>
      <c r="BGL123" s="93"/>
      <c r="BGM123" s="93"/>
      <c r="BGN123" s="93"/>
      <c r="BGO123" s="93"/>
      <c r="BGP123" s="93"/>
      <c r="BGQ123" s="93"/>
      <c r="BGR123" s="93"/>
      <c r="BGS123" s="93"/>
      <c r="BGT123" s="93"/>
      <c r="BGU123" s="93"/>
      <c r="BGV123" s="93"/>
      <c r="BGW123" s="93"/>
      <c r="BGX123" s="93"/>
      <c r="BGY123" s="93"/>
      <c r="BGZ123" s="93"/>
      <c r="BHA123" s="93"/>
      <c r="BHB123" s="93"/>
      <c r="BHC123" s="93"/>
      <c r="BHD123" s="93"/>
      <c r="BHE123" s="93"/>
      <c r="BHF123" s="93"/>
      <c r="BHG123" s="93"/>
      <c r="BHH123" s="93"/>
      <c r="BHI123" s="93"/>
      <c r="BHJ123" s="93"/>
      <c r="BHK123" s="93"/>
      <c r="BHL123" s="93"/>
      <c r="BHM123" s="93"/>
      <c r="BHN123" s="93"/>
      <c r="BHO123" s="93"/>
      <c r="BHP123" s="93"/>
      <c r="BHQ123" s="93"/>
      <c r="BHR123" s="93"/>
      <c r="BHS123" s="93"/>
      <c r="BHT123" s="93"/>
      <c r="BHU123" s="93"/>
      <c r="BHV123" s="93"/>
      <c r="BHW123" s="93"/>
      <c r="BHX123" s="93"/>
      <c r="BHY123" s="93"/>
      <c r="BHZ123" s="93"/>
      <c r="BIA123" s="93"/>
      <c r="BIB123" s="93"/>
      <c r="BIC123" s="93"/>
      <c r="BID123" s="93"/>
      <c r="BIE123" s="93"/>
      <c r="BIF123" s="93"/>
      <c r="BIG123" s="93"/>
      <c r="BIH123" s="93"/>
      <c r="BII123" s="93"/>
      <c r="BIJ123" s="93"/>
      <c r="BIK123" s="93"/>
      <c r="BIL123" s="93"/>
      <c r="BIR123" s="93"/>
      <c r="BIU123" s="93"/>
      <c r="BIX123" s="93"/>
      <c r="BJA123" s="93"/>
      <c r="BJD123" s="93"/>
      <c r="BJG123" s="93"/>
      <c r="BJM123" s="93"/>
      <c r="BJV123" s="93"/>
      <c r="BJY123" s="93"/>
      <c r="BKB123" s="93"/>
      <c r="BKE123" s="93"/>
      <c r="BKQ123" s="93"/>
      <c r="BKW123" s="93"/>
      <c r="BKZ123" s="93"/>
      <c r="BLC123" s="93"/>
      <c r="BLF123" s="93"/>
      <c r="BLL123" s="93"/>
      <c r="BLO123" s="93"/>
      <c r="BLR123" s="93"/>
      <c r="BLU123" s="93"/>
      <c r="BLW123" s="93"/>
      <c r="BLX123" s="93"/>
      <c r="BMC123" s="93"/>
      <c r="BMF123" s="93"/>
      <c r="BMI123" s="93"/>
      <c r="BML123" s="93"/>
      <c r="BMO123" s="93"/>
      <c r="BMR123" s="93"/>
      <c r="BMU123" s="93"/>
      <c r="BNA123" s="93"/>
      <c r="BND123" s="93"/>
      <c r="BNG123" s="93"/>
      <c r="BNI123" s="93"/>
      <c r="BNJ123" s="93"/>
      <c r="BNR123" s="93"/>
      <c r="BNU123" s="93"/>
      <c r="BNX123" s="93"/>
      <c r="BOI123" s="93"/>
      <c r="BOJ123" s="93"/>
      <c r="BOO123" s="93"/>
      <c r="BOS123" s="93"/>
      <c r="BOT123" s="93"/>
      <c r="BPB123" s="93"/>
      <c r="BPC123" s="93"/>
      <c r="BQC123" s="93"/>
      <c r="BQD123" s="93"/>
      <c r="BQE123" s="93"/>
      <c r="BQF123" s="93"/>
      <c r="BQG123" s="93"/>
      <c r="BQH123" s="93"/>
      <c r="BQI123" s="93"/>
      <c r="BQJ123" s="93"/>
      <c r="BQK123" s="93"/>
      <c r="BQL123" s="93"/>
      <c r="BQM123" s="93"/>
      <c r="BQN123" s="93"/>
      <c r="BQO123" s="93"/>
      <c r="BQP123" s="93"/>
      <c r="BQQ123" s="93"/>
      <c r="BQR123" s="93"/>
      <c r="BQS123" s="93"/>
      <c r="BQT123" s="93"/>
      <c r="BQU123" s="93"/>
      <c r="BQV123" s="93"/>
      <c r="BQW123" s="93"/>
      <c r="BQX123" s="93"/>
      <c r="BQY123" s="93"/>
      <c r="BQZ123" s="93"/>
      <c r="BRA123" s="93"/>
      <c r="BRB123" s="93"/>
      <c r="BRC123" s="93"/>
      <c r="BRD123" s="93"/>
      <c r="BRE123" s="93"/>
      <c r="BRF123" s="93"/>
      <c r="BRG123" s="93"/>
      <c r="BRH123" s="93"/>
      <c r="BRI123" s="93"/>
      <c r="BRJ123" s="93"/>
      <c r="BRK123" s="93"/>
      <c r="BRL123" s="93"/>
      <c r="BRM123" s="93"/>
      <c r="BRN123" s="93"/>
      <c r="BRO123" s="93"/>
      <c r="BRP123" s="93"/>
      <c r="BRQ123" s="93"/>
      <c r="BRR123" s="93"/>
      <c r="BRS123" s="93"/>
      <c r="BRT123" s="93"/>
      <c r="BRU123" s="93"/>
      <c r="BRV123" s="93"/>
      <c r="BRW123" s="93"/>
      <c r="BRX123" s="93"/>
      <c r="BRY123" s="93"/>
      <c r="BRZ123" s="93"/>
      <c r="BSA123" s="93"/>
      <c r="BSB123" s="93"/>
      <c r="BSC123" s="93"/>
      <c r="BSD123" s="93"/>
      <c r="BSE123" s="93"/>
      <c r="BSF123" s="93"/>
      <c r="BSG123" s="93"/>
      <c r="BSH123" s="93"/>
      <c r="BSN123" s="93"/>
      <c r="BSQ123" s="93"/>
      <c r="BST123" s="93"/>
      <c r="BSW123" s="93"/>
      <c r="BSZ123" s="93"/>
      <c r="BTC123" s="93"/>
      <c r="BTI123" s="93"/>
      <c r="BTR123" s="93"/>
      <c r="BTU123" s="93"/>
      <c r="BTX123" s="93"/>
      <c r="BUA123" s="93"/>
      <c r="BUM123" s="93"/>
      <c r="BUS123" s="93"/>
      <c r="BUV123" s="93"/>
      <c r="BUY123" s="93"/>
      <c r="BVB123" s="93"/>
      <c r="BVH123" s="93"/>
      <c r="BVK123" s="93"/>
      <c r="BVN123" s="93"/>
      <c r="BVQ123" s="93"/>
      <c r="BVS123" s="93"/>
      <c r="BVT123" s="93"/>
      <c r="BVY123" s="93"/>
      <c r="BWB123" s="93"/>
      <c r="BWE123" s="93"/>
      <c r="BWH123" s="93"/>
      <c r="BWK123" s="93"/>
      <c r="BWN123" s="93"/>
      <c r="BWQ123" s="93"/>
      <c r="BWW123" s="93"/>
      <c r="BWZ123" s="93"/>
      <c r="BXC123" s="93"/>
      <c r="BXE123" s="93"/>
      <c r="BXF123" s="93"/>
      <c r="BXN123" s="93"/>
      <c r="BXQ123" s="93"/>
      <c r="BXT123" s="93"/>
      <c r="BYE123" s="93"/>
      <c r="BYF123" s="93"/>
      <c r="BYK123" s="93"/>
      <c r="BYO123" s="93"/>
      <c r="BYP123" s="93"/>
      <c r="BYX123" s="93"/>
      <c r="BYY123" s="93"/>
      <c r="BZY123" s="93"/>
      <c r="BZZ123" s="93"/>
      <c r="CAA123" s="93"/>
      <c r="CAB123" s="93"/>
      <c r="CAC123" s="93"/>
      <c r="CAD123" s="93"/>
      <c r="CAE123" s="93"/>
      <c r="CAF123" s="93"/>
      <c r="CAG123" s="93"/>
      <c r="CAH123" s="93"/>
      <c r="CAI123" s="93"/>
      <c r="CAJ123" s="93"/>
      <c r="CAK123" s="93"/>
      <c r="CAL123" s="93"/>
      <c r="CAM123" s="93"/>
      <c r="CAN123" s="93"/>
      <c r="CAO123" s="93"/>
      <c r="CAP123" s="93"/>
      <c r="CAQ123" s="93"/>
      <c r="CAR123" s="93"/>
      <c r="CAS123" s="93"/>
      <c r="CAT123" s="93"/>
      <c r="CAU123" s="93"/>
      <c r="CAV123" s="93"/>
      <c r="CAW123" s="93"/>
      <c r="CAX123" s="93"/>
      <c r="CAY123" s="93"/>
      <c r="CAZ123" s="93"/>
      <c r="CBA123" s="93"/>
      <c r="CBB123" s="93"/>
      <c r="CBC123" s="93"/>
      <c r="CBD123" s="93"/>
      <c r="CBE123" s="93"/>
      <c r="CBF123" s="93"/>
      <c r="CBG123" s="93"/>
      <c r="CBH123" s="93"/>
      <c r="CBI123" s="93"/>
      <c r="CBJ123" s="93"/>
      <c r="CBK123" s="93"/>
      <c r="CBL123" s="93"/>
      <c r="CBM123" s="93"/>
      <c r="CBN123" s="93"/>
      <c r="CBO123" s="93"/>
      <c r="CBP123" s="93"/>
      <c r="CBQ123" s="93"/>
      <c r="CBR123" s="93"/>
      <c r="CBS123" s="93"/>
      <c r="CBT123" s="93"/>
      <c r="CBU123" s="93"/>
      <c r="CBV123" s="93"/>
      <c r="CBW123" s="93"/>
      <c r="CBX123" s="93"/>
      <c r="CBY123" s="93"/>
      <c r="CBZ123" s="93"/>
      <c r="CCA123" s="93"/>
      <c r="CCB123" s="93"/>
      <c r="CCC123" s="93"/>
      <c r="CCD123" s="93"/>
      <c r="CCJ123" s="93"/>
      <c r="CCM123" s="93"/>
      <c r="CCP123" s="93"/>
      <c r="CCS123" s="93"/>
      <c r="CCV123" s="93"/>
      <c r="CCY123" s="93"/>
      <c r="CDE123" s="93"/>
      <c r="CDN123" s="93"/>
      <c r="CDQ123" s="93"/>
      <c r="CDT123" s="93"/>
      <c r="CDW123" s="93"/>
      <c r="CEI123" s="93"/>
      <c r="CEO123" s="93"/>
      <c r="CER123" s="93"/>
      <c r="CEU123" s="93"/>
      <c r="CEX123" s="93"/>
      <c r="CFD123" s="93"/>
      <c r="CFG123" s="93"/>
      <c r="CFJ123" s="93"/>
      <c r="CFM123" s="93"/>
      <c r="CFO123" s="93"/>
      <c r="CFP123" s="93"/>
      <c r="CFU123" s="93"/>
      <c r="CFX123" s="93"/>
      <c r="CGA123" s="93"/>
      <c r="CGD123" s="93"/>
      <c r="CGG123" s="93"/>
      <c r="CGJ123" s="93"/>
      <c r="CGM123" s="93"/>
      <c r="CGS123" s="93"/>
      <c r="CGV123" s="93"/>
      <c r="CGY123" s="93"/>
      <c r="CHA123" s="93"/>
      <c r="CHB123" s="93"/>
      <c r="CHJ123" s="93"/>
      <c r="CHM123" s="93"/>
      <c r="CHP123" s="93"/>
      <c r="CIA123" s="93"/>
      <c r="CIB123" s="93"/>
      <c r="CIG123" s="93"/>
      <c r="CIK123" s="93"/>
      <c r="CIL123" s="93"/>
      <c r="CIT123" s="93"/>
      <c r="CIU123" s="93"/>
      <c r="CJU123" s="93"/>
      <c r="CJV123" s="93"/>
      <c r="CJW123" s="93"/>
      <c r="CJX123" s="93"/>
      <c r="CJY123" s="93"/>
      <c r="CJZ123" s="93"/>
      <c r="CKA123" s="93"/>
      <c r="CKB123" s="93"/>
      <c r="CKC123" s="93"/>
      <c r="CKD123" s="93"/>
      <c r="CKE123" s="93"/>
      <c r="CKF123" s="93"/>
      <c r="CKG123" s="93"/>
      <c r="CKH123" s="93"/>
      <c r="CKI123" s="93"/>
      <c r="CKJ123" s="93"/>
      <c r="CKK123" s="93"/>
      <c r="CKL123" s="93"/>
      <c r="CKM123" s="93"/>
      <c r="CKN123" s="93"/>
      <c r="CKO123" s="93"/>
      <c r="CKP123" s="93"/>
      <c r="CKQ123" s="93"/>
      <c r="CKR123" s="93"/>
      <c r="CKS123" s="93"/>
      <c r="CKT123" s="93"/>
      <c r="CKU123" s="93"/>
      <c r="CKV123" s="93"/>
      <c r="CKW123" s="93"/>
      <c r="CKX123" s="93"/>
      <c r="CKY123" s="93"/>
      <c r="CKZ123" s="93"/>
      <c r="CLA123" s="93"/>
      <c r="CLB123" s="93"/>
      <c r="CLC123" s="93"/>
      <c r="CLD123" s="93"/>
      <c r="CLE123" s="93"/>
      <c r="CLF123" s="93"/>
      <c r="CLG123" s="93"/>
      <c r="CLH123" s="93"/>
      <c r="CLI123" s="93"/>
      <c r="CLJ123" s="93"/>
      <c r="CLK123" s="93"/>
      <c r="CLL123" s="93"/>
      <c r="CLM123" s="93"/>
      <c r="CLN123" s="93"/>
      <c r="CLO123" s="93"/>
      <c r="CLP123" s="93"/>
      <c r="CLQ123" s="93"/>
      <c r="CLR123" s="93"/>
      <c r="CLS123" s="93"/>
      <c r="CLT123" s="93"/>
      <c r="CLU123" s="93"/>
      <c r="CLV123" s="93"/>
      <c r="CLW123" s="93"/>
      <c r="CLX123" s="93"/>
      <c r="CLY123" s="93"/>
      <c r="CLZ123" s="93"/>
      <c r="CMF123" s="93"/>
      <c r="CMI123" s="93"/>
      <c r="CML123" s="93"/>
      <c r="CMO123" s="93"/>
      <c r="CMR123" s="93"/>
      <c r="CMU123" s="93"/>
      <c r="CNA123" s="93"/>
      <c r="CNJ123" s="93"/>
      <c r="CNM123" s="93"/>
      <c r="CNP123" s="93"/>
      <c r="CNS123" s="93"/>
      <c r="COE123" s="93"/>
      <c r="COK123" s="93"/>
      <c r="CON123" s="93"/>
      <c r="COQ123" s="93"/>
      <c r="COT123" s="93"/>
      <c r="COZ123" s="93"/>
      <c r="CPC123" s="93"/>
      <c r="CPF123" s="93"/>
      <c r="CPI123" s="93"/>
      <c r="CPK123" s="93"/>
      <c r="CPL123" s="93"/>
      <c r="CPQ123" s="93"/>
      <c r="CPT123" s="93"/>
      <c r="CPW123" s="93"/>
      <c r="CPZ123" s="93"/>
      <c r="CQC123" s="93"/>
      <c r="CQF123" s="93"/>
      <c r="CQI123" s="93"/>
      <c r="CQO123" s="93"/>
      <c r="CQR123" s="93"/>
      <c r="CQU123" s="93"/>
      <c r="CQW123" s="93"/>
      <c r="CQX123" s="93"/>
      <c r="CRF123" s="93"/>
      <c r="CRI123" s="93"/>
      <c r="CRL123" s="93"/>
      <c r="CRW123" s="93"/>
      <c r="CRX123" s="93"/>
      <c r="CSC123" s="93"/>
      <c r="CSG123" s="93"/>
      <c r="CSH123" s="93"/>
      <c r="CSP123" s="93"/>
      <c r="CSQ123" s="93"/>
      <c r="CTQ123" s="93"/>
      <c r="CTR123" s="93"/>
      <c r="CTS123" s="93"/>
      <c r="CTT123" s="93"/>
      <c r="CTU123" s="93"/>
      <c r="CTV123" s="93"/>
      <c r="CTW123" s="93"/>
      <c r="CTX123" s="93"/>
      <c r="CTY123" s="93"/>
      <c r="CTZ123" s="93"/>
      <c r="CUA123" s="93"/>
      <c r="CUB123" s="93"/>
      <c r="CUC123" s="93"/>
      <c r="CUD123" s="93"/>
      <c r="CUE123" s="93"/>
      <c r="CUF123" s="93"/>
      <c r="CUG123" s="93"/>
      <c r="CUH123" s="93"/>
      <c r="CUI123" s="93"/>
      <c r="CUJ123" s="93"/>
      <c r="CUK123" s="93"/>
      <c r="CUL123" s="93"/>
      <c r="CUM123" s="93"/>
      <c r="CUN123" s="93"/>
      <c r="CUO123" s="93"/>
      <c r="CUP123" s="93"/>
      <c r="CUQ123" s="93"/>
      <c r="CUR123" s="93"/>
      <c r="CUS123" s="93"/>
      <c r="CUT123" s="93"/>
      <c r="CUU123" s="93"/>
      <c r="CUV123" s="93"/>
      <c r="CUW123" s="93"/>
      <c r="CUX123" s="93"/>
      <c r="CUY123" s="93"/>
      <c r="CUZ123" s="93"/>
      <c r="CVA123" s="93"/>
      <c r="CVB123" s="93"/>
      <c r="CVC123" s="93"/>
      <c r="CVD123" s="93"/>
      <c r="CVE123" s="93"/>
      <c r="CVF123" s="93"/>
      <c r="CVG123" s="93"/>
      <c r="CVH123" s="93"/>
      <c r="CVI123" s="93"/>
      <c r="CVJ123" s="93"/>
      <c r="CVK123" s="93"/>
      <c r="CVL123" s="93"/>
      <c r="CVM123" s="93"/>
      <c r="CVN123" s="93"/>
      <c r="CVO123" s="93"/>
      <c r="CVP123" s="93"/>
      <c r="CVQ123" s="93"/>
      <c r="CVR123" s="93"/>
      <c r="CVS123" s="93"/>
      <c r="CVT123" s="93"/>
      <c r="CVU123" s="93"/>
      <c r="CVV123" s="93"/>
      <c r="CWB123" s="93"/>
      <c r="CWE123" s="93"/>
      <c r="CWH123" s="93"/>
      <c r="CWK123" s="93"/>
      <c r="CWN123" s="93"/>
      <c r="CWQ123" s="93"/>
      <c r="CWW123" s="93"/>
      <c r="CXF123" s="93"/>
      <c r="CXI123" s="93"/>
      <c r="CXL123" s="93"/>
      <c r="CXO123" s="93"/>
      <c r="CYA123" s="93"/>
      <c r="CYG123" s="93"/>
      <c r="CYJ123" s="93"/>
      <c r="CYM123" s="93"/>
      <c r="CYP123" s="93"/>
      <c r="CYV123" s="93"/>
      <c r="CYY123" s="93"/>
      <c r="CZB123" s="93"/>
      <c r="CZE123" s="93"/>
      <c r="CZG123" s="93"/>
      <c r="CZH123" s="93"/>
      <c r="CZM123" s="93"/>
      <c r="CZP123" s="93"/>
      <c r="CZS123" s="93"/>
      <c r="CZV123" s="93"/>
      <c r="CZY123" s="93"/>
      <c r="DAB123" s="93"/>
      <c r="DAE123" s="93"/>
      <c r="DAK123" s="93"/>
      <c r="DAN123" s="93"/>
      <c r="DAQ123" s="93"/>
      <c r="DAS123" s="93"/>
      <c r="DAT123" s="93"/>
      <c r="DBB123" s="93"/>
      <c r="DBE123" s="93"/>
      <c r="DBH123" s="93"/>
      <c r="DBS123" s="93"/>
      <c r="DBT123" s="93"/>
      <c r="DBY123" s="93"/>
      <c r="DCC123" s="93"/>
      <c r="DCD123" s="93"/>
      <c r="DCL123" s="93"/>
      <c r="DCM123" s="93"/>
      <c r="DDM123" s="93"/>
      <c r="DDN123" s="93"/>
      <c r="DDO123" s="93"/>
      <c r="DDP123" s="93"/>
      <c r="DDQ123" s="93"/>
      <c r="DDR123" s="93"/>
      <c r="DDS123" s="93"/>
      <c r="DDT123" s="93"/>
      <c r="DDU123" s="93"/>
      <c r="DDV123" s="93"/>
      <c r="DDW123" s="93"/>
      <c r="DDX123" s="93"/>
      <c r="DDY123" s="93"/>
      <c r="DDZ123" s="93"/>
      <c r="DEA123" s="93"/>
      <c r="DEB123" s="93"/>
      <c r="DEC123" s="93"/>
      <c r="DED123" s="93"/>
      <c r="DEE123" s="93"/>
      <c r="DEF123" s="93"/>
      <c r="DEG123" s="93"/>
      <c r="DEH123" s="93"/>
      <c r="DEI123" s="93"/>
      <c r="DEJ123" s="93"/>
      <c r="DEK123" s="93"/>
      <c r="DEL123" s="93"/>
      <c r="DEM123" s="93"/>
      <c r="DEN123" s="93"/>
      <c r="DEO123" s="93"/>
      <c r="DEP123" s="93"/>
      <c r="DEQ123" s="93"/>
      <c r="DER123" s="93"/>
      <c r="DES123" s="93"/>
      <c r="DET123" s="93"/>
      <c r="DEU123" s="93"/>
      <c r="DEV123" s="93"/>
      <c r="DEW123" s="93"/>
      <c r="DEX123" s="93"/>
      <c r="DEY123" s="93"/>
      <c r="DEZ123" s="93"/>
      <c r="DFA123" s="93"/>
      <c r="DFB123" s="93"/>
      <c r="DFC123" s="93"/>
      <c r="DFD123" s="93"/>
      <c r="DFE123" s="93"/>
      <c r="DFF123" s="93"/>
      <c r="DFG123" s="93"/>
      <c r="DFH123" s="93"/>
      <c r="DFI123" s="93"/>
      <c r="DFJ123" s="93"/>
      <c r="DFK123" s="93"/>
      <c r="DFL123" s="93"/>
      <c r="DFM123" s="93"/>
      <c r="DFN123" s="93"/>
      <c r="DFO123" s="93"/>
      <c r="DFP123" s="93"/>
      <c r="DFQ123" s="93"/>
      <c r="DFR123" s="93"/>
      <c r="DFX123" s="93"/>
      <c r="DGA123" s="93"/>
      <c r="DGD123" s="93"/>
      <c r="DGG123" s="93"/>
      <c r="DGJ123" s="93"/>
      <c r="DGM123" s="93"/>
      <c r="DGS123" s="93"/>
      <c r="DHB123" s="93"/>
      <c r="DHE123" s="93"/>
      <c r="DHH123" s="93"/>
      <c r="DHK123" s="93"/>
      <c r="DHW123" s="93"/>
      <c r="DIC123" s="93"/>
      <c r="DIF123" s="93"/>
      <c r="DII123" s="93"/>
      <c r="DIL123" s="93"/>
      <c r="DIR123" s="93"/>
      <c r="DIU123" s="93"/>
      <c r="DIX123" s="93"/>
      <c r="DJA123" s="93"/>
      <c r="DJC123" s="93"/>
      <c r="DJD123" s="93"/>
      <c r="DJI123" s="93"/>
      <c r="DJL123" s="93"/>
      <c r="DJO123" s="93"/>
      <c r="DJR123" s="93"/>
      <c r="DJU123" s="93"/>
      <c r="DJX123" s="93"/>
      <c r="DKA123" s="93"/>
      <c r="DKG123" s="93"/>
      <c r="DKJ123" s="93"/>
      <c r="DKM123" s="93"/>
      <c r="DKO123" s="93"/>
      <c r="DKP123" s="93"/>
      <c r="DKX123" s="93"/>
      <c r="DLA123" s="93"/>
      <c r="DLD123" s="93"/>
      <c r="DLO123" s="93"/>
      <c r="DLP123" s="93"/>
      <c r="DLU123" s="93"/>
      <c r="DLY123" s="93"/>
      <c r="DLZ123" s="93"/>
      <c r="DMH123" s="93"/>
      <c r="DMI123" s="93"/>
      <c r="DNI123" s="93"/>
      <c r="DNJ123" s="93"/>
      <c r="DNK123" s="93"/>
      <c r="DNL123" s="93"/>
      <c r="DNM123" s="93"/>
      <c r="DNN123" s="93"/>
      <c r="DNO123" s="93"/>
      <c r="DNP123" s="93"/>
      <c r="DNQ123" s="93"/>
      <c r="DNR123" s="93"/>
      <c r="DNS123" s="93"/>
      <c r="DNT123" s="93"/>
      <c r="DNU123" s="93"/>
      <c r="DNV123" s="93"/>
      <c r="DNW123" s="93"/>
      <c r="DNX123" s="93"/>
      <c r="DNY123" s="93"/>
      <c r="DNZ123" s="93"/>
      <c r="DOA123" s="93"/>
      <c r="DOB123" s="93"/>
      <c r="DOC123" s="93"/>
      <c r="DOD123" s="93"/>
      <c r="DOE123" s="93"/>
      <c r="DOF123" s="93"/>
      <c r="DOG123" s="93"/>
      <c r="DOH123" s="93"/>
      <c r="DOI123" s="93"/>
      <c r="DOJ123" s="93"/>
      <c r="DOK123" s="93"/>
      <c r="DOL123" s="93"/>
      <c r="DOM123" s="93"/>
      <c r="DON123" s="93"/>
      <c r="DOO123" s="93"/>
      <c r="DOP123" s="93"/>
      <c r="DOQ123" s="93"/>
      <c r="DOR123" s="93"/>
      <c r="DOS123" s="93"/>
      <c r="DOT123" s="93"/>
      <c r="DOU123" s="93"/>
      <c r="DOV123" s="93"/>
      <c r="DOW123" s="93"/>
      <c r="DOX123" s="93"/>
      <c r="DOY123" s="93"/>
      <c r="DOZ123" s="93"/>
      <c r="DPA123" s="93"/>
      <c r="DPB123" s="93"/>
      <c r="DPC123" s="93"/>
      <c r="DPD123" s="93"/>
      <c r="DPE123" s="93"/>
      <c r="DPF123" s="93"/>
      <c r="DPG123" s="93"/>
      <c r="DPH123" s="93"/>
      <c r="DPI123" s="93"/>
      <c r="DPJ123" s="93"/>
      <c r="DPK123" s="93"/>
      <c r="DPL123" s="93"/>
      <c r="DPM123" s="93"/>
      <c r="DPN123" s="93"/>
      <c r="DPT123" s="93"/>
      <c r="DPW123" s="93"/>
      <c r="DPZ123" s="93"/>
      <c r="DQC123" s="93"/>
      <c r="DQF123" s="93"/>
      <c r="DQI123" s="93"/>
      <c r="DQO123" s="93"/>
      <c r="DQX123" s="93"/>
      <c r="DRA123" s="93"/>
      <c r="DRD123" s="93"/>
      <c r="DRG123" s="93"/>
      <c r="DRS123" s="93"/>
      <c r="DRY123" s="93"/>
      <c r="DSB123" s="93"/>
      <c r="DSE123" s="93"/>
      <c r="DSH123" s="93"/>
      <c r="DSN123" s="93"/>
      <c r="DSQ123" s="93"/>
      <c r="DST123" s="93"/>
      <c r="DSW123" s="93"/>
      <c r="DSY123" s="93"/>
      <c r="DSZ123" s="93"/>
      <c r="DTE123" s="93"/>
      <c r="DTH123" s="93"/>
      <c r="DTK123" s="93"/>
      <c r="DTN123" s="93"/>
      <c r="DTQ123" s="93"/>
      <c r="DTT123" s="93"/>
      <c r="DTW123" s="93"/>
      <c r="DUC123" s="93"/>
      <c r="DUF123" s="93"/>
      <c r="DUI123" s="93"/>
      <c r="DUK123" s="93"/>
      <c r="DUL123" s="93"/>
      <c r="DUT123" s="93"/>
      <c r="DUW123" s="93"/>
      <c r="DUZ123" s="93"/>
      <c r="DVK123" s="93"/>
      <c r="DVL123" s="93"/>
      <c r="DVQ123" s="93"/>
      <c r="DVU123" s="93"/>
      <c r="DVV123" s="93"/>
      <c r="DWD123" s="93"/>
      <c r="DWE123" s="93"/>
      <c r="DXE123" s="93"/>
      <c r="DXF123" s="93"/>
      <c r="DXG123" s="93"/>
      <c r="DXH123" s="93"/>
      <c r="DXI123" s="93"/>
      <c r="DXJ123" s="93"/>
      <c r="DXK123" s="93"/>
      <c r="DXL123" s="93"/>
      <c r="DXM123" s="93"/>
      <c r="DXN123" s="93"/>
      <c r="DXO123" s="93"/>
      <c r="DXP123" s="93"/>
      <c r="DXQ123" s="93"/>
      <c r="DXR123" s="93"/>
      <c r="DXS123" s="93"/>
      <c r="DXT123" s="93"/>
      <c r="DXU123" s="93"/>
      <c r="DXV123" s="93"/>
      <c r="DXW123" s="93"/>
      <c r="DXX123" s="93"/>
      <c r="DXY123" s="93"/>
      <c r="DXZ123" s="93"/>
      <c r="DYA123" s="93"/>
      <c r="DYB123" s="93"/>
      <c r="DYC123" s="93"/>
      <c r="DYD123" s="93"/>
      <c r="DYE123" s="93"/>
      <c r="DYF123" s="93"/>
      <c r="DYG123" s="93"/>
      <c r="DYH123" s="93"/>
      <c r="DYI123" s="93"/>
      <c r="DYJ123" s="93"/>
      <c r="DYK123" s="93"/>
      <c r="DYL123" s="93"/>
      <c r="DYM123" s="93"/>
      <c r="DYN123" s="93"/>
      <c r="DYO123" s="93"/>
      <c r="DYP123" s="93"/>
      <c r="DYQ123" s="93"/>
      <c r="DYR123" s="93"/>
      <c r="DYS123" s="93"/>
      <c r="DYT123" s="93"/>
      <c r="DYU123" s="93"/>
      <c r="DYV123" s="93"/>
      <c r="DYW123" s="93"/>
      <c r="DYX123" s="93"/>
      <c r="DYY123" s="93"/>
      <c r="DYZ123" s="93"/>
      <c r="DZA123" s="93"/>
      <c r="DZB123" s="93"/>
      <c r="DZC123" s="93"/>
      <c r="DZD123" s="93"/>
      <c r="DZE123" s="93"/>
      <c r="DZF123" s="93"/>
      <c r="DZG123" s="93"/>
      <c r="DZH123" s="93"/>
      <c r="DZI123" s="93"/>
      <c r="DZJ123" s="93"/>
      <c r="DZP123" s="93"/>
      <c r="DZS123" s="93"/>
      <c r="DZV123" s="93"/>
      <c r="DZY123" s="93"/>
      <c r="EAB123" s="93"/>
      <c r="EAE123" s="93"/>
      <c r="EAK123" s="93"/>
      <c r="EAT123" s="93"/>
      <c r="EAW123" s="93"/>
      <c r="EAZ123" s="93"/>
      <c r="EBC123" s="93"/>
      <c r="EBO123" s="93"/>
      <c r="EBU123" s="93"/>
      <c r="EBX123" s="93"/>
      <c r="ECA123" s="93"/>
      <c r="ECD123" s="93"/>
      <c r="ECJ123" s="93"/>
      <c r="ECM123" s="93"/>
      <c r="ECP123" s="93"/>
      <c r="ECS123" s="93"/>
      <c r="ECU123" s="93"/>
      <c r="ECV123" s="93"/>
      <c r="EDA123" s="93"/>
      <c r="EDD123" s="93"/>
      <c r="EDG123" s="93"/>
      <c r="EDJ123" s="93"/>
      <c r="EDM123" s="93"/>
      <c r="EDP123" s="93"/>
      <c r="EDS123" s="93"/>
      <c r="EDY123" s="93"/>
      <c r="EEB123" s="93"/>
      <c r="EEE123" s="93"/>
      <c r="EEG123" s="93"/>
      <c r="EEH123" s="93"/>
      <c r="EEP123" s="93"/>
      <c r="EES123" s="93"/>
      <c r="EEV123" s="93"/>
      <c r="EFG123" s="93"/>
      <c r="EFH123" s="93"/>
      <c r="EFM123" s="93"/>
      <c r="EFQ123" s="93"/>
      <c r="EFR123" s="93"/>
      <c r="EFZ123" s="93"/>
      <c r="EGA123" s="93"/>
      <c r="EHA123" s="93"/>
      <c r="EHB123" s="93"/>
      <c r="EHC123" s="93"/>
      <c r="EHD123" s="93"/>
      <c r="EHE123" s="93"/>
      <c r="EHF123" s="93"/>
      <c r="EHG123" s="93"/>
      <c r="EHH123" s="93"/>
      <c r="EHI123" s="93"/>
      <c r="EHJ123" s="93"/>
      <c r="EHK123" s="93"/>
      <c r="EHL123" s="93"/>
      <c r="EHM123" s="93"/>
      <c r="EHN123" s="93"/>
      <c r="EHO123" s="93"/>
      <c r="EHP123" s="93"/>
      <c r="EHQ123" s="93"/>
      <c r="EHR123" s="93"/>
      <c r="EHS123" s="93"/>
      <c r="EHT123" s="93"/>
      <c r="EHU123" s="93"/>
      <c r="EHV123" s="93"/>
      <c r="EHW123" s="93"/>
      <c r="EHX123" s="93"/>
      <c r="EHY123" s="93"/>
      <c r="EHZ123" s="93"/>
      <c r="EIA123" s="93"/>
      <c r="EIB123" s="93"/>
      <c r="EIC123" s="93"/>
      <c r="EID123" s="93"/>
      <c r="EIE123" s="93"/>
      <c r="EIF123" s="93"/>
      <c r="EIG123" s="93"/>
      <c r="EIH123" s="93"/>
      <c r="EII123" s="93"/>
      <c r="EIJ123" s="93"/>
      <c r="EIK123" s="93"/>
      <c r="EIL123" s="93"/>
      <c r="EIM123" s="93"/>
      <c r="EIN123" s="93"/>
      <c r="EIO123" s="93"/>
      <c r="EIP123" s="93"/>
      <c r="EIQ123" s="93"/>
      <c r="EIR123" s="93"/>
      <c r="EIS123" s="93"/>
      <c r="EIT123" s="93"/>
      <c r="EIU123" s="93"/>
      <c r="EIV123" s="93"/>
      <c r="EIW123" s="93"/>
      <c r="EIX123" s="93"/>
      <c r="EIY123" s="93"/>
      <c r="EIZ123" s="93"/>
      <c r="EJA123" s="93"/>
      <c r="EJB123" s="93"/>
      <c r="EJC123" s="93"/>
      <c r="EJD123" s="93"/>
      <c r="EJE123" s="93"/>
      <c r="EJF123" s="93"/>
      <c r="EJL123" s="93"/>
      <c r="EJO123" s="93"/>
      <c r="EJR123" s="93"/>
      <c r="EJU123" s="93"/>
      <c r="EJX123" s="93"/>
      <c r="EKA123" s="93"/>
      <c r="EKG123" s="93"/>
      <c r="EKP123" s="93"/>
      <c r="EKS123" s="93"/>
      <c r="EKV123" s="93"/>
      <c r="EKY123" s="93"/>
      <c r="ELK123" s="93"/>
      <c r="ELQ123" s="93"/>
      <c r="ELT123" s="93"/>
      <c r="ELW123" s="93"/>
      <c r="ELZ123" s="93"/>
      <c r="EMF123" s="93"/>
      <c r="EMI123" s="93"/>
      <c r="EML123" s="93"/>
      <c r="EMO123" s="93"/>
      <c r="EMQ123" s="93"/>
      <c r="EMR123" s="93"/>
      <c r="EMW123" s="93"/>
      <c r="EMZ123" s="93"/>
      <c r="ENC123" s="93"/>
      <c r="ENF123" s="93"/>
      <c r="ENI123" s="93"/>
      <c r="ENL123" s="93"/>
      <c r="ENO123" s="93"/>
      <c r="ENU123" s="93"/>
      <c r="ENX123" s="93"/>
      <c r="EOA123" s="93"/>
      <c r="EOC123" s="93"/>
      <c r="EOD123" s="93"/>
      <c r="EOL123" s="93"/>
      <c r="EOO123" s="93"/>
      <c r="EOR123" s="93"/>
      <c r="EPC123" s="93"/>
      <c r="EPD123" s="93"/>
      <c r="EPI123" s="93"/>
      <c r="EPM123" s="93"/>
      <c r="EPN123" s="93"/>
      <c r="EPV123" s="93"/>
      <c r="EPW123" s="93"/>
      <c r="EQW123" s="93"/>
      <c r="EQX123" s="93"/>
      <c r="EQY123" s="93"/>
      <c r="EQZ123" s="93"/>
      <c r="ERA123" s="93"/>
      <c r="ERB123" s="93"/>
      <c r="ERC123" s="93"/>
      <c r="ERD123" s="93"/>
      <c r="ERE123" s="93"/>
      <c r="ERF123" s="93"/>
      <c r="ERG123" s="93"/>
      <c r="ERH123" s="93"/>
      <c r="ERI123" s="93"/>
      <c r="ERJ123" s="93"/>
      <c r="ERK123" s="93"/>
      <c r="ERL123" s="93"/>
      <c r="ERM123" s="93"/>
      <c r="ERN123" s="93"/>
      <c r="ERO123" s="93"/>
      <c r="ERP123" s="93"/>
      <c r="ERQ123" s="93"/>
      <c r="ERR123" s="93"/>
      <c r="ERS123" s="93"/>
      <c r="ERT123" s="93"/>
      <c r="ERU123" s="93"/>
      <c r="ERV123" s="93"/>
      <c r="ERW123" s="93"/>
      <c r="ERX123" s="93"/>
      <c r="ERY123" s="93"/>
      <c r="ERZ123" s="93"/>
      <c r="ESA123" s="93"/>
      <c r="ESB123" s="93"/>
      <c r="ESC123" s="93"/>
      <c r="ESD123" s="93"/>
      <c r="ESE123" s="93"/>
      <c r="ESF123" s="93"/>
      <c r="ESG123" s="93"/>
      <c r="ESH123" s="93"/>
      <c r="ESI123" s="93"/>
      <c r="ESJ123" s="93"/>
      <c r="ESK123" s="93"/>
      <c r="ESL123" s="93"/>
      <c r="ESM123" s="93"/>
      <c r="ESN123" s="93"/>
      <c r="ESO123" s="93"/>
      <c r="ESP123" s="93"/>
      <c r="ESQ123" s="93"/>
      <c r="ESR123" s="93"/>
      <c r="ESS123" s="93"/>
      <c r="EST123" s="93"/>
      <c r="ESU123" s="93"/>
      <c r="ESV123" s="93"/>
      <c r="ESW123" s="93"/>
      <c r="ESX123" s="93"/>
      <c r="ESY123" s="93"/>
      <c r="ESZ123" s="93"/>
      <c r="ETA123" s="93"/>
      <c r="ETB123" s="93"/>
      <c r="ETH123" s="93"/>
      <c r="ETK123" s="93"/>
      <c r="ETN123" s="93"/>
      <c r="ETQ123" s="93"/>
      <c r="ETT123" s="93"/>
      <c r="ETW123" s="93"/>
      <c r="EUC123" s="93"/>
      <c r="EUL123" s="93"/>
      <c r="EUO123" s="93"/>
      <c r="EUR123" s="93"/>
      <c r="EUU123" s="93"/>
      <c r="EVG123" s="93"/>
      <c r="EVM123" s="93"/>
      <c r="EVP123" s="93"/>
      <c r="EVS123" s="93"/>
      <c r="EVV123" s="93"/>
      <c r="EWB123" s="93"/>
      <c r="EWE123" s="93"/>
      <c r="EWH123" s="93"/>
      <c r="EWK123" s="93"/>
      <c r="EWM123" s="93"/>
      <c r="EWN123" s="93"/>
      <c r="EWS123" s="93"/>
      <c r="EWV123" s="93"/>
      <c r="EWY123" s="93"/>
      <c r="EXB123" s="93"/>
      <c r="EXE123" s="93"/>
      <c r="EXH123" s="93"/>
      <c r="EXK123" s="93"/>
      <c r="EXQ123" s="93"/>
      <c r="EXT123" s="93"/>
      <c r="EXW123" s="93"/>
      <c r="EXY123" s="93"/>
      <c r="EXZ123" s="93"/>
      <c r="EYH123" s="93"/>
      <c r="EYK123" s="93"/>
      <c r="EYN123" s="93"/>
      <c r="EYY123" s="93"/>
      <c r="EYZ123" s="93"/>
      <c r="EZE123" s="93"/>
      <c r="EZI123" s="93"/>
      <c r="EZJ123" s="93"/>
      <c r="EZR123" s="93"/>
      <c r="EZS123" s="93"/>
      <c r="FAS123" s="93"/>
      <c r="FAT123" s="93"/>
      <c r="FAU123" s="93"/>
      <c r="FAV123" s="93"/>
      <c r="FAW123" s="93"/>
      <c r="FAX123" s="93"/>
      <c r="FAY123" s="93"/>
      <c r="FAZ123" s="93"/>
      <c r="FBA123" s="93"/>
      <c r="FBB123" s="93"/>
      <c r="FBC123" s="93"/>
      <c r="FBD123" s="93"/>
      <c r="FBE123" s="93"/>
      <c r="FBF123" s="93"/>
      <c r="FBG123" s="93"/>
      <c r="FBH123" s="93"/>
      <c r="FBI123" s="93"/>
      <c r="FBJ123" s="93"/>
      <c r="FBK123" s="93"/>
      <c r="FBL123" s="93"/>
      <c r="FBM123" s="93"/>
      <c r="FBN123" s="93"/>
      <c r="FBO123" s="93"/>
      <c r="FBP123" s="93"/>
      <c r="FBQ123" s="93"/>
      <c r="FBR123" s="93"/>
      <c r="FBS123" s="93"/>
      <c r="FBT123" s="93"/>
      <c r="FBU123" s="93"/>
      <c r="FBV123" s="93"/>
      <c r="FBW123" s="93"/>
      <c r="FBX123" s="93"/>
      <c r="FBY123" s="93"/>
      <c r="FBZ123" s="93"/>
      <c r="FCA123" s="93"/>
      <c r="FCB123" s="93"/>
      <c r="FCC123" s="93"/>
      <c r="FCD123" s="93"/>
      <c r="FCE123" s="93"/>
      <c r="FCF123" s="93"/>
      <c r="FCG123" s="93"/>
      <c r="FCH123" s="93"/>
      <c r="FCI123" s="93"/>
      <c r="FCJ123" s="93"/>
      <c r="FCK123" s="93"/>
      <c r="FCL123" s="93"/>
      <c r="FCM123" s="93"/>
      <c r="FCN123" s="93"/>
      <c r="FCO123" s="93"/>
      <c r="FCP123" s="93"/>
      <c r="FCQ123" s="93"/>
      <c r="FCR123" s="93"/>
      <c r="FCS123" s="93"/>
      <c r="FCT123" s="93"/>
      <c r="FCU123" s="93"/>
      <c r="FCV123" s="93"/>
      <c r="FCW123" s="93"/>
      <c r="FCX123" s="93"/>
      <c r="FDD123" s="93"/>
      <c r="FDG123" s="93"/>
      <c r="FDJ123" s="93"/>
      <c r="FDM123" s="93"/>
      <c r="FDP123" s="93"/>
      <c r="FDS123" s="93"/>
      <c r="FDY123" s="93"/>
      <c r="FEH123" s="93"/>
      <c r="FEK123" s="93"/>
      <c r="FEN123" s="93"/>
      <c r="FEQ123" s="93"/>
      <c r="FFC123" s="93"/>
      <c r="FFI123" s="93"/>
      <c r="FFL123" s="93"/>
      <c r="FFO123" s="93"/>
      <c r="FFR123" s="93"/>
      <c r="FFX123" s="93"/>
      <c r="FGA123" s="93"/>
      <c r="FGD123" s="93"/>
      <c r="FGG123" s="93"/>
      <c r="FGI123" s="93"/>
      <c r="FGJ123" s="93"/>
      <c r="FGO123" s="93"/>
      <c r="FGR123" s="93"/>
      <c r="FGU123" s="93"/>
      <c r="FGX123" s="93"/>
      <c r="FHA123" s="93"/>
      <c r="FHD123" s="93"/>
      <c r="FHG123" s="93"/>
      <c r="FHM123" s="93"/>
      <c r="FHP123" s="93"/>
      <c r="FHS123" s="93"/>
      <c r="FHU123" s="93"/>
      <c r="FHV123" s="93"/>
      <c r="FID123" s="93"/>
      <c r="FIG123" s="93"/>
      <c r="FIJ123" s="93"/>
      <c r="FIU123" s="93"/>
      <c r="FIV123" s="93"/>
      <c r="FJA123" s="93"/>
      <c r="FJE123" s="93"/>
      <c r="FJF123" s="93"/>
      <c r="FJN123" s="93"/>
      <c r="FJO123" s="93"/>
      <c r="FKO123" s="93"/>
      <c r="FKP123" s="93"/>
      <c r="FKQ123" s="93"/>
      <c r="FKR123" s="93"/>
      <c r="FKS123" s="93"/>
      <c r="FKT123" s="93"/>
      <c r="FKU123" s="93"/>
      <c r="FKV123" s="93"/>
      <c r="FKW123" s="93"/>
      <c r="FKX123" s="93"/>
      <c r="FKY123" s="93"/>
      <c r="FKZ123" s="93"/>
      <c r="FLA123" s="93"/>
      <c r="FLB123" s="93"/>
      <c r="FLC123" s="93"/>
      <c r="FLD123" s="93"/>
      <c r="FLE123" s="93"/>
      <c r="FLF123" s="93"/>
      <c r="FLG123" s="93"/>
      <c r="FLH123" s="93"/>
      <c r="FLI123" s="93"/>
      <c r="FLJ123" s="93"/>
      <c r="FLK123" s="93"/>
      <c r="FLL123" s="93"/>
      <c r="FLM123" s="93"/>
      <c r="FLN123" s="93"/>
      <c r="FLO123" s="93"/>
      <c r="FLP123" s="93"/>
      <c r="FLQ123" s="93"/>
      <c r="FLR123" s="93"/>
      <c r="FLS123" s="93"/>
      <c r="FLT123" s="93"/>
      <c r="FLU123" s="93"/>
      <c r="FLV123" s="93"/>
      <c r="FLW123" s="93"/>
      <c r="FLX123" s="93"/>
      <c r="FLY123" s="93"/>
      <c r="FLZ123" s="93"/>
      <c r="FMA123" s="93"/>
      <c r="FMB123" s="93"/>
      <c r="FMC123" s="93"/>
      <c r="FMD123" s="93"/>
      <c r="FME123" s="93"/>
      <c r="FMF123" s="93"/>
      <c r="FMG123" s="93"/>
      <c r="FMH123" s="93"/>
      <c r="FMI123" s="93"/>
      <c r="FMJ123" s="93"/>
      <c r="FMK123" s="93"/>
      <c r="FML123" s="93"/>
      <c r="FMM123" s="93"/>
      <c r="FMN123" s="93"/>
      <c r="FMO123" s="93"/>
      <c r="FMP123" s="93"/>
      <c r="FMQ123" s="93"/>
      <c r="FMR123" s="93"/>
      <c r="FMS123" s="93"/>
      <c r="FMT123" s="93"/>
      <c r="FMZ123" s="93"/>
      <c r="FNC123" s="93"/>
      <c r="FNF123" s="93"/>
      <c r="FNI123" s="93"/>
      <c r="FNL123" s="93"/>
      <c r="FNO123" s="93"/>
      <c r="FNU123" s="93"/>
      <c r="FOD123" s="93"/>
      <c r="FOG123" s="93"/>
      <c r="FOJ123" s="93"/>
      <c r="FOM123" s="93"/>
      <c r="FOY123" s="93"/>
      <c r="FPE123" s="93"/>
      <c r="FPH123" s="93"/>
      <c r="FPK123" s="93"/>
      <c r="FPN123" s="93"/>
      <c r="FPT123" s="93"/>
      <c r="FPW123" s="93"/>
      <c r="FPZ123" s="93"/>
      <c r="FQC123" s="93"/>
      <c r="FQE123" s="93"/>
      <c r="FQF123" s="93"/>
      <c r="FQK123" s="93"/>
      <c r="FQN123" s="93"/>
      <c r="FQQ123" s="93"/>
      <c r="FQT123" s="93"/>
      <c r="FQW123" s="93"/>
      <c r="FQZ123" s="93"/>
      <c r="FRC123" s="93"/>
      <c r="FRI123" s="93"/>
      <c r="FRL123" s="93"/>
      <c r="FRO123" s="93"/>
      <c r="FRQ123" s="93"/>
      <c r="FRR123" s="93"/>
      <c r="FRZ123" s="93"/>
      <c r="FSC123" s="93"/>
      <c r="FSF123" s="93"/>
      <c r="FSQ123" s="93"/>
      <c r="FSR123" s="93"/>
      <c r="FSW123" s="93"/>
      <c r="FTA123" s="93"/>
      <c r="FTB123" s="93"/>
      <c r="FTJ123" s="93"/>
      <c r="FTK123" s="93"/>
      <c r="FUK123" s="93"/>
      <c r="FUL123" s="93"/>
      <c r="FUM123" s="93"/>
      <c r="FUN123" s="93"/>
      <c r="FUO123" s="93"/>
      <c r="FUP123" s="93"/>
      <c r="FUQ123" s="93"/>
      <c r="FUR123" s="93"/>
      <c r="FUS123" s="93"/>
      <c r="FUT123" s="93"/>
      <c r="FUU123" s="93"/>
      <c r="FUV123" s="93"/>
      <c r="FUW123" s="93"/>
      <c r="FUX123" s="93"/>
      <c r="FUY123" s="93"/>
      <c r="FUZ123" s="93"/>
      <c r="FVA123" s="93"/>
      <c r="FVB123" s="93"/>
      <c r="FVC123" s="93"/>
      <c r="FVD123" s="93"/>
      <c r="FVE123" s="93"/>
      <c r="FVF123" s="93"/>
      <c r="FVG123" s="93"/>
      <c r="FVH123" s="93"/>
      <c r="FVI123" s="93"/>
      <c r="FVJ123" s="93"/>
      <c r="FVK123" s="93"/>
      <c r="FVL123" s="93"/>
      <c r="FVM123" s="93"/>
      <c r="FVN123" s="93"/>
      <c r="FVO123" s="93"/>
      <c r="FVP123" s="93"/>
      <c r="FVQ123" s="93"/>
      <c r="FVR123" s="93"/>
      <c r="FVS123" s="93"/>
      <c r="FVT123" s="93"/>
      <c r="FVU123" s="93"/>
      <c r="FVV123" s="93"/>
      <c r="FVW123" s="93"/>
      <c r="FVX123" s="93"/>
      <c r="FVY123" s="93"/>
      <c r="FVZ123" s="93"/>
      <c r="FWA123" s="93"/>
      <c r="FWB123" s="93"/>
      <c r="FWC123" s="93"/>
      <c r="FWD123" s="93"/>
      <c r="FWE123" s="93"/>
      <c r="FWF123" s="93"/>
      <c r="FWG123" s="93"/>
      <c r="FWH123" s="93"/>
      <c r="FWI123" s="93"/>
      <c r="FWJ123" s="93"/>
      <c r="FWK123" s="93"/>
      <c r="FWL123" s="93"/>
      <c r="FWM123" s="93"/>
      <c r="FWN123" s="93"/>
      <c r="FWO123" s="93"/>
      <c r="FWP123" s="93"/>
      <c r="FWV123" s="93"/>
      <c r="FWY123" s="93"/>
      <c r="FXB123" s="93"/>
      <c r="FXE123" s="93"/>
      <c r="FXH123" s="93"/>
      <c r="FXK123" s="93"/>
      <c r="FXQ123" s="93"/>
      <c r="FXZ123" s="93"/>
      <c r="FYC123" s="93"/>
      <c r="FYF123" s="93"/>
      <c r="FYI123" s="93"/>
      <c r="FYU123" s="93"/>
      <c r="FZA123" s="93"/>
      <c r="FZD123" s="93"/>
      <c r="FZG123" s="93"/>
      <c r="FZJ123" s="93"/>
      <c r="FZP123" s="93"/>
      <c r="FZS123" s="93"/>
      <c r="FZV123" s="93"/>
      <c r="FZY123" s="93"/>
      <c r="GAA123" s="93"/>
      <c r="GAB123" s="93"/>
      <c r="GAG123" s="93"/>
      <c r="GAJ123" s="93"/>
      <c r="GAM123" s="93"/>
      <c r="GAP123" s="93"/>
      <c r="GAS123" s="93"/>
      <c r="GAV123" s="93"/>
      <c r="GAY123" s="93"/>
      <c r="GBE123" s="93"/>
      <c r="GBH123" s="93"/>
      <c r="GBK123" s="93"/>
      <c r="GBM123" s="93"/>
      <c r="GBN123" s="93"/>
      <c r="GBV123" s="93"/>
      <c r="GBY123" s="93"/>
      <c r="GCB123" s="93"/>
      <c r="GCM123" s="93"/>
      <c r="GCN123" s="93"/>
      <c r="GCS123" s="93"/>
      <c r="GCW123" s="93"/>
      <c r="GCX123" s="93"/>
      <c r="GDF123" s="93"/>
      <c r="GDG123" s="93"/>
      <c r="GEG123" s="93"/>
      <c r="GEH123" s="93"/>
      <c r="GEI123" s="93"/>
      <c r="GEJ123" s="93"/>
      <c r="GEK123" s="93"/>
      <c r="GEL123" s="93"/>
      <c r="GEM123" s="93"/>
      <c r="GEN123" s="93"/>
      <c r="GEO123" s="93"/>
      <c r="GEP123" s="93"/>
      <c r="GEQ123" s="93"/>
      <c r="GER123" s="93"/>
      <c r="GES123" s="93"/>
      <c r="GET123" s="93"/>
      <c r="GEU123" s="93"/>
      <c r="GEV123" s="93"/>
      <c r="GEW123" s="93"/>
      <c r="GEX123" s="93"/>
      <c r="GEY123" s="93"/>
      <c r="GEZ123" s="93"/>
      <c r="GFA123" s="93"/>
      <c r="GFB123" s="93"/>
      <c r="GFC123" s="93"/>
      <c r="GFD123" s="93"/>
      <c r="GFE123" s="93"/>
      <c r="GFF123" s="93"/>
      <c r="GFG123" s="93"/>
      <c r="GFH123" s="93"/>
      <c r="GFI123" s="93"/>
      <c r="GFJ123" s="93"/>
      <c r="GFK123" s="93"/>
      <c r="GFL123" s="93"/>
      <c r="GFM123" s="93"/>
      <c r="GFN123" s="93"/>
      <c r="GFO123" s="93"/>
      <c r="GFP123" s="93"/>
      <c r="GFQ123" s="93"/>
      <c r="GFR123" s="93"/>
      <c r="GFS123" s="93"/>
      <c r="GFT123" s="93"/>
      <c r="GFU123" s="93"/>
      <c r="GFV123" s="93"/>
      <c r="GFW123" s="93"/>
      <c r="GFX123" s="93"/>
      <c r="GFY123" s="93"/>
      <c r="GFZ123" s="93"/>
      <c r="GGA123" s="93"/>
      <c r="GGB123" s="93"/>
      <c r="GGC123" s="93"/>
      <c r="GGD123" s="93"/>
      <c r="GGE123" s="93"/>
      <c r="GGF123" s="93"/>
      <c r="GGG123" s="93"/>
      <c r="GGH123" s="93"/>
      <c r="GGI123" s="93"/>
      <c r="GGJ123" s="93"/>
      <c r="GGK123" s="93"/>
      <c r="GGL123" s="93"/>
      <c r="GGR123" s="93"/>
      <c r="GGU123" s="93"/>
      <c r="GGX123" s="93"/>
      <c r="GHA123" s="93"/>
      <c r="GHD123" s="93"/>
      <c r="GHG123" s="93"/>
      <c r="GHM123" s="93"/>
      <c r="GHV123" s="93"/>
      <c r="GHY123" s="93"/>
      <c r="GIB123" s="93"/>
      <c r="GIE123" s="93"/>
      <c r="GIQ123" s="93"/>
      <c r="GIW123" s="93"/>
      <c r="GIZ123" s="93"/>
      <c r="GJC123" s="93"/>
      <c r="GJF123" s="93"/>
      <c r="GJL123" s="93"/>
      <c r="GJO123" s="93"/>
      <c r="GJR123" s="93"/>
      <c r="GJU123" s="93"/>
      <c r="GJW123" s="93"/>
      <c r="GJX123" s="93"/>
      <c r="GKC123" s="93"/>
      <c r="GKF123" s="93"/>
      <c r="GKI123" s="93"/>
      <c r="GKL123" s="93"/>
      <c r="GKO123" s="93"/>
      <c r="GKR123" s="93"/>
      <c r="GKU123" s="93"/>
      <c r="GLA123" s="93"/>
      <c r="GLD123" s="93"/>
      <c r="GLG123" s="93"/>
      <c r="GLI123" s="93"/>
      <c r="GLJ123" s="93"/>
      <c r="GLR123" s="93"/>
      <c r="GLU123" s="93"/>
      <c r="GLX123" s="93"/>
      <c r="GMI123" s="93"/>
      <c r="GMJ123" s="93"/>
      <c r="GMO123" s="93"/>
      <c r="GMS123" s="93"/>
      <c r="GMT123" s="93"/>
      <c r="GNB123" s="93"/>
      <c r="GNC123" s="93"/>
      <c r="GOC123" s="93"/>
      <c r="GOD123" s="93"/>
      <c r="GOE123" s="93"/>
      <c r="GOF123" s="93"/>
      <c r="GOG123" s="93"/>
      <c r="GOH123" s="93"/>
      <c r="GOI123" s="93"/>
      <c r="GOJ123" s="93"/>
      <c r="GOK123" s="93"/>
      <c r="GOL123" s="93"/>
      <c r="GOM123" s="93"/>
      <c r="GON123" s="93"/>
      <c r="GOO123" s="93"/>
      <c r="GOP123" s="93"/>
      <c r="GOQ123" s="93"/>
      <c r="GOR123" s="93"/>
      <c r="GOS123" s="93"/>
      <c r="GOT123" s="93"/>
      <c r="GOU123" s="93"/>
      <c r="GOV123" s="93"/>
      <c r="GOW123" s="93"/>
      <c r="GOX123" s="93"/>
      <c r="GOY123" s="93"/>
      <c r="GOZ123" s="93"/>
      <c r="GPA123" s="93"/>
      <c r="GPB123" s="93"/>
      <c r="GPC123" s="93"/>
      <c r="GPD123" s="93"/>
      <c r="GPE123" s="93"/>
      <c r="GPF123" s="93"/>
      <c r="GPG123" s="93"/>
      <c r="GPH123" s="93"/>
      <c r="GPI123" s="93"/>
      <c r="GPJ123" s="93"/>
      <c r="GPK123" s="93"/>
      <c r="GPL123" s="93"/>
      <c r="GPM123" s="93"/>
      <c r="GPN123" s="93"/>
      <c r="GPO123" s="93"/>
      <c r="GPP123" s="93"/>
      <c r="GPQ123" s="93"/>
      <c r="GPR123" s="93"/>
      <c r="GPS123" s="93"/>
      <c r="GPT123" s="93"/>
      <c r="GPU123" s="93"/>
      <c r="GPV123" s="93"/>
      <c r="GPW123" s="93"/>
      <c r="GPX123" s="93"/>
      <c r="GPY123" s="93"/>
      <c r="GPZ123" s="93"/>
      <c r="GQA123" s="93"/>
      <c r="GQB123" s="93"/>
      <c r="GQC123" s="93"/>
      <c r="GQD123" s="93"/>
      <c r="GQE123" s="93"/>
      <c r="GQF123" s="93"/>
      <c r="GQG123" s="93"/>
      <c r="GQH123" s="93"/>
      <c r="GQN123" s="93"/>
      <c r="GQQ123" s="93"/>
      <c r="GQT123" s="93"/>
      <c r="GQW123" s="93"/>
      <c r="GQZ123" s="93"/>
      <c r="GRC123" s="93"/>
      <c r="GRI123" s="93"/>
      <c r="GRR123" s="93"/>
      <c r="GRU123" s="93"/>
      <c r="GRX123" s="93"/>
      <c r="GSA123" s="93"/>
      <c r="GSM123" s="93"/>
      <c r="GSS123" s="93"/>
      <c r="GSV123" s="93"/>
      <c r="GSY123" s="93"/>
      <c r="GTB123" s="93"/>
      <c r="GTH123" s="93"/>
      <c r="GTK123" s="93"/>
      <c r="GTN123" s="93"/>
      <c r="GTQ123" s="93"/>
      <c r="GTS123" s="93"/>
      <c r="GTT123" s="93"/>
      <c r="GTY123" s="93"/>
      <c r="GUB123" s="93"/>
      <c r="GUE123" s="93"/>
      <c r="GUH123" s="93"/>
      <c r="GUK123" s="93"/>
      <c r="GUN123" s="93"/>
      <c r="GUQ123" s="93"/>
      <c r="GUW123" s="93"/>
      <c r="GUZ123" s="93"/>
      <c r="GVC123" s="93"/>
      <c r="GVE123" s="93"/>
      <c r="GVF123" s="93"/>
      <c r="GVN123" s="93"/>
      <c r="GVQ123" s="93"/>
      <c r="GVT123" s="93"/>
      <c r="GWE123" s="93"/>
      <c r="GWF123" s="93"/>
      <c r="GWK123" s="93"/>
      <c r="GWO123" s="93"/>
      <c r="GWP123" s="93"/>
      <c r="GWX123" s="93"/>
      <c r="GWY123" s="93"/>
      <c r="GXY123" s="93"/>
      <c r="GXZ123" s="93"/>
      <c r="GYA123" s="93"/>
      <c r="GYB123" s="93"/>
      <c r="GYC123" s="93"/>
      <c r="GYD123" s="93"/>
      <c r="GYE123" s="93"/>
      <c r="GYF123" s="93"/>
      <c r="GYG123" s="93"/>
      <c r="GYH123" s="93"/>
      <c r="GYI123" s="93"/>
      <c r="GYJ123" s="93"/>
      <c r="GYK123" s="93"/>
      <c r="GYL123" s="93"/>
      <c r="GYM123" s="93"/>
      <c r="GYN123" s="93"/>
      <c r="GYO123" s="93"/>
      <c r="GYP123" s="93"/>
      <c r="GYQ123" s="93"/>
      <c r="GYR123" s="93"/>
      <c r="GYS123" s="93"/>
      <c r="GYT123" s="93"/>
      <c r="GYU123" s="93"/>
      <c r="GYV123" s="93"/>
      <c r="GYW123" s="93"/>
      <c r="GYX123" s="93"/>
      <c r="GYY123" s="93"/>
      <c r="GYZ123" s="93"/>
      <c r="GZA123" s="93"/>
      <c r="GZB123" s="93"/>
      <c r="GZC123" s="93"/>
      <c r="GZD123" s="93"/>
      <c r="GZE123" s="93"/>
      <c r="GZF123" s="93"/>
      <c r="GZG123" s="93"/>
      <c r="GZH123" s="93"/>
      <c r="GZI123" s="93"/>
      <c r="GZJ123" s="93"/>
      <c r="GZK123" s="93"/>
      <c r="GZL123" s="93"/>
      <c r="GZM123" s="93"/>
      <c r="GZN123" s="93"/>
      <c r="GZO123" s="93"/>
      <c r="GZP123" s="93"/>
      <c r="GZQ123" s="93"/>
      <c r="GZR123" s="93"/>
      <c r="GZS123" s="93"/>
      <c r="GZT123" s="93"/>
      <c r="GZU123" s="93"/>
      <c r="GZV123" s="93"/>
      <c r="GZW123" s="93"/>
      <c r="GZX123" s="93"/>
      <c r="GZY123" s="93"/>
      <c r="GZZ123" s="93"/>
      <c r="HAA123" s="93"/>
      <c r="HAB123" s="93"/>
      <c r="HAC123" s="93"/>
      <c r="HAD123" s="93"/>
      <c r="HAJ123" s="93"/>
      <c r="HAM123" s="93"/>
      <c r="HAP123" s="93"/>
      <c r="HAS123" s="93"/>
      <c r="HAV123" s="93"/>
      <c r="HAY123" s="93"/>
      <c r="HBE123" s="93"/>
      <c r="HBN123" s="93"/>
      <c r="HBQ123" s="93"/>
      <c r="HBT123" s="93"/>
      <c r="HBW123" s="93"/>
      <c r="HCI123" s="93"/>
      <c r="HCO123" s="93"/>
      <c r="HCR123" s="93"/>
      <c r="HCU123" s="93"/>
      <c r="HCX123" s="93"/>
      <c r="HDD123" s="93"/>
      <c r="HDG123" s="93"/>
      <c r="HDJ123" s="93"/>
      <c r="HDM123" s="93"/>
      <c r="HDO123" s="93"/>
      <c r="HDP123" s="93"/>
      <c r="HDU123" s="93"/>
      <c r="HDX123" s="93"/>
      <c r="HEA123" s="93"/>
      <c r="HED123" s="93"/>
      <c r="HEG123" s="93"/>
      <c r="HEJ123" s="93"/>
      <c r="HEM123" s="93"/>
      <c r="HES123" s="93"/>
      <c r="HEV123" s="93"/>
      <c r="HEY123" s="93"/>
      <c r="HFA123" s="93"/>
      <c r="HFB123" s="93"/>
      <c r="HFJ123" s="93"/>
      <c r="HFM123" s="93"/>
      <c r="HFP123" s="93"/>
      <c r="HGA123" s="93"/>
      <c r="HGB123" s="93"/>
      <c r="HGG123" s="93"/>
      <c r="HGK123" s="93"/>
      <c r="HGL123" s="93"/>
      <c r="HGT123" s="93"/>
      <c r="HGU123" s="93"/>
      <c r="HHU123" s="93"/>
      <c r="HHV123" s="93"/>
      <c r="HHW123" s="93"/>
      <c r="HHX123" s="93"/>
      <c r="HHY123" s="93"/>
      <c r="HHZ123" s="93"/>
      <c r="HIA123" s="93"/>
      <c r="HIB123" s="93"/>
      <c r="HIC123" s="93"/>
      <c r="HID123" s="93"/>
      <c r="HIE123" s="93"/>
      <c r="HIF123" s="93"/>
      <c r="HIG123" s="93"/>
      <c r="HIH123" s="93"/>
      <c r="HII123" s="93"/>
      <c r="HIJ123" s="93"/>
      <c r="HIK123" s="93"/>
      <c r="HIL123" s="93"/>
      <c r="HIM123" s="93"/>
      <c r="HIN123" s="93"/>
      <c r="HIO123" s="93"/>
      <c r="HIP123" s="93"/>
      <c r="HIQ123" s="93"/>
      <c r="HIR123" s="93"/>
      <c r="HIS123" s="93"/>
      <c r="HIT123" s="93"/>
      <c r="HIU123" s="93"/>
      <c r="HIV123" s="93"/>
      <c r="HIW123" s="93"/>
      <c r="HIX123" s="93"/>
      <c r="HIY123" s="93"/>
      <c r="HIZ123" s="93"/>
      <c r="HJA123" s="93"/>
      <c r="HJB123" s="93"/>
      <c r="HJC123" s="93"/>
      <c r="HJD123" s="93"/>
      <c r="HJE123" s="93"/>
      <c r="HJF123" s="93"/>
      <c r="HJG123" s="93"/>
      <c r="HJH123" s="93"/>
      <c r="HJI123" s="93"/>
      <c r="HJJ123" s="93"/>
      <c r="HJK123" s="93"/>
      <c r="HJL123" s="93"/>
      <c r="HJM123" s="93"/>
      <c r="HJN123" s="93"/>
      <c r="HJO123" s="93"/>
      <c r="HJP123" s="93"/>
      <c r="HJQ123" s="93"/>
      <c r="HJR123" s="93"/>
      <c r="HJS123" s="93"/>
      <c r="HJT123" s="93"/>
      <c r="HJU123" s="93"/>
      <c r="HJV123" s="93"/>
      <c r="HJW123" s="93"/>
      <c r="HJX123" s="93"/>
      <c r="HJY123" s="93"/>
      <c r="HJZ123" s="93"/>
      <c r="HKF123" s="93"/>
      <c r="HKI123" s="93"/>
      <c r="HKL123" s="93"/>
      <c r="HKO123" s="93"/>
      <c r="HKR123" s="93"/>
      <c r="HKU123" s="93"/>
      <c r="HLA123" s="93"/>
      <c r="HLJ123" s="93"/>
      <c r="HLM123" s="93"/>
      <c r="HLP123" s="93"/>
      <c r="HLS123" s="93"/>
      <c r="HME123" s="93"/>
      <c r="HMK123" s="93"/>
      <c r="HMN123" s="93"/>
      <c r="HMQ123" s="93"/>
      <c r="HMT123" s="93"/>
      <c r="HMZ123" s="93"/>
      <c r="HNC123" s="93"/>
      <c r="HNF123" s="93"/>
      <c r="HNI123" s="93"/>
      <c r="HNK123" s="93"/>
      <c r="HNL123" s="93"/>
      <c r="HNQ123" s="93"/>
      <c r="HNT123" s="93"/>
      <c r="HNW123" s="93"/>
      <c r="HNZ123" s="93"/>
      <c r="HOC123" s="93"/>
      <c r="HOF123" s="93"/>
      <c r="HOI123" s="93"/>
      <c r="HOO123" s="93"/>
      <c r="HOR123" s="93"/>
      <c r="HOU123" s="93"/>
      <c r="HOW123" s="93"/>
      <c r="HOX123" s="93"/>
      <c r="HPF123" s="93"/>
      <c r="HPI123" s="93"/>
      <c r="HPL123" s="93"/>
      <c r="HPW123" s="93"/>
      <c r="HPX123" s="93"/>
      <c r="HQC123" s="93"/>
      <c r="HQG123" s="93"/>
      <c r="HQH123" s="93"/>
      <c r="HQP123" s="93"/>
      <c r="HQQ123" s="93"/>
      <c r="HRQ123" s="93"/>
      <c r="HRR123" s="93"/>
      <c r="HRS123" s="93"/>
      <c r="HRT123" s="93"/>
      <c r="HRU123" s="93"/>
      <c r="HRV123" s="93"/>
      <c r="HRW123" s="93"/>
      <c r="HRX123" s="93"/>
      <c r="HRY123" s="93"/>
      <c r="HRZ123" s="93"/>
      <c r="HSA123" s="93"/>
      <c r="HSB123" s="93"/>
      <c r="HSC123" s="93"/>
      <c r="HSD123" s="93"/>
      <c r="HSE123" s="93"/>
      <c r="HSF123" s="93"/>
      <c r="HSG123" s="93"/>
      <c r="HSH123" s="93"/>
      <c r="HSI123" s="93"/>
      <c r="HSJ123" s="93"/>
      <c r="HSK123" s="93"/>
      <c r="HSL123" s="93"/>
      <c r="HSM123" s="93"/>
      <c r="HSN123" s="93"/>
      <c r="HSO123" s="93"/>
      <c r="HSP123" s="93"/>
      <c r="HSQ123" s="93"/>
      <c r="HSR123" s="93"/>
      <c r="HSS123" s="93"/>
      <c r="HST123" s="93"/>
      <c r="HSU123" s="93"/>
      <c r="HSV123" s="93"/>
      <c r="HSW123" s="93"/>
      <c r="HSX123" s="93"/>
      <c r="HSY123" s="93"/>
      <c r="HSZ123" s="93"/>
      <c r="HTA123" s="93"/>
      <c r="HTB123" s="93"/>
      <c r="HTC123" s="93"/>
      <c r="HTD123" s="93"/>
      <c r="HTE123" s="93"/>
      <c r="HTF123" s="93"/>
      <c r="HTG123" s="93"/>
      <c r="HTH123" s="93"/>
      <c r="HTI123" s="93"/>
      <c r="HTJ123" s="93"/>
      <c r="HTK123" s="93"/>
      <c r="HTL123" s="93"/>
      <c r="HTM123" s="93"/>
      <c r="HTN123" s="93"/>
      <c r="HTO123" s="93"/>
      <c r="HTP123" s="93"/>
      <c r="HTQ123" s="93"/>
      <c r="HTR123" s="93"/>
      <c r="HTS123" s="93"/>
      <c r="HTT123" s="93"/>
      <c r="HTU123" s="93"/>
      <c r="HTV123" s="93"/>
      <c r="HUB123" s="93"/>
      <c r="HUE123" s="93"/>
      <c r="HUH123" s="93"/>
      <c r="HUK123" s="93"/>
      <c r="HUN123" s="93"/>
      <c r="HUQ123" s="93"/>
      <c r="HUW123" s="93"/>
      <c r="HVF123" s="93"/>
      <c r="HVI123" s="93"/>
      <c r="HVL123" s="93"/>
      <c r="HVO123" s="93"/>
      <c r="HWA123" s="93"/>
      <c r="HWG123" s="93"/>
      <c r="HWJ123" s="93"/>
      <c r="HWM123" s="93"/>
      <c r="HWP123" s="93"/>
      <c r="HWV123" s="93"/>
      <c r="HWY123" s="93"/>
      <c r="HXB123" s="93"/>
      <c r="HXE123" s="93"/>
      <c r="HXG123" s="93"/>
      <c r="HXH123" s="93"/>
      <c r="HXM123" s="93"/>
      <c r="HXP123" s="93"/>
      <c r="HXS123" s="93"/>
      <c r="HXV123" s="93"/>
      <c r="HXY123" s="93"/>
      <c r="HYB123" s="93"/>
      <c r="HYE123" s="93"/>
      <c r="HYK123" s="93"/>
      <c r="HYN123" s="93"/>
      <c r="HYQ123" s="93"/>
      <c r="HYS123" s="93"/>
      <c r="HYT123" s="93"/>
      <c r="HZB123" s="93"/>
      <c r="HZE123" s="93"/>
      <c r="HZH123" s="93"/>
      <c r="HZS123" s="93"/>
      <c r="HZT123" s="93"/>
      <c r="HZY123" s="93"/>
      <c r="IAC123" s="93"/>
      <c r="IAD123" s="93"/>
      <c r="IAL123" s="93"/>
      <c r="IAM123" s="93"/>
      <c r="IBM123" s="93"/>
      <c r="IBN123" s="93"/>
      <c r="IBO123" s="93"/>
      <c r="IBP123" s="93"/>
      <c r="IBQ123" s="93"/>
      <c r="IBR123" s="93"/>
      <c r="IBS123" s="93"/>
      <c r="IBT123" s="93"/>
      <c r="IBU123" s="93"/>
      <c r="IBV123" s="93"/>
      <c r="IBW123" s="93"/>
      <c r="IBX123" s="93"/>
      <c r="IBY123" s="93"/>
      <c r="IBZ123" s="93"/>
      <c r="ICA123" s="93"/>
      <c r="ICB123" s="93"/>
      <c r="ICC123" s="93"/>
      <c r="ICD123" s="93"/>
      <c r="ICE123" s="93"/>
      <c r="ICF123" s="93"/>
      <c r="ICG123" s="93"/>
      <c r="ICH123" s="93"/>
      <c r="ICI123" s="93"/>
      <c r="ICJ123" s="93"/>
      <c r="ICK123" s="93"/>
      <c r="ICL123" s="93"/>
      <c r="ICM123" s="93"/>
      <c r="ICN123" s="93"/>
      <c r="ICO123" s="93"/>
      <c r="ICP123" s="93"/>
      <c r="ICQ123" s="93"/>
      <c r="ICR123" s="93"/>
      <c r="ICS123" s="93"/>
      <c r="ICT123" s="93"/>
      <c r="ICU123" s="93"/>
      <c r="ICV123" s="93"/>
      <c r="ICW123" s="93"/>
      <c r="ICX123" s="93"/>
      <c r="ICY123" s="93"/>
      <c r="ICZ123" s="93"/>
      <c r="IDA123" s="93"/>
      <c r="IDB123" s="93"/>
      <c r="IDC123" s="93"/>
      <c r="IDD123" s="93"/>
      <c r="IDE123" s="93"/>
      <c r="IDF123" s="93"/>
      <c r="IDG123" s="93"/>
      <c r="IDH123" s="93"/>
      <c r="IDI123" s="93"/>
      <c r="IDJ123" s="93"/>
      <c r="IDK123" s="93"/>
      <c r="IDL123" s="93"/>
      <c r="IDM123" s="93"/>
      <c r="IDN123" s="93"/>
      <c r="IDO123" s="93"/>
      <c r="IDP123" s="93"/>
      <c r="IDQ123" s="93"/>
      <c r="IDR123" s="93"/>
      <c r="IDX123" s="93"/>
      <c r="IEA123" s="93"/>
      <c r="IED123" s="93"/>
      <c r="IEG123" s="93"/>
      <c r="IEJ123" s="93"/>
      <c r="IEM123" s="93"/>
      <c r="IES123" s="93"/>
      <c r="IFB123" s="93"/>
      <c r="IFE123" s="93"/>
      <c r="IFH123" s="93"/>
      <c r="IFK123" s="93"/>
      <c r="IFW123" s="93"/>
      <c r="IGC123" s="93"/>
      <c r="IGF123" s="93"/>
      <c r="IGI123" s="93"/>
      <c r="IGL123" s="93"/>
      <c r="IGR123" s="93"/>
      <c r="IGU123" s="93"/>
      <c r="IGX123" s="93"/>
      <c r="IHA123" s="93"/>
      <c r="IHC123" s="93"/>
      <c r="IHD123" s="93"/>
      <c r="IHI123" s="93"/>
      <c r="IHL123" s="93"/>
      <c r="IHO123" s="93"/>
      <c r="IHR123" s="93"/>
      <c r="IHU123" s="93"/>
      <c r="IHX123" s="93"/>
      <c r="IIA123" s="93"/>
      <c r="IIG123" s="93"/>
      <c r="IIJ123" s="93"/>
      <c r="IIM123" s="93"/>
      <c r="IIO123" s="93"/>
      <c r="IIP123" s="93"/>
      <c r="IIX123" s="93"/>
      <c r="IJA123" s="93"/>
      <c r="IJD123" s="93"/>
      <c r="IJO123" s="93"/>
      <c r="IJP123" s="93"/>
      <c r="IJU123" s="93"/>
      <c r="IJY123" s="93"/>
      <c r="IJZ123" s="93"/>
      <c r="IKH123" s="93"/>
      <c r="IKI123" s="93"/>
      <c r="ILI123" s="93"/>
      <c r="ILJ123" s="93"/>
      <c r="ILK123" s="93"/>
      <c r="ILL123" s="93"/>
      <c r="ILM123" s="93"/>
      <c r="ILN123" s="93"/>
      <c r="ILO123" s="93"/>
      <c r="ILP123" s="93"/>
      <c r="ILQ123" s="93"/>
      <c r="ILR123" s="93"/>
      <c r="ILS123" s="93"/>
      <c r="ILT123" s="93"/>
      <c r="ILU123" s="93"/>
      <c r="ILV123" s="93"/>
      <c r="ILW123" s="93"/>
      <c r="ILX123" s="93"/>
      <c r="ILY123" s="93"/>
      <c r="ILZ123" s="93"/>
      <c r="IMA123" s="93"/>
      <c r="IMB123" s="93"/>
      <c r="IMC123" s="93"/>
      <c r="IMD123" s="93"/>
      <c r="IME123" s="93"/>
      <c r="IMF123" s="93"/>
      <c r="IMG123" s="93"/>
      <c r="IMH123" s="93"/>
      <c r="IMI123" s="93"/>
      <c r="IMJ123" s="93"/>
      <c r="IMK123" s="93"/>
      <c r="IML123" s="93"/>
      <c r="IMM123" s="93"/>
      <c r="IMN123" s="93"/>
      <c r="IMO123" s="93"/>
      <c r="IMP123" s="93"/>
      <c r="IMQ123" s="93"/>
      <c r="IMR123" s="93"/>
      <c r="IMS123" s="93"/>
      <c r="IMT123" s="93"/>
      <c r="IMU123" s="93"/>
      <c r="IMV123" s="93"/>
      <c r="IMW123" s="93"/>
      <c r="IMX123" s="93"/>
      <c r="IMY123" s="93"/>
      <c r="IMZ123" s="93"/>
      <c r="INA123" s="93"/>
      <c r="INB123" s="93"/>
      <c r="INC123" s="93"/>
      <c r="IND123" s="93"/>
      <c r="INE123" s="93"/>
      <c r="INF123" s="93"/>
      <c r="ING123" s="93"/>
      <c r="INH123" s="93"/>
      <c r="INI123" s="93"/>
      <c r="INJ123" s="93"/>
      <c r="INK123" s="93"/>
      <c r="INL123" s="93"/>
      <c r="INM123" s="93"/>
      <c r="INN123" s="93"/>
      <c r="INT123" s="93"/>
      <c r="INW123" s="93"/>
      <c r="INZ123" s="93"/>
      <c r="IOC123" s="93"/>
      <c r="IOF123" s="93"/>
      <c r="IOI123" s="93"/>
      <c r="IOO123" s="93"/>
      <c r="IOX123" s="93"/>
      <c r="IPA123" s="93"/>
      <c r="IPD123" s="93"/>
      <c r="IPG123" s="93"/>
      <c r="IPS123" s="93"/>
      <c r="IPY123" s="93"/>
      <c r="IQB123" s="93"/>
      <c r="IQE123" s="93"/>
      <c r="IQH123" s="93"/>
      <c r="IQN123" s="93"/>
      <c r="IQQ123" s="93"/>
      <c r="IQT123" s="93"/>
      <c r="IQW123" s="93"/>
      <c r="IQY123" s="93"/>
      <c r="IQZ123" s="93"/>
      <c r="IRE123" s="93"/>
      <c r="IRH123" s="93"/>
      <c r="IRK123" s="93"/>
      <c r="IRN123" s="93"/>
      <c r="IRQ123" s="93"/>
      <c r="IRT123" s="93"/>
      <c r="IRW123" s="93"/>
      <c r="ISC123" s="93"/>
      <c r="ISF123" s="93"/>
      <c r="ISI123" s="93"/>
      <c r="ISK123" s="93"/>
      <c r="ISL123" s="93"/>
      <c r="IST123" s="93"/>
      <c r="ISW123" s="93"/>
      <c r="ISZ123" s="93"/>
      <c r="ITK123" s="93"/>
      <c r="ITL123" s="93"/>
      <c r="ITQ123" s="93"/>
      <c r="ITU123" s="93"/>
      <c r="ITV123" s="93"/>
      <c r="IUD123" s="93"/>
      <c r="IUE123" s="93"/>
      <c r="IVE123" s="93"/>
      <c r="IVF123" s="93"/>
      <c r="IVG123" s="93"/>
      <c r="IVH123" s="93"/>
      <c r="IVI123" s="93"/>
      <c r="IVJ123" s="93"/>
      <c r="IVK123" s="93"/>
      <c r="IVL123" s="93"/>
      <c r="IVM123" s="93"/>
      <c r="IVN123" s="93"/>
      <c r="IVO123" s="93"/>
      <c r="IVP123" s="93"/>
      <c r="IVQ123" s="93"/>
      <c r="IVR123" s="93"/>
      <c r="IVS123" s="93"/>
      <c r="IVT123" s="93"/>
      <c r="IVU123" s="93"/>
      <c r="IVV123" s="93"/>
      <c r="IVW123" s="93"/>
      <c r="IVX123" s="93"/>
      <c r="IVY123" s="93"/>
      <c r="IVZ123" s="93"/>
      <c r="IWA123" s="93"/>
      <c r="IWB123" s="93"/>
      <c r="IWC123" s="93"/>
      <c r="IWD123" s="93"/>
      <c r="IWE123" s="93"/>
      <c r="IWF123" s="93"/>
      <c r="IWG123" s="93"/>
      <c r="IWH123" s="93"/>
      <c r="IWI123" s="93"/>
      <c r="IWJ123" s="93"/>
      <c r="IWK123" s="93"/>
      <c r="IWL123" s="93"/>
      <c r="IWM123" s="93"/>
      <c r="IWN123" s="93"/>
      <c r="IWO123" s="93"/>
      <c r="IWP123" s="93"/>
      <c r="IWQ123" s="93"/>
      <c r="IWR123" s="93"/>
      <c r="IWS123" s="93"/>
      <c r="IWT123" s="93"/>
      <c r="IWU123" s="93"/>
      <c r="IWV123" s="93"/>
      <c r="IWW123" s="93"/>
      <c r="IWX123" s="93"/>
      <c r="IWY123" s="93"/>
      <c r="IWZ123" s="93"/>
      <c r="IXA123" s="93"/>
      <c r="IXB123" s="93"/>
      <c r="IXC123" s="93"/>
      <c r="IXD123" s="93"/>
      <c r="IXE123" s="93"/>
      <c r="IXF123" s="93"/>
      <c r="IXG123" s="93"/>
      <c r="IXH123" s="93"/>
      <c r="IXI123" s="93"/>
      <c r="IXJ123" s="93"/>
      <c r="IXP123" s="93"/>
      <c r="IXS123" s="93"/>
      <c r="IXV123" s="93"/>
      <c r="IXY123" s="93"/>
      <c r="IYB123" s="93"/>
      <c r="IYE123" s="93"/>
      <c r="IYK123" s="93"/>
      <c r="IYT123" s="93"/>
      <c r="IYW123" s="93"/>
      <c r="IYZ123" s="93"/>
      <c r="IZC123" s="93"/>
      <c r="IZO123" s="93"/>
      <c r="IZU123" s="93"/>
      <c r="IZX123" s="93"/>
      <c r="JAA123" s="93"/>
      <c r="JAD123" s="93"/>
      <c r="JAJ123" s="93"/>
      <c r="JAM123" s="93"/>
      <c r="JAP123" s="93"/>
      <c r="JAS123" s="93"/>
      <c r="JAU123" s="93"/>
      <c r="JAV123" s="93"/>
      <c r="JBA123" s="93"/>
      <c r="JBD123" s="93"/>
      <c r="JBG123" s="93"/>
      <c r="JBJ123" s="93"/>
      <c r="JBM123" s="93"/>
      <c r="JBP123" s="93"/>
      <c r="JBS123" s="93"/>
      <c r="JBY123" s="93"/>
      <c r="JCB123" s="93"/>
      <c r="JCE123" s="93"/>
      <c r="JCG123" s="93"/>
      <c r="JCH123" s="93"/>
      <c r="JCP123" s="93"/>
      <c r="JCS123" s="93"/>
      <c r="JCV123" s="93"/>
      <c r="JDG123" s="93"/>
      <c r="JDH123" s="93"/>
      <c r="JDM123" s="93"/>
      <c r="JDQ123" s="93"/>
      <c r="JDR123" s="93"/>
      <c r="JDZ123" s="93"/>
      <c r="JEA123" s="93"/>
      <c r="JFA123" s="93"/>
      <c r="JFB123" s="93"/>
      <c r="JFC123" s="93"/>
      <c r="JFD123" s="93"/>
      <c r="JFE123" s="93"/>
      <c r="JFF123" s="93"/>
      <c r="JFG123" s="93"/>
      <c r="JFH123" s="93"/>
      <c r="JFI123" s="93"/>
      <c r="JFJ123" s="93"/>
      <c r="JFK123" s="93"/>
      <c r="JFL123" s="93"/>
      <c r="JFM123" s="93"/>
      <c r="JFN123" s="93"/>
      <c r="JFO123" s="93"/>
      <c r="JFP123" s="93"/>
      <c r="JFQ123" s="93"/>
      <c r="JFR123" s="93"/>
      <c r="JFS123" s="93"/>
      <c r="JFT123" s="93"/>
      <c r="JFU123" s="93"/>
      <c r="JFV123" s="93"/>
      <c r="JFW123" s="93"/>
      <c r="JFX123" s="93"/>
      <c r="JFY123" s="93"/>
      <c r="JFZ123" s="93"/>
      <c r="JGA123" s="93"/>
      <c r="JGB123" s="93"/>
      <c r="JGC123" s="93"/>
      <c r="JGD123" s="93"/>
      <c r="JGE123" s="93"/>
      <c r="JGF123" s="93"/>
      <c r="JGG123" s="93"/>
      <c r="JGH123" s="93"/>
      <c r="JGI123" s="93"/>
      <c r="JGJ123" s="93"/>
      <c r="JGK123" s="93"/>
      <c r="JGL123" s="93"/>
      <c r="JGM123" s="93"/>
      <c r="JGN123" s="93"/>
      <c r="JGO123" s="93"/>
      <c r="JGP123" s="93"/>
      <c r="JGQ123" s="93"/>
      <c r="JGR123" s="93"/>
      <c r="JGS123" s="93"/>
      <c r="JGT123" s="93"/>
      <c r="JGU123" s="93"/>
      <c r="JGV123" s="93"/>
      <c r="JGW123" s="93"/>
      <c r="JGX123" s="93"/>
      <c r="JGY123" s="93"/>
      <c r="JGZ123" s="93"/>
      <c r="JHA123" s="93"/>
      <c r="JHB123" s="93"/>
      <c r="JHC123" s="93"/>
      <c r="JHD123" s="93"/>
      <c r="JHE123" s="93"/>
      <c r="JHF123" s="93"/>
      <c r="JHL123" s="93"/>
      <c r="JHO123" s="93"/>
      <c r="JHR123" s="93"/>
      <c r="JHU123" s="93"/>
      <c r="JHX123" s="93"/>
      <c r="JIA123" s="93"/>
      <c r="JIG123" s="93"/>
      <c r="JIP123" s="93"/>
      <c r="JIS123" s="93"/>
      <c r="JIV123" s="93"/>
      <c r="JIY123" s="93"/>
      <c r="JJK123" s="93"/>
      <c r="JJQ123" s="93"/>
      <c r="JJT123" s="93"/>
      <c r="JJW123" s="93"/>
      <c r="JJZ123" s="93"/>
      <c r="JKF123" s="93"/>
      <c r="JKI123" s="93"/>
      <c r="JKL123" s="93"/>
      <c r="JKO123" s="93"/>
      <c r="JKQ123" s="93"/>
      <c r="JKR123" s="93"/>
      <c r="JKW123" s="93"/>
      <c r="JKZ123" s="93"/>
      <c r="JLC123" s="93"/>
      <c r="JLF123" s="93"/>
      <c r="JLI123" s="93"/>
      <c r="JLL123" s="93"/>
      <c r="JLO123" s="93"/>
      <c r="JLU123" s="93"/>
      <c r="JLX123" s="93"/>
      <c r="JMA123" s="93"/>
      <c r="JMC123" s="93"/>
      <c r="JMD123" s="93"/>
      <c r="JML123" s="93"/>
      <c r="JMO123" s="93"/>
      <c r="JMR123" s="93"/>
      <c r="JNC123" s="93"/>
      <c r="JND123" s="93"/>
      <c r="JNI123" s="93"/>
      <c r="JNM123" s="93"/>
      <c r="JNN123" s="93"/>
      <c r="JNV123" s="93"/>
      <c r="JNW123" s="93"/>
      <c r="JOW123" s="93"/>
      <c r="JOX123" s="93"/>
      <c r="JOY123" s="93"/>
      <c r="JOZ123" s="93"/>
      <c r="JPA123" s="93"/>
      <c r="JPB123" s="93"/>
      <c r="JPC123" s="93"/>
      <c r="JPD123" s="93"/>
      <c r="JPE123" s="93"/>
      <c r="JPF123" s="93"/>
      <c r="JPG123" s="93"/>
      <c r="JPH123" s="93"/>
      <c r="JPI123" s="93"/>
      <c r="JPJ123" s="93"/>
      <c r="JPK123" s="93"/>
      <c r="JPL123" s="93"/>
      <c r="JPM123" s="93"/>
      <c r="JPN123" s="93"/>
      <c r="JPO123" s="93"/>
      <c r="JPP123" s="93"/>
      <c r="JPQ123" s="93"/>
      <c r="JPR123" s="93"/>
      <c r="JPS123" s="93"/>
      <c r="JPT123" s="93"/>
      <c r="JPU123" s="93"/>
      <c r="JPV123" s="93"/>
      <c r="JPW123" s="93"/>
      <c r="JPX123" s="93"/>
      <c r="JPY123" s="93"/>
      <c r="JPZ123" s="93"/>
      <c r="JQA123" s="93"/>
      <c r="JQB123" s="93"/>
      <c r="JQC123" s="93"/>
      <c r="JQD123" s="93"/>
      <c r="JQE123" s="93"/>
      <c r="JQF123" s="93"/>
      <c r="JQG123" s="93"/>
      <c r="JQH123" s="93"/>
      <c r="JQI123" s="93"/>
      <c r="JQJ123" s="93"/>
      <c r="JQK123" s="93"/>
      <c r="JQL123" s="93"/>
      <c r="JQM123" s="93"/>
      <c r="JQN123" s="93"/>
      <c r="JQO123" s="93"/>
      <c r="JQP123" s="93"/>
      <c r="JQQ123" s="93"/>
      <c r="JQR123" s="93"/>
      <c r="JQS123" s="93"/>
      <c r="JQT123" s="93"/>
      <c r="JQU123" s="93"/>
      <c r="JQV123" s="93"/>
      <c r="JQW123" s="93"/>
      <c r="JQX123" s="93"/>
      <c r="JQY123" s="93"/>
      <c r="JQZ123" s="93"/>
      <c r="JRA123" s="93"/>
      <c r="JRB123" s="93"/>
      <c r="JRH123" s="93"/>
      <c r="JRK123" s="93"/>
      <c r="JRN123" s="93"/>
      <c r="JRQ123" s="93"/>
      <c r="JRT123" s="93"/>
      <c r="JRW123" s="93"/>
      <c r="JSC123" s="93"/>
      <c r="JSL123" s="93"/>
      <c r="JSO123" s="93"/>
      <c r="JSR123" s="93"/>
      <c r="JSU123" s="93"/>
      <c r="JTG123" s="93"/>
      <c r="JTM123" s="93"/>
      <c r="JTP123" s="93"/>
      <c r="JTS123" s="93"/>
      <c r="JTV123" s="93"/>
      <c r="JUB123" s="93"/>
      <c r="JUE123" s="93"/>
      <c r="JUH123" s="93"/>
      <c r="JUK123" s="93"/>
      <c r="JUM123" s="93"/>
      <c r="JUN123" s="93"/>
      <c r="JUS123" s="93"/>
      <c r="JUV123" s="93"/>
      <c r="JUY123" s="93"/>
      <c r="JVB123" s="93"/>
      <c r="JVE123" s="93"/>
      <c r="JVH123" s="93"/>
      <c r="JVK123" s="93"/>
      <c r="JVQ123" s="93"/>
      <c r="JVT123" s="93"/>
      <c r="JVW123" s="93"/>
      <c r="JVY123" s="93"/>
      <c r="JVZ123" s="93"/>
      <c r="JWH123" s="93"/>
      <c r="JWK123" s="93"/>
      <c r="JWN123" s="93"/>
      <c r="JWY123" s="93"/>
      <c r="JWZ123" s="93"/>
      <c r="JXE123" s="93"/>
      <c r="JXI123" s="93"/>
      <c r="JXJ123" s="93"/>
      <c r="JXR123" s="93"/>
      <c r="JXS123" s="93"/>
      <c r="JYS123" s="93"/>
      <c r="JYT123" s="93"/>
      <c r="JYU123" s="93"/>
      <c r="JYV123" s="93"/>
      <c r="JYW123" s="93"/>
      <c r="JYX123" s="93"/>
      <c r="JYY123" s="93"/>
      <c r="JYZ123" s="93"/>
      <c r="JZA123" s="93"/>
      <c r="JZB123" s="93"/>
      <c r="JZC123" s="93"/>
      <c r="JZD123" s="93"/>
      <c r="JZE123" s="93"/>
      <c r="JZF123" s="93"/>
      <c r="JZG123" s="93"/>
      <c r="JZH123" s="93"/>
      <c r="JZI123" s="93"/>
      <c r="JZJ123" s="93"/>
      <c r="JZK123" s="93"/>
      <c r="JZL123" s="93"/>
      <c r="JZM123" s="93"/>
      <c r="JZN123" s="93"/>
      <c r="JZO123" s="93"/>
      <c r="JZP123" s="93"/>
      <c r="JZQ123" s="93"/>
      <c r="JZR123" s="93"/>
      <c r="JZS123" s="93"/>
      <c r="JZT123" s="93"/>
      <c r="JZU123" s="93"/>
      <c r="JZV123" s="93"/>
      <c r="JZW123" s="93"/>
      <c r="JZX123" s="93"/>
      <c r="JZY123" s="93"/>
      <c r="JZZ123" s="93"/>
      <c r="KAA123" s="93"/>
      <c r="KAB123" s="93"/>
      <c r="KAC123" s="93"/>
      <c r="KAD123" s="93"/>
      <c r="KAE123" s="93"/>
      <c r="KAF123" s="93"/>
      <c r="KAG123" s="93"/>
      <c r="KAH123" s="93"/>
      <c r="KAI123" s="93"/>
      <c r="KAJ123" s="93"/>
      <c r="KAK123" s="93"/>
      <c r="KAL123" s="93"/>
      <c r="KAM123" s="93"/>
      <c r="KAN123" s="93"/>
      <c r="KAO123" s="93"/>
      <c r="KAP123" s="93"/>
      <c r="KAQ123" s="93"/>
      <c r="KAR123" s="93"/>
      <c r="KAS123" s="93"/>
      <c r="KAT123" s="93"/>
      <c r="KAU123" s="93"/>
      <c r="KAV123" s="93"/>
      <c r="KAW123" s="93"/>
      <c r="KAX123" s="93"/>
      <c r="KBD123" s="93"/>
      <c r="KBG123" s="93"/>
      <c r="KBJ123" s="93"/>
      <c r="KBM123" s="93"/>
      <c r="KBP123" s="93"/>
      <c r="KBS123" s="93"/>
      <c r="KBY123" s="93"/>
      <c r="KCH123" s="93"/>
      <c r="KCK123" s="93"/>
      <c r="KCN123" s="93"/>
      <c r="KCQ123" s="93"/>
      <c r="KDC123" s="93"/>
      <c r="KDI123" s="93"/>
      <c r="KDL123" s="93"/>
      <c r="KDO123" s="93"/>
      <c r="KDR123" s="93"/>
      <c r="KDX123" s="93"/>
      <c r="KEA123" s="93"/>
      <c r="KED123" s="93"/>
      <c r="KEG123" s="93"/>
      <c r="KEI123" s="93"/>
      <c r="KEJ123" s="93"/>
      <c r="KEO123" s="93"/>
      <c r="KER123" s="93"/>
      <c r="KEU123" s="93"/>
      <c r="KEX123" s="93"/>
      <c r="KFA123" s="93"/>
      <c r="KFD123" s="93"/>
      <c r="KFG123" s="93"/>
      <c r="KFM123" s="93"/>
      <c r="KFP123" s="93"/>
      <c r="KFS123" s="93"/>
      <c r="KFU123" s="93"/>
      <c r="KFV123" s="93"/>
      <c r="KGD123" s="93"/>
      <c r="KGG123" s="93"/>
      <c r="KGJ123" s="93"/>
      <c r="KGU123" s="93"/>
      <c r="KGV123" s="93"/>
      <c r="KHA123" s="93"/>
      <c r="KHE123" s="93"/>
      <c r="KHF123" s="93"/>
      <c r="KHN123" s="93"/>
      <c r="KHO123" s="93"/>
      <c r="KIO123" s="93"/>
      <c r="KIP123" s="93"/>
      <c r="KIQ123" s="93"/>
      <c r="KIR123" s="93"/>
      <c r="KIS123" s="93"/>
      <c r="KIT123" s="93"/>
      <c r="KIU123" s="93"/>
      <c r="KIV123" s="93"/>
      <c r="KIW123" s="93"/>
      <c r="KIX123" s="93"/>
      <c r="KIY123" s="93"/>
      <c r="KIZ123" s="93"/>
      <c r="KJA123" s="93"/>
      <c r="KJB123" s="93"/>
      <c r="KJC123" s="93"/>
      <c r="KJD123" s="93"/>
      <c r="KJE123" s="93"/>
      <c r="KJF123" s="93"/>
      <c r="KJG123" s="93"/>
      <c r="KJH123" s="93"/>
      <c r="KJI123" s="93"/>
      <c r="KJJ123" s="93"/>
      <c r="KJK123" s="93"/>
      <c r="KJL123" s="93"/>
      <c r="KJM123" s="93"/>
      <c r="KJN123" s="93"/>
      <c r="KJO123" s="93"/>
      <c r="KJP123" s="93"/>
      <c r="KJQ123" s="93"/>
      <c r="KJR123" s="93"/>
      <c r="KJS123" s="93"/>
      <c r="KJT123" s="93"/>
      <c r="KJU123" s="93"/>
      <c r="KJV123" s="93"/>
      <c r="KJW123" s="93"/>
      <c r="KJX123" s="93"/>
      <c r="KJY123" s="93"/>
      <c r="KJZ123" s="93"/>
      <c r="KKA123" s="93"/>
      <c r="KKB123" s="93"/>
      <c r="KKC123" s="93"/>
      <c r="KKD123" s="93"/>
      <c r="KKE123" s="93"/>
      <c r="KKF123" s="93"/>
      <c r="KKG123" s="93"/>
      <c r="KKH123" s="93"/>
      <c r="KKI123" s="93"/>
      <c r="KKJ123" s="93"/>
      <c r="KKK123" s="93"/>
      <c r="KKL123" s="93"/>
      <c r="KKM123" s="93"/>
      <c r="KKN123" s="93"/>
      <c r="KKO123" s="93"/>
      <c r="KKP123" s="93"/>
      <c r="KKQ123" s="93"/>
      <c r="KKR123" s="93"/>
      <c r="KKS123" s="93"/>
      <c r="KKT123" s="93"/>
      <c r="KKZ123" s="93"/>
      <c r="KLC123" s="93"/>
      <c r="KLF123" s="93"/>
      <c r="KLI123" s="93"/>
      <c r="KLL123" s="93"/>
      <c r="KLO123" s="93"/>
      <c r="KLU123" s="93"/>
      <c r="KMD123" s="93"/>
      <c r="KMG123" s="93"/>
      <c r="KMJ123" s="93"/>
      <c r="KMM123" s="93"/>
      <c r="KMY123" s="93"/>
      <c r="KNE123" s="93"/>
      <c r="KNH123" s="93"/>
      <c r="KNK123" s="93"/>
      <c r="KNN123" s="93"/>
      <c r="KNT123" s="93"/>
      <c r="KNW123" s="93"/>
      <c r="KNZ123" s="93"/>
      <c r="KOC123" s="93"/>
      <c r="KOE123" s="93"/>
      <c r="KOF123" s="93"/>
      <c r="KOK123" s="93"/>
      <c r="KON123" s="93"/>
      <c r="KOQ123" s="93"/>
      <c r="KOT123" s="93"/>
      <c r="KOW123" s="93"/>
      <c r="KOZ123" s="93"/>
      <c r="KPC123" s="93"/>
      <c r="KPI123" s="93"/>
      <c r="KPL123" s="93"/>
      <c r="KPO123" s="93"/>
      <c r="KPQ123" s="93"/>
      <c r="KPR123" s="93"/>
      <c r="KPZ123" s="93"/>
      <c r="KQC123" s="93"/>
      <c r="KQF123" s="93"/>
      <c r="KQQ123" s="93"/>
      <c r="KQR123" s="93"/>
      <c r="KQW123" s="93"/>
      <c r="KRA123" s="93"/>
      <c r="KRB123" s="93"/>
      <c r="KRJ123" s="93"/>
      <c r="KRK123" s="93"/>
      <c r="KSK123" s="93"/>
      <c r="KSL123" s="93"/>
      <c r="KSM123" s="93"/>
      <c r="KSN123" s="93"/>
      <c r="KSO123" s="93"/>
      <c r="KSP123" s="93"/>
      <c r="KSQ123" s="93"/>
      <c r="KSR123" s="93"/>
      <c r="KSS123" s="93"/>
      <c r="KST123" s="93"/>
      <c r="KSU123" s="93"/>
      <c r="KSV123" s="93"/>
      <c r="KSW123" s="93"/>
      <c r="KSX123" s="93"/>
      <c r="KSY123" s="93"/>
      <c r="KSZ123" s="93"/>
      <c r="KTA123" s="93"/>
      <c r="KTB123" s="93"/>
      <c r="KTC123" s="93"/>
      <c r="KTD123" s="93"/>
      <c r="KTE123" s="93"/>
      <c r="KTF123" s="93"/>
      <c r="KTG123" s="93"/>
      <c r="KTH123" s="93"/>
      <c r="KTI123" s="93"/>
      <c r="KTJ123" s="93"/>
      <c r="KTK123" s="93"/>
      <c r="KTL123" s="93"/>
      <c r="KTM123" s="93"/>
      <c r="KTN123" s="93"/>
      <c r="KTO123" s="93"/>
      <c r="KTP123" s="93"/>
      <c r="KTQ123" s="93"/>
      <c r="KTR123" s="93"/>
      <c r="KTS123" s="93"/>
      <c r="KTT123" s="93"/>
      <c r="KTU123" s="93"/>
      <c r="KTV123" s="93"/>
      <c r="KTW123" s="93"/>
      <c r="KTX123" s="93"/>
      <c r="KTY123" s="93"/>
      <c r="KTZ123" s="93"/>
      <c r="KUA123" s="93"/>
      <c r="KUB123" s="93"/>
      <c r="KUC123" s="93"/>
      <c r="KUD123" s="93"/>
      <c r="KUE123" s="93"/>
      <c r="KUF123" s="93"/>
      <c r="KUG123" s="93"/>
      <c r="KUH123" s="93"/>
      <c r="KUI123" s="93"/>
      <c r="KUJ123" s="93"/>
      <c r="KUK123" s="93"/>
      <c r="KUL123" s="93"/>
      <c r="KUM123" s="93"/>
      <c r="KUN123" s="93"/>
      <c r="KUO123" s="93"/>
      <c r="KUP123" s="93"/>
      <c r="KUV123" s="93"/>
      <c r="KUY123" s="93"/>
      <c r="KVB123" s="93"/>
      <c r="KVE123" s="93"/>
      <c r="KVH123" s="93"/>
      <c r="KVK123" s="93"/>
      <c r="KVQ123" s="93"/>
      <c r="KVZ123" s="93"/>
      <c r="KWC123" s="93"/>
      <c r="KWF123" s="93"/>
      <c r="KWI123" s="93"/>
      <c r="KWU123" s="93"/>
      <c r="KXA123" s="93"/>
      <c r="KXD123" s="93"/>
      <c r="KXG123" s="93"/>
      <c r="KXJ123" s="93"/>
      <c r="KXP123" s="93"/>
      <c r="KXS123" s="93"/>
      <c r="KXV123" s="93"/>
      <c r="KXY123" s="93"/>
      <c r="KYA123" s="93"/>
      <c r="KYB123" s="93"/>
      <c r="KYG123" s="93"/>
      <c r="KYJ123" s="93"/>
      <c r="KYM123" s="93"/>
      <c r="KYP123" s="93"/>
      <c r="KYS123" s="93"/>
      <c r="KYV123" s="93"/>
      <c r="KYY123" s="93"/>
      <c r="KZE123" s="93"/>
      <c r="KZH123" s="93"/>
      <c r="KZK123" s="93"/>
      <c r="KZM123" s="93"/>
      <c r="KZN123" s="93"/>
      <c r="KZV123" s="93"/>
      <c r="KZY123" s="93"/>
      <c r="LAB123" s="93"/>
      <c r="LAM123" s="93"/>
      <c r="LAN123" s="93"/>
      <c r="LAS123" s="93"/>
      <c r="LAW123" s="93"/>
      <c r="LAX123" s="93"/>
      <c r="LBF123" s="93"/>
      <c r="LBG123" s="93"/>
      <c r="LCG123" s="93"/>
      <c r="LCH123" s="93"/>
      <c r="LCI123" s="93"/>
      <c r="LCJ123" s="93"/>
      <c r="LCK123" s="93"/>
      <c r="LCL123" s="93"/>
      <c r="LCM123" s="93"/>
      <c r="LCN123" s="93"/>
      <c r="LCO123" s="93"/>
      <c r="LCP123" s="93"/>
      <c r="LCQ123" s="93"/>
      <c r="LCR123" s="93"/>
      <c r="LCS123" s="93"/>
      <c r="LCT123" s="93"/>
      <c r="LCU123" s="93"/>
      <c r="LCV123" s="93"/>
      <c r="LCW123" s="93"/>
      <c r="LCX123" s="93"/>
      <c r="LCY123" s="93"/>
      <c r="LCZ123" s="93"/>
      <c r="LDA123" s="93"/>
      <c r="LDB123" s="93"/>
      <c r="LDC123" s="93"/>
      <c r="LDD123" s="93"/>
      <c r="LDE123" s="93"/>
      <c r="LDF123" s="93"/>
      <c r="LDG123" s="93"/>
      <c r="LDH123" s="93"/>
      <c r="LDI123" s="93"/>
      <c r="LDJ123" s="93"/>
      <c r="LDK123" s="93"/>
      <c r="LDL123" s="93"/>
      <c r="LDM123" s="93"/>
      <c r="LDN123" s="93"/>
      <c r="LDO123" s="93"/>
      <c r="LDP123" s="93"/>
      <c r="LDQ123" s="93"/>
      <c r="LDR123" s="93"/>
      <c r="LDS123" s="93"/>
      <c r="LDT123" s="93"/>
      <c r="LDU123" s="93"/>
      <c r="LDV123" s="93"/>
      <c r="LDW123" s="93"/>
      <c r="LDX123" s="93"/>
      <c r="LDY123" s="93"/>
      <c r="LDZ123" s="93"/>
      <c r="LEA123" s="93"/>
      <c r="LEB123" s="93"/>
      <c r="LEC123" s="93"/>
      <c r="LED123" s="93"/>
      <c r="LEE123" s="93"/>
      <c r="LEF123" s="93"/>
      <c r="LEG123" s="93"/>
      <c r="LEH123" s="93"/>
      <c r="LEI123" s="93"/>
      <c r="LEJ123" s="93"/>
      <c r="LEK123" s="93"/>
      <c r="LEL123" s="93"/>
      <c r="LER123" s="93"/>
      <c r="LEU123" s="93"/>
      <c r="LEX123" s="93"/>
      <c r="LFA123" s="93"/>
      <c r="LFD123" s="93"/>
      <c r="LFG123" s="93"/>
      <c r="LFM123" s="93"/>
      <c r="LFV123" s="93"/>
      <c r="LFY123" s="93"/>
      <c r="LGB123" s="93"/>
      <c r="LGE123" s="93"/>
      <c r="LGQ123" s="93"/>
      <c r="LGW123" s="93"/>
      <c r="LGZ123" s="93"/>
      <c r="LHC123" s="93"/>
      <c r="LHF123" s="93"/>
      <c r="LHL123" s="93"/>
      <c r="LHO123" s="93"/>
      <c r="LHR123" s="93"/>
      <c r="LHU123" s="93"/>
      <c r="LHW123" s="93"/>
      <c r="LHX123" s="93"/>
      <c r="LIC123" s="93"/>
      <c r="LIF123" s="93"/>
      <c r="LII123" s="93"/>
      <c r="LIL123" s="93"/>
      <c r="LIO123" s="93"/>
      <c r="LIR123" s="93"/>
      <c r="LIU123" s="93"/>
      <c r="LJA123" s="93"/>
      <c r="LJD123" s="93"/>
      <c r="LJG123" s="93"/>
      <c r="LJI123" s="93"/>
      <c r="LJJ123" s="93"/>
      <c r="LJR123" s="93"/>
      <c r="LJU123" s="93"/>
      <c r="LJX123" s="93"/>
      <c r="LKI123" s="93"/>
      <c r="LKJ123" s="93"/>
      <c r="LKO123" s="93"/>
      <c r="LKS123" s="93"/>
      <c r="LKT123" s="93"/>
      <c r="LLB123" s="93"/>
      <c r="LLC123" s="93"/>
      <c r="LMC123" s="93"/>
      <c r="LMD123" s="93"/>
      <c r="LME123" s="93"/>
      <c r="LMF123" s="93"/>
      <c r="LMG123" s="93"/>
      <c r="LMH123" s="93"/>
      <c r="LMI123" s="93"/>
      <c r="LMJ123" s="93"/>
      <c r="LMK123" s="93"/>
      <c r="LML123" s="93"/>
      <c r="LMM123" s="93"/>
      <c r="LMN123" s="93"/>
      <c r="LMO123" s="93"/>
      <c r="LMP123" s="93"/>
      <c r="LMQ123" s="93"/>
      <c r="LMR123" s="93"/>
      <c r="LMS123" s="93"/>
      <c r="LMT123" s="93"/>
      <c r="LMU123" s="93"/>
      <c r="LMV123" s="93"/>
      <c r="LMW123" s="93"/>
      <c r="LMX123" s="93"/>
      <c r="LMY123" s="93"/>
      <c r="LMZ123" s="93"/>
      <c r="LNA123" s="93"/>
      <c r="LNB123" s="93"/>
      <c r="LNC123" s="93"/>
      <c r="LND123" s="93"/>
      <c r="LNE123" s="93"/>
      <c r="LNF123" s="93"/>
      <c r="LNG123" s="93"/>
      <c r="LNH123" s="93"/>
      <c r="LNI123" s="93"/>
      <c r="LNJ123" s="93"/>
      <c r="LNK123" s="93"/>
      <c r="LNL123" s="93"/>
      <c r="LNM123" s="93"/>
      <c r="LNN123" s="93"/>
      <c r="LNO123" s="93"/>
      <c r="LNP123" s="93"/>
      <c r="LNQ123" s="93"/>
      <c r="LNR123" s="93"/>
      <c r="LNS123" s="93"/>
      <c r="LNT123" s="93"/>
      <c r="LNU123" s="93"/>
      <c r="LNV123" s="93"/>
      <c r="LNW123" s="93"/>
      <c r="LNX123" s="93"/>
      <c r="LNY123" s="93"/>
      <c r="LNZ123" s="93"/>
      <c r="LOA123" s="93"/>
      <c r="LOB123" s="93"/>
      <c r="LOC123" s="93"/>
      <c r="LOD123" s="93"/>
      <c r="LOE123" s="93"/>
      <c r="LOF123" s="93"/>
      <c r="LOG123" s="93"/>
      <c r="LOH123" s="93"/>
      <c r="LON123" s="93"/>
      <c r="LOQ123" s="93"/>
      <c r="LOT123" s="93"/>
      <c r="LOW123" s="93"/>
      <c r="LOZ123" s="93"/>
      <c r="LPC123" s="93"/>
      <c r="LPI123" s="93"/>
      <c r="LPR123" s="93"/>
      <c r="LPU123" s="93"/>
      <c r="LPX123" s="93"/>
      <c r="LQA123" s="93"/>
      <c r="LQM123" s="93"/>
      <c r="LQS123" s="93"/>
      <c r="LQV123" s="93"/>
      <c r="LQY123" s="93"/>
      <c r="LRB123" s="93"/>
      <c r="LRH123" s="93"/>
      <c r="LRK123" s="93"/>
      <c r="LRN123" s="93"/>
      <c r="LRQ123" s="93"/>
      <c r="LRS123" s="93"/>
      <c r="LRT123" s="93"/>
      <c r="LRY123" s="93"/>
      <c r="LSB123" s="93"/>
      <c r="LSE123" s="93"/>
      <c r="LSH123" s="93"/>
      <c r="LSK123" s="93"/>
      <c r="LSN123" s="93"/>
      <c r="LSQ123" s="93"/>
      <c r="LSW123" s="93"/>
      <c r="LSZ123" s="93"/>
      <c r="LTC123" s="93"/>
      <c r="LTE123" s="93"/>
      <c r="LTF123" s="93"/>
      <c r="LTN123" s="93"/>
      <c r="LTQ123" s="93"/>
      <c r="LTT123" s="93"/>
      <c r="LUE123" s="93"/>
      <c r="LUF123" s="93"/>
      <c r="LUK123" s="93"/>
      <c r="LUO123" s="93"/>
      <c r="LUP123" s="93"/>
      <c r="LUX123" s="93"/>
      <c r="LUY123" s="93"/>
      <c r="LVY123" s="93"/>
      <c r="LVZ123" s="93"/>
      <c r="LWA123" s="93"/>
      <c r="LWB123" s="93"/>
      <c r="LWC123" s="93"/>
      <c r="LWD123" s="93"/>
      <c r="LWE123" s="93"/>
      <c r="LWF123" s="93"/>
      <c r="LWG123" s="93"/>
      <c r="LWH123" s="93"/>
      <c r="LWI123" s="93"/>
      <c r="LWJ123" s="93"/>
      <c r="LWK123" s="93"/>
      <c r="LWL123" s="93"/>
      <c r="LWM123" s="93"/>
      <c r="LWN123" s="93"/>
      <c r="LWO123" s="93"/>
      <c r="LWP123" s="93"/>
      <c r="LWQ123" s="93"/>
      <c r="LWR123" s="93"/>
      <c r="LWS123" s="93"/>
      <c r="LWT123" s="93"/>
      <c r="LWU123" s="93"/>
      <c r="LWV123" s="93"/>
      <c r="LWW123" s="93"/>
      <c r="LWX123" s="93"/>
      <c r="LWY123" s="93"/>
      <c r="LWZ123" s="93"/>
      <c r="LXA123" s="93"/>
      <c r="LXB123" s="93"/>
      <c r="LXC123" s="93"/>
      <c r="LXD123" s="93"/>
      <c r="LXE123" s="93"/>
      <c r="LXF123" s="93"/>
      <c r="LXG123" s="93"/>
      <c r="LXH123" s="93"/>
      <c r="LXI123" s="93"/>
      <c r="LXJ123" s="93"/>
      <c r="LXK123" s="93"/>
      <c r="LXL123" s="93"/>
      <c r="LXM123" s="93"/>
      <c r="LXN123" s="93"/>
      <c r="LXO123" s="93"/>
      <c r="LXP123" s="93"/>
      <c r="LXQ123" s="93"/>
      <c r="LXR123" s="93"/>
      <c r="LXS123" s="93"/>
      <c r="LXT123" s="93"/>
      <c r="LXU123" s="93"/>
      <c r="LXV123" s="93"/>
      <c r="LXW123" s="93"/>
      <c r="LXX123" s="93"/>
      <c r="LXY123" s="93"/>
      <c r="LXZ123" s="93"/>
      <c r="LYA123" s="93"/>
      <c r="LYB123" s="93"/>
      <c r="LYC123" s="93"/>
      <c r="LYD123" s="93"/>
      <c r="LYJ123" s="93"/>
      <c r="LYM123" s="93"/>
      <c r="LYP123" s="93"/>
      <c r="LYS123" s="93"/>
      <c r="LYV123" s="93"/>
      <c r="LYY123" s="93"/>
      <c r="LZE123" s="93"/>
      <c r="LZN123" s="93"/>
      <c r="LZQ123" s="93"/>
      <c r="LZT123" s="93"/>
      <c r="LZW123" s="93"/>
      <c r="MAI123" s="93"/>
      <c r="MAO123" s="93"/>
      <c r="MAR123" s="93"/>
      <c r="MAU123" s="93"/>
      <c r="MAX123" s="93"/>
      <c r="MBD123" s="93"/>
      <c r="MBG123" s="93"/>
      <c r="MBJ123" s="93"/>
      <c r="MBM123" s="93"/>
      <c r="MBO123" s="93"/>
      <c r="MBP123" s="93"/>
      <c r="MBU123" s="93"/>
      <c r="MBX123" s="93"/>
      <c r="MCA123" s="93"/>
      <c r="MCD123" s="93"/>
      <c r="MCG123" s="93"/>
      <c r="MCJ123" s="93"/>
      <c r="MCM123" s="93"/>
      <c r="MCS123" s="93"/>
      <c r="MCV123" s="93"/>
      <c r="MCY123" s="93"/>
      <c r="MDA123" s="93"/>
      <c r="MDB123" s="93"/>
      <c r="MDJ123" s="93"/>
      <c r="MDM123" s="93"/>
      <c r="MDP123" s="93"/>
      <c r="MEA123" s="93"/>
      <c r="MEB123" s="93"/>
      <c r="MEG123" s="93"/>
      <c r="MEK123" s="93"/>
      <c r="MEL123" s="93"/>
      <c r="MET123" s="93"/>
      <c r="MEU123" s="93"/>
      <c r="MFU123" s="93"/>
      <c r="MFV123" s="93"/>
      <c r="MFW123" s="93"/>
      <c r="MFX123" s="93"/>
      <c r="MFY123" s="93"/>
      <c r="MFZ123" s="93"/>
      <c r="MGA123" s="93"/>
      <c r="MGB123" s="93"/>
      <c r="MGC123" s="93"/>
      <c r="MGD123" s="93"/>
      <c r="MGE123" s="93"/>
      <c r="MGF123" s="93"/>
      <c r="MGG123" s="93"/>
      <c r="MGH123" s="93"/>
      <c r="MGI123" s="93"/>
      <c r="MGJ123" s="93"/>
      <c r="MGK123" s="93"/>
      <c r="MGL123" s="93"/>
      <c r="MGM123" s="93"/>
      <c r="MGN123" s="93"/>
      <c r="MGO123" s="93"/>
      <c r="MGP123" s="93"/>
      <c r="MGQ123" s="93"/>
      <c r="MGR123" s="93"/>
      <c r="MGS123" s="93"/>
      <c r="MGT123" s="93"/>
      <c r="MGU123" s="93"/>
      <c r="MGV123" s="93"/>
      <c r="MGW123" s="93"/>
      <c r="MGX123" s="93"/>
      <c r="MGY123" s="93"/>
      <c r="MGZ123" s="93"/>
      <c r="MHA123" s="93"/>
      <c r="MHB123" s="93"/>
      <c r="MHC123" s="93"/>
      <c r="MHD123" s="93"/>
      <c r="MHE123" s="93"/>
      <c r="MHF123" s="93"/>
      <c r="MHG123" s="93"/>
      <c r="MHH123" s="93"/>
      <c r="MHI123" s="93"/>
      <c r="MHJ123" s="93"/>
      <c r="MHK123" s="93"/>
      <c r="MHL123" s="93"/>
      <c r="MHM123" s="93"/>
      <c r="MHN123" s="93"/>
      <c r="MHO123" s="93"/>
      <c r="MHP123" s="93"/>
      <c r="MHQ123" s="93"/>
      <c r="MHR123" s="93"/>
      <c r="MHS123" s="93"/>
      <c r="MHT123" s="93"/>
      <c r="MHU123" s="93"/>
      <c r="MHV123" s="93"/>
      <c r="MHW123" s="93"/>
      <c r="MHX123" s="93"/>
      <c r="MHY123" s="93"/>
      <c r="MHZ123" s="93"/>
      <c r="MIF123" s="93"/>
      <c r="MII123" s="93"/>
      <c r="MIL123" s="93"/>
      <c r="MIO123" s="93"/>
      <c r="MIR123" s="93"/>
      <c r="MIU123" s="93"/>
      <c r="MJA123" s="93"/>
      <c r="MJJ123" s="93"/>
      <c r="MJM123" s="93"/>
      <c r="MJP123" s="93"/>
      <c r="MJS123" s="93"/>
      <c r="MKE123" s="93"/>
      <c r="MKK123" s="93"/>
      <c r="MKN123" s="93"/>
      <c r="MKQ123" s="93"/>
      <c r="MKT123" s="93"/>
      <c r="MKZ123" s="93"/>
      <c r="MLC123" s="93"/>
      <c r="MLF123" s="93"/>
      <c r="MLI123" s="93"/>
      <c r="MLK123" s="93"/>
      <c r="MLL123" s="93"/>
      <c r="MLQ123" s="93"/>
      <c r="MLT123" s="93"/>
      <c r="MLW123" s="93"/>
      <c r="MLZ123" s="93"/>
      <c r="MMC123" s="93"/>
      <c r="MMF123" s="93"/>
      <c r="MMI123" s="93"/>
      <c r="MMO123" s="93"/>
      <c r="MMR123" s="93"/>
      <c r="MMU123" s="93"/>
      <c r="MMW123" s="93"/>
      <c r="MMX123" s="93"/>
      <c r="MNF123" s="93"/>
      <c r="MNI123" s="93"/>
      <c r="MNL123" s="93"/>
      <c r="MNW123" s="93"/>
      <c r="MNX123" s="93"/>
      <c r="MOC123" s="93"/>
      <c r="MOG123" s="93"/>
      <c r="MOH123" s="93"/>
      <c r="MOP123" s="93"/>
      <c r="MOQ123" s="93"/>
      <c r="MPQ123" s="93"/>
      <c r="MPR123" s="93"/>
      <c r="MPS123" s="93"/>
      <c r="MPT123" s="93"/>
      <c r="MPU123" s="93"/>
      <c r="MPV123" s="93"/>
      <c r="MPW123" s="93"/>
      <c r="MPX123" s="93"/>
      <c r="MPY123" s="93"/>
      <c r="MPZ123" s="93"/>
      <c r="MQA123" s="93"/>
      <c r="MQB123" s="93"/>
      <c r="MQC123" s="93"/>
      <c r="MQD123" s="93"/>
      <c r="MQE123" s="93"/>
      <c r="MQF123" s="93"/>
      <c r="MQG123" s="93"/>
      <c r="MQH123" s="93"/>
      <c r="MQI123" s="93"/>
      <c r="MQJ123" s="93"/>
      <c r="MQK123" s="93"/>
      <c r="MQL123" s="93"/>
      <c r="MQM123" s="93"/>
      <c r="MQN123" s="93"/>
      <c r="MQO123" s="93"/>
      <c r="MQP123" s="93"/>
      <c r="MQQ123" s="93"/>
      <c r="MQR123" s="93"/>
      <c r="MQS123" s="93"/>
      <c r="MQT123" s="93"/>
      <c r="MQU123" s="93"/>
      <c r="MQV123" s="93"/>
      <c r="MQW123" s="93"/>
      <c r="MQX123" s="93"/>
      <c r="MQY123" s="93"/>
      <c r="MQZ123" s="93"/>
      <c r="MRA123" s="93"/>
      <c r="MRB123" s="93"/>
      <c r="MRC123" s="93"/>
      <c r="MRD123" s="93"/>
      <c r="MRE123" s="93"/>
      <c r="MRF123" s="93"/>
      <c r="MRG123" s="93"/>
      <c r="MRH123" s="93"/>
      <c r="MRI123" s="93"/>
      <c r="MRJ123" s="93"/>
      <c r="MRK123" s="93"/>
      <c r="MRL123" s="93"/>
      <c r="MRM123" s="93"/>
      <c r="MRN123" s="93"/>
      <c r="MRO123" s="93"/>
      <c r="MRP123" s="93"/>
      <c r="MRQ123" s="93"/>
      <c r="MRR123" s="93"/>
      <c r="MRS123" s="93"/>
      <c r="MRT123" s="93"/>
      <c r="MRU123" s="93"/>
      <c r="MRV123" s="93"/>
      <c r="MSB123" s="93"/>
      <c r="MSE123" s="93"/>
      <c r="MSH123" s="93"/>
      <c r="MSK123" s="93"/>
      <c r="MSN123" s="93"/>
      <c r="MSQ123" s="93"/>
      <c r="MSW123" s="93"/>
      <c r="MTF123" s="93"/>
      <c r="MTI123" s="93"/>
      <c r="MTL123" s="93"/>
      <c r="MTO123" s="93"/>
      <c r="MUA123" s="93"/>
      <c r="MUG123" s="93"/>
      <c r="MUJ123" s="93"/>
      <c r="MUM123" s="93"/>
      <c r="MUP123" s="93"/>
      <c r="MUV123" s="93"/>
      <c r="MUY123" s="93"/>
      <c r="MVB123" s="93"/>
      <c r="MVE123" s="93"/>
      <c r="MVG123" s="93"/>
      <c r="MVH123" s="93"/>
      <c r="MVM123" s="93"/>
      <c r="MVP123" s="93"/>
      <c r="MVS123" s="93"/>
      <c r="MVV123" s="93"/>
      <c r="MVY123" s="93"/>
      <c r="MWB123" s="93"/>
      <c r="MWE123" s="93"/>
      <c r="MWK123" s="93"/>
      <c r="MWN123" s="93"/>
      <c r="MWQ123" s="93"/>
      <c r="MWS123" s="93"/>
      <c r="MWT123" s="93"/>
      <c r="MXB123" s="93"/>
      <c r="MXE123" s="93"/>
      <c r="MXH123" s="93"/>
      <c r="MXS123" s="93"/>
      <c r="MXT123" s="93"/>
      <c r="MXY123" s="93"/>
      <c r="MYC123" s="93"/>
      <c r="MYD123" s="93"/>
      <c r="MYL123" s="93"/>
      <c r="MYM123" s="93"/>
      <c r="MZM123" s="93"/>
      <c r="MZN123" s="93"/>
      <c r="MZO123" s="93"/>
      <c r="MZP123" s="93"/>
      <c r="MZQ123" s="93"/>
      <c r="MZR123" s="93"/>
      <c r="MZS123" s="93"/>
      <c r="MZT123" s="93"/>
      <c r="MZU123" s="93"/>
      <c r="MZV123" s="93"/>
      <c r="MZW123" s="93"/>
      <c r="MZX123" s="93"/>
      <c r="MZY123" s="93"/>
      <c r="MZZ123" s="93"/>
      <c r="NAA123" s="93"/>
      <c r="NAB123" s="93"/>
      <c r="NAC123" s="93"/>
      <c r="NAD123" s="93"/>
      <c r="NAE123" s="93"/>
      <c r="NAF123" s="93"/>
      <c r="NAG123" s="93"/>
      <c r="NAH123" s="93"/>
      <c r="NAI123" s="93"/>
      <c r="NAJ123" s="93"/>
      <c r="NAK123" s="93"/>
      <c r="NAL123" s="93"/>
      <c r="NAM123" s="93"/>
      <c r="NAN123" s="93"/>
      <c r="NAO123" s="93"/>
      <c r="NAP123" s="93"/>
      <c r="NAQ123" s="93"/>
      <c r="NAR123" s="93"/>
      <c r="NAS123" s="93"/>
      <c r="NAT123" s="93"/>
      <c r="NAU123" s="93"/>
      <c r="NAV123" s="93"/>
      <c r="NAW123" s="93"/>
      <c r="NAX123" s="93"/>
      <c r="NAY123" s="93"/>
      <c r="NAZ123" s="93"/>
      <c r="NBA123" s="93"/>
      <c r="NBB123" s="93"/>
      <c r="NBC123" s="93"/>
      <c r="NBD123" s="93"/>
      <c r="NBE123" s="93"/>
      <c r="NBF123" s="93"/>
      <c r="NBG123" s="93"/>
      <c r="NBH123" s="93"/>
      <c r="NBI123" s="93"/>
      <c r="NBJ123" s="93"/>
      <c r="NBK123" s="93"/>
      <c r="NBL123" s="93"/>
      <c r="NBM123" s="93"/>
      <c r="NBN123" s="93"/>
      <c r="NBO123" s="93"/>
      <c r="NBP123" s="93"/>
      <c r="NBQ123" s="93"/>
      <c r="NBR123" s="93"/>
      <c r="NBX123" s="93"/>
      <c r="NCA123" s="93"/>
      <c r="NCD123" s="93"/>
      <c r="NCG123" s="93"/>
      <c r="NCJ123" s="93"/>
      <c r="NCM123" s="93"/>
      <c r="NCS123" s="93"/>
      <c r="NDB123" s="93"/>
      <c r="NDE123" s="93"/>
      <c r="NDH123" s="93"/>
      <c r="NDK123" s="93"/>
      <c r="NDW123" s="93"/>
      <c r="NEC123" s="93"/>
      <c r="NEF123" s="93"/>
      <c r="NEI123" s="93"/>
      <c r="NEL123" s="93"/>
      <c r="NER123" s="93"/>
      <c r="NEU123" s="93"/>
      <c r="NEX123" s="93"/>
      <c r="NFA123" s="93"/>
      <c r="NFC123" s="93"/>
      <c r="NFD123" s="93"/>
      <c r="NFI123" s="93"/>
      <c r="NFL123" s="93"/>
      <c r="NFO123" s="93"/>
      <c r="NFR123" s="93"/>
      <c r="NFU123" s="93"/>
      <c r="NFX123" s="93"/>
      <c r="NGA123" s="93"/>
      <c r="NGG123" s="93"/>
      <c r="NGJ123" s="93"/>
      <c r="NGM123" s="93"/>
      <c r="NGO123" s="93"/>
      <c r="NGP123" s="93"/>
      <c r="NGX123" s="93"/>
      <c r="NHA123" s="93"/>
      <c r="NHD123" s="93"/>
      <c r="NHO123" s="93"/>
      <c r="NHP123" s="93"/>
      <c r="NHU123" s="93"/>
      <c r="NHY123" s="93"/>
      <c r="NHZ123" s="93"/>
      <c r="NIH123" s="93"/>
      <c r="NII123" s="93"/>
      <c r="NJI123" s="93"/>
      <c r="NJJ123" s="93"/>
      <c r="NJK123" s="93"/>
      <c r="NJL123" s="93"/>
      <c r="NJM123" s="93"/>
      <c r="NJN123" s="93"/>
      <c r="NJO123" s="93"/>
      <c r="NJP123" s="93"/>
      <c r="NJQ123" s="93"/>
      <c r="NJR123" s="93"/>
      <c r="NJS123" s="93"/>
      <c r="NJT123" s="93"/>
      <c r="NJU123" s="93"/>
      <c r="NJV123" s="93"/>
      <c r="NJW123" s="93"/>
      <c r="NJX123" s="93"/>
      <c r="NJY123" s="93"/>
      <c r="NJZ123" s="93"/>
      <c r="NKA123" s="93"/>
      <c r="NKB123" s="93"/>
      <c r="NKC123" s="93"/>
      <c r="NKD123" s="93"/>
      <c r="NKE123" s="93"/>
      <c r="NKF123" s="93"/>
      <c r="NKG123" s="93"/>
      <c r="NKH123" s="93"/>
      <c r="NKI123" s="93"/>
      <c r="NKJ123" s="93"/>
      <c r="NKK123" s="93"/>
      <c r="NKL123" s="93"/>
      <c r="NKM123" s="93"/>
      <c r="NKN123" s="93"/>
      <c r="NKO123" s="93"/>
      <c r="NKP123" s="93"/>
      <c r="NKQ123" s="93"/>
      <c r="NKR123" s="93"/>
      <c r="NKS123" s="93"/>
      <c r="NKT123" s="93"/>
      <c r="NKU123" s="93"/>
      <c r="NKV123" s="93"/>
      <c r="NKW123" s="93"/>
      <c r="NKX123" s="93"/>
      <c r="NKY123" s="93"/>
      <c r="NKZ123" s="93"/>
      <c r="NLA123" s="93"/>
      <c r="NLB123" s="93"/>
      <c r="NLC123" s="93"/>
      <c r="NLD123" s="93"/>
      <c r="NLE123" s="93"/>
      <c r="NLF123" s="93"/>
      <c r="NLG123" s="93"/>
      <c r="NLH123" s="93"/>
      <c r="NLI123" s="93"/>
      <c r="NLJ123" s="93"/>
      <c r="NLK123" s="93"/>
      <c r="NLL123" s="93"/>
      <c r="NLM123" s="93"/>
      <c r="NLN123" s="93"/>
      <c r="NLT123" s="93"/>
      <c r="NLW123" s="93"/>
      <c r="NLZ123" s="93"/>
      <c r="NMC123" s="93"/>
      <c r="NMF123" s="93"/>
      <c r="NMI123" s="93"/>
      <c r="NMO123" s="93"/>
      <c r="NMX123" s="93"/>
      <c r="NNA123" s="93"/>
      <c r="NND123" s="93"/>
      <c r="NNG123" s="93"/>
      <c r="NNS123" s="93"/>
      <c r="NNY123" s="93"/>
      <c r="NOB123" s="93"/>
      <c r="NOE123" s="93"/>
      <c r="NOH123" s="93"/>
      <c r="NON123" s="93"/>
      <c r="NOQ123" s="93"/>
      <c r="NOT123" s="93"/>
      <c r="NOW123" s="93"/>
      <c r="NOY123" s="93"/>
      <c r="NOZ123" s="93"/>
      <c r="NPE123" s="93"/>
      <c r="NPH123" s="93"/>
      <c r="NPK123" s="93"/>
      <c r="NPN123" s="93"/>
      <c r="NPQ123" s="93"/>
      <c r="NPT123" s="93"/>
      <c r="NPW123" s="93"/>
      <c r="NQC123" s="93"/>
      <c r="NQF123" s="93"/>
      <c r="NQI123" s="93"/>
      <c r="NQK123" s="93"/>
      <c r="NQL123" s="93"/>
      <c r="NQT123" s="93"/>
      <c r="NQW123" s="93"/>
      <c r="NQZ123" s="93"/>
      <c r="NRK123" s="93"/>
      <c r="NRL123" s="93"/>
      <c r="NRQ123" s="93"/>
      <c r="NRU123" s="93"/>
      <c r="NRV123" s="93"/>
      <c r="NSD123" s="93"/>
      <c r="NSE123" s="93"/>
      <c r="NTE123" s="93"/>
      <c r="NTF123" s="93"/>
      <c r="NTG123" s="93"/>
      <c r="NTH123" s="93"/>
      <c r="NTI123" s="93"/>
      <c r="NTJ123" s="93"/>
      <c r="NTK123" s="93"/>
      <c r="NTL123" s="93"/>
      <c r="NTM123" s="93"/>
      <c r="NTN123" s="93"/>
      <c r="NTO123" s="93"/>
      <c r="NTP123" s="93"/>
      <c r="NTQ123" s="93"/>
      <c r="NTR123" s="93"/>
      <c r="NTS123" s="93"/>
      <c r="NTT123" s="93"/>
      <c r="NTU123" s="93"/>
      <c r="NTV123" s="93"/>
      <c r="NTW123" s="93"/>
      <c r="NTX123" s="93"/>
      <c r="NTY123" s="93"/>
      <c r="NTZ123" s="93"/>
      <c r="NUA123" s="93"/>
      <c r="NUB123" s="93"/>
      <c r="NUC123" s="93"/>
      <c r="NUD123" s="93"/>
      <c r="NUE123" s="93"/>
      <c r="NUF123" s="93"/>
      <c r="NUG123" s="93"/>
      <c r="NUH123" s="93"/>
      <c r="NUI123" s="93"/>
      <c r="NUJ123" s="93"/>
      <c r="NUK123" s="93"/>
      <c r="NUL123" s="93"/>
      <c r="NUM123" s="93"/>
      <c r="NUN123" s="93"/>
      <c r="NUO123" s="93"/>
      <c r="NUP123" s="93"/>
      <c r="NUQ123" s="93"/>
      <c r="NUR123" s="93"/>
      <c r="NUS123" s="93"/>
      <c r="NUT123" s="93"/>
      <c r="NUU123" s="93"/>
      <c r="NUV123" s="93"/>
      <c r="NUW123" s="93"/>
      <c r="NUX123" s="93"/>
      <c r="NUY123" s="93"/>
      <c r="NUZ123" s="93"/>
      <c r="NVA123" s="93"/>
      <c r="NVB123" s="93"/>
      <c r="NVC123" s="93"/>
      <c r="NVD123" s="93"/>
      <c r="NVE123" s="93"/>
      <c r="NVF123" s="93"/>
      <c r="NVG123" s="93"/>
      <c r="NVH123" s="93"/>
      <c r="NVI123" s="93"/>
      <c r="NVJ123" s="93"/>
      <c r="NVP123" s="93"/>
      <c r="NVS123" s="93"/>
      <c r="NVV123" s="93"/>
      <c r="NVY123" s="93"/>
      <c r="NWB123" s="93"/>
      <c r="NWE123" s="93"/>
      <c r="NWK123" s="93"/>
      <c r="NWT123" s="93"/>
      <c r="NWW123" s="93"/>
      <c r="NWZ123" s="93"/>
      <c r="NXC123" s="93"/>
      <c r="NXO123" s="93"/>
      <c r="NXU123" s="93"/>
      <c r="NXX123" s="93"/>
      <c r="NYA123" s="93"/>
      <c r="NYD123" s="93"/>
      <c r="NYJ123" s="93"/>
      <c r="NYM123" s="93"/>
      <c r="NYP123" s="93"/>
      <c r="NYS123" s="93"/>
      <c r="NYU123" s="93"/>
      <c r="NYV123" s="93"/>
      <c r="NZA123" s="93"/>
      <c r="NZD123" s="93"/>
      <c r="NZG123" s="93"/>
      <c r="NZJ123" s="93"/>
      <c r="NZM123" s="93"/>
      <c r="NZP123" s="93"/>
      <c r="NZS123" s="93"/>
      <c r="NZY123" s="93"/>
      <c r="OAB123" s="93"/>
      <c r="OAE123" s="93"/>
      <c r="OAG123" s="93"/>
      <c r="OAH123" s="93"/>
      <c r="OAP123" s="93"/>
      <c r="OAS123" s="93"/>
      <c r="OAV123" s="93"/>
      <c r="OBG123" s="93"/>
      <c r="OBH123" s="93"/>
      <c r="OBM123" s="93"/>
      <c r="OBQ123" s="93"/>
      <c r="OBR123" s="93"/>
      <c r="OBZ123" s="93"/>
      <c r="OCA123" s="93"/>
      <c r="ODA123" s="93"/>
      <c r="ODB123" s="93"/>
      <c r="ODC123" s="93"/>
      <c r="ODD123" s="93"/>
      <c r="ODE123" s="93"/>
      <c r="ODF123" s="93"/>
      <c r="ODG123" s="93"/>
      <c r="ODH123" s="93"/>
      <c r="ODI123" s="93"/>
      <c r="ODJ123" s="93"/>
      <c r="ODK123" s="93"/>
      <c r="ODL123" s="93"/>
      <c r="ODM123" s="93"/>
      <c r="ODN123" s="93"/>
      <c r="ODO123" s="93"/>
      <c r="ODP123" s="93"/>
      <c r="ODQ123" s="93"/>
      <c r="ODR123" s="93"/>
      <c r="ODS123" s="93"/>
      <c r="ODT123" s="93"/>
      <c r="ODU123" s="93"/>
      <c r="ODV123" s="93"/>
      <c r="ODW123" s="93"/>
      <c r="ODX123" s="93"/>
      <c r="ODY123" s="93"/>
      <c r="ODZ123" s="93"/>
      <c r="OEA123" s="93"/>
      <c r="OEB123" s="93"/>
      <c r="OEC123" s="93"/>
      <c r="OED123" s="93"/>
      <c r="OEE123" s="93"/>
      <c r="OEF123" s="93"/>
      <c r="OEG123" s="93"/>
      <c r="OEH123" s="93"/>
      <c r="OEI123" s="93"/>
      <c r="OEJ123" s="93"/>
      <c r="OEK123" s="93"/>
      <c r="OEL123" s="93"/>
      <c r="OEM123" s="93"/>
      <c r="OEN123" s="93"/>
      <c r="OEO123" s="93"/>
      <c r="OEP123" s="93"/>
      <c r="OEQ123" s="93"/>
      <c r="OER123" s="93"/>
      <c r="OES123" s="93"/>
      <c r="OET123" s="93"/>
      <c r="OEU123" s="93"/>
      <c r="OEV123" s="93"/>
      <c r="OEW123" s="93"/>
      <c r="OEX123" s="93"/>
      <c r="OEY123" s="93"/>
      <c r="OEZ123" s="93"/>
      <c r="OFA123" s="93"/>
      <c r="OFB123" s="93"/>
      <c r="OFC123" s="93"/>
      <c r="OFD123" s="93"/>
      <c r="OFE123" s="93"/>
      <c r="OFF123" s="93"/>
      <c r="OFL123" s="93"/>
      <c r="OFO123" s="93"/>
      <c r="OFR123" s="93"/>
      <c r="OFU123" s="93"/>
      <c r="OFX123" s="93"/>
      <c r="OGA123" s="93"/>
      <c r="OGG123" s="93"/>
      <c r="OGP123" s="93"/>
      <c r="OGS123" s="93"/>
      <c r="OGV123" s="93"/>
      <c r="OGY123" s="93"/>
      <c r="OHK123" s="93"/>
      <c r="OHQ123" s="93"/>
      <c r="OHT123" s="93"/>
      <c r="OHW123" s="93"/>
      <c r="OHZ123" s="93"/>
      <c r="OIF123" s="93"/>
      <c r="OII123" s="93"/>
      <c r="OIL123" s="93"/>
      <c r="OIO123" s="93"/>
      <c r="OIQ123" s="93"/>
      <c r="OIR123" s="93"/>
      <c r="OIW123" s="93"/>
      <c r="OIZ123" s="93"/>
      <c r="OJC123" s="93"/>
      <c r="OJF123" s="93"/>
      <c r="OJI123" s="93"/>
      <c r="OJL123" s="93"/>
      <c r="OJO123" s="93"/>
      <c r="OJU123" s="93"/>
      <c r="OJX123" s="93"/>
      <c r="OKA123" s="93"/>
      <c r="OKC123" s="93"/>
      <c r="OKD123" s="93"/>
      <c r="OKL123" s="93"/>
      <c r="OKO123" s="93"/>
      <c r="OKR123" s="93"/>
      <c r="OLC123" s="93"/>
      <c r="OLD123" s="93"/>
      <c r="OLI123" s="93"/>
      <c r="OLM123" s="93"/>
      <c r="OLN123" s="93"/>
      <c r="OLV123" s="93"/>
      <c r="OLW123" s="93"/>
      <c r="OMW123" s="93"/>
      <c r="OMX123" s="93"/>
      <c r="OMY123" s="93"/>
      <c r="OMZ123" s="93"/>
      <c r="ONA123" s="93"/>
      <c r="ONB123" s="93"/>
      <c r="ONC123" s="93"/>
      <c r="OND123" s="93"/>
      <c r="ONE123" s="93"/>
      <c r="ONF123" s="93"/>
      <c r="ONG123" s="93"/>
      <c r="ONH123" s="93"/>
      <c r="ONI123" s="93"/>
      <c r="ONJ123" s="93"/>
      <c r="ONK123" s="93"/>
      <c r="ONL123" s="93"/>
      <c r="ONM123" s="93"/>
      <c r="ONN123" s="93"/>
      <c r="ONO123" s="93"/>
      <c r="ONP123" s="93"/>
      <c r="ONQ123" s="93"/>
      <c r="ONR123" s="93"/>
      <c r="ONS123" s="93"/>
      <c r="ONT123" s="93"/>
      <c r="ONU123" s="93"/>
      <c r="ONV123" s="93"/>
      <c r="ONW123" s="93"/>
      <c r="ONX123" s="93"/>
      <c r="ONY123" s="93"/>
      <c r="ONZ123" s="93"/>
      <c r="OOA123" s="93"/>
      <c r="OOB123" s="93"/>
      <c r="OOC123" s="93"/>
      <c r="OOD123" s="93"/>
      <c r="OOE123" s="93"/>
      <c r="OOF123" s="93"/>
      <c r="OOG123" s="93"/>
      <c r="OOH123" s="93"/>
      <c r="OOI123" s="93"/>
      <c r="OOJ123" s="93"/>
      <c r="OOK123" s="93"/>
      <c r="OOL123" s="93"/>
      <c r="OOM123" s="93"/>
      <c r="OON123" s="93"/>
      <c r="OOO123" s="93"/>
      <c r="OOP123" s="93"/>
      <c r="OOQ123" s="93"/>
      <c r="OOR123" s="93"/>
      <c r="OOS123" s="93"/>
      <c r="OOT123" s="93"/>
      <c r="OOU123" s="93"/>
      <c r="OOV123" s="93"/>
      <c r="OOW123" s="93"/>
      <c r="OOX123" s="93"/>
      <c r="OOY123" s="93"/>
      <c r="OOZ123" s="93"/>
      <c r="OPA123" s="93"/>
      <c r="OPB123" s="93"/>
      <c r="OPH123" s="93"/>
      <c r="OPK123" s="93"/>
      <c r="OPN123" s="93"/>
      <c r="OPQ123" s="93"/>
      <c r="OPT123" s="93"/>
      <c r="OPW123" s="93"/>
      <c r="OQC123" s="93"/>
      <c r="OQL123" s="93"/>
      <c r="OQO123" s="93"/>
      <c r="OQR123" s="93"/>
      <c r="OQU123" s="93"/>
      <c r="ORG123" s="93"/>
      <c r="ORM123" s="93"/>
      <c r="ORP123" s="93"/>
      <c r="ORS123" s="93"/>
      <c r="ORV123" s="93"/>
      <c r="OSB123" s="93"/>
      <c r="OSE123" s="93"/>
      <c r="OSH123" s="93"/>
      <c r="OSK123" s="93"/>
      <c r="OSM123" s="93"/>
      <c r="OSN123" s="93"/>
      <c r="OSS123" s="93"/>
      <c r="OSV123" s="93"/>
      <c r="OSY123" s="93"/>
      <c r="OTB123" s="93"/>
      <c r="OTE123" s="93"/>
      <c r="OTH123" s="93"/>
      <c r="OTK123" s="93"/>
      <c r="OTQ123" s="93"/>
      <c r="OTT123" s="93"/>
      <c r="OTW123" s="93"/>
      <c r="OTY123" s="93"/>
      <c r="OTZ123" s="93"/>
      <c r="OUH123" s="93"/>
      <c r="OUK123" s="93"/>
      <c r="OUN123" s="93"/>
      <c r="OUY123" s="93"/>
      <c r="OUZ123" s="93"/>
      <c r="OVE123" s="93"/>
      <c r="OVI123" s="93"/>
      <c r="OVJ123" s="93"/>
      <c r="OVR123" s="93"/>
      <c r="OVS123" s="93"/>
      <c r="OWS123" s="93"/>
      <c r="OWT123" s="93"/>
      <c r="OWU123" s="93"/>
      <c r="OWV123" s="93"/>
      <c r="OWW123" s="93"/>
      <c r="OWX123" s="93"/>
      <c r="OWY123" s="93"/>
      <c r="OWZ123" s="93"/>
      <c r="OXA123" s="93"/>
      <c r="OXB123" s="93"/>
      <c r="OXC123" s="93"/>
      <c r="OXD123" s="93"/>
      <c r="OXE123" s="93"/>
      <c r="OXF123" s="93"/>
      <c r="OXG123" s="93"/>
      <c r="OXH123" s="93"/>
      <c r="OXI123" s="93"/>
      <c r="OXJ123" s="93"/>
      <c r="OXK123" s="93"/>
      <c r="OXL123" s="93"/>
      <c r="OXM123" s="93"/>
      <c r="OXN123" s="93"/>
      <c r="OXO123" s="93"/>
      <c r="OXP123" s="93"/>
      <c r="OXQ123" s="93"/>
      <c r="OXR123" s="93"/>
      <c r="OXS123" s="93"/>
      <c r="OXT123" s="93"/>
      <c r="OXU123" s="93"/>
      <c r="OXV123" s="93"/>
      <c r="OXW123" s="93"/>
      <c r="OXX123" s="93"/>
      <c r="OXY123" s="93"/>
      <c r="OXZ123" s="93"/>
      <c r="OYA123" s="93"/>
      <c r="OYB123" s="93"/>
      <c r="OYC123" s="93"/>
      <c r="OYD123" s="93"/>
      <c r="OYE123" s="93"/>
      <c r="OYF123" s="93"/>
      <c r="OYG123" s="93"/>
      <c r="OYH123" s="93"/>
      <c r="OYI123" s="93"/>
      <c r="OYJ123" s="93"/>
      <c r="OYK123" s="93"/>
      <c r="OYL123" s="93"/>
      <c r="OYM123" s="93"/>
      <c r="OYN123" s="93"/>
      <c r="OYO123" s="93"/>
      <c r="OYP123" s="93"/>
      <c r="OYQ123" s="93"/>
      <c r="OYR123" s="93"/>
      <c r="OYS123" s="93"/>
      <c r="OYT123" s="93"/>
      <c r="OYU123" s="93"/>
      <c r="OYV123" s="93"/>
      <c r="OYW123" s="93"/>
      <c r="OYX123" s="93"/>
      <c r="OZD123" s="93"/>
      <c r="OZG123" s="93"/>
      <c r="OZJ123" s="93"/>
      <c r="OZM123" s="93"/>
      <c r="OZP123" s="93"/>
      <c r="OZS123" s="93"/>
      <c r="OZY123" s="93"/>
      <c r="PAH123" s="93"/>
      <c r="PAK123" s="93"/>
      <c r="PAN123" s="93"/>
      <c r="PAQ123" s="93"/>
      <c r="PBC123" s="93"/>
      <c r="PBI123" s="93"/>
      <c r="PBL123" s="93"/>
      <c r="PBO123" s="93"/>
      <c r="PBR123" s="93"/>
      <c r="PBX123" s="93"/>
      <c r="PCA123" s="93"/>
      <c r="PCD123" s="93"/>
      <c r="PCG123" s="93"/>
      <c r="PCI123" s="93"/>
      <c r="PCJ123" s="93"/>
      <c r="PCO123" s="93"/>
      <c r="PCR123" s="93"/>
      <c r="PCU123" s="93"/>
      <c r="PCX123" s="93"/>
      <c r="PDA123" s="93"/>
      <c r="PDD123" s="93"/>
      <c r="PDG123" s="93"/>
      <c r="PDM123" s="93"/>
      <c r="PDP123" s="93"/>
      <c r="PDS123" s="93"/>
      <c r="PDU123" s="93"/>
      <c r="PDV123" s="93"/>
      <c r="PED123" s="93"/>
      <c r="PEG123" s="93"/>
      <c r="PEJ123" s="93"/>
      <c r="PEU123" s="93"/>
      <c r="PEV123" s="93"/>
      <c r="PFA123" s="93"/>
      <c r="PFE123" s="93"/>
      <c r="PFF123" s="93"/>
      <c r="PFN123" s="93"/>
      <c r="PFO123" s="93"/>
      <c r="PGO123" s="93"/>
      <c r="PGP123" s="93"/>
      <c r="PGQ123" s="93"/>
      <c r="PGR123" s="93"/>
      <c r="PGS123" s="93"/>
      <c r="PGT123" s="93"/>
      <c r="PGU123" s="93"/>
      <c r="PGV123" s="93"/>
      <c r="PGW123" s="93"/>
      <c r="PGX123" s="93"/>
      <c r="PGY123" s="93"/>
      <c r="PGZ123" s="93"/>
      <c r="PHA123" s="93"/>
      <c r="PHB123" s="93"/>
      <c r="PHC123" s="93"/>
      <c r="PHD123" s="93"/>
      <c r="PHE123" s="93"/>
      <c r="PHF123" s="93"/>
      <c r="PHG123" s="93"/>
      <c r="PHH123" s="93"/>
      <c r="PHI123" s="93"/>
      <c r="PHJ123" s="93"/>
      <c r="PHK123" s="93"/>
      <c r="PHL123" s="93"/>
      <c r="PHM123" s="93"/>
      <c r="PHN123" s="93"/>
      <c r="PHO123" s="93"/>
      <c r="PHP123" s="93"/>
      <c r="PHQ123" s="93"/>
      <c r="PHR123" s="93"/>
      <c r="PHS123" s="93"/>
      <c r="PHT123" s="93"/>
      <c r="PHU123" s="93"/>
      <c r="PHV123" s="93"/>
      <c r="PHW123" s="93"/>
      <c r="PHX123" s="93"/>
      <c r="PHY123" s="93"/>
      <c r="PHZ123" s="93"/>
      <c r="PIA123" s="93"/>
      <c r="PIB123" s="93"/>
      <c r="PIC123" s="93"/>
      <c r="PID123" s="93"/>
      <c r="PIE123" s="93"/>
      <c r="PIF123" s="93"/>
      <c r="PIG123" s="93"/>
      <c r="PIH123" s="93"/>
      <c r="PII123" s="93"/>
      <c r="PIJ123" s="93"/>
      <c r="PIK123" s="93"/>
      <c r="PIL123" s="93"/>
      <c r="PIM123" s="93"/>
      <c r="PIN123" s="93"/>
      <c r="PIO123" s="93"/>
      <c r="PIP123" s="93"/>
      <c r="PIQ123" s="93"/>
      <c r="PIR123" s="93"/>
      <c r="PIS123" s="93"/>
      <c r="PIT123" s="93"/>
      <c r="PIZ123" s="93"/>
      <c r="PJC123" s="93"/>
      <c r="PJF123" s="93"/>
      <c r="PJI123" s="93"/>
      <c r="PJL123" s="93"/>
      <c r="PJO123" s="93"/>
      <c r="PJU123" s="93"/>
      <c r="PKD123" s="93"/>
      <c r="PKG123" s="93"/>
      <c r="PKJ123" s="93"/>
      <c r="PKM123" s="93"/>
      <c r="PKY123" s="93"/>
      <c r="PLE123" s="93"/>
      <c r="PLH123" s="93"/>
      <c r="PLK123" s="93"/>
      <c r="PLN123" s="93"/>
      <c r="PLT123" s="93"/>
      <c r="PLW123" s="93"/>
      <c r="PLZ123" s="93"/>
      <c r="PMC123" s="93"/>
      <c r="PME123" s="93"/>
      <c r="PMF123" s="93"/>
      <c r="PMK123" s="93"/>
      <c r="PMN123" s="93"/>
      <c r="PMQ123" s="93"/>
      <c r="PMT123" s="93"/>
      <c r="PMW123" s="93"/>
      <c r="PMZ123" s="93"/>
      <c r="PNC123" s="93"/>
      <c r="PNI123" s="93"/>
      <c r="PNL123" s="93"/>
      <c r="PNO123" s="93"/>
      <c r="PNQ123" s="93"/>
      <c r="PNR123" s="93"/>
      <c r="PNZ123" s="93"/>
      <c r="POC123" s="93"/>
      <c r="POF123" s="93"/>
      <c r="POQ123" s="93"/>
      <c r="POR123" s="93"/>
      <c r="POW123" s="93"/>
      <c r="PPA123" s="93"/>
      <c r="PPB123" s="93"/>
      <c r="PPJ123" s="93"/>
      <c r="PPK123" s="93"/>
      <c r="PQK123" s="93"/>
      <c r="PQL123" s="93"/>
      <c r="PQM123" s="93"/>
      <c r="PQN123" s="93"/>
      <c r="PQO123" s="93"/>
      <c r="PQP123" s="93"/>
      <c r="PQQ123" s="93"/>
      <c r="PQR123" s="93"/>
      <c r="PQS123" s="93"/>
      <c r="PQT123" s="93"/>
      <c r="PQU123" s="93"/>
      <c r="PQV123" s="93"/>
      <c r="PQW123" s="93"/>
      <c r="PQX123" s="93"/>
      <c r="PQY123" s="93"/>
      <c r="PQZ123" s="93"/>
      <c r="PRA123" s="93"/>
      <c r="PRB123" s="93"/>
      <c r="PRC123" s="93"/>
      <c r="PRD123" s="93"/>
      <c r="PRE123" s="93"/>
      <c r="PRF123" s="93"/>
      <c r="PRG123" s="93"/>
      <c r="PRH123" s="93"/>
      <c r="PRI123" s="93"/>
      <c r="PRJ123" s="93"/>
      <c r="PRK123" s="93"/>
      <c r="PRL123" s="93"/>
      <c r="PRM123" s="93"/>
      <c r="PRN123" s="93"/>
      <c r="PRO123" s="93"/>
      <c r="PRP123" s="93"/>
      <c r="PRQ123" s="93"/>
      <c r="PRR123" s="93"/>
      <c r="PRS123" s="93"/>
      <c r="PRT123" s="93"/>
      <c r="PRU123" s="93"/>
      <c r="PRV123" s="93"/>
      <c r="PRW123" s="93"/>
      <c r="PRX123" s="93"/>
      <c r="PRY123" s="93"/>
      <c r="PRZ123" s="93"/>
      <c r="PSA123" s="93"/>
      <c r="PSB123" s="93"/>
      <c r="PSC123" s="93"/>
      <c r="PSD123" s="93"/>
      <c r="PSE123" s="93"/>
      <c r="PSF123" s="93"/>
      <c r="PSG123" s="93"/>
      <c r="PSH123" s="93"/>
      <c r="PSI123" s="93"/>
      <c r="PSJ123" s="93"/>
      <c r="PSK123" s="93"/>
      <c r="PSL123" s="93"/>
      <c r="PSM123" s="93"/>
      <c r="PSN123" s="93"/>
      <c r="PSO123" s="93"/>
      <c r="PSP123" s="93"/>
      <c r="PSV123" s="93"/>
      <c r="PSY123" s="93"/>
      <c r="PTB123" s="93"/>
      <c r="PTE123" s="93"/>
      <c r="PTH123" s="93"/>
      <c r="PTK123" s="93"/>
      <c r="PTQ123" s="93"/>
      <c r="PTZ123" s="93"/>
      <c r="PUC123" s="93"/>
      <c r="PUF123" s="93"/>
      <c r="PUI123" s="93"/>
      <c r="PUU123" s="93"/>
      <c r="PVA123" s="93"/>
      <c r="PVD123" s="93"/>
      <c r="PVG123" s="93"/>
      <c r="PVJ123" s="93"/>
      <c r="PVP123" s="93"/>
      <c r="PVS123" s="93"/>
      <c r="PVV123" s="93"/>
      <c r="PVY123" s="93"/>
      <c r="PWA123" s="93"/>
      <c r="PWB123" s="93"/>
      <c r="PWG123" s="93"/>
      <c r="PWJ123" s="93"/>
      <c r="PWM123" s="93"/>
      <c r="PWP123" s="93"/>
      <c r="PWS123" s="93"/>
      <c r="PWV123" s="93"/>
      <c r="PWY123" s="93"/>
      <c r="PXE123" s="93"/>
      <c r="PXH123" s="93"/>
      <c r="PXK123" s="93"/>
      <c r="PXM123" s="93"/>
      <c r="PXN123" s="93"/>
      <c r="PXV123" s="93"/>
      <c r="PXY123" s="93"/>
      <c r="PYB123" s="93"/>
      <c r="PYM123" s="93"/>
      <c r="PYN123" s="93"/>
      <c r="PYS123" s="93"/>
      <c r="PYW123" s="93"/>
      <c r="PYX123" s="93"/>
      <c r="PZF123" s="93"/>
      <c r="PZG123" s="93"/>
      <c r="QAG123" s="93"/>
      <c r="QAH123" s="93"/>
      <c r="QAI123" s="93"/>
      <c r="QAJ123" s="93"/>
      <c r="QAK123" s="93"/>
      <c r="QAL123" s="93"/>
      <c r="QAM123" s="93"/>
      <c r="QAN123" s="93"/>
      <c r="QAO123" s="93"/>
      <c r="QAP123" s="93"/>
      <c r="QAQ123" s="93"/>
      <c r="QAR123" s="93"/>
      <c r="QAS123" s="93"/>
      <c r="QAT123" s="93"/>
      <c r="QAU123" s="93"/>
      <c r="QAV123" s="93"/>
      <c r="QAW123" s="93"/>
      <c r="QAX123" s="93"/>
      <c r="QAY123" s="93"/>
      <c r="QAZ123" s="93"/>
      <c r="QBA123" s="93"/>
      <c r="QBB123" s="93"/>
      <c r="QBC123" s="93"/>
      <c r="QBD123" s="93"/>
      <c r="QBE123" s="93"/>
      <c r="QBF123" s="93"/>
      <c r="QBG123" s="93"/>
      <c r="QBH123" s="93"/>
      <c r="QBI123" s="93"/>
      <c r="QBJ123" s="93"/>
      <c r="QBK123" s="93"/>
      <c r="QBL123" s="93"/>
      <c r="QBM123" s="93"/>
      <c r="QBN123" s="93"/>
      <c r="QBO123" s="93"/>
      <c r="QBP123" s="93"/>
      <c r="QBQ123" s="93"/>
      <c r="QBR123" s="93"/>
      <c r="QBS123" s="93"/>
      <c r="QBT123" s="93"/>
      <c r="QBU123" s="93"/>
      <c r="QBV123" s="93"/>
      <c r="QBW123" s="93"/>
      <c r="QBX123" s="93"/>
      <c r="QBY123" s="93"/>
      <c r="QBZ123" s="93"/>
      <c r="QCA123" s="93"/>
      <c r="QCB123" s="93"/>
      <c r="QCC123" s="93"/>
      <c r="QCD123" s="93"/>
      <c r="QCE123" s="93"/>
      <c r="QCF123" s="93"/>
      <c r="QCG123" s="93"/>
      <c r="QCH123" s="93"/>
      <c r="QCI123" s="93"/>
      <c r="QCJ123" s="93"/>
      <c r="QCK123" s="93"/>
      <c r="QCL123" s="93"/>
      <c r="QCR123" s="93"/>
      <c r="QCU123" s="93"/>
      <c r="QCX123" s="93"/>
      <c r="QDA123" s="93"/>
      <c r="QDD123" s="93"/>
      <c r="QDG123" s="93"/>
      <c r="QDM123" s="93"/>
      <c r="QDV123" s="93"/>
      <c r="QDY123" s="93"/>
      <c r="QEB123" s="93"/>
      <c r="QEE123" s="93"/>
      <c r="QEQ123" s="93"/>
      <c r="QEW123" s="93"/>
      <c r="QEZ123" s="93"/>
      <c r="QFC123" s="93"/>
      <c r="QFF123" s="93"/>
      <c r="QFL123" s="93"/>
      <c r="QFO123" s="93"/>
      <c r="QFR123" s="93"/>
      <c r="QFU123" s="93"/>
      <c r="QFW123" s="93"/>
      <c r="QFX123" s="93"/>
      <c r="QGC123" s="93"/>
      <c r="QGF123" s="93"/>
      <c r="QGI123" s="93"/>
      <c r="QGL123" s="93"/>
      <c r="QGO123" s="93"/>
      <c r="QGR123" s="93"/>
      <c r="QGU123" s="93"/>
      <c r="QHA123" s="93"/>
      <c r="QHD123" s="93"/>
      <c r="QHG123" s="93"/>
      <c r="QHI123" s="93"/>
      <c r="QHJ123" s="93"/>
      <c r="QHR123" s="93"/>
      <c r="QHU123" s="93"/>
      <c r="QHX123" s="93"/>
      <c r="QII123" s="93"/>
      <c r="QIJ123" s="93"/>
      <c r="QIO123" s="93"/>
      <c r="QIS123" s="93"/>
      <c r="QIT123" s="93"/>
      <c r="QJB123" s="93"/>
      <c r="QJC123" s="93"/>
      <c r="QKC123" s="93"/>
      <c r="QKD123" s="93"/>
      <c r="QKE123" s="93"/>
      <c r="QKF123" s="93"/>
      <c r="QKG123" s="93"/>
      <c r="QKH123" s="93"/>
      <c r="QKI123" s="93"/>
      <c r="QKJ123" s="93"/>
      <c r="QKK123" s="93"/>
      <c r="QKL123" s="93"/>
      <c r="QKM123" s="93"/>
      <c r="QKN123" s="93"/>
      <c r="QKO123" s="93"/>
      <c r="QKP123" s="93"/>
      <c r="QKQ123" s="93"/>
      <c r="QKR123" s="93"/>
      <c r="QKS123" s="93"/>
      <c r="QKT123" s="93"/>
      <c r="QKU123" s="93"/>
      <c r="QKV123" s="93"/>
      <c r="QKW123" s="93"/>
      <c r="QKX123" s="93"/>
      <c r="QKY123" s="93"/>
      <c r="QKZ123" s="93"/>
      <c r="QLA123" s="93"/>
      <c r="QLB123" s="93"/>
      <c r="QLC123" s="93"/>
      <c r="QLD123" s="93"/>
      <c r="QLE123" s="93"/>
      <c r="QLF123" s="93"/>
      <c r="QLG123" s="93"/>
      <c r="QLH123" s="93"/>
      <c r="QLI123" s="93"/>
      <c r="QLJ123" s="93"/>
      <c r="QLK123" s="93"/>
      <c r="QLL123" s="93"/>
      <c r="QLM123" s="93"/>
      <c r="QLN123" s="93"/>
      <c r="QLO123" s="93"/>
      <c r="QLP123" s="93"/>
      <c r="QLQ123" s="93"/>
      <c r="QLR123" s="93"/>
      <c r="QLS123" s="93"/>
      <c r="QLT123" s="93"/>
      <c r="QLU123" s="93"/>
      <c r="QLV123" s="93"/>
      <c r="QLW123" s="93"/>
      <c r="QLX123" s="93"/>
      <c r="QLY123" s="93"/>
      <c r="QLZ123" s="93"/>
      <c r="QMA123" s="93"/>
      <c r="QMB123" s="93"/>
      <c r="QMC123" s="93"/>
      <c r="QMD123" s="93"/>
      <c r="QME123" s="93"/>
      <c r="QMF123" s="93"/>
      <c r="QMG123" s="93"/>
      <c r="QMH123" s="93"/>
      <c r="QMN123" s="93"/>
      <c r="QMQ123" s="93"/>
      <c r="QMT123" s="93"/>
      <c r="QMW123" s="93"/>
      <c r="QMZ123" s="93"/>
      <c r="QNC123" s="93"/>
      <c r="QNI123" s="93"/>
      <c r="QNR123" s="93"/>
      <c r="QNU123" s="93"/>
      <c r="QNX123" s="93"/>
      <c r="QOA123" s="93"/>
      <c r="QOM123" s="93"/>
      <c r="QOS123" s="93"/>
      <c r="QOV123" s="93"/>
      <c r="QOY123" s="93"/>
      <c r="QPB123" s="93"/>
      <c r="QPH123" s="93"/>
      <c r="QPK123" s="93"/>
      <c r="QPN123" s="93"/>
      <c r="QPQ123" s="93"/>
      <c r="QPS123" s="93"/>
      <c r="QPT123" s="93"/>
      <c r="QPY123" s="93"/>
      <c r="QQB123" s="93"/>
      <c r="QQE123" s="93"/>
      <c r="QQH123" s="93"/>
      <c r="QQK123" s="93"/>
      <c r="QQN123" s="93"/>
      <c r="QQQ123" s="93"/>
      <c r="QQW123" s="93"/>
      <c r="QQZ123" s="93"/>
      <c r="QRC123" s="93"/>
      <c r="QRE123" s="93"/>
      <c r="QRF123" s="93"/>
      <c r="QRN123" s="93"/>
      <c r="QRQ123" s="93"/>
      <c r="QRT123" s="93"/>
      <c r="QSE123" s="93"/>
      <c r="QSF123" s="93"/>
      <c r="QSK123" s="93"/>
      <c r="QSO123" s="93"/>
      <c r="QSP123" s="93"/>
      <c r="QSX123" s="93"/>
      <c r="QSY123" s="93"/>
      <c r="QTY123" s="93"/>
      <c r="QTZ123" s="93"/>
      <c r="QUA123" s="93"/>
      <c r="QUB123" s="93"/>
      <c r="QUC123" s="93"/>
      <c r="QUD123" s="93"/>
      <c r="QUE123" s="93"/>
      <c r="QUF123" s="93"/>
      <c r="QUG123" s="93"/>
      <c r="QUH123" s="93"/>
      <c r="QUI123" s="93"/>
      <c r="QUJ123" s="93"/>
      <c r="QUK123" s="93"/>
      <c r="QUL123" s="93"/>
      <c r="QUM123" s="93"/>
      <c r="QUN123" s="93"/>
      <c r="QUO123" s="93"/>
      <c r="QUP123" s="93"/>
      <c r="QUQ123" s="93"/>
      <c r="QUR123" s="93"/>
      <c r="QUS123" s="93"/>
      <c r="QUT123" s="93"/>
      <c r="QUU123" s="93"/>
      <c r="QUV123" s="93"/>
      <c r="QUW123" s="93"/>
      <c r="QUX123" s="93"/>
      <c r="QUY123" s="93"/>
      <c r="QUZ123" s="93"/>
      <c r="QVA123" s="93"/>
      <c r="QVB123" s="93"/>
      <c r="QVC123" s="93"/>
      <c r="QVD123" s="93"/>
      <c r="QVE123" s="93"/>
      <c r="QVF123" s="93"/>
      <c r="QVG123" s="93"/>
      <c r="QVH123" s="93"/>
      <c r="QVI123" s="93"/>
      <c r="QVJ123" s="93"/>
      <c r="QVK123" s="93"/>
      <c r="QVL123" s="93"/>
      <c r="QVM123" s="93"/>
      <c r="QVN123" s="93"/>
      <c r="QVO123" s="93"/>
      <c r="QVP123" s="93"/>
      <c r="QVQ123" s="93"/>
      <c r="QVR123" s="93"/>
      <c r="QVS123" s="93"/>
      <c r="QVT123" s="93"/>
      <c r="QVU123" s="93"/>
      <c r="QVV123" s="93"/>
      <c r="QVW123" s="93"/>
      <c r="QVX123" s="93"/>
      <c r="QVY123" s="93"/>
      <c r="QVZ123" s="93"/>
      <c r="QWA123" s="93"/>
      <c r="QWB123" s="93"/>
      <c r="QWC123" s="93"/>
      <c r="QWD123" s="93"/>
      <c r="QWJ123" s="93"/>
      <c r="QWM123" s="93"/>
      <c r="QWP123" s="93"/>
      <c r="QWS123" s="93"/>
      <c r="QWV123" s="93"/>
      <c r="QWY123" s="93"/>
      <c r="QXE123" s="93"/>
      <c r="QXN123" s="93"/>
      <c r="QXQ123" s="93"/>
      <c r="QXT123" s="93"/>
      <c r="QXW123" s="93"/>
      <c r="QYI123" s="93"/>
      <c r="QYO123" s="93"/>
      <c r="QYR123" s="93"/>
      <c r="QYU123" s="93"/>
      <c r="QYX123" s="93"/>
      <c r="QZD123" s="93"/>
      <c r="QZG123" s="93"/>
      <c r="QZJ123" s="93"/>
      <c r="QZM123" s="93"/>
      <c r="QZO123" s="93"/>
      <c r="QZP123" s="93"/>
      <c r="QZU123" s="93"/>
      <c r="QZX123" s="93"/>
      <c r="RAA123" s="93"/>
      <c r="RAD123" s="93"/>
      <c r="RAG123" s="93"/>
      <c r="RAJ123" s="93"/>
      <c r="RAM123" s="93"/>
      <c r="RAS123" s="93"/>
      <c r="RAV123" s="93"/>
      <c r="RAY123" s="93"/>
      <c r="RBA123" s="93"/>
      <c r="RBB123" s="93"/>
      <c r="RBJ123" s="93"/>
      <c r="RBM123" s="93"/>
      <c r="RBP123" s="93"/>
      <c r="RCA123" s="93"/>
      <c r="RCB123" s="93"/>
      <c r="RCG123" s="93"/>
      <c r="RCK123" s="93"/>
      <c r="RCL123" s="93"/>
      <c r="RCT123" s="93"/>
      <c r="RCU123" s="93"/>
      <c r="RDU123" s="93"/>
      <c r="RDV123" s="93"/>
      <c r="RDW123" s="93"/>
      <c r="RDX123" s="93"/>
      <c r="RDY123" s="93"/>
      <c r="RDZ123" s="93"/>
      <c r="REA123" s="93"/>
      <c r="REB123" s="93"/>
      <c r="REC123" s="93"/>
      <c r="RED123" s="93"/>
      <c r="REE123" s="93"/>
      <c r="REF123" s="93"/>
      <c r="REG123" s="93"/>
      <c r="REH123" s="93"/>
      <c r="REI123" s="93"/>
      <c r="REJ123" s="93"/>
      <c r="REK123" s="93"/>
      <c r="REL123" s="93"/>
      <c r="REM123" s="93"/>
      <c r="REN123" s="93"/>
      <c r="REO123" s="93"/>
      <c r="REP123" s="93"/>
      <c r="REQ123" s="93"/>
      <c r="RER123" s="93"/>
      <c r="RES123" s="93"/>
      <c r="RET123" s="93"/>
      <c r="REU123" s="93"/>
      <c r="REV123" s="93"/>
      <c r="REW123" s="93"/>
      <c r="REX123" s="93"/>
      <c r="REY123" s="93"/>
      <c r="REZ123" s="93"/>
      <c r="RFA123" s="93"/>
      <c r="RFB123" s="93"/>
      <c r="RFC123" s="93"/>
      <c r="RFD123" s="93"/>
      <c r="RFE123" s="93"/>
      <c r="RFF123" s="93"/>
      <c r="RFG123" s="93"/>
      <c r="RFH123" s="93"/>
      <c r="RFI123" s="93"/>
      <c r="RFJ123" s="93"/>
      <c r="RFK123" s="93"/>
      <c r="RFL123" s="93"/>
      <c r="RFM123" s="93"/>
      <c r="RFN123" s="93"/>
      <c r="RFO123" s="93"/>
      <c r="RFP123" s="93"/>
      <c r="RFQ123" s="93"/>
      <c r="RFR123" s="93"/>
      <c r="RFS123" s="93"/>
      <c r="RFT123" s="93"/>
      <c r="RFU123" s="93"/>
      <c r="RFV123" s="93"/>
      <c r="RFW123" s="93"/>
      <c r="RFX123" s="93"/>
      <c r="RFY123" s="93"/>
      <c r="RFZ123" s="93"/>
      <c r="RGF123" s="93"/>
      <c r="RGI123" s="93"/>
      <c r="RGL123" s="93"/>
      <c r="RGO123" s="93"/>
      <c r="RGR123" s="93"/>
      <c r="RGU123" s="93"/>
      <c r="RHA123" s="93"/>
      <c r="RHJ123" s="93"/>
      <c r="RHM123" s="93"/>
      <c r="RHP123" s="93"/>
      <c r="RHS123" s="93"/>
      <c r="RIE123" s="93"/>
      <c r="RIK123" s="93"/>
      <c r="RIN123" s="93"/>
      <c r="RIQ123" s="93"/>
      <c r="RIT123" s="93"/>
      <c r="RIZ123" s="93"/>
      <c r="RJC123" s="93"/>
      <c r="RJF123" s="93"/>
      <c r="RJI123" s="93"/>
      <c r="RJK123" s="93"/>
      <c r="RJL123" s="93"/>
      <c r="RJQ123" s="93"/>
      <c r="RJT123" s="93"/>
      <c r="RJW123" s="93"/>
      <c r="RJZ123" s="93"/>
      <c r="RKC123" s="93"/>
      <c r="RKF123" s="93"/>
      <c r="RKI123" s="93"/>
      <c r="RKO123" s="93"/>
      <c r="RKR123" s="93"/>
      <c r="RKU123" s="93"/>
      <c r="RKW123" s="93"/>
      <c r="RKX123" s="93"/>
      <c r="RLF123" s="93"/>
      <c r="RLI123" s="93"/>
      <c r="RLL123" s="93"/>
      <c r="RLW123" s="93"/>
      <c r="RLX123" s="93"/>
      <c r="RMC123" s="93"/>
      <c r="RMG123" s="93"/>
      <c r="RMH123" s="93"/>
      <c r="RMP123" s="93"/>
      <c r="RMQ123" s="93"/>
      <c r="RNQ123" s="93"/>
      <c r="RNR123" s="93"/>
      <c r="RNS123" s="93"/>
      <c r="RNT123" s="93"/>
      <c r="RNU123" s="93"/>
      <c r="RNV123" s="93"/>
      <c r="RNW123" s="93"/>
      <c r="RNX123" s="93"/>
      <c r="RNY123" s="93"/>
      <c r="RNZ123" s="93"/>
      <c r="ROA123" s="93"/>
      <c r="ROB123" s="93"/>
      <c r="ROC123" s="93"/>
      <c r="ROD123" s="93"/>
      <c r="ROE123" s="93"/>
      <c r="ROF123" s="93"/>
      <c r="ROG123" s="93"/>
      <c r="ROH123" s="93"/>
      <c r="ROI123" s="93"/>
      <c r="ROJ123" s="93"/>
      <c r="ROK123" s="93"/>
      <c r="ROL123" s="93"/>
      <c r="ROM123" s="93"/>
      <c r="RON123" s="93"/>
      <c r="ROO123" s="93"/>
      <c r="ROP123" s="93"/>
      <c r="ROQ123" s="93"/>
      <c r="ROR123" s="93"/>
      <c r="ROS123" s="93"/>
      <c r="ROT123" s="93"/>
      <c r="ROU123" s="93"/>
      <c r="ROV123" s="93"/>
      <c r="ROW123" s="93"/>
      <c r="ROX123" s="93"/>
      <c r="ROY123" s="93"/>
      <c r="ROZ123" s="93"/>
      <c r="RPA123" s="93"/>
      <c r="RPB123" s="93"/>
      <c r="RPC123" s="93"/>
      <c r="RPD123" s="93"/>
      <c r="RPE123" s="93"/>
      <c r="RPF123" s="93"/>
      <c r="RPG123" s="93"/>
      <c r="RPH123" s="93"/>
      <c r="RPI123" s="93"/>
      <c r="RPJ123" s="93"/>
      <c r="RPK123" s="93"/>
      <c r="RPL123" s="93"/>
      <c r="RPM123" s="93"/>
      <c r="RPN123" s="93"/>
      <c r="RPO123" s="93"/>
      <c r="RPP123" s="93"/>
      <c r="RPQ123" s="93"/>
      <c r="RPR123" s="93"/>
      <c r="RPS123" s="93"/>
      <c r="RPT123" s="93"/>
      <c r="RPU123" s="93"/>
      <c r="RPV123" s="93"/>
      <c r="RQB123" s="93"/>
      <c r="RQE123" s="93"/>
      <c r="RQH123" s="93"/>
      <c r="RQK123" s="93"/>
      <c r="RQN123" s="93"/>
      <c r="RQQ123" s="93"/>
      <c r="RQW123" s="93"/>
      <c r="RRF123" s="93"/>
      <c r="RRI123" s="93"/>
      <c r="RRL123" s="93"/>
      <c r="RRO123" s="93"/>
      <c r="RSA123" s="93"/>
      <c r="RSG123" s="93"/>
      <c r="RSJ123" s="93"/>
      <c r="RSM123" s="93"/>
      <c r="RSP123" s="93"/>
      <c r="RSV123" s="93"/>
      <c r="RSY123" s="93"/>
      <c r="RTB123" s="93"/>
      <c r="RTE123" s="93"/>
      <c r="RTG123" s="93"/>
      <c r="RTH123" s="93"/>
      <c r="RTM123" s="93"/>
      <c r="RTP123" s="93"/>
      <c r="RTS123" s="93"/>
      <c r="RTV123" s="93"/>
      <c r="RTY123" s="93"/>
      <c r="RUB123" s="93"/>
      <c r="RUE123" s="93"/>
      <c r="RUK123" s="93"/>
      <c r="RUN123" s="93"/>
      <c r="RUQ123" s="93"/>
      <c r="RUS123" s="93"/>
      <c r="RUT123" s="93"/>
      <c r="RVB123" s="93"/>
      <c r="RVE123" s="93"/>
      <c r="RVH123" s="93"/>
      <c r="RVS123" s="93"/>
      <c r="RVT123" s="93"/>
      <c r="RVY123" s="93"/>
      <c r="RWC123" s="93"/>
      <c r="RWD123" s="93"/>
      <c r="RWL123" s="93"/>
      <c r="RWM123" s="93"/>
      <c r="RXM123" s="93"/>
      <c r="RXN123" s="93"/>
      <c r="RXO123" s="93"/>
      <c r="RXP123" s="93"/>
      <c r="RXQ123" s="93"/>
      <c r="RXR123" s="93"/>
      <c r="RXS123" s="93"/>
      <c r="RXT123" s="93"/>
      <c r="RXU123" s="93"/>
      <c r="RXV123" s="93"/>
      <c r="RXW123" s="93"/>
      <c r="RXX123" s="93"/>
      <c r="RXY123" s="93"/>
      <c r="RXZ123" s="93"/>
      <c r="RYA123" s="93"/>
      <c r="RYB123" s="93"/>
      <c r="RYC123" s="93"/>
      <c r="RYD123" s="93"/>
      <c r="RYE123" s="93"/>
      <c r="RYF123" s="93"/>
      <c r="RYG123" s="93"/>
      <c r="RYH123" s="93"/>
      <c r="RYI123" s="93"/>
      <c r="RYJ123" s="93"/>
      <c r="RYK123" s="93"/>
      <c r="RYL123" s="93"/>
      <c r="RYM123" s="93"/>
      <c r="RYN123" s="93"/>
      <c r="RYO123" s="93"/>
      <c r="RYP123" s="93"/>
      <c r="RYQ123" s="93"/>
      <c r="RYR123" s="93"/>
      <c r="RYS123" s="93"/>
      <c r="RYT123" s="93"/>
      <c r="RYU123" s="93"/>
      <c r="RYV123" s="93"/>
      <c r="RYW123" s="93"/>
      <c r="RYX123" s="93"/>
      <c r="RYY123" s="93"/>
      <c r="RYZ123" s="93"/>
      <c r="RZA123" s="93"/>
      <c r="RZB123" s="93"/>
      <c r="RZC123" s="93"/>
      <c r="RZD123" s="93"/>
      <c r="RZE123" s="93"/>
      <c r="RZF123" s="93"/>
      <c r="RZG123" s="93"/>
      <c r="RZH123" s="93"/>
      <c r="RZI123" s="93"/>
      <c r="RZJ123" s="93"/>
      <c r="RZK123" s="93"/>
      <c r="RZL123" s="93"/>
      <c r="RZM123" s="93"/>
      <c r="RZN123" s="93"/>
      <c r="RZO123" s="93"/>
      <c r="RZP123" s="93"/>
      <c r="RZQ123" s="93"/>
      <c r="RZR123" s="93"/>
      <c r="RZX123" s="93"/>
      <c r="SAA123" s="93"/>
      <c r="SAD123" s="93"/>
      <c r="SAG123" s="93"/>
      <c r="SAJ123" s="93"/>
      <c r="SAM123" s="93"/>
      <c r="SAS123" s="93"/>
      <c r="SBB123" s="93"/>
      <c r="SBE123" s="93"/>
      <c r="SBH123" s="93"/>
      <c r="SBK123" s="93"/>
      <c r="SBW123" s="93"/>
      <c r="SCC123" s="93"/>
      <c r="SCF123" s="93"/>
      <c r="SCI123" s="93"/>
      <c r="SCL123" s="93"/>
      <c r="SCR123" s="93"/>
      <c r="SCU123" s="93"/>
      <c r="SCX123" s="93"/>
      <c r="SDA123" s="93"/>
      <c r="SDC123" s="93"/>
      <c r="SDD123" s="93"/>
      <c r="SDI123" s="93"/>
      <c r="SDL123" s="93"/>
      <c r="SDO123" s="93"/>
      <c r="SDR123" s="93"/>
      <c r="SDU123" s="93"/>
      <c r="SDX123" s="93"/>
      <c r="SEA123" s="93"/>
      <c r="SEG123" s="93"/>
      <c r="SEJ123" s="93"/>
      <c r="SEM123" s="93"/>
      <c r="SEO123" s="93"/>
      <c r="SEP123" s="93"/>
      <c r="SEX123" s="93"/>
      <c r="SFA123" s="93"/>
      <c r="SFD123" s="93"/>
      <c r="SFO123" s="93"/>
      <c r="SFP123" s="93"/>
      <c r="SFU123" s="93"/>
      <c r="SFY123" s="93"/>
      <c r="SFZ123" s="93"/>
      <c r="SGH123" s="93"/>
      <c r="SGI123" s="93"/>
      <c r="SHI123" s="93"/>
      <c r="SHJ123" s="93"/>
      <c r="SHK123" s="93"/>
      <c r="SHL123" s="93"/>
      <c r="SHM123" s="93"/>
      <c r="SHN123" s="93"/>
      <c r="SHO123" s="93"/>
      <c r="SHP123" s="93"/>
      <c r="SHQ123" s="93"/>
      <c r="SHR123" s="93"/>
      <c r="SHS123" s="93"/>
      <c r="SHT123" s="93"/>
      <c r="SHU123" s="93"/>
      <c r="SHV123" s="93"/>
      <c r="SHW123" s="93"/>
      <c r="SHX123" s="93"/>
      <c r="SHY123" s="93"/>
      <c r="SHZ123" s="93"/>
      <c r="SIA123" s="93"/>
      <c r="SIB123" s="93"/>
      <c r="SIC123" s="93"/>
      <c r="SID123" s="93"/>
      <c r="SIE123" s="93"/>
      <c r="SIF123" s="93"/>
      <c r="SIG123" s="93"/>
      <c r="SIH123" s="93"/>
      <c r="SII123" s="93"/>
      <c r="SIJ123" s="93"/>
      <c r="SIK123" s="93"/>
      <c r="SIL123" s="93"/>
      <c r="SIM123" s="93"/>
      <c r="SIN123" s="93"/>
      <c r="SIO123" s="93"/>
      <c r="SIP123" s="93"/>
      <c r="SIQ123" s="93"/>
      <c r="SIR123" s="93"/>
      <c r="SIS123" s="93"/>
      <c r="SIT123" s="93"/>
      <c r="SIU123" s="93"/>
      <c r="SIV123" s="93"/>
      <c r="SIW123" s="93"/>
      <c r="SIX123" s="93"/>
      <c r="SIY123" s="93"/>
      <c r="SIZ123" s="93"/>
      <c r="SJA123" s="93"/>
      <c r="SJB123" s="93"/>
      <c r="SJC123" s="93"/>
      <c r="SJD123" s="93"/>
      <c r="SJE123" s="93"/>
      <c r="SJF123" s="93"/>
      <c r="SJG123" s="93"/>
      <c r="SJH123" s="93"/>
      <c r="SJI123" s="93"/>
      <c r="SJJ123" s="93"/>
      <c r="SJK123" s="93"/>
      <c r="SJL123" s="93"/>
      <c r="SJM123" s="93"/>
      <c r="SJN123" s="93"/>
      <c r="SJT123" s="93"/>
      <c r="SJW123" s="93"/>
      <c r="SJZ123" s="93"/>
      <c r="SKC123" s="93"/>
      <c r="SKF123" s="93"/>
      <c r="SKI123" s="93"/>
      <c r="SKO123" s="93"/>
      <c r="SKX123" s="93"/>
      <c r="SLA123" s="93"/>
      <c r="SLD123" s="93"/>
      <c r="SLG123" s="93"/>
      <c r="SLS123" s="93"/>
      <c r="SLY123" s="93"/>
      <c r="SMB123" s="93"/>
      <c r="SME123" s="93"/>
      <c r="SMH123" s="93"/>
      <c r="SMN123" s="93"/>
      <c r="SMQ123" s="93"/>
      <c r="SMT123" s="93"/>
      <c r="SMW123" s="93"/>
      <c r="SMY123" s="93"/>
      <c r="SMZ123" s="93"/>
      <c r="SNE123" s="93"/>
      <c r="SNH123" s="93"/>
      <c r="SNK123" s="93"/>
      <c r="SNN123" s="93"/>
      <c r="SNQ123" s="93"/>
      <c r="SNT123" s="93"/>
      <c r="SNW123" s="93"/>
      <c r="SOC123" s="93"/>
      <c r="SOF123" s="93"/>
      <c r="SOI123" s="93"/>
      <c r="SOK123" s="93"/>
      <c r="SOL123" s="93"/>
      <c r="SOT123" s="93"/>
      <c r="SOW123" s="93"/>
      <c r="SOZ123" s="93"/>
      <c r="SPK123" s="93"/>
      <c r="SPL123" s="93"/>
      <c r="SPQ123" s="93"/>
      <c r="SPU123" s="93"/>
      <c r="SPV123" s="93"/>
      <c r="SQD123" s="93"/>
      <c r="SQE123" s="93"/>
      <c r="SRE123" s="93"/>
      <c r="SRF123" s="93"/>
      <c r="SRG123" s="93"/>
      <c r="SRH123" s="93"/>
      <c r="SRI123" s="93"/>
      <c r="SRJ123" s="93"/>
      <c r="SRK123" s="93"/>
      <c r="SRL123" s="93"/>
      <c r="SRM123" s="93"/>
      <c r="SRN123" s="93"/>
      <c r="SRO123" s="93"/>
      <c r="SRP123" s="93"/>
      <c r="SRQ123" s="93"/>
      <c r="SRR123" s="93"/>
      <c r="SRS123" s="93"/>
      <c r="SRT123" s="93"/>
      <c r="SRU123" s="93"/>
      <c r="SRV123" s="93"/>
      <c r="SRW123" s="93"/>
      <c r="SRX123" s="93"/>
      <c r="SRY123" s="93"/>
      <c r="SRZ123" s="93"/>
      <c r="SSA123" s="93"/>
      <c r="SSB123" s="93"/>
      <c r="SSC123" s="93"/>
      <c r="SSD123" s="93"/>
      <c r="SSE123" s="93"/>
      <c r="SSF123" s="93"/>
      <c r="SSG123" s="93"/>
      <c r="SSH123" s="93"/>
      <c r="SSI123" s="93"/>
      <c r="SSJ123" s="93"/>
      <c r="SSK123" s="93"/>
      <c r="SSL123" s="93"/>
      <c r="SSM123" s="93"/>
      <c r="SSN123" s="93"/>
      <c r="SSO123" s="93"/>
      <c r="SSP123" s="93"/>
      <c r="SSQ123" s="93"/>
      <c r="SSR123" s="93"/>
      <c r="SSS123" s="93"/>
      <c r="SST123" s="93"/>
      <c r="SSU123" s="93"/>
      <c r="SSV123" s="93"/>
      <c r="SSW123" s="93"/>
      <c r="SSX123" s="93"/>
      <c r="SSY123" s="93"/>
      <c r="SSZ123" s="93"/>
      <c r="STA123" s="93"/>
      <c r="STB123" s="93"/>
      <c r="STC123" s="93"/>
      <c r="STD123" s="93"/>
      <c r="STE123" s="93"/>
      <c r="STF123" s="93"/>
      <c r="STG123" s="93"/>
      <c r="STH123" s="93"/>
      <c r="STI123" s="93"/>
      <c r="STJ123" s="93"/>
      <c r="STP123" s="93"/>
      <c r="STS123" s="93"/>
      <c r="STV123" s="93"/>
      <c r="STY123" s="93"/>
      <c r="SUB123" s="93"/>
      <c r="SUE123" s="93"/>
      <c r="SUK123" s="93"/>
      <c r="SUT123" s="93"/>
      <c r="SUW123" s="93"/>
      <c r="SUZ123" s="93"/>
      <c r="SVC123" s="93"/>
      <c r="SVO123" s="93"/>
      <c r="SVU123" s="93"/>
      <c r="SVX123" s="93"/>
      <c r="SWA123" s="93"/>
      <c r="SWD123" s="93"/>
      <c r="SWJ123" s="93"/>
      <c r="SWM123" s="93"/>
      <c r="SWP123" s="93"/>
      <c r="SWS123" s="93"/>
      <c r="SWU123" s="93"/>
      <c r="SWV123" s="93"/>
      <c r="SXA123" s="93"/>
      <c r="SXD123" s="93"/>
      <c r="SXG123" s="93"/>
      <c r="SXJ123" s="93"/>
      <c r="SXM123" s="93"/>
      <c r="SXP123" s="93"/>
      <c r="SXS123" s="93"/>
      <c r="SXY123" s="93"/>
      <c r="SYB123" s="93"/>
      <c r="SYE123" s="93"/>
      <c r="SYG123" s="93"/>
      <c r="SYH123" s="93"/>
      <c r="SYP123" s="93"/>
      <c r="SYS123" s="93"/>
      <c r="SYV123" s="93"/>
      <c r="SZG123" s="93"/>
      <c r="SZH123" s="93"/>
      <c r="SZM123" s="93"/>
      <c r="SZQ123" s="93"/>
      <c r="SZR123" s="93"/>
      <c r="SZZ123" s="93"/>
      <c r="TAA123" s="93"/>
      <c r="TBA123" s="93"/>
      <c r="TBB123" s="93"/>
      <c r="TBC123" s="93"/>
      <c r="TBD123" s="93"/>
      <c r="TBE123" s="93"/>
      <c r="TBF123" s="93"/>
      <c r="TBG123" s="93"/>
      <c r="TBH123" s="93"/>
      <c r="TBI123" s="93"/>
      <c r="TBJ123" s="93"/>
      <c r="TBK123" s="93"/>
      <c r="TBL123" s="93"/>
      <c r="TBM123" s="93"/>
      <c r="TBN123" s="93"/>
      <c r="TBO123" s="93"/>
      <c r="TBP123" s="93"/>
      <c r="TBQ123" s="93"/>
      <c r="TBR123" s="93"/>
      <c r="TBS123" s="93"/>
      <c r="TBT123" s="93"/>
      <c r="TBU123" s="93"/>
      <c r="TBV123" s="93"/>
      <c r="TBW123" s="93"/>
      <c r="TBX123" s="93"/>
      <c r="TBY123" s="93"/>
      <c r="TBZ123" s="93"/>
      <c r="TCA123" s="93"/>
      <c r="TCB123" s="93"/>
      <c r="TCC123" s="93"/>
      <c r="TCD123" s="93"/>
      <c r="TCE123" s="93"/>
      <c r="TCF123" s="93"/>
      <c r="TCG123" s="93"/>
      <c r="TCH123" s="93"/>
      <c r="TCI123" s="93"/>
      <c r="TCJ123" s="93"/>
      <c r="TCK123" s="93"/>
      <c r="TCL123" s="93"/>
      <c r="TCM123" s="93"/>
      <c r="TCN123" s="93"/>
      <c r="TCO123" s="93"/>
      <c r="TCP123" s="93"/>
      <c r="TCQ123" s="93"/>
      <c r="TCR123" s="93"/>
      <c r="TCS123" s="93"/>
      <c r="TCT123" s="93"/>
      <c r="TCU123" s="93"/>
      <c r="TCV123" s="93"/>
      <c r="TCW123" s="93"/>
      <c r="TCX123" s="93"/>
      <c r="TCY123" s="93"/>
      <c r="TCZ123" s="93"/>
      <c r="TDA123" s="93"/>
      <c r="TDB123" s="93"/>
      <c r="TDC123" s="93"/>
      <c r="TDD123" s="93"/>
      <c r="TDE123" s="93"/>
      <c r="TDF123" s="93"/>
      <c r="TDL123" s="93"/>
      <c r="TDO123" s="93"/>
      <c r="TDR123" s="93"/>
      <c r="TDU123" s="93"/>
      <c r="TDX123" s="93"/>
      <c r="TEA123" s="93"/>
      <c r="TEG123" s="93"/>
      <c r="TEP123" s="93"/>
      <c r="TES123" s="93"/>
      <c r="TEV123" s="93"/>
      <c r="TEY123" s="93"/>
      <c r="TFK123" s="93"/>
      <c r="TFQ123" s="93"/>
      <c r="TFT123" s="93"/>
      <c r="TFW123" s="93"/>
      <c r="TFZ123" s="93"/>
      <c r="TGF123" s="93"/>
      <c r="TGI123" s="93"/>
      <c r="TGL123" s="93"/>
      <c r="TGO123" s="93"/>
      <c r="TGQ123" s="93"/>
      <c r="TGR123" s="93"/>
      <c r="TGW123" s="93"/>
      <c r="TGZ123" s="93"/>
      <c r="THC123" s="93"/>
      <c r="THF123" s="93"/>
      <c r="THI123" s="93"/>
      <c r="THL123" s="93"/>
      <c r="THO123" s="93"/>
      <c r="THU123" s="93"/>
      <c r="THX123" s="93"/>
      <c r="TIA123" s="93"/>
      <c r="TIC123" s="93"/>
      <c r="TID123" s="93"/>
      <c r="TIL123" s="93"/>
      <c r="TIO123" s="93"/>
      <c r="TIR123" s="93"/>
      <c r="TJC123" s="93"/>
      <c r="TJD123" s="93"/>
      <c r="TJI123" s="93"/>
      <c r="TJM123" s="93"/>
      <c r="TJN123" s="93"/>
      <c r="TJV123" s="93"/>
      <c r="TJW123" s="93"/>
      <c r="TKW123" s="93"/>
      <c r="TKX123" s="93"/>
      <c r="TKY123" s="93"/>
      <c r="TKZ123" s="93"/>
      <c r="TLA123" s="93"/>
      <c r="TLB123" s="93"/>
      <c r="TLC123" s="93"/>
      <c r="TLD123" s="93"/>
      <c r="TLE123" s="93"/>
      <c r="TLF123" s="93"/>
      <c r="TLG123" s="93"/>
      <c r="TLH123" s="93"/>
      <c r="TLI123" s="93"/>
      <c r="TLJ123" s="93"/>
      <c r="TLK123" s="93"/>
      <c r="TLL123" s="93"/>
      <c r="TLM123" s="93"/>
      <c r="TLN123" s="93"/>
      <c r="TLO123" s="93"/>
      <c r="TLP123" s="93"/>
      <c r="TLQ123" s="93"/>
      <c r="TLR123" s="93"/>
      <c r="TLS123" s="93"/>
      <c r="TLT123" s="93"/>
      <c r="TLU123" s="93"/>
      <c r="TLV123" s="93"/>
      <c r="TLW123" s="93"/>
      <c r="TLX123" s="93"/>
      <c r="TLY123" s="93"/>
      <c r="TLZ123" s="93"/>
      <c r="TMA123" s="93"/>
      <c r="TMB123" s="93"/>
      <c r="TMC123" s="93"/>
      <c r="TMD123" s="93"/>
      <c r="TME123" s="93"/>
      <c r="TMF123" s="93"/>
      <c r="TMG123" s="93"/>
      <c r="TMH123" s="93"/>
      <c r="TMI123" s="93"/>
      <c r="TMJ123" s="93"/>
      <c r="TMK123" s="93"/>
      <c r="TML123" s="93"/>
      <c r="TMM123" s="93"/>
      <c r="TMN123" s="93"/>
      <c r="TMO123" s="93"/>
      <c r="TMP123" s="93"/>
      <c r="TMQ123" s="93"/>
      <c r="TMR123" s="93"/>
      <c r="TMS123" s="93"/>
      <c r="TMT123" s="93"/>
      <c r="TMU123" s="93"/>
      <c r="TMV123" s="93"/>
      <c r="TMW123" s="93"/>
      <c r="TMX123" s="93"/>
      <c r="TMY123" s="93"/>
      <c r="TMZ123" s="93"/>
      <c r="TNA123" s="93"/>
      <c r="TNB123" s="93"/>
      <c r="TNH123" s="93"/>
      <c r="TNK123" s="93"/>
      <c r="TNN123" s="93"/>
      <c r="TNQ123" s="93"/>
      <c r="TNT123" s="93"/>
      <c r="TNW123" s="93"/>
      <c r="TOC123" s="93"/>
      <c r="TOL123" s="93"/>
      <c r="TOO123" s="93"/>
      <c r="TOR123" s="93"/>
      <c r="TOU123" s="93"/>
      <c r="TPG123" s="93"/>
      <c r="TPM123" s="93"/>
      <c r="TPP123" s="93"/>
      <c r="TPS123" s="93"/>
      <c r="TPV123" s="93"/>
      <c r="TQB123" s="93"/>
      <c r="TQE123" s="93"/>
      <c r="TQH123" s="93"/>
      <c r="TQK123" s="93"/>
      <c r="TQM123" s="93"/>
      <c r="TQN123" s="93"/>
      <c r="TQS123" s="93"/>
      <c r="TQV123" s="93"/>
      <c r="TQY123" s="93"/>
      <c r="TRB123" s="93"/>
      <c r="TRE123" s="93"/>
      <c r="TRH123" s="93"/>
      <c r="TRK123" s="93"/>
      <c r="TRQ123" s="93"/>
      <c r="TRT123" s="93"/>
      <c r="TRW123" s="93"/>
      <c r="TRY123" s="93"/>
      <c r="TRZ123" s="93"/>
      <c r="TSH123" s="93"/>
      <c r="TSK123" s="93"/>
      <c r="TSN123" s="93"/>
      <c r="TSY123" s="93"/>
      <c r="TSZ123" s="93"/>
      <c r="TTE123" s="93"/>
      <c r="TTI123" s="93"/>
      <c r="TTJ123" s="93"/>
      <c r="TTR123" s="93"/>
      <c r="TTS123" s="93"/>
      <c r="TUS123" s="93"/>
      <c r="TUT123" s="93"/>
      <c r="TUU123" s="93"/>
      <c r="TUV123" s="93"/>
      <c r="TUW123" s="93"/>
      <c r="TUX123" s="93"/>
      <c r="TUY123" s="93"/>
      <c r="TUZ123" s="93"/>
      <c r="TVA123" s="93"/>
      <c r="TVB123" s="93"/>
      <c r="TVC123" s="93"/>
      <c r="TVD123" s="93"/>
      <c r="TVE123" s="93"/>
      <c r="TVF123" s="93"/>
      <c r="TVG123" s="93"/>
      <c r="TVH123" s="93"/>
      <c r="TVI123" s="93"/>
      <c r="TVJ123" s="93"/>
      <c r="TVK123" s="93"/>
      <c r="TVL123" s="93"/>
      <c r="TVM123" s="93"/>
      <c r="TVN123" s="93"/>
      <c r="TVO123" s="93"/>
      <c r="TVP123" s="93"/>
      <c r="TVQ123" s="93"/>
      <c r="TVR123" s="93"/>
      <c r="TVS123" s="93"/>
      <c r="TVT123" s="93"/>
      <c r="TVU123" s="93"/>
      <c r="TVV123" s="93"/>
      <c r="TVW123" s="93"/>
      <c r="TVX123" s="93"/>
      <c r="TVY123" s="93"/>
      <c r="TVZ123" s="93"/>
      <c r="TWA123" s="93"/>
      <c r="TWB123" s="93"/>
      <c r="TWC123" s="93"/>
      <c r="TWD123" s="93"/>
      <c r="TWE123" s="93"/>
      <c r="TWF123" s="93"/>
      <c r="TWG123" s="93"/>
      <c r="TWH123" s="93"/>
      <c r="TWI123" s="93"/>
      <c r="TWJ123" s="93"/>
      <c r="TWK123" s="93"/>
      <c r="TWL123" s="93"/>
      <c r="TWM123" s="93"/>
      <c r="TWN123" s="93"/>
      <c r="TWO123" s="93"/>
      <c r="TWP123" s="93"/>
      <c r="TWQ123" s="93"/>
      <c r="TWR123" s="93"/>
      <c r="TWS123" s="93"/>
      <c r="TWT123" s="93"/>
      <c r="TWU123" s="93"/>
      <c r="TWV123" s="93"/>
      <c r="TWW123" s="93"/>
      <c r="TWX123" s="93"/>
      <c r="TXD123" s="93"/>
      <c r="TXG123" s="93"/>
      <c r="TXJ123" s="93"/>
      <c r="TXM123" s="93"/>
      <c r="TXP123" s="93"/>
      <c r="TXS123" s="93"/>
      <c r="TXY123" s="93"/>
      <c r="TYH123" s="93"/>
      <c r="TYK123" s="93"/>
      <c r="TYN123" s="93"/>
      <c r="TYQ123" s="93"/>
      <c r="TZC123" s="93"/>
      <c r="TZI123" s="93"/>
      <c r="TZL123" s="93"/>
      <c r="TZO123" s="93"/>
      <c r="TZR123" s="93"/>
      <c r="TZX123" s="93"/>
      <c r="UAA123" s="93"/>
      <c r="UAD123" s="93"/>
      <c r="UAG123" s="93"/>
      <c r="UAI123" s="93"/>
      <c r="UAJ123" s="93"/>
      <c r="UAO123" s="93"/>
      <c r="UAR123" s="93"/>
      <c r="UAU123" s="93"/>
      <c r="UAX123" s="93"/>
      <c r="UBA123" s="93"/>
      <c r="UBD123" s="93"/>
      <c r="UBG123" s="93"/>
      <c r="UBM123" s="93"/>
      <c r="UBP123" s="93"/>
      <c r="UBS123" s="93"/>
      <c r="UBU123" s="93"/>
      <c r="UBV123" s="93"/>
      <c r="UCD123" s="93"/>
      <c r="UCG123" s="93"/>
      <c r="UCJ123" s="93"/>
      <c r="UCU123" s="93"/>
      <c r="UCV123" s="93"/>
      <c r="UDA123" s="93"/>
      <c r="UDE123" s="93"/>
      <c r="UDF123" s="93"/>
      <c r="UDN123" s="93"/>
      <c r="UDO123" s="93"/>
      <c r="UEO123" s="93"/>
      <c r="UEP123" s="93"/>
      <c r="UEQ123" s="93"/>
      <c r="UER123" s="93"/>
      <c r="UES123" s="93"/>
      <c r="UET123" s="93"/>
      <c r="UEU123" s="93"/>
      <c r="UEV123" s="93"/>
      <c r="UEW123" s="93"/>
      <c r="UEX123" s="93"/>
      <c r="UEY123" s="93"/>
      <c r="UEZ123" s="93"/>
      <c r="UFA123" s="93"/>
      <c r="UFB123" s="93"/>
      <c r="UFC123" s="93"/>
      <c r="UFD123" s="93"/>
      <c r="UFE123" s="93"/>
      <c r="UFF123" s="93"/>
      <c r="UFG123" s="93"/>
      <c r="UFH123" s="93"/>
      <c r="UFI123" s="93"/>
      <c r="UFJ123" s="93"/>
      <c r="UFK123" s="93"/>
      <c r="UFL123" s="93"/>
      <c r="UFM123" s="93"/>
      <c r="UFN123" s="93"/>
      <c r="UFO123" s="93"/>
      <c r="UFP123" s="93"/>
      <c r="UFQ123" s="93"/>
      <c r="UFR123" s="93"/>
      <c r="UFS123" s="93"/>
      <c r="UFT123" s="93"/>
      <c r="UFU123" s="93"/>
      <c r="UFV123" s="93"/>
      <c r="UFW123" s="93"/>
      <c r="UFX123" s="93"/>
      <c r="UFY123" s="93"/>
      <c r="UFZ123" s="93"/>
      <c r="UGA123" s="93"/>
      <c r="UGB123" s="93"/>
      <c r="UGC123" s="93"/>
      <c r="UGD123" s="93"/>
      <c r="UGE123" s="93"/>
      <c r="UGF123" s="93"/>
      <c r="UGG123" s="93"/>
      <c r="UGH123" s="93"/>
      <c r="UGI123" s="93"/>
      <c r="UGJ123" s="93"/>
      <c r="UGK123" s="93"/>
      <c r="UGL123" s="93"/>
      <c r="UGM123" s="93"/>
      <c r="UGN123" s="93"/>
      <c r="UGO123" s="93"/>
      <c r="UGP123" s="93"/>
      <c r="UGQ123" s="93"/>
      <c r="UGR123" s="93"/>
      <c r="UGS123" s="93"/>
      <c r="UGT123" s="93"/>
      <c r="UGZ123" s="93"/>
      <c r="UHC123" s="93"/>
      <c r="UHF123" s="93"/>
      <c r="UHI123" s="93"/>
      <c r="UHL123" s="93"/>
      <c r="UHO123" s="93"/>
      <c r="UHU123" s="93"/>
      <c r="UID123" s="93"/>
      <c r="UIG123" s="93"/>
      <c r="UIJ123" s="93"/>
      <c r="UIM123" s="93"/>
      <c r="UIY123" s="93"/>
      <c r="UJE123" s="93"/>
      <c r="UJH123" s="93"/>
      <c r="UJK123" s="93"/>
      <c r="UJN123" s="93"/>
      <c r="UJT123" s="93"/>
      <c r="UJW123" s="93"/>
      <c r="UJZ123" s="93"/>
      <c r="UKC123" s="93"/>
      <c r="UKE123" s="93"/>
      <c r="UKF123" s="93"/>
      <c r="UKK123" s="93"/>
      <c r="UKN123" s="93"/>
      <c r="UKQ123" s="93"/>
      <c r="UKT123" s="93"/>
      <c r="UKW123" s="93"/>
      <c r="UKZ123" s="93"/>
      <c r="ULC123" s="93"/>
      <c r="ULI123" s="93"/>
      <c r="ULL123" s="93"/>
      <c r="ULO123" s="93"/>
      <c r="ULQ123" s="93"/>
      <c r="ULR123" s="93"/>
      <c r="ULZ123" s="93"/>
      <c r="UMC123" s="93"/>
      <c r="UMF123" s="93"/>
      <c r="UMQ123" s="93"/>
      <c r="UMR123" s="93"/>
      <c r="UMW123" s="93"/>
      <c r="UNA123" s="93"/>
      <c r="UNB123" s="93"/>
      <c r="UNJ123" s="93"/>
      <c r="UNK123" s="93"/>
      <c r="UOK123" s="93"/>
      <c r="UOL123" s="93"/>
      <c r="UOM123" s="93"/>
      <c r="UON123" s="93"/>
      <c r="UOO123" s="93"/>
      <c r="UOP123" s="93"/>
      <c r="UOQ123" s="93"/>
      <c r="UOR123" s="93"/>
      <c r="UOS123" s="93"/>
      <c r="UOT123" s="93"/>
      <c r="UOU123" s="93"/>
      <c r="UOV123" s="93"/>
      <c r="UOW123" s="93"/>
      <c r="UOX123" s="93"/>
      <c r="UOY123" s="93"/>
      <c r="UOZ123" s="93"/>
      <c r="UPA123" s="93"/>
      <c r="UPB123" s="93"/>
      <c r="UPC123" s="93"/>
      <c r="UPD123" s="93"/>
      <c r="UPE123" s="93"/>
      <c r="UPF123" s="93"/>
      <c r="UPG123" s="93"/>
      <c r="UPH123" s="93"/>
      <c r="UPI123" s="93"/>
      <c r="UPJ123" s="93"/>
      <c r="UPK123" s="93"/>
      <c r="UPL123" s="93"/>
      <c r="UPM123" s="93"/>
      <c r="UPN123" s="93"/>
      <c r="UPO123" s="93"/>
      <c r="UPP123" s="93"/>
      <c r="UPQ123" s="93"/>
      <c r="UPR123" s="93"/>
      <c r="UPS123" s="93"/>
      <c r="UPT123" s="93"/>
      <c r="UPU123" s="93"/>
      <c r="UPV123" s="93"/>
      <c r="UPW123" s="93"/>
      <c r="UPX123" s="93"/>
      <c r="UPY123" s="93"/>
      <c r="UPZ123" s="93"/>
      <c r="UQA123" s="93"/>
      <c r="UQB123" s="93"/>
      <c r="UQC123" s="93"/>
      <c r="UQD123" s="93"/>
      <c r="UQE123" s="93"/>
      <c r="UQF123" s="93"/>
      <c r="UQG123" s="93"/>
      <c r="UQH123" s="93"/>
      <c r="UQI123" s="93"/>
      <c r="UQJ123" s="93"/>
      <c r="UQK123" s="93"/>
      <c r="UQL123" s="93"/>
      <c r="UQM123" s="93"/>
      <c r="UQN123" s="93"/>
      <c r="UQO123" s="93"/>
      <c r="UQP123" s="93"/>
      <c r="UQV123" s="93"/>
      <c r="UQY123" s="93"/>
      <c r="URB123" s="93"/>
      <c r="URE123" s="93"/>
      <c r="URH123" s="93"/>
      <c r="URK123" s="93"/>
      <c r="URQ123" s="93"/>
      <c r="URZ123" s="93"/>
      <c r="USC123" s="93"/>
      <c r="USF123" s="93"/>
      <c r="USI123" s="93"/>
      <c r="USU123" s="93"/>
      <c r="UTA123" s="93"/>
      <c r="UTD123" s="93"/>
      <c r="UTG123" s="93"/>
      <c r="UTJ123" s="93"/>
      <c r="UTP123" s="93"/>
      <c r="UTS123" s="93"/>
      <c r="UTV123" s="93"/>
      <c r="UTY123" s="93"/>
      <c r="UUA123" s="93"/>
      <c r="UUB123" s="93"/>
      <c r="UUG123" s="93"/>
      <c r="UUJ123" s="93"/>
      <c r="UUM123" s="93"/>
      <c r="UUP123" s="93"/>
      <c r="UUS123" s="93"/>
      <c r="UUV123" s="93"/>
      <c r="UUY123" s="93"/>
      <c r="UVE123" s="93"/>
      <c r="UVH123" s="93"/>
      <c r="UVK123" s="93"/>
      <c r="UVM123" s="93"/>
      <c r="UVN123" s="93"/>
      <c r="UVV123" s="93"/>
      <c r="UVY123" s="93"/>
      <c r="UWB123" s="93"/>
      <c r="UWM123" s="93"/>
      <c r="UWN123" s="93"/>
      <c r="UWS123" s="93"/>
      <c r="UWW123" s="93"/>
      <c r="UWX123" s="93"/>
      <c r="UXF123" s="93"/>
      <c r="UXG123" s="93"/>
      <c r="UYG123" s="93"/>
      <c r="UYH123" s="93"/>
      <c r="UYI123" s="93"/>
      <c r="UYJ123" s="93"/>
      <c r="UYK123" s="93"/>
      <c r="UYL123" s="93"/>
      <c r="UYM123" s="93"/>
      <c r="UYN123" s="93"/>
      <c r="UYO123" s="93"/>
      <c r="UYP123" s="93"/>
      <c r="UYQ123" s="93"/>
      <c r="UYR123" s="93"/>
      <c r="UYS123" s="93"/>
      <c r="UYT123" s="93"/>
      <c r="UYU123" s="93"/>
      <c r="UYV123" s="93"/>
      <c r="UYW123" s="93"/>
      <c r="UYX123" s="93"/>
      <c r="UYY123" s="93"/>
      <c r="UYZ123" s="93"/>
      <c r="UZA123" s="93"/>
      <c r="UZB123" s="93"/>
      <c r="UZC123" s="93"/>
      <c r="UZD123" s="93"/>
      <c r="UZE123" s="93"/>
      <c r="UZF123" s="93"/>
      <c r="UZG123" s="93"/>
      <c r="UZH123" s="93"/>
      <c r="UZI123" s="93"/>
      <c r="UZJ123" s="93"/>
      <c r="UZK123" s="93"/>
      <c r="UZL123" s="93"/>
      <c r="UZM123" s="93"/>
      <c r="UZN123" s="93"/>
      <c r="UZO123" s="93"/>
      <c r="UZP123" s="93"/>
      <c r="UZQ123" s="93"/>
      <c r="UZR123" s="93"/>
      <c r="UZS123" s="93"/>
      <c r="UZT123" s="93"/>
      <c r="UZU123" s="93"/>
      <c r="UZV123" s="93"/>
      <c r="UZW123" s="93"/>
      <c r="UZX123" s="93"/>
      <c r="UZY123" s="93"/>
      <c r="UZZ123" s="93"/>
      <c r="VAA123" s="93"/>
      <c r="VAB123" s="93"/>
      <c r="VAC123" s="93"/>
      <c r="VAD123" s="93"/>
      <c r="VAE123" s="93"/>
      <c r="VAF123" s="93"/>
      <c r="VAG123" s="93"/>
      <c r="VAH123" s="93"/>
      <c r="VAI123" s="93"/>
      <c r="VAJ123" s="93"/>
      <c r="VAK123" s="93"/>
      <c r="VAL123" s="93"/>
      <c r="VAR123" s="93"/>
      <c r="VAU123" s="93"/>
      <c r="VAX123" s="93"/>
      <c r="VBA123" s="93"/>
      <c r="VBD123" s="93"/>
      <c r="VBG123" s="93"/>
      <c r="VBM123" s="93"/>
      <c r="VBV123" s="93"/>
      <c r="VBY123" s="93"/>
      <c r="VCB123" s="93"/>
      <c r="VCE123" s="93"/>
      <c r="VCQ123" s="93"/>
      <c r="VCW123" s="93"/>
      <c r="VCZ123" s="93"/>
      <c r="VDC123" s="93"/>
      <c r="VDF123" s="93"/>
      <c r="VDL123" s="93"/>
      <c r="VDO123" s="93"/>
      <c r="VDR123" s="93"/>
      <c r="VDU123" s="93"/>
      <c r="VDW123" s="93"/>
      <c r="VDX123" s="93"/>
      <c r="VEC123" s="93"/>
      <c r="VEF123" s="93"/>
      <c r="VEI123" s="93"/>
      <c r="VEL123" s="93"/>
      <c r="VEO123" s="93"/>
      <c r="VER123" s="93"/>
      <c r="VEU123" s="93"/>
      <c r="VFA123" s="93"/>
      <c r="VFD123" s="93"/>
      <c r="VFG123" s="93"/>
      <c r="VFI123" s="93"/>
      <c r="VFJ123" s="93"/>
      <c r="VFR123" s="93"/>
      <c r="VFU123" s="93"/>
      <c r="VFX123" s="93"/>
      <c r="VGI123" s="93"/>
      <c r="VGJ123" s="93"/>
      <c r="VGO123" s="93"/>
      <c r="VGS123" s="93"/>
      <c r="VGT123" s="93"/>
      <c r="VHB123" s="93"/>
      <c r="VHC123" s="93"/>
      <c r="VIC123" s="93"/>
      <c r="VID123" s="93"/>
      <c r="VIE123" s="93"/>
      <c r="VIF123" s="93"/>
      <c r="VIG123" s="93"/>
      <c r="VIH123" s="93"/>
      <c r="VII123" s="93"/>
      <c r="VIJ123" s="93"/>
      <c r="VIK123" s="93"/>
      <c r="VIL123" s="93"/>
      <c r="VIM123" s="93"/>
      <c r="VIN123" s="93"/>
      <c r="VIO123" s="93"/>
      <c r="VIP123" s="93"/>
      <c r="VIQ123" s="93"/>
      <c r="VIR123" s="93"/>
      <c r="VIS123" s="93"/>
      <c r="VIT123" s="93"/>
      <c r="VIU123" s="93"/>
      <c r="VIV123" s="93"/>
      <c r="VIW123" s="93"/>
      <c r="VIX123" s="93"/>
      <c r="VIY123" s="93"/>
      <c r="VIZ123" s="93"/>
      <c r="VJA123" s="93"/>
      <c r="VJB123" s="93"/>
      <c r="VJC123" s="93"/>
      <c r="VJD123" s="93"/>
      <c r="VJE123" s="93"/>
      <c r="VJF123" s="93"/>
      <c r="VJG123" s="93"/>
      <c r="VJH123" s="93"/>
      <c r="VJI123" s="93"/>
      <c r="VJJ123" s="93"/>
      <c r="VJK123" s="93"/>
      <c r="VJL123" s="93"/>
      <c r="VJM123" s="93"/>
      <c r="VJN123" s="93"/>
      <c r="VJO123" s="93"/>
      <c r="VJP123" s="93"/>
      <c r="VJQ123" s="93"/>
      <c r="VJR123" s="93"/>
      <c r="VJS123" s="93"/>
      <c r="VJT123" s="93"/>
      <c r="VJU123" s="93"/>
      <c r="VJV123" s="93"/>
      <c r="VJW123" s="93"/>
      <c r="VJX123" s="93"/>
      <c r="VJY123" s="93"/>
      <c r="VJZ123" s="93"/>
      <c r="VKA123" s="93"/>
      <c r="VKB123" s="93"/>
      <c r="VKC123" s="93"/>
      <c r="VKD123" s="93"/>
      <c r="VKE123" s="93"/>
      <c r="VKF123" s="93"/>
      <c r="VKG123" s="93"/>
      <c r="VKH123" s="93"/>
      <c r="VKN123" s="93"/>
      <c r="VKQ123" s="93"/>
      <c r="VKT123" s="93"/>
      <c r="VKW123" s="93"/>
      <c r="VKZ123" s="93"/>
      <c r="VLC123" s="93"/>
      <c r="VLI123" s="93"/>
      <c r="VLR123" s="93"/>
      <c r="VLU123" s="93"/>
      <c r="VLX123" s="93"/>
      <c r="VMA123" s="93"/>
      <c r="VMM123" s="93"/>
      <c r="VMS123" s="93"/>
      <c r="VMV123" s="93"/>
      <c r="VMY123" s="93"/>
      <c r="VNB123" s="93"/>
      <c r="VNH123" s="93"/>
      <c r="VNK123" s="93"/>
      <c r="VNN123" s="93"/>
      <c r="VNQ123" s="93"/>
      <c r="VNS123" s="93"/>
      <c r="VNT123" s="93"/>
      <c r="VNY123" s="93"/>
      <c r="VOB123" s="93"/>
      <c r="VOE123" s="93"/>
      <c r="VOH123" s="93"/>
      <c r="VOK123" s="93"/>
      <c r="VON123" s="93"/>
      <c r="VOQ123" s="93"/>
      <c r="VOW123" s="93"/>
      <c r="VOZ123" s="93"/>
      <c r="VPC123" s="93"/>
      <c r="VPE123" s="93"/>
      <c r="VPF123" s="93"/>
      <c r="VPN123" s="93"/>
      <c r="VPQ123" s="93"/>
      <c r="VPT123" s="93"/>
      <c r="VQE123" s="93"/>
      <c r="VQF123" s="93"/>
      <c r="VQK123" s="93"/>
      <c r="VQO123" s="93"/>
      <c r="VQP123" s="93"/>
      <c r="VQX123" s="93"/>
      <c r="VQY123" s="93"/>
      <c r="VRY123" s="93"/>
      <c r="VRZ123" s="93"/>
      <c r="VSA123" s="93"/>
      <c r="VSB123" s="93"/>
      <c r="VSC123" s="93"/>
      <c r="VSD123" s="93"/>
      <c r="VSE123" s="93"/>
      <c r="VSF123" s="93"/>
      <c r="VSG123" s="93"/>
      <c r="VSH123" s="93"/>
      <c r="VSI123" s="93"/>
      <c r="VSJ123" s="93"/>
      <c r="VSK123" s="93"/>
      <c r="VSL123" s="93"/>
      <c r="VSM123" s="93"/>
      <c r="VSN123" s="93"/>
      <c r="VSO123" s="93"/>
      <c r="VSP123" s="93"/>
      <c r="VSQ123" s="93"/>
      <c r="VSR123" s="93"/>
      <c r="VSS123" s="93"/>
      <c r="VST123" s="93"/>
      <c r="VSU123" s="93"/>
      <c r="VSV123" s="93"/>
      <c r="VSW123" s="93"/>
      <c r="VSX123" s="93"/>
      <c r="VSY123" s="93"/>
      <c r="VSZ123" s="93"/>
      <c r="VTA123" s="93"/>
      <c r="VTB123" s="93"/>
      <c r="VTC123" s="93"/>
      <c r="VTD123" s="93"/>
      <c r="VTE123" s="93"/>
      <c r="VTF123" s="93"/>
      <c r="VTG123" s="93"/>
      <c r="VTH123" s="93"/>
      <c r="VTI123" s="93"/>
      <c r="VTJ123" s="93"/>
      <c r="VTK123" s="93"/>
      <c r="VTL123" s="93"/>
      <c r="VTM123" s="93"/>
      <c r="VTN123" s="93"/>
      <c r="VTO123" s="93"/>
      <c r="VTP123" s="93"/>
      <c r="VTQ123" s="93"/>
      <c r="VTR123" s="93"/>
      <c r="VTS123" s="93"/>
      <c r="VTT123" s="93"/>
      <c r="VTU123" s="93"/>
      <c r="VTV123" s="93"/>
      <c r="VTW123" s="93"/>
      <c r="VTX123" s="93"/>
      <c r="VTY123" s="93"/>
      <c r="VTZ123" s="93"/>
      <c r="VUA123" s="93"/>
      <c r="VUB123" s="93"/>
      <c r="VUC123" s="93"/>
      <c r="VUD123" s="93"/>
      <c r="VUJ123" s="93"/>
      <c r="VUM123" s="93"/>
      <c r="VUP123" s="93"/>
      <c r="VUS123" s="93"/>
      <c r="VUV123" s="93"/>
      <c r="VUY123" s="93"/>
      <c r="VVE123" s="93"/>
      <c r="VVN123" s="93"/>
      <c r="VVQ123" s="93"/>
      <c r="VVT123" s="93"/>
      <c r="VVW123" s="93"/>
      <c r="VWI123" s="93"/>
      <c r="VWO123" s="93"/>
      <c r="VWR123" s="93"/>
      <c r="VWU123" s="93"/>
      <c r="VWX123" s="93"/>
      <c r="VXD123" s="93"/>
      <c r="VXG123" s="93"/>
      <c r="VXJ123" s="93"/>
      <c r="VXM123" s="93"/>
      <c r="VXO123" s="93"/>
      <c r="VXP123" s="93"/>
      <c r="VXU123" s="93"/>
      <c r="VXX123" s="93"/>
      <c r="VYA123" s="93"/>
      <c r="VYD123" s="93"/>
      <c r="VYG123" s="93"/>
      <c r="VYJ123" s="93"/>
      <c r="VYM123" s="93"/>
      <c r="VYS123" s="93"/>
      <c r="VYV123" s="93"/>
      <c r="VYY123" s="93"/>
      <c r="VZA123" s="93"/>
      <c r="VZB123" s="93"/>
      <c r="VZJ123" s="93"/>
      <c r="VZM123" s="93"/>
      <c r="VZP123" s="93"/>
      <c r="WAA123" s="93"/>
      <c r="WAB123" s="93"/>
      <c r="WAG123" s="93"/>
      <c r="WAK123" s="93"/>
      <c r="WAL123" s="93"/>
      <c r="WAT123" s="93"/>
      <c r="WAU123" s="93"/>
      <c r="WBU123" s="93"/>
      <c r="WBV123" s="93"/>
      <c r="WBW123" s="93"/>
      <c r="WBX123" s="93"/>
      <c r="WBY123" s="93"/>
      <c r="WBZ123" s="93"/>
      <c r="WCA123" s="93"/>
      <c r="WCB123" s="93"/>
      <c r="WCC123" s="93"/>
      <c r="WCD123" s="93"/>
      <c r="WCE123" s="93"/>
      <c r="WCF123" s="93"/>
      <c r="WCG123" s="93"/>
      <c r="WCH123" s="93"/>
      <c r="WCI123" s="93"/>
      <c r="WCJ123" s="93"/>
      <c r="WCK123" s="93"/>
      <c r="WCL123" s="93"/>
      <c r="WCM123" s="93"/>
      <c r="WCN123" s="93"/>
      <c r="WCO123" s="93"/>
      <c r="WCP123" s="93"/>
      <c r="WCQ123" s="93"/>
      <c r="WCR123" s="93"/>
      <c r="WCS123" s="93"/>
      <c r="WCT123" s="93"/>
      <c r="WCU123" s="93"/>
      <c r="WCV123" s="93"/>
      <c r="WCW123" s="93"/>
      <c r="WCX123" s="93"/>
      <c r="WCY123" s="93"/>
      <c r="WCZ123" s="93"/>
      <c r="WDA123" s="93"/>
      <c r="WDB123" s="93"/>
      <c r="WDC123" s="93"/>
      <c r="WDD123" s="93"/>
      <c r="WDE123" s="93"/>
      <c r="WDF123" s="93"/>
      <c r="WDG123" s="93"/>
      <c r="WDH123" s="93"/>
      <c r="WDI123" s="93"/>
      <c r="WDJ123" s="93"/>
      <c r="WDK123" s="93"/>
      <c r="WDL123" s="93"/>
      <c r="WDM123" s="93"/>
      <c r="WDN123" s="93"/>
      <c r="WDO123" s="93"/>
      <c r="WDP123" s="93"/>
      <c r="WDQ123" s="93"/>
      <c r="WDR123" s="93"/>
      <c r="WDS123" s="93"/>
      <c r="WDT123" s="93"/>
      <c r="WDU123" s="93"/>
      <c r="WDV123" s="93"/>
      <c r="WDW123" s="93"/>
      <c r="WDX123" s="93"/>
      <c r="WDY123" s="93"/>
      <c r="WDZ123" s="93"/>
      <c r="WEF123" s="93"/>
      <c r="WEI123" s="93"/>
      <c r="WEL123" s="93"/>
      <c r="WEO123" s="93"/>
      <c r="WER123" s="93"/>
      <c r="WEU123" s="93"/>
      <c r="WFA123" s="93"/>
      <c r="WFJ123" s="93"/>
      <c r="WFM123" s="93"/>
      <c r="WFP123" s="93"/>
      <c r="WFS123" s="93"/>
      <c r="WGE123" s="93"/>
      <c r="WGK123" s="93"/>
      <c r="WGN123" s="93"/>
      <c r="WGQ123" s="93"/>
      <c r="WGT123" s="93"/>
      <c r="WGZ123" s="93"/>
      <c r="WHC123" s="93"/>
      <c r="WHF123" s="93"/>
      <c r="WHI123" s="93"/>
      <c r="WHK123" s="93"/>
      <c r="WHL123" s="93"/>
      <c r="WHQ123" s="93"/>
      <c r="WHT123" s="93"/>
      <c r="WHW123" s="93"/>
      <c r="WHZ123" s="93"/>
      <c r="WIC123" s="93"/>
      <c r="WIF123" s="93"/>
      <c r="WII123" s="93"/>
      <c r="WIO123" s="93"/>
      <c r="WIR123" s="93"/>
      <c r="WIU123" s="93"/>
      <c r="WIW123" s="93"/>
      <c r="WIX123" s="93"/>
      <c r="WJF123" s="93"/>
      <c r="WJI123" s="93"/>
      <c r="WJL123" s="93"/>
      <c r="WJW123" s="93"/>
      <c r="WJX123" s="93"/>
      <c r="WKC123" s="93"/>
      <c r="WKG123" s="93"/>
      <c r="WKH123" s="93"/>
      <c r="WKP123" s="93"/>
      <c r="WKQ123" s="93"/>
      <c r="WLQ123" s="93"/>
      <c r="WLR123" s="93"/>
      <c r="WLS123" s="93"/>
      <c r="WLT123" s="93"/>
      <c r="WLU123" s="93"/>
      <c r="WLV123" s="93"/>
      <c r="WLW123" s="93"/>
      <c r="WLX123" s="93"/>
      <c r="WLY123" s="93"/>
      <c r="WLZ123" s="93"/>
      <c r="WMA123" s="93"/>
      <c r="WMB123" s="93"/>
      <c r="WMC123" s="93"/>
      <c r="WMD123" s="93"/>
      <c r="WME123" s="93"/>
      <c r="WMF123" s="93"/>
      <c r="WMG123" s="93"/>
      <c r="WMH123" s="93"/>
      <c r="WMI123" s="93"/>
      <c r="WMJ123" s="93"/>
      <c r="WMK123" s="93"/>
      <c r="WML123" s="93"/>
      <c r="WMM123" s="93"/>
      <c r="WMN123" s="93"/>
      <c r="WMO123" s="93"/>
      <c r="WMP123" s="93"/>
      <c r="WMQ123" s="93"/>
      <c r="WMR123" s="93"/>
      <c r="WMS123" s="93"/>
      <c r="WMT123" s="93"/>
      <c r="WMU123" s="93"/>
      <c r="WMV123" s="93"/>
      <c r="WMW123" s="93"/>
      <c r="WMX123" s="93"/>
      <c r="WMY123" s="93"/>
      <c r="WMZ123" s="93"/>
      <c r="WNA123" s="93"/>
      <c r="WNB123" s="93"/>
      <c r="WNC123" s="93"/>
      <c r="WND123" s="93"/>
      <c r="WNE123" s="93"/>
      <c r="WNF123" s="93"/>
      <c r="WNG123" s="93"/>
      <c r="WNH123" s="93"/>
      <c r="WNI123" s="93"/>
      <c r="WNJ123" s="93"/>
      <c r="WNK123" s="93"/>
      <c r="WNL123" s="93"/>
      <c r="WNM123" s="93"/>
      <c r="WNN123" s="93"/>
      <c r="WNO123" s="93"/>
      <c r="WNP123" s="93"/>
      <c r="WNQ123" s="93"/>
      <c r="WNR123" s="93"/>
      <c r="WNS123" s="93"/>
      <c r="WNT123" s="93"/>
      <c r="WNU123" s="93"/>
      <c r="WNV123" s="93"/>
      <c r="WOB123" s="93"/>
      <c r="WOE123" s="93"/>
      <c r="WOH123" s="93"/>
      <c r="WOK123" s="93"/>
      <c r="WON123" s="93"/>
      <c r="WOQ123" s="93"/>
      <c r="WOW123" s="93"/>
      <c r="WPF123" s="93"/>
      <c r="WPI123" s="93"/>
      <c r="WPL123" s="93"/>
      <c r="WPO123" s="93"/>
      <c r="WQA123" s="93"/>
      <c r="WQG123" s="93"/>
      <c r="WQJ123" s="93"/>
      <c r="WQM123" s="93"/>
      <c r="WQP123" s="93"/>
      <c r="WQV123" s="93"/>
      <c r="WQY123" s="93"/>
      <c r="WRB123" s="93"/>
      <c r="WRE123" s="93"/>
      <c r="WRG123" s="93"/>
      <c r="WRH123" s="93"/>
      <c r="WRM123" s="93"/>
      <c r="WRP123" s="93"/>
      <c r="WRS123" s="93"/>
      <c r="WRV123" s="93"/>
      <c r="WRY123" s="93"/>
      <c r="WSB123" s="93"/>
      <c r="WSE123" s="93"/>
      <c r="WSK123" s="93"/>
      <c r="WSN123" s="93"/>
      <c r="WSQ123" s="93"/>
      <c r="WSS123" s="93"/>
      <c r="WST123" s="93"/>
      <c r="WTB123" s="93"/>
      <c r="WTE123" s="93"/>
      <c r="WTH123" s="93"/>
      <c r="WTS123" s="93"/>
      <c r="WTT123" s="93"/>
      <c r="WTY123" s="93"/>
      <c r="WUC123" s="93"/>
      <c r="WUD123" s="93"/>
      <c r="WUL123" s="93"/>
      <c r="WUM123" s="93"/>
      <c r="WVM123" s="93"/>
      <c r="WVN123" s="93"/>
      <c r="WVO123" s="93"/>
      <c r="WVP123" s="93"/>
      <c r="WVQ123" s="93"/>
      <c r="WVR123" s="93"/>
      <c r="WVS123" s="93"/>
      <c r="WVT123" s="93"/>
      <c r="WVU123" s="93"/>
      <c r="WVV123" s="93"/>
      <c r="WVW123" s="93"/>
      <c r="WVX123" s="93"/>
      <c r="WVY123" s="93"/>
      <c r="WVZ123" s="93"/>
      <c r="WWA123" s="93"/>
      <c r="WWB123" s="93"/>
      <c r="WWC123" s="93"/>
      <c r="WWD123" s="93"/>
      <c r="WWE123" s="93"/>
      <c r="WWF123" s="93"/>
      <c r="WWG123" s="93"/>
      <c r="WWH123" s="93"/>
      <c r="WWI123" s="93"/>
      <c r="WWJ123" s="93"/>
      <c r="WWK123" s="93"/>
      <c r="WWL123" s="93"/>
      <c r="WWM123" s="93"/>
      <c r="WWN123" s="93"/>
      <c r="WWO123" s="93"/>
      <c r="WWP123" s="93"/>
      <c r="WWQ123" s="93"/>
      <c r="WWR123" s="93"/>
      <c r="WWS123" s="93"/>
      <c r="WWT123" s="93"/>
      <c r="WWU123" s="93"/>
      <c r="WWV123" s="93"/>
      <c r="WWW123" s="93"/>
      <c r="WWX123" s="93"/>
      <c r="WWY123" s="93"/>
      <c r="WWZ123" s="93"/>
      <c r="WXA123" s="93"/>
      <c r="WXB123" s="93"/>
      <c r="WXC123" s="93"/>
      <c r="WXD123" s="93"/>
      <c r="WXE123" s="93"/>
      <c r="WXF123" s="93"/>
      <c r="WXG123" s="93"/>
      <c r="WXH123" s="93"/>
      <c r="WXI123" s="93"/>
      <c r="WXJ123" s="93"/>
      <c r="WXK123" s="93"/>
      <c r="WXL123" s="93"/>
      <c r="WXM123" s="93"/>
      <c r="WXN123" s="93"/>
      <c r="WXO123" s="93"/>
      <c r="WXP123" s="93"/>
      <c r="WXQ123" s="93"/>
      <c r="WXR123" s="93"/>
      <c r="WXS123" s="93"/>
      <c r="WXT123" s="93"/>
      <c r="WXU123" s="93"/>
      <c r="WXV123" s="93"/>
      <c r="WXW123" s="93"/>
      <c r="WXX123" s="93"/>
      <c r="WXY123" s="93"/>
      <c r="WXZ123" s="93"/>
      <c r="WYA123" s="93"/>
      <c r="WYB123" s="93"/>
      <c r="WYC123" s="93"/>
      <c r="WYD123" s="93"/>
      <c r="WYE123" s="93"/>
      <c r="WYF123" s="93"/>
      <c r="WYG123" s="93"/>
      <c r="WYH123" s="93"/>
      <c r="WYI123" s="93"/>
      <c r="WYJ123" s="93"/>
      <c r="WYK123" s="93"/>
      <c r="WYL123" s="93"/>
      <c r="WYM123" s="93"/>
      <c r="WYN123" s="93"/>
      <c r="WYO123" s="93"/>
      <c r="WYP123" s="93"/>
      <c r="WYQ123" s="93"/>
      <c r="WYR123" s="93"/>
      <c r="WYS123" s="93"/>
      <c r="WYT123" s="93"/>
      <c r="WYU123" s="93"/>
      <c r="WYV123" s="93"/>
      <c r="WYW123" s="93"/>
      <c r="WYX123" s="93"/>
      <c r="WYY123" s="93"/>
      <c r="WYZ123" s="93"/>
      <c r="WZA123" s="93"/>
      <c r="WZB123" s="93"/>
      <c r="WZC123" s="93"/>
      <c r="WZD123" s="93"/>
      <c r="WZE123" s="93"/>
      <c r="WZF123" s="93"/>
      <c r="WZG123" s="93"/>
      <c r="WZH123" s="93"/>
      <c r="WZI123" s="93"/>
      <c r="WZJ123" s="93"/>
      <c r="WZK123" s="93"/>
      <c r="WZL123" s="93"/>
      <c r="WZM123" s="93"/>
      <c r="WZN123" s="93"/>
      <c r="WZO123" s="93"/>
      <c r="WZP123" s="93"/>
      <c r="WZQ123" s="93"/>
      <c r="WZR123" s="93"/>
      <c r="WZS123" s="93"/>
      <c r="WZT123" s="93"/>
      <c r="WZU123" s="93"/>
      <c r="WZV123" s="93"/>
      <c r="WZW123" s="93"/>
      <c r="WZX123" s="93"/>
      <c r="WZY123" s="93"/>
      <c r="WZZ123" s="93"/>
      <c r="XAA123" s="93"/>
      <c r="XAB123" s="93"/>
      <c r="XAC123" s="93"/>
      <c r="XAD123" s="93"/>
      <c r="XAE123" s="93"/>
      <c r="XAF123" s="93"/>
      <c r="XAG123" s="93"/>
      <c r="XAH123" s="93"/>
      <c r="XAI123" s="93"/>
      <c r="XAJ123" s="93"/>
      <c r="XAK123" s="93"/>
      <c r="XAL123" s="93"/>
      <c r="XAM123" s="93"/>
      <c r="XAN123" s="93"/>
      <c r="XAO123" s="93"/>
      <c r="XAP123" s="93"/>
      <c r="XAQ123" s="93"/>
      <c r="XAR123" s="93"/>
      <c r="XAS123" s="93"/>
      <c r="XAT123" s="93"/>
      <c r="XAU123" s="93"/>
      <c r="XAV123" s="93"/>
      <c r="XAW123" s="93"/>
      <c r="XAX123" s="93"/>
      <c r="XAY123" s="93"/>
      <c r="XAZ123" s="93"/>
      <c r="XBA123" s="93"/>
      <c r="XBB123" s="93"/>
      <c r="XBC123" s="93"/>
      <c r="XBD123" s="93"/>
      <c r="XBE123" s="93"/>
      <c r="XBF123" s="93"/>
      <c r="XBG123" s="93"/>
      <c r="XBH123" s="93"/>
      <c r="XBI123" s="93"/>
      <c r="XBJ123" s="93"/>
      <c r="XBK123" s="93"/>
      <c r="XBL123" s="93"/>
      <c r="XBM123" s="93"/>
      <c r="XBN123" s="93"/>
      <c r="XBO123" s="93"/>
      <c r="XBP123" s="93"/>
      <c r="XBQ123" s="93"/>
      <c r="XBR123" s="93"/>
      <c r="XBS123" s="93"/>
      <c r="XBT123" s="93"/>
      <c r="XBU123" s="93"/>
      <c r="XBV123" s="93"/>
      <c r="XBW123" s="93"/>
      <c r="XBX123" s="93"/>
      <c r="XBY123" s="93"/>
      <c r="XBZ123" s="93"/>
      <c r="XCA123" s="93"/>
      <c r="XCB123" s="93"/>
      <c r="XCC123" s="93"/>
      <c r="XCD123" s="93"/>
      <c r="XCE123" s="93"/>
      <c r="XCF123" s="93"/>
      <c r="XCG123" s="93"/>
      <c r="XCH123" s="93"/>
      <c r="XCI123" s="93"/>
      <c r="XCJ123" s="93"/>
      <c r="XCK123" s="93"/>
      <c r="XCL123" s="93"/>
      <c r="XCM123" s="93"/>
      <c r="XCN123" s="93"/>
      <c r="XCO123" s="93"/>
      <c r="XCP123" s="93"/>
      <c r="XCQ123" s="93"/>
      <c r="XCR123" s="93"/>
      <c r="XCS123" s="93"/>
      <c r="XCT123" s="93"/>
      <c r="XCU123" s="93"/>
      <c r="XCV123" s="93"/>
      <c r="XCW123" s="93"/>
      <c r="XCX123" s="93"/>
      <c r="XCY123" s="93"/>
      <c r="XCZ123" s="93"/>
      <c r="XDA123" s="93"/>
      <c r="XDB123" s="93"/>
      <c r="XDC123" s="93"/>
      <c r="XDD123" s="93"/>
      <c r="XDE123" s="93"/>
      <c r="XDF123" s="93"/>
      <c r="XDG123" s="93"/>
      <c r="XDH123" s="93"/>
      <c r="XDI123" s="93"/>
      <c r="XDJ123" s="93"/>
      <c r="XDK123" s="93"/>
      <c r="XDL123" s="93"/>
      <c r="XDM123" s="93"/>
      <c r="XDN123" s="93"/>
      <c r="XDO123" s="93"/>
      <c r="XDP123" s="93"/>
      <c r="XDQ123" s="93"/>
      <c r="XDR123" s="93"/>
      <c r="XDS123" s="93"/>
      <c r="XDT123" s="93"/>
      <c r="XDU123" s="93"/>
      <c r="XDV123" s="93"/>
      <c r="XDW123" s="93"/>
      <c r="XDX123" s="93"/>
      <c r="XDY123" s="93"/>
      <c r="XDZ123" s="93"/>
      <c r="XEA123" s="93"/>
      <c r="XEB123" s="93"/>
      <c r="XEC123" s="93"/>
      <c r="XED123" s="93"/>
      <c r="XEE123" s="93"/>
      <c r="XEF123" s="93"/>
      <c r="XEG123" s="93"/>
      <c r="XEH123" s="93"/>
      <c r="XEI123" s="93"/>
      <c r="XEJ123" s="93"/>
      <c r="XEK123" s="93"/>
      <c r="XEL123" s="93"/>
      <c r="XEM123" s="93"/>
      <c r="XEN123" s="93"/>
      <c r="XEO123" s="93"/>
      <c r="XEP123" s="93"/>
      <c r="XEQ123" s="93"/>
      <c r="XER123" s="93"/>
      <c r="XES123" s="93"/>
      <c r="XET123" s="93"/>
      <c r="XEU123" s="93"/>
      <c r="XEV123" s="93"/>
      <c r="XEW123" s="93"/>
      <c r="XEX123" s="93"/>
      <c r="XEY123" s="93"/>
      <c r="XEZ123" s="93"/>
      <c r="XFA123" s="93"/>
      <c r="XFB123" s="93"/>
      <c r="XFC123" s="93"/>
      <c r="XFD123" s="93"/>
    </row>
    <row r="124" spans="1:1003 1029:2027 2053:3051 3077:4075 4101:5099 5125:6123 6149:7147 7173:8171 8197:9195 9221:10219 10245:11243 11269:12267 12293:13291 13317:14315 14341:15339 15365:16384" s="62" customFormat="1" ht="20.25" hidden="1" customHeight="1">
      <c r="A124" s="8" t="s">
        <v>206</v>
      </c>
      <c r="B124" s="54"/>
      <c r="C124" s="54"/>
      <c r="D124" s="54">
        <v>0</v>
      </c>
      <c r="E124" s="54">
        <v>0</v>
      </c>
      <c r="F124" s="54">
        <v>0</v>
      </c>
      <c r="G124" s="56">
        <v>0</v>
      </c>
      <c r="H124" s="56"/>
      <c r="I124" s="56">
        <v>0</v>
      </c>
      <c r="J124" s="9"/>
      <c r="K124" s="13"/>
      <c r="L124" s="11"/>
    </row>
    <row r="125" spans="1:1003 1029:2027 2053:3051 3077:4075 4101:5099 5125:6123 6149:7147 7173:8171 8197:9195 9221:10219 10245:11243 11269:12267 12293:13291 13317:14315 14341:15339 15365:16384" s="62" customFormat="1" ht="20.25" hidden="1" customHeight="1">
      <c r="A125" s="8" t="s">
        <v>114</v>
      </c>
      <c r="B125" s="54"/>
      <c r="C125" s="54"/>
      <c r="D125" s="54">
        <v>0</v>
      </c>
      <c r="E125" s="54">
        <v>0</v>
      </c>
      <c r="F125" s="54">
        <v>0</v>
      </c>
      <c r="G125" s="56">
        <v>0</v>
      </c>
      <c r="H125" s="56"/>
      <c r="I125" s="56">
        <v>0</v>
      </c>
      <c r="J125" s="9"/>
      <c r="K125" s="13"/>
      <c r="L125" s="11"/>
    </row>
    <row r="126" spans="1:1003 1029:2027 2053:3051 3077:4075 4101:5099 5125:6123 6149:7147 7173:8171 8197:9195 9221:10219 10245:11243 11269:12267 12293:13291 13317:14315 14341:15339 15365:16384" s="62" customFormat="1" ht="26.25" customHeight="1">
      <c r="A126" s="23" t="s">
        <v>115</v>
      </c>
      <c r="B126" s="54" t="s">
        <v>321</v>
      </c>
      <c r="C126" s="54">
        <v>0</v>
      </c>
      <c r="D126" s="54">
        <v>0</v>
      </c>
      <c r="E126" s="54">
        <v>0</v>
      </c>
      <c r="F126" s="54">
        <v>0</v>
      </c>
      <c r="G126" s="56">
        <v>0</v>
      </c>
      <c r="H126" s="56"/>
      <c r="I126" s="56">
        <v>-415</v>
      </c>
      <c r="J126" s="98">
        <v>83</v>
      </c>
      <c r="K126" s="99">
        <v>8500</v>
      </c>
      <c r="L126" s="100">
        <f>+K126*J126</f>
        <v>705500</v>
      </c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P126" s="93"/>
      <c r="BS126" s="93"/>
      <c r="BV126" s="93"/>
      <c r="BY126" s="93"/>
      <c r="CB126" s="93"/>
      <c r="CE126" s="93"/>
      <c r="CK126" s="93"/>
      <c r="CT126" s="93"/>
      <c r="CW126" s="93"/>
      <c r="CZ126" s="93"/>
      <c r="DC126" s="93"/>
      <c r="DO126" s="93"/>
      <c r="DU126" s="93"/>
      <c r="DX126" s="93"/>
      <c r="EA126" s="93"/>
      <c r="ED126" s="93"/>
      <c r="EJ126" s="93"/>
      <c r="EM126" s="93"/>
      <c r="EP126" s="93"/>
      <c r="ES126" s="93"/>
      <c r="EU126" s="93"/>
      <c r="EV126" s="93"/>
      <c r="FA126" s="93"/>
      <c r="FD126" s="93"/>
      <c r="FG126" s="93"/>
      <c r="FJ126" s="93"/>
      <c r="FM126" s="93"/>
      <c r="FP126" s="93"/>
      <c r="FS126" s="93"/>
      <c r="FY126" s="93"/>
      <c r="GB126" s="93"/>
      <c r="GE126" s="93"/>
      <c r="GG126" s="93"/>
      <c r="GH126" s="93"/>
      <c r="GP126" s="93"/>
      <c r="GS126" s="93"/>
      <c r="GV126" s="93"/>
      <c r="HG126" s="93"/>
      <c r="HH126" s="93"/>
      <c r="HM126" s="93"/>
      <c r="HQ126" s="93"/>
      <c r="HR126" s="93"/>
      <c r="HZ126" s="93"/>
      <c r="IA126" s="93"/>
      <c r="JA126" s="93"/>
      <c r="JB126" s="93"/>
      <c r="JC126" s="93"/>
      <c r="JD126" s="93"/>
      <c r="JE126" s="93"/>
      <c r="JF126" s="93"/>
      <c r="JG126" s="93"/>
      <c r="JH126" s="93"/>
      <c r="JI126" s="93"/>
      <c r="JJ126" s="93"/>
      <c r="JK126" s="93"/>
      <c r="JL126" s="93"/>
      <c r="JM126" s="93"/>
      <c r="JN126" s="93"/>
      <c r="JO126" s="93"/>
      <c r="JP126" s="93"/>
      <c r="JQ126" s="93"/>
      <c r="JR126" s="93"/>
      <c r="JS126" s="93"/>
      <c r="JT126" s="93"/>
      <c r="JU126" s="93"/>
      <c r="JV126" s="93"/>
      <c r="JW126" s="93"/>
      <c r="JX126" s="93"/>
      <c r="JY126" s="93"/>
      <c r="JZ126" s="93"/>
      <c r="KA126" s="93"/>
      <c r="KB126" s="93"/>
      <c r="KC126" s="93"/>
      <c r="KD126" s="93"/>
      <c r="KE126" s="93"/>
      <c r="KF126" s="93"/>
      <c r="KG126" s="93"/>
      <c r="KH126" s="93"/>
      <c r="KI126" s="93"/>
      <c r="KJ126" s="93"/>
      <c r="KK126" s="93"/>
      <c r="KL126" s="93"/>
      <c r="KM126" s="93"/>
      <c r="KN126" s="93"/>
      <c r="KO126" s="93"/>
      <c r="KP126" s="93"/>
      <c r="KQ126" s="93"/>
      <c r="KR126" s="93"/>
      <c r="KS126" s="93"/>
      <c r="KT126" s="93"/>
      <c r="KU126" s="93"/>
      <c r="KV126" s="93"/>
      <c r="KW126" s="93"/>
      <c r="KX126" s="93"/>
      <c r="KY126" s="93"/>
      <c r="KZ126" s="93"/>
      <c r="LA126" s="93"/>
      <c r="LB126" s="93"/>
      <c r="LC126" s="93"/>
      <c r="LD126" s="93"/>
      <c r="LE126" s="93"/>
      <c r="LF126" s="93"/>
      <c r="LL126" s="93"/>
      <c r="LO126" s="93"/>
      <c r="LR126" s="93"/>
      <c r="LU126" s="93"/>
      <c r="LX126" s="93"/>
      <c r="MA126" s="93"/>
      <c r="MG126" s="93"/>
      <c r="MP126" s="93"/>
      <c r="MS126" s="93"/>
      <c r="MV126" s="93"/>
      <c r="MY126" s="93"/>
      <c r="NK126" s="93"/>
      <c r="NQ126" s="93"/>
      <c r="NT126" s="93"/>
      <c r="NW126" s="93"/>
      <c r="NZ126" s="93"/>
      <c r="OF126" s="93"/>
      <c r="OI126" s="93"/>
      <c r="OL126" s="93"/>
      <c r="OO126" s="93"/>
      <c r="OQ126" s="93"/>
      <c r="OR126" s="93"/>
      <c r="OW126" s="93"/>
      <c r="OZ126" s="93"/>
      <c r="PC126" s="93"/>
      <c r="PF126" s="93"/>
      <c r="PI126" s="93"/>
      <c r="PL126" s="93"/>
      <c r="PO126" s="93"/>
      <c r="PU126" s="93"/>
      <c r="PX126" s="93"/>
      <c r="QA126" s="93"/>
      <c r="QC126" s="93"/>
      <c r="QD126" s="93"/>
      <c r="QL126" s="93"/>
      <c r="QO126" s="93"/>
      <c r="QR126" s="93"/>
      <c r="RC126" s="93"/>
      <c r="RD126" s="93"/>
      <c r="RI126" s="93"/>
      <c r="RM126" s="93"/>
      <c r="RN126" s="93"/>
      <c r="RV126" s="93"/>
      <c r="RW126" s="93"/>
      <c r="SW126" s="93"/>
      <c r="SX126" s="93"/>
      <c r="SY126" s="93"/>
      <c r="SZ126" s="93"/>
      <c r="TA126" s="93"/>
      <c r="TB126" s="93"/>
      <c r="TC126" s="93"/>
      <c r="TD126" s="93"/>
      <c r="TE126" s="93"/>
      <c r="TF126" s="93"/>
      <c r="TG126" s="93"/>
      <c r="TH126" s="93"/>
      <c r="TI126" s="93"/>
      <c r="TJ126" s="93"/>
      <c r="TK126" s="93"/>
      <c r="TL126" s="93"/>
      <c r="TM126" s="93"/>
      <c r="TN126" s="93"/>
      <c r="TO126" s="93"/>
      <c r="TP126" s="93"/>
      <c r="TQ126" s="93"/>
      <c r="TR126" s="93"/>
      <c r="TS126" s="93"/>
      <c r="TT126" s="93"/>
      <c r="TU126" s="93"/>
      <c r="TV126" s="93"/>
      <c r="TW126" s="93"/>
      <c r="TX126" s="93"/>
      <c r="TY126" s="93"/>
      <c r="TZ126" s="93"/>
      <c r="UA126" s="93"/>
      <c r="UB126" s="93"/>
      <c r="UC126" s="93"/>
      <c r="UD126" s="93"/>
      <c r="UE126" s="93"/>
      <c r="UF126" s="93"/>
      <c r="UG126" s="93"/>
      <c r="UH126" s="93"/>
      <c r="UI126" s="93"/>
      <c r="UJ126" s="93"/>
      <c r="UK126" s="93"/>
      <c r="UL126" s="93"/>
      <c r="UM126" s="93"/>
      <c r="UN126" s="93"/>
      <c r="UO126" s="93"/>
      <c r="UP126" s="93"/>
      <c r="UQ126" s="93"/>
      <c r="UR126" s="93"/>
      <c r="US126" s="93"/>
      <c r="UT126" s="93"/>
      <c r="UU126" s="93"/>
      <c r="UV126" s="93"/>
      <c r="UW126" s="93"/>
      <c r="UX126" s="93"/>
      <c r="UY126" s="93"/>
      <c r="UZ126" s="93"/>
      <c r="VA126" s="93"/>
      <c r="VB126" s="93"/>
      <c r="VH126" s="93"/>
      <c r="VK126" s="93"/>
      <c r="VN126" s="93"/>
      <c r="VQ126" s="93"/>
      <c r="VT126" s="93"/>
      <c r="VW126" s="93"/>
      <c r="WC126" s="93"/>
      <c r="WL126" s="93"/>
      <c r="WO126" s="93"/>
      <c r="WR126" s="93"/>
      <c r="WU126" s="93"/>
      <c r="XG126" s="93"/>
      <c r="XM126" s="93"/>
      <c r="XP126" s="93"/>
      <c r="XS126" s="93"/>
      <c r="XV126" s="93"/>
      <c r="YB126" s="93"/>
      <c r="YE126" s="93"/>
      <c r="YH126" s="93"/>
      <c r="YK126" s="93"/>
      <c r="YM126" s="93"/>
      <c r="YN126" s="93"/>
      <c r="YS126" s="93"/>
      <c r="YV126" s="93"/>
      <c r="YY126" s="93"/>
      <c r="ZB126" s="93"/>
      <c r="ZE126" s="93"/>
      <c r="ZH126" s="93"/>
      <c r="ZK126" s="93"/>
      <c r="ZQ126" s="93"/>
      <c r="ZT126" s="93"/>
      <c r="ZW126" s="93"/>
      <c r="ZY126" s="93"/>
      <c r="ZZ126" s="93"/>
      <c r="AAH126" s="93"/>
      <c r="AAK126" s="93"/>
      <c r="AAN126" s="93"/>
      <c r="AAY126" s="93"/>
      <c r="AAZ126" s="93"/>
      <c r="ABE126" s="93"/>
      <c r="ABI126" s="93"/>
      <c r="ABJ126" s="93"/>
      <c r="ABR126" s="93"/>
      <c r="ABS126" s="93"/>
      <c r="ACS126" s="93"/>
      <c r="ACT126" s="93"/>
      <c r="ACU126" s="93"/>
      <c r="ACV126" s="93"/>
      <c r="ACW126" s="93"/>
      <c r="ACX126" s="93"/>
      <c r="ACY126" s="93"/>
      <c r="ACZ126" s="93"/>
      <c r="ADA126" s="93"/>
      <c r="ADB126" s="93"/>
      <c r="ADC126" s="93"/>
      <c r="ADD126" s="93"/>
      <c r="ADE126" s="93"/>
      <c r="ADF126" s="93"/>
      <c r="ADG126" s="93"/>
      <c r="ADH126" s="93"/>
      <c r="ADI126" s="93"/>
      <c r="ADJ126" s="93"/>
      <c r="ADK126" s="93"/>
      <c r="ADL126" s="93"/>
      <c r="ADM126" s="93"/>
      <c r="ADN126" s="93"/>
      <c r="ADO126" s="93"/>
      <c r="ADP126" s="93"/>
      <c r="ADQ126" s="93"/>
      <c r="ADR126" s="93"/>
      <c r="ADS126" s="93"/>
      <c r="ADT126" s="93"/>
      <c r="ADU126" s="93"/>
      <c r="ADV126" s="93"/>
      <c r="ADW126" s="93"/>
      <c r="ADX126" s="93"/>
      <c r="ADY126" s="93"/>
      <c r="ADZ126" s="93"/>
      <c r="AEA126" s="93"/>
      <c r="AEB126" s="93"/>
      <c r="AEC126" s="93"/>
      <c r="AED126" s="93"/>
      <c r="AEE126" s="93"/>
      <c r="AEF126" s="93"/>
      <c r="AEG126" s="93"/>
      <c r="AEH126" s="93"/>
      <c r="AEI126" s="93"/>
      <c r="AEJ126" s="93"/>
      <c r="AEK126" s="93"/>
      <c r="AEL126" s="93"/>
      <c r="AEM126" s="93"/>
      <c r="AEN126" s="93"/>
      <c r="AEO126" s="93"/>
      <c r="AEP126" s="93"/>
      <c r="AEQ126" s="93"/>
      <c r="AER126" s="93"/>
      <c r="AES126" s="93"/>
      <c r="AET126" s="93"/>
      <c r="AEU126" s="93"/>
      <c r="AEV126" s="93"/>
      <c r="AEW126" s="93"/>
      <c r="AEX126" s="93"/>
      <c r="AFD126" s="93"/>
      <c r="AFG126" s="93"/>
      <c r="AFJ126" s="93"/>
      <c r="AFM126" s="93"/>
      <c r="AFP126" s="93"/>
      <c r="AFS126" s="93"/>
      <c r="AFY126" s="93"/>
      <c r="AGH126" s="93"/>
      <c r="AGK126" s="93"/>
      <c r="AGN126" s="93"/>
      <c r="AGQ126" s="93"/>
      <c r="AHC126" s="93"/>
      <c r="AHI126" s="93"/>
      <c r="AHL126" s="93"/>
      <c r="AHO126" s="93"/>
      <c r="AHR126" s="93"/>
      <c r="AHX126" s="93"/>
      <c r="AIA126" s="93"/>
      <c r="AID126" s="93"/>
      <c r="AIG126" s="93"/>
      <c r="AII126" s="93"/>
      <c r="AIJ126" s="93"/>
      <c r="AIO126" s="93"/>
      <c r="AIR126" s="93"/>
      <c r="AIU126" s="93"/>
      <c r="AIX126" s="93"/>
      <c r="AJA126" s="93"/>
      <c r="AJD126" s="93"/>
      <c r="AJG126" s="93"/>
      <c r="AJM126" s="93"/>
      <c r="AJP126" s="93"/>
      <c r="AJS126" s="93"/>
      <c r="AJU126" s="93"/>
      <c r="AJV126" s="93"/>
      <c r="AKD126" s="93"/>
      <c r="AKG126" s="93"/>
      <c r="AKJ126" s="93"/>
      <c r="AKU126" s="93"/>
      <c r="AKV126" s="93"/>
      <c r="ALA126" s="93"/>
      <c r="ALE126" s="93"/>
      <c r="ALF126" s="93"/>
      <c r="ALN126" s="93"/>
      <c r="ALO126" s="93"/>
      <c r="AMO126" s="93"/>
      <c r="AMP126" s="93"/>
      <c r="AMQ126" s="93"/>
      <c r="AMR126" s="93"/>
      <c r="AMS126" s="93"/>
      <c r="AMT126" s="93"/>
      <c r="AMU126" s="93"/>
      <c r="AMV126" s="93"/>
      <c r="AMW126" s="93"/>
      <c r="AMX126" s="93"/>
      <c r="AMY126" s="93"/>
      <c r="AMZ126" s="93"/>
      <c r="ANA126" s="93"/>
      <c r="ANB126" s="93"/>
      <c r="ANC126" s="93"/>
      <c r="AND126" s="93"/>
      <c r="ANE126" s="93"/>
      <c r="ANF126" s="93"/>
      <c r="ANG126" s="93"/>
      <c r="ANH126" s="93"/>
      <c r="ANI126" s="93"/>
      <c r="ANJ126" s="93"/>
      <c r="ANK126" s="93"/>
      <c r="ANL126" s="93"/>
      <c r="ANM126" s="93"/>
      <c r="ANN126" s="93"/>
      <c r="ANO126" s="93"/>
      <c r="ANP126" s="93"/>
      <c r="ANQ126" s="93"/>
      <c r="ANR126" s="93"/>
      <c r="ANS126" s="93"/>
      <c r="ANT126" s="93"/>
      <c r="ANU126" s="93"/>
      <c r="ANV126" s="93"/>
      <c r="ANW126" s="93"/>
      <c r="ANX126" s="93"/>
      <c r="ANY126" s="93"/>
      <c r="ANZ126" s="93"/>
      <c r="AOA126" s="93"/>
      <c r="AOB126" s="93"/>
      <c r="AOC126" s="93"/>
      <c r="AOD126" s="93"/>
      <c r="AOE126" s="93"/>
      <c r="AOF126" s="93"/>
      <c r="AOG126" s="93"/>
      <c r="AOH126" s="93"/>
      <c r="AOI126" s="93"/>
      <c r="AOJ126" s="93"/>
      <c r="AOK126" s="93"/>
      <c r="AOL126" s="93"/>
      <c r="AOM126" s="93"/>
      <c r="AON126" s="93"/>
      <c r="AOO126" s="93"/>
      <c r="AOP126" s="93"/>
      <c r="AOQ126" s="93"/>
      <c r="AOR126" s="93"/>
      <c r="AOS126" s="93"/>
      <c r="AOT126" s="93"/>
      <c r="AOZ126" s="93"/>
      <c r="APC126" s="93"/>
      <c r="APF126" s="93"/>
      <c r="API126" s="93"/>
      <c r="APL126" s="93"/>
      <c r="APO126" s="93"/>
      <c r="APU126" s="93"/>
      <c r="AQD126" s="93"/>
      <c r="AQG126" s="93"/>
      <c r="AQJ126" s="93"/>
      <c r="AQM126" s="93"/>
      <c r="AQY126" s="93"/>
      <c r="ARE126" s="93"/>
      <c r="ARH126" s="93"/>
      <c r="ARK126" s="93"/>
      <c r="ARN126" s="93"/>
      <c r="ART126" s="93"/>
      <c r="ARW126" s="93"/>
      <c r="ARZ126" s="93"/>
      <c r="ASC126" s="93"/>
      <c r="ASE126" s="93"/>
      <c r="ASF126" s="93"/>
      <c r="ASK126" s="93"/>
      <c r="ASN126" s="93"/>
      <c r="ASQ126" s="93"/>
      <c r="AST126" s="93"/>
      <c r="ASW126" s="93"/>
      <c r="ASZ126" s="93"/>
      <c r="ATC126" s="93"/>
      <c r="ATI126" s="93"/>
      <c r="ATL126" s="93"/>
      <c r="ATO126" s="93"/>
      <c r="ATQ126" s="93"/>
      <c r="ATR126" s="93"/>
      <c r="ATZ126" s="93"/>
      <c r="AUC126" s="93"/>
      <c r="AUF126" s="93"/>
      <c r="AUQ126" s="93"/>
      <c r="AUR126" s="93"/>
      <c r="AUW126" s="93"/>
      <c r="AVA126" s="93"/>
      <c r="AVB126" s="93"/>
      <c r="AVJ126" s="93"/>
      <c r="AVK126" s="93"/>
      <c r="AWK126" s="93"/>
      <c r="AWL126" s="93"/>
      <c r="AWM126" s="93"/>
      <c r="AWN126" s="93"/>
      <c r="AWO126" s="93"/>
      <c r="AWP126" s="93"/>
      <c r="AWQ126" s="93"/>
      <c r="AWR126" s="93"/>
      <c r="AWS126" s="93"/>
      <c r="AWT126" s="93"/>
      <c r="AWU126" s="93"/>
      <c r="AWV126" s="93"/>
      <c r="AWW126" s="93"/>
      <c r="AWX126" s="93"/>
      <c r="AWY126" s="93"/>
      <c r="AWZ126" s="93"/>
      <c r="AXA126" s="93"/>
      <c r="AXB126" s="93"/>
      <c r="AXC126" s="93"/>
      <c r="AXD126" s="93"/>
      <c r="AXE126" s="93"/>
      <c r="AXF126" s="93"/>
      <c r="AXG126" s="93"/>
      <c r="AXH126" s="93"/>
      <c r="AXI126" s="93"/>
      <c r="AXJ126" s="93"/>
      <c r="AXK126" s="93"/>
      <c r="AXL126" s="93"/>
      <c r="AXM126" s="93"/>
      <c r="AXN126" s="93"/>
      <c r="AXO126" s="93"/>
      <c r="AXP126" s="93"/>
      <c r="AXQ126" s="93"/>
      <c r="AXR126" s="93"/>
      <c r="AXS126" s="93"/>
      <c r="AXT126" s="93"/>
      <c r="AXU126" s="93"/>
      <c r="AXV126" s="93"/>
      <c r="AXW126" s="93"/>
      <c r="AXX126" s="93"/>
      <c r="AXY126" s="93"/>
      <c r="AXZ126" s="93"/>
      <c r="AYA126" s="93"/>
      <c r="AYB126" s="93"/>
      <c r="AYC126" s="93"/>
      <c r="AYD126" s="93"/>
      <c r="AYE126" s="93"/>
      <c r="AYF126" s="93"/>
      <c r="AYG126" s="93"/>
      <c r="AYH126" s="93"/>
      <c r="AYI126" s="93"/>
      <c r="AYJ126" s="93"/>
      <c r="AYK126" s="93"/>
      <c r="AYL126" s="93"/>
      <c r="AYM126" s="93"/>
      <c r="AYN126" s="93"/>
      <c r="AYO126" s="93"/>
      <c r="AYP126" s="93"/>
      <c r="AYV126" s="93"/>
      <c r="AYY126" s="93"/>
      <c r="AZB126" s="93"/>
      <c r="AZE126" s="93"/>
      <c r="AZH126" s="93"/>
      <c r="AZK126" s="93"/>
      <c r="AZQ126" s="93"/>
      <c r="AZZ126" s="93"/>
      <c r="BAC126" s="93"/>
      <c r="BAF126" s="93"/>
      <c r="BAI126" s="93"/>
      <c r="BAU126" s="93"/>
      <c r="BBA126" s="93"/>
      <c r="BBD126" s="93"/>
      <c r="BBG126" s="93"/>
      <c r="BBJ126" s="93"/>
      <c r="BBP126" s="93"/>
      <c r="BBS126" s="93"/>
      <c r="BBV126" s="93"/>
      <c r="BBY126" s="93"/>
      <c r="BCA126" s="93"/>
      <c r="BCB126" s="93"/>
      <c r="BCG126" s="93"/>
      <c r="BCJ126" s="93"/>
      <c r="BCM126" s="93"/>
      <c r="BCP126" s="93"/>
      <c r="BCS126" s="93"/>
      <c r="BCV126" s="93"/>
      <c r="BCY126" s="93"/>
      <c r="BDE126" s="93"/>
      <c r="BDH126" s="93"/>
      <c r="BDK126" s="93"/>
      <c r="BDM126" s="93"/>
      <c r="BDN126" s="93"/>
      <c r="BDV126" s="93"/>
      <c r="BDY126" s="93"/>
      <c r="BEB126" s="93"/>
      <c r="BEM126" s="93"/>
      <c r="BEN126" s="93"/>
      <c r="BES126" s="93"/>
      <c r="BEW126" s="93"/>
      <c r="BEX126" s="93"/>
      <c r="BFF126" s="93"/>
      <c r="BFG126" s="93"/>
      <c r="BGG126" s="93"/>
      <c r="BGH126" s="93"/>
      <c r="BGI126" s="93"/>
      <c r="BGJ126" s="93"/>
      <c r="BGK126" s="93"/>
      <c r="BGL126" s="93"/>
      <c r="BGM126" s="93"/>
      <c r="BGN126" s="93"/>
      <c r="BGO126" s="93"/>
      <c r="BGP126" s="93"/>
      <c r="BGQ126" s="93"/>
      <c r="BGR126" s="93"/>
      <c r="BGS126" s="93"/>
      <c r="BGT126" s="93"/>
      <c r="BGU126" s="93"/>
      <c r="BGV126" s="93"/>
      <c r="BGW126" s="93"/>
      <c r="BGX126" s="93"/>
      <c r="BGY126" s="93"/>
      <c r="BGZ126" s="93"/>
      <c r="BHA126" s="93"/>
      <c r="BHB126" s="93"/>
      <c r="BHC126" s="93"/>
      <c r="BHD126" s="93"/>
      <c r="BHE126" s="93"/>
      <c r="BHF126" s="93"/>
      <c r="BHG126" s="93"/>
      <c r="BHH126" s="93"/>
      <c r="BHI126" s="93"/>
      <c r="BHJ126" s="93"/>
      <c r="BHK126" s="93"/>
      <c r="BHL126" s="93"/>
      <c r="BHM126" s="93"/>
      <c r="BHN126" s="93"/>
      <c r="BHO126" s="93"/>
      <c r="BHP126" s="93"/>
      <c r="BHQ126" s="93"/>
      <c r="BHR126" s="93"/>
      <c r="BHS126" s="93"/>
      <c r="BHT126" s="93"/>
      <c r="BHU126" s="93"/>
      <c r="BHV126" s="93"/>
      <c r="BHW126" s="93"/>
      <c r="BHX126" s="93"/>
      <c r="BHY126" s="93"/>
      <c r="BHZ126" s="93"/>
      <c r="BIA126" s="93"/>
      <c r="BIB126" s="93"/>
      <c r="BIC126" s="93"/>
      <c r="BID126" s="93"/>
      <c r="BIE126" s="93"/>
      <c r="BIF126" s="93"/>
      <c r="BIG126" s="93"/>
      <c r="BIH126" s="93"/>
      <c r="BII126" s="93"/>
      <c r="BIJ126" s="93"/>
      <c r="BIK126" s="93"/>
      <c r="BIL126" s="93"/>
      <c r="BIR126" s="93"/>
      <c r="BIU126" s="93"/>
      <c r="BIX126" s="93"/>
      <c r="BJA126" s="93"/>
      <c r="BJD126" s="93"/>
      <c r="BJG126" s="93"/>
      <c r="BJM126" s="93"/>
      <c r="BJV126" s="93"/>
      <c r="BJY126" s="93"/>
      <c r="BKB126" s="93"/>
      <c r="BKE126" s="93"/>
      <c r="BKQ126" s="93"/>
      <c r="BKW126" s="93"/>
      <c r="BKZ126" s="93"/>
      <c r="BLC126" s="93"/>
      <c r="BLF126" s="93"/>
      <c r="BLL126" s="93"/>
      <c r="BLO126" s="93"/>
      <c r="BLR126" s="93"/>
      <c r="BLU126" s="93"/>
      <c r="BLW126" s="93"/>
      <c r="BLX126" s="93"/>
      <c r="BMC126" s="93"/>
      <c r="BMF126" s="93"/>
      <c r="BMI126" s="93"/>
      <c r="BML126" s="93"/>
      <c r="BMO126" s="93"/>
      <c r="BMR126" s="93"/>
      <c r="BMU126" s="93"/>
      <c r="BNA126" s="93"/>
      <c r="BND126" s="93"/>
      <c r="BNG126" s="93"/>
      <c r="BNI126" s="93"/>
      <c r="BNJ126" s="93"/>
      <c r="BNR126" s="93"/>
      <c r="BNU126" s="93"/>
      <c r="BNX126" s="93"/>
      <c r="BOI126" s="93"/>
      <c r="BOJ126" s="93"/>
      <c r="BOO126" s="93"/>
      <c r="BOS126" s="93"/>
      <c r="BOT126" s="93"/>
      <c r="BPB126" s="93"/>
      <c r="BPC126" s="93"/>
      <c r="BQC126" s="93"/>
      <c r="BQD126" s="93"/>
      <c r="BQE126" s="93"/>
      <c r="BQF126" s="93"/>
      <c r="BQG126" s="93"/>
      <c r="BQH126" s="93"/>
      <c r="BQI126" s="93"/>
      <c r="BQJ126" s="93"/>
      <c r="BQK126" s="93"/>
      <c r="BQL126" s="93"/>
      <c r="BQM126" s="93"/>
      <c r="BQN126" s="93"/>
      <c r="BQO126" s="93"/>
      <c r="BQP126" s="93"/>
      <c r="BQQ126" s="93"/>
      <c r="BQR126" s="93"/>
      <c r="BQS126" s="93"/>
      <c r="BQT126" s="93"/>
      <c r="BQU126" s="93"/>
      <c r="BQV126" s="93"/>
      <c r="BQW126" s="93"/>
      <c r="BQX126" s="93"/>
      <c r="BQY126" s="93"/>
      <c r="BQZ126" s="93"/>
      <c r="BRA126" s="93"/>
      <c r="BRB126" s="93"/>
      <c r="BRC126" s="93"/>
      <c r="BRD126" s="93"/>
      <c r="BRE126" s="93"/>
      <c r="BRF126" s="93"/>
      <c r="BRG126" s="93"/>
      <c r="BRH126" s="93"/>
      <c r="BRI126" s="93"/>
      <c r="BRJ126" s="93"/>
      <c r="BRK126" s="93"/>
      <c r="BRL126" s="93"/>
      <c r="BRM126" s="93"/>
      <c r="BRN126" s="93"/>
      <c r="BRO126" s="93"/>
      <c r="BRP126" s="93"/>
      <c r="BRQ126" s="93"/>
      <c r="BRR126" s="93"/>
      <c r="BRS126" s="93"/>
      <c r="BRT126" s="93"/>
      <c r="BRU126" s="93"/>
      <c r="BRV126" s="93"/>
      <c r="BRW126" s="93"/>
      <c r="BRX126" s="93"/>
      <c r="BRY126" s="93"/>
      <c r="BRZ126" s="93"/>
      <c r="BSA126" s="93"/>
      <c r="BSB126" s="93"/>
      <c r="BSC126" s="93"/>
      <c r="BSD126" s="93"/>
      <c r="BSE126" s="93"/>
      <c r="BSF126" s="93"/>
      <c r="BSG126" s="93"/>
      <c r="BSH126" s="93"/>
      <c r="BSN126" s="93"/>
      <c r="BSQ126" s="93"/>
      <c r="BST126" s="93"/>
      <c r="BSW126" s="93"/>
      <c r="BSZ126" s="93"/>
      <c r="BTC126" s="93"/>
      <c r="BTI126" s="93"/>
      <c r="BTR126" s="93"/>
      <c r="BTU126" s="93"/>
      <c r="BTX126" s="93"/>
      <c r="BUA126" s="93"/>
      <c r="BUM126" s="93"/>
      <c r="BUS126" s="93"/>
      <c r="BUV126" s="93"/>
      <c r="BUY126" s="93"/>
      <c r="BVB126" s="93"/>
      <c r="BVH126" s="93"/>
      <c r="BVK126" s="93"/>
      <c r="BVN126" s="93"/>
      <c r="BVQ126" s="93"/>
      <c r="BVS126" s="93"/>
      <c r="BVT126" s="93"/>
      <c r="BVY126" s="93"/>
      <c r="BWB126" s="93"/>
      <c r="BWE126" s="93"/>
      <c r="BWH126" s="93"/>
      <c r="BWK126" s="93"/>
      <c r="BWN126" s="93"/>
      <c r="BWQ126" s="93"/>
      <c r="BWW126" s="93"/>
      <c r="BWZ126" s="93"/>
      <c r="BXC126" s="93"/>
      <c r="BXE126" s="93"/>
      <c r="BXF126" s="93"/>
      <c r="BXN126" s="93"/>
      <c r="BXQ126" s="93"/>
      <c r="BXT126" s="93"/>
      <c r="BYE126" s="93"/>
      <c r="BYF126" s="93"/>
      <c r="BYK126" s="93"/>
      <c r="BYO126" s="93"/>
      <c r="BYP126" s="93"/>
      <c r="BYX126" s="93"/>
      <c r="BYY126" s="93"/>
      <c r="BZY126" s="93"/>
      <c r="BZZ126" s="93"/>
      <c r="CAA126" s="93"/>
      <c r="CAB126" s="93"/>
      <c r="CAC126" s="93"/>
      <c r="CAD126" s="93"/>
      <c r="CAE126" s="93"/>
      <c r="CAF126" s="93"/>
      <c r="CAG126" s="93"/>
      <c r="CAH126" s="93"/>
      <c r="CAI126" s="93"/>
      <c r="CAJ126" s="93"/>
      <c r="CAK126" s="93"/>
      <c r="CAL126" s="93"/>
      <c r="CAM126" s="93"/>
      <c r="CAN126" s="93"/>
      <c r="CAO126" s="93"/>
      <c r="CAP126" s="93"/>
      <c r="CAQ126" s="93"/>
      <c r="CAR126" s="93"/>
      <c r="CAS126" s="93"/>
      <c r="CAT126" s="93"/>
      <c r="CAU126" s="93"/>
      <c r="CAV126" s="93"/>
      <c r="CAW126" s="93"/>
      <c r="CAX126" s="93"/>
      <c r="CAY126" s="93"/>
      <c r="CAZ126" s="93"/>
      <c r="CBA126" s="93"/>
      <c r="CBB126" s="93"/>
      <c r="CBC126" s="93"/>
      <c r="CBD126" s="93"/>
      <c r="CBE126" s="93"/>
      <c r="CBF126" s="93"/>
      <c r="CBG126" s="93"/>
      <c r="CBH126" s="93"/>
      <c r="CBI126" s="93"/>
      <c r="CBJ126" s="93"/>
      <c r="CBK126" s="93"/>
      <c r="CBL126" s="93"/>
      <c r="CBM126" s="93"/>
      <c r="CBN126" s="93"/>
      <c r="CBO126" s="93"/>
      <c r="CBP126" s="93"/>
      <c r="CBQ126" s="93"/>
      <c r="CBR126" s="93"/>
      <c r="CBS126" s="93"/>
      <c r="CBT126" s="93"/>
      <c r="CBU126" s="93"/>
      <c r="CBV126" s="93"/>
      <c r="CBW126" s="93"/>
      <c r="CBX126" s="93"/>
      <c r="CBY126" s="93"/>
      <c r="CBZ126" s="93"/>
      <c r="CCA126" s="93"/>
      <c r="CCB126" s="93"/>
      <c r="CCC126" s="93"/>
      <c r="CCD126" s="93"/>
      <c r="CCJ126" s="93"/>
      <c r="CCM126" s="93"/>
      <c r="CCP126" s="93"/>
      <c r="CCS126" s="93"/>
      <c r="CCV126" s="93"/>
      <c r="CCY126" s="93"/>
      <c r="CDE126" s="93"/>
      <c r="CDN126" s="93"/>
      <c r="CDQ126" s="93"/>
      <c r="CDT126" s="93"/>
      <c r="CDW126" s="93"/>
      <c r="CEI126" s="93"/>
      <c r="CEO126" s="93"/>
      <c r="CER126" s="93"/>
      <c r="CEU126" s="93"/>
      <c r="CEX126" s="93"/>
      <c r="CFD126" s="93"/>
      <c r="CFG126" s="93"/>
      <c r="CFJ126" s="93"/>
      <c r="CFM126" s="93"/>
      <c r="CFO126" s="93"/>
      <c r="CFP126" s="93"/>
      <c r="CFU126" s="93"/>
      <c r="CFX126" s="93"/>
      <c r="CGA126" s="93"/>
      <c r="CGD126" s="93"/>
      <c r="CGG126" s="93"/>
      <c r="CGJ126" s="93"/>
      <c r="CGM126" s="93"/>
      <c r="CGS126" s="93"/>
      <c r="CGV126" s="93"/>
      <c r="CGY126" s="93"/>
      <c r="CHA126" s="93"/>
      <c r="CHB126" s="93"/>
      <c r="CHJ126" s="93"/>
      <c r="CHM126" s="93"/>
      <c r="CHP126" s="93"/>
      <c r="CIA126" s="93"/>
      <c r="CIB126" s="93"/>
      <c r="CIG126" s="93"/>
      <c r="CIK126" s="93"/>
      <c r="CIL126" s="93"/>
      <c r="CIT126" s="93"/>
      <c r="CIU126" s="93"/>
      <c r="CJU126" s="93"/>
      <c r="CJV126" s="93"/>
      <c r="CJW126" s="93"/>
      <c r="CJX126" s="93"/>
      <c r="CJY126" s="93"/>
      <c r="CJZ126" s="93"/>
      <c r="CKA126" s="93"/>
      <c r="CKB126" s="93"/>
      <c r="CKC126" s="93"/>
      <c r="CKD126" s="93"/>
      <c r="CKE126" s="93"/>
      <c r="CKF126" s="93"/>
      <c r="CKG126" s="93"/>
      <c r="CKH126" s="93"/>
      <c r="CKI126" s="93"/>
      <c r="CKJ126" s="93"/>
      <c r="CKK126" s="93"/>
      <c r="CKL126" s="93"/>
      <c r="CKM126" s="93"/>
      <c r="CKN126" s="93"/>
      <c r="CKO126" s="93"/>
      <c r="CKP126" s="93"/>
      <c r="CKQ126" s="93"/>
      <c r="CKR126" s="93"/>
      <c r="CKS126" s="93"/>
      <c r="CKT126" s="93"/>
      <c r="CKU126" s="93"/>
      <c r="CKV126" s="93"/>
      <c r="CKW126" s="93"/>
      <c r="CKX126" s="93"/>
      <c r="CKY126" s="93"/>
      <c r="CKZ126" s="93"/>
      <c r="CLA126" s="93"/>
      <c r="CLB126" s="93"/>
      <c r="CLC126" s="93"/>
      <c r="CLD126" s="93"/>
      <c r="CLE126" s="93"/>
      <c r="CLF126" s="93"/>
      <c r="CLG126" s="93"/>
      <c r="CLH126" s="93"/>
      <c r="CLI126" s="93"/>
      <c r="CLJ126" s="93"/>
      <c r="CLK126" s="93"/>
      <c r="CLL126" s="93"/>
      <c r="CLM126" s="93"/>
      <c r="CLN126" s="93"/>
      <c r="CLO126" s="93"/>
      <c r="CLP126" s="93"/>
      <c r="CLQ126" s="93"/>
      <c r="CLR126" s="93"/>
      <c r="CLS126" s="93"/>
      <c r="CLT126" s="93"/>
      <c r="CLU126" s="93"/>
      <c r="CLV126" s="93"/>
      <c r="CLW126" s="93"/>
      <c r="CLX126" s="93"/>
      <c r="CLY126" s="93"/>
      <c r="CLZ126" s="93"/>
      <c r="CMF126" s="93"/>
      <c r="CMI126" s="93"/>
      <c r="CML126" s="93"/>
      <c r="CMO126" s="93"/>
      <c r="CMR126" s="93"/>
      <c r="CMU126" s="93"/>
      <c r="CNA126" s="93"/>
      <c r="CNJ126" s="93"/>
      <c r="CNM126" s="93"/>
      <c r="CNP126" s="93"/>
      <c r="CNS126" s="93"/>
      <c r="COE126" s="93"/>
      <c r="COK126" s="93"/>
      <c r="CON126" s="93"/>
      <c r="COQ126" s="93"/>
      <c r="COT126" s="93"/>
      <c r="COZ126" s="93"/>
      <c r="CPC126" s="93"/>
      <c r="CPF126" s="93"/>
      <c r="CPI126" s="93"/>
      <c r="CPK126" s="93"/>
      <c r="CPL126" s="93"/>
      <c r="CPQ126" s="93"/>
      <c r="CPT126" s="93"/>
      <c r="CPW126" s="93"/>
      <c r="CPZ126" s="93"/>
      <c r="CQC126" s="93"/>
      <c r="CQF126" s="93"/>
      <c r="CQI126" s="93"/>
      <c r="CQO126" s="93"/>
      <c r="CQR126" s="93"/>
      <c r="CQU126" s="93"/>
      <c r="CQW126" s="93"/>
      <c r="CQX126" s="93"/>
      <c r="CRF126" s="93"/>
      <c r="CRI126" s="93"/>
      <c r="CRL126" s="93"/>
      <c r="CRW126" s="93"/>
      <c r="CRX126" s="93"/>
      <c r="CSC126" s="93"/>
      <c r="CSG126" s="93"/>
      <c r="CSH126" s="93"/>
      <c r="CSP126" s="93"/>
      <c r="CSQ126" s="93"/>
      <c r="CTQ126" s="93"/>
      <c r="CTR126" s="93"/>
      <c r="CTS126" s="93"/>
      <c r="CTT126" s="93"/>
      <c r="CTU126" s="93"/>
      <c r="CTV126" s="93"/>
      <c r="CTW126" s="93"/>
      <c r="CTX126" s="93"/>
      <c r="CTY126" s="93"/>
      <c r="CTZ126" s="93"/>
      <c r="CUA126" s="93"/>
      <c r="CUB126" s="93"/>
      <c r="CUC126" s="93"/>
      <c r="CUD126" s="93"/>
      <c r="CUE126" s="93"/>
      <c r="CUF126" s="93"/>
      <c r="CUG126" s="93"/>
      <c r="CUH126" s="93"/>
      <c r="CUI126" s="93"/>
      <c r="CUJ126" s="93"/>
      <c r="CUK126" s="93"/>
      <c r="CUL126" s="93"/>
      <c r="CUM126" s="93"/>
      <c r="CUN126" s="93"/>
      <c r="CUO126" s="93"/>
      <c r="CUP126" s="93"/>
      <c r="CUQ126" s="93"/>
      <c r="CUR126" s="93"/>
      <c r="CUS126" s="93"/>
      <c r="CUT126" s="93"/>
      <c r="CUU126" s="93"/>
      <c r="CUV126" s="93"/>
      <c r="CUW126" s="93"/>
      <c r="CUX126" s="93"/>
      <c r="CUY126" s="93"/>
      <c r="CUZ126" s="93"/>
      <c r="CVA126" s="93"/>
      <c r="CVB126" s="93"/>
      <c r="CVC126" s="93"/>
      <c r="CVD126" s="93"/>
      <c r="CVE126" s="93"/>
      <c r="CVF126" s="93"/>
      <c r="CVG126" s="93"/>
      <c r="CVH126" s="93"/>
      <c r="CVI126" s="93"/>
      <c r="CVJ126" s="93"/>
      <c r="CVK126" s="93"/>
      <c r="CVL126" s="93"/>
      <c r="CVM126" s="93"/>
      <c r="CVN126" s="93"/>
      <c r="CVO126" s="93"/>
      <c r="CVP126" s="93"/>
      <c r="CVQ126" s="93"/>
      <c r="CVR126" s="93"/>
      <c r="CVS126" s="93"/>
      <c r="CVT126" s="93"/>
      <c r="CVU126" s="93"/>
      <c r="CVV126" s="93"/>
      <c r="CWB126" s="93"/>
      <c r="CWE126" s="93"/>
      <c r="CWH126" s="93"/>
      <c r="CWK126" s="93"/>
      <c r="CWN126" s="93"/>
      <c r="CWQ126" s="93"/>
      <c r="CWW126" s="93"/>
      <c r="CXF126" s="93"/>
      <c r="CXI126" s="93"/>
      <c r="CXL126" s="93"/>
      <c r="CXO126" s="93"/>
      <c r="CYA126" s="93"/>
      <c r="CYG126" s="93"/>
      <c r="CYJ126" s="93"/>
      <c r="CYM126" s="93"/>
      <c r="CYP126" s="93"/>
      <c r="CYV126" s="93"/>
      <c r="CYY126" s="93"/>
      <c r="CZB126" s="93"/>
      <c r="CZE126" s="93"/>
      <c r="CZG126" s="93"/>
      <c r="CZH126" s="93"/>
      <c r="CZM126" s="93"/>
      <c r="CZP126" s="93"/>
      <c r="CZS126" s="93"/>
      <c r="CZV126" s="93"/>
      <c r="CZY126" s="93"/>
      <c r="DAB126" s="93"/>
      <c r="DAE126" s="93"/>
      <c r="DAK126" s="93"/>
      <c r="DAN126" s="93"/>
      <c r="DAQ126" s="93"/>
      <c r="DAS126" s="93"/>
      <c r="DAT126" s="93"/>
      <c r="DBB126" s="93"/>
      <c r="DBE126" s="93"/>
      <c r="DBH126" s="93"/>
      <c r="DBS126" s="93"/>
      <c r="DBT126" s="93"/>
      <c r="DBY126" s="93"/>
      <c r="DCC126" s="93"/>
      <c r="DCD126" s="93"/>
      <c r="DCL126" s="93"/>
      <c r="DCM126" s="93"/>
      <c r="DDM126" s="93"/>
      <c r="DDN126" s="93"/>
      <c r="DDO126" s="93"/>
      <c r="DDP126" s="93"/>
      <c r="DDQ126" s="93"/>
      <c r="DDR126" s="93"/>
      <c r="DDS126" s="93"/>
      <c r="DDT126" s="93"/>
      <c r="DDU126" s="93"/>
      <c r="DDV126" s="93"/>
      <c r="DDW126" s="93"/>
      <c r="DDX126" s="93"/>
      <c r="DDY126" s="93"/>
      <c r="DDZ126" s="93"/>
      <c r="DEA126" s="93"/>
      <c r="DEB126" s="93"/>
      <c r="DEC126" s="93"/>
      <c r="DED126" s="93"/>
      <c r="DEE126" s="93"/>
      <c r="DEF126" s="93"/>
      <c r="DEG126" s="93"/>
      <c r="DEH126" s="93"/>
      <c r="DEI126" s="93"/>
      <c r="DEJ126" s="93"/>
      <c r="DEK126" s="93"/>
      <c r="DEL126" s="93"/>
      <c r="DEM126" s="93"/>
      <c r="DEN126" s="93"/>
      <c r="DEO126" s="93"/>
      <c r="DEP126" s="93"/>
      <c r="DEQ126" s="93"/>
      <c r="DER126" s="93"/>
      <c r="DES126" s="93"/>
      <c r="DET126" s="93"/>
      <c r="DEU126" s="93"/>
      <c r="DEV126" s="93"/>
      <c r="DEW126" s="93"/>
      <c r="DEX126" s="93"/>
      <c r="DEY126" s="93"/>
      <c r="DEZ126" s="93"/>
      <c r="DFA126" s="93"/>
      <c r="DFB126" s="93"/>
      <c r="DFC126" s="93"/>
      <c r="DFD126" s="93"/>
      <c r="DFE126" s="93"/>
      <c r="DFF126" s="93"/>
      <c r="DFG126" s="93"/>
      <c r="DFH126" s="93"/>
      <c r="DFI126" s="93"/>
      <c r="DFJ126" s="93"/>
      <c r="DFK126" s="93"/>
      <c r="DFL126" s="93"/>
      <c r="DFM126" s="93"/>
      <c r="DFN126" s="93"/>
      <c r="DFO126" s="93"/>
      <c r="DFP126" s="93"/>
      <c r="DFQ126" s="93"/>
      <c r="DFR126" s="93"/>
      <c r="DFX126" s="93"/>
      <c r="DGA126" s="93"/>
      <c r="DGD126" s="93"/>
      <c r="DGG126" s="93"/>
      <c r="DGJ126" s="93"/>
      <c r="DGM126" s="93"/>
      <c r="DGS126" s="93"/>
      <c r="DHB126" s="93"/>
      <c r="DHE126" s="93"/>
      <c r="DHH126" s="93"/>
      <c r="DHK126" s="93"/>
      <c r="DHW126" s="93"/>
      <c r="DIC126" s="93"/>
      <c r="DIF126" s="93"/>
      <c r="DII126" s="93"/>
      <c r="DIL126" s="93"/>
      <c r="DIR126" s="93"/>
      <c r="DIU126" s="93"/>
      <c r="DIX126" s="93"/>
      <c r="DJA126" s="93"/>
      <c r="DJC126" s="93"/>
      <c r="DJD126" s="93"/>
      <c r="DJI126" s="93"/>
      <c r="DJL126" s="93"/>
      <c r="DJO126" s="93"/>
      <c r="DJR126" s="93"/>
      <c r="DJU126" s="93"/>
      <c r="DJX126" s="93"/>
      <c r="DKA126" s="93"/>
      <c r="DKG126" s="93"/>
      <c r="DKJ126" s="93"/>
      <c r="DKM126" s="93"/>
      <c r="DKO126" s="93"/>
      <c r="DKP126" s="93"/>
      <c r="DKX126" s="93"/>
      <c r="DLA126" s="93"/>
      <c r="DLD126" s="93"/>
      <c r="DLO126" s="93"/>
      <c r="DLP126" s="93"/>
      <c r="DLU126" s="93"/>
      <c r="DLY126" s="93"/>
      <c r="DLZ126" s="93"/>
      <c r="DMH126" s="93"/>
      <c r="DMI126" s="93"/>
      <c r="DNI126" s="93"/>
      <c r="DNJ126" s="93"/>
      <c r="DNK126" s="93"/>
      <c r="DNL126" s="93"/>
      <c r="DNM126" s="93"/>
      <c r="DNN126" s="93"/>
      <c r="DNO126" s="93"/>
      <c r="DNP126" s="93"/>
      <c r="DNQ126" s="93"/>
      <c r="DNR126" s="93"/>
      <c r="DNS126" s="93"/>
      <c r="DNT126" s="93"/>
      <c r="DNU126" s="93"/>
      <c r="DNV126" s="93"/>
      <c r="DNW126" s="93"/>
      <c r="DNX126" s="93"/>
      <c r="DNY126" s="93"/>
      <c r="DNZ126" s="93"/>
      <c r="DOA126" s="93"/>
      <c r="DOB126" s="93"/>
      <c r="DOC126" s="93"/>
      <c r="DOD126" s="93"/>
      <c r="DOE126" s="93"/>
      <c r="DOF126" s="93"/>
      <c r="DOG126" s="93"/>
      <c r="DOH126" s="93"/>
      <c r="DOI126" s="93"/>
      <c r="DOJ126" s="93"/>
      <c r="DOK126" s="93"/>
      <c r="DOL126" s="93"/>
      <c r="DOM126" s="93"/>
      <c r="DON126" s="93"/>
      <c r="DOO126" s="93"/>
      <c r="DOP126" s="93"/>
      <c r="DOQ126" s="93"/>
      <c r="DOR126" s="93"/>
      <c r="DOS126" s="93"/>
      <c r="DOT126" s="93"/>
      <c r="DOU126" s="93"/>
      <c r="DOV126" s="93"/>
      <c r="DOW126" s="93"/>
      <c r="DOX126" s="93"/>
      <c r="DOY126" s="93"/>
      <c r="DOZ126" s="93"/>
      <c r="DPA126" s="93"/>
      <c r="DPB126" s="93"/>
      <c r="DPC126" s="93"/>
      <c r="DPD126" s="93"/>
      <c r="DPE126" s="93"/>
      <c r="DPF126" s="93"/>
      <c r="DPG126" s="93"/>
      <c r="DPH126" s="93"/>
      <c r="DPI126" s="93"/>
      <c r="DPJ126" s="93"/>
      <c r="DPK126" s="93"/>
      <c r="DPL126" s="93"/>
      <c r="DPM126" s="93"/>
      <c r="DPN126" s="93"/>
      <c r="DPT126" s="93"/>
      <c r="DPW126" s="93"/>
      <c r="DPZ126" s="93"/>
      <c r="DQC126" s="93"/>
      <c r="DQF126" s="93"/>
      <c r="DQI126" s="93"/>
      <c r="DQO126" s="93"/>
      <c r="DQX126" s="93"/>
      <c r="DRA126" s="93"/>
      <c r="DRD126" s="93"/>
      <c r="DRG126" s="93"/>
      <c r="DRS126" s="93"/>
      <c r="DRY126" s="93"/>
      <c r="DSB126" s="93"/>
      <c r="DSE126" s="93"/>
      <c r="DSH126" s="93"/>
      <c r="DSN126" s="93"/>
      <c r="DSQ126" s="93"/>
      <c r="DST126" s="93"/>
      <c r="DSW126" s="93"/>
      <c r="DSY126" s="93"/>
      <c r="DSZ126" s="93"/>
      <c r="DTE126" s="93"/>
      <c r="DTH126" s="93"/>
      <c r="DTK126" s="93"/>
      <c r="DTN126" s="93"/>
      <c r="DTQ126" s="93"/>
      <c r="DTT126" s="93"/>
      <c r="DTW126" s="93"/>
      <c r="DUC126" s="93"/>
      <c r="DUF126" s="93"/>
      <c r="DUI126" s="93"/>
      <c r="DUK126" s="93"/>
      <c r="DUL126" s="93"/>
      <c r="DUT126" s="93"/>
      <c r="DUW126" s="93"/>
      <c r="DUZ126" s="93"/>
      <c r="DVK126" s="93"/>
      <c r="DVL126" s="93"/>
      <c r="DVQ126" s="93"/>
      <c r="DVU126" s="93"/>
      <c r="DVV126" s="93"/>
      <c r="DWD126" s="93"/>
      <c r="DWE126" s="93"/>
      <c r="DXE126" s="93"/>
      <c r="DXF126" s="93"/>
      <c r="DXG126" s="93"/>
      <c r="DXH126" s="93"/>
      <c r="DXI126" s="93"/>
      <c r="DXJ126" s="93"/>
      <c r="DXK126" s="93"/>
      <c r="DXL126" s="93"/>
      <c r="DXM126" s="93"/>
      <c r="DXN126" s="93"/>
      <c r="DXO126" s="93"/>
      <c r="DXP126" s="93"/>
      <c r="DXQ126" s="93"/>
      <c r="DXR126" s="93"/>
      <c r="DXS126" s="93"/>
      <c r="DXT126" s="93"/>
      <c r="DXU126" s="93"/>
      <c r="DXV126" s="93"/>
      <c r="DXW126" s="93"/>
      <c r="DXX126" s="93"/>
      <c r="DXY126" s="93"/>
      <c r="DXZ126" s="93"/>
      <c r="DYA126" s="93"/>
      <c r="DYB126" s="93"/>
      <c r="DYC126" s="93"/>
      <c r="DYD126" s="93"/>
      <c r="DYE126" s="93"/>
      <c r="DYF126" s="93"/>
      <c r="DYG126" s="93"/>
      <c r="DYH126" s="93"/>
      <c r="DYI126" s="93"/>
      <c r="DYJ126" s="93"/>
      <c r="DYK126" s="93"/>
      <c r="DYL126" s="93"/>
      <c r="DYM126" s="93"/>
      <c r="DYN126" s="93"/>
      <c r="DYO126" s="93"/>
      <c r="DYP126" s="93"/>
      <c r="DYQ126" s="93"/>
      <c r="DYR126" s="93"/>
      <c r="DYS126" s="93"/>
      <c r="DYT126" s="93"/>
      <c r="DYU126" s="93"/>
      <c r="DYV126" s="93"/>
      <c r="DYW126" s="93"/>
      <c r="DYX126" s="93"/>
      <c r="DYY126" s="93"/>
      <c r="DYZ126" s="93"/>
      <c r="DZA126" s="93"/>
      <c r="DZB126" s="93"/>
      <c r="DZC126" s="93"/>
      <c r="DZD126" s="93"/>
      <c r="DZE126" s="93"/>
      <c r="DZF126" s="93"/>
      <c r="DZG126" s="93"/>
      <c r="DZH126" s="93"/>
      <c r="DZI126" s="93"/>
      <c r="DZJ126" s="93"/>
      <c r="DZP126" s="93"/>
      <c r="DZS126" s="93"/>
      <c r="DZV126" s="93"/>
      <c r="DZY126" s="93"/>
      <c r="EAB126" s="93"/>
      <c r="EAE126" s="93"/>
      <c r="EAK126" s="93"/>
      <c r="EAT126" s="93"/>
      <c r="EAW126" s="93"/>
      <c r="EAZ126" s="93"/>
      <c r="EBC126" s="93"/>
      <c r="EBO126" s="93"/>
      <c r="EBU126" s="93"/>
      <c r="EBX126" s="93"/>
      <c r="ECA126" s="93"/>
      <c r="ECD126" s="93"/>
      <c r="ECJ126" s="93"/>
      <c r="ECM126" s="93"/>
      <c r="ECP126" s="93"/>
      <c r="ECS126" s="93"/>
      <c r="ECU126" s="93"/>
      <c r="ECV126" s="93"/>
      <c r="EDA126" s="93"/>
      <c r="EDD126" s="93"/>
      <c r="EDG126" s="93"/>
      <c r="EDJ126" s="93"/>
      <c r="EDM126" s="93"/>
      <c r="EDP126" s="93"/>
      <c r="EDS126" s="93"/>
      <c r="EDY126" s="93"/>
      <c r="EEB126" s="93"/>
      <c r="EEE126" s="93"/>
      <c r="EEG126" s="93"/>
      <c r="EEH126" s="93"/>
      <c r="EEP126" s="93"/>
      <c r="EES126" s="93"/>
      <c r="EEV126" s="93"/>
      <c r="EFG126" s="93"/>
      <c r="EFH126" s="93"/>
      <c r="EFM126" s="93"/>
      <c r="EFQ126" s="93"/>
      <c r="EFR126" s="93"/>
      <c r="EFZ126" s="93"/>
      <c r="EGA126" s="93"/>
      <c r="EHA126" s="93"/>
      <c r="EHB126" s="93"/>
      <c r="EHC126" s="93"/>
      <c r="EHD126" s="93"/>
      <c r="EHE126" s="93"/>
      <c r="EHF126" s="93"/>
      <c r="EHG126" s="93"/>
      <c r="EHH126" s="93"/>
      <c r="EHI126" s="93"/>
      <c r="EHJ126" s="93"/>
      <c r="EHK126" s="93"/>
      <c r="EHL126" s="93"/>
      <c r="EHM126" s="93"/>
      <c r="EHN126" s="93"/>
      <c r="EHO126" s="93"/>
      <c r="EHP126" s="93"/>
      <c r="EHQ126" s="93"/>
      <c r="EHR126" s="93"/>
      <c r="EHS126" s="93"/>
      <c r="EHT126" s="93"/>
      <c r="EHU126" s="93"/>
      <c r="EHV126" s="93"/>
      <c r="EHW126" s="93"/>
      <c r="EHX126" s="93"/>
      <c r="EHY126" s="93"/>
      <c r="EHZ126" s="93"/>
      <c r="EIA126" s="93"/>
      <c r="EIB126" s="93"/>
      <c r="EIC126" s="93"/>
      <c r="EID126" s="93"/>
      <c r="EIE126" s="93"/>
      <c r="EIF126" s="93"/>
      <c r="EIG126" s="93"/>
      <c r="EIH126" s="93"/>
      <c r="EII126" s="93"/>
      <c r="EIJ126" s="93"/>
      <c r="EIK126" s="93"/>
      <c r="EIL126" s="93"/>
      <c r="EIM126" s="93"/>
      <c r="EIN126" s="93"/>
      <c r="EIO126" s="93"/>
      <c r="EIP126" s="93"/>
      <c r="EIQ126" s="93"/>
      <c r="EIR126" s="93"/>
      <c r="EIS126" s="93"/>
      <c r="EIT126" s="93"/>
      <c r="EIU126" s="93"/>
      <c r="EIV126" s="93"/>
      <c r="EIW126" s="93"/>
      <c r="EIX126" s="93"/>
      <c r="EIY126" s="93"/>
      <c r="EIZ126" s="93"/>
      <c r="EJA126" s="93"/>
      <c r="EJB126" s="93"/>
      <c r="EJC126" s="93"/>
      <c r="EJD126" s="93"/>
      <c r="EJE126" s="93"/>
      <c r="EJF126" s="93"/>
      <c r="EJL126" s="93"/>
      <c r="EJO126" s="93"/>
      <c r="EJR126" s="93"/>
      <c r="EJU126" s="93"/>
      <c r="EJX126" s="93"/>
      <c r="EKA126" s="93"/>
      <c r="EKG126" s="93"/>
      <c r="EKP126" s="93"/>
      <c r="EKS126" s="93"/>
      <c r="EKV126" s="93"/>
      <c r="EKY126" s="93"/>
      <c r="ELK126" s="93"/>
      <c r="ELQ126" s="93"/>
      <c r="ELT126" s="93"/>
      <c r="ELW126" s="93"/>
      <c r="ELZ126" s="93"/>
      <c r="EMF126" s="93"/>
      <c r="EMI126" s="93"/>
      <c r="EML126" s="93"/>
      <c r="EMO126" s="93"/>
      <c r="EMQ126" s="93"/>
      <c r="EMR126" s="93"/>
      <c r="EMW126" s="93"/>
      <c r="EMZ126" s="93"/>
      <c r="ENC126" s="93"/>
      <c r="ENF126" s="93"/>
      <c r="ENI126" s="93"/>
      <c r="ENL126" s="93"/>
      <c r="ENO126" s="93"/>
      <c r="ENU126" s="93"/>
      <c r="ENX126" s="93"/>
      <c r="EOA126" s="93"/>
      <c r="EOC126" s="93"/>
      <c r="EOD126" s="93"/>
      <c r="EOL126" s="93"/>
      <c r="EOO126" s="93"/>
      <c r="EOR126" s="93"/>
      <c r="EPC126" s="93"/>
      <c r="EPD126" s="93"/>
      <c r="EPI126" s="93"/>
      <c r="EPM126" s="93"/>
      <c r="EPN126" s="93"/>
      <c r="EPV126" s="93"/>
      <c r="EPW126" s="93"/>
      <c r="EQW126" s="93"/>
      <c r="EQX126" s="93"/>
      <c r="EQY126" s="93"/>
      <c r="EQZ126" s="93"/>
      <c r="ERA126" s="93"/>
      <c r="ERB126" s="93"/>
      <c r="ERC126" s="93"/>
      <c r="ERD126" s="93"/>
      <c r="ERE126" s="93"/>
      <c r="ERF126" s="93"/>
      <c r="ERG126" s="93"/>
      <c r="ERH126" s="93"/>
      <c r="ERI126" s="93"/>
      <c r="ERJ126" s="93"/>
      <c r="ERK126" s="93"/>
      <c r="ERL126" s="93"/>
      <c r="ERM126" s="93"/>
      <c r="ERN126" s="93"/>
      <c r="ERO126" s="93"/>
      <c r="ERP126" s="93"/>
      <c r="ERQ126" s="93"/>
      <c r="ERR126" s="93"/>
      <c r="ERS126" s="93"/>
      <c r="ERT126" s="93"/>
      <c r="ERU126" s="93"/>
      <c r="ERV126" s="93"/>
      <c r="ERW126" s="93"/>
      <c r="ERX126" s="93"/>
      <c r="ERY126" s="93"/>
      <c r="ERZ126" s="93"/>
      <c r="ESA126" s="93"/>
      <c r="ESB126" s="93"/>
      <c r="ESC126" s="93"/>
      <c r="ESD126" s="93"/>
      <c r="ESE126" s="93"/>
      <c r="ESF126" s="93"/>
      <c r="ESG126" s="93"/>
      <c r="ESH126" s="93"/>
      <c r="ESI126" s="93"/>
      <c r="ESJ126" s="93"/>
      <c r="ESK126" s="93"/>
      <c r="ESL126" s="93"/>
      <c r="ESM126" s="93"/>
      <c r="ESN126" s="93"/>
      <c r="ESO126" s="93"/>
      <c r="ESP126" s="93"/>
      <c r="ESQ126" s="93"/>
      <c r="ESR126" s="93"/>
      <c r="ESS126" s="93"/>
      <c r="EST126" s="93"/>
      <c r="ESU126" s="93"/>
      <c r="ESV126" s="93"/>
      <c r="ESW126" s="93"/>
      <c r="ESX126" s="93"/>
      <c r="ESY126" s="93"/>
      <c r="ESZ126" s="93"/>
      <c r="ETA126" s="93"/>
      <c r="ETB126" s="93"/>
      <c r="ETH126" s="93"/>
      <c r="ETK126" s="93"/>
      <c r="ETN126" s="93"/>
      <c r="ETQ126" s="93"/>
      <c r="ETT126" s="93"/>
      <c r="ETW126" s="93"/>
      <c r="EUC126" s="93"/>
      <c r="EUL126" s="93"/>
      <c r="EUO126" s="93"/>
      <c r="EUR126" s="93"/>
      <c r="EUU126" s="93"/>
      <c r="EVG126" s="93"/>
      <c r="EVM126" s="93"/>
      <c r="EVP126" s="93"/>
      <c r="EVS126" s="93"/>
      <c r="EVV126" s="93"/>
      <c r="EWB126" s="93"/>
      <c r="EWE126" s="93"/>
      <c r="EWH126" s="93"/>
      <c r="EWK126" s="93"/>
      <c r="EWM126" s="93"/>
      <c r="EWN126" s="93"/>
      <c r="EWS126" s="93"/>
      <c r="EWV126" s="93"/>
      <c r="EWY126" s="93"/>
      <c r="EXB126" s="93"/>
      <c r="EXE126" s="93"/>
      <c r="EXH126" s="93"/>
      <c r="EXK126" s="93"/>
      <c r="EXQ126" s="93"/>
      <c r="EXT126" s="93"/>
      <c r="EXW126" s="93"/>
      <c r="EXY126" s="93"/>
      <c r="EXZ126" s="93"/>
      <c r="EYH126" s="93"/>
      <c r="EYK126" s="93"/>
      <c r="EYN126" s="93"/>
      <c r="EYY126" s="93"/>
      <c r="EYZ126" s="93"/>
      <c r="EZE126" s="93"/>
      <c r="EZI126" s="93"/>
      <c r="EZJ126" s="93"/>
      <c r="EZR126" s="93"/>
      <c r="EZS126" s="93"/>
      <c r="FAS126" s="93"/>
      <c r="FAT126" s="93"/>
      <c r="FAU126" s="93"/>
      <c r="FAV126" s="93"/>
      <c r="FAW126" s="93"/>
      <c r="FAX126" s="93"/>
      <c r="FAY126" s="93"/>
      <c r="FAZ126" s="93"/>
      <c r="FBA126" s="93"/>
      <c r="FBB126" s="93"/>
      <c r="FBC126" s="93"/>
      <c r="FBD126" s="93"/>
      <c r="FBE126" s="93"/>
      <c r="FBF126" s="93"/>
      <c r="FBG126" s="93"/>
      <c r="FBH126" s="93"/>
      <c r="FBI126" s="93"/>
      <c r="FBJ126" s="93"/>
      <c r="FBK126" s="93"/>
      <c r="FBL126" s="93"/>
      <c r="FBM126" s="93"/>
      <c r="FBN126" s="93"/>
      <c r="FBO126" s="93"/>
      <c r="FBP126" s="93"/>
      <c r="FBQ126" s="93"/>
      <c r="FBR126" s="93"/>
      <c r="FBS126" s="93"/>
      <c r="FBT126" s="93"/>
      <c r="FBU126" s="93"/>
      <c r="FBV126" s="93"/>
      <c r="FBW126" s="93"/>
      <c r="FBX126" s="93"/>
      <c r="FBY126" s="93"/>
      <c r="FBZ126" s="93"/>
      <c r="FCA126" s="93"/>
      <c r="FCB126" s="93"/>
      <c r="FCC126" s="93"/>
      <c r="FCD126" s="93"/>
      <c r="FCE126" s="93"/>
      <c r="FCF126" s="93"/>
      <c r="FCG126" s="93"/>
      <c r="FCH126" s="93"/>
      <c r="FCI126" s="93"/>
      <c r="FCJ126" s="93"/>
      <c r="FCK126" s="93"/>
      <c r="FCL126" s="93"/>
      <c r="FCM126" s="93"/>
      <c r="FCN126" s="93"/>
      <c r="FCO126" s="93"/>
      <c r="FCP126" s="93"/>
      <c r="FCQ126" s="93"/>
      <c r="FCR126" s="93"/>
      <c r="FCS126" s="93"/>
      <c r="FCT126" s="93"/>
      <c r="FCU126" s="93"/>
      <c r="FCV126" s="93"/>
      <c r="FCW126" s="93"/>
      <c r="FCX126" s="93"/>
      <c r="FDD126" s="93"/>
      <c r="FDG126" s="93"/>
      <c r="FDJ126" s="93"/>
      <c r="FDM126" s="93"/>
      <c r="FDP126" s="93"/>
      <c r="FDS126" s="93"/>
      <c r="FDY126" s="93"/>
      <c r="FEH126" s="93"/>
      <c r="FEK126" s="93"/>
      <c r="FEN126" s="93"/>
      <c r="FEQ126" s="93"/>
      <c r="FFC126" s="93"/>
      <c r="FFI126" s="93"/>
      <c r="FFL126" s="93"/>
      <c r="FFO126" s="93"/>
      <c r="FFR126" s="93"/>
      <c r="FFX126" s="93"/>
      <c r="FGA126" s="93"/>
      <c r="FGD126" s="93"/>
      <c r="FGG126" s="93"/>
      <c r="FGI126" s="93"/>
      <c r="FGJ126" s="93"/>
      <c r="FGO126" s="93"/>
      <c r="FGR126" s="93"/>
      <c r="FGU126" s="93"/>
      <c r="FGX126" s="93"/>
      <c r="FHA126" s="93"/>
      <c r="FHD126" s="93"/>
      <c r="FHG126" s="93"/>
      <c r="FHM126" s="93"/>
      <c r="FHP126" s="93"/>
      <c r="FHS126" s="93"/>
      <c r="FHU126" s="93"/>
      <c r="FHV126" s="93"/>
      <c r="FID126" s="93"/>
      <c r="FIG126" s="93"/>
      <c r="FIJ126" s="93"/>
      <c r="FIU126" s="93"/>
      <c r="FIV126" s="93"/>
      <c r="FJA126" s="93"/>
      <c r="FJE126" s="93"/>
      <c r="FJF126" s="93"/>
      <c r="FJN126" s="93"/>
      <c r="FJO126" s="93"/>
      <c r="FKO126" s="93"/>
      <c r="FKP126" s="93"/>
      <c r="FKQ126" s="93"/>
      <c r="FKR126" s="93"/>
      <c r="FKS126" s="93"/>
      <c r="FKT126" s="93"/>
      <c r="FKU126" s="93"/>
      <c r="FKV126" s="93"/>
      <c r="FKW126" s="93"/>
      <c r="FKX126" s="93"/>
      <c r="FKY126" s="93"/>
      <c r="FKZ126" s="93"/>
      <c r="FLA126" s="93"/>
      <c r="FLB126" s="93"/>
      <c r="FLC126" s="93"/>
      <c r="FLD126" s="93"/>
      <c r="FLE126" s="93"/>
      <c r="FLF126" s="93"/>
      <c r="FLG126" s="93"/>
      <c r="FLH126" s="93"/>
      <c r="FLI126" s="93"/>
      <c r="FLJ126" s="93"/>
      <c r="FLK126" s="93"/>
      <c r="FLL126" s="93"/>
      <c r="FLM126" s="93"/>
      <c r="FLN126" s="93"/>
      <c r="FLO126" s="93"/>
      <c r="FLP126" s="93"/>
      <c r="FLQ126" s="93"/>
      <c r="FLR126" s="93"/>
      <c r="FLS126" s="93"/>
      <c r="FLT126" s="93"/>
      <c r="FLU126" s="93"/>
      <c r="FLV126" s="93"/>
      <c r="FLW126" s="93"/>
      <c r="FLX126" s="93"/>
      <c r="FLY126" s="93"/>
      <c r="FLZ126" s="93"/>
      <c r="FMA126" s="93"/>
      <c r="FMB126" s="93"/>
      <c r="FMC126" s="93"/>
      <c r="FMD126" s="93"/>
      <c r="FME126" s="93"/>
      <c r="FMF126" s="93"/>
      <c r="FMG126" s="93"/>
      <c r="FMH126" s="93"/>
      <c r="FMI126" s="93"/>
      <c r="FMJ126" s="93"/>
      <c r="FMK126" s="93"/>
      <c r="FML126" s="93"/>
      <c r="FMM126" s="93"/>
      <c r="FMN126" s="93"/>
      <c r="FMO126" s="93"/>
      <c r="FMP126" s="93"/>
      <c r="FMQ126" s="93"/>
      <c r="FMR126" s="93"/>
      <c r="FMS126" s="93"/>
      <c r="FMT126" s="93"/>
      <c r="FMZ126" s="93"/>
      <c r="FNC126" s="93"/>
      <c r="FNF126" s="93"/>
      <c r="FNI126" s="93"/>
      <c r="FNL126" s="93"/>
      <c r="FNO126" s="93"/>
      <c r="FNU126" s="93"/>
      <c r="FOD126" s="93"/>
      <c r="FOG126" s="93"/>
      <c r="FOJ126" s="93"/>
      <c r="FOM126" s="93"/>
      <c r="FOY126" s="93"/>
      <c r="FPE126" s="93"/>
      <c r="FPH126" s="93"/>
      <c r="FPK126" s="93"/>
      <c r="FPN126" s="93"/>
      <c r="FPT126" s="93"/>
      <c r="FPW126" s="93"/>
      <c r="FPZ126" s="93"/>
      <c r="FQC126" s="93"/>
      <c r="FQE126" s="93"/>
      <c r="FQF126" s="93"/>
      <c r="FQK126" s="93"/>
      <c r="FQN126" s="93"/>
      <c r="FQQ126" s="93"/>
      <c r="FQT126" s="93"/>
      <c r="FQW126" s="93"/>
      <c r="FQZ126" s="93"/>
      <c r="FRC126" s="93"/>
      <c r="FRI126" s="93"/>
      <c r="FRL126" s="93"/>
      <c r="FRO126" s="93"/>
      <c r="FRQ126" s="93"/>
      <c r="FRR126" s="93"/>
      <c r="FRZ126" s="93"/>
      <c r="FSC126" s="93"/>
      <c r="FSF126" s="93"/>
      <c r="FSQ126" s="93"/>
      <c r="FSR126" s="93"/>
      <c r="FSW126" s="93"/>
      <c r="FTA126" s="93"/>
      <c r="FTB126" s="93"/>
      <c r="FTJ126" s="93"/>
      <c r="FTK126" s="93"/>
      <c r="FUK126" s="93"/>
      <c r="FUL126" s="93"/>
      <c r="FUM126" s="93"/>
      <c r="FUN126" s="93"/>
      <c r="FUO126" s="93"/>
      <c r="FUP126" s="93"/>
      <c r="FUQ126" s="93"/>
      <c r="FUR126" s="93"/>
      <c r="FUS126" s="93"/>
      <c r="FUT126" s="93"/>
      <c r="FUU126" s="93"/>
      <c r="FUV126" s="93"/>
      <c r="FUW126" s="93"/>
      <c r="FUX126" s="93"/>
      <c r="FUY126" s="93"/>
      <c r="FUZ126" s="93"/>
      <c r="FVA126" s="93"/>
      <c r="FVB126" s="93"/>
      <c r="FVC126" s="93"/>
      <c r="FVD126" s="93"/>
      <c r="FVE126" s="93"/>
      <c r="FVF126" s="93"/>
      <c r="FVG126" s="93"/>
      <c r="FVH126" s="93"/>
      <c r="FVI126" s="93"/>
      <c r="FVJ126" s="93"/>
      <c r="FVK126" s="93"/>
      <c r="FVL126" s="93"/>
      <c r="FVM126" s="93"/>
      <c r="FVN126" s="93"/>
      <c r="FVO126" s="93"/>
      <c r="FVP126" s="93"/>
      <c r="FVQ126" s="93"/>
      <c r="FVR126" s="93"/>
      <c r="FVS126" s="93"/>
      <c r="FVT126" s="93"/>
      <c r="FVU126" s="93"/>
      <c r="FVV126" s="93"/>
      <c r="FVW126" s="93"/>
      <c r="FVX126" s="93"/>
      <c r="FVY126" s="93"/>
      <c r="FVZ126" s="93"/>
      <c r="FWA126" s="93"/>
      <c r="FWB126" s="93"/>
      <c r="FWC126" s="93"/>
      <c r="FWD126" s="93"/>
      <c r="FWE126" s="93"/>
      <c r="FWF126" s="93"/>
      <c r="FWG126" s="93"/>
      <c r="FWH126" s="93"/>
      <c r="FWI126" s="93"/>
      <c r="FWJ126" s="93"/>
      <c r="FWK126" s="93"/>
      <c r="FWL126" s="93"/>
      <c r="FWM126" s="93"/>
      <c r="FWN126" s="93"/>
      <c r="FWO126" s="93"/>
      <c r="FWP126" s="93"/>
      <c r="FWV126" s="93"/>
      <c r="FWY126" s="93"/>
      <c r="FXB126" s="93"/>
      <c r="FXE126" s="93"/>
      <c r="FXH126" s="93"/>
      <c r="FXK126" s="93"/>
      <c r="FXQ126" s="93"/>
      <c r="FXZ126" s="93"/>
      <c r="FYC126" s="93"/>
      <c r="FYF126" s="93"/>
      <c r="FYI126" s="93"/>
      <c r="FYU126" s="93"/>
      <c r="FZA126" s="93"/>
      <c r="FZD126" s="93"/>
      <c r="FZG126" s="93"/>
      <c r="FZJ126" s="93"/>
      <c r="FZP126" s="93"/>
      <c r="FZS126" s="93"/>
      <c r="FZV126" s="93"/>
      <c r="FZY126" s="93"/>
      <c r="GAA126" s="93"/>
      <c r="GAB126" s="93"/>
      <c r="GAG126" s="93"/>
      <c r="GAJ126" s="93"/>
      <c r="GAM126" s="93"/>
      <c r="GAP126" s="93"/>
      <c r="GAS126" s="93"/>
      <c r="GAV126" s="93"/>
      <c r="GAY126" s="93"/>
      <c r="GBE126" s="93"/>
      <c r="GBH126" s="93"/>
      <c r="GBK126" s="93"/>
      <c r="GBM126" s="93"/>
      <c r="GBN126" s="93"/>
      <c r="GBV126" s="93"/>
      <c r="GBY126" s="93"/>
      <c r="GCB126" s="93"/>
      <c r="GCM126" s="93"/>
      <c r="GCN126" s="93"/>
      <c r="GCS126" s="93"/>
      <c r="GCW126" s="93"/>
      <c r="GCX126" s="93"/>
      <c r="GDF126" s="93"/>
      <c r="GDG126" s="93"/>
      <c r="GEG126" s="93"/>
      <c r="GEH126" s="93"/>
      <c r="GEI126" s="93"/>
      <c r="GEJ126" s="93"/>
      <c r="GEK126" s="93"/>
      <c r="GEL126" s="93"/>
      <c r="GEM126" s="93"/>
      <c r="GEN126" s="93"/>
      <c r="GEO126" s="93"/>
      <c r="GEP126" s="93"/>
      <c r="GEQ126" s="93"/>
      <c r="GER126" s="93"/>
      <c r="GES126" s="93"/>
      <c r="GET126" s="93"/>
      <c r="GEU126" s="93"/>
      <c r="GEV126" s="93"/>
      <c r="GEW126" s="93"/>
      <c r="GEX126" s="93"/>
      <c r="GEY126" s="93"/>
      <c r="GEZ126" s="93"/>
      <c r="GFA126" s="93"/>
      <c r="GFB126" s="93"/>
      <c r="GFC126" s="93"/>
      <c r="GFD126" s="93"/>
      <c r="GFE126" s="93"/>
      <c r="GFF126" s="93"/>
      <c r="GFG126" s="93"/>
      <c r="GFH126" s="93"/>
      <c r="GFI126" s="93"/>
      <c r="GFJ126" s="93"/>
      <c r="GFK126" s="93"/>
      <c r="GFL126" s="93"/>
      <c r="GFM126" s="93"/>
      <c r="GFN126" s="93"/>
      <c r="GFO126" s="93"/>
      <c r="GFP126" s="93"/>
      <c r="GFQ126" s="93"/>
      <c r="GFR126" s="93"/>
      <c r="GFS126" s="93"/>
      <c r="GFT126" s="93"/>
      <c r="GFU126" s="93"/>
      <c r="GFV126" s="93"/>
      <c r="GFW126" s="93"/>
      <c r="GFX126" s="93"/>
      <c r="GFY126" s="93"/>
      <c r="GFZ126" s="93"/>
      <c r="GGA126" s="93"/>
      <c r="GGB126" s="93"/>
      <c r="GGC126" s="93"/>
      <c r="GGD126" s="93"/>
      <c r="GGE126" s="93"/>
      <c r="GGF126" s="93"/>
      <c r="GGG126" s="93"/>
      <c r="GGH126" s="93"/>
      <c r="GGI126" s="93"/>
      <c r="GGJ126" s="93"/>
      <c r="GGK126" s="93"/>
      <c r="GGL126" s="93"/>
      <c r="GGR126" s="93"/>
      <c r="GGU126" s="93"/>
      <c r="GGX126" s="93"/>
      <c r="GHA126" s="93"/>
      <c r="GHD126" s="93"/>
      <c r="GHG126" s="93"/>
      <c r="GHM126" s="93"/>
      <c r="GHV126" s="93"/>
      <c r="GHY126" s="93"/>
      <c r="GIB126" s="93"/>
      <c r="GIE126" s="93"/>
      <c r="GIQ126" s="93"/>
      <c r="GIW126" s="93"/>
      <c r="GIZ126" s="93"/>
      <c r="GJC126" s="93"/>
      <c r="GJF126" s="93"/>
      <c r="GJL126" s="93"/>
      <c r="GJO126" s="93"/>
      <c r="GJR126" s="93"/>
      <c r="GJU126" s="93"/>
      <c r="GJW126" s="93"/>
      <c r="GJX126" s="93"/>
      <c r="GKC126" s="93"/>
      <c r="GKF126" s="93"/>
      <c r="GKI126" s="93"/>
      <c r="GKL126" s="93"/>
      <c r="GKO126" s="93"/>
      <c r="GKR126" s="93"/>
      <c r="GKU126" s="93"/>
      <c r="GLA126" s="93"/>
      <c r="GLD126" s="93"/>
      <c r="GLG126" s="93"/>
      <c r="GLI126" s="93"/>
      <c r="GLJ126" s="93"/>
      <c r="GLR126" s="93"/>
      <c r="GLU126" s="93"/>
      <c r="GLX126" s="93"/>
      <c r="GMI126" s="93"/>
      <c r="GMJ126" s="93"/>
      <c r="GMO126" s="93"/>
      <c r="GMS126" s="93"/>
      <c r="GMT126" s="93"/>
      <c r="GNB126" s="93"/>
      <c r="GNC126" s="93"/>
      <c r="GOC126" s="93"/>
      <c r="GOD126" s="93"/>
      <c r="GOE126" s="93"/>
      <c r="GOF126" s="93"/>
      <c r="GOG126" s="93"/>
      <c r="GOH126" s="93"/>
      <c r="GOI126" s="93"/>
      <c r="GOJ126" s="93"/>
      <c r="GOK126" s="93"/>
      <c r="GOL126" s="93"/>
      <c r="GOM126" s="93"/>
      <c r="GON126" s="93"/>
      <c r="GOO126" s="93"/>
      <c r="GOP126" s="93"/>
      <c r="GOQ126" s="93"/>
      <c r="GOR126" s="93"/>
      <c r="GOS126" s="93"/>
      <c r="GOT126" s="93"/>
      <c r="GOU126" s="93"/>
      <c r="GOV126" s="93"/>
      <c r="GOW126" s="93"/>
      <c r="GOX126" s="93"/>
      <c r="GOY126" s="93"/>
      <c r="GOZ126" s="93"/>
      <c r="GPA126" s="93"/>
      <c r="GPB126" s="93"/>
      <c r="GPC126" s="93"/>
      <c r="GPD126" s="93"/>
      <c r="GPE126" s="93"/>
      <c r="GPF126" s="93"/>
      <c r="GPG126" s="93"/>
      <c r="GPH126" s="93"/>
      <c r="GPI126" s="93"/>
      <c r="GPJ126" s="93"/>
      <c r="GPK126" s="93"/>
      <c r="GPL126" s="93"/>
      <c r="GPM126" s="93"/>
      <c r="GPN126" s="93"/>
      <c r="GPO126" s="93"/>
      <c r="GPP126" s="93"/>
      <c r="GPQ126" s="93"/>
      <c r="GPR126" s="93"/>
      <c r="GPS126" s="93"/>
      <c r="GPT126" s="93"/>
      <c r="GPU126" s="93"/>
      <c r="GPV126" s="93"/>
      <c r="GPW126" s="93"/>
      <c r="GPX126" s="93"/>
      <c r="GPY126" s="93"/>
      <c r="GPZ126" s="93"/>
      <c r="GQA126" s="93"/>
      <c r="GQB126" s="93"/>
      <c r="GQC126" s="93"/>
      <c r="GQD126" s="93"/>
      <c r="GQE126" s="93"/>
      <c r="GQF126" s="93"/>
      <c r="GQG126" s="93"/>
      <c r="GQH126" s="93"/>
      <c r="GQN126" s="93"/>
      <c r="GQQ126" s="93"/>
      <c r="GQT126" s="93"/>
      <c r="GQW126" s="93"/>
      <c r="GQZ126" s="93"/>
      <c r="GRC126" s="93"/>
      <c r="GRI126" s="93"/>
      <c r="GRR126" s="93"/>
      <c r="GRU126" s="93"/>
      <c r="GRX126" s="93"/>
      <c r="GSA126" s="93"/>
      <c r="GSM126" s="93"/>
      <c r="GSS126" s="93"/>
      <c r="GSV126" s="93"/>
      <c r="GSY126" s="93"/>
      <c r="GTB126" s="93"/>
      <c r="GTH126" s="93"/>
      <c r="GTK126" s="93"/>
      <c r="GTN126" s="93"/>
      <c r="GTQ126" s="93"/>
      <c r="GTS126" s="93"/>
      <c r="GTT126" s="93"/>
      <c r="GTY126" s="93"/>
      <c r="GUB126" s="93"/>
      <c r="GUE126" s="93"/>
      <c r="GUH126" s="93"/>
      <c r="GUK126" s="93"/>
      <c r="GUN126" s="93"/>
      <c r="GUQ126" s="93"/>
      <c r="GUW126" s="93"/>
      <c r="GUZ126" s="93"/>
      <c r="GVC126" s="93"/>
      <c r="GVE126" s="93"/>
      <c r="GVF126" s="93"/>
      <c r="GVN126" s="93"/>
      <c r="GVQ126" s="93"/>
      <c r="GVT126" s="93"/>
      <c r="GWE126" s="93"/>
      <c r="GWF126" s="93"/>
      <c r="GWK126" s="93"/>
      <c r="GWO126" s="93"/>
      <c r="GWP126" s="93"/>
      <c r="GWX126" s="93"/>
      <c r="GWY126" s="93"/>
      <c r="GXY126" s="93"/>
      <c r="GXZ126" s="93"/>
      <c r="GYA126" s="93"/>
      <c r="GYB126" s="93"/>
      <c r="GYC126" s="93"/>
      <c r="GYD126" s="93"/>
      <c r="GYE126" s="93"/>
      <c r="GYF126" s="93"/>
      <c r="GYG126" s="93"/>
      <c r="GYH126" s="93"/>
      <c r="GYI126" s="93"/>
      <c r="GYJ126" s="93"/>
      <c r="GYK126" s="93"/>
      <c r="GYL126" s="93"/>
      <c r="GYM126" s="93"/>
      <c r="GYN126" s="93"/>
      <c r="GYO126" s="93"/>
      <c r="GYP126" s="93"/>
      <c r="GYQ126" s="93"/>
      <c r="GYR126" s="93"/>
      <c r="GYS126" s="93"/>
      <c r="GYT126" s="93"/>
      <c r="GYU126" s="93"/>
      <c r="GYV126" s="93"/>
      <c r="GYW126" s="93"/>
      <c r="GYX126" s="93"/>
      <c r="GYY126" s="93"/>
      <c r="GYZ126" s="93"/>
      <c r="GZA126" s="93"/>
      <c r="GZB126" s="93"/>
      <c r="GZC126" s="93"/>
      <c r="GZD126" s="93"/>
      <c r="GZE126" s="93"/>
      <c r="GZF126" s="93"/>
      <c r="GZG126" s="93"/>
      <c r="GZH126" s="93"/>
      <c r="GZI126" s="93"/>
      <c r="GZJ126" s="93"/>
      <c r="GZK126" s="93"/>
      <c r="GZL126" s="93"/>
      <c r="GZM126" s="93"/>
      <c r="GZN126" s="93"/>
      <c r="GZO126" s="93"/>
      <c r="GZP126" s="93"/>
      <c r="GZQ126" s="93"/>
      <c r="GZR126" s="93"/>
      <c r="GZS126" s="93"/>
      <c r="GZT126" s="93"/>
      <c r="GZU126" s="93"/>
      <c r="GZV126" s="93"/>
      <c r="GZW126" s="93"/>
      <c r="GZX126" s="93"/>
      <c r="GZY126" s="93"/>
      <c r="GZZ126" s="93"/>
      <c r="HAA126" s="93"/>
      <c r="HAB126" s="93"/>
      <c r="HAC126" s="93"/>
      <c r="HAD126" s="93"/>
      <c r="HAJ126" s="93"/>
      <c r="HAM126" s="93"/>
      <c r="HAP126" s="93"/>
      <c r="HAS126" s="93"/>
      <c r="HAV126" s="93"/>
      <c r="HAY126" s="93"/>
      <c r="HBE126" s="93"/>
      <c r="HBN126" s="93"/>
      <c r="HBQ126" s="93"/>
      <c r="HBT126" s="93"/>
      <c r="HBW126" s="93"/>
      <c r="HCI126" s="93"/>
      <c r="HCO126" s="93"/>
      <c r="HCR126" s="93"/>
      <c r="HCU126" s="93"/>
      <c r="HCX126" s="93"/>
      <c r="HDD126" s="93"/>
      <c r="HDG126" s="93"/>
      <c r="HDJ126" s="93"/>
      <c r="HDM126" s="93"/>
      <c r="HDO126" s="93"/>
      <c r="HDP126" s="93"/>
      <c r="HDU126" s="93"/>
      <c r="HDX126" s="93"/>
      <c r="HEA126" s="93"/>
      <c r="HED126" s="93"/>
      <c r="HEG126" s="93"/>
      <c r="HEJ126" s="93"/>
      <c r="HEM126" s="93"/>
      <c r="HES126" s="93"/>
      <c r="HEV126" s="93"/>
      <c r="HEY126" s="93"/>
      <c r="HFA126" s="93"/>
      <c r="HFB126" s="93"/>
      <c r="HFJ126" s="93"/>
      <c r="HFM126" s="93"/>
      <c r="HFP126" s="93"/>
      <c r="HGA126" s="93"/>
      <c r="HGB126" s="93"/>
      <c r="HGG126" s="93"/>
      <c r="HGK126" s="93"/>
      <c r="HGL126" s="93"/>
      <c r="HGT126" s="93"/>
      <c r="HGU126" s="93"/>
      <c r="HHU126" s="93"/>
      <c r="HHV126" s="93"/>
      <c r="HHW126" s="93"/>
      <c r="HHX126" s="93"/>
      <c r="HHY126" s="93"/>
      <c r="HHZ126" s="93"/>
      <c r="HIA126" s="93"/>
      <c r="HIB126" s="93"/>
      <c r="HIC126" s="93"/>
      <c r="HID126" s="93"/>
      <c r="HIE126" s="93"/>
      <c r="HIF126" s="93"/>
      <c r="HIG126" s="93"/>
      <c r="HIH126" s="93"/>
      <c r="HII126" s="93"/>
      <c r="HIJ126" s="93"/>
      <c r="HIK126" s="93"/>
      <c r="HIL126" s="93"/>
      <c r="HIM126" s="93"/>
      <c r="HIN126" s="93"/>
      <c r="HIO126" s="93"/>
      <c r="HIP126" s="93"/>
      <c r="HIQ126" s="93"/>
      <c r="HIR126" s="93"/>
      <c r="HIS126" s="93"/>
      <c r="HIT126" s="93"/>
      <c r="HIU126" s="93"/>
      <c r="HIV126" s="93"/>
      <c r="HIW126" s="93"/>
      <c r="HIX126" s="93"/>
      <c r="HIY126" s="93"/>
      <c r="HIZ126" s="93"/>
      <c r="HJA126" s="93"/>
      <c r="HJB126" s="93"/>
      <c r="HJC126" s="93"/>
      <c r="HJD126" s="93"/>
      <c r="HJE126" s="93"/>
      <c r="HJF126" s="93"/>
      <c r="HJG126" s="93"/>
      <c r="HJH126" s="93"/>
      <c r="HJI126" s="93"/>
      <c r="HJJ126" s="93"/>
      <c r="HJK126" s="93"/>
      <c r="HJL126" s="93"/>
      <c r="HJM126" s="93"/>
      <c r="HJN126" s="93"/>
      <c r="HJO126" s="93"/>
      <c r="HJP126" s="93"/>
      <c r="HJQ126" s="93"/>
      <c r="HJR126" s="93"/>
      <c r="HJS126" s="93"/>
      <c r="HJT126" s="93"/>
      <c r="HJU126" s="93"/>
      <c r="HJV126" s="93"/>
      <c r="HJW126" s="93"/>
      <c r="HJX126" s="93"/>
      <c r="HJY126" s="93"/>
      <c r="HJZ126" s="93"/>
      <c r="HKF126" s="93"/>
      <c r="HKI126" s="93"/>
      <c r="HKL126" s="93"/>
      <c r="HKO126" s="93"/>
      <c r="HKR126" s="93"/>
      <c r="HKU126" s="93"/>
      <c r="HLA126" s="93"/>
      <c r="HLJ126" s="93"/>
      <c r="HLM126" s="93"/>
      <c r="HLP126" s="93"/>
      <c r="HLS126" s="93"/>
      <c r="HME126" s="93"/>
      <c r="HMK126" s="93"/>
      <c r="HMN126" s="93"/>
      <c r="HMQ126" s="93"/>
      <c r="HMT126" s="93"/>
      <c r="HMZ126" s="93"/>
      <c r="HNC126" s="93"/>
      <c r="HNF126" s="93"/>
      <c r="HNI126" s="93"/>
      <c r="HNK126" s="93"/>
      <c r="HNL126" s="93"/>
      <c r="HNQ126" s="93"/>
      <c r="HNT126" s="93"/>
      <c r="HNW126" s="93"/>
      <c r="HNZ126" s="93"/>
      <c r="HOC126" s="93"/>
      <c r="HOF126" s="93"/>
      <c r="HOI126" s="93"/>
      <c r="HOO126" s="93"/>
      <c r="HOR126" s="93"/>
      <c r="HOU126" s="93"/>
      <c r="HOW126" s="93"/>
      <c r="HOX126" s="93"/>
      <c r="HPF126" s="93"/>
      <c r="HPI126" s="93"/>
      <c r="HPL126" s="93"/>
      <c r="HPW126" s="93"/>
      <c r="HPX126" s="93"/>
      <c r="HQC126" s="93"/>
      <c r="HQG126" s="93"/>
      <c r="HQH126" s="93"/>
      <c r="HQP126" s="93"/>
      <c r="HQQ126" s="93"/>
      <c r="HRQ126" s="93"/>
      <c r="HRR126" s="93"/>
      <c r="HRS126" s="93"/>
      <c r="HRT126" s="93"/>
      <c r="HRU126" s="93"/>
      <c r="HRV126" s="93"/>
      <c r="HRW126" s="93"/>
      <c r="HRX126" s="93"/>
      <c r="HRY126" s="93"/>
      <c r="HRZ126" s="93"/>
      <c r="HSA126" s="93"/>
      <c r="HSB126" s="93"/>
      <c r="HSC126" s="93"/>
      <c r="HSD126" s="93"/>
      <c r="HSE126" s="93"/>
      <c r="HSF126" s="93"/>
      <c r="HSG126" s="93"/>
      <c r="HSH126" s="93"/>
      <c r="HSI126" s="93"/>
      <c r="HSJ126" s="93"/>
      <c r="HSK126" s="93"/>
      <c r="HSL126" s="93"/>
      <c r="HSM126" s="93"/>
      <c r="HSN126" s="93"/>
      <c r="HSO126" s="93"/>
      <c r="HSP126" s="93"/>
      <c r="HSQ126" s="93"/>
      <c r="HSR126" s="93"/>
      <c r="HSS126" s="93"/>
      <c r="HST126" s="93"/>
      <c r="HSU126" s="93"/>
      <c r="HSV126" s="93"/>
      <c r="HSW126" s="93"/>
      <c r="HSX126" s="93"/>
      <c r="HSY126" s="93"/>
      <c r="HSZ126" s="93"/>
      <c r="HTA126" s="93"/>
      <c r="HTB126" s="93"/>
      <c r="HTC126" s="93"/>
      <c r="HTD126" s="93"/>
      <c r="HTE126" s="93"/>
      <c r="HTF126" s="93"/>
      <c r="HTG126" s="93"/>
      <c r="HTH126" s="93"/>
      <c r="HTI126" s="93"/>
      <c r="HTJ126" s="93"/>
      <c r="HTK126" s="93"/>
      <c r="HTL126" s="93"/>
      <c r="HTM126" s="93"/>
      <c r="HTN126" s="93"/>
      <c r="HTO126" s="93"/>
      <c r="HTP126" s="93"/>
      <c r="HTQ126" s="93"/>
      <c r="HTR126" s="93"/>
      <c r="HTS126" s="93"/>
      <c r="HTT126" s="93"/>
      <c r="HTU126" s="93"/>
      <c r="HTV126" s="93"/>
      <c r="HUB126" s="93"/>
      <c r="HUE126" s="93"/>
      <c r="HUH126" s="93"/>
      <c r="HUK126" s="93"/>
      <c r="HUN126" s="93"/>
      <c r="HUQ126" s="93"/>
      <c r="HUW126" s="93"/>
      <c r="HVF126" s="93"/>
      <c r="HVI126" s="93"/>
      <c r="HVL126" s="93"/>
      <c r="HVO126" s="93"/>
      <c r="HWA126" s="93"/>
      <c r="HWG126" s="93"/>
      <c r="HWJ126" s="93"/>
      <c r="HWM126" s="93"/>
      <c r="HWP126" s="93"/>
      <c r="HWV126" s="93"/>
      <c r="HWY126" s="93"/>
      <c r="HXB126" s="93"/>
      <c r="HXE126" s="93"/>
      <c r="HXG126" s="93"/>
      <c r="HXH126" s="93"/>
      <c r="HXM126" s="93"/>
      <c r="HXP126" s="93"/>
      <c r="HXS126" s="93"/>
      <c r="HXV126" s="93"/>
      <c r="HXY126" s="93"/>
      <c r="HYB126" s="93"/>
      <c r="HYE126" s="93"/>
      <c r="HYK126" s="93"/>
      <c r="HYN126" s="93"/>
      <c r="HYQ126" s="93"/>
      <c r="HYS126" s="93"/>
      <c r="HYT126" s="93"/>
      <c r="HZB126" s="93"/>
      <c r="HZE126" s="93"/>
      <c r="HZH126" s="93"/>
      <c r="HZS126" s="93"/>
      <c r="HZT126" s="93"/>
      <c r="HZY126" s="93"/>
      <c r="IAC126" s="93"/>
      <c r="IAD126" s="93"/>
      <c r="IAL126" s="93"/>
      <c r="IAM126" s="93"/>
      <c r="IBM126" s="93"/>
      <c r="IBN126" s="93"/>
      <c r="IBO126" s="93"/>
      <c r="IBP126" s="93"/>
      <c r="IBQ126" s="93"/>
      <c r="IBR126" s="93"/>
      <c r="IBS126" s="93"/>
      <c r="IBT126" s="93"/>
      <c r="IBU126" s="93"/>
      <c r="IBV126" s="93"/>
      <c r="IBW126" s="93"/>
      <c r="IBX126" s="93"/>
      <c r="IBY126" s="93"/>
      <c r="IBZ126" s="93"/>
      <c r="ICA126" s="93"/>
      <c r="ICB126" s="93"/>
      <c r="ICC126" s="93"/>
      <c r="ICD126" s="93"/>
      <c r="ICE126" s="93"/>
      <c r="ICF126" s="93"/>
      <c r="ICG126" s="93"/>
      <c r="ICH126" s="93"/>
      <c r="ICI126" s="93"/>
      <c r="ICJ126" s="93"/>
      <c r="ICK126" s="93"/>
      <c r="ICL126" s="93"/>
      <c r="ICM126" s="93"/>
      <c r="ICN126" s="93"/>
      <c r="ICO126" s="93"/>
      <c r="ICP126" s="93"/>
      <c r="ICQ126" s="93"/>
      <c r="ICR126" s="93"/>
      <c r="ICS126" s="93"/>
      <c r="ICT126" s="93"/>
      <c r="ICU126" s="93"/>
      <c r="ICV126" s="93"/>
      <c r="ICW126" s="93"/>
      <c r="ICX126" s="93"/>
      <c r="ICY126" s="93"/>
      <c r="ICZ126" s="93"/>
      <c r="IDA126" s="93"/>
      <c r="IDB126" s="93"/>
      <c r="IDC126" s="93"/>
      <c r="IDD126" s="93"/>
      <c r="IDE126" s="93"/>
      <c r="IDF126" s="93"/>
      <c r="IDG126" s="93"/>
      <c r="IDH126" s="93"/>
      <c r="IDI126" s="93"/>
      <c r="IDJ126" s="93"/>
      <c r="IDK126" s="93"/>
      <c r="IDL126" s="93"/>
      <c r="IDM126" s="93"/>
      <c r="IDN126" s="93"/>
      <c r="IDO126" s="93"/>
      <c r="IDP126" s="93"/>
      <c r="IDQ126" s="93"/>
      <c r="IDR126" s="93"/>
      <c r="IDX126" s="93"/>
      <c r="IEA126" s="93"/>
      <c r="IED126" s="93"/>
      <c r="IEG126" s="93"/>
      <c r="IEJ126" s="93"/>
      <c r="IEM126" s="93"/>
      <c r="IES126" s="93"/>
      <c r="IFB126" s="93"/>
      <c r="IFE126" s="93"/>
      <c r="IFH126" s="93"/>
      <c r="IFK126" s="93"/>
      <c r="IFW126" s="93"/>
      <c r="IGC126" s="93"/>
      <c r="IGF126" s="93"/>
      <c r="IGI126" s="93"/>
      <c r="IGL126" s="93"/>
      <c r="IGR126" s="93"/>
      <c r="IGU126" s="93"/>
      <c r="IGX126" s="93"/>
      <c r="IHA126" s="93"/>
      <c r="IHC126" s="93"/>
      <c r="IHD126" s="93"/>
      <c r="IHI126" s="93"/>
      <c r="IHL126" s="93"/>
      <c r="IHO126" s="93"/>
      <c r="IHR126" s="93"/>
      <c r="IHU126" s="93"/>
      <c r="IHX126" s="93"/>
      <c r="IIA126" s="93"/>
      <c r="IIG126" s="93"/>
      <c r="IIJ126" s="93"/>
      <c r="IIM126" s="93"/>
      <c r="IIO126" s="93"/>
      <c r="IIP126" s="93"/>
      <c r="IIX126" s="93"/>
      <c r="IJA126" s="93"/>
      <c r="IJD126" s="93"/>
      <c r="IJO126" s="93"/>
      <c r="IJP126" s="93"/>
      <c r="IJU126" s="93"/>
      <c r="IJY126" s="93"/>
      <c r="IJZ126" s="93"/>
      <c r="IKH126" s="93"/>
      <c r="IKI126" s="93"/>
      <c r="ILI126" s="93"/>
      <c r="ILJ126" s="93"/>
      <c r="ILK126" s="93"/>
      <c r="ILL126" s="93"/>
      <c r="ILM126" s="93"/>
      <c r="ILN126" s="93"/>
      <c r="ILO126" s="93"/>
      <c r="ILP126" s="93"/>
      <c r="ILQ126" s="93"/>
      <c r="ILR126" s="93"/>
      <c r="ILS126" s="93"/>
      <c r="ILT126" s="93"/>
      <c r="ILU126" s="93"/>
      <c r="ILV126" s="93"/>
      <c r="ILW126" s="93"/>
      <c r="ILX126" s="93"/>
      <c r="ILY126" s="93"/>
      <c r="ILZ126" s="93"/>
      <c r="IMA126" s="93"/>
      <c r="IMB126" s="93"/>
      <c r="IMC126" s="93"/>
      <c r="IMD126" s="93"/>
      <c r="IME126" s="93"/>
      <c r="IMF126" s="93"/>
      <c r="IMG126" s="93"/>
      <c r="IMH126" s="93"/>
      <c r="IMI126" s="93"/>
      <c r="IMJ126" s="93"/>
      <c r="IMK126" s="93"/>
      <c r="IML126" s="93"/>
      <c r="IMM126" s="93"/>
      <c r="IMN126" s="93"/>
      <c r="IMO126" s="93"/>
      <c r="IMP126" s="93"/>
      <c r="IMQ126" s="93"/>
      <c r="IMR126" s="93"/>
      <c r="IMS126" s="93"/>
      <c r="IMT126" s="93"/>
      <c r="IMU126" s="93"/>
      <c r="IMV126" s="93"/>
      <c r="IMW126" s="93"/>
      <c r="IMX126" s="93"/>
      <c r="IMY126" s="93"/>
      <c r="IMZ126" s="93"/>
      <c r="INA126" s="93"/>
      <c r="INB126" s="93"/>
      <c r="INC126" s="93"/>
      <c r="IND126" s="93"/>
      <c r="INE126" s="93"/>
      <c r="INF126" s="93"/>
      <c r="ING126" s="93"/>
      <c r="INH126" s="93"/>
      <c r="INI126" s="93"/>
      <c r="INJ126" s="93"/>
      <c r="INK126" s="93"/>
      <c r="INL126" s="93"/>
      <c r="INM126" s="93"/>
      <c r="INN126" s="93"/>
      <c r="INT126" s="93"/>
      <c r="INW126" s="93"/>
      <c r="INZ126" s="93"/>
      <c r="IOC126" s="93"/>
      <c r="IOF126" s="93"/>
      <c r="IOI126" s="93"/>
      <c r="IOO126" s="93"/>
      <c r="IOX126" s="93"/>
      <c r="IPA126" s="93"/>
      <c r="IPD126" s="93"/>
      <c r="IPG126" s="93"/>
      <c r="IPS126" s="93"/>
      <c r="IPY126" s="93"/>
      <c r="IQB126" s="93"/>
      <c r="IQE126" s="93"/>
      <c r="IQH126" s="93"/>
      <c r="IQN126" s="93"/>
      <c r="IQQ126" s="93"/>
      <c r="IQT126" s="93"/>
      <c r="IQW126" s="93"/>
      <c r="IQY126" s="93"/>
      <c r="IQZ126" s="93"/>
      <c r="IRE126" s="93"/>
      <c r="IRH126" s="93"/>
      <c r="IRK126" s="93"/>
      <c r="IRN126" s="93"/>
      <c r="IRQ126" s="93"/>
      <c r="IRT126" s="93"/>
      <c r="IRW126" s="93"/>
      <c r="ISC126" s="93"/>
      <c r="ISF126" s="93"/>
      <c r="ISI126" s="93"/>
      <c r="ISK126" s="93"/>
      <c r="ISL126" s="93"/>
      <c r="IST126" s="93"/>
      <c r="ISW126" s="93"/>
      <c r="ISZ126" s="93"/>
      <c r="ITK126" s="93"/>
      <c r="ITL126" s="93"/>
      <c r="ITQ126" s="93"/>
      <c r="ITU126" s="93"/>
      <c r="ITV126" s="93"/>
      <c r="IUD126" s="93"/>
      <c r="IUE126" s="93"/>
      <c r="IVE126" s="93"/>
      <c r="IVF126" s="93"/>
      <c r="IVG126" s="93"/>
      <c r="IVH126" s="93"/>
      <c r="IVI126" s="93"/>
      <c r="IVJ126" s="93"/>
      <c r="IVK126" s="93"/>
      <c r="IVL126" s="93"/>
      <c r="IVM126" s="93"/>
      <c r="IVN126" s="93"/>
      <c r="IVO126" s="93"/>
      <c r="IVP126" s="93"/>
      <c r="IVQ126" s="93"/>
      <c r="IVR126" s="93"/>
      <c r="IVS126" s="93"/>
      <c r="IVT126" s="93"/>
      <c r="IVU126" s="93"/>
      <c r="IVV126" s="93"/>
      <c r="IVW126" s="93"/>
      <c r="IVX126" s="93"/>
      <c r="IVY126" s="93"/>
      <c r="IVZ126" s="93"/>
      <c r="IWA126" s="93"/>
      <c r="IWB126" s="93"/>
      <c r="IWC126" s="93"/>
      <c r="IWD126" s="93"/>
      <c r="IWE126" s="93"/>
      <c r="IWF126" s="93"/>
      <c r="IWG126" s="93"/>
      <c r="IWH126" s="93"/>
      <c r="IWI126" s="93"/>
      <c r="IWJ126" s="93"/>
      <c r="IWK126" s="93"/>
      <c r="IWL126" s="93"/>
      <c r="IWM126" s="93"/>
      <c r="IWN126" s="93"/>
      <c r="IWO126" s="93"/>
      <c r="IWP126" s="93"/>
      <c r="IWQ126" s="93"/>
      <c r="IWR126" s="93"/>
      <c r="IWS126" s="93"/>
      <c r="IWT126" s="93"/>
      <c r="IWU126" s="93"/>
      <c r="IWV126" s="93"/>
      <c r="IWW126" s="93"/>
      <c r="IWX126" s="93"/>
      <c r="IWY126" s="93"/>
      <c r="IWZ126" s="93"/>
      <c r="IXA126" s="93"/>
      <c r="IXB126" s="93"/>
      <c r="IXC126" s="93"/>
      <c r="IXD126" s="93"/>
      <c r="IXE126" s="93"/>
      <c r="IXF126" s="93"/>
      <c r="IXG126" s="93"/>
      <c r="IXH126" s="93"/>
      <c r="IXI126" s="93"/>
      <c r="IXJ126" s="93"/>
      <c r="IXP126" s="93"/>
      <c r="IXS126" s="93"/>
      <c r="IXV126" s="93"/>
      <c r="IXY126" s="93"/>
      <c r="IYB126" s="93"/>
      <c r="IYE126" s="93"/>
      <c r="IYK126" s="93"/>
      <c r="IYT126" s="93"/>
      <c r="IYW126" s="93"/>
      <c r="IYZ126" s="93"/>
      <c r="IZC126" s="93"/>
      <c r="IZO126" s="93"/>
      <c r="IZU126" s="93"/>
      <c r="IZX126" s="93"/>
      <c r="JAA126" s="93"/>
      <c r="JAD126" s="93"/>
      <c r="JAJ126" s="93"/>
      <c r="JAM126" s="93"/>
      <c r="JAP126" s="93"/>
      <c r="JAS126" s="93"/>
      <c r="JAU126" s="93"/>
      <c r="JAV126" s="93"/>
      <c r="JBA126" s="93"/>
      <c r="JBD126" s="93"/>
      <c r="JBG126" s="93"/>
      <c r="JBJ126" s="93"/>
      <c r="JBM126" s="93"/>
      <c r="JBP126" s="93"/>
      <c r="JBS126" s="93"/>
      <c r="JBY126" s="93"/>
      <c r="JCB126" s="93"/>
      <c r="JCE126" s="93"/>
      <c r="JCG126" s="93"/>
      <c r="JCH126" s="93"/>
      <c r="JCP126" s="93"/>
      <c r="JCS126" s="93"/>
      <c r="JCV126" s="93"/>
      <c r="JDG126" s="93"/>
      <c r="JDH126" s="93"/>
      <c r="JDM126" s="93"/>
      <c r="JDQ126" s="93"/>
      <c r="JDR126" s="93"/>
      <c r="JDZ126" s="93"/>
      <c r="JEA126" s="93"/>
      <c r="JFA126" s="93"/>
      <c r="JFB126" s="93"/>
      <c r="JFC126" s="93"/>
      <c r="JFD126" s="93"/>
      <c r="JFE126" s="93"/>
      <c r="JFF126" s="93"/>
      <c r="JFG126" s="93"/>
      <c r="JFH126" s="93"/>
      <c r="JFI126" s="93"/>
      <c r="JFJ126" s="93"/>
      <c r="JFK126" s="93"/>
      <c r="JFL126" s="93"/>
      <c r="JFM126" s="93"/>
      <c r="JFN126" s="93"/>
      <c r="JFO126" s="93"/>
      <c r="JFP126" s="93"/>
      <c r="JFQ126" s="93"/>
      <c r="JFR126" s="93"/>
      <c r="JFS126" s="93"/>
      <c r="JFT126" s="93"/>
      <c r="JFU126" s="93"/>
      <c r="JFV126" s="93"/>
      <c r="JFW126" s="93"/>
      <c r="JFX126" s="93"/>
      <c r="JFY126" s="93"/>
      <c r="JFZ126" s="93"/>
      <c r="JGA126" s="93"/>
      <c r="JGB126" s="93"/>
      <c r="JGC126" s="93"/>
      <c r="JGD126" s="93"/>
      <c r="JGE126" s="93"/>
      <c r="JGF126" s="93"/>
      <c r="JGG126" s="93"/>
      <c r="JGH126" s="93"/>
      <c r="JGI126" s="93"/>
      <c r="JGJ126" s="93"/>
      <c r="JGK126" s="93"/>
      <c r="JGL126" s="93"/>
      <c r="JGM126" s="93"/>
      <c r="JGN126" s="93"/>
      <c r="JGO126" s="93"/>
      <c r="JGP126" s="93"/>
      <c r="JGQ126" s="93"/>
      <c r="JGR126" s="93"/>
      <c r="JGS126" s="93"/>
      <c r="JGT126" s="93"/>
      <c r="JGU126" s="93"/>
      <c r="JGV126" s="93"/>
      <c r="JGW126" s="93"/>
      <c r="JGX126" s="93"/>
      <c r="JGY126" s="93"/>
      <c r="JGZ126" s="93"/>
      <c r="JHA126" s="93"/>
      <c r="JHB126" s="93"/>
      <c r="JHC126" s="93"/>
      <c r="JHD126" s="93"/>
      <c r="JHE126" s="93"/>
      <c r="JHF126" s="93"/>
      <c r="JHL126" s="93"/>
      <c r="JHO126" s="93"/>
      <c r="JHR126" s="93"/>
      <c r="JHU126" s="93"/>
      <c r="JHX126" s="93"/>
      <c r="JIA126" s="93"/>
      <c r="JIG126" s="93"/>
      <c r="JIP126" s="93"/>
      <c r="JIS126" s="93"/>
      <c r="JIV126" s="93"/>
      <c r="JIY126" s="93"/>
      <c r="JJK126" s="93"/>
      <c r="JJQ126" s="93"/>
      <c r="JJT126" s="93"/>
      <c r="JJW126" s="93"/>
      <c r="JJZ126" s="93"/>
      <c r="JKF126" s="93"/>
      <c r="JKI126" s="93"/>
      <c r="JKL126" s="93"/>
      <c r="JKO126" s="93"/>
      <c r="JKQ126" s="93"/>
      <c r="JKR126" s="93"/>
      <c r="JKW126" s="93"/>
      <c r="JKZ126" s="93"/>
      <c r="JLC126" s="93"/>
      <c r="JLF126" s="93"/>
      <c r="JLI126" s="93"/>
      <c r="JLL126" s="93"/>
      <c r="JLO126" s="93"/>
      <c r="JLU126" s="93"/>
      <c r="JLX126" s="93"/>
      <c r="JMA126" s="93"/>
      <c r="JMC126" s="93"/>
      <c r="JMD126" s="93"/>
      <c r="JML126" s="93"/>
      <c r="JMO126" s="93"/>
      <c r="JMR126" s="93"/>
      <c r="JNC126" s="93"/>
      <c r="JND126" s="93"/>
      <c r="JNI126" s="93"/>
      <c r="JNM126" s="93"/>
      <c r="JNN126" s="93"/>
      <c r="JNV126" s="93"/>
      <c r="JNW126" s="93"/>
      <c r="JOW126" s="93"/>
      <c r="JOX126" s="93"/>
      <c r="JOY126" s="93"/>
      <c r="JOZ126" s="93"/>
      <c r="JPA126" s="93"/>
      <c r="JPB126" s="93"/>
      <c r="JPC126" s="93"/>
      <c r="JPD126" s="93"/>
      <c r="JPE126" s="93"/>
      <c r="JPF126" s="93"/>
      <c r="JPG126" s="93"/>
      <c r="JPH126" s="93"/>
      <c r="JPI126" s="93"/>
      <c r="JPJ126" s="93"/>
      <c r="JPK126" s="93"/>
      <c r="JPL126" s="93"/>
      <c r="JPM126" s="93"/>
      <c r="JPN126" s="93"/>
      <c r="JPO126" s="93"/>
      <c r="JPP126" s="93"/>
      <c r="JPQ126" s="93"/>
      <c r="JPR126" s="93"/>
      <c r="JPS126" s="93"/>
      <c r="JPT126" s="93"/>
      <c r="JPU126" s="93"/>
      <c r="JPV126" s="93"/>
      <c r="JPW126" s="93"/>
      <c r="JPX126" s="93"/>
      <c r="JPY126" s="93"/>
      <c r="JPZ126" s="93"/>
      <c r="JQA126" s="93"/>
      <c r="JQB126" s="93"/>
      <c r="JQC126" s="93"/>
      <c r="JQD126" s="93"/>
      <c r="JQE126" s="93"/>
      <c r="JQF126" s="93"/>
      <c r="JQG126" s="93"/>
      <c r="JQH126" s="93"/>
      <c r="JQI126" s="93"/>
      <c r="JQJ126" s="93"/>
      <c r="JQK126" s="93"/>
      <c r="JQL126" s="93"/>
      <c r="JQM126" s="93"/>
      <c r="JQN126" s="93"/>
      <c r="JQO126" s="93"/>
      <c r="JQP126" s="93"/>
      <c r="JQQ126" s="93"/>
      <c r="JQR126" s="93"/>
      <c r="JQS126" s="93"/>
      <c r="JQT126" s="93"/>
      <c r="JQU126" s="93"/>
      <c r="JQV126" s="93"/>
      <c r="JQW126" s="93"/>
      <c r="JQX126" s="93"/>
      <c r="JQY126" s="93"/>
      <c r="JQZ126" s="93"/>
      <c r="JRA126" s="93"/>
      <c r="JRB126" s="93"/>
      <c r="JRH126" s="93"/>
      <c r="JRK126" s="93"/>
      <c r="JRN126" s="93"/>
      <c r="JRQ126" s="93"/>
      <c r="JRT126" s="93"/>
      <c r="JRW126" s="93"/>
      <c r="JSC126" s="93"/>
      <c r="JSL126" s="93"/>
      <c r="JSO126" s="93"/>
      <c r="JSR126" s="93"/>
      <c r="JSU126" s="93"/>
      <c r="JTG126" s="93"/>
      <c r="JTM126" s="93"/>
      <c r="JTP126" s="93"/>
      <c r="JTS126" s="93"/>
      <c r="JTV126" s="93"/>
      <c r="JUB126" s="93"/>
      <c r="JUE126" s="93"/>
      <c r="JUH126" s="93"/>
      <c r="JUK126" s="93"/>
      <c r="JUM126" s="93"/>
      <c r="JUN126" s="93"/>
      <c r="JUS126" s="93"/>
      <c r="JUV126" s="93"/>
      <c r="JUY126" s="93"/>
      <c r="JVB126" s="93"/>
      <c r="JVE126" s="93"/>
      <c r="JVH126" s="93"/>
      <c r="JVK126" s="93"/>
      <c r="JVQ126" s="93"/>
      <c r="JVT126" s="93"/>
      <c r="JVW126" s="93"/>
      <c r="JVY126" s="93"/>
      <c r="JVZ126" s="93"/>
      <c r="JWH126" s="93"/>
      <c r="JWK126" s="93"/>
      <c r="JWN126" s="93"/>
      <c r="JWY126" s="93"/>
      <c r="JWZ126" s="93"/>
      <c r="JXE126" s="93"/>
      <c r="JXI126" s="93"/>
      <c r="JXJ126" s="93"/>
      <c r="JXR126" s="93"/>
      <c r="JXS126" s="93"/>
      <c r="JYS126" s="93"/>
      <c r="JYT126" s="93"/>
      <c r="JYU126" s="93"/>
      <c r="JYV126" s="93"/>
      <c r="JYW126" s="93"/>
      <c r="JYX126" s="93"/>
      <c r="JYY126" s="93"/>
      <c r="JYZ126" s="93"/>
      <c r="JZA126" s="93"/>
      <c r="JZB126" s="93"/>
      <c r="JZC126" s="93"/>
      <c r="JZD126" s="93"/>
      <c r="JZE126" s="93"/>
      <c r="JZF126" s="93"/>
      <c r="JZG126" s="93"/>
      <c r="JZH126" s="93"/>
      <c r="JZI126" s="93"/>
      <c r="JZJ126" s="93"/>
      <c r="JZK126" s="93"/>
      <c r="JZL126" s="93"/>
      <c r="JZM126" s="93"/>
      <c r="JZN126" s="93"/>
      <c r="JZO126" s="93"/>
      <c r="JZP126" s="93"/>
      <c r="JZQ126" s="93"/>
      <c r="JZR126" s="93"/>
      <c r="JZS126" s="93"/>
      <c r="JZT126" s="93"/>
      <c r="JZU126" s="93"/>
      <c r="JZV126" s="93"/>
      <c r="JZW126" s="93"/>
      <c r="JZX126" s="93"/>
      <c r="JZY126" s="93"/>
      <c r="JZZ126" s="93"/>
      <c r="KAA126" s="93"/>
      <c r="KAB126" s="93"/>
      <c r="KAC126" s="93"/>
      <c r="KAD126" s="93"/>
      <c r="KAE126" s="93"/>
      <c r="KAF126" s="93"/>
      <c r="KAG126" s="93"/>
      <c r="KAH126" s="93"/>
      <c r="KAI126" s="93"/>
      <c r="KAJ126" s="93"/>
      <c r="KAK126" s="93"/>
      <c r="KAL126" s="93"/>
      <c r="KAM126" s="93"/>
      <c r="KAN126" s="93"/>
      <c r="KAO126" s="93"/>
      <c r="KAP126" s="93"/>
      <c r="KAQ126" s="93"/>
      <c r="KAR126" s="93"/>
      <c r="KAS126" s="93"/>
      <c r="KAT126" s="93"/>
      <c r="KAU126" s="93"/>
      <c r="KAV126" s="93"/>
      <c r="KAW126" s="93"/>
      <c r="KAX126" s="93"/>
      <c r="KBD126" s="93"/>
      <c r="KBG126" s="93"/>
      <c r="KBJ126" s="93"/>
      <c r="KBM126" s="93"/>
      <c r="KBP126" s="93"/>
      <c r="KBS126" s="93"/>
      <c r="KBY126" s="93"/>
      <c r="KCH126" s="93"/>
      <c r="KCK126" s="93"/>
      <c r="KCN126" s="93"/>
      <c r="KCQ126" s="93"/>
      <c r="KDC126" s="93"/>
      <c r="KDI126" s="93"/>
      <c r="KDL126" s="93"/>
      <c r="KDO126" s="93"/>
      <c r="KDR126" s="93"/>
      <c r="KDX126" s="93"/>
      <c r="KEA126" s="93"/>
      <c r="KED126" s="93"/>
      <c r="KEG126" s="93"/>
      <c r="KEI126" s="93"/>
      <c r="KEJ126" s="93"/>
      <c r="KEO126" s="93"/>
      <c r="KER126" s="93"/>
      <c r="KEU126" s="93"/>
      <c r="KEX126" s="93"/>
      <c r="KFA126" s="93"/>
      <c r="KFD126" s="93"/>
      <c r="KFG126" s="93"/>
      <c r="KFM126" s="93"/>
      <c r="KFP126" s="93"/>
      <c r="KFS126" s="93"/>
      <c r="KFU126" s="93"/>
      <c r="KFV126" s="93"/>
      <c r="KGD126" s="93"/>
      <c r="KGG126" s="93"/>
      <c r="KGJ126" s="93"/>
      <c r="KGU126" s="93"/>
      <c r="KGV126" s="93"/>
      <c r="KHA126" s="93"/>
      <c r="KHE126" s="93"/>
      <c r="KHF126" s="93"/>
      <c r="KHN126" s="93"/>
      <c r="KHO126" s="93"/>
      <c r="KIO126" s="93"/>
      <c r="KIP126" s="93"/>
      <c r="KIQ126" s="93"/>
      <c r="KIR126" s="93"/>
      <c r="KIS126" s="93"/>
      <c r="KIT126" s="93"/>
      <c r="KIU126" s="93"/>
      <c r="KIV126" s="93"/>
      <c r="KIW126" s="93"/>
      <c r="KIX126" s="93"/>
      <c r="KIY126" s="93"/>
      <c r="KIZ126" s="93"/>
      <c r="KJA126" s="93"/>
      <c r="KJB126" s="93"/>
      <c r="KJC126" s="93"/>
      <c r="KJD126" s="93"/>
      <c r="KJE126" s="93"/>
      <c r="KJF126" s="93"/>
      <c r="KJG126" s="93"/>
      <c r="KJH126" s="93"/>
      <c r="KJI126" s="93"/>
      <c r="KJJ126" s="93"/>
      <c r="KJK126" s="93"/>
      <c r="KJL126" s="93"/>
      <c r="KJM126" s="93"/>
      <c r="KJN126" s="93"/>
      <c r="KJO126" s="93"/>
      <c r="KJP126" s="93"/>
      <c r="KJQ126" s="93"/>
      <c r="KJR126" s="93"/>
      <c r="KJS126" s="93"/>
      <c r="KJT126" s="93"/>
      <c r="KJU126" s="93"/>
      <c r="KJV126" s="93"/>
      <c r="KJW126" s="93"/>
      <c r="KJX126" s="93"/>
      <c r="KJY126" s="93"/>
      <c r="KJZ126" s="93"/>
      <c r="KKA126" s="93"/>
      <c r="KKB126" s="93"/>
      <c r="KKC126" s="93"/>
      <c r="KKD126" s="93"/>
      <c r="KKE126" s="93"/>
      <c r="KKF126" s="93"/>
      <c r="KKG126" s="93"/>
      <c r="KKH126" s="93"/>
      <c r="KKI126" s="93"/>
      <c r="KKJ126" s="93"/>
      <c r="KKK126" s="93"/>
      <c r="KKL126" s="93"/>
      <c r="KKM126" s="93"/>
      <c r="KKN126" s="93"/>
      <c r="KKO126" s="93"/>
      <c r="KKP126" s="93"/>
      <c r="KKQ126" s="93"/>
      <c r="KKR126" s="93"/>
      <c r="KKS126" s="93"/>
      <c r="KKT126" s="93"/>
      <c r="KKZ126" s="93"/>
      <c r="KLC126" s="93"/>
      <c r="KLF126" s="93"/>
      <c r="KLI126" s="93"/>
      <c r="KLL126" s="93"/>
      <c r="KLO126" s="93"/>
      <c r="KLU126" s="93"/>
      <c r="KMD126" s="93"/>
      <c r="KMG126" s="93"/>
      <c r="KMJ126" s="93"/>
      <c r="KMM126" s="93"/>
      <c r="KMY126" s="93"/>
      <c r="KNE126" s="93"/>
      <c r="KNH126" s="93"/>
      <c r="KNK126" s="93"/>
      <c r="KNN126" s="93"/>
      <c r="KNT126" s="93"/>
      <c r="KNW126" s="93"/>
      <c r="KNZ126" s="93"/>
      <c r="KOC126" s="93"/>
      <c r="KOE126" s="93"/>
      <c r="KOF126" s="93"/>
      <c r="KOK126" s="93"/>
      <c r="KON126" s="93"/>
      <c r="KOQ126" s="93"/>
      <c r="KOT126" s="93"/>
      <c r="KOW126" s="93"/>
      <c r="KOZ126" s="93"/>
      <c r="KPC126" s="93"/>
      <c r="KPI126" s="93"/>
      <c r="KPL126" s="93"/>
      <c r="KPO126" s="93"/>
      <c r="KPQ126" s="93"/>
      <c r="KPR126" s="93"/>
      <c r="KPZ126" s="93"/>
      <c r="KQC126" s="93"/>
      <c r="KQF126" s="93"/>
      <c r="KQQ126" s="93"/>
      <c r="KQR126" s="93"/>
      <c r="KQW126" s="93"/>
      <c r="KRA126" s="93"/>
      <c r="KRB126" s="93"/>
      <c r="KRJ126" s="93"/>
      <c r="KRK126" s="93"/>
      <c r="KSK126" s="93"/>
      <c r="KSL126" s="93"/>
      <c r="KSM126" s="93"/>
      <c r="KSN126" s="93"/>
      <c r="KSO126" s="93"/>
      <c r="KSP126" s="93"/>
      <c r="KSQ126" s="93"/>
      <c r="KSR126" s="93"/>
      <c r="KSS126" s="93"/>
      <c r="KST126" s="93"/>
      <c r="KSU126" s="93"/>
      <c r="KSV126" s="93"/>
      <c r="KSW126" s="93"/>
      <c r="KSX126" s="93"/>
      <c r="KSY126" s="93"/>
      <c r="KSZ126" s="93"/>
      <c r="KTA126" s="93"/>
      <c r="KTB126" s="93"/>
      <c r="KTC126" s="93"/>
      <c r="KTD126" s="93"/>
      <c r="KTE126" s="93"/>
      <c r="KTF126" s="93"/>
      <c r="KTG126" s="93"/>
      <c r="KTH126" s="93"/>
      <c r="KTI126" s="93"/>
      <c r="KTJ126" s="93"/>
      <c r="KTK126" s="93"/>
      <c r="KTL126" s="93"/>
      <c r="KTM126" s="93"/>
      <c r="KTN126" s="93"/>
      <c r="KTO126" s="93"/>
      <c r="KTP126" s="93"/>
      <c r="KTQ126" s="93"/>
      <c r="KTR126" s="93"/>
      <c r="KTS126" s="93"/>
      <c r="KTT126" s="93"/>
      <c r="KTU126" s="93"/>
      <c r="KTV126" s="93"/>
      <c r="KTW126" s="93"/>
      <c r="KTX126" s="93"/>
      <c r="KTY126" s="93"/>
      <c r="KTZ126" s="93"/>
      <c r="KUA126" s="93"/>
      <c r="KUB126" s="93"/>
      <c r="KUC126" s="93"/>
      <c r="KUD126" s="93"/>
      <c r="KUE126" s="93"/>
      <c r="KUF126" s="93"/>
      <c r="KUG126" s="93"/>
      <c r="KUH126" s="93"/>
      <c r="KUI126" s="93"/>
      <c r="KUJ126" s="93"/>
      <c r="KUK126" s="93"/>
      <c r="KUL126" s="93"/>
      <c r="KUM126" s="93"/>
      <c r="KUN126" s="93"/>
      <c r="KUO126" s="93"/>
      <c r="KUP126" s="93"/>
      <c r="KUV126" s="93"/>
      <c r="KUY126" s="93"/>
      <c r="KVB126" s="93"/>
      <c r="KVE126" s="93"/>
      <c r="KVH126" s="93"/>
      <c r="KVK126" s="93"/>
      <c r="KVQ126" s="93"/>
      <c r="KVZ126" s="93"/>
      <c r="KWC126" s="93"/>
      <c r="KWF126" s="93"/>
      <c r="KWI126" s="93"/>
      <c r="KWU126" s="93"/>
      <c r="KXA126" s="93"/>
      <c r="KXD126" s="93"/>
      <c r="KXG126" s="93"/>
      <c r="KXJ126" s="93"/>
      <c r="KXP126" s="93"/>
      <c r="KXS126" s="93"/>
      <c r="KXV126" s="93"/>
      <c r="KXY126" s="93"/>
      <c r="KYA126" s="93"/>
      <c r="KYB126" s="93"/>
      <c r="KYG126" s="93"/>
      <c r="KYJ126" s="93"/>
      <c r="KYM126" s="93"/>
      <c r="KYP126" s="93"/>
      <c r="KYS126" s="93"/>
      <c r="KYV126" s="93"/>
      <c r="KYY126" s="93"/>
      <c r="KZE126" s="93"/>
      <c r="KZH126" s="93"/>
      <c r="KZK126" s="93"/>
      <c r="KZM126" s="93"/>
      <c r="KZN126" s="93"/>
      <c r="KZV126" s="93"/>
      <c r="KZY126" s="93"/>
      <c r="LAB126" s="93"/>
      <c r="LAM126" s="93"/>
      <c r="LAN126" s="93"/>
      <c r="LAS126" s="93"/>
      <c r="LAW126" s="93"/>
      <c r="LAX126" s="93"/>
      <c r="LBF126" s="93"/>
      <c r="LBG126" s="93"/>
      <c r="LCG126" s="93"/>
      <c r="LCH126" s="93"/>
      <c r="LCI126" s="93"/>
      <c r="LCJ126" s="93"/>
      <c r="LCK126" s="93"/>
      <c r="LCL126" s="93"/>
      <c r="LCM126" s="93"/>
      <c r="LCN126" s="93"/>
      <c r="LCO126" s="93"/>
      <c r="LCP126" s="93"/>
      <c r="LCQ126" s="93"/>
      <c r="LCR126" s="93"/>
      <c r="LCS126" s="93"/>
      <c r="LCT126" s="93"/>
      <c r="LCU126" s="93"/>
      <c r="LCV126" s="93"/>
      <c r="LCW126" s="93"/>
      <c r="LCX126" s="93"/>
      <c r="LCY126" s="93"/>
      <c r="LCZ126" s="93"/>
      <c r="LDA126" s="93"/>
      <c r="LDB126" s="93"/>
      <c r="LDC126" s="93"/>
      <c r="LDD126" s="93"/>
      <c r="LDE126" s="93"/>
      <c r="LDF126" s="93"/>
      <c r="LDG126" s="93"/>
      <c r="LDH126" s="93"/>
      <c r="LDI126" s="93"/>
      <c r="LDJ126" s="93"/>
      <c r="LDK126" s="93"/>
      <c r="LDL126" s="93"/>
      <c r="LDM126" s="93"/>
      <c r="LDN126" s="93"/>
      <c r="LDO126" s="93"/>
      <c r="LDP126" s="93"/>
      <c r="LDQ126" s="93"/>
      <c r="LDR126" s="93"/>
      <c r="LDS126" s="93"/>
      <c r="LDT126" s="93"/>
      <c r="LDU126" s="93"/>
      <c r="LDV126" s="93"/>
      <c r="LDW126" s="93"/>
      <c r="LDX126" s="93"/>
      <c r="LDY126" s="93"/>
      <c r="LDZ126" s="93"/>
      <c r="LEA126" s="93"/>
      <c r="LEB126" s="93"/>
      <c r="LEC126" s="93"/>
      <c r="LED126" s="93"/>
      <c r="LEE126" s="93"/>
      <c r="LEF126" s="93"/>
      <c r="LEG126" s="93"/>
      <c r="LEH126" s="93"/>
      <c r="LEI126" s="93"/>
      <c r="LEJ126" s="93"/>
      <c r="LEK126" s="93"/>
      <c r="LEL126" s="93"/>
      <c r="LER126" s="93"/>
      <c r="LEU126" s="93"/>
      <c r="LEX126" s="93"/>
      <c r="LFA126" s="93"/>
      <c r="LFD126" s="93"/>
      <c r="LFG126" s="93"/>
      <c r="LFM126" s="93"/>
      <c r="LFV126" s="93"/>
      <c r="LFY126" s="93"/>
      <c r="LGB126" s="93"/>
      <c r="LGE126" s="93"/>
      <c r="LGQ126" s="93"/>
      <c r="LGW126" s="93"/>
      <c r="LGZ126" s="93"/>
      <c r="LHC126" s="93"/>
      <c r="LHF126" s="93"/>
      <c r="LHL126" s="93"/>
      <c r="LHO126" s="93"/>
      <c r="LHR126" s="93"/>
      <c r="LHU126" s="93"/>
      <c r="LHW126" s="93"/>
      <c r="LHX126" s="93"/>
      <c r="LIC126" s="93"/>
      <c r="LIF126" s="93"/>
      <c r="LII126" s="93"/>
      <c r="LIL126" s="93"/>
      <c r="LIO126" s="93"/>
      <c r="LIR126" s="93"/>
      <c r="LIU126" s="93"/>
      <c r="LJA126" s="93"/>
      <c r="LJD126" s="93"/>
      <c r="LJG126" s="93"/>
      <c r="LJI126" s="93"/>
      <c r="LJJ126" s="93"/>
      <c r="LJR126" s="93"/>
      <c r="LJU126" s="93"/>
      <c r="LJX126" s="93"/>
      <c r="LKI126" s="93"/>
      <c r="LKJ126" s="93"/>
      <c r="LKO126" s="93"/>
      <c r="LKS126" s="93"/>
      <c r="LKT126" s="93"/>
      <c r="LLB126" s="93"/>
      <c r="LLC126" s="93"/>
      <c r="LMC126" s="93"/>
      <c r="LMD126" s="93"/>
      <c r="LME126" s="93"/>
      <c r="LMF126" s="93"/>
      <c r="LMG126" s="93"/>
      <c r="LMH126" s="93"/>
      <c r="LMI126" s="93"/>
      <c r="LMJ126" s="93"/>
      <c r="LMK126" s="93"/>
      <c r="LML126" s="93"/>
      <c r="LMM126" s="93"/>
      <c r="LMN126" s="93"/>
      <c r="LMO126" s="93"/>
      <c r="LMP126" s="93"/>
      <c r="LMQ126" s="93"/>
      <c r="LMR126" s="93"/>
      <c r="LMS126" s="93"/>
      <c r="LMT126" s="93"/>
      <c r="LMU126" s="93"/>
      <c r="LMV126" s="93"/>
      <c r="LMW126" s="93"/>
      <c r="LMX126" s="93"/>
      <c r="LMY126" s="93"/>
      <c r="LMZ126" s="93"/>
      <c r="LNA126" s="93"/>
      <c r="LNB126" s="93"/>
      <c r="LNC126" s="93"/>
      <c r="LND126" s="93"/>
      <c r="LNE126" s="93"/>
      <c r="LNF126" s="93"/>
      <c r="LNG126" s="93"/>
      <c r="LNH126" s="93"/>
      <c r="LNI126" s="93"/>
      <c r="LNJ126" s="93"/>
      <c r="LNK126" s="93"/>
      <c r="LNL126" s="93"/>
      <c r="LNM126" s="93"/>
      <c r="LNN126" s="93"/>
      <c r="LNO126" s="93"/>
      <c r="LNP126" s="93"/>
      <c r="LNQ126" s="93"/>
      <c r="LNR126" s="93"/>
      <c r="LNS126" s="93"/>
      <c r="LNT126" s="93"/>
      <c r="LNU126" s="93"/>
      <c r="LNV126" s="93"/>
      <c r="LNW126" s="93"/>
      <c r="LNX126" s="93"/>
      <c r="LNY126" s="93"/>
      <c r="LNZ126" s="93"/>
      <c r="LOA126" s="93"/>
      <c r="LOB126" s="93"/>
      <c r="LOC126" s="93"/>
      <c r="LOD126" s="93"/>
      <c r="LOE126" s="93"/>
      <c r="LOF126" s="93"/>
      <c r="LOG126" s="93"/>
      <c r="LOH126" s="93"/>
      <c r="LON126" s="93"/>
      <c r="LOQ126" s="93"/>
      <c r="LOT126" s="93"/>
      <c r="LOW126" s="93"/>
      <c r="LOZ126" s="93"/>
      <c r="LPC126" s="93"/>
      <c r="LPI126" s="93"/>
      <c r="LPR126" s="93"/>
      <c r="LPU126" s="93"/>
      <c r="LPX126" s="93"/>
      <c r="LQA126" s="93"/>
      <c r="LQM126" s="93"/>
      <c r="LQS126" s="93"/>
      <c r="LQV126" s="93"/>
      <c r="LQY126" s="93"/>
      <c r="LRB126" s="93"/>
      <c r="LRH126" s="93"/>
      <c r="LRK126" s="93"/>
      <c r="LRN126" s="93"/>
      <c r="LRQ126" s="93"/>
      <c r="LRS126" s="93"/>
      <c r="LRT126" s="93"/>
      <c r="LRY126" s="93"/>
      <c r="LSB126" s="93"/>
      <c r="LSE126" s="93"/>
      <c r="LSH126" s="93"/>
      <c r="LSK126" s="93"/>
      <c r="LSN126" s="93"/>
      <c r="LSQ126" s="93"/>
      <c r="LSW126" s="93"/>
      <c r="LSZ126" s="93"/>
      <c r="LTC126" s="93"/>
      <c r="LTE126" s="93"/>
      <c r="LTF126" s="93"/>
      <c r="LTN126" s="93"/>
      <c r="LTQ126" s="93"/>
      <c r="LTT126" s="93"/>
      <c r="LUE126" s="93"/>
      <c r="LUF126" s="93"/>
      <c r="LUK126" s="93"/>
      <c r="LUO126" s="93"/>
      <c r="LUP126" s="93"/>
      <c r="LUX126" s="93"/>
      <c r="LUY126" s="93"/>
      <c r="LVY126" s="93"/>
      <c r="LVZ126" s="93"/>
      <c r="LWA126" s="93"/>
      <c r="LWB126" s="93"/>
      <c r="LWC126" s="93"/>
      <c r="LWD126" s="93"/>
      <c r="LWE126" s="93"/>
      <c r="LWF126" s="93"/>
      <c r="LWG126" s="93"/>
      <c r="LWH126" s="93"/>
      <c r="LWI126" s="93"/>
      <c r="LWJ126" s="93"/>
      <c r="LWK126" s="93"/>
      <c r="LWL126" s="93"/>
      <c r="LWM126" s="93"/>
      <c r="LWN126" s="93"/>
      <c r="LWO126" s="93"/>
      <c r="LWP126" s="93"/>
      <c r="LWQ126" s="93"/>
      <c r="LWR126" s="93"/>
      <c r="LWS126" s="93"/>
      <c r="LWT126" s="93"/>
      <c r="LWU126" s="93"/>
      <c r="LWV126" s="93"/>
      <c r="LWW126" s="93"/>
      <c r="LWX126" s="93"/>
      <c r="LWY126" s="93"/>
      <c r="LWZ126" s="93"/>
      <c r="LXA126" s="93"/>
      <c r="LXB126" s="93"/>
      <c r="LXC126" s="93"/>
      <c r="LXD126" s="93"/>
      <c r="LXE126" s="93"/>
      <c r="LXF126" s="93"/>
      <c r="LXG126" s="93"/>
      <c r="LXH126" s="93"/>
      <c r="LXI126" s="93"/>
      <c r="LXJ126" s="93"/>
      <c r="LXK126" s="93"/>
      <c r="LXL126" s="93"/>
      <c r="LXM126" s="93"/>
      <c r="LXN126" s="93"/>
      <c r="LXO126" s="93"/>
      <c r="LXP126" s="93"/>
      <c r="LXQ126" s="93"/>
      <c r="LXR126" s="93"/>
      <c r="LXS126" s="93"/>
      <c r="LXT126" s="93"/>
      <c r="LXU126" s="93"/>
      <c r="LXV126" s="93"/>
      <c r="LXW126" s="93"/>
      <c r="LXX126" s="93"/>
      <c r="LXY126" s="93"/>
      <c r="LXZ126" s="93"/>
      <c r="LYA126" s="93"/>
      <c r="LYB126" s="93"/>
      <c r="LYC126" s="93"/>
      <c r="LYD126" s="93"/>
      <c r="LYJ126" s="93"/>
      <c r="LYM126" s="93"/>
      <c r="LYP126" s="93"/>
      <c r="LYS126" s="93"/>
      <c r="LYV126" s="93"/>
      <c r="LYY126" s="93"/>
      <c r="LZE126" s="93"/>
      <c r="LZN126" s="93"/>
      <c r="LZQ126" s="93"/>
      <c r="LZT126" s="93"/>
      <c r="LZW126" s="93"/>
      <c r="MAI126" s="93"/>
      <c r="MAO126" s="93"/>
      <c r="MAR126" s="93"/>
      <c r="MAU126" s="93"/>
      <c r="MAX126" s="93"/>
      <c r="MBD126" s="93"/>
      <c r="MBG126" s="93"/>
      <c r="MBJ126" s="93"/>
      <c r="MBM126" s="93"/>
      <c r="MBO126" s="93"/>
      <c r="MBP126" s="93"/>
      <c r="MBU126" s="93"/>
      <c r="MBX126" s="93"/>
      <c r="MCA126" s="93"/>
      <c r="MCD126" s="93"/>
      <c r="MCG126" s="93"/>
      <c r="MCJ126" s="93"/>
      <c r="MCM126" s="93"/>
      <c r="MCS126" s="93"/>
      <c r="MCV126" s="93"/>
      <c r="MCY126" s="93"/>
      <c r="MDA126" s="93"/>
      <c r="MDB126" s="93"/>
      <c r="MDJ126" s="93"/>
      <c r="MDM126" s="93"/>
      <c r="MDP126" s="93"/>
      <c r="MEA126" s="93"/>
      <c r="MEB126" s="93"/>
      <c r="MEG126" s="93"/>
      <c r="MEK126" s="93"/>
      <c r="MEL126" s="93"/>
      <c r="MET126" s="93"/>
      <c r="MEU126" s="93"/>
      <c r="MFU126" s="93"/>
      <c r="MFV126" s="93"/>
      <c r="MFW126" s="93"/>
      <c r="MFX126" s="93"/>
      <c r="MFY126" s="93"/>
      <c r="MFZ126" s="93"/>
      <c r="MGA126" s="93"/>
      <c r="MGB126" s="93"/>
      <c r="MGC126" s="93"/>
      <c r="MGD126" s="93"/>
      <c r="MGE126" s="93"/>
      <c r="MGF126" s="93"/>
      <c r="MGG126" s="93"/>
      <c r="MGH126" s="93"/>
      <c r="MGI126" s="93"/>
      <c r="MGJ126" s="93"/>
      <c r="MGK126" s="93"/>
      <c r="MGL126" s="93"/>
      <c r="MGM126" s="93"/>
      <c r="MGN126" s="93"/>
      <c r="MGO126" s="93"/>
      <c r="MGP126" s="93"/>
      <c r="MGQ126" s="93"/>
      <c r="MGR126" s="93"/>
      <c r="MGS126" s="93"/>
      <c r="MGT126" s="93"/>
      <c r="MGU126" s="93"/>
      <c r="MGV126" s="93"/>
      <c r="MGW126" s="93"/>
      <c r="MGX126" s="93"/>
      <c r="MGY126" s="93"/>
      <c r="MGZ126" s="93"/>
      <c r="MHA126" s="93"/>
      <c r="MHB126" s="93"/>
      <c r="MHC126" s="93"/>
      <c r="MHD126" s="93"/>
      <c r="MHE126" s="93"/>
      <c r="MHF126" s="93"/>
      <c r="MHG126" s="93"/>
      <c r="MHH126" s="93"/>
      <c r="MHI126" s="93"/>
      <c r="MHJ126" s="93"/>
      <c r="MHK126" s="93"/>
      <c r="MHL126" s="93"/>
      <c r="MHM126" s="93"/>
      <c r="MHN126" s="93"/>
      <c r="MHO126" s="93"/>
      <c r="MHP126" s="93"/>
      <c r="MHQ126" s="93"/>
      <c r="MHR126" s="93"/>
      <c r="MHS126" s="93"/>
      <c r="MHT126" s="93"/>
      <c r="MHU126" s="93"/>
      <c r="MHV126" s="93"/>
      <c r="MHW126" s="93"/>
      <c r="MHX126" s="93"/>
      <c r="MHY126" s="93"/>
      <c r="MHZ126" s="93"/>
      <c r="MIF126" s="93"/>
      <c r="MII126" s="93"/>
      <c r="MIL126" s="93"/>
      <c r="MIO126" s="93"/>
      <c r="MIR126" s="93"/>
      <c r="MIU126" s="93"/>
      <c r="MJA126" s="93"/>
      <c r="MJJ126" s="93"/>
      <c r="MJM126" s="93"/>
      <c r="MJP126" s="93"/>
      <c r="MJS126" s="93"/>
      <c r="MKE126" s="93"/>
      <c r="MKK126" s="93"/>
      <c r="MKN126" s="93"/>
      <c r="MKQ126" s="93"/>
      <c r="MKT126" s="93"/>
      <c r="MKZ126" s="93"/>
      <c r="MLC126" s="93"/>
      <c r="MLF126" s="93"/>
      <c r="MLI126" s="93"/>
      <c r="MLK126" s="93"/>
      <c r="MLL126" s="93"/>
      <c r="MLQ126" s="93"/>
      <c r="MLT126" s="93"/>
      <c r="MLW126" s="93"/>
      <c r="MLZ126" s="93"/>
      <c r="MMC126" s="93"/>
      <c r="MMF126" s="93"/>
      <c r="MMI126" s="93"/>
      <c r="MMO126" s="93"/>
      <c r="MMR126" s="93"/>
      <c r="MMU126" s="93"/>
      <c r="MMW126" s="93"/>
      <c r="MMX126" s="93"/>
      <c r="MNF126" s="93"/>
      <c r="MNI126" s="93"/>
      <c r="MNL126" s="93"/>
      <c r="MNW126" s="93"/>
      <c r="MNX126" s="93"/>
      <c r="MOC126" s="93"/>
      <c r="MOG126" s="93"/>
      <c r="MOH126" s="93"/>
      <c r="MOP126" s="93"/>
      <c r="MOQ126" s="93"/>
      <c r="MPQ126" s="93"/>
      <c r="MPR126" s="93"/>
      <c r="MPS126" s="93"/>
      <c r="MPT126" s="93"/>
      <c r="MPU126" s="93"/>
      <c r="MPV126" s="93"/>
      <c r="MPW126" s="93"/>
      <c r="MPX126" s="93"/>
      <c r="MPY126" s="93"/>
      <c r="MPZ126" s="93"/>
      <c r="MQA126" s="93"/>
      <c r="MQB126" s="93"/>
      <c r="MQC126" s="93"/>
      <c r="MQD126" s="93"/>
      <c r="MQE126" s="93"/>
      <c r="MQF126" s="93"/>
      <c r="MQG126" s="93"/>
      <c r="MQH126" s="93"/>
      <c r="MQI126" s="93"/>
      <c r="MQJ126" s="93"/>
      <c r="MQK126" s="93"/>
      <c r="MQL126" s="93"/>
      <c r="MQM126" s="93"/>
      <c r="MQN126" s="93"/>
      <c r="MQO126" s="93"/>
      <c r="MQP126" s="93"/>
      <c r="MQQ126" s="93"/>
      <c r="MQR126" s="93"/>
      <c r="MQS126" s="93"/>
      <c r="MQT126" s="93"/>
      <c r="MQU126" s="93"/>
      <c r="MQV126" s="93"/>
      <c r="MQW126" s="93"/>
      <c r="MQX126" s="93"/>
      <c r="MQY126" s="93"/>
      <c r="MQZ126" s="93"/>
      <c r="MRA126" s="93"/>
      <c r="MRB126" s="93"/>
      <c r="MRC126" s="93"/>
      <c r="MRD126" s="93"/>
      <c r="MRE126" s="93"/>
      <c r="MRF126" s="93"/>
      <c r="MRG126" s="93"/>
      <c r="MRH126" s="93"/>
      <c r="MRI126" s="93"/>
      <c r="MRJ126" s="93"/>
      <c r="MRK126" s="93"/>
      <c r="MRL126" s="93"/>
      <c r="MRM126" s="93"/>
      <c r="MRN126" s="93"/>
      <c r="MRO126" s="93"/>
      <c r="MRP126" s="93"/>
      <c r="MRQ126" s="93"/>
      <c r="MRR126" s="93"/>
      <c r="MRS126" s="93"/>
      <c r="MRT126" s="93"/>
      <c r="MRU126" s="93"/>
      <c r="MRV126" s="93"/>
      <c r="MSB126" s="93"/>
      <c r="MSE126" s="93"/>
      <c r="MSH126" s="93"/>
      <c r="MSK126" s="93"/>
      <c r="MSN126" s="93"/>
      <c r="MSQ126" s="93"/>
      <c r="MSW126" s="93"/>
      <c r="MTF126" s="93"/>
      <c r="MTI126" s="93"/>
      <c r="MTL126" s="93"/>
      <c r="MTO126" s="93"/>
      <c r="MUA126" s="93"/>
      <c r="MUG126" s="93"/>
      <c r="MUJ126" s="93"/>
      <c r="MUM126" s="93"/>
      <c r="MUP126" s="93"/>
      <c r="MUV126" s="93"/>
      <c r="MUY126" s="93"/>
      <c r="MVB126" s="93"/>
      <c r="MVE126" s="93"/>
      <c r="MVG126" s="93"/>
      <c r="MVH126" s="93"/>
      <c r="MVM126" s="93"/>
      <c r="MVP126" s="93"/>
      <c r="MVS126" s="93"/>
      <c r="MVV126" s="93"/>
      <c r="MVY126" s="93"/>
      <c r="MWB126" s="93"/>
      <c r="MWE126" s="93"/>
      <c r="MWK126" s="93"/>
      <c r="MWN126" s="93"/>
      <c r="MWQ126" s="93"/>
      <c r="MWS126" s="93"/>
      <c r="MWT126" s="93"/>
      <c r="MXB126" s="93"/>
      <c r="MXE126" s="93"/>
      <c r="MXH126" s="93"/>
      <c r="MXS126" s="93"/>
      <c r="MXT126" s="93"/>
      <c r="MXY126" s="93"/>
      <c r="MYC126" s="93"/>
      <c r="MYD126" s="93"/>
      <c r="MYL126" s="93"/>
      <c r="MYM126" s="93"/>
      <c r="MZM126" s="93"/>
      <c r="MZN126" s="93"/>
      <c r="MZO126" s="93"/>
      <c r="MZP126" s="93"/>
      <c r="MZQ126" s="93"/>
      <c r="MZR126" s="93"/>
      <c r="MZS126" s="93"/>
      <c r="MZT126" s="93"/>
      <c r="MZU126" s="93"/>
      <c r="MZV126" s="93"/>
      <c r="MZW126" s="93"/>
      <c r="MZX126" s="93"/>
      <c r="MZY126" s="93"/>
      <c r="MZZ126" s="93"/>
      <c r="NAA126" s="93"/>
      <c r="NAB126" s="93"/>
      <c r="NAC126" s="93"/>
      <c r="NAD126" s="93"/>
      <c r="NAE126" s="93"/>
      <c r="NAF126" s="93"/>
      <c r="NAG126" s="93"/>
      <c r="NAH126" s="93"/>
      <c r="NAI126" s="93"/>
      <c r="NAJ126" s="93"/>
      <c r="NAK126" s="93"/>
      <c r="NAL126" s="93"/>
      <c r="NAM126" s="93"/>
      <c r="NAN126" s="93"/>
      <c r="NAO126" s="93"/>
      <c r="NAP126" s="93"/>
      <c r="NAQ126" s="93"/>
      <c r="NAR126" s="93"/>
      <c r="NAS126" s="93"/>
      <c r="NAT126" s="93"/>
      <c r="NAU126" s="93"/>
      <c r="NAV126" s="93"/>
      <c r="NAW126" s="93"/>
      <c r="NAX126" s="93"/>
      <c r="NAY126" s="93"/>
      <c r="NAZ126" s="93"/>
      <c r="NBA126" s="93"/>
      <c r="NBB126" s="93"/>
      <c r="NBC126" s="93"/>
      <c r="NBD126" s="93"/>
      <c r="NBE126" s="93"/>
      <c r="NBF126" s="93"/>
      <c r="NBG126" s="93"/>
      <c r="NBH126" s="93"/>
      <c r="NBI126" s="93"/>
      <c r="NBJ126" s="93"/>
      <c r="NBK126" s="93"/>
      <c r="NBL126" s="93"/>
      <c r="NBM126" s="93"/>
      <c r="NBN126" s="93"/>
      <c r="NBO126" s="93"/>
      <c r="NBP126" s="93"/>
      <c r="NBQ126" s="93"/>
      <c r="NBR126" s="93"/>
      <c r="NBX126" s="93"/>
      <c r="NCA126" s="93"/>
      <c r="NCD126" s="93"/>
      <c r="NCG126" s="93"/>
      <c r="NCJ126" s="93"/>
      <c r="NCM126" s="93"/>
      <c r="NCS126" s="93"/>
      <c r="NDB126" s="93"/>
      <c r="NDE126" s="93"/>
      <c r="NDH126" s="93"/>
      <c r="NDK126" s="93"/>
      <c r="NDW126" s="93"/>
      <c r="NEC126" s="93"/>
      <c r="NEF126" s="93"/>
      <c r="NEI126" s="93"/>
      <c r="NEL126" s="93"/>
      <c r="NER126" s="93"/>
      <c r="NEU126" s="93"/>
      <c r="NEX126" s="93"/>
      <c r="NFA126" s="93"/>
      <c r="NFC126" s="93"/>
      <c r="NFD126" s="93"/>
      <c r="NFI126" s="93"/>
      <c r="NFL126" s="93"/>
      <c r="NFO126" s="93"/>
      <c r="NFR126" s="93"/>
      <c r="NFU126" s="93"/>
      <c r="NFX126" s="93"/>
      <c r="NGA126" s="93"/>
      <c r="NGG126" s="93"/>
      <c r="NGJ126" s="93"/>
      <c r="NGM126" s="93"/>
      <c r="NGO126" s="93"/>
      <c r="NGP126" s="93"/>
      <c r="NGX126" s="93"/>
      <c r="NHA126" s="93"/>
      <c r="NHD126" s="93"/>
      <c r="NHO126" s="93"/>
      <c r="NHP126" s="93"/>
      <c r="NHU126" s="93"/>
      <c r="NHY126" s="93"/>
      <c r="NHZ126" s="93"/>
      <c r="NIH126" s="93"/>
      <c r="NII126" s="93"/>
      <c r="NJI126" s="93"/>
      <c r="NJJ126" s="93"/>
      <c r="NJK126" s="93"/>
      <c r="NJL126" s="93"/>
      <c r="NJM126" s="93"/>
      <c r="NJN126" s="93"/>
      <c r="NJO126" s="93"/>
      <c r="NJP126" s="93"/>
      <c r="NJQ126" s="93"/>
      <c r="NJR126" s="93"/>
      <c r="NJS126" s="93"/>
      <c r="NJT126" s="93"/>
      <c r="NJU126" s="93"/>
      <c r="NJV126" s="93"/>
      <c r="NJW126" s="93"/>
      <c r="NJX126" s="93"/>
      <c r="NJY126" s="93"/>
      <c r="NJZ126" s="93"/>
      <c r="NKA126" s="93"/>
      <c r="NKB126" s="93"/>
      <c r="NKC126" s="93"/>
      <c r="NKD126" s="93"/>
      <c r="NKE126" s="93"/>
      <c r="NKF126" s="93"/>
      <c r="NKG126" s="93"/>
      <c r="NKH126" s="93"/>
      <c r="NKI126" s="93"/>
      <c r="NKJ126" s="93"/>
      <c r="NKK126" s="93"/>
      <c r="NKL126" s="93"/>
      <c r="NKM126" s="93"/>
      <c r="NKN126" s="93"/>
      <c r="NKO126" s="93"/>
      <c r="NKP126" s="93"/>
      <c r="NKQ126" s="93"/>
      <c r="NKR126" s="93"/>
      <c r="NKS126" s="93"/>
      <c r="NKT126" s="93"/>
      <c r="NKU126" s="93"/>
      <c r="NKV126" s="93"/>
      <c r="NKW126" s="93"/>
      <c r="NKX126" s="93"/>
      <c r="NKY126" s="93"/>
      <c r="NKZ126" s="93"/>
      <c r="NLA126" s="93"/>
      <c r="NLB126" s="93"/>
      <c r="NLC126" s="93"/>
      <c r="NLD126" s="93"/>
      <c r="NLE126" s="93"/>
      <c r="NLF126" s="93"/>
      <c r="NLG126" s="93"/>
      <c r="NLH126" s="93"/>
      <c r="NLI126" s="93"/>
      <c r="NLJ126" s="93"/>
      <c r="NLK126" s="93"/>
      <c r="NLL126" s="93"/>
      <c r="NLM126" s="93"/>
      <c r="NLN126" s="93"/>
      <c r="NLT126" s="93"/>
      <c r="NLW126" s="93"/>
      <c r="NLZ126" s="93"/>
      <c r="NMC126" s="93"/>
      <c r="NMF126" s="93"/>
      <c r="NMI126" s="93"/>
      <c r="NMO126" s="93"/>
      <c r="NMX126" s="93"/>
      <c r="NNA126" s="93"/>
      <c r="NND126" s="93"/>
      <c r="NNG126" s="93"/>
      <c r="NNS126" s="93"/>
      <c r="NNY126" s="93"/>
      <c r="NOB126" s="93"/>
      <c r="NOE126" s="93"/>
      <c r="NOH126" s="93"/>
      <c r="NON126" s="93"/>
      <c r="NOQ126" s="93"/>
      <c r="NOT126" s="93"/>
      <c r="NOW126" s="93"/>
      <c r="NOY126" s="93"/>
      <c r="NOZ126" s="93"/>
      <c r="NPE126" s="93"/>
      <c r="NPH126" s="93"/>
      <c r="NPK126" s="93"/>
      <c r="NPN126" s="93"/>
      <c r="NPQ126" s="93"/>
      <c r="NPT126" s="93"/>
      <c r="NPW126" s="93"/>
      <c r="NQC126" s="93"/>
      <c r="NQF126" s="93"/>
      <c r="NQI126" s="93"/>
      <c r="NQK126" s="93"/>
      <c r="NQL126" s="93"/>
      <c r="NQT126" s="93"/>
      <c r="NQW126" s="93"/>
      <c r="NQZ126" s="93"/>
      <c r="NRK126" s="93"/>
      <c r="NRL126" s="93"/>
      <c r="NRQ126" s="93"/>
      <c r="NRU126" s="93"/>
      <c r="NRV126" s="93"/>
      <c r="NSD126" s="93"/>
      <c r="NSE126" s="93"/>
      <c r="NTE126" s="93"/>
      <c r="NTF126" s="93"/>
      <c r="NTG126" s="93"/>
      <c r="NTH126" s="93"/>
      <c r="NTI126" s="93"/>
      <c r="NTJ126" s="93"/>
      <c r="NTK126" s="93"/>
      <c r="NTL126" s="93"/>
      <c r="NTM126" s="93"/>
      <c r="NTN126" s="93"/>
      <c r="NTO126" s="93"/>
      <c r="NTP126" s="93"/>
      <c r="NTQ126" s="93"/>
      <c r="NTR126" s="93"/>
      <c r="NTS126" s="93"/>
      <c r="NTT126" s="93"/>
      <c r="NTU126" s="93"/>
      <c r="NTV126" s="93"/>
      <c r="NTW126" s="93"/>
      <c r="NTX126" s="93"/>
      <c r="NTY126" s="93"/>
      <c r="NTZ126" s="93"/>
      <c r="NUA126" s="93"/>
      <c r="NUB126" s="93"/>
      <c r="NUC126" s="93"/>
      <c r="NUD126" s="93"/>
      <c r="NUE126" s="93"/>
      <c r="NUF126" s="93"/>
      <c r="NUG126" s="93"/>
      <c r="NUH126" s="93"/>
      <c r="NUI126" s="93"/>
      <c r="NUJ126" s="93"/>
      <c r="NUK126" s="93"/>
      <c r="NUL126" s="93"/>
      <c r="NUM126" s="93"/>
      <c r="NUN126" s="93"/>
      <c r="NUO126" s="93"/>
      <c r="NUP126" s="93"/>
      <c r="NUQ126" s="93"/>
      <c r="NUR126" s="93"/>
      <c r="NUS126" s="93"/>
      <c r="NUT126" s="93"/>
      <c r="NUU126" s="93"/>
      <c r="NUV126" s="93"/>
      <c r="NUW126" s="93"/>
      <c r="NUX126" s="93"/>
      <c r="NUY126" s="93"/>
      <c r="NUZ126" s="93"/>
      <c r="NVA126" s="93"/>
      <c r="NVB126" s="93"/>
      <c r="NVC126" s="93"/>
      <c r="NVD126" s="93"/>
      <c r="NVE126" s="93"/>
      <c r="NVF126" s="93"/>
      <c r="NVG126" s="93"/>
      <c r="NVH126" s="93"/>
      <c r="NVI126" s="93"/>
      <c r="NVJ126" s="93"/>
      <c r="NVP126" s="93"/>
      <c r="NVS126" s="93"/>
      <c r="NVV126" s="93"/>
      <c r="NVY126" s="93"/>
      <c r="NWB126" s="93"/>
      <c r="NWE126" s="93"/>
      <c r="NWK126" s="93"/>
      <c r="NWT126" s="93"/>
      <c r="NWW126" s="93"/>
      <c r="NWZ126" s="93"/>
      <c r="NXC126" s="93"/>
      <c r="NXO126" s="93"/>
      <c r="NXU126" s="93"/>
      <c r="NXX126" s="93"/>
      <c r="NYA126" s="93"/>
      <c r="NYD126" s="93"/>
      <c r="NYJ126" s="93"/>
      <c r="NYM126" s="93"/>
      <c r="NYP126" s="93"/>
      <c r="NYS126" s="93"/>
      <c r="NYU126" s="93"/>
      <c r="NYV126" s="93"/>
      <c r="NZA126" s="93"/>
      <c r="NZD126" s="93"/>
      <c r="NZG126" s="93"/>
      <c r="NZJ126" s="93"/>
      <c r="NZM126" s="93"/>
      <c r="NZP126" s="93"/>
      <c r="NZS126" s="93"/>
      <c r="NZY126" s="93"/>
      <c r="OAB126" s="93"/>
      <c r="OAE126" s="93"/>
      <c r="OAG126" s="93"/>
      <c r="OAH126" s="93"/>
      <c r="OAP126" s="93"/>
      <c r="OAS126" s="93"/>
      <c r="OAV126" s="93"/>
      <c r="OBG126" s="93"/>
      <c r="OBH126" s="93"/>
      <c r="OBM126" s="93"/>
      <c r="OBQ126" s="93"/>
      <c r="OBR126" s="93"/>
      <c r="OBZ126" s="93"/>
      <c r="OCA126" s="93"/>
      <c r="ODA126" s="93"/>
      <c r="ODB126" s="93"/>
      <c r="ODC126" s="93"/>
      <c r="ODD126" s="93"/>
      <c r="ODE126" s="93"/>
      <c r="ODF126" s="93"/>
      <c r="ODG126" s="93"/>
      <c r="ODH126" s="93"/>
      <c r="ODI126" s="93"/>
      <c r="ODJ126" s="93"/>
      <c r="ODK126" s="93"/>
      <c r="ODL126" s="93"/>
      <c r="ODM126" s="93"/>
      <c r="ODN126" s="93"/>
      <c r="ODO126" s="93"/>
      <c r="ODP126" s="93"/>
      <c r="ODQ126" s="93"/>
      <c r="ODR126" s="93"/>
      <c r="ODS126" s="93"/>
      <c r="ODT126" s="93"/>
      <c r="ODU126" s="93"/>
      <c r="ODV126" s="93"/>
      <c r="ODW126" s="93"/>
      <c r="ODX126" s="93"/>
      <c r="ODY126" s="93"/>
      <c r="ODZ126" s="93"/>
      <c r="OEA126" s="93"/>
      <c r="OEB126" s="93"/>
      <c r="OEC126" s="93"/>
      <c r="OED126" s="93"/>
      <c r="OEE126" s="93"/>
      <c r="OEF126" s="93"/>
      <c r="OEG126" s="93"/>
      <c r="OEH126" s="93"/>
      <c r="OEI126" s="93"/>
      <c r="OEJ126" s="93"/>
      <c r="OEK126" s="93"/>
      <c r="OEL126" s="93"/>
      <c r="OEM126" s="93"/>
      <c r="OEN126" s="93"/>
      <c r="OEO126" s="93"/>
      <c r="OEP126" s="93"/>
      <c r="OEQ126" s="93"/>
      <c r="OER126" s="93"/>
      <c r="OES126" s="93"/>
      <c r="OET126" s="93"/>
      <c r="OEU126" s="93"/>
      <c r="OEV126" s="93"/>
      <c r="OEW126" s="93"/>
      <c r="OEX126" s="93"/>
      <c r="OEY126" s="93"/>
      <c r="OEZ126" s="93"/>
      <c r="OFA126" s="93"/>
      <c r="OFB126" s="93"/>
      <c r="OFC126" s="93"/>
      <c r="OFD126" s="93"/>
      <c r="OFE126" s="93"/>
      <c r="OFF126" s="93"/>
      <c r="OFL126" s="93"/>
      <c r="OFO126" s="93"/>
      <c r="OFR126" s="93"/>
      <c r="OFU126" s="93"/>
      <c r="OFX126" s="93"/>
      <c r="OGA126" s="93"/>
      <c r="OGG126" s="93"/>
      <c r="OGP126" s="93"/>
      <c r="OGS126" s="93"/>
      <c r="OGV126" s="93"/>
      <c r="OGY126" s="93"/>
      <c r="OHK126" s="93"/>
      <c r="OHQ126" s="93"/>
      <c r="OHT126" s="93"/>
      <c r="OHW126" s="93"/>
      <c r="OHZ126" s="93"/>
      <c r="OIF126" s="93"/>
      <c r="OII126" s="93"/>
      <c r="OIL126" s="93"/>
      <c r="OIO126" s="93"/>
      <c r="OIQ126" s="93"/>
      <c r="OIR126" s="93"/>
      <c r="OIW126" s="93"/>
      <c r="OIZ126" s="93"/>
      <c r="OJC126" s="93"/>
      <c r="OJF126" s="93"/>
      <c r="OJI126" s="93"/>
      <c r="OJL126" s="93"/>
      <c r="OJO126" s="93"/>
      <c r="OJU126" s="93"/>
      <c r="OJX126" s="93"/>
      <c r="OKA126" s="93"/>
      <c r="OKC126" s="93"/>
      <c r="OKD126" s="93"/>
      <c r="OKL126" s="93"/>
      <c r="OKO126" s="93"/>
      <c r="OKR126" s="93"/>
      <c r="OLC126" s="93"/>
      <c r="OLD126" s="93"/>
      <c r="OLI126" s="93"/>
      <c r="OLM126" s="93"/>
      <c r="OLN126" s="93"/>
      <c r="OLV126" s="93"/>
      <c r="OLW126" s="93"/>
      <c r="OMW126" s="93"/>
      <c r="OMX126" s="93"/>
      <c r="OMY126" s="93"/>
      <c r="OMZ126" s="93"/>
      <c r="ONA126" s="93"/>
      <c r="ONB126" s="93"/>
      <c r="ONC126" s="93"/>
      <c r="OND126" s="93"/>
      <c r="ONE126" s="93"/>
      <c r="ONF126" s="93"/>
      <c r="ONG126" s="93"/>
      <c r="ONH126" s="93"/>
      <c r="ONI126" s="93"/>
      <c r="ONJ126" s="93"/>
      <c r="ONK126" s="93"/>
      <c r="ONL126" s="93"/>
      <c r="ONM126" s="93"/>
      <c r="ONN126" s="93"/>
      <c r="ONO126" s="93"/>
      <c r="ONP126" s="93"/>
      <c r="ONQ126" s="93"/>
      <c r="ONR126" s="93"/>
      <c r="ONS126" s="93"/>
      <c r="ONT126" s="93"/>
      <c r="ONU126" s="93"/>
      <c r="ONV126" s="93"/>
      <c r="ONW126" s="93"/>
      <c r="ONX126" s="93"/>
      <c r="ONY126" s="93"/>
      <c r="ONZ126" s="93"/>
      <c r="OOA126" s="93"/>
      <c r="OOB126" s="93"/>
      <c r="OOC126" s="93"/>
      <c r="OOD126" s="93"/>
      <c r="OOE126" s="93"/>
      <c r="OOF126" s="93"/>
      <c r="OOG126" s="93"/>
      <c r="OOH126" s="93"/>
      <c r="OOI126" s="93"/>
      <c r="OOJ126" s="93"/>
      <c r="OOK126" s="93"/>
      <c r="OOL126" s="93"/>
      <c r="OOM126" s="93"/>
      <c r="OON126" s="93"/>
      <c r="OOO126" s="93"/>
      <c r="OOP126" s="93"/>
      <c r="OOQ126" s="93"/>
      <c r="OOR126" s="93"/>
      <c r="OOS126" s="93"/>
      <c r="OOT126" s="93"/>
      <c r="OOU126" s="93"/>
      <c r="OOV126" s="93"/>
      <c r="OOW126" s="93"/>
      <c r="OOX126" s="93"/>
      <c r="OOY126" s="93"/>
      <c r="OOZ126" s="93"/>
      <c r="OPA126" s="93"/>
      <c r="OPB126" s="93"/>
      <c r="OPH126" s="93"/>
      <c r="OPK126" s="93"/>
      <c r="OPN126" s="93"/>
      <c r="OPQ126" s="93"/>
      <c r="OPT126" s="93"/>
      <c r="OPW126" s="93"/>
      <c r="OQC126" s="93"/>
      <c r="OQL126" s="93"/>
      <c r="OQO126" s="93"/>
      <c r="OQR126" s="93"/>
      <c r="OQU126" s="93"/>
      <c r="ORG126" s="93"/>
      <c r="ORM126" s="93"/>
      <c r="ORP126" s="93"/>
      <c r="ORS126" s="93"/>
      <c r="ORV126" s="93"/>
      <c r="OSB126" s="93"/>
      <c r="OSE126" s="93"/>
      <c r="OSH126" s="93"/>
      <c r="OSK126" s="93"/>
      <c r="OSM126" s="93"/>
      <c r="OSN126" s="93"/>
      <c r="OSS126" s="93"/>
      <c r="OSV126" s="93"/>
      <c r="OSY126" s="93"/>
      <c r="OTB126" s="93"/>
      <c r="OTE126" s="93"/>
      <c r="OTH126" s="93"/>
      <c r="OTK126" s="93"/>
      <c r="OTQ126" s="93"/>
      <c r="OTT126" s="93"/>
      <c r="OTW126" s="93"/>
      <c r="OTY126" s="93"/>
      <c r="OTZ126" s="93"/>
      <c r="OUH126" s="93"/>
      <c r="OUK126" s="93"/>
      <c r="OUN126" s="93"/>
      <c r="OUY126" s="93"/>
      <c r="OUZ126" s="93"/>
      <c r="OVE126" s="93"/>
      <c r="OVI126" s="93"/>
      <c r="OVJ126" s="93"/>
      <c r="OVR126" s="93"/>
      <c r="OVS126" s="93"/>
      <c r="OWS126" s="93"/>
      <c r="OWT126" s="93"/>
      <c r="OWU126" s="93"/>
      <c r="OWV126" s="93"/>
      <c r="OWW126" s="93"/>
      <c r="OWX126" s="93"/>
      <c r="OWY126" s="93"/>
      <c r="OWZ126" s="93"/>
      <c r="OXA126" s="93"/>
      <c r="OXB126" s="93"/>
      <c r="OXC126" s="93"/>
      <c r="OXD126" s="93"/>
      <c r="OXE126" s="93"/>
      <c r="OXF126" s="93"/>
      <c r="OXG126" s="93"/>
      <c r="OXH126" s="93"/>
      <c r="OXI126" s="93"/>
      <c r="OXJ126" s="93"/>
      <c r="OXK126" s="93"/>
      <c r="OXL126" s="93"/>
      <c r="OXM126" s="93"/>
      <c r="OXN126" s="93"/>
      <c r="OXO126" s="93"/>
      <c r="OXP126" s="93"/>
      <c r="OXQ126" s="93"/>
      <c r="OXR126" s="93"/>
      <c r="OXS126" s="93"/>
      <c r="OXT126" s="93"/>
      <c r="OXU126" s="93"/>
      <c r="OXV126" s="93"/>
      <c r="OXW126" s="93"/>
      <c r="OXX126" s="93"/>
      <c r="OXY126" s="93"/>
      <c r="OXZ126" s="93"/>
      <c r="OYA126" s="93"/>
      <c r="OYB126" s="93"/>
      <c r="OYC126" s="93"/>
      <c r="OYD126" s="93"/>
      <c r="OYE126" s="93"/>
      <c r="OYF126" s="93"/>
      <c r="OYG126" s="93"/>
      <c r="OYH126" s="93"/>
      <c r="OYI126" s="93"/>
      <c r="OYJ126" s="93"/>
      <c r="OYK126" s="93"/>
      <c r="OYL126" s="93"/>
      <c r="OYM126" s="93"/>
      <c r="OYN126" s="93"/>
      <c r="OYO126" s="93"/>
      <c r="OYP126" s="93"/>
      <c r="OYQ126" s="93"/>
      <c r="OYR126" s="93"/>
      <c r="OYS126" s="93"/>
      <c r="OYT126" s="93"/>
      <c r="OYU126" s="93"/>
      <c r="OYV126" s="93"/>
      <c r="OYW126" s="93"/>
      <c r="OYX126" s="93"/>
      <c r="OZD126" s="93"/>
      <c r="OZG126" s="93"/>
      <c r="OZJ126" s="93"/>
      <c r="OZM126" s="93"/>
      <c r="OZP126" s="93"/>
      <c r="OZS126" s="93"/>
      <c r="OZY126" s="93"/>
      <c r="PAH126" s="93"/>
      <c r="PAK126" s="93"/>
      <c r="PAN126" s="93"/>
      <c r="PAQ126" s="93"/>
      <c r="PBC126" s="93"/>
      <c r="PBI126" s="93"/>
      <c r="PBL126" s="93"/>
      <c r="PBO126" s="93"/>
      <c r="PBR126" s="93"/>
      <c r="PBX126" s="93"/>
      <c r="PCA126" s="93"/>
      <c r="PCD126" s="93"/>
      <c r="PCG126" s="93"/>
      <c r="PCI126" s="93"/>
      <c r="PCJ126" s="93"/>
      <c r="PCO126" s="93"/>
      <c r="PCR126" s="93"/>
      <c r="PCU126" s="93"/>
      <c r="PCX126" s="93"/>
      <c r="PDA126" s="93"/>
      <c r="PDD126" s="93"/>
      <c r="PDG126" s="93"/>
      <c r="PDM126" s="93"/>
      <c r="PDP126" s="93"/>
      <c r="PDS126" s="93"/>
      <c r="PDU126" s="93"/>
      <c r="PDV126" s="93"/>
      <c r="PED126" s="93"/>
      <c r="PEG126" s="93"/>
      <c r="PEJ126" s="93"/>
      <c r="PEU126" s="93"/>
      <c r="PEV126" s="93"/>
      <c r="PFA126" s="93"/>
      <c r="PFE126" s="93"/>
      <c r="PFF126" s="93"/>
      <c r="PFN126" s="93"/>
      <c r="PFO126" s="93"/>
      <c r="PGO126" s="93"/>
      <c r="PGP126" s="93"/>
      <c r="PGQ126" s="93"/>
      <c r="PGR126" s="93"/>
      <c r="PGS126" s="93"/>
      <c r="PGT126" s="93"/>
      <c r="PGU126" s="93"/>
      <c r="PGV126" s="93"/>
      <c r="PGW126" s="93"/>
      <c r="PGX126" s="93"/>
      <c r="PGY126" s="93"/>
      <c r="PGZ126" s="93"/>
      <c r="PHA126" s="93"/>
      <c r="PHB126" s="93"/>
      <c r="PHC126" s="93"/>
      <c r="PHD126" s="93"/>
      <c r="PHE126" s="93"/>
      <c r="PHF126" s="93"/>
      <c r="PHG126" s="93"/>
      <c r="PHH126" s="93"/>
      <c r="PHI126" s="93"/>
      <c r="PHJ126" s="93"/>
      <c r="PHK126" s="93"/>
      <c r="PHL126" s="93"/>
      <c r="PHM126" s="93"/>
      <c r="PHN126" s="93"/>
      <c r="PHO126" s="93"/>
      <c r="PHP126" s="93"/>
      <c r="PHQ126" s="93"/>
      <c r="PHR126" s="93"/>
      <c r="PHS126" s="93"/>
      <c r="PHT126" s="93"/>
      <c r="PHU126" s="93"/>
      <c r="PHV126" s="93"/>
      <c r="PHW126" s="93"/>
      <c r="PHX126" s="93"/>
      <c r="PHY126" s="93"/>
      <c r="PHZ126" s="93"/>
      <c r="PIA126" s="93"/>
      <c r="PIB126" s="93"/>
      <c r="PIC126" s="93"/>
      <c r="PID126" s="93"/>
      <c r="PIE126" s="93"/>
      <c r="PIF126" s="93"/>
      <c r="PIG126" s="93"/>
      <c r="PIH126" s="93"/>
      <c r="PII126" s="93"/>
      <c r="PIJ126" s="93"/>
      <c r="PIK126" s="93"/>
      <c r="PIL126" s="93"/>
      <c r="PIM126" s="93"/>
      <c r="PIN126" s="93"/>
      <c r="PIO126" s="93"/>
      <c r="PIP126" s="93"/>
      <c r="PIQ126" s="93"/>
      <c r="PIR126" s="93"/>
      <c r="PIS126" s="93"/>
      <c r="PIT126" s="93"/>
      <c r="PIZ126" s="93"/>
      <c r="PJC126" s="93"/>
      <c r="PJF126" s="93"/>
      <c r="PJI126" s="93"/>
      <c r="PJL126" s="93"/>
      <c r="PJO126" s="93"/>
      <c r="PJU126" s="93"/>
      <c r="PKD126" s="93"/>
      <c r="PKG126" s="93"/>
      <c r="PKJ126" s="93"/>
      <c r="PKM126" s="93"/>
      <c r="PKY126" s="93"/>
      <c r="PLE126" s="93"/>
      <c r="PLH126" s="93"/>
      <c r="PLK126" s="93"/>
      <c r="PLN126" s="93"/>
      <c r="PLT126" s="93"/>
      <c r="PLW126" s="93"/>
      <c r="PLZ126" s="93"/>
      <c r="PMC126" s="93"/>
      <c r="PME126" s="93"/>
      <c r="PMF126" s="93"/>
      <c r="PMK126" s="93"/>
      <c r="PMN126" s="93"/>
      <c r="PMQ126" s="93"/>
      <c r="PMT126" s="93"/>
      <c r="PMW126" s="93"/>
      <c r="PMZ126" s="93"/>
      <c r="PNC126" s="93"/>
      <c r="PNI126" s="93"/>
      <c r="PNL126" s="93"/>
      <c r="PNO126" s="93"/>
      <c r="PNQ126" s="93"/>
      <c r="PNR126" s="93"/>
      <c r="PNZ126" s="93"/>
      <c r="POC126" s="93"/>
      <c r="POF126" s="93"/>
      <c r="POQ126" s="93"/>
      <c r="POR126" s="93"/>
      <c r="POW126" s="93"/>
      <c r="PPA126" s="93"/>
      <c r="PPB126" s="93"/>
      <c r="PPJ126" s="93"/>
      <c r="PPK126" s="93"/>
      <c r="PQK126" s="93"/>
      <c r="PQL126" s="93"/>
      <c r="PQM126" s="93"/>
      <c r="PQN126" s="93"/>
      <c r="PQO126" s="93"/>
      <c r="PQP126" s="93"/>
      <c r="PQQ126" s="93"/>
      <c r="PQR126" s="93"/>
      <c r="PQS126" s="93"/>
      <c r="PQT126" s="93"/>
      <c r="PQU126" s="93"/>
      <c r="PQV126" s="93"/>
      <c r="PQW126" s="93"/>
      <c r="PQX126" s="93"/>
      <c r="PQY126" s="93"/>
      <c r="PQZ126" s="93"/>
      <c r="PRA126" s="93"/>
      <c r="PRB126" s="93"/>
      <c r="PRC126" s="93"/>
      <c r="PRD126" s="93"/>
      <c r="PRE126" s="93"/>
      <c r="PRF126" s="93"/>
      <c r="PRG126" s="93"/>
      <c r="PRH126" s="93"/>
      <c r="PRI126" s="93"/>
      <c r="PRJ126" s="93"/>
      <c r="PRK126" s="93"/>
      <c r="PRL126" s="93"/>
      <c r="PRM126" s="93"/>
      <c r="PRN126" s="93"/>
      <c r="PRO126" s="93"/>
      <c r="PRP126" s="93"/>
      <c r="PRQ126" s="93"/>
      <c r="PRR126" s="93"/>
      <c r="PRS126" s="93"/>
      <c r="PRT126" s="93"/>
      <c r="PRU126" s="93"/>
      <c r="PRV126" s="93"/>
      <c r="PRW126" s="93"/>
      <c r="PRX126" s="93"/>
      <c r="PRY126" s="93"/>
      <c r="PRZ126" s="93"/>
      <c r="PSA126" s="93"/>
      <c r="PSB126" s="93"/>
      <c r="PSC126" s="93"/>
      <c r="PSD126" s="93"/>
      <c r="PSE126" s="93"/>
      <c r="PSF126" s="93"/>
      <c r="PSG126" s="93"/>
      <c r="PSH126" s="93"/>
      <c r="PSI126" s="93"/>
      <c r="PSJ126" s="93"/>
      <c r="PSK126" s="93"/>
      <c r="PSL126" s="93"/>
      <c r="PSM126" s="93"/>
      <c r="PSN126" s="93"/>
      <c r="PSO126" s="93"/>
      <c r="PSP126" s="93"/>
      <c r="PSV126" s="93"/>
      <c r="PSY126" s="93"/>
      <c r="PTB126" s="93"/>
      <c r="PTE126" s="93"/>
      <c r="PTH126" s="93"/>
      <c r="PTK126" s="93"/>
      <c r="PTQ126" s="93"/>
      <c r="PTZ126" s="93"/>
      <c r="PUC126" s="93"/>
      <c r="PUF126" s="93"/>
      <c r="PUI126" s="93"/>
      <c r="PUU126" s="93"/>
      <c r="PVA126" s="93"/>
      <c r="PVD126" s="93"/>
      <c r="PVG126" s="93"/>
      <c r="PVJ126" s="93"/>
      <c r="PVP126" s="93"/>
      <c r="PVS126" s="93"/>
      <c r="PVV126" s="93"/>
      <c r="PVY126" s="93"/>
      <c r="PWA126" s="93"/>
      <c r="PWB126" s="93"/>
      <c r="PWG126" s="93"/>
      <c r="PWJ126" s="93"/>
      <c r="PWM126" s="93"/>
      <c r="PWP126" s="93"/>
      <c r="PWS126" s="93"/>
      <c r="PWV126" s="93"/>
      <c r="PWY126" s="93"/>
      <c r="PXE126" s="93"/>
      <c r="PXH126" s="93"/>
      <c r="PXK126" s="93"/>
      <c r="PXM126" s="93"/>
      <c r="PXN126" s="93"/>
      <c r="PXV126" s="93"/>
      <c r="PXY126" s="93"/>
      <c r="PYB126" s="93"/>
      <c r="PYM126" s="93"/>
      <c r="PYN126" s="93"/>
      <c r="PYS126" s="93"/>
      <c r="PYW126" s="93"/>
      <c r="PYX126" s="93"/>
      <c r="PZF126" s="93"/>
      <c r="PZG126" s="93"/>
      <c r="QAG126" s="93"/>
      <c r="QAH126" s="93"/>
      <c r="QAI126" s="93"/>
      <c r="QAJ126" s="93"/>
      <c r="QAK126" s="93"/>
      <c r="QAL126" s="93"/>
      <c r="QAM126" s="93"/>
      <c r="QAN126" s="93"/>
      <c r="QAO126" s="93"/>
      <c r="QAP126" s="93"/>
      <c r="QAQ126" s="93"/>
      <c r="QAR126" s="93"/>
      <c r="QAS126" s="93"/>
      <c r="QAT126" s="93"/>
      <c r="QAU126" s="93"/>
      <c r="QAV126" s="93"/>
      <c r="QAW126" s="93"/>
      <c r="QAX126" s="93"/>
      <c r="QAY126" s="93"/>
      <c r="QAZ126" s="93"/>
      <c r="QBA126" s="93"/>
      <c r="QBB126" s="93"/>
      <c r="QBC126" s="93"/>
      <c r="QBD126" s="93"/>
      <c r="QBE126" s="93"/>
      <c r="QBF126" s="93"/>
      <c r="QBG126" s="93"/>
      <c r="QBH126" s="93"/>
      <c r="QBI126" s="93"/>
      <c r="QBJ126" s="93"/>
      <c r="QBK126" s="93"/>
      <c r="QBL126" s="93"/>
      <c r="QBM126" s="93"/>
      <c r="QBN126" s="93"/>
      <c r="QBO126" s="93"/>
      <c r="QBP126" s="93"/>
      <c r="QBQ126" s="93"/>
      <c r="QBR126" s="93"/>
      <c r="QBS126" s="93"/>
      <c r="QBT126" s="93"/>
      <c r="QBU126" s="93"/>
      <c r="QBV126" s="93"/>
      <c r="QBW126" s="93"/>
      <c r="QBX126" s="93"/>
      <c r="QBY126" s="93"/>
      <c r="QBZ126" s="93"/>
      <c r="QCA126" s="93"/>
      <c r="QCB126" s="93"/>
      <c r="QCC126" s="93"/>
      <c r="QCD126" s="93"/>
      <c r="QCE126" s="93"/>
      <c r="QCF126" s="93"/>
      <c r="QCG126" s="93"/>
      <c r="QCH126" s="93"/>
      <c r="QCI126" s="93"/>
      <c r="QCJ126" s="93"/>
      <c r="QCK126" s="93"/>
      <c r="QCL126" s="93"/>
      <c r="QCR126" s="93"/>
      <c r="QCU126" s="93"/>
      <c r="QCX126" s="93"/>
      <c r="QDA126" s="93"/>
      <c r="QDD126" s="93"/>
      <c r="QDG126" s="93"/>
      <c r="QDM126" s="93"/>
      <c r="QDV126" s="93"/>
      <c r="QDY126" s="93"/>
      <c r="QEB126" s="93"/>
      <c r="QEE126" s="93"/>
      <c r="QEQ126" s="93"/>
      <c r="QEW126" s="93"/>
      <c r="QEZ126" s="93"/>
      <c r="QFC126" s="93"/>
      <c r="QFF126" s="93"/>
      <c r="QFL126" s="93"/>
      <c r="QFO126" s="93"/>
      <c r="QFR126" s="93"/>
      <c r="QFU126" s="93"/>
      <c r="QFW126" s="93"/>
      <c r="QFX126" s="93"/>
      <c r="QGC126" s="93"/>
      <c r="QGF126" s="93"/>
      <c r="QGI126" s="93"/>
      <c r="QGL126" s="93"/>
      <c r="QGO126" s="93"/>
      <c r="QGR126" s="93"/>
      <c r="QGU126" s="93"/>
      <c r="QHA126" s="93"/>
      <c r="QHD126" s="93"/>
      <c r="QHG126" s="93"/>
      <c r="QHI126" s="93"/>
      <c r="QHJ126" s="93"/>
      <c r="QHR126" s="93"/>
      <c r="QHU126" s="93"/>
      <c r="QHX126" s="93"/>
      <c r="QII126" s="93"/>
      <c r="QIJ126" s="93"/>
      <c r="QIO126" s="93"/>
      <c r="QIS126" s="93"/>
      <c r="QIT126" s="93"/>
      <c r="QJB126" s="93"/>
      <c r="QJC126" s="93"/>
      <c r="QKC126" s="93"/>
      <c r="QKD126" s="93"/>
      <c r="QKE126" s="93"/>
      <c r="QKF126" s="93"/>
      <c r="QKG126" s="93"/>
      <c r="QKH126" s="93"/>
      <c r="QKI126" s="93"/>
      <c r="QKJ126" s="93"/>
      <c r="QKK126" s="93"/>
      <c r="QKL126" s="93"/>
      <c r="QKM126" s="93"/>
      <c r="QKN126" s="93"/>
      <c r="QKO126" s="93"/>
      <c r="QKP126" s="93"/>
      <c r="QKQ126" s="93"/>
      <c r="QKR126" s="93"/>
      <c r="QKS126" s="93"/>
      <c r="QKT126" s="93"/>
      <c r="QKU126" s="93"/>
      <c r="QKV126" s="93"/>
      <c r="QKW126" s="93"/>
      <c r="QKX126" s="93"/>
      <c r="QKY126" s="93"/>
      <c r="QKZ126" s="93"/>
      <c r="QLA126" s="93"/>
      <c r="QLB126" s="93"/>
      <c r="QLC126" s="93"/>
      <c r="QLD126" s="93"/>
      <c r="QLE126" s="93"/>
      <c r="QLF126" s="93"/>
      <c r="QLG126" s="93"/>
      <c r="QLH126" s="93"/>
      <c r="QLI126" s="93"/>
      <c r="QLJ126" s="93"/>
      <c r="QLK126" s="93"/>
      <c r="QLL126" s="93"/>
      <c r="QLM126" s="93"/>
      <c r="QLN126" s="93"/>
      <c r="QLO126" s="93"/>
      <c r="QLP126" s="93"/>
      <c r="QLQ126" s="93"/>
      <c r="QLR126" s="93"/>
      <c r="QLS126" s="93"/>
      <c r="QLT126" s="93"/>
      <c r="QLU126" s="93"/>
      <c r="QLV126" s="93"/>
      <c r="QLW126" s="93"/>
      <c r="QLX126" s="93"/>
      <c r="QLY126" s="93"/>
      <c r="QLZ126" s="93"/>
      <c r="QMA126" s="93"/>
      <c r="QMB126" s="93"/>
      <c r="QMC126" s="93"/>
      <c r="QMD126" s="93"/>
      <c r="QME126" s="93"/>
      <c r="QMF126" s="93"/>
      <c r="QMG126" s="93"/>
      <c r="QMH126" s="93"/>
      <c r="QMN126" s="93"/>
      <c r="QMQ126" s="93"/>
      <c r="QMT126" s="93"/>
      <c r="QMW126" s="93"/>
      <c r="QMZ126" s="93"/>
      <c r="QNC126" s="93"/>
      <c r="QNI126" s="93"/>
      <c r="QNR126" s="93"/>
      <c r="QNU126" s="93"/>
      <c r="QNX126" s="93"/>
      <c r="QOA126" s="93"/>
      <c r="QOM126" s="93"/>
      <c r="QOS126" s="93"/>
      <c r="QOV126" s="93"/>
      <c r="QOY126" s="93"/>
      <c r="QPB126" s="93"/>
      <c r="QPH126" s="93"/>
      <c r="QPK126" s="93"/>
      <c r="QPN126" s="93"/>
      <c r="QPQ126" s="93"/>
      <c r="QPS126" s="93"/>
      <c r="QPT126" s="93"/>
      <c r="QPY126" s="93"/>
      <c r="QQB126" s="93"/>
      <c r="QQE126" s="93"/>
      <c r="QQH126" s="93"/>
      <c r="QQK126" s="93"/>
      <c r="QQN126" s="93"/>
      <c r="QQQ126" s="93"/>
      <c r="QQW126" s="93"/>
      <c r="QQZ126" s="93"/>
      <c r="QRC126" s="93"/>
      <c r="QRE126" s="93"/>
      <c r="QRF126" s="93"/>
      <c r="QRN126" s="93"/>
      <c r="QRQ126" s="93"/>
      <c r="QRT126" s="93"/>
      <c r="QSE126" s="93"/>
      <c r="QSF126" s="93"/>
      <c r="QSK126" s="93"/>
      <c r="QSO126" s="93"/>
      <c r="QSP126" s="93"/>
      <c r="QSX126" s="93"/>
      <c r="QSY126" s="93"/>
      <c r="QTY126" s="93"/>
      <c r="QTZ126" s="93"/>
      <c r="QUA126" s="93"/>
      <c r="QUB126" s="93"/>
      <c r="QUC126" s="93"/>
      <c r="QUD126" s="93"/>
      <c r="QUE126" s="93"/>
      <c r="QUF126" s="93"/>
      <c r="QUG126" s="93"/>
      <c r="QUH126" s="93"/>
      <c r="QUI126" s="93"/>
      <c r="QUJ126" s="93"/>
      <c r="QUK126" s="93"/>
      <c r="QUL126" s="93"/>
      <c r="QUM126" s="93"/>
      <c r="QUN126" s="93"/>
      <c r="QUO126" s="93"/>
      <c r="QUP126" s="93"/>
      <c r="QUQ126" s="93"/>
      <c r="QUR126" s="93"/>
      <c r="QUS126" s="93"/>
      <c r="QUT126" s="93"/>
      <c r="QUU126" s="93"/>
      <c r="QUV126" s="93"/>
      <c r="QUW126" s="93"/>
      <c r="QUX126" s="93"/>
      <c r="QUY126" s="93"/>
      <c r="QUZ126" s="93"/>
      <c r="QVA126" s="93"/>
      <c r="QVB126" s="93"/>
      <c r="QVC126" s="93"/>
      <c r="QVD126" s="93"/>
      <c r="QVE126" s="93"/>
      <c r="QVF126" s="93"/>
      <c r="QVG126" s="93"/>
      <c r="QVH126" s="93"/>
      <c r="QVI126" s="93"/>
      <c r="QVJ126" s="93"/>
      <c r="QVK126" s="93"/>
      <c r="QVL126" s="93"/>
      <c r="QVM126" s="93"/>
      <c r="QVN126" s="93"/>
      <c r="QVO126" s="93"/>
      <c r="QVP126" s="93"/>
      <c r="QVQ126" s="93"/>
      <c r="QVR126" s="93"/>
      <c r="QVS126" s="93"/>
      <c r="QVT126" s="93"/>
      <c r="QVU126" s="93"/>
      <c r="QVV126" s="93"/>
      <c r="QVW126" s="93"/>
      <c r="QVX126" s="93"/>
      <c r="QVY126" s="93"/>
      <c r="QVZ126" s="93"/>
      <c r="QWA126" s="93"/>
      <c r="QWB126" s="93"/>
      <c r="QWC126" s="93"/>
      <c r="QWD126" s="93"/>
      <c r="QWJ126" s="93"/>
      <c r="QWM126" s="93"/>
      <c r="QWP126" s="93"/>
      <c r="QWS126" s="93"/>
      <c r="QWV126" s="93"/>
      <c r="QWY126" s="93"/>
      <c r="QXE126" s="93"/>
      <c r="QXN126" s="93"/>
      <c r="QXQ126" s="93"/>
      <c r="QXT126" s="93"/>
      <c r="QXW126" s="93"/>
      <c r="QYI126" s="93"/>
      <c r="QYO126" s="93"/>
      <c r="QYR126" s="93"/>
      <c r="QYU126" s="93"/>
      <c r="QYX126" s="93"/>
      <c r="QZD126" s="93"/>
      <c r="QZG126" s="93"/>
      <c r="QZJ126" s="93"/>
      <c r="QZM126" s="93"/>
      <c r="QZO126" s="93"/>
      <c r="QZP126" s="93"/>
      <c r="QZU126" s="93"/>
      <c r="QZX126" s="93"/>
      <c r="RAA126" s="93"/>
      <c r="RAD126" s="93"/>
      <c r="RAG126" s="93"/>
      <c r="RAJ126" s="93"/>
      <c r="RAM126" s="93"/>
      <c r="RAS126" s="93"/>
      <c r="RAV126" s="93"/>
      <c r="RAY126" s="93"/>
      <c r="RBA126" s="93"/>
      <c r="RBB126" s="93"/>
      <c r="RBJ126" s="93"/>
      <c r="RBM126" s="93"/>
      <c r="RBP126" s="93"/>
      <c r="RCA126" s="93"/>
      <c r="RCB126" s="93"/>
      <c r="RCG126" s="93"/>
      <c r="RCK126" s="93"/>
      <c r="RCL126" s="93"/>
      <c r="RCT126" s="93"/>
      <c r="RCU126" s="93"/>
      <c r="RDU126" s="93"/>
      <c r="RDV126" s="93"/>
      <c r="RDW126" s="93"/>
      <c r="RDX126" s="93"/>
      <c r="RDY126" s="93"/>
      <c r="RDZ126" s="93"/>
      <c r="REA126" s="93"/>
      <c r="REB126" s="93"/>
      <c r="REC126" s="93"/>
      <c r="RED126" s="93"/>
      <c r="REE126" s="93"/>
      <c r="REF126" s="93"/>
      <c r="REG126" s="93"/>
      <c r="REH126" s="93"/>
      <c r="REI126" s="93"/>
      <c r="REJ126" s="93"/>
      <c r="REK126" s="93"/>
      <c r="REL126" s="93"/>
      <c r="REM126" s="93"/>
      <c r="REN126" s="93"/>
      <c r="REO126" s="93"/>
      <c r="REP126" s="93"/>
      <c r="REQ126" s="93"/>
      <c r="RER126" s="93"/>
      <c r="RES126" s="93"/>
      <c r="RET126" s="93"/>
      <c r="REU126" s="93"/>
      <c r="REV126" s="93"/>
      <c r="REW126" s="93"/>
      <c r="REX126" s="93"/>
      <c r="REY126" s="93"/>
      <c r="REZ126" s="93"/>
      <c r="RFA126" s="93"/>
      <c r="RFB126" s="93"/>
      <c r="RFC126" s="93"/>
      <c r="RFD126" s="93"/>
      <c r="RFE126" s="93"/>
      <c r="RFF126" s="93"/>
      <c r="RFG126" s="93"/>
      <c r="RFH126" s="93"/>
      <c r="RFI126" s="93"/>
      <c r="RFJ126" s="93"/>
      <c r="RFK126" s="93"/>
      <c r="RFL126" s="93"/>
      <c r="RFM126" s="93"/>
      <c r="RFN126" s="93"/>
      <c r="RFO126" s="93"/>
      <c r="RFP126" s="93"/>
      <c r="RFQ126" s="93"/>
      <c r="RFR126" s="93"/>
      <c r="RFS126" s="93"/>
      <c r="RFT126" s="93"/>
      <c r="RFU126" s="93"/>
      <c r="RFV126" s="93"/>
      <c r="RFW126" s="93"/>
      <c r="RFX126" s="93"/>
      <c r="RFY126" s="93"/>
      <c r="RFZ126" s="93"/>
      <c r="RGF126" s="93"/>
      <c r="RGI126" s="93"/>
      <c r="RGL126" s="93"/>
      <c r="RGO126" s="93"/>
      <c r="RGR126" s="93"/>
      <c r="RGU126" s="93"/>
      <c r="RHA126" s="93"/>
      <c r="RHJ126" s="93"/>
      <c r="RHM126" s="93"/>
      <c r="RHP126" s="93"/>
      <c r="RHS126" s="93"/>
      <c r="RIE126" s="93"/>
      <c r="RIK126" s="93"/>
      <c r="RIN126" s="93"/>
      <c r="RIQ126" s="93"/>
      <c r="RIT126" s="93"/>
      <c r="RIZ126" s="93"/>
      <c r="RJC126" s="93"/>
      <c r="RJF126" s="93"/>
      <c r="RJI126" s="93"/>
      <c r="RJK126" s="93"/>
      <c r="RJL126" s="93"/>
      <c r="RJQ126" s="93"/>
      <c r="RJT126" s="93"/>
      <c r="RJW126" s="93"/>
      <c r="RJZ126" s="93"/>
      <c r="RKC126" s="93"/>
      <c r="RKF126" s="93"/>
      <c r="RKI126" s="93"/>
      <c r="RKO126" s="93"/>
      <c r="RKR126" s="93"/>
      <c r="RKU126" s="93"/>
      <c r="RKW126" s="93"/>
      <c r="RKX126" s="93"/>
      <c r="RLF126" s="93"/>
      <c r="RLI126" s="93"/>
      <c r="RLL126" s="93"/>
      <c r="RLW126" s="93"/>
      <c r="RLX126" s="93"/>
      <c r="RMC126" s="93"/>
      <c r="RMG126" s="93"/>
      <c r="RMH126" s="93"/>
      <c r="RMP126" s="93"/>
      <c r="RMQ126" s="93"/>
      <c r="RNQ126" s="93"/>
      <c r="RNR126" s="93"/>
      <c r="RNS126" s="93"/>
      <c r="RNT126" s="93"/>
      <c r="RNU126" s="93"/>
      <c r="RNV126" s="93"/>
      <c r="RNW126" s="93"/>
      <c r="RNX126" s="93"/>
      <c r="RNY126" s="93"/>
      <c r="RNZ126" s="93"/>
      <c r="ROA126" s="93"/>
      <c r="ROB126" s="93"/>
      <c r="ROC126" s="93"/>
      <c r="ROD126" s="93"/>
      <c r="ROE126" s="93"/>
      <c r="ROF126" s="93"/>
      <c r="ROG126" s="93"/>
      <c r="ROH126" s="93"/>
      <c r="ROI126" s="93"/>
      <c r="ROJ126" s="93"/>
      <c r="ROK126" s="93"/>
      <c r="ROL126" s="93"/>
      <c r="ROM126" s="93"/>
      <c r="RON126" s="93"/>
      <c r="ROO126" s="93"/>
      <c r="ROP126" s="93"/>
      <c r="ROQ126" s="93"/>
      <c r="ROR126" s="93"/>
      <c r="ROS126" s="93"/>
      <c r="ROT126" s="93"/>
      <c r="ROU126" s="93"/>
      <c r="ROV126" s="93"/>
      <c r="ROW126" s="93"/>
      <c r="ROX126" s="93"/>
      <c r="ROY126" s="93"/>
      <c r="ROZ126" s="93"/>
      <c r="RPA126" s="93"/>
      <c r="RPB126" s="93"/>
      <c r="RPC126" s="93"/>
      <c r="RPD126" s="93"/>
      <c r="RPE126" s="93"/>
      <c r="RPF126" s="93"/>
      <c r="RPG126" s="93"/>
      <c r="RPH126" s="93"/>
      <c r="RPI126" s="93"/>
      <c r="RPJ126" s="93"/>
      <c r="RPK126" s="93"/>
      <c r="RPL126" s="93"/>
      <c r="RPM126" s="93"/>
      <c r="RPN126" s="93"/>
      <c r="RPO126" s="93"/>
      <c r="RPP126" s="93"/>
      <c r="RPQ126" s="93"/>
      <c r="RPR126" s="93"/>
      <c r="RPS126" s="93"/>
      <c r="RPT126" s="93"/>
      <c r="RPU126" s="93"/>
      <c r="RPV126" s="93"/>
      <c r="RQB126" s="93"/>
      <c r="RQE126" s="93"/>
      <c r="RQH126" s="93"/>
      <c r="RQK126" s="93"/>
      <c r="RQN126" s="93"/>
      <c r="RQQ126" s="93"/>
      <c r="RQW126" s="93"/>
      <c r="RRF126" s="93"/>
      <c r="RRI126" s="93"/>
      <c r="RRL126" s="93"/>
      <c r="RRO126" s="93"/>
      <c r="RSA126" s="93"/>
      <c r="RSG126" s="93"/>
      <c r="RSJ126" s="93"/>
      <c r="RSM126" s="93"/>
      <c r="RSP126" s="93"/>
      <c r="RSV126" s="93"/>
      <c r="RSY126" s="93"/>
      <c r="RTB126" s="93"/>
      <c r="RTE126" s="93"/>
      <c r="RTG126" s="93"/>
      <c r="RTH126" s="93"/>
      <c r="RTM126" s="93"/>
      <c r="RTP126" s="93"/>
      <c r="RTS126" s="93"/>
      <c r="RTV126" s="93"/>
      <c r="RTY126" s="93"/>
      <c r="RUB126" s="93"/>
      <c r="RUE126" s="93"/>
      <c r="RUK126" s="93"/>
      <c r="RUN126" s="93"/>
      <c r="RUQ126" s="93"/>
      <c r="RUS126" s="93"/>
      <c r="RUT126" s="93"/>
      <c r="RVB126" s="93"/>
      <c r="RVE126" s="93"/>
      <c r="RVH126" s="93"/>
      <c r="RVS126" s="93"/>
      <c r="RVT126" s="93"/>
      <c r="RVY126" s="93"/>
      <c r="RWC126" s="93"/>
      <c r="RWD126" s="93"/>
      <c r="RWL126" s="93"/>
      <c r="RWM126" s="93"/>
      <c r="RXM126" s="93"/>
      <c r="RXN126" s="93"/>
      <c r="RXO126" s="93"/>
      <c r="RXP126" s="93"/>
      <c r="RXQ126" s="93"/>
      <c r="RXR126" s="93"/>
      <c r="RXS126" s="93"/>
      <c r="RXT126" s="93"/>
      <c r="RXU126" s="93"/>
      <c r="RXV126" s="93"/>
      <c r="RXW126" s="93"/>
      <c r="RXX126" s="93"/>
      <c r="RXY126" s="93"/>
      <c r="RXZ126" s="93"/>
      <c r="RYA126" s="93"/>
      <c r="RYB126" s="93"/>
      <c r="RYC126" s="93"/>
      <c r="RYD126" s="93"/>
      <c r="RYE126" s="93"/>
      <c r="RYF126" s="93"/>
      <c r="RYG126" s="93"/>
      <c r="RYH126" s="93"/>
      <c r="RYI126" s="93"/>
      <c r="RYJ126" s="93"/>
      <c r="RYK126" s="93"/>
      <c r="RYL126" s="93"/>
      <c r="RYM126" s="93"/>
      <c r="RYN126" s="93"/>
      <c r="RYO126" s="93"/>
      <c r="RYP126" s="93"/>
      <c r="RYQ126" s="93"/>
      <c r="RYR126" s="93"/>
      <c r="RYS126" s="93"/>
      <c r="RYT126" s="93"/>
      <c r="RYU126" s="93"/>
      <c r="RYV126" s="93"/>
      <c r="RYW126" s="93"/>
      <c r="RYX126" s="93"/>
      <c r="RYY126" s="93"/>
      <c r="RYZ126" s="93"/>
      <c r="RZA126" s="93"/>
      <c r="RZB126" s="93"/>
      <c r="RZC126" s="93"/>
      <c r="RZD126" s="93"/>
      <c r="RZE126" s="93"/>
      <c r="RZF126" s="93"/>
      <c r="RZG126" s="93"/>
      <c r="RZH126" s="93"/>
      <c r="RZI126" s="93"/>
      <c r="RZJ126" s="93"/>
      <c r="RZK126" s="93"/>
      <c r="RZL126" s="93"/>
      <c r="RZM126" s="93"/>
      <c r="RZN126" s="93"/>
      <c r="RZO126" s="93"/>
      <c r="RZP126" s="93"/>
      <c r="RZQ126" s="93"/>
      <c r="RZR126" s="93"/>
      <c r="RZX126" s="93"/>
      <c r="SAA126" s="93"/>
      <c r="SAD126" s="93"/>
      <c r="SAG126" s="93"/>
      <c r="SAJ126" s="93"/>
      <c r="SAM126" s="93"/>
      <c r="SAS126" s="93"/>
      <c r="SBB126" s="93"/>
      <c r="SBE126" s="93"/>
      <c r="SBH126" s="93"/>
      <c r="SBK126" s="93"/>
      <c r="SBW126" s="93"/>
      <c r="SCC126" s="93"/>
      <c r="SCF126" s="93"/>
      <c r="SCI126" s="93"/>
      <c r="SCL126" s="93"/>
      <c r="SCR126" s="93"/>
      <c r="SCU126" s="93"/>
      <c r="SCX126" s="93"/>
      <c r="SDA126" s="93"/>
      <c r="SDC126" s="93"/>
      <c r="SDD126" s="93"/>
      <c r="SDI126" s="93"/>
      <c r="SDL126" s="93"/>
      <c r="SDO126" s="93"/>
      <c r="SDR126" s="93"/>
      <c r="SDU126" s="93"/>
      <c r="SDX126" s="93"/>
      <c r="SEA126" s="93"/>
      <c r="SEG126" s="93"/>
      <c r="SEJ126" s="93"/>
      <c r="SEM126" s="93"/>
      <c r="SEO126" s="93"/>
      <c r="SEP126" s="93"/>
      <c r="SEX126" s="93"/>
      <c r="SFA126" s="93"/>
      <c r="SFD126" s="93"/>
      <c r="SFO126" s="93"/>
      <c r="SFP126" s="93"/>
      <c r="SFU126" s="93"/>
      <c r="SFY126" s="93"/>
      <c r="SFZ126" s="93"/>
      <c r="SGH126" s="93"/>
      <c r="SGI126" s="93"/>
      <c r="SHI126" s="93"/>
      <c r="SHJ126" s="93"/>
      <c r="SHK126" s="93"/>
      <c r="SHL126" s="93"/>
      <c r="SHM126" s="93"/>
      <c r="SHN126" s="93"/>
      <c r="SHO126" s="93"/>
      <c r="SHP126" s="93"/>
      <c r="SHQ126" s="93"/>
      <c r="SHR126" s="93"/>
      <c r="SHS126" s="93"/>
      <c r="SHT126" s="93"/>
      <c r="SHU126" s="93"/>
      <c r="SHV126" s="93"/>
      <c r="SHW126" s="93"/>
      <c r="SHX126" s="93"/>
      <c r="SHY126" s="93"/>
      <c r="SHZ126" s="93"/>
      <c r="SIA126" s="93"/>
      <c r="SIB126" s="93"/>
      <c r="SIC126" s="93"/>
      <c r="SID126" s="93"/>
      <c r="SIE126" s="93"/>
      <c r="SIF126" s="93"/>
      <c r="SIG126" s="93"/>
      <c r="SIH126" s="93"/>
      <c r="SII126" s="93"/>
      <c r="SIJ126" s="93"/>
      <c r="SIK126" s="93"/>
      <c r="SIL126" s="93"/>
      <c r="SIM126" s="93"/>
      <c r="SIN126" s="93"/>
      <c r="SIO126" s="93"/>
      <c r="SIP126" s="93"/>
      <c r="SIQ126" s="93"/>
      <c r="SIR126" s="93"/>
      <c r="SIS126" s="93"/>
      <c r="SIT126" s="93"/>
      <c r="SIU126" s="93"/>
      <c r="SIV126" s="93"/>
      <c r="SIW126" s="93"/>
      <c r="SIX126" s="93"/>
      <c r="SIY126" s="93"/>
      <c r="SIZ126" s="93"/>
      <c r="SJA126" s="93"/>
      <c r="SJB126" s="93"/>
      <c r="SJC126" s="93"/>
      <c r="SJD126" s="93"/>
      <c r="SJE126" s="93"/>
      <c r="SJF126" s="93"/>
      <c r="SJG126" s="93"/>
      <c r="SJH126" s="93"/>
      <c r="SJI126" s="93"/>
      <c r="SJJ126" s="93"/>
      <c r="SJK126" s="93"/>
      <c r="SJL126" s="93"/>
      <c r="SJM126" s="93"/>
      <c r="SJN126" s="93"/>
      <c r="SJT126" s="93"/>
      <c r="SJW126" s="93"/>
      <c r="SJZ126" s="93"/>
      <c r="SKC126" s="93"/>
      <c r="SKF126" s="93"/>
      <c r="SKI126" s="93"/>
      <c r="SKO126" s="93"/>
      <c r="SKX126" s="93"/>
      <c r="SLA126" s="93"/>
      <c r="SLD126" s="93"/>
      <c r="SLG126" s="93"/>
      <c r="SLS126" s="93"/>
      <c r="SLY126" s="93"/>
      <c r="SMB126" s="93"/>
      <c r="SME126" s="93"/>
      <c r="SMH126" s="93"/>
      <c r="SMN126" s="93"/>
      <c r="SMQ126" s="93"/>
      <c r="SMT126" s="93"/>
      <c r="SMW126" s="93"/>
      <c r="SMY126" s="93"/>
      <c r="SMZ126" s="93"/>
      <c r="SNE126" s="93"/>
      <c r="SNH126" s="93"/>
      <c r="SNK126" s="93"/>
      <c r="SNN126" s="93"/>
      <c r="SNQ126" s="93"/>
      <c r="SNT126" s="93"/>
      <c r="SNW126" s="93"/>
      <c r="SOC126" s="93"/>
      <c r="SOF126" s="93"/>
      <c r="SOI126" s="93"/>
      <c r="SOK126" s="93"/>
      <c r="SOL126" s="93"/>
      <c r="SOT126" s="93"/>
      <c r="SOW126" s="93"/>
      <c r="SOZ126" s="93"/>
      <c r="SPK126" s="93"/>
      <c r="SPL126" s="93"/>
      <c r="SPQ126" s="93"/>
      <c r="SPU126" s="93"/>
      <c r="SPV126" s="93"/>
      <c r="SQD126" s="93"/>
      <c r="SQE126" s="93"/>
      <c r="SRE126" s="93"/>
      <c r="SRF126" s="93"/>
      <c r="SRG126" s="93"/>
      <c r="SRH126" s="93"/>
      <c r="SRI126" s="93"/>
      <c r="SRJ126" s="93"/>
      <c r="SRK126" s="93"/>
      <c r="SRL126" s="93"/>
      <c r="SRM126" s="93"/>
      <c r="SRN126" s="93"/>
      <c r="SRO126" s="93"/>
      <c r="SRP126" s="93"/>
      <c r="SRQ126" s="93"/>
      <c r="SRR126" s="93"/>
      <c r="SRS126" s="93"/>
      <c r="SRT126" s="93"/>
      <c r="SRU126" s="93"/>
      <c r="SRV126" s="93"/>
      <c r="SRW126" s="93"/>
      <c r="SRX126" s="93"/>
      <c r="SRY126" s="93"/>
      <c r="SRZ126" s="93"/>
      <c r="SSA126" s="93"/>
      <c r="SSB126" s="93"/>
      <c r="SSC126" s="93"/>
      <c r="SSD126" s="93"/>
      <c r="SSE126" s="93"/>
      <c r="SSF126" s="93"/>
      <c r="SSG126" s="93"/>
      <c r="SSH126" s="93"/>
      <c r="SSI126" s="93"/>
      <c r="SSJ126" s="93"/>
      <c r="SSK126" s="93"/>
      <c r="SSL126" s="93"/>
      <c r="SSM126" s="93"/>
      <c r="SSN126" s="93"/>
      <c r="SSO126" s="93"/>
      <c r="SSP126" s="93"/>
      <c r="SSQ126" s="93"/>
      <c r="SSR126" s="93"/>
      <c r="SSS126" s="93"/>
      <c r="SST126" s="93"/>
      <c r="SSU126" s="93"/>
      <c r="SSV126" s="93"/>
      <c r="SSW126" s="93"/>
      <c r="SSX126" s="93"/>
      <c r="SSY126" s="93"/>
      <c r="SSZ126" s="93"/>
      <c r="STA126" s="93"/>
      <c r="STB126" s="93"/>
      <c r="STC126" s="93"/>
      <c r="STD126" s="93"/>
      <c r="STE126" s="93"/>
      <c r="STF126" s="93"/>
      <c r="STG126" s="93"/>
      <c r="STH126" s="93"/>
      <c r="STI126" s="93"/>
      <c r="STJ126" s="93"/>
      <c r="STP126" s="93"/>
      <c r="STS126" s="93"/>
      <c r="STV126" s="93"/>
      <c r="STY126" s="93"/>
      <c r="SUB126" s="93"/>
      <c r="SUE126" s="93"/>
      <c r="SUK126" s="93"/>
      <c r="SUT126" s="93"/>
      <c r="SUW126" s="93"/>
      <c r="SUZ126" s="93"/>
      <c r="SVC126" s="93"/>
      <c r="SVO126" s="93"/>
      <c r="SVU126" s="93"/>
      <c r="SVX126" s="93"/>
      <c r="SWA126" s="93"/>
      <c r="SWD126" s="93"/>
      <c r="SWJ126" s="93"/>
      <c r="SWM126" s="93"/>
      <c r="SWP126" s="93"/>
      <c r="SWS126" s="93"/>
      <c r="SWU126" s="93"/>
      <c r="SWV126" s="93"/>
      <c r="SXA126" s="93"/>
      <c r="SXD126" s="93"/>
      <c r="SXG126" s="93"/>
      <c r="SXJ126" s="93"/>
      <c r="SXM126" s="93"/>
      <c r="SXP126" s="93"/>
      <c r="SXS126" s="93"/>
      <c r="SXY126" s="93"/>
      <c r="SYB126" s="93"/>
      <c r="SYE126" s="93"/>
      <c r="SYG126" s="93"/>
      <c r="SYH126" s="93"/>
      <c r="SYP126" s="93"/>
      <c r="SYS126" s="93"/>
      <c r="SYV126" s="93"/>
      <c r="SZG126" s="93"/>
      <c r="SZH126" s="93"/>
      <c r="SZM126" s="93"/>
      <c r="SZQ126" s="93"/>
      <c r="SZR126" s="93"/>
      <c r="SZZ126" s="93"/>
      <c r="TAA126" s="93"/>
      <c r="TBA126" s="93"/>
      <c r="TBB126" s="93"/>
      <c r="TBC126" s="93"/>
      <c r="TBD126" s="93"/>
      <c r="TBE126" s="93"/>
      <c r="TBF126" s="93"/>
      <c r="TBG126" s="93"/>
      <c r="TBH126" s="93"/>
      <c r="TBI126" s="93"/>
      <c r="TBJ126" s="93"/>
      <c r="TBK126" s="93"/>
      <c r="TBL126" s="93"/>
      <c r="TBM126" s="93"/>
      <c r="TBN126" s="93"/>
      <c r="TBO126" s="93"/>
      <c r="TBP126" s="93"/>
      <c r="TBQ126" s="93"/>
      <c r="TBR126" s="93"/>
      <c r="TBS126" s="93"/>
      <c r="TBT126" s="93"/>
      <c r="TBU126" s="93"/>
      <c r="TBV126" s="93"/>
      <c r="TBW126" s="93"/>
      <c r="TBX126" s="93"/>
      <c r="TBY126" s="93"/>
      <c r="TBZ126" s="93"/>
      <c r="TCA126" s="93"/>
      <c r="TCB126" s="93"/>
      <c r="TCC126" s="93"/>
      <c r="TCD126" s="93"/>
      <c r="TCE126" s="93"/>
      <c r="TCF126" s="93"/>
      <c r="TCG126" s="93"/>
      <c r="TCH126" s="93"/>
      <c r="TCI126" s="93"/>
      <c r="TCJ126" s="93"/>
      <c r="TCK126" s="93"/>
      <c r="TCL126" s="93"/>
      <c r="TCM126" s="93"/>
      <c r="TCN126" s="93"/>
      <c r="TCO126" s="93"/>
      <c r="TCP126" s="93"/>
      <c r="TCQ126" s="93"/>
      <c r="TCR126" s="93"/>
      <c r="TCS126" s="93"/>
      <c r="TCT126" s="93"/>
      <c r="TCU126" s="93"/>
      <c r="TCV126" s="93"/>
      <c r="TCW126" s="93"/>
      <c r="TCX126" s="93"/>
      <c r="TCY126" s="93"/>
      <c r="TCZ126" s="93"/>
      <c r="TDA126" s="93"/>
      <c r="TDB126" s="93"/>
      <c r="TDC126" s="93"/>
      <c r="TDD126" s="93"/>
      <c r="TDE126" s="93"/>
      <c r="TDF126" s="93"/>
      <c r="TDL126" s="93"/>
      <c r="TDO126" s="93"/>
      <c r="TDR126" s="93"/>
      <c r="TDU126" s="93"/>
      <c r="TDX126" s="93"/>
      <c r="TEA126" s="93"/>
      <c r="TEG126" s="93"/>
      <c r="TEP126" s="93"/>
      <c r="TES126" s="93"/>
      <c r="TEV126" s="93"/>
      <c r="TEY126" s="93"/>
      <c r="TFK126" s="93"/>
      <c r="TFQ126" s="93"/>
      <c r="TFT126" s="93"/>
      <c r="TFW126" s="93"/>
      <c r="TFZ126" s="93"/>
      <c r="TGF126" s="93"/>
      <c r="TGI126" s="93"/>
      <c r="TGL126" s="93"/>
      <c r="TGO126" s="93"/>
      <c r="TGQ126" s="93"/>
      <c r="TGR126" s="93"/>
      <c r="TGW126" s="93"/>
      <c r="TGZ126" s="93"/>
      <c r="THC126" s="93"/>
      <c r="THF126" s="93"/>
      <c r="THI126" s="93"/>
      <c r="THL126" s="93"/>
      <c r="THO126" s="93"/>
      <c r="THU126" s="93"/>
      <c r="THX126" s="93"/>
      <c r="TIA126" s="93"/>
      <c r="TIC126" s="93"/>
      <c r="TID126" s="93"/>
      <c r="TIL126" s="93"/>
      <c r="TIO126" s="93"/>
      <c r="TIR126" s="93"/>
      <c r="TJC126" s="93"/>
      <c r="TJD126" s="93"/>
      <c r="TJI126" s="93"/>
      <c r="TJM126" s="93"/>
      <c r="TJN126" s="93"/>
      <c r="TJV126" s="93"/>
      <c r="TJW126" s="93"/>
      <c r="TKW126" s="93"/>
      <c r="TKX126" s="93"/>
      <c r="TKY126" s="93"/>
      <c r="TKZ126" s="93"/>
      <c r="TLA126" s="93"/>
      <c r="TLB126" s="93"/>
      <c r="TLC126" s="93"/>
      <c r="TLD126" s="93"/>
      <c r="TLE126" s="93"/>
      <c r="TLF126" s="93"/>
      <c r="TLG126" s="93"/>
      <c r="TLH126" s="93"/>
      <c r="TLI126" s="93"/>
      <c r="TLJ126" s="93"/>
      <c r="TLK126" s="93"/>
      <c r="TLL126" s="93"/>
      <c r="TLM126" s="93"/>
      <c r="TLN126" s="93"/>
      <c r="TLO126" s="93"/>
      <c r="TLP126" s="93"/>
      <c r="TLQ126" s="93"/>
      <c r="TLR126" s="93"/>
      <c r="TLS126" s="93"/>
      <c r="TLT126" s="93"/>
      <c r="TLU126" s="93"/>
      <c r="TLV126" s="93"/>
      <c r="TLW126" s="93"/>
      <c r="TLX126" s="93"/>
      <c r="TLY126" s="93"/>
      <c r="TLZ126" s="93"/>
      <c r="TMA126" s="93"/>
      <c r="TMB126" s="93"/>
      <c r="TMC126" s="93"/>
      <c r="TMD126" s="93"/>
      <c r="TME126" s="93"/>
      <c r="TMF126" s="93"/>
      <c r="TMG126" s="93"/>
      <c r="TMH126" s="93"/>
      <c r="TMI126" s="93"/>
      <c r="TMJ126" s="93"/>
      <c r="TMK126" s="93"/>
      <c r="TML126" s="93"/>
      <c r="TMM126" s="93"/>
      <c r="TMN126" s="93"/>
      <c r="TMO126" s="93"/>
      <c r="TMP126" s="93"/>
      <c r="TMQ126" s="93"/>
      <c r="TMR126" s="93"/>
      <c r="TMS126" s="93"/>
      <c r="TMT126" s="93"/>
      <c r="TMU126" s="93"/>
      <c r="TMV126" s="93"/>
      <c r="TMW126" s="93"/>
      <c r="TMX126" s="93"/>
      <c r="TMY126" s="93"/>
      <c r="TMZ126" s="93"/>
      <c r="TNA126" s="93"/>
      <c r="TNB126" s="93"/>
      <c r="TNH126" s="93"/>
      <c r="TNK126" s="93"/>
      <c r="TNN126" s="93"/>
      <c r="TNQ126" s="93"/>
      <c r="TNT126" s="93"/>
      <c r="TNW126" s="93"/>
      <c r="TOC126" s="93"/>
      <c r="TOL126" s="93"/>
      <c r="TOO126" s="93"/>
      <c r="TOR126" s="93"/>
      <c r="TOU126" s="93"/>
      <c r="TPG126" s="93"/>
      <c r="TPM126" s="93"/>
      <c r="TPP126" s="93"/>
      <c r="TPS126" s="93"/>
      <c r="TPV126" s="93"/>
      <c r="TQB126" s="93"/>
      <c r="TQE126" s="93"/>
      <c r="TQH126" s="93"/>
      <c r="TQK126" s="93"/>
      <c r="TQM126" s="93"/>
      <c r="TQN126" s="93"/>
      <c r="TQS126" s="93"/>
      <c r="TQV126" s="93"/>
      <c r="TQY126" s="93"/>
      <c r="TRB126" s="93"/>
      <c r="TRE126" s="93"/>
      <c r="TRH126" s="93"/>
      <c r="TRK126" s="93"/>
      <c r="TRQ126" s="93"/>
      <c r="TRT126" s="93"/>
      <c r="TRW126" s="93"/>
      <c r="TRY126" s="93"/>
      <c r="TRZ126" s="93"/>
      <c r="TSH126" s="93"/>
      <c r="TSK126" s="93"/>
      <c r="TSN126" s="93"/>
      <c r="TSY126" s="93"/>
      <c r="TSZ126" s="93"/>
      <c r="TTE126" s="93"/>
      <c r="TTI126" s="93"/>
      <c r="TTJ126" s="93"/>
      <c r="TTR126" s="93"/>
      <c r="TTS126" s="93"/>
      <c r="TUS126" s="93"/>
      <c r="TUT126" s="93"/>
      <c r="TUU126" s="93"/>
      <c r="TUV126" s="93"/>
      <c r="TUW126" s="93"/>
      <c r="TUX126" s="93"/>
      <c r="TUY126" s="93"/>
      <c r="TUZ126" s="93"/>
      <c r="TVA126" s="93"/>
      <c r="TVB126" s="93"/>
      <c r="TVC126" s="93"/>
      <c r="TVD126" s="93"/>
      <c r="TVE126" s="93"/>
      <c r="TVF126" s="93"/>
      <c r="TVG126" s="93"/>
      <c r="TVH126" s="93"/>
      <c r="TVI126" s="93"/>
      <c r="TVJ126" s="93"/>
      <c r="TVK126" s="93"/>
      <c r="TVL126" s="93"/>
      <c r="TVM126" s="93"/>
      <c r="TVN126" s="93"/>
      <c r="TVO126" s="93"/>
      <c r="TVP126" s="93"/>
      <c r="TVQ126" s="93"/>
      <c r="TVR126" s="93"/>
      <c r="TVS126" s="93"/>
      <c r="TVT126" s="93"/>
      <c r="TVU126" s="93"/>
      <c r="TVV126" s="93"/>
      <c r="TVW126" s="93"/>
      <c r="TVX126" s="93"/>
      <c r="TVY126" s="93"/>
      <c r="TVZ126" s="93"/>
      <c r="TWA126" s="93"/>
      <c r="TWB126" s="93"/>
      <c r="TWC126" s="93"/>
      <c r="TWD126" s="93"/>
      <c r="TWE126" s="93"/>
      <c r="TWF126" s="93"/>
      <c r="TWG126" s="93"/>
      <c r="TWH126" s="93"/>
      <c r="TWI126" s="93"/>
      <c r="TWJ126" s="93"/>
      <c r="TWK126" s="93"/>
      <c r="TWL126" s="93"/>
      <c r="TWM126" s="93"/>
      <c r="TWN126" s="93"/>
      <c r="TWO126" s="93"/>
      <c r="TWP126" s="93"/>
      <c r="TWQ126" s="93"/>
      <c r="TWR126" s="93"/>
      <c r="TWS126" s="93"/>
      <c r="TWT126" s="93"/>
      <c r="TWU126" s="93"/>
      <c r="TWV126" s="93"/>
      <c r="TWW126" s="93"/>
      <c r="TWX126" s="93"/>
      <c r="TXD126" s="93"/>
      <c r="TXG126" s="93"/>
      <c r="TXJ126" s="93"/>
      <c r="TXM126" s="93"/>
      <c r="TXP126" s="93"/>
      <c r="TXS126" s="93"/>
      <c r="TXY126" s="93"/>
      <c r="TYH126" s="93"/>
      <c r="TYK126" s="93"/>
      <c r="TYN126" s="93"/>
      <c r="TYQ126" s="93"/>
      <c r="TZC126" s="93"/>
      <c r="TZI126" s="93"/>
      <c r="TZL126" s="93"/>
      <c r="TZO126" s="93"/>
      <c r="TZR126" s="93"/>
      <c r="TZX126" s="93"/>
      <c r="UAA126" s="93"/>
      <c r="UAD126" s="93"/>
      <c r="UAG126" s="93"/>
      <c r="UAI126" s="93"/>
      <c r="UAJ126" s="93"/>
      <c r="UAO126" s="93"/>
      <c r="UAR126" s="93"/>
      <c r="UAU126" s="93"/>
      <c r="UAX126" s="93"/>
      <c r="UBA126" s="93"/>
      <c r="UBD126" s="93"/>
      <c r="UBG126" s="93"/>
      <c r="UBM126" s="93"/>
      <c r="UBP126" s="93"/>
      <c r="UBS126" s="93"/>
      <c r="UBU126" s="93"/>
      <c r="UBV126" s="93"/>
      <c r="UCD126" s="93"/>
      <c r="UCG126" s="93"/>
      <c r="UCJ126" s="93"/>
      <c r="UCU126" s="93"/>
      <c r="UCV126" s="93"/>
      <c r="UDA126" s="93"/>
      <c r="UDE126" s="93"/>
      <c r="UDF126" s="93"/>
      <c r="UDN126" s="93"/>
      <c r="UDO126" s="93"/>
      <c r="UEO126" s="93"/>
      <c r="UEP126" s="93"/>
      <c r="UEQ126" s="93"/>
      <c r="UER126" s="93"/>
      <c r="UES126" s="93"/>
      <c r="UET126" s="93"/>
      <c r="UEU126" s="93"/>
      <c r="UEV126" s="93"/>
      <c r="UEW126" s="93"/>
      <c r="UEX126" s="93"/>
      <c r="UEY126" s="93"/>
      <c r="UEZ126" s="93"/>
      <c r="UFA126" s="93"/>
      <c r="UFB126" s="93"/>
      <c r="UFC126" s="93"/>
      <c r="UFD126" s="93"/>
      <c r="UFE126" s="93"/>
      <c r="UFF126" s="93"/>
      <c r="UFG126" s="93"/>
      <c r="UFH126" s="93"/>
      <c r="UFI126" s="93"/>
      <c r="UFJ126" s="93"/>
      <c r="UFK126" s="93"/>
      <c r="UFL126" s="93"/>
      <c r="UFM126" s="93"/>
      <c r="UFN126" s="93"/>
      <c r="UFO126" s="93"/>
      <c r="UFP126" s="93"/>
      <c r="UFQ126" s="93"/>
      <c r="UFR126" s="93"/>
      <c r="UFS126" s="93"/>
      <c r="UFT126" s="93"/>
      <c r="UFU126" s="93"/>
      <c r="UFV126" s="93"/>
      <c r="UFW126" s="93"/>
      <c r="UFX126" s="93"/>
      <c r="UFY126" s="93"/>
      <c r="UFZ126" s="93"/>
      <c r="UGA126" s="93"/>
      <c r="UGB126" s="93"/>
      <c r="UGC126" s="93"/>
      <c r="UGD126" s="93"/>
      <c r="UGE126" s="93"/>
      <c r="UGF126" s="93"/>
      <c r="UGG126" s="93"/>
      <c r="UGH126" s="93"/>
      <c r="UGI126" s="93"/>
      <c r="UGJ126" s="93"/>
      <c r="UGK126" s="93"/>
      <c r="UGL126" s="93"/>
      <c r="UGM126" s="93"/>
      <c r="UGN126" s="93"/>
      <c r="UGO126" s="93"/>
      <c r="UGP126" s="93"/>
      <c r="UGQ126" s="93"/>
      <c r="UGR126" s="93"/>
      <c r="UGS126" s="93"/>
      <c r="UGT126" s="93"/>
      <c r="UGZ126" s="93"/>
      <c r="UHC126" s="93"/>
      <c r="UHF126" s="93"/>
      <c r="UHI126" s="93"/>
      <c r="UHL126" s="93"/>
      <c r="UHO126" s="93"/>
      <c r="UHU126" s="93"/>
      <c r="UID126" s="93"/>
      <c r="UIG126" s="93"/>
      <c r="UIJ126" s="93"/>
      <c r="UIM126" s="93"/>
      <c r="UIY126" s="93"/>
      <c r="UJE126" s="93"/>
      <c r="UJH126" s="93"/>
      <c r="UJK126" s="93"/>
      <c r="UJN126" s="93"/>
      <c r="UJT126" s="93"/>
      <c r="UJW126" s="93"/>
      <c r="UJZ126" s="93"/>
      <c r="UKC126" s="93"/>
      <c r="UKE126" s="93"/>
      <c r="UKF126" s="93"/>
      <c r="UKK126" s="93"/>
      <c r="UKN126" s="93"/>
      <c r="UKQ126" s="93"/>
      <c r="UKT126" s="93"/>
      <c r="UKW126" s="93"/>
      <c r="UKZ126" s="93"/>
      <c r="ULC126" s="93"/>
      <c r="ULI126" s="93"/>
      <c r="ULL126" s="93"/>
      <c r="ULO126" s="93"/>
      <c r="ULQ126" s="93"/>
      <c r="ULR126" s="93"/>
      <c r="ULZ126" s="93"/>
      <c r="UMC126" s="93"/>
      <c r="UMF126" s="93"/>
      <c r="UMQ126" s="93"/>
      <c r="UMR126" s="93"/>
      <c r="UMW126" s="93"/>
      <c r="UNA126" s="93"/>
      <c r="UNB126" s="93"/>
      <c r="UNJ126" s="93"/>
      <c r="UNK126" s="93"/>
      <c r="UOK126" s="93"/>
      <c r="UOL126" s="93"/>
      <c r="UOM126" s="93"/>
      <c r="UON126" s="93"/>
      <c r="UOO126" s="93"/>
      <c r="UOP126" s="93"/>
      <c r="UOQ126" s="93"/>
      <c r="UOR126" s="93"/>
      <c r="UOS126" s="93"/>
      <c r="UOT126" s="93"/>
      <c r="UOU126" s="93"/>
      <c r="UOV126" s="93"/>
      <c r="UOW126" s="93"/>
      <c r="UOX126" s="93"/>
      <c r="UOY126" s="93"/>
      <c r="UOZ126" s="93"/>
      <c r="UPA126" s="93"/>
      <c r="UPB126" s="93"/>
      <c r="UPC126" s="93"/>
      <c r="UPD126" s="93"/>
      <c r="UPE126" s="93"/>
      <c r="UPF126" s="93"/>
      <c r="UPG126" s="93"/>
      <c r="UPH126" s="93"/>
      <c r="UPI126" s="93"/>
      <c r="UPJ126" s="93"/>
      <c r="UPK126" s="93"/>
      <c r="UPL126" s="93"/>
      <c r="UPM126" s="93"/>
      <c r="UPN126" s="93"/>
      <c r="UPO126" s="93"/>
      <c r="UPP126" s="93"/>
      <c r="UPQ126" s="93"/>
      <c r="UPR126" s="93"/>
      <c r="UPS126" s="93"/>
      <c r="UPT126" s="93"/>
      <c r="UPU126" s="93"/>
      <c r="UPV126" s="93"/>
      <c r="UPW126" s="93"/>
      <c r="UPX126" s="93"/>
      <c r="UPY126" s="93"/>
      <c r="UPZ126" s="93"/>
      <c r="UQA126" s="93"/>
      <c r="UQB126" s="93"/>
      <c r="UQC126" s="93"/>
      <c r="UQD126" s="93"/>
      <c r="UQE126" s="93"/>
      <c r="UQF126" s="93"/>
      <c r="UQG126" s="93"/>
      <c r="UQH126" s="93"/>
      <c r="UQI126" s="93"/>
      <c r="UQJ126" s="93"/>
      <c r="UQK126" s="93"/>
      <c r="UQL126" s="93"/>
      <c r="UQM126" s="93"/>
      <c r="UQN126" s="93"/>
      <c r="UQO126" s="93"/>
      <c r="UQP126" s="93"/>
      <c r="UQV126" s="93"/>
      <c r="UQY126" s="93"/>
      <c r="URB126" s="93"/>
      <c r="URE126" s="93"/>
      <c r="URH126" s="93"/>
      <c r="URK126" s="93"/>
      <c r="URQ126" s="93"/>
      <c r="URZ126" s="93"/>
      <c r="USC126" s="93"/>
      <c r="USF126" s="93"/>
      <c r="USI126" s="93"/>
      <c r="USU126" s="93"/>
      <c r="UTA126" s="93"/>
      <c r="UTD126" s="93"/>
      <c r="UTG126" s="93"/>
      <c r="UTJ126" s="93"/>
      <c r="UTP126" s="93"/>
      <c r="UTS126" s="93"/>
      <c r="UTV126" s="93"/>
      <c r="UTY126" s="93"/>
      <c r="UUA126" s="93"/>
      <c r="UUB126" s="93"/>
      <c r="UUG126" s="93"/>
      <c r="UUJ126" s="93"/>
      <c r="UUM126" s="93"/>
      <c r="UUP126" s="93"/>
      <c r="UUS126" s="93"/>
      <c r="UUV126" s="93"/>
      <c r="UUY126" s="93"/>
      <c r="UVE126" s="93"/>
      <c r="UVH126" s="93"/>
      <c r="UVK126" s="93"/>
      <c r="UVM126" s="93"/>
      <c r="UVN126" s="93"/>
      <c r="UVV126" s="93"/>
      <c r="UVY126" s="93"/>
      <c r="UWB126" s="93"/>
      <c r="UWM126" s="93"/>
      <c r="UWN126" s="93"/>
      <c r="UWS126" s="93"/>
      <c r="UWW126" s="93"/>
      <c r="UWX126" s="93"/>
      <c r="UXF126" s="93"/>
      <c r="UXG126" s="93"/>
      <c r="UYG126" s="93"/>
      <c r="UYH126" s="93"/>
      <c r="UYI126" s="93"/>
      <c r="UYJ126" s="93"/>
      <c r="UYK126" s="93"/>
      <c r="UYL126" s="93"/>
      <c r="UYM126" s="93"/>
      <c r="UYN126" s="93"/>
      <c r="UYO126" s="93"/>
      <c r="UYP126" s="93"/>
      <c r="UYQ126" s="93"/>
      <c r="UYR126" s="93"/>
      <c r="UYS126" s="93"/>
      <c r="UYT126" s="93"/>
      <c r="UYU126" s="93"/>
      <c r="UYV126" s="93"/>
      <c r="UYW126" s="93"/>
      <c r="UYX126" s="93"/>
      <c r="UYY126" s="93"/>
      <c r="UYZ126" s="93"/>
      <c r="UZA126" s="93"/>
      <c r="UZB126" s="93"/>
      <c r="UZC126" s="93"/>
      <c r="UZD126" s="93"/>
      <c r="UZE126" s="93"/>
      <c r="UZF126" s="93"/>
      <c r="UZG126" s="93"/>
      <c r="UZH126" s="93"/>
      <c r="UZI126" s="93"/>
      <c r="UZJ126" s="93"/>
      <c r="UZK126" s="93"/>
      <c r="UZL126" s="93"/>
      <c r="UZM126" s="93"/>
      <c r="UZN126" s="93"/>
      <c r="UZO126" s="93"/>
      <c r="UZP126" s="93"/>
      <c r="UZQ126" s="93"/>
      <c r="UZR126" s="93"/>
      <c r="UZS126" s="93"/>
      <c r="UZT126" s="93"/>
      <c r="UZU126" s="93"/>
      <c r="UZV126" s="93"/>
      <c r="UZW126" s="93"/>
      <c r="UZX126" s="93"/>
      <c r="UZY126" s="93"/>
      <c r="UZZ126" s="93"/>
      <c r="VAA126" s="93"/>
      <c r="VAB126" s="93"/>
      <c r="VAC126" s="93"/>
      <c r="VAD126" s="93"/>
      <c r="VAE126" s="93"/>
      <c r="VAF126" s="93"/>
      <c r="VAG126" s="93"/>
      <c r="VAH126" s="93"/>
      <c r="VAI126" s="93"/>
      <c r="VAJ126" s="93"/>
      <c r="VAK126" s="93"/>
      <c r="VAL126" s="93"/>
      <c r="VAR126" s="93"/>
      <c r="VAU126" s="93"/>
      <c r="VAX126" s="93"/>
      <c r="VBA126" s="93"/>
      <c r="VBD126" s="93"/>
      <c r="VBG126" s="93"/>
      <c r="VBM126" s="93"/>
      <c r="VBV126" s="93"/>
      <c r="VBY126" s="93"/>
      <c r="VCB126" s="93"/>
      <c r="VCE126" s="93"/>
      <c r="VCQ126" s="93"/>
      <c r="VCW126" s="93"/>
      <c r="VCZ126" s="93"/>
      <c r="VDC126" s="93"/>
      <c r="VDF126" s="93"/>
      <c r="VDL126" s="93"/>
      <c r="VDO126" s="93"/>
      <c r="VDR126" s="93"/>
      <c r="VDU126" s="93"/>
      <c r="VDW126" s="93"/>
      <c r="VDX126" s="93"/>
      <c r="VEC126" s="93"/>
      <c r="VEF126" s="93"/>
      <c r="VEI126" s="93"/>
      <c r="VEL126" s="93"/>
      <c r="VEO126" s="93"/>
      <c r="VER126" s="93"/>
      <c r="VEU126" s="93"/>
      <c r="VFA126" s="93"/>
      <c r="VFD126" s="93"/>
      <c r="VFG126" s="93"/>
      <c r="VFI126" s="93"/>
      <c r="VFJ126" s="93"/>
      <c r="VFR126" s="93"/>
      <c r="VFU126" s="93"/>
      <c r="VFX126" s="93"/>
      <c r="VGI126" s="93"/>
      <c r="VGJ126" s="93"/>
      <c r="VGO126" s="93"/>
      <c r="VGS126" s="93"/>
      <c r="VGT126" s="93"/>
      <c r="VHB126" s="93"/>
      <c r="VHC126" s="93"/>
      <c r="VIC126" s="93"/>
      <c r="VID126" s="93"/>
      <c r="VIE126" s="93"/>
      <c r="VIF126" s="93"/>
      <c r="VIG126" s="93"/>
      <c r="VIH126" s="93"/>
      <c r="VII126" s="93"/>
      <c r="VIJ126" s="93"/>
      <c r="VIK126" s="93"/>
      <c r="VIL126" s="93"/>
      <c r="VIM126" s="93"/>
      <c r="VIN126" s="93"/>
      <c r="VIO126" s="93"/>
      <c r="VIP126" s="93"/>
      <c r="VIQ126" s="93"/>
      <c r="VIR126" s="93"/>
      <c r="VIS126" s="93"/>
      <c r="VIT126" s="93"/>
      <c r="VIU126" s="93"/>
      <c r="VIV126" s="93"/>
      <c r="VIW126" s="93"/>
      <c r="VIX126" s="93"/>
      <c r="VIY126" s="93"/>
      <c r="VIZ126" s="93"/>
      <c r="VJA126" s="93"/>
      <c r="VJB126" s="93"/>
      <c r="VJC126" s="93"/>
      <c r="VJD126" s="93"/>
      <c r="VJE126" s="93"/>
      <c r="VJF126" s="93"/>
      <c r="VJG126" s="93"/>
      <c r="VJH126" s="93"/>
      <c r="VJI126" s="93"/>
      <c r="VJJ126" s="93"/>
      <c r="VJK126" s="93"/>
      <c r="VJL126" s="93"/>
      <c r="VJM126" s="93"/>
      <c r="VJN126" s="93"/>
      <c r="VJO126" s="93"/>
      <c r="VJP126" s="93"/>
      <c r="VJQ126" s="93"/>
      <c r="VJR126" s="93"/>
      <c r="VJS126" s="93"/>
      <c r="VJT126" s="93"/>
      <c r="VJU126" s="93"/>
      <c r="VJV126" s="93"/>
      <c r="VJW126" s="93"/>
      <c r="VJX126" s="93"/>
      <c r="VJY126" s="93"/>
      <c r="VJZ126" s="93"/>
      <c r="VKA126" s="93"/>
      <c r="VKB126" s="93"/>
      <c r="VKC126" s="93"/>
      <c r="VKD126" s="93"/>
      <c r="VKE126" s="93"/>
      <c r="VKF126" s="93"/>
      <c r="VKG126" s="93"/>
      <c r="VKH126" s="93"/>
      <c r="VKN126" s="93"/>
      <c r="VKQ126" s="93"/>
      <c r="VKT126" s="93"/>
      <c r="VKW126" s="93"/>
      <c r="VKZ126" s="93"/>
      <c r="VLC126" s="93"/>
      <c r="VLI126" s="93"/>
      <c r="VLR126" s="93"/>
      <c r="VLU126" s="93"/>
      <c r="VLX126" s="93"/>
      <c r="VMA126" s="93"/>
      <c r="VMM126" s="93"/>
      <c r="VMS126" s="93"/>
      <c r="VMV126" s="93"/>
      <c r="VMY126" s="93"/>
      <c r="VNB126" s="93"/>
      <c r="VNH126" s="93"/>
      <c r="VNK126" s="93"/>
      <c r="VNN126" s="93"/>
      <c r="VNQ126" s="93"/>
      <c r="VNS126" s="93"/>
      <c r="VNT126" s="93"/>
      <c r="VNY126" s="93"/>
      <c r="VOB126" s="93"/>
      <c r="VOE126" s="93"/>
      <c r="VOH126" s="93"/>
      <c r="VOK126" s="93"/>
      <c r="VON126" s="93"/>
      <c r="VOQ126" s="93"/>
      <c r="VOW126" s="93"/>
      <c r="VOZ126" s="93"/>
      <c r="VPC126" s="93"/>
      <c r="VPE126" s="93"/>
      <c r="VPF126" s="93"/>
      <c r="VPN126" s="93"/>
      <c r="VPQ126" s="93"/>
      <c r="VPT126" s="93"/>
      <c r="VQE126" s="93"/>
      <c r="VQF126" s="93"/>
      <c r="VQK126" s="93"/>
      <c r="VQO126" s="93"/>
      <c r="VQP126" s="93"/>
      <c r="VQX126" s="93"/>
      <c r="VQY126" s="93"/>
      <c r="VRY126" s="93"/>
      <c r="VRZ126" s="93"/>
      <c r="VSA126" s="93"/>
      <c r="VSB126" s="93"/>
      <c r="VSC126" s="93"/>
      <c r="VSD126" s="93"/>
      <c r="VSE126" s="93"/>
      <c r="VSF126" s="93"/>
      <c r="VSG126" s="93"/>
      <c r="VSH126" s="93"/>
      <c r="VSI126" s="93"/>
      <c r="VSJ126" s="93"/>
      <c r="VSK126" s="93"/>
      <c r="VSL126" s="93"/>
      <c r="VSM126" s="93"/>
      <c r="VSN126" s="93"/>
      <c r="VSO126" s="93"/>
      <c r="VSP126" s="93"/>
      <c r="VSQ126" s="93"/>
      <c r="VSR126" s="93"/>
      <c r="VSS126" s="93"/>
      <c r="VST126" s="93"/>
      <c r="VSU126" s="93"/>
      <c r="VSV126" s="93"/>
      <c r="VSW126" s="93"/>
      <c r="VSX126" s="93"/>
      <c r="VSY126" s="93"/>
      <c r="VSZ126" s="93"/>
      <c r="VTA126" s="93"/>
      <c r="VTB126" s="93"/>
      <c r="VTC126" s="93"/>
      <c r="VTD126" s="93"/>
      <c r="VTE126" s="93"/>
      <c r="VTF126" s="93"/>
      <c r="VTG126" s="93"/>
      <c r="VTH126" s="93"/>
      <c r="VTI126" s="93"/>
      <c r="VTJ126" s="93"/>
      <c r="VTK126" s="93"/>
      <c r="VTL126" s="93"/>
      <c r="VTM126" s="93"/>
      <c r="VTN126" s="93"/>
      <c r="VTO126" s="93"/>
      <c r="VTP126" s="93"/>
      <c r="VTQ126" s="93"/>
      <c r="VTR126" s="93"/>
      <c r="VTS126" s="93"/>
      <c r="VTT126" s="93"/>
      <c r="VTU126" s="93"/>
      <c r="VTV126" s="93"/>
      <c r="VTW126" s="93"/>
      <c r="VTX126" s="93"/>
      <c r="VTY126" s="93"/>
      <c r="VTZ126" s="93"/>
      <c r="VUA126" s="93"/>
      <c r="VUB126" s="93"/>
      <c r="VUC126" s="93"/>
      <c r="VUD126" s="93"/>
      <c r="VUJ126" s="93"/>
      <c r="VUM126" s="93"/>
      <c r="VUP126" s="93"/>
      <c r="VUS126" s="93"/>
      <c r="VUV126" s="93"/>
      <c r="VUY126" s="93"/>
      <c r="VVE126" s="93"/>
      <c r="VVN126" s="93"/>
      <c r="VVQ126" s="93"/>
      <c r="VVT126" s="93"/>
      <c r="VVW126" s="93"/>
      <c r="VWI126" s="93"/>
      <c r="VWO126" s="93"/>
      <c r="VWR126" s="93"/>
      <c r="VWU126" s="93"/>
      <c r="VWX126" s="93"/>
      <c r="VXD126" s="93"/>
      <c r="VXG126" s="93"/>
      <c r="VXJ126" s="93"/>
      <c r="VXM126" s="93"/>
      <c r="VXO126" s="93"/>
      <c r="VXP126" s="93"/>
      <c r="VXU126" s="93"/>
      <c r="VXX126" s="93"/>
      <c r="VYA126" s="93"/>
      <c r="VYD126" s="93"/>
      <c r="VYG126" s="93"/>
      <c r="VYJ126" s="93"/>
      <c r="VYM126" s="93"/>
      <c r="VYS126" s="93"/>
      <c r="VYV126" s="93"/>
      <c r="VYY126" s="93"/>
      <c r="VZA126" s="93"/>
      <c r="VZB126" s="93"/>
      <c r="VZJ126" s="93"/>
      <c r="VZM126" s="93"/>
      <c r="VZP126" s="93"/>
      <c r="WAA126" s="93"/>
      <c r="WAB126" s="93"/>
      <c r="WAG126" s="93"/>
      <c r="WAK126" s="93"/>
      <c r="WAL126" s="93"/>
      <c r="WAT126" s="93"/>
      <c r="WAU126" s="93"/>
      <c r="WBU126" s="93"/>
      <c r="WBV126" s="93"/>
      <c r="WBW126" s="93"/>
      <c r="WBX126" s="93"/>
      <c r="WBY126" s="93"/>
      <c r="WBZ126" s="93"/>
      <c r="WCA126" s="93"/>
      <c r="WCB126" s="93"/>
      <c r="WCC126" s="93"/>
      <c r="WCD126" s="93"/>
      <c r="WCE126" s="93"/>
      <c r="WCF126" s="93"/>
      <c r="WCG126" s="93"/>
      <c r="WCH126" s="93"/>
      <c r="WCI126" s="93"/>
      <c r="WCJ126" s="93"/>
      <c r="WCK126" s="93"/>
      <c r="WCL126" s="93"/>
      <c r="WCM126" s="93"/>
      <c r="WCN126" s="93"/>
      <c r="WCO126" s="93"/>
      <c r="WCP126" s="93"/>
      <c r="WCQ126" s="93"/>
      <c r="WCR126" s="93"/>
      <c r="WCS126" s="93"/>
      <c r="WCT126" s="93"/>
      <c r="WCU126" s="93"/>
      <c r="WCV126" s="93"/>
      <c r="WCW126" s="93"/>
      <c r="WCX126" s="93"/>
      <c r="WCY126" s="93"/>
      <c r="WCZ126" s="93"/>
      <c r="WDA126" s="93"/>
      <c r="WDB126" s="93"/>
      <c r="WDC126" s="93"/>
      <c r="WDD126" s="93"/>
      <c r="WDE126" s="93"/>
      <c r="WDF126" s="93"/>
      <c r="WDG126" s="93"/>
      <c r="WDH126" s="93"/>
      <c r="WDI126" s="93"/>
      <c r="WDJ126" s="93"/>
      <c r="WDK126" s="93"/>
      <c r="WDL126" s="93"/>
      <c r="WDM126" s="93"/>
      <c r="WDN126" s="93"/>
      <c r="WDO126" s="93"/>
      <c r="WDP126" s="93"/>
      <c r="WDQ126" s="93"/>
      <c r="WDR126" s="93"/>
      <c r="WDS126" s="93"/>
      <c r="WDT126" s="93"/>
      <c r="WDU126" s="93"/>
      <c r="WDV126" s="93"/>
      <c r="WDW126" s="93"/>
      <c r="WDX126" s="93"/>
      <c r="WDY126" s="93"/>
      <c r="WDZ126" s="93"/>
      <c r="WEF126" s="93"/>
      <c r="WEI126" s="93"/>
      <c r="WEL126" s="93"/>
      <c r="WEO126" s="93"/>
      <c r="WER126" s="93"/>
      <c r="WEU126" s="93"/>
      <c r="WFA126" s="93"/>
      <c r="WFJ126" s="93"/>
      <c r="WFM126" s="93"/>
      <c r="WFP126" s="93"/>
      <c r="WFS126" s="93"/>
      <c r="WGE126" s="93"/>
      <c r="WGK126" s="93"/>
      <c r="WGN126" s="93"/>
      <c r="WGQ126" s="93"/>
      <c r="WGT126" s="93"/>
      <c r="WGZ126" s="93"/>
      <c r="WHC126" s="93"/>
      <c r="WHF126" s="93"/>
      <c r="WHI126" s="93"/>
      <c r="WHK126" s="93"/>
      <c r="WHL126" s="93"/>
      <c r="WHQ126" s="93"/>
      <c r="WHT126" s="93"/>
      <c r="WHW126" s="93"/>
      <c r="WHZ126" s="93"/>
      <c r="WIC126" s="93"/>
      <c r="WIF126" s="93"/>
      <c r="WII126" s="93"/>
      <c r="WIO126" s="93"/>
      <c r="WIR126" s="93"/>
      <c r="WIU126" s="93"/>
      <c r="WIW126" s="93"/>
      <c r="WIX126" s="93"/>
      <c r="WJF126" s="93"/>
      <c r="WJI126" s="93"/>
      <c r="WJL126" s="93"/>
      <c r="WJW126" s="93"/>
      <c r="WJX126" s="93"/>
      <c r="WKC126" s="93"/>
      <c r="WKG126" s="93"/>
      <c r="WKH126" s="93"/>
      <c r="WKP126" s="93"/>
      <c r="WKQ126" s="93"/>
      <c r="WLQ126" s="93"/>
      <c r="WLR126" s="93"/>
      <c r="WLS126" s="93"/>
      <c r="WLT126" s="93"/>
      <c r="WLU126" s="93"/>
      <c r="WLV126" s="93"/>
      <c r="WLW126" s="93"/>
      <c r="WLX126" s="93"/>
      <c r="WLY126" s="93"/>
      <c r="WLZ126" s="93"/>
      <c r="WMA126" s="93"/>
      <c r="WMB126" s="93"/>
      <c r="WMC126" s="93"/>
      <c r="WMD126" s="93"/>
      <c r="WME126" s="93"/>
      <c r="WMF126" s="93"/>
      <c r="WMG126" s="93"/>
      <c r="WMH126" s="93"/>
      <c r="WMI126" s="93"/>
      <c r="WMJ126" s="93"/>
      <c r="WMK126" s="93"/>
      <c r="WML126" s="93"/>
      <c r="WMM126" s="93"/>
      <c r="WMN126" s="93"/>
      <c r="WMO126" s="93"/>
      <c r="WMP126" s="93"/>
      <c r="WMQ126" s="93"/>
      <c r="WMR126" s="93"/>
      <c r="WMS126" s="93"/>
      <c r="WMT126" s="93"/>
      <c r="WMU126" s="93"/>
      <c r="WMV126" s="93"/>
      <c r="WMW126" s="93"/>
      <c r="WMX126" s="93"/>
      <c r="WMY126" s="93"/>
      <c r="WMZ126" s="93"/>
      <c r="WNA126" s="93"/>
      <c r="WNB126" s="93"/>
      <c r="WNC126" s="93"/>
      <c r="WND126" s="93"/>
      <c r="WNE126" s="93"/>
      <c r="WNF126" s="93"/>
      <c r="WNG126" s="93"/>
      <c r="WNH126" s="93"/>
      <c r="WNI126" s="93"/>
      <c r="WNJ126" s="93"/>
      <c r="WNK126" s="93"/>
      <c r="WNL126" s="93"/>
      <c r="WNM126" s="93"/>
      <c r="WNN126" s="93"/>
      <c r="WNO126" s="93"/>
      <c r="WNP126" s="93"/>
      <c r="WNQ126" s="93"/>
      <c r="WNR126" s="93"/>
      <c r="WNS126" s="93"/>
      <c r="WNT126" s="93"/>
      <c r="WNU126" s="93"/>
      <c r="WNV126" s="93"/>
      <c r="WOB126" s="93"/>
      <c r="WOE126" s="93"/>
      <c r="WOH126" s="93"/>
      <c r="WOK126" s="93"/>
      <c r="WON126" s="93"/>
      <c r="WOQ126" s="93"/>
      <c r="WOW126" s="93"/>
      <c r="WPF126" s="93"/>
      <c r="WPI126" s="93"/>
      <c r="WPL126" s="93"/>
      <c r="WPO126" s="93"/>
      <c r="WQA126" s="93"/>
      <c r="WQG126" s="93"/>
      <c r="WQJ126" s="93"/>
      <c r="WQM126" s="93"/>
      <c r="WQP126" s="93"/>
      <c r="WQV126" s="93"/>
      <c r="WQY126" s="93"/>
      <c r="WRB126" s="93"/>
      <c r="WRE126" s="93"/>
      <c r="WRG126" s="93"/>
      <c r="WRH126" s="93"/>
      <c r="WRM126" s="93"/>
      <c r="WRP126" s="93"/>
      <c r="WRS126" s="93"/>
      <c r="WRV126" s="93"/>
      <c r="WRY126" s="93"/>
      <c r="WSB126" s="93"/>
      <c r="WSE126" s="93"/>
      <c r="WSK126" s="93"/>
      <c r="WSN126" s="93"/>
      <c r="WSQ126" s="93"/>
      <c r="WSS126" s="93"/>
      <c r="WST126" s="93"/>
      <c r="WTB126" s="93"/>
      <c r="WTE126" s="93"/>
      <c r="WTH126" s="93"/>
      <c r="WTS126" s="93"/>
      <c r="WTT126" s="93"/>
      <c r="WTY126" s="93"/>
      <c r="WUC126" s="93"/>
      <c r="WUD126" s="93"/>
      <c r="WUL126" s="93"/>
      <c r="WUM126" s="93"/>
      <c r="WVM126" s="93"/>
      <c r="WVN126" s="93"/>
      <c r="WVO126" s="93"/>
      <c r="WVP126" s="93"/>
      <c r="WVQ126" s="93"/>
      <c r="WVR126" s="93"/>
      <c r="WVS126" s="93"/>
      <c r="WVT126" s="93"/>
      <c r="WVU126" s="93"/>
      <c r="WVV126" s="93"/>
      <c r="WVW126" s="93"/>
      <c r="WVX126" s="93"/>
      <c r="WVY126" s="93"/>
      <c r="WVZ126" s="93"/>
      <c r="WWA126" s="93"/>
      <c r="WWB126" s="93"/>
      <c r="WWC126" s="93"/>
      <c r="WWD126" s="93"/>
      <c r="WWE126" s="93"/>
      <c r="WWF126" s="93"/>
      <c r="WWG126" s="93"/>
      <c r="WWH126" s="93"/>
      <c r="WWI126" s="93"/>
      <c r="WWJ126" s="93"/>
      <c r="WWK126" s="93"/>
      <c r="WWL126" s="93"/>
      <c r="WWM126" s="93"/>
      <c r="WWN126" s="93"/>
      <c r="WWO126" s="93"/>
      <c r="WWP126" s="93"/>
      <c r="WWQ126" s="93"/>
      <c r="WWR126" s="93"/>
      <c r="WWS126" s="93"/>
      <c r="WWT126" s="93"/>
      <c r="WWU126" s="93"/>
      <c r="WWV126" s="93"/>
      <c r="WWW126" s="93"/>
      <c r="WWX126" s="93"/>
      <c r="WWY126" s="93"/>
      <c r="WWZ126" s="93"/>
      <c r="WXA126" s="93"/>
      <c r="WXB126" s="93"/>
      <c r="WXC126" s="93"/>
      <c r="WXD126" s="93"/>
      <c r="WXE126" s="93"/>
      <c r="WXF126" s="93"/>
      <c r="WXG126" s="93"/>
      <c r="WXH126" s="93"/>
      <c r="WXI126" s="93"/>
      <c r="WXJ126" s="93"/>
      <c r="WXK126" s="93"/>
      <c r="WXL126" s="93"/>
      <c r="WXM126" s="93"/>
      <c r="WXN126" s="93"/>
      <c r="WXO126" s="93"/>
      <c r="WXP126" s="93"/>
      <c r="WXQ126" s="93"/>
      <c r="WXR126" s="93"/>
      <c r="WXS126" s="93"/>
      <c r="WXT126" s="93"/>
      <c r="WXU126" s="93"/>
      <c r="WXV126" s="93"/>
      <c r="WXW126" s="93"/>
      <c r="WXX126" s="93"/>
      <c r="WXY126" s="93"/>
      <c r="WXZ126" s="93"/>
      <c r="WYA126" s="93"/>
      <c r="WYB126" s="93"/>
      <c r="WYC126" s="93"/>
      <c r="WYD126" s="93"/>
      <c r="WYE126" s="93"/>
      <c r="WYF126" s="93"/>
      <c r="WYG126" s="93"/>
      <c r="WYH126" s="93"/>
      <c r="WYI126" s="93"/>
      <c r="WYJ126" s="93"/>
      <c r="WYK126" s="93"/>
      <c r="WYL126" s="93"/>
      <c r="WYM126" s="93"/>
      <c r="WYN126" s="93"/>
      <c r="WYO126" s="93"/>
      <c r="WYP126" s="93"/>
      <c r="WYQ126" s="93"/>
      <c r="WYR126" s="93"/>
      <c r="WYS126" s="93"/>
      <c r="WYT126" s="93"/>
      <c r="WYU126" s="93"/>
      <c r="WYV126" s="93"/>
      <c r="WYW126" s="93"/>
      <c r="WYX126" s="93"/>
      <c r="WYY126" s="93"/>
      <c r="WYZ126" s="93"/>
      <c r="WZA126" s="93"/>
      <c r="WZB126" s="93"/>
      <c r="WZC126" s="93"/>
      <c r="WZD126" s="93"/>
      <c r="WZE126" s="93"/>
      <c r="WZF126" s="93"/>
      <c r="WZG126" s="93"/>
      <c r="WZH126" s="93"/>
      <c r="WZI126" s="93"/>
      <c r="WZJ126" s="93"/>
      <c r="WZK126" s="93"/>
      <c r="WZL126" s="93"/>
      <c r="WZM126" s="93"/>
      <c r="WZN126" s="93"/>
      <c r="WZO126" s="93"/>
      <c r="WZP126" s="93"/>
      <c r="WZQ126" s="93"/>
      <c r="WZR126" s="93"/>
      <c r="WZS126" s="93"/>
      <c r="WZT126" s="93"/>
      <c r="WZU126" s="93"/>
      <c r="WZV126" s="93"/>
      <c r="WZW126" s="93"/>
      <c r="WZX126" s="93"/>
      <c r="WZY126" s="93"/>
      <c r="WZZ126" s="93"/>
      <c r="XAA126" s="93"/>
      <c r="XAB126" s="93"/>
      <c r="XAC126" s="93"/>
      <c r="XAD126" s="93"/>
      <c r="XAE126" s="93"/>
      <c r="XAF126" s="93"/>
      <c r="XAG126" s="93"/>
      <c r="XAH126" s="93"/>
      <c r="XAI126" s="93"/>
      <c r="XAJ126" s="93"/>
      <c r="XAK126" s="93"/>
      <c r="XAL126" s="93"/>
      <c r="XAM126" s="93"/>
      <c r="XAN126" s="93"/>
      <c r="XAO126" s="93"/>
      <c r="XAP126" s="93"/>
      <c r="XAQ126" s="93"/>
      <c r="XAR126" s="93"/>
      <c r="XAS126" s="93"/>
      <c r="XAT126" s="93"/>
      <c r="XAU126" s="93"/>
      <c r="XAV126" s="93"/>
      <c r="XAW126" s="93"/>
      <c r="XAX126" s="93"/>
      <c r="XAY126" s="93"/>
      <c r="XAZ126" s="93"/>
      <c r="XBA126" s="93"/>
      <c r="XBB126" s="93"/>
      <c r="XBC126" s="93"/>
      <c r="XBD126" s="93"/>
      <c r="XBE126" s="93"/>
      <c r="XBF126" s="93"/>
      <c r="XBG126" s="93"/>
      <c r="XBH126" s="93"/>
      <c r="XBI126" s="93"/>
      <c r="XBJ126" s="93"/>
      <c r="XBK126" s="93"/>
      <c r="XBL126" s="93"/>
      <c r="XBM126" s="93"/>
      <c r="XBN126" s="93"/>
      <c r="XBO126" s="93"/>
      <c r="XBP126" s="93"/>
      <c r="XBQ126" s="93"/>
      <c r="XBR126" s="93"/>
      <c r="XBS126" s="93"/>
      <c r="XBT126" s="93"/>
      <c r="XBU126" s="93"/>
      <c r="XBV126" s="93"/>
      <c r="XBW126" s="93"/>
      <c r="XBX126" s="93"/>
      <c r="XBY126" s="93"/>
      <c r="XBZ126" s="93"/>
      <c r="XCA126" s="93"/>
      <c r="XCB126" s="93"/>
      <c r="XCC126" s="93"/>
      <c r="XCD126" s="93"/>
      <c r="XCE126" s="93"/>
      <c r="XCF126" s="93"/>
      <c r="XCG126" s="93"/>
      <c r="XCH126" s="93"/>
      <c r="XCI126" s="93"/>
      <c r="XCJ126" s="93"/>
      <c r="XCK126" s="93"/>
      <c r="XCL126" s="93"/>
      <c r="XCM126" s="93"/>
      <c r="XCN126" s="93"/>
      <c r="XCO126" s="93"/>
      <c r="XCP126" s="93"/>
      <c r="XCQ126" s="93"/>
      <c r="XCR126" s="93"/>
      <c r="XCS126" s="93"/>
      <c r="XCT126" s="93"/>
      <c r="XCU126" s="93"/>
      <c r="XCV126" s="93"/>
      <c r="XCW126" s="93"/>
      <c r="XCX126" s="93"/>
      <c r="XCY126" s="93"/>
      <c r="XCZ126" s="93"/>
      <c r="XDA126" s="93"/>
      <c r="XDB126" s="93"/>
      <c r="XDC126" s="93"/>
      <c r="XDD126" s="93"/>
      <c r="XDE126" s="93"/>
      <c r="XDF126" s="93"/>
      <c r="XDG126" s="93"/>
      <c r="XDH126" s="93"/>
      <c r="XDI126" s="93"/>
      <c r="XDJ126" s="93"/>
      <c r="XDK126" s="93"/>
      <c r="XDL126" s="93"/>
      <c r="XDM126" s="93"/>
      <c r="XDN126" s="93"/>
      <c r="XDO126" s="93"/>
      <c r="XDP126" s="93"/>
      <c r="XDQ126" s="93"/>
      <c r="XDR126" s="93"/>
      <c r="XDS126" s="93"/>
      <c r="XDT126" s="93"/>
      <c r="XDU126" s="93"/>
      <c r="XDV126" s="93"/>
      <c r="XDW126" s="93"/>
      <c r="XDX126" s="93"/>
      <c r="XDY126" s="93"/>
      <c r="XDZ126" s="93"/>
      <c r="XEA126" s="93"/>
      <c r="XEB126" s="93"/>
      <c r="XEC126" s="93"/>
      <c r="XED126" s="93"/>
      <c r="XEE126" s="93"/>
      <c r="XEF126" s="93"/>
      <c r="XEG126" s="93"/>
      <c r="XEH126" s="93"/>
      <c r="XEI126" s="93"/>
      <c r="XEJ126" s="93"/>
      <c r="XEK126" s="93"/>
      <c r="XEL126" s="93"/>
      <c r="XEM126" s="93"/>
      <c r="XEN126" s="93"/>
      <c r="XEO126" s="93"/>
      <c r="XEP126" s="93"/>
      <c r="XEQ126" s="93"/>
      <c r="XER126" s="93"/>
      <c r="XES126" s="93"/>
      <c r="XET126" s="93"/>
      <c r="XEU126" s="93"/>
      <c r="XEV126" s="93"/>
      <c r="XEW126" s="93"/>
      <c r="XEX126" s="93"/>
      <c r="XEY126" s="93"/>
      <c r="XEZ126" s="93"/>
      <c r="XFA126" s="93"/>
      <c r="XFB126" s="93"/>
      <c r="XFC126" s="93"/>
      <c r="XFD126" s="93"/>
    </row>
    <row r="127" spans="1:1003 1029:2027 2053:3051 3077:4075 4101:5099 5125:6123 6149:7147 7173:8171 8197:9195 9221:10219 10245:11243 11269:12267 12293:13291 13317:14315 14341:15339 15365:16384" s="62" customFormat="1" ht="26.25" hidden="1" customHeight="1">
      <c r="A127" s="14" t="s">
        <v>116</v>
      </c>
      <c r="B127" s="54" t="s">
        <v>321</v>
      </c>
      <c r="C127" s="54">
        <v>0</v>
      </c>
      <c r="D127" s="54">
        <v>0</v>
      </c>
      <c r="E127" s="54">
        <v>0</v>
      </c>
      <c r="F127" s="54">
        <v>0</v>
      </c>
      <c r="G127" s="56">
        <v>0</v>
      </c>
      <c r="H127" s="56"/>
      <c r="I127" s="56">
        <v>-10</v>
      </c>
      <c r="J127" s="9"/>
      <c r="K127" s="10"/>
      <c r="L127" s="11">
        <v>0</v>
      </c>
    </row>
    <row r="128" spans="1:1003 1029:2027 2053:3051 3077:4075 4101:5099 5125:6123 6149:7147 7173:8171 8197:9195 9221:10219 10245:11243 11269:12267 12293:13291 13317:14315 14341:15339 15365:16384" s="62" customFormat="1" ht="26.25" customHeight="1">
      <c r="A128" s="23" t="s">
        <v>117</v>
      </c>
      <c r="B128" s="54" t="s">
        <v>321</v>
      </c>
      <c r="C128" s="54">
        <v>0</v>
      </c>
      <c r="D128" s="54">
        <v>0</v>
      </c>
      <c r="E128" s="54">
        <v>0</v>
      </c>
      <c r="F128" s="54">
        <v>0</v>
      </c>
      <c r="G128" s="56">
        <v>0</v>
      </c>
      <c r="H128" s="56"/>
      <c r="I128" s="56">
        <v>-170</v>
      </c>
      <c r="J128" s="98">
        <v>29</v>
      </c>
      <c r="K128" s="101">
        <v>15000</v>
      </c>
      <c r="L128" s="100">
        <f>+K128*J128</f>
        <v>435000</v>
      </c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P128" s="93"/>
      <c r="BS128" s="93"/>
      <c r="BV128" s="93"/>
      <c r="BY128" s="93"/>
      <c r="CB128" s="93"/>
      <c r="CE128" s="93"/>
      <c r="CK128" s="93"/>
      <c r="CT128" s="93"/>
      <c r="CW128" s="93"/>
      <c r="CZ128" s="93"/>
      <c r="DC128" s="93"/>
      <c r="DO128" s="93"/>
      <c r="DU128" s="93"/>
      <c r="DX128" s="93"/>
      <c r="EA128" s="93"/>
      <c r="ED128" s="93"/>
      <c r="EJ128" s="93"/>
      <c r="EM128" s="93"/>
      <c r="EP128" s="93"/>
      <c r="ES128" s="93"/>
      <c r="EU128" s="93"/>
      <c r="EV128" s="93"/>
      <c r="FA128" s="93"/>
      <c r="FD128" s="93"/>
      <c r="FG128" s="93"/>
      <c r="FJ128" s="93"/>
      <c r="FM128" s="93"/>
      <c r="FP128" s="93"/>
      <c r="FS128" s="93"/>
      <c r="FY128" s="93"/>
      <c r="GB128" s="93"/>
      <c r="GE128" s="93"/>
      <c r="GG128" s="93"/>
      <c r="GH128" s="93"/>
      <c r="GP128" s="93"/>
      <c r="GS128" s="93"/>
      <c r="GV128" s="93"/>
      <c r="HG128" s="93"/>
      <c r="HH128" s="93"/>
      <c r="HM128" s="93"/>
      <c r="HQ128" s="93"/>
      <c r="HR128" s="93"/>
      <c r="HZ128" s="93"/>
      <c r="IA128" s="93"/>
      <c r="JA128" s="93"/>
      <c r="JB128" s="93"/>
      <c r="JC128" s="93"/>
      <c r="JD128" s="93"/>
      <c r="JE128" s="93"/>
      <c r="JF128" s="93"/>
      <c r="JG128" s="93"/>
      <c r="JH128" s="93"/>
      <c r="JI128" s="93"/>
      <c r="JJ128" s="93"/>
      <c r="JK128" s="93"/>
      <c r="JL128" s="93"/>
      <c r="JM128" s="93"/>
      <c r="JN128" s="93"/>
      <c r="JO128" s="93"/>
      <c r="JP128" s="93"/>
      <c r="JQ128" s="93"/>
      <c r="JR128" s="93"/>
      <c r="JS128" s="93"/>
      <c r="JT128" s="93"/>
      <c r="JU128" s="93"/>
      <c r="JV128" s="93"/>
      <c r="JW128" s="93"/>
      <c r="JX128" s="93"/>
      <c r="JY128" s="93"/>
      <c r="JZ128" s="93"/>
      <c r="KA128" s="93"/>
      <c r="KB128" s="93"/>
      <c r="KC128" s="93"/>
      <c r="KD128" s="93"/>
      <c r="KE128" s="93"/>
      <c r="KF128" s="93"/>
      <c r="KG128" s="93"/>
      <c r="KH128" s="93"/>
      <c r="KI128" s="93"/>
      <c r="KJ128" s="93"/>
      <c r="KK128" s="93"/>
      <c r="KL128" s="93"/>
      <c r="KM128" s="93"/>
      <c r="KN128" s="93"/>
      <c r="KO128" s="93"/>
      <c r="KP128" s="93"/>
      <c r="KQ128" s="93"/>
      <c r="KR128" s="93"/>
      <c r="KS128" s="93"/>
      <c r="KT128" s="93"/>
      <c r="KU128" s="93"/>
      <c r="KV128" s="93"/>
      <c r="KW128" s="93"/>
      <c r="KX128" s="93"/>
      <c r="KY128" s="93"/>
      <c r="KZ128" s="93"/>
      <c r="LA128" s="93"/>
      <c r="LB128" s="93"/>
      <c r="LC128" s="93"/>
      <c r="LD128" s="93"/>
      <c r="LE128" s="93"/>
      <c r="LF128" s="93"/>
      <c r="LL128" s="93"/>
      <c r="LO128" s="93"/>
      <c r="LR128" s="93"/>
      <c r="LU128" s="93"/>
      <c r="LX128" s="93"/>
      <c r="MA128" s="93"/>
      <c r="MG128" s="93"/>
      <c r="MP128" s="93"/>
      <c r="MS128" s="93"/>
      <c r="MV128" s="93"/>
      <c r="MY128" s="93"/>
      <c r="NK128" s="93"/>
      <c r="NQ128" s="93"/>
      <c r="NT128" s="93"/>
      <c r="NW128" s="93"/>
      <c r="NZ128" s="93"/>
      <c r="OF128" s="93"/>
      <c r="OI128" s="93"/>
      <c r="OL128" s="93"/>
      <c r="OO128" s="93"/>
      <c r="OQ128" s="93"/>
      <c r="OR128" s="93"/>
      <c r="OW128" s="93"/>
      <c r="OZ128" s="93"/>
      <c r="PC128" s="93"/>
      <c r="PF128" s="93"/>
      <c r="PI128" s="93"/>
      <c r="PL128" s="93"/>
      <c r="PO128" s="93"/>
      <c r="PU128" s="93"/>
      <c r="PX128" s="93"/>
      <c r="QA128" s="93"/>
      <c r="QC128" s="93"/>
      <c r="QD128" s="93"/>
      <c r="QL128" s="93"/>
      <c r="QO128" s="93"/>
      <c r="QR128" s="93"/>
      <c r="RC128" s="93"/>
      <c r="RD128" s="93"/>
      <c r="RI128" s="93"/>
      <c r="RM128" s="93"/>
      <c r="RN128" s="93"/>
      <c r="RV128" s="93"/>
      <c r="RW128" s="93"/>
      <c r="SW128" s="93"/>
      <c r="SX128" s="93"/>
      <c r="SY128" s="93"/>
      <c r="SZ128" s="93"/>
      <c r="TA128" s="93"/>
      <c r="TB128" s="93"/>
      <c r="TC128" s="93"/>
      <c r="TD128" s="93"/>
      <c r="TE128" s="93"/>
      <c r="TF128" s="93"/>
      <c r="TG128" s="93"/>
      <c r="TH128" s="93"/>
      <c r="TI128" s="93"/>
      <c r="TJ128" s="93"/>
      <c r="TK128" s="93"/>
      <c r="TL128" s="93"/>
      <c r="TM128" s="93"/>
      <c r="TN128" s="93"/>
      <c r="TO128" s="93"/>
      <c r="TP128" s="93"/>
      <c r="TQ128" s="93"/>
      <c r="TR128" s="93"/>
      <c r="TS128" s="93"/>
      <c r="TT128" s="93"/>
      <c r="TU128" s="93"/>
      <c r="TV128" s="93"/>
      <c r="TW128" s="93"/>
      <c r="TX128" s="93"/>
      <c r="TY128" s="93"/>
      <c r="TZ128" s="93"/>
      <c r="UA128" s="93"/>
      <c r="UB128" s="93"/>
      <c r="UC128" s="93"/>
      <c r="UD128" s="93"/>
      <c r="UE128" s="93"/>
      <c r="UF128" s="93"/>
      <c r="UG128" s="93"/>
      <c r="UH128" s="93"/>
      <c r="UI128" s="93"/>
      <c r="UJ128" s="93"/>
      <c r="UK128" s="93"/>
      <c r="UL128" s="93"/>
      <c r="UM128" s="93"/>
      <c r="UN128" s="93"/>
      <c r="UO128" s="93"/>
      <c r="UP128" s="93"/>
      <c r="UQ128" s="93"/>
      <c r="UR128" s="93"/>
      <c r="US128" s="93"/>
      <c r="UT128" s="93"/>
      <c r="UU128" s="93"/>
      <c r="UV128" s="93"/>
      <c r="UW128" s="93"/>
      <c r="UX128" s="93"/>
      <c r="UY128" s="93"/>
      <c r="UZ128" s="93"/>
      <c r="VA128" s="93"/>
      <c r="VB128" s="93"/>
      <c r="VH128" s="93"/>
      <c r="VK128" s="93"/>
      <c r="VN128" s="93"/>
      <c r="VQ128" s="93"/>
      <c r="VT128" s="93"/>
      <c r="VW128" s="93"/>
      <c r="WC128" s="93"/>
      <c r="WL128" s="93"/>
      <c r="WO128" s="93"/>
      <c r="WR128" s="93"/>
      <c r="WU128" s="93"/>
      <c r="XG128" s="93"/>
      <c r="XM128" s="93"/>
      <c r="XP128" s="93"/>
      <c r="XS128" s="93"/>
      <c r="XV128" s="93"/>
      <c r="YB128" s="93"/>
      <c r="YE128" s="93"/>
      <c r="YH128" s="93"/>
      <c r="YK128" s="93"/>
      <c r="YM128" s="93"/>
      <c r="YN128" s="93"/>
      <c r="YS128" s="93"/>
      <c r="YV128" s="93"/>
      <c r="YY128" s="93"/>
      <c r="ZB128" s="93"/>
      <c r="ZE128" s="93"/>
      <c r="ZH128" s="93"/>
      <c r="ZK128" s="93"/>
      <c r="ZQ128" s="93"/>
      <c r="ZT128" s="93"/>
      <c r="ZW128" s="93"/>
      <c r="ZY128" s="93"/>
      <c r="ZZ128" s="93"/>
      <c r="AAH128" s="93"/>
      <c r="AAK128" s="93"/>
      <c r="AAN128" s="93"/>
      <c r="AAY128" s="93"/>
      <c r="AAZ128" s="93"/>
      <c r="ABE128" s="93"/>
      <c r="ABI128" s="93"/>
      <c r="ABJ128" s="93"/>
      <c r="ABR128" s="93"/>
      <c r="ABS128" s="93"/>
      <c r="ACS128" s="93"/>
      <c r="ACT128" s="93"/>
      <c r="ACU128" s="93"/>
      <c r="ACV128" s="93"/>
      <c r="ACW128" s="93"/>
      <c r="ACX128" s="93"/>
      <c r="ACY128" s="93"/>
      <c r="ACZ128" s="93"/>
      <c r="ADA128" s="93"/>
      <c r="ADB128" s="93"/>
      <c r="ADC128" s="93"/>
      <c r="ADD128" s="93"/>
      <c r="ADE128" s="93"/>
      <c r="ADF128" s="93"/>
      <c r="ADG128" s="93"/>
      <c r="ADH128" s="93"/>
      <c r="ADI128" s="93"/>
      <c r="ADJ128" s="93"/>
      <c r="ADK128" s="93"/>
      <c r="ADL128" s="93"/>
      <c r="ADM128" s="93"/>
      <c r="ADN128" s="93"/>
      <c r="ADO128" s="93"/>
      <c r="ADP128" s="93"/>
      <c r="ADQ128" s="93"/>
      <c r="ADR128" s="93"/>
      <c r="ADS128" s="93"/>
      <c r="ADT128" s="93"/>
      <c r="ADU128" s="93"/>
      <c r="ADV128" s="93"/>
      <c r="ADW128" s="93"/>
      <c r="ADX128" s="93"/>
      <c r="ADY128" s="93"/>
      <c r="ADZ128" s="93"/>
      <c r="AEA128" s="93"/>
      <c r="AEB128" s="93"/>
      <c r="AEC128" s="93"/>
      <c r="AED128" s="93"/>
      <c r="AEE128" s="93"/>
      <c r="AEF128" s="93"/>
      <c r="AEG128" s="93"/>
      <c r="AEH128" s="93"/>
      <c r="AEI128" s="93"/>
      <c r="AEJ128" s="93"/>
      <c r="AEK128" s="93"/>
      <c r="AEL128" s="93"/>
      <c r="AEM128" s="93"/>
      <c r="AEN128" s="93"/>
      <c r="AEO128" s="93"/>
      <c r="AEP128" s="93"/>
      <c r="AEQ128" s="93"/>
      <c r="AER128" s="93"/>
      <c r="AES128" s="93"/>
      <c r="AET128" s="93"/>
      <c r="AEU128" s="93"/>
      <c r="AEV128" s="93"/>
      <c r="AEW128" s="93"/>
      <c r="AEX128" s="93"/>
      <c r="AFD128" s="93"/>
      <c r="AFG128" s="93"/>
      <c r="AFJ128" s="93"/>
      <c r="AFM128" s="93"/>
      <c r="AFP128" s="93"/>
      <c r="AFS128" s="93"/>
      <c r="AFY128" s="93"/>
      <c r="AGH128" s="93"/>
      <c r="AGK128" s="93"/>
      <c r="AGN128" s="93"/>
      <c r="AGQ128" s="93"/>
      <c r="AHC128" s="93"/>
      <c r="AHI128" s="93"/>
      <c r="AHL128" s="93"/>
      <c r="AHO128" s="93"/>
      <c r="AHR128" s="93"/>
      <c r="AHX128" s="93"/>
      <c r="AIA128" s="93"/>
      <c r="AID128" s="93"/>
      <c r="AIG128" s="93"/>
      <c r="AII128" s="93"/>
      <c r="AIJ128" s="93"/>
      <c r="AIO128" s="93"/>
      <c r="AIR128" s="93"/>
      <c r="AIU128" s="93"/>
      <c r="AIX128" s="93"/>
      <c r="AJA128" s="93"/>
      <c r="AJD128" s="93"/>
      <c r="AJG128" s="93"/>
      <c r="AJM128" s="93"/>
      <c r="AJP128" s="93"/>
      <c r="AJS128" s="93"/>
      <c r="AJU128" s="93"/>
      <c r="AJV128" s="93"/>
      <c r="AKD128" s="93"/>
      <c r="AKG128" s="93"/>
      <c r="AKJ128" s="93"/>
      <c r="AKU128" s="93"/>
      <c r="AKV128" s="93"/>
      <c r="ALA128" s="93"/>
      <c r="ALE128" s="93"/>
      <c r="ALF128" s="93"/>
      <c r="ALN128" s="93"/>
      <c r="ALO128" s="93"/>
      <c r="AMO128" s="93"/>
      <c r="AMP128" s="93"/>
      <c r="AMQ128" s="93"/>
      <c r="AMR128" s="93"/>
      <c r="AMS128" s="93"/>
      <c r="AMT128" s="93"/>
      <c r="AMU128" s="93"/>
      <c r="AMV128" s="93"/>
      <c r="AMW128" s="93"/>
      <c r="AMX128" s="93"/>
      <c r="AMY128" s="93"/>
      <c r="AMZ128" s="93"/>
      <c r="ANA128" s="93"/>
      <c r="ANB128" s="93"/>
      <c r="ANC128" s="93"/>
      <c r="AND128" s="93"/>
      <c r="ANE128" s="93"/>
      <c r="ANF128" s="93"/>
      <c r="ANG128" s="93"/>
      <c r="ANH128" s="93"/>
      <c r="ANI128" s="93"/>
      <c r="ANJ128" s="93"/>
      <c r="ANK128" s="93"/>
      <c r="ANL128" s="93"/>
      <c r="ANM128" s="93"/>
      <c r="ANN128" s="93"/>
      <c r="ANO128" s="93"/>
      <c r="ANP128" s="93"/>
      <c r="ANQ128" s="93"/>
      <c r="ANR128" s="93"/>
      <c r="ANS128" s="93"/>
      <c r="ANT128" s="93"/>
      <c r="ANU128" s="93"/>
      <c r="ANV128" s="93"/>
      <c r="ANW128" s="93"/>
      <c r="ANX128" s="93"/>
      <c r="ANY128" s="93"/>
      <c r="ANZ128" s="93"/>
      <c r="AOA128" s="93"/>
      <c r="AOB128" s="93"/>
      <c r="AOC128" s="93"/>
      <c r="AOD128" s="93"/>
      <c r="AOE128" s="93"/>
      <c r="AOF128" s="93"/>
      <c r="AOG128" s="93"/>
      <c r="AOH128" s="93"/>
      <c r="AOI128" s="93"/>
      <c r="AOJ128" s="93"/>
      <c r="AOK128" s="93"/>
      <c r="AOL128" s="93"/>
      <c r="AOM128" s="93"/>
      <c r="AON128" s="93"/>
      <c r="AOO128" s="93"/>
      <c r="AOP128" s="93"/>
      <c r="AOQ128" s="93"/>
      <c r="AOR128" s="93"/>
      <c r="AOS128" s="93"/>
      <c r="AOT128" s="93"/>
      <c r="AOZ128" s="93"/>
      <c r="APC128" s="93"/>
      <c r="APF128" s="93"/>
      <c r="API128" s="93"/>
      <c r="APL128" s="93"/>
      <c r="APO128" s="93"/>
      <c r="APU128" s="93"/>
      <c r="AQD128" s="93"/>
      <c r="AQG128" s="93"/>
      <c r="AQJ128" s="93"/>
      <c r="AQM128" s="93"/>
      <c r="AQY128" s="93"/>
      <c r="ARE128" s="93"/>
      <c r="ARH128" s="93"/>
      <c r="ARK128" s="93"/>
      <c r="ARN128" s="93"/>
      <c r="ART128" s="93"/>
      <c r="ARW128" s="93"/>
      <c r="ARZ128" s="93"/>
      <c r="ASC128" s="93"/>
      <c r="ASE128" s="93"/>
      <c r="ASF128" s="93"/>
      <c r="ASK128" s="93"/>
      <c r="ASN128" s="93"/>
      <c r="ASQ128" s="93"/>
      <c r="AST128" s="93"/>
      <c r="ASW128" s="93"/>
      <c r="ASZ128" s="93"/>
      <c r="ATC128" s="93"/>
      <c r="ATI128" s="93"/>
      <c r="ATL128" s="93"/>
      <c r="ATO128" s="93"/>
      <c r="ATQ128" s="93"/>
      <c r="ATR128" s="93"/>
      <c r="ATZ128" s="93"/>
      <c r="AUC128" s="93"/>
      <c r="AUF128" s="93"/>
      <c r="AUQ128" s="93"/>
      <c r="AUR128" s="93"/>
      <c r="AUW128" s="93"/>
      <c r="AVA128" s="93"/>
      <c r="AVB128" s="93"/>
      <c r="AVJ128" s="93"/>
      <c r="AVK128" s="93"/>
      <c r="AWK128" s="93"/>
      <c r="AWL128" s="93"/>
      <c r="AWM128" s="93"/>
      <c r="AWN128" s="93"/>
      <c r="AWO128" s="93"/>
      <c r="AWP128" s="93"/>
      <c r="AWQ128" s="93"/>
      <c r="AWR128" s="93"/>
      <c r="AWS128" s="93"/>
      <c r="AWT128" s="93"/>
      <c r="AWU128" s="93"/>
      <c r="AWV128" s="93"/>
      <c r="AWW128" s="93"/>
      <c r="AWX128" s="93"/>
      <c r="AWY128" s="93"/>
      <c r="AWZ128" s="93"/>
      <c r="AXA128" s="93"/>
      <c r="AXB128" s="93"/>
      <c r="AXC128" s="93"/>
      <c r="AXD128" s="93"/>
      <c r="AXE128" s="93"/>
      <c r="AXF128" s="93"/>
      <c r="AXG128" s="93"/>
      <c r="AXH128" s="93"/>
      <c r="AXI128" s="93"/>
      <c r="AXJ128" s="93"/>
      <c r="AXK128" s="93"/>
      <c r="AXL128" s="93"/>
      <c r="AXM128" s="93"/>
      <c r="AXN128" s="93"/>
      <c r="AXO128" s="93"/>
      <c r="AXP128" s="93"/>
      <c r="AXQ128" s="93"/>
      <c r="AXR128" s="93"/>
      <c r="AXS128" s="93"/>
      <c r="AXT128" s="93"/>
      <c r="AXU128" s="93"/>
      <c r="AXV128" s="93"/>
      <c r="AXW128" s="93"/>
      <c r="AXX128" s="93"/>
      <c r="AXY128" s="93"/>
      <c r="AXZ128" s="93"/>
      <c r="AYA128" s="93"/>
      <c r="AYB128" s="93"/>
      <c r="AYC128" s="93"/>
      <c r="AYD128" s="93"/>
      <c r="AYE128" s="93"/>
      <c r="AYF128" s="93"/>
      <c r="AYG128" s="93"/>
      <c r="AYH128" s="93"/>
      <c r="AYI128" s="93"/>
      <c r="AYJ128" s="93"/>
      <c r="AYK128" s="93"/>
      <c r="AYL128" s="93"/>
      <c r="AYM128" s="93"/>
      <c r="AYN128" s="93"/>
      <c r="AYO128" s="93"/>
      <c r="AYP128" s="93"/>
      <c r="AYV128" s="93"/>
      <c r="AYY128" s="93"/>
      <c r="AZB128" s="93"/>
      <c r="AZE128" s="93"/>
      <c r="AZH128" s="93"/>
      <c r="AZK128" s="93"/>
      <c r="AZQ128" s="93"/>
      <c r="AZZ128" s="93"/>
      <c r="BAC128" s="93"/>
      <c r="BAF128" s="93"/>
      <c r="BAI128" s="93"/>
      <c r="BAU128" s="93"/>
      <c r="BBA128" s="93"/>
      <c r="BBD128" s="93"/>
      <c r="BBG128" s="93"/>
      <c r="BBJ128" s="93"/>
      <c r="BBP128" s="93"/>
      <c r="BBS128" s="93"/>
      <c r="BBV128" s="93"/>
      <c r="BBY128" s="93"/>
      <c r="BCA128" s="93"/>
      <c r="BCB128" s="93"/>
      <c r="BCG128" s="93"/>
      <c r="BCJ128" s="93"/>
      <c r="BCM128" s="93"/>
      <c r="BCP128" s="93"/>
      <c r="BCS128" s="93"/>
      <c r="BCV128" s="93"/>
      <c r="BCY128" s="93"/>
      <c r="BDE128" s="93"/>
      <c r="BDH128" s="93"/>
      <c r="BDK128" s="93"/>
      <c r="BDM128" s="93"/>
      <c r="BDN128" s="93"/>
      <c r="BDV128" s="93"/>
      <c r="BDY128" s="93"/>
      <c r="BEB128" s="93"/>
      <c r="BEM128" s="93"/>
      <c r="BEN128" s="93"/>
      <c r="BES128" s="93"/>
      <c r="BEW128" s="93"/>
      <c r="BEX128" s="93"/>
      <c r="BFF128" s="93"/>
      <c r="BFG128" s="93"/>
      <c r="BGG128" s="93"/>
      <c r="BGH128" s="93"/>
      <c r="BGI128" s="93"/>
      <c r="BGJ128" s="93"/>
      <c r="BGK128" s="93"/>
      <c r="BGL128" s="93"/>
      <c r="BGM128" s="93"/>
      <c r="BGN128" s="93"/>
      <c r="BGO128" s="93"/>
      <c r="BGP128" s="93"/>
      <c r="BGQ128" s="93"/>
      <c r="BGR128" s="93"/>
      <c r="BGS128" s="93"/>
      <c r="BGT128" s="93"/>
      <c r="BGU128" s="93"/>
      <c r="BGV128" s="93"/>
      <c r="BGW128" s="93"/>
      <c r="BGX128" s="93"/>
      <c r="BGY128" s="93"/>
      <c r="BGZ128" s="93"/>
      <c r="BHA128" s="93"/>
      <c r="BHB128" s="93"/>
      <c r="BHC128" s="93"/>
      <c r="BHD128" s="93"/>
      <c r="BHE128" s="93"/>
      <c r="BHF128" s="93"/>
      <c r="BHG128" s="93"/>
      <c r="BHH128" s="93"/>
      <c r="BHI128" s="93"/>
      <c r="BHJ128" s="93"/>
      <c r="BHK128" s="93"/>
      <c r="BHL128" s="93"/>
      <c r="BHM128" s="93"/>
      <c r="BHN128" s="93"/>
      <c r="BHO128" s="93"/>
      <c r="BHP128" s="93"/>
      <c r="BHQ128" s="93"/>
      <c r="BHR128" s="93"/>
      <c r="BHS128" s="93"/>
      <c r="BHT128" s="93"/>
      <c r="BHU128" s="93"/>
      <c r="BHV128" s="93"/>
      <c r="BHW128" s="93"/>
      <c r="BHX128" s="93"/>
      <c r="BHY128" s="93"/>
      <c r="BHZ128" s="93"/>
      <c r="BIA128" s="93"/>
      <c r="BIB128" s="93"/>
      <c r="BIC128" s="93"/>
      <c r="BID128" s="93"/>
      <c r="BIE128" s="93"/>
      <c r="BIF128" s="93"/>
      <c r="BIG128" s="93"/>
      <c r="BIH128" s="93"/>
      <c r="BII128" s="93"/>
      <c r="BIJ128" s="93"/>
      <c r="BIK128" s="93"/>
      <c r="BIL128" s="93"/>
      <c r="BIR128" s="93"/>
      <c r="BIU128" s="93"/>
      <c r="BIX128" s="93"/>
      <c r="BJA128" s="93"/>
      <c r="BJD128" s="93"/>
      <c r="BJG128" s="93"/>
      <c r="BJM128" s="93"/>
      <c r="BJV128" s="93"/>
      <c r="BJY128" s="93"/>
      <c r="BKB128" s="93"/>
      <c r="BKE128" s="93"/>
      <c r="BKQ128" s="93"/>
      <c r="BKW128" s="93"/>
      <c r="BKZ128" s="93"/>
      <c r="BLC128" s="93"/>
      <c r="BLF128" s="93"/>
      <c r="BLL128" s="93"/>
      <c r="BLO128" s="93"/>
      <c r="BLR128" s="93"/>
      <c r="BLU128" s="93"/>
      <c r="BLW128" s="93"/>
      <c r="BLX128" s="93"/>
      <c r="BMC128" s="93"/>
      <c r="BMF128" s="93"/>
      <c r="BMI128" s="93"/>
      <c r="BML128" s="93"/>
      <c r="BMO128" s="93"/>
      <c r="BMR128" s="93"/>
      <c r="BMU128" s="93"/>
      <c r="BNA128" s="93"/>
      <c r="BND128" s="93"/>
      <c r="BNG128" s="93"/>
      <c r="BNI128" s="93"/>
      <c r="BNJ128" s="93"/>
      <c r="BNR128" s="93"/>
      <c r="BNU128" s="93"/>
      <c r="BNX128" s="93"/>
      <c r="BOI128" s="93"/>
      <c r="BOJ128" s="93"/>
      <c r="BOO128" s="93"/>
      <c r="BOS128" s="93"/>
      <c r="BOT128" s="93"/>
      <c r="BPB128" s="93"/>
      <c r="BPC128" s="93"/>
      <c r="BQC128" s="93"/>
      <c r="BQD128" s="93"/>
      <c r="BQE128" s="93"/>
      <c r="BQF128" s="93"/>
      <c r="BQG128" s="93"/>
      <c r="BQH128" s="93"/>
      <c r="BQI128" s="93"/>
      <c r="BQJ128" s="93"/>
      <c r="BQK128" s="93"/>
      <c r="BQL128" s="93"/>
      <c r="BQM128" s="93"/>
      <c r="BQN128" s="93"/>
      <c r="BQO128" s="93"/>
      <c r="BQP128" s="93"/>
      <c r="BQQ128" s="93"/>
      <c r="BQR128" s="93"/>
      <c r="BQS128" s="93"/>
      <c r="BQT128" s="93"/>
      <c r="BQU128" s="93"/>
      <c r="BQV128" s="93"/>
      <c r="BQW128" s="93"/>
      <c r="BQX128" s="93"/>
      <c r="BQY128" s="93"/>
      <c r="BQZ128" s="93"/>
      <c r="BRA128" s="93"/>
      <c r="BRB128" s="93"/>
      <c r="BRC128" s="93"/>
      <c r="BRD128" s="93"/>
      <c r="BRE128" s="93"/>
      <c r="BRF128" s="93"/>
      <c r="BRG128" s="93"/>
      <c r="BRH128" s="93"/>
      <c r="BRI128" s="93"/>
      <c r="BRJ128" s="93"/>
      <c r="BRK128" s="93"/>
      <c r="BRL128" s="93"/>
      <c r="BRM128" s="93"/>
      <c r="BRN128" s="93"/>
      <c r="BRO128" s="93"/>
      <c r="BRP128" s="93"/>
      <c r="BRQ128" s="93"/>
      <c r="BRR128" s="93"/>
      <c r="BRS128" s="93"/>
      <c r="BRT128" s="93"/>
      <c r="BRU128" s="93"/>
      <c r="BRV128" s="93"/>
      <c r="BRW128" s="93"/>
      <c r="BRX128" s="93"/>
      <c r="BRY128" s="93"/>
      <c r="BRZ128" s="93"/>
      <c r="BSA128" s="93"/>
      <c r="BSB128" s="93"/>
      <c r="BSC128" s="93"/>
      <c r="BSD128" s="93"/>
      <c r="BSE128" s="93"/>
      <c r="BSF128" s="93"/>
      <c r="BSG128" s="93"/>
      <c r="BSH128" s="93"/>
      <c r="BSN128" s="93"/>
      <c r="BSQ128" s="93"/>
      <c r="BST128" s="93"/>
      <c r="BSW128" s="93"/>
      <c r="BSZ128" s="93"/>
      <c r="BTC128" s="93"/>
      <c r="BTI128" s="93"/>
      <c r="BTR128" s="93"/>
      <c r="BTU128" s="93"/>
      <c r="BTX128" s="93"/>
      <c r="BUA128" s="93"/>
      <c r="BUM128" s="93"/>
      <c r="BUS128" s="93"/>
      <c r="BUV128" s="93"/>
      <c r="BUY128" s="93"/>
      <c r="BVB128" s="93"/>
      <c r="BVH128" s="93"/>
      <c r="BVK128" s="93"/>
      <c r="BVN128" s="93"/>
      <c r="BVQ128" s="93"/>
      <c r="BVS128" s="93"/>
      <c r="BVT128" s="93"/>
      <c r="BVY128" s="93"/>
      <c r="BWB128" s="93"/>
      <c r="BWE128" s="93"/>
      <c r="BWH128" s="93"/>
      <c r="BWK128" s="93"/>
      <c r="BWN128" s="93"/>
      <c r="BWQ128" s="93"/>
      <c r="BWW128" s="93"/>
      <c r="BWZ128" s="93"/>
      <c r="BXC128" s="93"/>
      <c r="BXE128" s="93"/>
      <c r="BXF128" s="93"/>
      <c r="BXN128" s="93"/>
      <c r="BXQ128" s="93"/>
      <c r="BXT128" s="93"/>
      <c r="BYE128" s="93"/>
      <c r="BYF128" s="93"/>
      <c r="BYK128" s="93"/>
      <c r="BYO128" s="93"/>
      <c r="BYP128" s="93"/>
      <c r="BYX128" s="93"/>
      <c r="BYY128" s="93"/>
      <c r="BZY128" s="93"/>
      <c r="BZZ128" s="93"/>
      <c r="CAA128" s="93"/>
      <c r="CAB128" s="93"/>
      <c r="CAC128" s="93"/>
      <c r="CAD128" s="93"/>
      <c r="CAE128" s="93"/>
      <c r="CAF128" s="93"/>
      <c r="CAG128" s="93"/>
      <c r="CAH128" s="93"/>
      <c r="CAI128" s="93"/>
      <c r="CAJ128" s="93"/>
      <c r="CAK128" s="93"/>
      <c r="CAL128" s="93"/>
      <c r="CAM128" s="93"/>
      <c r="CAN128" s="93"/>
      <c r="CAO128" s="93"/>
      <c r="CAP128" s="93"/>
      <c r="CAQ128" s="93"/>
      <c r="CAR128" s="93"/>
      <c r="CAS128" s="93"/>
      <c r="CAT128" s="93"/>
      <c r="CAU128" s="93"/>
      <c r="CAV128" s="93"/>
      <c r="CAW128" s="93"/>
      <c r="CAX128" s="93"/>
      <c r="CAY128" s="93"/>
      <c r="CAZ128" s="93"/>
      <c r="CBA128" s="93"/>
      <c r="CBB128" s="93"/>
      <c r="CBC128" s="93"/>
      <c r="CBD128" s="93"/>
      <c r="CBE128" s="93"/>
      <c r="CBF128" s="93"/>
      <c r="CBG128" s="93"/>
      <c r="CBH128" s="93"/>
      <c r="CBI128" s="93"/>
      <c r="CBJ128" s="93"/>
      <c r="CBK128" s="93"/>
      <c r="CBL128" s="93"/>
      <c r="CBM128" s="93"/>
      <c r="CBN128" s="93"/>
      <c r="CBO128" s="93"/>
      <c r="CBP128" s="93"/>
      <c r="CBQ128" s="93"/>
      <c r="CBR128" s="93"/>
      <c r="CBS128" s="93"/>
      <c r="CBT128" s="93"/>
      <c r="CBU128" s="93"/>
      <c r="CBV128" s="93"/>
      <c r="CBW128" s="93"/>
      <c r="CBX128" s="93"/>
      <c r="CBY128" s="93"/>
      <c r="CBZ128" s="93"/>
      <c r="CCA128" s="93"/>
      <c r="CCB128" s="93"/>
      <c r="CCC128" s="93"/>
      <c r="CCD128" s="93"/>
      <c r="CCJ128" s="93"/>
      <c r="CCM128" s="93"/>
      <c r="CCP128" s="93"/>
      <c r="CCS128" s="93"/>
      <c r="CCV128" s="93"/>
      <c r="CCY128" s="93"/>
      <c r="CDE128" s="93"/>
      <c r="CDN128" s="93"/>
      <c r="CDQ128" s="93"/>
      <c r="CDT128" s="93"/>
      <c r="CDW128" s="93"/>
      <c r="CEI128" s="93"/>
      <c r="CEO128" s="93"/>
      <c r="CER128" s="93"/>
      <c r="CEU128" s="93"/>
      <c r="CEX128" s="93"/>
      <c r="CFD128" s="93"/>
      <c r="CFG128" s="93"/>
      <c r="CFJ128" s="93"/>
      <c r="CFM128" s="93"/>
      <c r="CFO128" s="93"/>
      <c r="CFP128" s="93"/>
      <c r="CFU128" s="93"/>
      <c r="CFX128" s="93"/>
      <c r="CGA128" s="93"/>
      <c r="CGD128" s="93"/>
      <c r="CGG128" s="93"/>
      <c r="CGJ128" s="93"/>
      <c r="CGM128" s="93"/>
      <c r="CGS128" s="93"/>
      <c r="CGV128" s="93"/>
      <c r="CGY128" s="93"/>
      <c r="CHA128" s="93"/>
      <c r="CHB128" s="93"/>
      <c r="CHJ128" s="93"/>
      <c r="CHM128" s="93"/>
      <c r="CHP128" s="93"/>
      <c r="CIA128" s="93"/>
      <c r="CIB128" s="93"/>
      <c r="CIG128" s="93"/>
      <c r="CIK128" s="93"/>
      <c r="CIL128" s="93"/>
      <c r="CIT128" s="93"/>
      <c r="CIU128" s="93"/>
      <c r="CJU128" s="93"/>
      <c r="CJV128" s="93"/>
      <c r="CJW128" s="93"/>
      <c r="CJX128" s="93"/>
      <c r="CJY128" s="93"/>
      <c r="CJZ128" s="93"/>
      <c r="CKA128" s="93"/>
      <c r="CKB128" s="93"/>
      <c r="CKC128" s="93"/>
      <c r="CKD128" s="93"/>
      <c r="CKE128" s="93"/>
      <c r="CKF128" s="93"/>
      <c r="CKG128" s="93"/>
      <c r="CKH128" s="93"/>
      <c r="CKI128" s="93"/>
      <c r="CKJ128" s="93"/>
      <c r="CKK128" s="93"/>
      <c r="CKL128" s="93"/>
      <c r="CKM128" s="93"/>
      <c r="CKN128" s="93"/>
      <c r="CKO128" s="93"/>
      <c r="CKP128" s="93"/>
      <c r="CKQ128" s="93"/>
      <c r="CKR128" s="93"/>
      <c r="CKS128" s="93"/>
      <c r="CKT128" s="93"/>
      <c r="CKU128" s="93"/>
      <c r="CKV128" s="93"/>
      <c r="CKW128" s="93"/>
      <c r="CKX128" s="93"/>
      <c r="CKY128" s="93"/>
      <c r="CKZ128" s="93"/>
      <c r="CLA128" s="93"/>
      <c r="CLB128" s="93"/>
      <c r="CLC128" s="93"/>
      <c r="CLD128" s="93"/>
      <c r="CLE128" s="93"/>
      <c r="CLF128" s="93"/>
      <c r="CLG128" s="93"/>
      <c r="CLH128" s="93"/>
      <c r="CLI128" s="93"/>
      <c r="CLJ128" s="93"/>
      <c r="CLK128" s="93"/>
      <c r="CLL128" s="93"/>
      <c r="CLM128" s="93"/>
      <c r="CLN128" s="93"/>
      <c r="CLO128" s="93"/>
      <c r="CLP128" s="93"/>
      <c r="CLQ128" s="93"/>
      <c r="CLR128" s="93"/>
      <c r="CLS128" s="93"/>
      <c r="CLT128" s="93"/>
      <c r="CLU128" s="93"/>
      <c r="CLV128" s="93"/>
      <c r="CLW128" s="93"/>
      <c r="CLX128" s="93"/>
      <c r="CLY128" s="93"/>
      <c r="CLZ128" s="93"/>
      <c r="CMF128" s="93"/>
      <c r="CMI128" s="93"/>
      <c r="CML128" s="93"/>
      <c r="CMO128" s="93"/>
      <c r="CMR128" s="93"/>
      <c r="CMU128" s="93"/>
      <c r="CNA128" s="93"/>
      <c r="CNJ128" s="93"/>
      <c r="CNM128" s="93"/>
      <c r="CNP128" s="93"/>
      <c r="CNS128" s="93"/>
      <c r="COE128" s="93"/>
      <c r="COK128" s="93"/>
      <c r="CON128" s="93"/>
      <c r="COQ128" s="93"/>
      <c r="COT128" s="93"/>
      <c r="COZ128" s="93"/>
      <c r="CPC128" s="93"/>
      <c r="CPF128" s="93"/>
      <c r="CPI128" s="93"/>
      <c r="CPK128" s="93"/>
      <c r="CPL128" s="93"/>
      <c r="CPQ128" s="93"/>
      <c r="CPT128" s="93"/>
      <c r="CPW128" s="93"/>
      <c r="CPZ128" s="93"/>
      <c r="CQC128" s="93"/>
      <c r="CQF128" s="93"/>
      <c r="CQI128" s="93"/>
      <c r="CQO128" s="93"/>
      <c r="CQR128" s="93"/>
      <c r="CQU128" s="93"/>
      <c r="CQW128" s="93"/>
      <c r="CQX128" s="93"/>
      <c r="CRF128" s="93"/>
      <c r="CRI128" s="93"/>
      <c r="CRL128" s="93"/>
      <c r="CRW128" s="93"/>
      <c r="CRX128" s="93"/>
      <c r="CSC128" s="93"/>
      <c r="CSG128" s="93"/>
      <c r="CSH128" s="93"/>
      <c r="CSP128" s="93"/>
      <c r="CSQ128" s="93"/>
      <c r="CTQ128" s="93"/>
      <c r="CTR128" s="93"/>
      <c r="CTS128" s="93"/>
      <c r="CTT128" s="93"/>
      <c r="CTU128" s="93"/>
      <c r="CTV128" s="93"/>
      <c r="CTW128" s="93"/>
      <c r="CTX128" s="93"/>
      <c r="CTY128" s="93"/>
      <c r="CTZ128" s="93"/>
      <c r="CUA128" s="93"/>
      <c r="CUB128" s="93"/>
      <c r="CUC128" s="93"/>
      <c r="CUD128" s="93"/>
      <c r="CUE128" s="93"/>
      <c r="CUF128" s="93"/>
      <c r="CUG128" s="93"/>
      <c r="CUH128" s="93"/>
      <c r="CUI128" s="93"/>
      <c r="CUJ128" s="93"/>
      <c r="CUK128" s="93"/>
      <c r="CUL128" s="93"/>
      <c r="CUM128" s="93"/>
      <c r="CUN128" s="93"/>
      <c r="CUO128" s="93"/>
      <c r="CUP128" s="93"/>
      <c r="CUQ128" s="93"/>
      <c r="CUR128" s="93"/>
      <c r="CUS128" s="93"/>
      <c r="CUT128" s="93"/>
      <c r="CUU128" s="93"/>
      <c r="CUV128" s="93"/>
      <c r="CUW128" s="93"/>
      <c r="CUX128" s="93"/>
      <c r="CUY128" s="93"/>
      <c r="CUZ128" s="93"/>
      <c r="CVA128" s="93"/>
      <c r="CVB128" s="93"/>
      <c r="CVC128" s="93"/>
      <c r="CVD128" s="93"/>
      <c r="CVE128" s="93"/>
      <c r="CVF128" s="93"/>
      <c r="CVG128" s="93"/>
      <c r="CVH128" s="93"/>
      <c r="CVI128" s="93"/>
      <c r="CVJ128" s="93"/>
      <c r="CVK128" s="93"/>
      <c r="CVL128" s="93"/>
      <c r="CVM128" s="93"/>
      <c r="CVN128" s="93"/>
      <c r="CVO128" s="93"/>
      <c r="CVP128" s="93"/>
      <c r="CVQ128" s="93"/>
      <c r="CVR128" s="93"/>
      <c r="CVS128" s="93"/>
      <c r="CVT128" s="93"/>
      <c r="CVU128" s="93"/>
      <c r="CVV128" s="93"/>
      <c r="CWB128" s="93"/>
      <c r="CWE128" s="93"/>
      <c r="CWH128" s="93"/>
      <c r="CWK128" s="93"/>
      <c r="CWN128" s="93"/>
      <c r="CWQ128" s="93"/>
      <c r="CWW128" s="93"/>
      <c r="CXF128" s="93"/>
      <c r="CXI128" s="93"/>
      <c r="CXL128" s="93"/>
      <c r="CXO128" s="93"/>
      <c r="CYA128" s="93"/>
      <c r="CYG128" s="93"/>
      <c r="CYJ128" s="93"/>
      <c r="CYM128" s="93"/>
      <c r="CYP128" s="93"/>
      <c r="CYV128" s="93"/>
      <c r="CYY128" s="93"/>
      <c r="CZB128" s="93"/>
      <c r="CZE128" s="93"/>
      <c r="CZG128" s="93"/>
      <c r="CZH128" s="93"/>
      <c r="CZM128" s="93"/>
      <c r="CZP128" s="93"/>
      <c r="CZS128" s="93"/>
      <c r="CZV128" s="93"/>
      <c r="CZY128" s="93"/>
      <c r="DAB128" s="93"/>
      <c r="DAE128" s="93"/>
      <c r="DAK128" s="93"/>
      <c r="DAN128" s="93"/>
      <c r="DAQ128" s="93"/>
      <c r="DAS128" s="93"/>
      <c r="DAT128" s="93"/>
      <c r="DBB128" s="93"/>
      <c r="DBE128" s="93"/>
      <c r="DBH128" s="93"/>
      <c r="DBS128" s="93"/>
      <c r="DBT128" s="93"/>
      <c r="DBY128" s="93"/>
      <c r="DCC128" s="93"/>
      <c r="DCD128" s="93"/>
      <c r="DCL128" s="93"/>
      <c r="DCM128" s="93"/>
      <c r="DDM128" s="93"/>
      <c r="DDN128" s="93"/>
      <c r="DDO128" s="93"/>
      <c r="DDP128" s="93"/>
      <c r="DDQ128" s="93"/>
      <c r="DDR128" s="93"/>
      <c r="DDS128" s="93"/>
      <c r="DDT128" s="93"/>
      <c r="DDU128" s="93"/>
      <c r="DDV128" s="93"/>
      <c r="DDW128" s="93"/>
      <c r="DDX128" s="93"/>
      <c r="DDY128" s="93"/>
      <c r="DDZ128" s="93"/>
      <c r="DEA128" s="93"/>
      <c r="DEB128" s="93"/>
      <c r="DEC128" s="93"/>
      <c r="DED128" s="93"/>
      <c r="DEE128" s="93"/>
      <c r="DEF128" s="93"/>
      <c r="DEG128" s="93"/>
      <c r="DEH128" s="93"/>
      <c r="DEI128" s="93"/>
      <c r="DEJ128" s="93"/>
      <c r="DEK128" s="93"/>
      <c r="DEL128" s="93"/>
      <c r="DEM128" s="93"/>
      <c r="DEN128" s="93"/>
      <c r="DEO128" s="93"/>
      <c r="DEP128" s="93"/>
      <c r="DEQ128" s="93"/>
      <c r="DER128" s="93"/>
      <c r="DES128" s="93"/>
      <c r="DET128" s="93"/>
      <c r="DEU128" s="93"/>
      <c r="DEV128" s="93"/>
      <c r="DEW128" s="93"/>
      <c r="DEX128" s="93"/>
      <c r="DEY128" s="93"/>
      <c r="DEZ128" s="93"/>
      <c r="DFA128" s="93"/>
      <c r="DFB128" s="93"/>
      <c r="DFC128" s="93"/>
      <c r="DFD128" s="93"/>
      <c r="DFE128" s="93"/>
      <c r="DFF128" s="93"/>
      <c r="DFG128" s="93"/>
      <c r="DFH128" s="93"/>
      <c r="DFI128" s="93"/>
      <c r="DFJ128" s="93"/>
      <c r="DFK128" s="93"/>
      <c r="DFL128" s="93"/>
      <c r="DFM128" s="93"/>
      <c r="DFN128" s="93"/>
      <c r="DFO128" s="93"/>
      <c r="DFP128" s="93"/>
      <c r="DFQ128" s="93"/>
      <c r="DFR128" s="93"/>
      <c r="DFX128" s="93"/>
      <c r="DGA128" s="93"/>
      <c r="DGD128" s="93"/>
      <c r="DGG128" s="93"/>
      <c r="DGJ128" s="93"/>
      <c r="DGM128" s="93"/>
      <c r="DGS128" s="93"/>
      <c r="DHB128" s="93"/>
      <c r="DHE128" s="93"/>
      <c r="DHH128" s="93"/>
      <c r="DHK128" s="93"/>
      <c r="DHW128" s="93"/>
      <c r="DIC128" s="93"/>
      <c r="DIF128" s="93"/>
      <c r="DII128" s="93"/>
      <c r="DIL128" s="93"/>
      <c r="DIR128" s="93"/>
      <c r="DIU128" s="93"/>
      <c r="DIX128" s="93"/>
      <c r="DJA128" s="93"/>
      <c r="DJC128" s="93"/>
      <c r="DJD128" s="93"/>
      <c r="DJI128" s="93"/>
      <c r="DJL128" s="93"/>
      <c r="DJO128" s="93"/>
      <c r="DJR128" s="93"/>
      <c r="DJU128" s="93"/>
      <c r="DJX128" s="93"/>
      <c r="DKA128" s="93"/>
      <c r="DKG128" s="93"/>
      <c r="DKJ128" s="93"/>
      <c r="DKM128" s="93"/>
      <c r="DKO128" s="93"/>
      <c r="DKP128" s="93"/>
      <c r="DKX128" s="93"/>
      <c r="DLA128" s="93"/>
      <c r="DLD128" s="93"/>
      <c r="DLO128" s="93"/>
      <c r="DLP128" s="93"/>
      <c r="DLU128" s="93"/>
      <c r="DLY128" s="93"/>
      <c r="DLZ128" s="93"/>
      <c r="DMH128" s="93"/>
      <c r="DMI128" s="93"/>
      <c r="DNI128" s="93"/>
      <c r="DNJ128" s="93"/>
      <c r="DNK128" s="93"/>
      <c r="DNL128" s="93"/>
      <c r="DNM128" s="93"/>
      <c r="DNN128" s="93"/>
      <c r="DNO128" s="93"/>
      <c r="DNP128" s="93"/>
      <c r="DNQ128" s="93"/>
      <c r="DNR128" s="93"/>
      <c r="DNS128" s="93"/>
      <c r="DNT128" s="93"/>
      <c r="DNU128" s="93"/>
      <c r="DNV128" s="93"/>
      <c r="DNW128" s="93"/>
      <c r="DNX128" s="93"/>
      <c r="DNY128" s="93"/>
      <c r="DNZ128" s="93"/>
      <c r="DOA128" s="93"/>
      <c r="DOB128" s="93"/>
      <c r="DOC128" s="93"/>
      <c r="DOD128" s="93"/>
      <c r="DOE128" s="93"/>
      <c r="DOF128" s="93"/>
      <c r="DOG128" s="93"/>
      <c r="DOH128" s="93"/>
      <c r="DOI128" s="93"/>
      <c r="DOJ128" s="93"/>
      <c r="DOK128" s="93"/>
      <c r="DOL128" s="93"/>
      <c r="DOM128" s="93"/>
      <c r="DON128" s="93"/>
      <c r="DOO128" s="93"/>
      <c r="DOP128" s="93"/>
      <c r="DOQ128" s="93"/>
      <c r="DOR128" s="93"/>
      <c r="DOS128" s="93"/>
      <c r="DOT128" s="93"/>
      <c r="DOU128" s="93"/>
      <c r="DOV128" s="93"/>
      <c r="DOW128" s="93"/>
      <c r="DOX128" s="93"/>
      <c r="DOY128" s="93"/>
      <c r="DOZ128" s="93"/>
      <c r="DPA128" s="93"/>
      <c r="DPB128" s="93"/>
      <c r="DPC128" s="93"/>
      <c r="DPD128" s="93"/>
      <c r="DPE128" s="93"/>
      <c r="DPF128" s="93"/>
      <c r="DPG128" s="93"/>
      <c r="DPH128" s="93"/>
      <c r="DPI128" s="93"/>
      <c r="DPJ128" s="93"/>
      <c r="DPK128" s="93"/>
      <c r="DPL128" s="93"/>
      <c r="DPM128" s="93"/>
      <c r="DPN128" s="93"/>
      <c r="DPT128" s="93"/>
      <c r="DPW128" s="93"/>
      <c r="DPZ128" s="93"/>
      <c r="DQC128" s="93"/>
      <c r="DQF128" s="93"/>
      <c r="DQI128" s="93"/>
      <c r="DQO128" s="93"/>
      <c r="DQX128" s="93"/>
      <c r="DRA128" s="93"/>
      <c r="DRD128" s="93"/>
      <c r="DRG128" s="93"/>
      <c r="DRS128" s="93"/>
      <c r="DRY128" s="93"/>
      <c r="DSB128" s="93"/>
      <c r="DSE128" s="93"/>
      <c r="DSH128" s="93"/>
      <c r="DSN128" s="93"/>
      <c r="DSQ128" s="93"/>
      <c r="DST128" s="93"/>
      <c r="DSW128" s="93"/>
      <c r="DSY128" s="93"/>
      <c r="DSZ128" s="93"/>
      <c r="DTE128" s="93"/>
      <c r="DTH128" s="93"/>
      <c r="DTK128" s="93"/>
      <c r="DTN128" s="93"/>
      <c r="DTQ128" s="93"/>
      <c r="DTT128" s="93"/>
      <c r="DTW128" s="93"/>
      <c r="DUC128" s="93"/>
      <c r="DUF128" s="93"/>
      <c r="DUI128" s="93"/>
      <c r="DUK128" s="93"/>
      <c r="DUL128" s="93"/>
      <c r="DUT128" s="93"/>
      <c r="DUW128" s="93"/>
      <c r="DUZ128" s="93"/>
      <c r="DVK128" s="93"/>
      <c r="DVL128" s="93"/>
      <c r="DVQ128" s="93"/>
      <c r="DVU128" s="93"/>
      <c r="DVV128" s="93"/>
      <c r="DWD128" s="93"/>
      <c r="DWE128" s="93"/>
      <c r="DXE128" s="93"/>
      <c r="DXF128" s="93"/>
      <c r="DXG128" s="93"/>
      <c r="DXH128" s="93"/>
      <c r="DXI128" s="93"/>
      <c r="DXJ128" s="93"/>
      <c r="DXK128" s="93"/>
      <c r="DXL128" s="93"/>
      <c r="DXM128" s="93"/>
      <c r="DXN128" s="93"/>
      <c r="DXO128" s="93"/>
      <c r="DXP128" s="93"/>
      <c r="DXQ128" s="93"/>
      <c r="DXR128" s="93"/>
      <c r="DXS128" s="93"/>
      <c r="DXT128" s="93"/>
      <c r="DXU128" s="93"/>
      <c r="DXV128" s="93"/>
      <c r="DXW128" s="93"/>
      <c r="DXX128" s="93"/>
      <c r="DXY128" s="93"/>
      <c r="DXZ128" s="93"/>
      <c r="DYA128" s="93"/>
      <c r="DYB128" s="93"/>
      <c r="DYC128" s="93"/>
      <c r="DYD128" s="93"/>
      <c r="DYE128" s="93"/>
      <c r="DYF128" s="93"/>
      <c r="DYG128" s="93"/>
      <c r="DYH128" s="93"/>
      <c r="DYI128" s="93"/>
      <c r="DYJ128" s="93"/>
      <c r="DYK128" s="93"/>
      <c r="DYL128" s="93"/>
      <c r="DYM128" s="93"/>
      <c r="DYN128" s="93"/>
      <c r="DYO128" s="93"/>
      <c r="DYP128" s="93"/>
      <c r="DYQ128" s="93"/>
      <c r="DYR128" s="93"/>
      <c r="DYS128" s="93"/>
      <c r="DYT128" s="93"/>
      <c r="DYU128" s="93"/>
      <c r="DYV128" s="93"/>
      <c r="DYW128" s="93"/>
      <c r="DYX128" s="93"/>
      <c r="DYY128" s="93"/>
      <c r="DYZ128" s="93"/>
      <c r="DZA128" s="93"/>
      <c r="DZB128" s="93"/>
      <c r="DZC128" s="93"/>
      <c r="DZD128" s="93"/>
      <c r="DZE128" s="93"/>
      <c r="DZF128" s="93"/>
      <c r="DZG128" s="93"/>
      <c r="DZH128" s="93"/>
      <c r="DZI128" s="93"/>
      <c r="DZJ128" s="93"/>
      <c r="DZP128" s="93"/>
      <c r="DZS128" s="93"/>
      <c r="DZV128" s="93"/>
      <c r="DZY128" s="93"/>
      <c r="EAB128" s="93"/>
      <c r="EAE128" s="93"/>
      <c r="EAK128" s="93"/>
      <c r="EAT128" s="93"/>
      <c r="EAW128" s="93"/>
      <c r="EAZ128" s="93"/>
      <c r="EBC128" s="93"/>
      <c r="EBO128" s="93"/>
      <c r="EBU128" s="93"/>
      <c r="EBX128" s="93"/>
      <c r="ECA128" s="93"/>
      <c r="ECD128" s="93"/>
      <c r="ECJ128" s="93"/>
      <c r="ECM128" s="93"/>
      <c r="ECP128" s="93"/>
      <c r="ECS128" s="93"/>
      <c r="ECU128" s="93"/>
      <c r="ECV128" s="93"/>
      <c r="EDA128" s="93"/>
      <c r="EDD128" s="93"/>
      <c r="EDG128" s="93"/>
      <c r="EDJ128" s="93"/>
      <c r="EDM128" s="93"/>
      <c r="EDP128" s="93"/>
      <c r="EDS128" s="93"/>
      <c r="EDY128" s="93"/>
      <c r="EEB128" s="93"/>
      <c r="EEE128" s="93"/>
      <c r="EEG128" s="93"/>
      <c r="EEH128" s="93"/>
      <c r="EEP128" s="93"/>
      <c r="EES128" s="93"/>
      <c r="EEV128" s="93"/>
      <c r="EFG128" s="93"/>
      <c r="EFH128" s="93"/>
      <c r="EFM128" s="93"/>
      <c r="EFQ128" s="93"/>
      <c r="EFR128" s="93"/>
      <c r="EFZ128" s="93"/>
      <c r="EGA128" s="93"/>
      <c r="EHA128" s="93"/>
      <c r="EHB128" s="93"/>
      <c r="EHC128" s="93"/>
      <c r="EHD128" s="93"/>
      <c r="EHE128" s="93"/>
      <c r="EHF128" s="93"/>
      <c r="EHG128" s="93"/>
      <c r="EHH128" s="93"/>
      <c r="EHI128" s="93"/>
      <c r="EHJ128" s="93"/>
      <c r="EHK128" s="93"/>
      <c r="EHL128" s="93"/>
      <c r="EHM128" s="93"/>
      <c r="EHN128" s="93"/>
      <c r="EHO128" s="93"/>
      <c r="EHP128" s="93"/>
      <c r="EHQ128" s="93"/>
      <c r="EHR128" s="93"/>
      <c r="EHS128" s="93"/>
      <c r="EHT128" s="93"/>
      <c r="EHU128" s="93"/>
      <c r="EHV128" s="93"/>
      <c r="EHW128" s="93"/>
      <c r="EHX128" s="93"/>
      <c r="EHY128" s="93"/>
      <c r="EHZ128" s="93"/>
      <c r="EIA128" s="93"/>
      <c r="EIB128" s="93"/>
      <c r="EIC128" s="93"/>
      <c r="EID128" s="93"/>
      <c r="EIE128" s="93"/>
      <c r="EIF128" s="93"/>
      <c r="EIG128" s="93"/>
      <c r="EIH128" s="93"/>
      <c r="EII128" s="93"/>
      <c r="EIJ128" s="93"/>
      <c r="EIK128" s="93"/>
      <c r="EIL128" s="93"/>
      <c r="EIM128" s="93"/>
      <c r="EIN128" s="93"/>
      <c r="EIO128" s="93"/>
      <c r="EIP128" s="93"/>
      <c r="EIQ128" s="93"/>
      <c r="EIR128" s="93"/>
      <c r="EIS128" s="93"/>
      <c r="EIT128" s="93"/>
      <c r="EIU128" s="93"/>
      <c r="EIV128" s="93"/>
      <c r="EIW128" s="93"/>
      <c r="EIX128" s="93"/>
      <c r="EIY128" s="93"/>
      <c r="EIZ128" s="93"/>
      <c r="EJA128" s="93"/>
      <c r="EJB128" s="93"/>
      <c r="EJC128" s="93"/>
      <c r="EJD128" s="93"/>
      <c r="EJE128" s="93"/>
      <c r="EJF128" s="93"/>
      <c r="EJL128" s="93"/>
      <c r="EJO128" s="93"/>
      <c r="EJR128" s="93"/>
      <c r="EJU128" s="93"/>
      <c r="EJX128" s="93"/>
      <c r="EKA128" s="93"/>
      <c r="EKG128" s="93"/>
      <c r="EKP128" s="93"/>
      <c r="EKS128" s="93"/>
      <c r="EKV128" s="93"/>
      <c r="EKY128" s="93"/>
      <c r="ELK128" s="93"/>
      <c r="ELQ128" s="93"/>
      <c r="ELT128" s="93"/>
      <c r="ELW128" s="93"/>
      <c r="ELZ128" s="93"/>
      <c r="EMF128" s="93"/>
      <c r="EMI128" s="93"/>
      <c r="EML128" s="93"/>
      <c r="EMO128" s="93"/>
      <c r="EMQ128" s="93"/>
      <c r="EMR128" s="93"/>
      <c r="EMW128" s="93"/>
      <c r="EMZ128" s="93"/>
      <c r="ENC128" s="93"/>
      <c r="ENF128" s="93"/>
      <c r="ENI128" s="93"/>
      <c r="ENL128" s="93"/>
      <c r="ENO128" s="93"/>
      <c r="ENU128" s="93"/>
      <c r="ENX128" s="93"/>
      <c r="EOA128" s="93"/>
      <c r="EOC128" s="93"/>
      <c r="EOD128" s="93"/>
      <c r="EOL128" s="93"/>
      <c r="EOO128" s="93"/>
      <c r="EOR128" s="93"/>
      <c r="EPC128" s="93"/>
      <c r="EPD128" s="93"/>
      <c r="EPI128" s="93"/>
      <c r="EPM128" s="93"/>
      <c r="EPN128" s="93"/>
      <c r="EPV128" s="93"/>
      <c r="EPW128" s="93"/>
      <c r="EQW128" s="93"/>
      <c r="EQX128" s="93"/>
      <c r="EQY128" s="93"/>
      <c r="EQZ128" s="93"/>
      <c r="ERA128" s="93"/>
      <c r="ERB128" s="93"/>
      <c r="ERC128" s="93"/>
      <c r="ERD128" s="93"/>
      <c r="ERE128" s="93"/>
      <c r="ERF128" s="93"/>
      <c r="ERG128" s="93"/>
      <c r="ERH128" s="93"/>
      <c r="ERI128" s="93"/>
      <c r="ERJ128" s="93"/>
      <c r="ERK128" s="93"/>
      <c r="ERL128" s="93"/>
      <c r="ERM128" s="93"/>
      <c r="ERN128" s="93"/>
      <c r="ERO128" s="93"/>
      <c r="ERP128" s="93"/>
      <c r="ERQ128" s="93"/>
      <c r="ERR128" s="93"/>
      <c r="ERS128" s="93"/>
      <c r="ERT128" s="93"/>
      <c r="ERU128" s="93"/>
      <c r="ERV128" s="93"/>
      <c r="ERW128" s="93"/>
      <c r="ERX128" s="93"/>
      <c r="ERY128" s="93"/>
      <c r="ERZ128" s="93"/>
      <c r="ESA128" s="93"/>
      <c r="ESB128" s="93"/>
      <c r="ESC128" s="93"/>
      <c r="ESD128" s="93"/>
      <c r="ESE128" s="93"/>
      <c r="ESF128" s="93"/>
      <c r="ESG128" s="93"/>
      <c r="ESH128" s="93"/>
      <c r="ESI128" s="93"/>
      <c r="ESJ128" s="93"/>
      <c r="ESK128" s="93"/>
      <c r="ESL128" s="93"/>
      <c r="ESM128" s="93"/>
      <c r="ESN128" s="93"/>
      <c r="ESO128" s="93"/>
      <c r="ESP128" s="93"/>
      <c r="ESQ128" s="93"/>
      <c r="ESR128" s="93"/>
      <c r="ESS128" s="93"/>
      <c r="EST128" s="93"/>
      <c r="ESU128" s="93"/>
      <c r="ESV128" s="93"/>
      <c r="ESW128" s="93"/>
      <c r="ESX128" s="93"/>
      <c r="ESY128" s="93"/>
      <c r="ESZ128" s="93"/>
      <c r="ETA128" s="93"/>
      <c r="ETB128" s="93"/>
      <c r="ETH128" s="93"/>
      <c r="ETK128" s="93"/>
      <c r="ETN128" s="93"/>
      <c r="ETQ128" s="93"/>
      <c r="ETT128" s="93"/>
      <c r="ETW128" s="93"/>
      <c r="EUC128" s="93"/>
      <c r="EUL128" s="93"/>
      <c r="EUO128" s="93"/>
      <c r="EUR128" s="93"/>
      <c r="EUU128" s="93"/>
      <c r="EVG128" s="93"/>
      <c r="EVM128" s="93"/>
      <c r="EVP128" s="93"/>
      <c r="EVS128" s="93"/>
      <c r="EVV128" s="93"/>
      <c r="EWB128" s="93"/>
      <c r="EWE128" s="93"/>
      <c r="EWH128" s="93"/>
      <c r="EWK128" s="93"/>
      <c r="EWM128" s="93"/>
      <c r="EWN128" s="93"/>
      <c r="EWS128" s="93"/>
      <c r="EWV128" s="93"/>
      <c r="EWY128" s="93"/>
      <c r="EXB128" s="93"/>
      <c r="EXE128" s="93"/>
      <c r="EXH128" s="93"/>
      <c r="EXK128" s="93"/>
      <c r="EXQ128" s="93"/>
      <c r="EXT128" s="93"/>
      <c r="EXW128" s="93"/>
      <c r="EXY128" s="93"/>
      <c r="EXZ128" s="93"/>
      <c r="EYH128" s="93"/>
      <c r="EYK128" s="93"/>
      <c r="EYN128" s="93"/>
      <c r="EYY128" s="93"/>
      <c r="EYZ128" s="93"/>
      <c r="EZE128" s="93"/>
      <c r="EZI128" s="93"/>
      <c r="EZJ128" s="93"/>
      <c r="EZR128" s="93"/>
      <c r="EZS128" s="93"/>
      <c r="FAS128" s="93"/>
      <c r="FAT128" s="93"/>
      <c r="FAU128" s="93"/>
      <c r="FAV128" s="93"/>
      <c r="FAW128" s="93"/>
      <c r="FAX128" s="93"/>
      <c r="FAY128" s="93"/>
      <c r="FAZ128" s="93"/>
      <c r="FBA128" s="93"/>
      <c r="FBB128" s="93"/>
      <c r="FBC128" s="93"/>
      <c r="FBD128" s="93"/>
      <c r="FBE128" s="93"/>
      <c r="FBF128" s="93"/>
      <c r="FBG128" s="93"/>
      <c r="FBH128" s="93"/>
      <c r="FBI128" s="93"/>
      <c r="FBJ128" s="93"/>
      <c r="FBK128" s="93"/>
      <c r="FBL128" s="93"/>
      <c r="FBM128" s="93"/>
      <c r="FBN128" s="93"/>
      <c r="FBO128" s="93"/>
      <c r="FBP128" s="93"/>
      <c r="FBQ128" s="93"/>
      <c r="FBR128" s="93"/>
      <c r="FBS128" s="93"/>
      <c r="FBT128" s="93"/>
      <c r="FBU128" s="93"/>
      <c r="FBV128" s="93"/>
      <c r="FBW128" s="93"/>
      <c r="FBX128" s="93"/>
      <c r="FBY128" s="93"/>
      <c r="FBZ128" s="93"/>
      <c r="FCA128" s="93"/>
      <c r="FCB128" s="93"/>
      <c r="FCC128" s="93"/>
      <c r="FCD128" s="93"/>
      <c r="FCE128" s="93"/>
      <c r="FCF128" s="93"/>
      <c r="FCG128" s="93"/>
      <c r="FCH128" s="93"/>
      <c r="FCI128" s="93"/>
      <c r="FCJ128" s="93"/>
      <c r="FCK128" s="93"/>
      <c r="FCL128" s="93"/>
      <c r="FCM128" s="93"/>
      <c r="FCN128" s="93"/>
      <c r="FCO128" s="93"/>
      <c r="FCP128" s="93"/>
      <c r="FCQ128" s="93"/>
      <c r="FCR128" s="93"/>
      <c r="FCS128" s="93"/>
      <c r="FCT128" s="93"/>
      <c r="FCU128" s="93"/>
      <c r="FCV128" s="93"/>
      <c r="FCW128" s="93"/>
      <c r="FCX128" s="93"/>
      <c r="FDD128" s="93"/>
      <c r="FDG128" s="93"/>
      <c r="FDJ128" s="93"/>
      <c r="FDM128" s="93"/>
      <c r="FDP128" s="93"/>
      <c r="FDS128" s="93"/>
      <c r="FDY128" s="93"/>
      <c r="FEH128" s="93"/>
      <c r="FEK128" s="93"/>
      <c r="FEN128" s="93"/>
      <c r="FEQ128" s="93"/>
      <c r="FFC128" s="93"/>
      <c r="FFI128" s="93"/>
      <c r="FFL128" s="93"/>
      <c r="FFO128" s="93"/>
      <c r="FFR128" s="93"/>
      <c r="FFX128" s="93"/>
      <c r="FGA128" s="93"/>
      <c r="FGD128" s="93"/>
      <c r="FGG128" s="93"/>
      <c r="FGI128" s="93"/>
      <c r="FGJ128" s="93"/>
      <c r="FGO128" s="93"/>
      <c r="FGR128" s="93"/>
      <c r="FGU128" s="93"/>
      <c r="FGX128" s="93"/>
      <c r="FHA128" s="93"/>
      <c r="FHD128" s="93"/>
      <c r="FHG128" s="93"/>
      <c r="FHM128" s="93"/>
      <c r="FHP128" s="93"/>
      <c r="FHS128" s="93"/>
      <c r="FHU128" s="93"/>
      <c r="FHV128" s="93"/>
      <c r="FID128" s="93"/>
      <c r="FIG128" s="93"/>
      <c r="FIJ128" s="93"/>
      <c r="FIU128" s="93"/>
      <c r="FIV128" s="93"/>
      <c r="FJA128" s="93"/>
      <c r="FJE128" s="93"/>
      <c r="FJF128" s="93"/>
      <c r="FJN128" s="93"/>
      <c r="FJO128" s="93"/>
      <c r="FKO128" s="93"/>
      <c r="FKP128" s="93"/>
      <c r="FKQ128" s="93"/>
      <c r="FKR128" s="93"/>
      <c r="FKS128" s="93"/>
      <c r="FKT128" s="93"/>
      <c r="FKU128" s="93"/>
      <c r="FKV128" s="93"/>
      <c r="FKW128" s="93"/>
      <c r="FKX128" s="93"/>
      <c r="FKY128" s="93"/>
      <c r="FKZ128" s="93"/>
      <c r="FLA128" s="93"/>
      <c r="FLB128" s="93"/>
      <c r="FLC128" s="93"/>
      <c r="FLD128" s="93"/>
      <c r="FLE128" s="93"/>
      <c r="FLF128" s="93"/>
      <c r="FLG128" s="93"/>
      <c r="FLH128" s="93"/>
      <c r="FLI128" s="93"/>
      <c r="FLJ128" s="93"/>
      <c r="FLK128" s="93"/>
      <c r="FLL128" s="93"/>
      <c r="FLM128" s="93"/>
      <c r="FLN128" s="93"/>
      <c r="FLO128" s="93"/>
      <c r="FLP128" s="93"/>
      <c r="FLQ128" s="93"/>
      <c r="FLR128" s="93"/>
      <c r="FLS128" s="93"/>
      <c r="FLT128" s="93"/>
      <c r="FLU128" s="93"/>
      <c r="FLV128" s="93"/>
      <c r="FLW128" s="93"/>
      <c r="FLX128" s="93"/>
      <c r="FLY128" s="93"/>
      <c r="FLZ128" s="93"/>
      <c r="FMA128" s="93"/>
      <c r="FMB128" s="93"/>
      <c r="FMC128" s="93"/>
      <c r="FMD128" s="93"/>
      <c r="FME128" s="93"/>
      <c r="FMF128" s="93"/>
      <c r="FMG128" s="93"/>
      <c r="FMH128" s="93"/>
      <c r="FMI128" s="93"/>
      <c r="FMJ128" s="93"/>
      <c r="FMK128" s="93"/>
      <c r="FML128" s="93"/>
      <c r="FMM128" s="93"/>
      <c r="FMN128" s="93"/>
      <c r="FMO128" s="93"/>
      <c r="FMP128" s="93"/>
      <c r="FMQ128" s="93"/>
      <c r="FMR128" s="93"/>
      <c r="FMS128" s="93"/>
      <c r="FMT128" s="93"/>
      <c r="FMZ128" s="93"/>
      <c r="FNC128" s="93"/>
      <c r="FNF128" s="93"/>
      <c r="FNI128" s="93"/>
      <c r="FNL128" s="93"/>
      <c r="FNO128" s="93"/>
      <c r="FNU128" s="93"/>
      <c r="FOD128" s="93"/>
      <c r="FOG128" s="93"/>
      <c r="FOJ128" s="93"/>
      <c r="FOM128" s="93"/>
      <c r="FOY128" s="93"/>
      <c r="FPE128" s="93"/>
      <c r="FPH128" s="93"/>
      <c r="FPK128" s="93"/>
      <c r="FPN128" s="93"/>
      <c r="FPT128" s="93"/>
      <c r="FPW128" s="93"/>
      <c r="FPZ128" s="93"/>
      <c r="FQC128" s="93"/>
      <c r="FQE128" s="93"/>
      <c r="FQF128" s="93"/>
      <c r="FQK128" s="93"/>
      <c r="FQN128" s="93"/>
      <c r="FQQ128" s="93"/>
      <c r="FQT128" s="93"/>
      <c r="FQW128" s="93"/>
      <c r="FQZ128" s="93"/>
      <c r="FRC128" s="93"/>
      <c r="FRI128" s="93"/>
      <c r="FRL128" s="93"/>
      <c r="FRO128" s="93"/>
      <c r="FRQ128" s="93"/>
      <c r="FRR128" s="93"/>
      <c r="FRZ128" s="93"/>
      <c r="FSC128" s="93"/>
      <c r="FSF128" s="93"/>
      <c r="FSQ128" s="93"/>
      <c r="FSR128" s="93"/>
      <c r="FSW128" s="93"/>
      <c r="FTA128" s="93"/>
      <c r="FTB128" s="93"/>
      <c r="FTJ128" s="93"/>
      <c r="FTK128" s="93"/>
      <c r="FUK128" s="93"/>
      <c r="FUL128" s="93"/>
      <c r="FUM128" s="93"/>
      <c r="FUN128" s="93"/>
      <c r="FUO128" s="93"/>
      <c r="FUP128" s="93"/>
      <c r="FUQ128" s="93"/>
      <c r="FUR128" s="93"/>
      <c r="FUS128" s="93"/>
      <c r="FUT128" s="93"/>
      <c r="FUU128" s="93"/>
      <c r="FUV128" s="93"/>
      <c r="FUW128" s="93"/>
      <c r="FUX128" s="93"/>
      <c r="FUY128" s="93"/>
      <c r="FUZ128" s="93"/>
      <c r="FVA128" s="93"/>
      <c r="FVB128" s="93"/>
      <c r="FVC128" s="93"/>
      <c r="FVD128" s="93"/>
      <c r="FVE128" s="93"/>
      <c r="FVF128" s="93"/>
      <c r="FVG128" s="93"/>
      <c r="FVH128" s="93"/>
      <c r="FVI128" s="93"/>
      <c r="FVJ128" s="93"/>
      <c r="FVK128" s="93"/>
      <c r="FVL128" s="93"/>
      <c r="FVM128" s="93"/>
      <c r="FVN128" s="93"/>
      <c r="FVO128" s="93"/>
      <c r="FVP128" s="93"/>
      <c r="FVQ128" s="93"/>
      <c r="FVR128" s="93"/>
      <c r="FVS128" s="93"/>
      <c r="FVT128" s="93"/>
      <c r="FVU128" s="93"/>
      <c r="FVV128" s="93"/>
      <c r="FVW128" s="93"/>
      <c r="FVX128" s="93"/>
      <c r="FVY128" s="93"/>
      <c r="FVZ128" s="93"/>
      <c r="FWA128" s="93"/>
      <c r="FWB128" s="93"/>
      <c r="FWC128" s="93"/>
      <c r="FWD128" s="93"/>
      <c r="FWE128" s="93"/>
      <c r="FWF128" s="93"/>
      <c r="FWG128" s="93"/>
      <c r="FWH128" s="93"/>
      <c r="FWI128" s="93"/>
      <c r="FWJ128" s="93"/>
      <c r="FWK128" s="93"/>
      <c r="FWL128" s="93"/>
      <c r="FWM128" s="93"/>
      <c r="FWN128" s="93"/>
      <c r="FWO128" s="93"/>
      <c r="FWP128" s="93"/>
      <c r="FWV128" s="93"/>
      <c r="FWY128" s="93"/>
      <c r="FXB128" s="93"/>
      <c r="FXE128" s="93"/>
      <c r="FXH128" s="93"/>
      <c r="FXK128" s="93"/>
      <c r="FXQ128" s="93"/>
      <c r="FXZ128" s="93"/>
      <c r="FYC128" s="93"/>
      <c r="FYF128" s="93"/>
      <c r="FYI128" s="93"/>
      <c r="FYU128" s="93"/>
      <c r="FZA128" s="93"/>
      <c r="FZD128" s="93"/>
      <c r="FZG128" s="93"/>
      <c r="FZJ128" s="93"/>
      <c r="FZP128" s="93"/>
      <c r="FZS128" s="93"/>
      <c r="FZV128" s="93"/>
      <c r="FZY128" s="93"/>
      <c r="GAA128" s="93"/>
      <c r="GAB128" s="93"/>
      <c r="GAG128" s="93"/>
      <c r="GAJ128" s="93"/>
      <c r="GAM128" s="93"/>
      <c r="GAP128" s="93"/>
      <c r="GAS128" s="93"/>
      <c r="GAV128" s="93"/>
      <c r="GAY128" s="93"/>
      <c r="GBE128" s="93"/>
      <c r="GBH128" s="93"/>
      <c r="GBK128" s="93"/>
      <c r="GBM128" s="93"/>
      <c r="GBN128" s="93"/>
      <c r="GBV128" s="93"/>
      <c r="GBY128" s="93"/>
      <c r="GCB128" s="93"/>
      <c r="GCM128" s="93"/>
      <c r="GCN128" s="93"/>
      <c r="GCS128" s="93"/>
      <c r="GCW128" s="93"/>
      <c r="GCX128" s="93"/>
      <c r="GDF128" s="93"/>
      <c r="GDG128" s="93"/>
      <c r="GEG128" s="93"/>
      <c r="GEH128" s="93"/>
      <c r="GEI128" s="93"/>
      <c r="GEJ128" s="93"/>
      <c r="GEK128" s="93"/>
      <c r="GEL128" s="93"/>
      <c r="GEM128" s="93"/>
      <c r="GEN128" s="93"/>
      <c r="GEO128" s="93"/>
      <c r="GEP128" s="93"/>
      <c r="GEQ128" s="93"/>
      <c r="GER128" s="93"/>
      <c r="GES128" s="93"/>
      <c r="GET128" s="93"/>
      <c r="GEU128" s="93"/>
      <c r="GEV128" s="93"/>
      <c r="GEW128" s="93"/>
      <c r="GEX128" s="93"/>
      <c r="GEY128" s="93"/>
      <c r="GEZ128" s="93"/>
      <c r="GFA128" s="93"/>
      <c r="GFB128" s="93"/>
      <c r="GFC128" s="93"/>
      <c r="GFD128" s="93"/>
      <c r="GFE128" s="93"/>
      <c r="GFF128" s="93"/>
      <c r="GFG128" s="93"/>
      <c r="GFH128" s="93"/>
      <c r="GFI128" s="93"/>
      <c r="GFJ128" s="93"/>
      <c r="GFK128" s="93"/>
      <c r="GFL128" s="93"/>
      <c r="GFM128" s="93"/>
      <c r="GFN128" s="93"/>
      <c r="GFO128" s="93"/>
      <c r="GFP128" s="93"/>
      <c r="GFQ128" s="93"/>
      <c r="GFR128" s="93"/>
      <c r="GFS128" s="93"/>
      <c r="GFT128" s="93"/>
      <c r="GFU128" s="93"/>
      <c r="GFV128" s="93"/>
      <c r="GFW128" s="93"/>
      <c r="GFX128" s="93"/>
      <c r="GFY128" s="93"/>
      <c r="GFZ128" s="93"/>
      <c r="GGA128" s="93"/>
      <c r="GGB128" s="93"/>
      <c r="GGC128" s="93"/>
      <c r="GGD128" s="93"/>
      <c r="GGE128" s="93"/>
      <c r="GGF128" s="93"/>
      <c r="GGG128" s="93"/>
      <c r="GGH128" s="93"/>
      <c r="GGI128" s="93"/>
      <c r="GGJ128" s="93"/>
      <c r="GGK128" s="93"/>
      <c r="GGL128" s="93"/>
      <c r="GGR128" s="93"/>
      <c r="GGU128" s="93"/>
      <c r="GGX128" s="93"/>
      <c r="GHA128" s="93"/>
      <c r="GHD128" s="93"/>
      <c r="GHG128" s="93"/>
      <c r="GHM128" s="93"/>
      <c r="GHV128" s="93"/>
      <c r="GHY128" s="93"/>
      <c r="GIB128" s="93"/>
      <c r="GIE128" s="93"/>
      <c r="GIQ128" s="93"/>
      <c r="GIW128" s="93"/>
      <c r="GIZ128" s="93"/>
      <c r="GJC128" s="93"/>
      <c r="GJF128" s="93"/>
      <c r="GJL128" s="93"/>
      <c r="GJO128" s="93"/>
      <c r="GJR128" s="93"/>
      <c r="GJU128" s="93"/>
      <c r="GJW128" s="93"/>
      <c r="GJX128" s="93"/>
      <c r="GKC128" s="93"/>
      <c r="GKF128" s="93"/>
      <c r="GKI128" s="93"/>
      <c r="GKL128" s="93"/>
      <c r="GKO128" s="93"/>
      <c r="GKR128" s="93"/>
      <c r="GKU128" s="93"/>
      <c r="GLA128" s="93"/>
      <c r="GLD128" s="93"/>
      <c r="GLG128" s="93"/>
      <c r="GLI128" s="93"/>
      <c r="GLJ128" s="93"/>
      <c r="GLR128" s="93"/>
      <c r="GLU128" s="93"/>
      <c r="GLX128" s="93"/>
      <c r="GMI128" s="93"/>
      <c r="GMJ128" s="93"/>
      <c r="GMO128" s="93"/>
      <c r="GMS128" s="93"/>
      <c r="GMT128" s="93"/>
      <c r="GNB128" s="93"/>
      <c r="GNC128" s="93"/>
      <c r="GOC128" s="93"/>
      <c r="GOD128" s="93"/>
      <c r="GOE128" s="93"/>
      <c r="GOF128" s="93"/>
      <c r="GOG128" s="93"/>
      <c r="GOH128" s="93"/>
      <c r="GOI128" s="93"/>
      <c r="GOJ128" s="93"/>
      <c r="GOK128" s="93"/>
      <c r="GOL128" s="93"/>
      <c r="GOM128" s="93"/>
      <c r="GON128" s="93"/>
      <c r="GOO128" s="93"/>
      <c r="GOP128" s="93"/>
      <c r="GOQ128" s="93"/>
      <c r="GOR128" s="93"/>
      <c r="GOS128" s="93"/>
      <c r="GOT128" s="93"/>
      <c r="GOU128" s="93"/>
      <c r="GOV128" s="93"/>
      <c r="GOW128" s="93"/>
      <c r="GOX128" s="93"/>
      <c r="GOY128" s="93"/>
      <c r="GOZ128" s="93"/>
      <c r="GPA128" s="93"/>
      <c r="GPB128" s="93"/>
      <c r="GPC128" s="93"/>
      <c r="GPD128" s="93"/>
      <c r="GPE128" s="93"/>
      <c r="GPF128" s="93"/>
      <c r="GPG128" s="93"/>
      <c r="GPH128" s="93"/>
      <c r="GPI128" s="93"/>
      <c r="GPJ128" s="93"/>
      <c r="GPK128" s="93"/>
      <c r="GPL128" s="93"/>
      <c r="GPM128" s="93"/>
      <c r="GPN128" s="93"/>
      <c r="GPO128" s="93"/>
      <c r="GPP128" s="93"/>
      <c r="GPQ128" s="93"/>
      <c r="GPR128" s="93"/>
      <c r="GPS128" s="93"/>
      <c r="GPT128" s="93"/>
      <c r="GPU128" s="93"/>
      <c r="GPV128" s="93"/>
      <c r="GPW128" s="93"/>
      <c r="GPX128" s="93"/>
      <c r="GPY128" s="93"/>
      <c r="GPZ128" s="93"/>
      <c r="GQA128" s="93"/>
      <c r="GQB128" s="93"/>
      <c r="GQC128" s="93"/>
      <c r="GQD128" s="93"/>
      <c r="GQE128" s="93"/>
      <c r="GQF128" s="93"/>
      <c r="GQG128" s="93"/>
      <c r="GQH128" s="93"/>
      <c r="GQN128" s="93"/>
      <c r="GQQ128" s="93"/>
      <c r="GQT128" s="93"/>
      <c r="GQW128" s="93"/>
      <c r="GQZ128" s="93"/>
      <c r="GRC128" s="93"/>
      <c r="GRI128" s="93"/>
      <c r="GRR128" s="93"/>
      <c r="GRU128" s="93"/>
      <c r="GRX128" s="93"/>
      <c r="GSA128" s="93"/>
      <c r="GSM128" s="93"/>
      <c r="GSS128" s="93"/>
      <c r="GSV128" s="93"/>
      <c r="GSY128" s="93"/>
      <c r="GTB128" s="93"/>
      <c r="GTH128" s="93"/>
      <c r="GTK128" s="93"/>
      <c r="GTN128" s="93"/>
      <c r="GTQ128" s="93"/>
      <c r="GTS128" s="93"/>
      <c r="GTT128" s="93"/>
      <c r="GTY128" s="93"/>
      <c r="GUB128" s="93"/>
      <c r="GUE128" s="93"/>
      <c r="GUH128" s="93"/>
      <c r="GUK128" s="93"/>
      <c r="GUN128" s="93"/>
      <c r="GUQ128" s="93"/>
      <c r="GUW128" s="93"/>
      <c r="GUZ128" s="93"/>
      <c r="GVC128" s="93"/>
      <c r="GVE128" s="93"/>
      <c r="GVF128" s="93"/>
      <c r="GVN128" s="93"/>
      <c r="GVQ128" s="93"/>
      <c r="GVT128" s="93"/>
      <c r="GWE128" s="93"/>
      <c r="GWF128" s="93"/>
      <c r="GWK128" s="93"/>
      <c r="GWO128" s="93"/>
      <c r="GWP128" s="93"/>
      <c r="GWX128" s="93"/>
      <c r="GWY128" s="93"/>
      <c r="GXY128" s="93"/>
      <c r="GXZ128" s="93"/>
      <c r="GYA128" s="93"/>
      <c r="GYB128" s="93"/>
      <c r="GYC128" s="93"/>
      <c r="GYD128" s="93"/>
      <c r="GYE128" s="93"/>
      <c r="GYF128" s="93"/>
      <c r="GYG128" s="93"/>
      <c r="GYH128" s="93"/>
      <c r="GYI128" s="93"/>
      <c r="GYJ128" s="93"/>
      <c r="GYK128" s="93"/>
      <c r="GYL128" s="93"/>
      <c r="GYM128" s="93"/>
      <c r="GYN128" s="93"/>
      <c r="GYO128" s="93"/>
      <c r="GYP128" s="93"/>
      <c r="GYQ128" s="93"/>
      <c r="GYR128" s="93"/>
      <c r="GYS128" s="93"/>
      <c r="GYT128" s="93"/>
      <c r="GYU128" s="93"/>
      <c r="GYV128" s="93"/>
      <c r="GYW128" s="93"/>
      <c r="GYX128" s="93"/>
      <c r="GYY128" s="93"/>
      <c r="GYZ128" s="93"/>
      <c r="GZA128" s="93"/>
      <c r="GZB128" s="93"/>
      <c r="GZC128" s="93"/>
      <c r="GZD128" s="93"/>
      <c r="GZE128" s="93"/>
      <c r="GZF128" s="93"/>
      <c r="GZG128" s="93"/>
      <c r="GZH128" s="93"/>
      <c r="GZI128" s="93"/>
      <c r="GZJ128" s="93"/>
      <c r="GZK128" s="93"/>
      <c r="GZL128" s="93"/>
      <c r="GZM128" s="93"/>
      <c r="GZN128" s="93"/>
      <c r="GZO128" s="93"/>
      <c r="GZP128" s="93"/>
      <c r="GZQ128" s="93"/>
      <c r="GZR128" s="93"/>
      <c r="GZS128" s="93"/>
      <c r="GZT128" s="93"/>
      <c r="GZU128" s="93"/>
      <c r="GZV128" s="93"/>
      <c r="GZW128" s="93"/>
      <c r="GZX128" s="93"/>
      <c r="GZY128" s="93"/>
      <c r="GZZ128" s="93"/>
      <c r="HAA128" s="93"/>
      <c r="HAB128" s="93"/>
      <c r="HAC128" s="93"/>
      <c r="HAD128" s="93"/>
      <c r="HAJ128" s="93"/>
      <c r="HAM128" s="93"/>
      <c r="HAP128" s="93"/>
      <c r="HAS128" s="93"/>
      <c r="HAV128" s="93"/>
      <c r="HAY128" s="93"/>
      <c r="HBE128" s="93"/>
      <c r="HBN128" s="93"/>
      <c r="HBQ128" s="93"/>
      <c r="HBT128" s="93"/>
      <c r="HBW128" s="93"/>
      <c r="HCI128" s="93"/>
      <c r="HCO128" s="93"/>
      <c r="HCR128" s="93"/>
      <c r="HCU128" s="93"/>
      <c r="HCX128" s="93"/>
      <c r="HDD128" s="93"/>
      <c r="HDG128" s="93"/>
      <c r="HDJ128" s="93"/>
      <c r="HDM128" s="93"/>
      <c r="HDO128" s="93"/>
      <c r="HDP128" s="93"/>
      <c r="HDU128" s="93"/>
      <c r="HDX128" s="93"/>
      <c r="HEA128" s="93"/>
      <c r="HED128" s="93"/>
      <c r="HEG128" s="93"/>
      <c r="HEJ128" s="93"/>
      <c r="HEM128" s="93"/>
      <c r="HES128" s="93"/>
      <c r="HEV128" s="93"/>
      <c r="HEY128" s="93"/>
      <c r="HFA128" s="93"/>
      <c r="HFB128" s="93"/>
      <c r="HFJ128" s="93"/>
      <c r="HFM128" s="93"/>
      <c r="HFP128" s="93"/>
      <c r="HGA128" s="93"/>
      <c r="HGB128" s="93"/>
      <c r="HGG128" s="93"/>
      <c r="HGK128" s="93"/>
      <c r="HGL128" s="93"/>
      <c r="HGT128" s="93"/>
      <c r="HGU128" s="93"/>
      <c r="HHU128" s="93"/>
      <c r="HHV128" s="93"/>
      <c r="HHW128" s="93"/>
      <c r="HHX128" s="93"/>
      <c r="HHY128" s="93"/>
      <c r="HHZ128" s="93"/>
      <c r="HIA128" s="93"/>
      <c r="HIB128" s="93"/>
      <c r="HIC128" s="93"/>
      <c r="HID128" s="93"/>
      <c r="HIE128" s="93"/>
      <c r="HIF128" s="93"/>
      <c r="HIG128" s="93"/>
      <c r="HIH128" s="93"/>
      <c r="HII128" s="93"/>
      <c r="HIJ128" s="93"/>
      <c r="HIK128" s="93"/>
      <c r="HIL128" s="93"/>
      <c r="HIM128" s="93"/>
      <c r="HIN128" s="93"/>
      <c r="HIO128" s="93"/>
      <c r="HIP128" s="93"/>
      <c r="HIQ128" s="93"/>
      <c r="HIR128" s="93"/>
      <c r="HIS128" s="93"/>
      <c r="HIT128" s="93"/>
      <c r="HIU128" s="93"/>
      <c r="HIV128" s="93"/>
      <c r="HIW128" s="93"/>
      <c r="HIX128" s="93"/>
      <c r="HIY128" s="93"/>
      <c r="HIZ128" s="93"/>
      <c r="HJA128" s="93"/>
      <c r="HJB128" s="93"/>
      <c r="HJC128" s="93"/>
      <c r="HJD128" s="93"/>
      <c r="HJE128" s="93"/>
      <c r="HJF128" s="93"/>
      <c r="HJG128" s="93"/>
      <c r="HJH128" s="93"/>
      <c r="HJI128" s="93"/>
      <c r="HJJ128" s="93"/>
      <c r="HJK128" s="93"/>
      <c r="HJL128" s="93"/>
      <c r="HJM128" s="93"/>
      <c r="HJN128" s="93"/>
      <c r="HJO128" s="93"/>
      <c r="HJP128" s="93"/>
      <c r="HJQ128" s="93"/>
      <c r="HJR128" s="93"/>
      <c r="HJS128" s="93"/>
      <c r="HJT128" s="93"/>
      <c r="HJU128" s="93"/>
      <c r="HJV128" s="93"/>
      <c r="HJW128" s="93"/>
      <c r="HJX128" s="93"/>
      <c r="HJY128" s="93"/>
      <c r="HJZ128" s="93"/>
      <c r="HKF128" s="93"/>
      <c r="HKI128" s="93"/>
      <c r="HKL128" s="93"/>
      <c r="HKO128" s="93"/>
      <c r="HKR128" s="93"/>
      <c r="HKU128" s="93"/>
      <c r="HLA128" s="93"/>
      <c r="HLJ128" s="93"/>
      <c r="HLM128" s="93"/>
      <c r="HLP128" s="93"/>
      <c r="HLS128" s="93"/>
      <c r="HME128" s="93"/>
      <c r="HMK128" s="93"/>
      <c r="HMN128" s="93"/>
      <c r="HMQ128" s="93"/>
      <c r="HMT128" s="93"/>
      <c r="HMZ128" s="93"/>
      <c r="HNC128" s="93"/>
      <c r="HNF128" s="93"/>
      <c r="HNI128" s="93"/>
      <c r="HNK128" s="93"/>
      <c r="HNL128" s="93"/>
      <c r="HNQ128" s="93"/>
      <c r="HNT128" s="93"/>
      <c r="HNW128" s="93"/>
      <c r="HNZ128" s="93"/>
      <c r="HOC128" s="93"/>
      <c r="HOF128" s="93"/>
      <c r="HOI128" s="93"/>
      <c r="HOO128" s="93"/>
      <c r="HOR128" s="93"/>
      <c r="HOU128" s="93"/>
      <c r="HOW128" s="93"/>
      <c r="HOX128" s="93"/>
      <c r="HPF128" s="93"/>
      <c r="HPI128" s="93"/>
      <c r="HPL128" s="93"/>
      <c r="HPW128" s="93"/>
      <c r="HPX128" s="93"/>
      <c r="HQC128" s="93"/>
      <c r="HQG128" s="93"/>
      <c r="HQH128" s="93"/>
      <c r="HQP128" s="93"/>
      <c r="HQQ128" s="93"/>
      <c r="HRQ128" s="93"/>
      <c r="HRR128" s="93"/>
      <c r="HRS128" s="93"/>
      <c r="HRT128" s="93"/>
      <c r="HRU128" s="93"/>
      <c r="HRV128" s="93"/>
      <c r="HRW128" s="93"/>
      <c r="HRX128" s="93"/>
      <c r="HRY128" s="93"/>
      <c r="HRZ128" s="93"/>
      <c r="HSA128" s="93"/>
      <c r="HSB128" s="93"/>
      <c r="HSC128" s="93"/>
      <c r="HSD128" s="93"/>
      <c r="HSE128" s="93"/>
      <c r="HSF128" s="93"/>
      <c r="HSG128" s="93"/>
      <c r="HSH128" s="93"/>
      <c r="HSI128" s="93"/>
      <c r="HSJ128" s="93"/>
      <c r="HSK128" s="93"/>
      <c r="HSL128" s="93"/>
      <c r="HSM128" s="93"/>
      <c r="HSN128" s="93"/>
      <c r="HSO128" s="93"/>
      <c r="HSP128" s="93"/>
      <c r="HSQ128" s="93"/>
      <c r="HSR128" s="93"/>
      <c r="HSS128" s="93"/>
      <c r="HST128" s="93"/>
      <c r="HSU128" s="93"/>
      <c r="HSV128" s="93"/>
      <c r="HSW128" s="93"/>
      <c r="HSX128" s="93"/>
      <c r="HSY128" s="93"/>
      <c r="HSZ128" s="93"/>
      <c r="HTA128" s="93"/>
      <c r="HTB128" s="93"/>
      <c r="HTC128" s="93"/>
      <c r="HTD128" s="93"/>
      <c r="HTE128" s="93"/>
      <c r="HTF128" s="93"/>
      <c r="HTG128" s="93"/>
      <c r="HTH128" s="93"/>
      <c r="HTI128" s="93"/>
      <c r="HTJ128" s="93"/>
      <c r="HTK128" s="93"/>
      <c r="HTL128" s="93"/>
      <c r="HTM128" s="93"/>
      <c r="HTN128" s="93"/>
      <c r="HTO128" s="93"/>
      <c r="HTP128" s="93"/>
      <c r="HTQ128" s="93"/>
      <c r="HTR128" s="93"/>
      <c r="HTS128" s="93"/>
      <c r="HTT128" s="93"/>
      <c r="HTU128" s="93"/>
      <c r="HTV128" s="93"/>
      <c r="HUB128" s="93"/>
      <c r="HUE128" s="93"/>
      <c r="HUH128" s="93"/>
      <c r="HUK128" s="93"/>
      <c r="HUN128" s="93"/>
      <c r="HUQ128" s="93"/>
      <c r="HUW128" s="93"/>
      <c r="HVF128" s="93"/>
      <c r="HVI128" s="93"/>
      <c r="HVL128" s="93"/>
      <c r="HVO128" s="93"/>
      <c r="HWA128" s="93"/>
      <c r="HWG128" s="93"/>
      <c r="HWJ128" s="93"/>
      <c r="HWM128" s="93"/>
      <c r="HWP128" s="93"/>
      <c r="HWV128" s="93"/>
      <c r="HWY128" s="93"/>
      <c r="HXB128" s="93"/>
      <c r="HXE128" s="93"/>
      <c r="HXG128" s="93"/>
      <c r="HXH128" s="93"/>
      <c r="HXM128" s="93"/>
      <c r="HXP128" s="93"/>
      <c r="HXS128" s="93"/>
      <c r="HXV128" s="93"/>
      <c r="HXY128" s="93"/>
      <c r="HYB128" s="93"/>
      <c r="HYE128" s="93"/>
      <c r="HYK128" s="93"/>
      <c r="HYN128" s="93"/>
      <c r="HYQ128" s="93"/>
      <c r="HYS128" s="93"/>
      <c r="HYT128" s="93"/>
      <c r="HZB128" s="93"/>
      <c r="HZE128" s="93"/>
      <c r="HZH128" s="93"/>
      <c r="HZS128" s="93"/>
      <c r="HZT128" s="93"/>
      <c r="HZY128" s="93"/>
      <c r="IAC128" s="93"/>
      <c r="IAD128" s="93"/>
      <c r="IAL128" s="93"/>
      <c r="IAM128" s="93"/>
      <c r="IBM128" s="93"/>
      <c r="IBN128" s="93"/>
      <c r="IBO128" s="93"/>
      <c r="IBP128" s="93"/>
      <c r="IBQ128" s="93"/>
      <c r="IBR128" s="93"/>
      <c r="IBS128" s="93"/>
      <c r="IBT128" s="93"/>
      <c r="IBU128" s="93"/>
      <c r="IBV128" s="93"/>
      <c r="IBW128" s="93"/>
      <c r="IBX128" s="93"/>
      <c r="IBY128" s="93"/>
      <c r="IBZ128" s="93"/>
      <c r="ICA128" s="93"/>
      <c r="ICB128" s="93"/>
      <c r="ICC128" s="93"/>
      <c r="ICD128" s="93"/>
      <c r="ICE128" s="93"/>
      <c r="ICF128" s="93"/>
      <c r="ICG128" s="93"/>
      <c r="ICH128" s="93"/>
      <c r="ICI128" s="93"/>
      <c r="ICJ128" s="93"/>
      <c r="ICK128" s="93"/>
      <c r="ICL128" s="93"/>
      <c r="ICM128" s="93"/>
      <c r="ICN128" s="93"/>
      <c r="ICO128" s="93"/>
      <c r="ICP128" s="93"/>
      <c r="ICQ128" s="93"/>
      <c r="ICR128" s="93"/>
      <c r="ICS128" s="93"/>
      <c r="ICT128" s="93"/>
      <c r="ICU128" s="93"/>
      <c r="ICV128" s="93"/>
      <c r="ICW128" s="93"/>
      <c r="ICX128" s="93"/>
      <c r="ICY128" s="93"/>
      <c r="ICZ128" s="93"/>
      <c r="IDA128" s="93"/>
      <c r="IDB128" s="93"/>
      <c r="IDC128" s="93"/>
      <c r="IDD128" s="93"/>
      <c r="IDE128" s="93"/>
      <c r="IDF128" s="93"/>
      <c r="IDG128" s="93"/>
      <c r="IDH128" s="93"/>
      <c r="IDI128" s="93"/>
      <c r="IDJ128" s="93"/>
      <c r="IDK128" s="93"/>
      <c r="IDL128" s="93"/>
      <c r="IDM128" s="93"/>
      <c r="IDN128" s="93"/>
      <c r="IDO128" s="93"/>
      <c r="IDP128" s="93"/>
      <c r="IDQ128" s="93"/>
      <c r="IDR128" s="93"/>
      <c r="IDX128" s="93"/>
      <c r="IEA128" s="93"/>
      <c r="IED128" s="93"/>
      <c r="IEG128" s="93"/>
      <c r="IEJ128" s="93"/>
      <c r="IEM128" s="93"/>
      <c r="IES128" s="93"/>
      <c r="IFB128" s="93"/>
      <c r="IFE128" s="93"/>
      <c r="IFH128" s="93"/>
      <c r="IFK128" s="93"/>
      <c r="IFW128" s="93"/>
      <c r="IGC128" s="93"/>
      <c r="IGF128" s="93"/>
      <c r="IGI128" s="93"/>
      <c r="IGL128" s="93"/>
      <c r="IGR128" s="93"/>
      <c r="IGU128" s="93"/>
      <c r="IGX128" s="93"/>
      <c r="IHA128" s="93"/>
      <c r="IHC128" s="93"/>
      <c r="IHD128" s="93"/>
      <c r="IHI128" s="93"/>
      <c r="IHL128" s="93"/>
      <c r="IHO128" s="93"/>
      <c r="IHR128" s="93"/>
      <c r="IHU128" s="93"/>
      <c r="IHX128" s="93"/>
      <c r="IIA128" s="93"/>
      <c r="IIG128" s="93"/>
      <c r="IIJ128" s="93"/>
      <c r="IIM128" s="93"/>
      <c r="IIO128" s="93"/>
      <c r="IIP128" s="93"/>
      <c r="IIX128" s="93"/>
      <c r="IJA128" s="93"/>
      <c r="IJD128" s="93"/>
      <c r="IJO128" s="93"/>
      <c r="IJP128" s="93"/>
      <c r="IJU128" s="93"/>
      <c r="IJY128" s="93"/>
      <c r="IJZ128" s="93"/>
      <c r="IKH128" s="93"/>
      <c r="IKI128" s="93"/>
      <c r="ILI128" s="93"/>
      <c r="ILJ128" s="93"/>
      <c r="ILK128" s="93"/>
      <c r="ILL128" s="93"/>
      <c r="ILM128" s="93"/>
      <c r="ILN128" s="93"/>
      <c r="ILO128" s="93"/>
      <c r="ILP128" s="93"/>
      <c r="ILQ128" s="93"/>
      <c r="ILR128" s="93"/>
      <c r="ILS128" s="93"/>
      <c r="ILT128" s="93"/>
      <c r="ILU128" s="93"/>
      <c r="ILV128" s="93"/>
      <c r="ILW128" s="93"/>
      <c r="ILX128" s="93"/>
      <c r="ILY128" s="93"/>
      <c r="ILZ128" s="93"/>
      <c r="IMA128" s="93"/>
      <c r="IMB128" s="93"/>
      <c r="IMC128" s="93"/>
      <c r="IMD128" s="93"/>
      <c r="IME128" s="93"/>
      <c r="IMF128" s="93"/>
      <c r="IMG128" s="93"/>
      <c r="IMH128" s="93"/>
      <c r="IMI128" s="93"/>
      <c r="IMJ128" s="93"/>
      <c r="IMK128" s="93"/>
      <c r="IML128" s="93"/>
      <c r="IMM128" s="93"/>
      <c r="IMN128" s="93"/>
      <c r="IMO128" s="93"/>
      <c r="IMP128" s="93"/>
      <c r="IMQ128" s="93"/>
      <c r="IMR128" s="93"/>
      <c r="IMS128" s="93"/>
      <c r="IMT128" s="93"/>
      <c r="IMU128" s="93"/>
      <c r="IMV128" s="93"/>
      <c r="IMW128" s="93"/>
      <c r="IMX128" s="93"/>
      <c r="IMY128" s="93"/>
      <c r="IMZ128" s="93"/>
      <c r="INA128" s="93"/>
      <c r="INB128" s="93"/>
      <c r="INC128" s="93"/>
      <c r="IND128" s="93"/>
      <c r="INE128" s="93"/>
      <c r="INF128" s="93"/>
      <c r="ING128" s="93"/>
      <c r="INH128" s="93"/>
      <c r="INI128" s="93"/>
      <c r="INJ128" s="93"/>
      <c r="INK128" s="93"/>
      <c r="INL128" s="93"/>
      <c r="INM128" s="93"/>
      <c r="INN128" s="93"/>
      <c r="INT128" s="93"/>
      <c r="INW128" s="93"/>
      <c r="INZ128" s="93"/>
      <c r="IOC128" s="93"/>
      <c r="IOF128" s="93"/>
      <c r="IOI128" s="93"/>
      <c r="IOO128" s="93"/>
      <c r="IOX128" s="93"/>
      <c r="IPA128" s="93"/>
      <c r="IPD128" s="93"/>
      <c r="IPG128" s="93"/>
      <c r="IPS128" s="93"/>
      <c r="IPY128" s="93"/>
      <c r="IQB128" s="93"/>
      <c r="IQE128" s="93"/>
      <c r="IQH128" s="93"/>
      <c r="IQN128" s="93"/>
      <c r="IQQ128" s="93"/>
      <c r="IQT128" s="93"/>
      <c r="IQW128" s="93"/>
      <c r="IQY128" s="93"/>
      <c r="IQZ128" s="93"/>
      <c r="IRE128" s="93"/>
      <c r="IRH128" s="93"/>
      <c r="IRK128" s="93"/>
      <c r="IRN128" s="93"/>
      <c r="IRQ128" s="93"/>
      <c r="IRT128" s="93"/>
      <c r="IRW128" s="93"/>
      <c r="ISC128" s="93"/>
      <c r="ISF128" s="93"/>
      <c r="ISI128" s="93"/>
      <c r="ISK128" s="93"/>
      <c r="ISL128" s="93"/>
      <c r="IST128" s="93"/>
      <c r="ISW128" s="93"/>
      <c r="ISZ128" s="93"/>
      <c r="ITK128" s="93"/>
      <c r="ITL128" s="93"/>
      <c r="ITQ128" s="93"/>
      <c r="ITU128" s="93"/>
      <c r="ITV128" s="93"/>
      <c r="IUD128" s="93"/>
      <c r="IUE128" s="93"/>
      <c r="IVE128" s="93"/>
      <c r="IVF128" s="93"/>
      <c r="IVG128" s="93"/>
      <c r="IVH128" s="93"/>
      <c r="IVI128" s="93"/>
      <c r="IVJ128" s="93"/>
      <c r="IVK128" s="93"/>
      <c r="IVL128" s="93"/>
      <c r="IVM128" s="93"/>
      <c r="IVN128" s="93"/>
      <c r="IVO128" s="93"/>
      <c r="IVP128" s="93"/>
      <c r="IVQ128" s="93"/>
      <c r="IVR128" s="93"/>
      <c r="IVS128" s="93"/>
      <c r="IVT128" s="93"/>
      <c r="IVU128" s="93"/>
      <c r="IVV128" s="93"/>
      <c r="IVW128" s="93"/>
      <c r="IVX128" s="93"/>
      <c r="IVY128" s="93"/>
      <c r="IVZ128" s="93"/>
      <c r="IWA128" s="93"/>
      <c r="IWB128" s="93"/>
      <c r="IWC128" s="93"/>
      <c r="IWD128" s="93"/>
      <c r="IWE128" s="93"/>
      <c r="IWF128" s="93"/>
      <c r="IWG128" s="93"/>
      <c r="IWH128" s="93"/>
      <c r="IWI128" s="93"/>
      <c r="IWJ128" s="93"/>
      <c r="IWK128" s="93"/>
      <c r="IWL128" s="93"/>
      <c r="IWM128" s="93"/>
      <c r="IWN128" s="93"/>
      <c r="IWO128" s="93"/>
      <c r="IWP128" s="93"/>
      <c r="IWQ128" s="93"/>
      <c r="IWR128" s="93"/>
      <c r="IWS128" s="93"/>
      <c r="IWT128" s="93"/>
      <c r="IWU128" s="93"/>
      <c r="IWV128" s="93"/>
      <c r="IWW128" s="93"/>
      <c r="IWX128" s="93"/>
      <c r="IWY128" s="93"/>
      <c r="IWZ128" s="93"/>
      <c r="IXA128" s="93"/>
      <c r="IXB128" s="93"/>
      <c r="IXC128" s="93"/>
      <c r="IXD128" s="93"/>
      <c r="IXE128" s="93"/>
      <c r="IXF128" s="93"/>
      <c r="IXG128" s="93"/>
      <c r="IXH128" s="93"/>
      <c r="IXI128" s="93"/>
      <c r="IXJ128" s="93"/>
      <c r="IXP128" s="93"/>
      <c r="IXS128" s="93"/>
      <c r="IXV128" s="93"/>
      <c r="IXY128" s="93"/>
      <c r="IYB128" s="93"/>
      <c r="IYE128" s="93"/>
      <c r="IYK128" s="93"/>
      <c r="IYT128" s="93"/>
      <c r="IYW128" s="93"/>
      <c r="IYZ128" s="93"/>
      <c r="IZC128" s="93"/>
      <c r="IZO128" s="93"/>
      <c r="IZU128" s="93"/>
      <c r="IZX128" s="93"/>
      <c r="JAA128" s="93"/>
      <c r="JAD128" s="93"/>
      <c r="JAJ128" s="93"/>
      <c r="JAM128" s="93"/>
      <c r="JAP128" s="93"/>
      <c r="JAS128" s="93"/>
      <c r="JAU128" s="93"/>
      <c r="JAV128" s="93"/>
      <c r="JBA128" s="93"/>
      <c r="JBD128" s="93"/>
      <c r="JBG128" s="93"/>
      <c r="JBJ128" s="93"/>
      <c r="JBM128" s="93"/>
      <c r="JBP128" s="93"/>
      <c r="JBS128" s="93"/>
      <c r="JBY128" s="93"/>
      <c r="JCB128" s="93"/>
      <c r="JCE128" s="93"/>
      <c r="JCG128" s="93"/>
      <c r="JCH128" s="93"/>
      <c r="JCP128" s="93"/>
      <c r="JCS128" s="93"/>
      <c r="JCV128" s="93"/>
      <c r="JDG128" s="93"/>
      <c r="JDH128" s="93"/>
      <c r="JDM128" s="93"/>
      <c r="JDQ128" s="93"/>
      <c r="JDR128" s="93"/>
      <c r="JDZ128" s="93"/>
      <c r="JEA128" s="93"/>
      <c r="JFA128" s="93"/>
      <c r="JFB128" s="93"/>
      <c r="JFC128" s="93"/>
      <c r="JFD128" s="93"/>
      <c r="JFE128" s="93"/>
      <c r="JFF128" s="93"/>
      <c r="JFG128" s="93"/>
      <c r="JFH128" s="93"/>
      <c r="JFI128" s="93"/>
      <c r="JFJ128" s="93"/>
      <c r="JFK128" s="93"/>
      <c r="JFL128" s="93"/>
      <c r="JFM128" s="93"/>
      <c r="JFN128" s="93"/>
      <c r="JFO128" s="93"/>
      <c r="JFP128" s="93"/>
      <c r="JFQ128" s="93"/>
      <c r="JFR128" s="93"/>
      <c r="JFS128" s="93"/>
      <c r="JFT128" s="93"/>
      <c r="JFU128" s="93"/>
      <c r="JFV128" s="93"/>
      <c r="JFW128" s="93"/>
      <c r="JFX128" s="93"/>
      <c r="JFY128" s="93"/>
      <c r="JFZ128" s="93"/>
      <c r="JGA128" s="93"/>
      <c r="JGB128" s="93"/>
      <c r="JGC128" s="93"/>
      <c r="JGD128" s="93"/>
      <c r="JGE128" s="93"/>
      <c r="JGF128" s="93"/>
      <c r="JGG128" s="93"/>
      <c r="JGH128" s="93"/>
      <c r="JGI128" s="93"/>
      <c r="JGJ128" s="93"/>
      <c r="JGK128" s="93"/>
      <c r="JGL128" s="93"/>
      <c r="JGM128" s="93"/>
      <c r="JGN128" s="93"/>
      <c r="JGO128" s="93"/>
      <c r="JGP128" s="93"/>
      <c r="JGQ128" s="93"/>
      <c r="JGR128" s="93"/>
      <c r="JGS128" s="93"/>
      <c r="JGT128" s="93"/>
      <c r="JGU128" s="93"/>
      <c r="JGV128" s="93"/>
      <c r="JGW128" s="93"/>
      <c r="JGX128" s="93"/>
      <c r="JGY128" s="93"/>
      <c r="JGZ128" s="93"/>
      <c r="JHA128" s="93"/>
      <c r="JHB128" s="93"/>
      <c r="JHC128" s="93"/>
      <c r="JHD128" s="93"/>
      <c r="JHE128" s="93"/>
      <c r="JHF128" s="93"/>
      <c r="JHL128" s="93"/>
      <c r="JHO128" s="93"/>
      <c r="JHR128" s="93"/>
      <c r="JHU128" s="93"/>
      <c r="JHX128" s="93"/>
      <c r="JIA128" s="93"/>
      <c r="JIG128" s="93"/>
      <c r="JIP128" s="93"/>
      <c r="JIS128" s="93"/>
      <c r="JIV128" s="93"/>
      <c r="JIY128" s="93"/>
      <c r="JJK128" s="93"/>
      <c r="JJQ128" s="93"/>
      <c r="JJT128" s="93"/>
      <c r="JJW128" s="93"/>
      <c r="JJZ128" s="93"/>
      <c r="JKF128" s="93"/>
      <c r="JKI128" s="93"/>
      <c r="JKL128" s="93"/>
      <c r="JKO128" s="93"/>
      <c r="JKQ128" s="93"/>
      <c r="JKR128" s="93"/>
      <c r="JKW128" s="93"/>
      <c r="JKZ128" s="93"/>
      <c r="JLC128" s="93"/>
      <c r="JLF128" s="93"/>
      <c r="JLI128" s="93"/>
      <c r="JLL128" s="93"/>
      <c r="JLO128" s="93"/>
      <c r="JLU128" s="93"/>
      <c r="JLX128" s="93"/>
      <c r="JMA128" s="93"/>
      <c r="JMC128" s="93"/>
      <c r="JMD128" s="93"/>
      <c r="JML128" s="93"/>
      <c r="JMO128" s="93"/>
      <c r="JMR128" s="93"/>
      <c r="JNC128" s="93"/>
      <c r="JND128" s="93"/>
      <c r="JNI128" s="93"/>
      <c r="JNM128" s="93"/>
      <c r="JNN128" s="93"/>
      <c r="JNV128" s="93"/>
      <c r="JNW128" s="93"/>
      <c r="JOW128" s="93"/>
      <c r="JOX128" s="93"/>
      <c r="JOY128" s="93"/>
      <c r="JOZ128" s="93"/>
      <c r="JPA128" s="93"/>
      <c r="JPB128" s="93"/>
      <c r="JPC128" s="93"/>
      <c r="JPD128" s="93"/>
      <c r="JPE128" s="93"/>
      <c r="JPF128" s="93"/>
      <c r="JPG128" s="93"/>
      <c r="JPH128" s="93"/>
      <c r="JPI128" s="93"/>
      <c r="JPJ128" s="93"/>
      <c r="JPK128" s="93"/>
      <c r="JPL128" s="93"/>
      <c r="JPM128" s="93"/>
      <c r="JPN128" s="93"/>
      <c r="JPO128" s="93"/>
      <c r="JPP128" s="93"/>
      <c r="JPQ128" s="93"/>
      <c r="JPR128" s="93"/>
      <c r="JPS128" s="93"/>
      <c r="JPT128" s="93"/>
      <c r="JPU128" s="93"/>
      <c r="JPV128" s="93"/>
      <c r="JPW128" s="93"/>
      <c r="JPX128" s="93"/>
      <c r="JPY128" s="93"/>
      <c r="JPZ128" s="93"/>
      <c r="JQA128" s="93"/>
      <c r="JQB128" s="93"/>
      <c r="JQC128" s="93"/>
      <c r="JQD128" s="93"/>
      <c r="JQE128" s="93"/>
      <c r="JQF128" s="93"/>
      <c r="JQG128" s="93"/>
      <c r="JQH128" s="93"/>
      <c r="JQI128" s="93"/>
      <c r="JQJ128" s="93"/>
      <c r="JQK128" s="93"/>
      <c r="JQL128" s="93"/>
      <c r="JQM128" s="93"/>
      <c r="JQN128" s="93"/>
      <c r="JQO128" s="93"/>
      <c r="JQP128" s="93"/>
      <c r="JQQ128" s="93"/>
      <c r="JQR128" s="93"/>
      <c r="JQS128" s="93"/>
      <c r="JQT128" s="93"/>
      <c r="JQU128" s="93"/>
      <c r="JQV128" s="93"/>
      <c r="JQW128" s="93"/>
      <c r="JQX128" s="93"/>
      <c r="JQY128" s="93"/>
      <c r="JQZ128" s="93"/>
      <c r="JRA128" s="93"/>
      <c r="JRB128" s="93"/>
      <c r="JRH128" s="93"/>
      <c r="JRK128" s="93"/>
      <c r="JRN128" s="93"/>
      <c r="JRQ128" s="93"/>
      <c r="JRT128" s="93"/>
      <c r="JRW128" s="93"/>
      <c r="JSC128" s="93"/>
      <c r="JSL128" s="93"/>
      <c r="JSO128" s="93"/>
      <c r="JSR128" s="93"/>
      <c r="JSU128" s="93"/>
      <c r="JTG128" s="93"/>
      <c r="JTM128" s="93"/>
      <c r="JTP128" s="93"/>
      <c r="JTS128" s="93"/>
      <c r="JTV128" s="93"/>
      <c r="JUB128" s="93"/>
      <c r="JUE128" s="93"/>
      <c r="JUH128" s="93"/>
      <c r="JUK128" s="93"/>
      <c r="JUM128" s="93"/>
      <c r="JUN128" s="93"/>
      <c r="JUS128" s="93"/>
      <c r="JUV128" s="93"/>
      <c r="JUY128" s="93"/>
      <c r="JVB128" s="93"/>
      <c r="JVE128" s="93"/>
      <c r="JVH128" s="93"/>
      <c r="JVK128" s="93"/>
      <c r="JVQ128" s="93"/>
      <c r="JVT128" s="93"/>
      <c r="JVW128" s="93"/>
      <c r="JVY128" s="93"/>
      <c r="JVZ128" s="93"/>
      <c r="JWH128" s="93"/>
      <c r="JWK128" s="93"/>
      <c r="JWN128" s="93"/>
      <c r="JWY128" s="93"/>
      <c r="JWZ128" s="93"/>
      <c r="JXE128" s="93"/>
      <c r="JXI128" s="93"/>
      <c r="JXJ128" s="93"/>
      <c r="JXR128" s="93"/>
      <c r="JXS128" s="93"/>
      <c r="JYS128" s="93"/>
      <c r="JYT128" s="93"/>
      <c r="JYU128" s="93"/>
      <c r="JYV128" s="93"/>
      <c r="JYW128" s="93"/>
      <c r="JYX128" s="93"/>
      <c r="JYY128" s="93"/>
      <c r="JYZ128" s="93"/>
      <c r="JZA128" s="93"/>
      <c r="JZB128" s="93"/>
      <c r="JZC128" s="93"/>
      <c r="JZD128" s="93"/>
      <c r="JZE128" s="93"/>
      <c r="JZF128" s="93"/>
      <c r="JZG128" s="93"/>
      <c r="JZH128" s="93"/>
      <c r="JZI128" s="93"/>
      <c r="JZJ128" s="93"/>
      <c r="JZK128" s="93"/>
      <c r="JZL128" s="93"/>
      <c r="JZM128" s="93"/>
      <c r="JZN128" s="93"/>
      <c r="JZO128" s="93"/>
      <c r="JZP128" s="93"/>
      <c r="JZQ128" s="93"/>
      <c r="JZR128" s="93"/>
      <c r="JZS128" s="93"/>
      <c r="JZT128" s="93"/>
      <c r="JZU128" s="93"/>
      <c r="JZV128" s="93"/>
      <c r="JZW128" s="93"/>
      <c r="JZX128" s="93"/>
      <c r="JZY128" s="93"/>
      <c r="JZZ128" s="93"/>
      <c r="KAA128" s="93"/>
      <c r="KAB128" s="93"/>
      <c r="KAC128" s="93"/>
      <c r="KAD128" s="93"/>
      <c r="KAE128" s="93"/>
      <c r="KAF128" s="93"/>
      <c r="KAG128" s="93"/>
      <c r="KAH128" s="93"/>
      <c r="KAI128" s="93"/>
      <c r="KAJ128" s="93"/>
      <c r="KAK128" s="93"/>
      <c r="KAL128" s="93"/>
      <c r="KAM128" s="93"/>
      <c r="KAN128" s="93"/>
      <c r="KAO128" s="93"/>
      <c r="KAP128" s="93"/>
      <c r="KAQ128" s="93"/>
      <c r="KAR128" s="93"/>
      <c r="KAS128" s="93"/>
      <c r="KAT128" s="93"/>
      <c r="KAU128" s="93"/>
      <c r="KAV128" s="93"/>
      <c r="KAW128" s="93"/>
      <c r="KAX128" s="93"/>
      <c r="KBD128" s="93"/>
      <c r="KBG128" s="93"/>
      <c r="KBJ128" s="93"/>
      <c r="KBM128" s="93"/>
      <c r="KBP128" s="93"/>
      <c r="KBS128" s="93"/>
      <c r="KBY128" s="93"/>
      <c r="KCH128" s="93"/>
      <c r="KCK128" s="93"/>
      <c r="KCN128" s="93"/>
      <c r="KCQ128" s="93"/>
      <c r="KDC128" s="93"/>
      <c r="KDI128" s="93"/>
      <c r="KDL128" s="93"/>
      <c r="KDO128" s="93"/>
      <c r="KDR128" s="93"/>
      <c r="KDX128" s="93"/>
      <c r="KEA128" s="93"/>
      <c r="KED128" s="93"/>
      <c r="KEG128" s="93"/>
      <c r="KEI128" s="93"/>
      <c r="KEJ128" s="93"/>
      <c r="KEO128" s="93"/>
      <c r="KER128" s="93"/>
      <c r="KEU128" s="93"/>
      <c r="KEX128" s="93"/>
      <c r="KFA128" s="93"/>
      <c r="KFD128" s="93"/>
      <c r="KFG128" s="93"/>
      <c r="KFM128" s="93"/>
      <c r="KFP128" s="93"/>
      <c r="KFS128" s="93"/>
      <c r="KFU128" s="93"/>
      <c r="KFV128" s="93"/>
      <c r="KGD128" s="93"/>
      <c r="KGG128" s="93"/>
      <c r="KGJ128" s="93"/>
      <c r="KGU128" s="93"/>
      <c r="KGV128" s="93"/>
      <c r="KHA128" s="93"/>
      <c r="KHE128" s="93"/>
      <c r="KHF128" s="93"/>
      <c r="KHN128" s="93"/>
      <c r="KHO128" s="93"/>
      <c r="KIO128" s="93"/>
      <c r="KIP128" s="93"/>
      <c r="KIQ128" s="93"/>
      <c r="KIR128" s="93"/>
      <c r="KIS128" s="93"/>
      <c r="KIT128" s="93"/>
      <c r="KIU128" s="93"/>
      <c r="KIV128" s="93"/>
      <c r="KIW128" s="93"/>
      <c r="KIX128" s="93"/>
      <c r="KIY128" s="93"/>
      <c r="KIZ128" s="93"/>
      <c r="KJA128" s="93"/>
      <c r="KJB128" s="93"/>
      <c r="KJC128" s="93"/>
      <c r="KJD128" s="93"/>
      <c r="KJE128" s="93"/>
      <c r="KJF128" s="93"/>
      <c r="KJG128" s="93"/>
      <c r="KJH128" s="93"/>
      <c r="KJI128" s="93"/>
      <c r="KJJ128" s="93"/>
      <c r="KJK128" s="93"/>
      <c r="KJL128" s="93"/>
      <c r="KJM128" s="93"/>
      <c r="KJN128" s="93"/>
      <c r="KJO128" s="93"/>
      <c r="KJP128" s="93"/>
      <c r="KJQ128" s="93"/>
      <c r="KJR128" s="93"/>
      <c r="KJS128" s="93"/>
      <c r="KJT128" s="93"/>
      <c r="KJU128" s="93"/>
      <c r="KJV128" s="93"/>
      <c r="KJW128" s="93"/>
      <c r="KJX128" s="93"/>
      <c r="KJY128" s="93"/>
      <c r="KJZ128" s="93"/>
      <c r="KKA128" s="93"/>
      <c r="KKB128" s="93"/>
      <c r="KKC128" s="93"/>
      <c r="KKD128" s="93"/>
      <c r="KKE128" s="93"/>
      <c r="KKF128" s="93"/>
      <c r="KKG128" s="93"/>
      <c r="KKH128" s="93"/>
      <c r="KKI128" s="93"/>
      <c r="KKJ128" s="93"/>
      <c r="KKK128" s="93"/>
      <c r="KKL128" s="93"/>
      <c r="KKM128" s="93"/>
      <c r="KKN128" s="93"/>
      <c r="KKO128" s="93"/>
      <c r="KKP128" s="93"/>
      <c r="KKQ128" s="93"/>
      <c r="KKR128" s="93"/>
      <c r="KKS128" s="93"/>
      <c r="KKT128" s="93"/>
      <c r="KKZ128" s="93"/>
      <c r="KLC128" s="93"/>
      <c r="KLF128" s="93"/>
      <c r="KLI128" s="93"/>
      <c r="KLL128" s="93"/>
      <c r="KLO128" s="93"/>
      <c r="KLU128" s="93"/>
      <c r="KMD128" s="93"/>
      <c r="KMG128" s="93"/>
      <c r="KMJ128" s="93"/>
      <c r="KMM128" s="93"/>
      <c r="KMY128" s="93"/>
      <c r="KNE128" s="93"/>
      <c r="KNH128" s="93"/>
      <c r="KNK128" s="93"/>
      <c r="KNN128" s="93"/>
      <c r="KNT128" s="93"/>
      <c r="KNW128" s="93"/>
      <c r="KNZ128" s="93"/>
      <c r="KOC128" s="93"/>
      <c r="KOE128" s="93"/>
      <c r="KOF128" s="93"/>
      <c r="KOK128" s="93"/>
      <c r="KON128" s="93"/>
      <c r="KOQ128" s="93"/>
      <c r="KOT128" s="93"/>
      <c r="KOW128" s="93"/>
      <c r="KOZ128" s="93"/>
      <c r="KPC128" s="93"/>
      <c r="KPI128" s="93"/>
      <c r="KPL128" s="93"/>
      <c r="KPO128" s="93"/>
      <c r="KPQ128" s="93"/>
      <c r="KPR128" s="93"/>
      <c r="KPZ128" s="93"/>
      <c r="KQC128" s="93"/>
      <c r="KQF128" s="93"/>
      <c r="KQQ128" s="93"/>
      <c r="KQR128" s="93"/>
      <c r="KQW128" s="93"/>
      <c r="KRA128" s="93"/>
      <c r="KRB128" s="93"/>
      <c r="KRJ128" s="93"/>
      <c r="KRK128" s="93"/>
      <c r="KSK128" s="93"/>
      <c r="KSL128" s="93"/>
      <c r="KSM128" s="93"/>
      <c r="KSN128" s="93"/>
      <c r="KSO128" s="93"/>
      <c r="KSP128" s="93"/>
      <c r="KSQ128" s="93"/>
      <c r="KSR128" s="93"/>
      <c r="KSS128" s="93"/>
      <c r="KST128" s="93"/>
      <c r="KSU128" s="93"/>
      <c r="KSV128" s="93"/>
      <c r="KSW128" s="93"/>
      <c r="KSX128" s="93"/>
      <c r="KSY128" s="93"/>
      <c r="KSZ128" s="93"/>
      <c r="KTA128" s="93"/>
      <c r="KTB128" s="93"/>
      <c r="KTC128" s="93"/>
      <c r="KTD128" s="93"/>
      <c r="KTE128" s="93"/>
      <c r="KTF128" s="93"/>
      <c r="KTG128" s="93"/>
      <c r="KTH128" s="93"/>
      <c r="KTI128" s="93"/>
      <c r="KTJ128" s="93"/>
      <c r="KTK128" s="93"/>
      <c r="KTL128" s="93"/>
      <c r="KTM128" s="93"/>
      <c r="KTN128" s="93"/>
      <c r="KTO128" s="93"/>
      <c r="KTP128" s="93"/>
      <c r="KTQ128" s="93"/>
      <c r="KTR128" s="93"/>
      <c r="KTS128" s="93"/>
      <c r="KTT128" s="93"/>
      <c r="KTU128" s="93"/>
      <c r="KTV128" s="93"/>
      <c r="KTW128" s="93"/>
      <c r="KTX128" s="93"/>
      <c r="KTY128" s="93"/>
      <c r="KTZ128" s="93"/>
      <c r="KUA128" s="93"/>
      <c r="KUB128" s="93"/>
      <c r="KUC128" s="93"/>
      <c r="KUD128" s="93"/>
      <c r="KUE128" s="93"/>
      <c r="KUF128" s="93"/>
      <c r="KUG128" s="93"/>
      <c r="KUH128" s="93"/>
      <c r="KUI128" s="93"/>
      <c r="KUJ128" s="93"/>
      <c r="KUK128" s="93"/>
      <c r="KUL128" s="93"/>
      <c r="KUM128" s="93"/>
      <c r="KUN128" s="93"/>
      <c r="KUO128" s="93"/>
      <c r="KUP128" s="93"/>
      <c r="KUV128" s="93"/>
      <c r="KUY128" s="93"/>
      <c r="KVB128" s="93"/>
      <c r="KVE128" s="93"/>
      <c r="KVH128" s="93"/>
      <c r="KVK128" s="93"/>
      <c r="KVQ128" s="93"/>
      <c r="KVZ128" s="93"/>
      <c r="KWC128" s="93"/>
      <c r="KWF128" s="93"/>
      <c r="KWI128" s="93"/>
      <c r="KWU128" s="93"/>
      <c r="KXA128" s="93"/>
      <c r="KXD128" s="93"/>
      <c r="KXG128" s="93"/>
      <c r="KXJ128" s="93"/>
      <c r="KXP128" s="93"/>
      <c r="KXS128" s="93"/>
      <c r="KXV128" s="93"/>
      <c r="KXY128" s="93"/>
      <c r="KYA128" s="93"/>
      <c r="KYB128" s="93"/>
      <c r="KYG128" s="93"/>
      <c r="KYJ128" s="93"/>
      <c r="KYM128" s="93"/>
      <c r="KYP128" s="93"/>
      <c r="KYS128" s="93"/>
      <c r="KYV128" s="93"/>
      <c r="KYY128" s="93"/>
      <c r="KZE128" s="93"/>
      <c r="KZH128" s="93"/>
      <c r="KZK128" s="93"/>
      <c r="KZM128" s="93"/>
      <c r="KZN128" s="93"/>
      <c r="KZV128" s="93"/>
      <c r="KZY128" s="93"/>
      <c r="LAB128" s="93"/>
      <c r="LAM128" s="93"/>
      <c r="LAN128" s="93"/>
      <c r="LAS128" s="93"/>
      <c r="LAW128" s="93"/>
      <c r="LAX128" s="93"/>
      <c r="LBF128" s="93"/>
      <c r="LBG128" s="93"/>
      <c r="LCG128" s="93"/>
      <c r="LCH128" s="93"/>
      <c r="LCI128" s="93"/>
      <c r="LCJ128" s="93"/>
      <c r="LCK128" s="93"/>
      <c r="LCL128" s="93"/>
      <c r="LCM128" s="93"/>
      <c r="LCN128" s="93"/>
      <c r="LCO128" s="93"/>
      <c r="LCP128" s="93"/>
      <c r="LCQ128" s="93"/>
      <c r="LCR128" s="93"/>
      <c r="LCS128" s="93"/>
      <c r="LCT128" s="93"/>
      <c r="LCU128" s="93"/>
      <c r="LCV128" s="93"/>
      <c r="LCW128" s="93"/>
      <c r="LCX128" s="93"/>
      <c r="LCY128" s="93"/>
      <c r="LCZ128" s="93"/>
      <c r="LDA128" s="93"/>
      <c r="LDB128" s="93"/>
      <c r="LDC128" s="93"/>
      <c r="LDD128" s="93"/>
      <c r="LDE128" s="93"/>
      <c r="LDF128" s="93"/>
      <c r="LDG128" s="93"/>
      <c r="LDH128" s="93"/>
      <c r="LDI128" s="93"/>
      <c r="LDJ128" s="93"/>
      <c r="LDK128" s="93"/>
      <c r="LDL128" s="93"/>
      <c r="LDM128" s="93"/>
      <c r="LDN128" s="93"/>
      <c r="LDO128" s="93"/>
      <c r="LDP128" s="93"/>
      <c r="LDQ128" s="93"/>
      <c r="LDR128" s="93"/>
      <c r="LDS128" s="93"/>
      <c r="LDT128" s="93"/>
      <c r="LDU128" s="93"/>
      <c r="LDV128" s="93"/>
      <c r="LDW128" s="93"/>
      <c r="LDX128" s="93"/>
      <c r="LDY128" s="93"/>
      <c r="LDZ128" s="93"/>
      <c r="LEA128" s="93"/>
      <c r="LEB128" s="93"/>
      <c r="LEC128" s="93"/>
      <c r="LED128" s="93"/>
      <c r="LEE128" s="93"/>
      <c r="LEF128" s="93"/>
      <c r="LEG128" s="93"/>
      <c r="LEH128" s="93"/>
      <c r="LEI128" s="93"/>
      <c r="LEJ128" s="93"/>
      <c r="LEK128" s="93"/>
      <c r="LEL128" s="93"/>
      <c r="LER128" s="93"/>
      <c r="LEU128" s="93"/>
      <c r="LEX128" s="93"/>
      <c r="LFA128" s="93"/>
      <c r="LFD128" s="93"/>
      <c r="LFG128" s="93"/>
      <c r="LFM128" s="93"/>
      <c r="LFV128" s="93"/>
      <c r="LFY128" s="93"/>
      <c r="LGB128" s="93"/>
      <c r="LGE128" s="93"/>
      <c r="LGQ128" s="93"/>
      <c r="LGW128" s="93"/>
      <c r="LGZ128" s="93"/>
      <c r="LHC128" s="93"/>
      <c r="LHF128" s="93"/>
      <c r="LHL128" s="93"/>
      <c r="LHO128" s="93"/>
      <c r="LHR128" s="93"/>
      <c r="LHU128" s="93"/>
      <c r="LHW128" s="93"/>
      <c r="LHX128" s="93"/>
      <c r="LIC128" s="93"/>
      <c r="LIF128" s="93"/>
      <c r="LII128" s="93"/>
      <c r="LIL128" s="93"/>
      <c r="LIO128" s="93"/>
      <c r="LIR128" s="93"/>
      <c r="LIU128" s="93"/>
      <c r="LJA128" s="93"/>
      <c r="LJD128" s="93"/>
      <c r="LJG128" s="93"/>
      <c r="LJI128" s="93"/>
      <c r="LJJ128" s="93"/>
      <c r="LJR128" s="93"/>
      <c r="LJU128" s="93"/>
      <c r="LJX128" s="93"/>
      <c r="LKI128" s="93"/>
      <c r="LKJ128" s="93"/>
      <c r="LKO128" s="93"/>
      <c r="LKS128" s="93"/>
      <c r="LKT128" s="93"/>
      <c r="LLB128" s="93"/>
      <c r="LLC128" s="93"/>
      <c r="LMC128" s="93"/>
      <c r="LMD128" s="93"/>
      <c r="LME128" s="93"/>
      <c r="LMF128" s="93"/>
      <c r="LMG128" s="93"/>
      <c r="LMH128" s="93"/>
      <c r="LMI128" s="93"/>
      <c r="LMJ128" s="93"/>
      <c r="LMK128" s="93"/>
      <c r="LML128" s="93"/>
      <c r="LMM128" s="93"/>
      <c r="LMN128" s="93"/>
      <c r="LMO128" s="93"/>
      <c r="LMP128" s="93"/>
      <c r="LMQ128" s="93"/>
      <c r="LMR128" s="93"/>
      <c r="LMS128" s="93"/>
      <c r="LMT128" s="93"/>
      <c r="LMU128" s="93"/>
      <c r="LMV128" s="93"/>
      <c r="LMW128" s="93"/>
      <c r="LMX128" s="93"/>
      <c r="LMY128" s="93"/>
      <c r="LMZ128" s="93"/>
      <c r="LNA128" s="93"/>
      <c r="LNB128" s="93"/>
      <c r="LNC128" s="93"/>
      <c r="LND128" s="93"/>
      <c r="LNE128" s="93"/>
      <c r="LNF128" s="93"/>
      <c r="LNG128" s="93"/>
      <c r="LNH128" s="93"/>
      <c r="LNI128" s="93"/>
      <c r="LNJ128" s="93"/>
      <c r="LNK128" s="93"/>
      <c r="LNL128" s="93"/>
      <c r="LNM128" s="93"/>
      <c r="LNN128" s="93"/>
      <c r="LNO128" s="93"/>
      <c r="LNP128" s="93"/>
      <c r="LNQ128" s="93"/>
      <c r="LNR128" s="93"/>
      <c r="LNS128" s="93"/>
      <c r="LNT128" s="93"/>
      <c r="LNU128" s="93"/>
      <c r="LNV128" s="93"/>
      <c r="LNW128" s="93"/>
      <c r="LNX128" s="93"/>
      <c r="LNY128" s="93"/>
      <c r="LNZ128" s="93"/>
      <c r="LOA128" s="93"/>
      <c r="LOB128" s="93"/>
      <c r="LOC128" s="93"/>
      <c r="LOD128" s="93"/>
      <c r="LOE128" s="93"/>
      <c r="LOF128" s="93"/>
      <c r="LOG128" s="93"/>
      <c r="LOH128" s="93"/>
      <c r="LON128" s="93"/>
      <c r="LOQ128" s="93"/>
      <c r="LOT128" s="93"/>
      <c r="LOW128" s="93"/>
      <c r="LOZ128" s="93"/>
      <c r="LPC128" s="93"/>
      <c r="LPI128" s="93"/>
      <c r="LPR128" s="93"/>
      <c r="LPU128" s="93"/>
      <c r="LPX128" s="93"/>
      <c r="LQA128" s="93"/>
      <c r="LQM128" s="93"/>
      <c r="LQS128" s="93"/>
      <c r="LQV128" s="93"/>
      <c r="LQY128" s="93"/>
      <c r="LRB128" s="93"/>
      <c r="LRH128" s="93"/>
      <c r="LRK128" s="93"/>
      <c r="LRN128" s="93"/>
      <c r="LRQ128" s="93"/>
      <c r="LRS128" s="93"/>
      <c r="LRT128" s="93"/>
      <c r="LRY128" s="93"/>
      <c r="LSB128" s="93"/>
      <c r="LSE128" s="93"/>
      <c r="LSH128" s="93"/>
      <c r="LSK128" s="93"/>
      <c r="LSN128" s="93"/>
      <c r="LSQ128" s="93"/>
      <c r="LSW128" s="93"/>
      <c r="LSZ128" s="93"/>
      <c r="LTC128" s="93"/>
      <c r="LTE128" s="93"/>
      <c r="LTF128" s="93"/>
      <c r="LTN128" s="93"/>
      <c r="LTQ128" s="93"/>
      <c r="LTT128" s="93"/>
      <c r="LUE128" s="93"/>
      <c r="LUF128" s="93"/>
      <c r="LUK128" s="93"/>
      <c r="LUO128" s="93"/>
      <c r="LUP128" s="93"/>
      <c r="LUX128" s="93"/>
      <c r="LUY128" s="93"/>
      <c r="LVY128" s="93"/>
      <c r="LVZ128" s="93"/>
      <c r="LWA128" s="93"/>
      <c r="LWB128" s="93"/>
      <c r="LWC128" s="93"/>
      <c r="LWD128" s="93"/>
      <c r="LWE128" s="93"/>
      <c r="LWF128" s="93"/>
      <c r="LWG128" s="93"/>
      <c r="LWH128" s="93"/>
      <c r="LWI128" s="93"/>
      <c r="LWJ128" s="93"/>
      <c r="LWK128" s="93"/>
      <c r="LWL128" s="93"/>
      <c r="LWM128" s="93"/>
      <c r="LWN128" s="93"/>
      <c r="LWO128" s="93"/>
      <c r="LWP128" s="93"/>
      <c r="LWQ128" s="93"/>
      <c r="LWR128" s="93"/>
      <c r="LWS128" s="93"/>
      <c r="LWT128" s="93"/>
      <c r="LWU128" s="93"/>
      <c r="LWV128" s="93"/>
      <c r="LWW128" s="93"/>
      <c r="LWX128" s="93"/>
      <c r="LWY128" s="93"/>
      <c r="LWZ128" s="93"/>
      <c r="LXA128" s="93"/>
      <c r="LXB128" s="93"/>
      <c r="LXC128" s="93"/>
      <c r="LXD128" s="93"/>
      <c r="LXE128" s="93"/>
      <c r="LXF128" s="93"/>
      <c r="LXG128" s="93"/>
      <c r="LXH128" s="93"/>
      <c r="LXI128" s="93"/>
      <c r="LXJ128" s="93"/>
      <c r="LXK128" s="93"/>
      <c r="LXL128" s="93"/>
      <c r="LXM128" s="93"/>
      <c r="LXN128" s="93"/>
      <c r="LXO128" s="93"/>
      <c r="LXP128" s="93"/>
      <c r="LXQ128" s="93"/>
      <c r="LXR128" s="93"/>
      <c r="LXS128" s="93"/>
      <c r="LXT128" s="93"/>
      <c r="LXU128" s="93"/>
      <c r="LXV128" s="93"/>
      <c r="LXW128" s="93"/>
      <c r="LXX128" s="93"/>
      <c r="LXY128" s="93"/>
      <c r="LXZ128" s="93"/>
      <c r="LYA128" s="93"/>
      <c r="LYB128" s="93"/>
      <c r="LYC128" s="93"/>
      <c r="LYD128" s="93"/>
      <c r="LYJ128" s="93"/>
      <c r="LYM128" s="93"/>
      <c r="LYP128" s="93"/>
      <c r="LYS128" s="93"/>
      <c r="LYV128" s="93"/>
      <c r="LYY128" s="93"/>
      <c r="LZE128" s="93"/>
      <c r="LZN128" s="93"/>
      <c r="LZQ128" s="93"/>
      <c r="LZT128" s="93"/>
      <c r="LZW128" s="93"/>
      <c r="MAI128" s="93"/>
      <c r="MAO128" s="93"/>
      <c r="MAR128" s="93"/>
      <c r="MAU128" s="93"/>
      <c r="MAX128" s="93"/>
      <c r="MBD128" s="93"/>
      <c r="MBG128" s="93"/>
      <c r="MBJ128" s="93"/>
      <c r="MBM128" s="93"/>
      <c r="MBO128" s="93"/>
      <c r="MBP128" s="93"/>
      <c r="MBU128" s="93"/>
      <c r="MBX128" s="93"/>
      <c r="MCA128" s="93"/>
      <c r="MCD128" s="93"/>
      <c r="MCG128" s="93"/>
      <c r="MCJ128" s="93"/>
      <c r="MCM128" s="93"/>
      <c r="MCS128" s="93"/>
      <c r="MCV128" s="93"/>
      <c r="MCY128" s="93"/>
      <c r="MDA128" s="93"/>
      <c r="MDB128" s="93"/>
      <c r="MDJ128" s="93"/>
      <c r="MDM128" s="93"/>
      <c r="MDP128" s="93"/>
      <c r="MEA128" s="93"/>
      <c r="MEB128" s="93"/>
      <c r="MEG128" s="93"/>
      <c r="MEK128" s="93"/>
      <c r="MEL128" s="93"/>
      <c r="MET128" s="93"/>
      <c r="MEU128" s="93"/>
      <c r="MFU128" s="93"/>
      <c r="MFV128" s="93"/>
      <c r="MFW128" s="93"/>
      <c r="MFX128" s="93"/>
      <c r="MFY128" s="93"/>
      <c r="MFZ128" s="93"/>
      <c r="MGA128" s="93"/>
      <c r="MGB128" s="93"/>
      <c r="MGC128" s="93"/>
      <c r="MGD128" s="93"/>
      <c r="MGE128" s="93"/>
      <c r="MGF128" s="93"/>
      <c r="MGG128" s="93"/>
      <c r="MGH128" s="93"/>
      <c r="MGI128" s="93"/>
      <c r="MGJ128" s="93"/>
      <c r="MGK128" s="93"/>
      <c r="MGL128" s="93"/>
      <c r="MGM128" s="93"/>
      <c r="MGN128" s="93"/>
      <c r="MGO128" s="93"/>
      <c r="MGP128" s="93"/>
      <c r="MGQ128" s="93"/>
      <c r="MGR128" s="93"/>
      <c r="MGS128" s="93"/>
      <c r="MGT128" s="93"/>
      <c r="MGU128" s="93"/>
      <c r="MGV128" s="93"/>
      <c r="MGW128" s="93"/>
      <c r="MGX128" s="93"/>
      <c r="MGY128" s="93"/>
      <c r="MGZ128" s="93"/>
      <c r="MHA128" s="93"/>
      <c r="MHB128" s="93"/>
      <c r="MHC128" s="93"/>
      <c r="MHD128" s="93"/>
      <c r="MHE128" s="93"/>
      <c r="MHF128" s="93"/>
      <c r="MHG128" s="93"/>
      <c r="MHH128" s="93"/>
      <c r="MHI128" s="93"/>
      <c r="MHJ128" s="93"/>
      <c r="MHK128" s="93"/>
      <c r="MHL128" s="93"/>
      <c r="MHM128" s="93"/>
      <c r="MHN128" s="93"/>
      <c r="MHO128" s="93"/>
      <c r="MHP128" s="93"/>
      <c r="MHQ128" s="93"/>
      <c r="MHR128" s="93"/>
      <c r="MHS128" s="93"/>
      <c r="MHT128" s="93"/>
      <c r="MHU128" s="93"/>
      <c r="MHV128" s="93"/>
      <c r="MHW128" s="93"/>
      <c r="MHX128" s="93"/>
      <c r="MHY128" s="93"/>
      <c r="MHZ128" s="93"/>
      <c r="MIF128" s="93"/>
      <c r="MII128" s="93"/>
      <c r="MIL128" s="93"/>
      <c r="MIO128" s="93"/>
      <c r="MIR128" s="93"/>
      <c r="MIU128" s="93"/>
      <c r="MJA128" s="93"/>
      <c r="MJJ128" s="93"/>
      <c r="MJM128" s="93"/>
      <c r="MJP128" s="93"/>
      <c r="MJS128" s="93"/>
      <c r="MKE128" s="93"/>
      <c r="MKK128" s="93"/>
      <c r="MKN128" s="93"/>
      <c r="MKQ128" s="93"/>
      <c r="MKT128" s="93"/>
      <c r="MKZ128" s="93"/>
      <c r="MLC128" s="93"/>
      <c r="MLF128" s="93"/>
      <c r="MLI128" s="93"/>
      <c r="MLK128" s="93"/>
      <c r="MLL128" s="93"/>
      <c r="MLQ128" s="93"/>
      <c r="MLT128" s="93"/>
      <c r="MLW128" s="93"/>
      <c r="MLZ128" s="93"/>
      <c r="MMC128" s="93"/>
      <c r="MMF128" s="93"/>
      <c r="MMI128" s="93"/>
      <c r="MMO128" s="93"/>
      <c r="MMR128" s="93"/>
      <c r="MMU128" s="93"/>
      <c r="MMW128" s="93"/>
      <c r="MMX128" s="93"/>
      <c r="MNF128" s="93"/>
      <c r="MNI128" s="93"/>
      <c r="MNL128" s="93"/>
      <c r="MNW128" s="93"/>
      <c r="MNX128" s="93"/>
      <c r="MOC128" s="93"/>
      <c r="MOG128" s="93"/>
      <c r="MOH128" s="93"/>
      <c r="MOP128" s="93"/>
      <c r="MOQ128" s="93"/>
      <c r="MPQ128" s="93"/>
      <c r="MPR128" s="93"/>
      <c r="MPS128" s="93"/>
      <c r="MPT128" s="93"/>
      <c r="MPU128" s="93"/>
      <c r="MPV128" s="93"/>
      <c r="MPW128" s="93"/>
      <c r="MPX128" s="93"/>
      <c r="MPY128" s="93"/>
      <c r="MPZ128" s="93"/>
      <c r="MQA128" s="93"/>
      <c r="MQB128" s="93"/>
      <c r="MQC128" s="93"/>
      <c r="MQD128" s="93"/>
      <c r="MQE128" s="93"/>
      <c r="MQF128" s="93"/>
      <c r="MQG128" s="93"/>
      <c r="MQH128" s="93"/>
      <c r="MQI128" s="93"/>
      <c r="MQJ128" s="93"/>
      <c r="MQK128" s="93"/>
      <c r="MQL128" s="93"/>
      <c r="MQM128" s="93"/>
      <c r="MQN128" s="93"/>
      <c r="MQO128" s="93"/>
      <c r="MQP128" s="93"/>
      <c r="MQQ128" s="93"/>
      <c r="MQR128" s="93"/>
      <c r="MQS128" s="93"/>
      <c r="MQT128" s="93"/>
      <c r="MQU128" s="93"/>
      <c r="MQV128" s="93"/>
      <c r="MQW128" s="93"/>
      <c r="MQX128" s="93"/>
      <c r="MQY128" s="93"/>
      <c r="MQZ128" s="93"/>
      <c r="MRA128" s="93"/>
      <c r="MRB128" s="93"/>
      <c r="MRC128" s="93"/>
      <c r="MRD128" s="93"/>
      <c r="MRE128" s="93"/>
      <c r="MRF128" s="93"/>
      <c r="MRG128" s="93"/>
      <c r="MRH128" s="93"/>
      <c r="MRI128" s="93"/>
      <c r="MRJ128" s="93"/>
      <c r="MRK128" s="93"/>
      <c r="MRL128" s="93"/>
      <c r="MRM128" s="93"/>
      <c r="MRN128" s="93"/>
      <c r="MRO128" s="93"/>
      <c r="MRP128" s="93"/>
      <c r="MRQ128" s="93"/>
      <c r="MRR128" s="93"/>
      <c r="MRS128" s="93"/>
      <c r="MRT128" s="93"/>
      <c r="MRU128" s="93"/>
      <c r="MRV128" s="93"/>
      <c r="MSB128" s="93"/>
      <c r="MSE128" s="93"/>
      <c r="MSH128" s="93"/>
      <c r="MSK128" s="93"/>
      <c r="MSN128" s="93"/>
      <c r="MSQ128" s="93"/>
      <c r="MSW128" s="93"/>
      <c r="MTF128" s="93"/>
      <c r="MTI128" s="93"/>
      <c r="MTL128" s="93"/>
      <c r="MTO128" s="93"/>
      <c r="MUA128" s="93"/>
      <c r="MUG128" s="93"/>
      <c r="MUJ128" s="93"/>
      <c r="MUM128" s="93"/>
      <c r="MUP128" s="93"/>
      <c r="MUV128" s="93"/>
      <c r="MUY128" s="93"/>
      <c r="MVB128" s="93"/>
      <c r="MVE128" s="93"/>
      <c r="MVG128" s="93"/>
      <c r="MVH128" s="93"/>
      <c r="MVM128" s="93"/>
      <c r="MVP128" s="93"/>
      <c r="MVS128" s="93"/>
      <c r="MVV128" s="93"/>
      <c r="MVY128" s="93"/>
      <c r="MWB128" s="93"/>
      <c r="MWE128" s="93"/>
      <c r="MWK128" s="93"/>
      <c r="MWN128" s="93"/>
      <c r="MWQ128" s="93"/>
      <c r="MWS128" s="93"/>
      <c r="MWT128" s="93"/>
      <c r="MXB128" s="93"/>
      <c r="MXE128" s="93"/>
      <c r="MXH128" s="93"/>
      <c r="MXS128" s="93"/>
      <c r="MXT128" s="93"/>
      <c r="MXY128" s="93"/>
      <c r="MYC128" s="93"/>
      <c r="MYD128" s="93"/>
      <c r="MYL128" s="93"/>
      <c r="MYM128" s="93"/>
      <c r="MZM128" s="93"/>
      <c r="MZN128" s="93"/>
      <c r="MZO128" s="93"/>
      <c r="MZP128" s="93"/>
      <c r="MZQ128" s="93"/>
      <c r="MZR128" s="93"/>
      <c r="MZS128" s="93"/>
      <c r="MZT128" s="93"/>
      <c r="MZU128" s="93"/>
      <c r="MZV128" s="93"/>
      <c r="MZW128" s="93"/>
      <c r="MZX128" s="93"/>
      <c r="MZY128" s="93"/>
      <c r="MZZ128" s="93"/>
      <c r="NAA128" s="93"/>
      <c r="NAB128" s="93"/>
      <c r="NAC128" s="93"/>
      <c r="NAD128" s="93"/>
      <c r="NAE128" s="93"/>
      <c r="NAF128" s="93"/>
      <c r="NAG128" s="93"/>
      <c r="NAH128" s="93"/>
      <c r="NAI128" s="93"/>
      <c r="NAJ128" s="93"/>
      <c r="NAK128" s="93"/>
      <c r="NAL128" s="93"/>
      <c r="NAM128" s="93"/>
      <c r="NAN128" s="93"/>
      <c r="NAO128" s="93"/>
      <c r="NAP128" s="93"/>
      <c r="NAQ128" s="93"/>
      <c r="NAR128" s="93"/>
      <c r="NAS128" s="93"/>
      <c r="NAT128" s="93"/>
      <c r="NAU128" s="93"/>
      <c r="NAV128" s="93"/>
      <c r="NAW128" s="93"/>
      <c r="NAX128" s="93"/>
      <c r="NAY128" s="93"/>
      <c r="NAZ128" s="93"/>
      <c r="NBA128" s="93"/>
      <c r="NBB128" s="93"/>
      <c r="NBC128" s="93"/>
      <c r="NBD128" s="93"/>
      <c r="NBE128" s="93"/>
      <c r="NBF128" s="93"/>
      <c r="NBG128" s="93"/>
      <c r="NBH128" s="93"/>
      <c r="NBI128" s="93"/>
      <c r="NBJ128" s="93"/>
      <c r="NBK128" s="93"/>
      <c r="NBL128" s="93"/>
      <c r="NBM128" s="93"/>
      <c r="NBN128" s="93"/>
      <c r="NBO128" s="93"/>
      <c r="NBP128" s="93"/>
      <c r="NBQ128" s="93"/>
      <c r="NBR128" s="93"/>
      <c r="NBX128" s="93"/>
      <c r="NCA128" s="93"/>
      <c r="NCD128" s="93"/>
      <c r="NCG128" s="93"/>
      <c r="NCJ128" s="93"/>
      <c r="NCM128" s="93"/>
      <c r="NCS128" s="93"/>
      <c r="NDB128" s="93"/>
      <c r="NDE128" s="93"/>
      <c r="NDH128" s="93"/>
      <c r="NDK128" s="93"/>
      <c r="NDW128" s="93"/>
      <c r="NEC128" s="93"/>
      <c r="NEF128" s="93"/>
      <c r="NEI128" s="93"/>
      <c r="NEL128" s="93"/>
      <c r="NER128" s="93"/>
      <c r="NEU128" s="93"/>
      <c r="NEX128" s="93"/>
      <c r="NFA128" s="93"/>
      <c r="NFC128" s="93"/>
      <c r="NFD128" s="93"/>
      <c r="NFI128" s="93"/>
      <c r="NFL128" s="93"/>
      <c r="NFO128" s="93"/>
      <c r="NFR128" s="93"/>
      <c r="NFU128" s="93"/>
      <c r="NFX128" s="93"/>
      <c r="NGA128" s="93"/>
      <c r="NGG128" s="93"/>
      <c r="NGJ128" s="93"/>
      <c r="NGM128" s="93"/>
      <c r="NGO128" s="93"/>
      <c r="NGP128" s="93"/>
      <c r="NGX128" s="93"/>
      <c r="NHA128" s="93"/>
      <c r="NHD128" s="93"/>
      <c r="NHO128" s="93"/>
      <c r="NHP128" s="93"/>
      <c r="NHU128" s="93"/>
      <c r="NHY128" s="93"/>
      <c r="NHZ128" s="93"/>
      <c r="NIH128" s="93"/>
      <c r="NII128" s="93"/>
      <c r="NJI128" s="93"/>
      <c r="NJJ128" s="93"/>
      <c r="NJK128" s="93"/>
      <c r="NJL128" s="93"/>
      <c r="NJM128" s="93"/>
      <c r="NJN128" s="93"/>
      <c r="NJO128" s="93"/>
      <c r="NJP128" s="93"/>
      <c r="NJQ128" s="93"/>
      <c r="NJR128" s="93"/>
      <c r="NJS128" s="93"/>
      <c r="NJT128" s="93"/>
      <c r="NJU128" s="93"/>
      <c r="NJV128" s="93"/>
      <c r="NJW128" s="93"/>
      <c r="NJX128" s="93"/>
      <c r="NJY128" s="93"/>
      <c r="NJZ128" s="93"/>
      <c r="NKA128" s="93"/>
      <c r="NKB128" s="93"/>
      <c r="NKC128" s="93"/>
      <c r="NKD128" s="93"/>
      <c r="NKE128" s="93"/>
      <c r="NKF128" s="93"/>
      <c r="NKG128" s="93"/>
      <c r="NKH128" s="93"/>
      <c r="NKI128" s="93"/>
      <c r="NKJ128" s="93"/>
      <c r="NKK128" s="93"/>
      <c r="NKL128" s="93"/>
      <c r="NKM128" s="93"/>
      <c r="NKN128" s="93"/>
      <c r="NKO128" s="93"/>
      <c r="NKP128" s="93"/>
      <c r="NKQ128" s="93"/>
      <c r="NKR128" s="93"/>
      <c r="NKS128" s="93"/>
      <c r="NKT128" s="93"/>
      <c r="NKU128" s="93"/>
      <c r="NKV128" s="93"/>
      <c r="NKW128" s="93"/>
      <c r="NKX128" s="93"/>
      <c r="NKY128" s="93"/>
      <c r="NKZ128" s="93"/>
      <c r="NLA128" s="93"/>
      <c r="NLB128" s="93"/>
      <c r="NLC128" s="93"/>
      <c r="NLD128" s="93"/>
      <c r="NLE128" s="93"/>
      <c r="NLF128" s="93"/>
      <c r="NLG128" s="93"/>
      <c r="NLH128" s="93"/>
      <c r="NLI128" s="93"/>
      <c r="NLJ128" s="93"/>
      <c r="NLK128" s="93"/>
      <c r="NLL128" s="93"/>
      <c r="NLM128" s="93"/>
      <c r="NLN128" s="93"/>
      <c r="NLT128" s="93"/>
      <c r="NLW128" s="93"/>
      <c r="NLZ128" s="93"/>
      <c r="NMC128" s="93"/>
      <c r="NMF128" s="93"/>
      <c r="NMI128" s="93"/>
      <c r="NMO128" s="93"/>
      <c r="NMX128" s="93"/>
      <c r="NNA128" s="93"/>
      <c r="NND128" s="93"/>
      <c r="NNG128" s="93"/>
      <c r="NNS128" s="93"/>
      <c r="NNY128" s="93"/>
      <c r="NOB128" s="93"/>
      <c r="NOE128" s="93"/>
      <c r="NOH128" s="93"/>
      <c r="NON128" s="93"/>
      <c r="NOQ128" s="93"/>
      <c r="NOT128" s="93"/>
      <c r="NOW128" s="93"/>
      <c r="NOY128" s="93"/>
      <c r="NOZ128" s="93"/>
      <c r="NPE128" s="93"/>
      <c r="NPH128" s="93"/>
      <c r="NPK128" s="93"/>
      <c r="NPN128" s="93"/>
      <c r="NPQ128" s="93"/>
      <c r="NPT128" s="93"/>
      <c r="NPW128" s="93"/>
      <c r="NQC128" s="93"/>
      <c r="NQF128" s="93"/>
      <c r="NQI128" s="93"/>
      <c r="NQK128" s="93"/>
      <c r="NQL128" s="93"/>
      <c r="NQT128" s="93"/>
      <c r="NQW128" s="93"/>
      <c r="NQZ128" s="93"/>
      <c r="NRK128" s="93"/>
      <c r="NRL128" s="93"/>
      <c r="NRQ128" s="93"/>
      <c r="NRU128" s="93"/>
      <c r="NRV128" s="93"/>
      <c r="NSD128" s="93"/>
      <c r="NSE128" s="93"/>
      <c r="NTE128" s="93"/>
      <c r="NTF128" s="93"/>
      <c r="NTG128" s="93"/>
      <c r="NTH128" s="93"/>
      <c r="NTI128" s="93"/>
      <c r="NTJ128" s="93"/>
      <c r="NTK128" s="93"/>
      <c r="NTL128" s="93"/>
      <c r="NTM128" s="93"/>
      <c r="NTN128" s="93"/>
      <c r="NTO128" s="93"/>
      <c r="NTP128" s="93"/>
      <c r="NTQ128" s="93"/>
      <c r="NTR128" s="93"/>
      <c r="NTS128" s="93"/>
      <c r="NTT128" s="93"/>
      <c r="NTU128" s="93"/>
      <c r="NTV128" s="93"/>
      <c r="NTW128" s="93"/>
      <c r="NTX128" s="93"/>
      <c r="NTY128" s="93"/>
      <c r="NTZ128" s="93"/>
      <c r="NUA128" s="93"/>
      <c r="NUB128" s="93"/>
      <c r="NUC128" s="93"/>
      <c r="NUD128" s="93"/>
      <c r="NUE128" s="93"/>
      <c r="NUF128" s="93"/>
      <c r="NUG128" s="93"/>
      <c r="NUH128" s="93"/>
      <c r="NUI128" s="93"/>
      <c r="NUJ128" s="93"/>
      <c r="NUK128" s="93"/>
      <c r="NUL128" s="93"/>
      <c r="NUM128" s="93"/>
      <c r="NUN128" s="93"/>
      <c r="NUO128" s="93"/>
      <c r="NUP128" s="93"/>
      <c r="NUQ128" s="93"/>
      <c r="NUR128" s="93"/>
      <c r="NUS128" s="93"/>
      <c r="NUT128" s="93"/>
      <c r="NUU128" s="93"/>
      <c r="NUV128" s="93"/>
      <c r="NUW128" s="93"/>
      <c r="NUX128" s="93"/>
      <c r="NUY128" s="93"/>
      <c r="NUZ128" s="93"/>
      <c r="NVA128" s="93"/>
      <c r="NVB128" s="93"/>
      <c r="NVC128" s="93"/>
      <c r="NVD128" s="93"/>
      <c r="NVE128" s="93"/>
      <c r="NVF128" s="93"/>
      <c r="NVG128" s="93"/>
      <c r="NVH128" s="93"/>
      <c r="NVI128" s="93"/>
      <c r="NVJ128" s="93"/>
      <c r="NVP128" s="93"/>
      <c r="NVS128" s="93"/>
      <c r="NVV128" s="93"/>
      <c r="NVY128" s="93"/>
      <c r="NWB128" s="93"/>
      <c r="NWE128" s="93"/>
      <c r="NWK128" s="93"/>
      <c r="NWT128" s="93"/>
      <c r="NWW128" s="93"/>
      <c r="NWZ128" s="93"/>
      <c r="NXC128" s="93"/>
      <c r="NXO128" s="93"/>
      <c r="NXU128" s="93"/>
      <c r="NXX128" s="93"/>
      <c r="NYA128" s="93"/>
      <c r="NYD128" s="93"/>
      <c r="NYJ128" s="93"/>
      <c r="NYM128" s="93"/>
      <c r="NYP128" s="93"/>
      <c r="NYS128" s="93"/>
      <c r="NYU128" s="93"/>
      <c r="NYV128" s="93"/>
      <c r="NZA128" s="93"/>
      <c r="NZD128" s="93"/>
      <c r="NZG128" s="93"/>
      <c r="NZJ128" s="93"/>
      <c r="NZM128" s="93"/>
      <c r="NZP128" s="93"/>
      <c r="NZS128" s="93"/>
      <c r="NZY128" s="93"/>
      <c r="OAB128" s="93"/>
      <c r="OAE128" s="93"/>
      <c r="OAG128" s="93"/>
      <c r="OAH128" s="93"/>
      <c r="OAP128" s="93"/>
      <c r="OAS128" s="93"/>
      <c r="OAV128" s="93"/>
      <c r="OBG128" s="93"/>
      <c r="OBH128" s="93"/>
      <c r="OBM128" s="93"/>
      <c r="OBQ128" s="93"/>
      <c r="OBR128" s="93"/>
      <c r="OBZ128" s="93"/>
      <c r="OCA128" s="93"/>
      <c r="ODA128" s="93"/>
      <c r="ODB128" s="93"/>
      <c r="ODC128" s="93"/>
      <c r="ODD128" s="93"/>
      <c r="ODE128" s="93"/>
      <c r="ODF128" s="93"/>
      <c r="ODG128" s="93"/>
      <c r="ODH128" s="93"/>
      <c r="ODI128" s="93"/>
      <c r="ODJ128" s="93"/>
      <c r="ODK128" s="93"/>
      <c r="ODL128" s="93"/>
      <c r="ODM128" s="93"/>
      <c r="ODN128" s="93"/>
      <c r="ODO128" s="93"/>
      <c r="ODP128" s="93"/>
      <c r="ODQ128" s="93"/>
      <c r="ODR128" s="93"/>
      <c r="ODS128" s="93"/>
      <c r="ODT128" s="93"/>
      <c r="ODU128" s="93"/>
      <c r="ODV128" s="93"/>
      <c r="ODW128" s="93"/>
      <c r="ODX128" s="93"/>
      <c r="ODY128" s="93"/>
      <c r="ODZ128" s="93"/>
      <c r="OEA128" s="93"/>
      <c r="OEB128" s="93"/>
      <c r="OEC128" s="93"/>
      <c r="OED128" s="93"/>
      <c r="OEE128" s="93"/>
      <c r="OEF128" s="93"/>
      <c r="OEG128" s="93"/>
      <c r="OEH128" s="93"/>
      <c r="OEI128" s="93"/>
      <c r="OEJ128" s="93"/>
      <c r="OEK128" s="93"/>
      <c r="OEL128" s="93"/>
      <c r="OEM128" s="93"/>
      <c r="OEN128" s="93"/>
      <c r="OEO128" s="93"/>
      <c r="OEP128" s="93"/>
      <c r="OEQ128" s="93"/>
      <c r="OER128" s="93"/>
      <c r="OES128" s="93"/>
      <c r="OET128" s="93"/>
      <c r="OEU128" s="93"/>
      <c r="OEV128" s="93"/>
      <c r="OEW128" s="93"/>
      <c r="OEX128" s="93"/>
      <c r="OEY128" s="93"/>
      <c r="OEZ128" s="93"/>
      <c r="OFA128" s="93"/>
      <c r="OFB128" s="93"/>
      <c r="OFC128" s="93"/>
      <c r="OFD128" s="93"/>
      <c r="OFE128" s="93"/>
      <c r="OFF128" s="93"/>
      <c r="OFL128" s="93"/>
      <c r="OFO128" s="93"/>
      <c r="OFR128" s="93"/>
      <c r="OFU128" s="93"/>
      <c r="OFX128" s="93"/>
      <c r="OGA128" s="93"/>
      <c r="OGG128" s="93"/>
      <c r="OGP128" s="93"/>
      <c r="OGS128" s="93"/>
      <c r="OGV128" s="93"/>
      <c r="OGY128" s="93"/>
      <c r="OHK128" s="93"/>
      <c r="OHQ128" s="93"/>
      <c r="OHT128" s="93"/>
      <c r="OHW128" s="93"/>
      <c r="OHZ128" s="93"/>
      <c r="OIF128" s="93"/>
      <c r="OII128" s="93"/>
      <c r="OIL128" s="93"/>
      <c r="OIO128" s="93"/>
      <c r="OIQ128" s="93"/>
      <c r="OIR128" s="93"/>
      <c r="OIW128" s="93"/>
      <c r="OIZ128" s="93"/>
      <c r="OJC128" s="93"/>
      <c r="OJF128" s="93"/>
      <c r="OJI128" s="93"/>
      <c r="OJL128" s="93"/>
      <c r="OJO128" s="93"/>
      <c r="OJU128" s="93"/>
      <c r="OJX128" s="93"/>
      <c r="OKA128" s="93"/>
      <c r="OKC128" s="93"/>
      <c r="OKD128" s="93"/>
      <c r="OKL128" s="93"/>
      <c r="OKO128" s="93"/>
      <c r="OKR128" s="93"/>
      <c r="OLC128" s="93"/>
      <c r="OLD128" s="93"/>
      <c r="OLI128" s="93"/>
      <c r="OLM128" s="93"/>
      <c r="OLN128" s="93"/>
      <c r="OLV128" s="93"/>
      <c r="OLW128" s="93"/>
      <c r="OMW128" s="93"/>
      <c r="OMX128" s="93"/>
      <c r="OMY128" s="93"/>
      <c r="OMZ128" s="93"/>
      <c r="ONA128" s="93"/>
      <c r="ONB128" s="93"/>
      <c r="ONC128" s="93"/>
      <c r="OND128" s="93"/>
      <c r="ONE128" s="93"/>
      <c r="ONF128" s="93"/>
      <c r="ONG128" s="93"/>
      <c r="ONH128" s="93"/>
      <c r="ONI128" s="93"/>
      <c r="ONJ128" s="93"/>
      <c r="ONK128" s="93"/>
      <c r="ONL128" s="93"/>
      <c r="ONM128" s="93"/>
      <c r="ONN128" s="93"/>
      <c r="ONO128" s="93"/>
      <c r="ONP128" s="93"/>
      <c r="ONQ128" s="93"/>
      <c r="ONR128" s="93"/>
      <c r="ONS128" s="93"/>
      <c r="ONT128" s="93"/>
      <c r="ONU128" s="93"/>
      <c r="ONV128" s="93"/>
      <c r="ONW128" s="93"/>
      <c r="ONX128" s="93"/>
      <c r="ONY128" s="93"/>
      <c r="ONZ128" s="93"/>
      <c r="OOA128" s="93"/>
      <c r="OOB128" s="93"/>
      <c r="OOC128" s="93"/>
      <c r="OOD128" s="93"/>
      <c r="OOE128" s="93"/>
      <c r="OOF128" s="93"/>
      <c r="OOG128" s="93"/>
      <c r="OOH128" s="93"/>
      <c r="OOI128" s="93"/>
      <c r="OOJ128" s="93"/>
      <c r="OOK128" s="93"/>
      <c r="OOL128" s="93"/>
      <c r="OOM128" s="93"/>
      <c r="OON128" s="93"/>
      <c r="OOO128" s="93"/>
      <c r="OOP128" s="93"/>
      <c r="OOQ128" s="93"/>
      <c r="OOR128" s="93"/>
      <c r="OOS128" s="93"/>
      <c r="OOT128" s="93"/>
      <c r="OOU128" s="93"/>
      <c r="OOV128" s="93"/>
      <c r="OOW128" s="93"/>
      <c r="OOX128" s="93"/>
      <c r="OOY128" s="93"/>
      <c r="OOZ128" s="93"/>
      <c r="OPA128" s="93"/>
      <c r="OPB128" s="93"/>
      <c r="OPH128" s="93"/>
      <c r="OPK128" s="93"/>
      <c r="OPN128" s="93"/>
      <c r="OPQ128" s="93"/>
      <c r="OPT128" s="93"/>
      <c r="OPW128" s="93"/>
      <c r="OQC128" s="93"/>
      <c r="OQL128" s="93"/>
      <c r="OQO128" s="93"/>
      <c r="OQR128" s="93"/>
      <c r="OQU128" s="93"/>
      <c r="ORG128" s="93"/>
      <c r="ORM128" s="93"/>
      <c r="ORP128" s="93"/>
      <c r="ORS128" s="93"/>
      <c r="ORV128" s="93"/>
      <c r="OSB128" s="93"/>
      <c r="OSE128" s="93"/>
      <c r="OSH128" s="93"/>
      <c r="OSK128" s="93"/>
      <c r="OSM128" s="93"/>
      <c r="OSN128" s="93"/>
      <c r="OSS128" s="93"/>
      <c r="OSV128" s="93"/>
      <c r="OSY128" s="93"/>
      <c r="OTB128" s="93"/>
      <c r="OTE128" s="93"/>
      <c r="OTH128" s="93"/>
      <c r="OTK128" s="93"/>
      <c r="OTQ128" s="93"/>
      <c r="OTT128" s="93"/>
      <c r="OTW128" s="93"/>
      <c r="OTY128" s="93"/>
      <c r="OTZ128" s="93"/>
      <c r="OUH128" s="93"/>
      <c r="OUK128" s="93"/>
      <c r="OUN128" s="93"/>
      <c r="OUY128" s="93"/>
      <c r="OUZ128" s="93"/>
      <c r="OVE128" s="93"/>
      <c r="OVI128" s="93"/>
      <c r="OVJ128" s="93"/>
      <c r="OVR128" s="93"/>
      <c r="OVS128" s="93"/>
      <c r="OWS128" s="93"/>
      <c r="OWT128" s="93"/>
      <c r="OWU128" s="93"/>
      <c r="OWV128" s="93"/>
      <c r="OWW128" s="93"/>
      <c r="OWX128" s="93"/>
      <c r="OWY128" s="93"/>
      <c r="OWZ128" s="93"/>
      <c r="OXA128" s="93"/>
      <c r="OXB128" s="93"/>
      <c r="OXC128" s="93"/>
      <c r="OXD128" s="93"/>
      <c r="OXE128" s="93"/>
      <c r="OXF128" s="93"/>
      <c r="OXG128" s="93"/>
      <c r="OXH128" s="93"/>
      <c r="OXI128" s="93"/>
      <c r="OXJ128" s="93"/>
      <c r="OXK128" s="93"/>
      <c r="OXL128" s="93"/>
      <c r="OXM128" s="93"/>
      <c r="OXN128" s="93"/>
      <c r="OXO128" s="93"/>
      <c r="OXP128" s="93"/>
      <c r="OXQ128" s="93"/>
      <c r="OXR128" s="93"/>
      <c r="OXS128" s="93"/>
      <c r="OXT128" s="93"/>
      <c r="OXU128" s="93"/>
      <c r="OXV128" s="93"/>
      <c r="OXW128" s="93"/>
      <c r="OXX128" s="93"/>
      <c r="OXY128" s="93"/>
      <c r="OXZ128" s="93"/>
      <c r="OYA128" s="93"/>
      <c r="OYB128" s="93"/>
      <c r="OYC128" s="93"/>
      <c r="OYD128" s="93"/>
      <c r="OYE128" s="93"/>
      <c r="OYF128" s="93"/>
      <c r="OYG128" s="93"/>
      <c r="OYH128" s="93"/>
      <c r="OYI128" s="93"/>
      <c r="OYJ128" s="93"/>
      <c r="OYK128" s="93"/>
      <c r="OYL128" s="93"/>
      <c r="OYM128" s="93"/>
      <c r="OYN128" s="93"/>
      <c r="OYO128" s="93"/>
      <c r="OYP128" s="93"/>
      <c r="OYQ128" s="93"/>
      <c r="OYR128" s="93"/>
      <c r="OYS128" s="93"/>
      <c r="OYT128" s="93"/>
      <c r="OYU128" s="93"/>
      <c r="OYV128" s="93"/>
      <c r="OYW128" s="93"/>
      <c r="OYX128" s="93"/>
      <c r="OZD128" s="93"/>
      <c r="OZG128" s="93"/>
      <c r="OZJ128" s="93"/>
      <c r="OZM128" s="93"/>
      <c r="OZP128" s="93"/>
      <c r="OZS128" s="93"/>
      <c r="OZY128" s="93"/>
      <c r="PAH128" s="93"/>
      <c r="PAK128" s="93"/>
      <c r="PAN128" s="93"/>
      <c r="PAQ128" s="93"/>
      <c r="PBC128" s="93"/>
      <c r="PBI128" s="93"/>
      <c r="PBL128" s="93"/>
      <c r="PBO128" s="93"/>
      <c r="PBR128" s="93"/>
      <c r="PBX128" s="93"/>
      <c r="PCA128" s="93"/>
      <c r="PCD128" s="93"/>
      <c r="PCG128" s="93"/>
      <c r="PCI128" s="93"/>
      <c r="PCJ128" s="93"/>
      <c r="PCO128" s="93"/>
      <c r="PCR128" s="93"/>
      <c r="PCU128" s="93"/>
      <c r="PCX128" s="93"/>
      <c r="PDA128" s="93"/>
      <c r="PDD128" s="93"/>
      <c r="PDG128" s="93"/>
      <c r="PDM128" s="93"/>
      <c r="PDP128" s="93"/>
      <c r="PDS128" s="93"/>
      <c r="PDU128" s="93"/>
      <c r="PDV128" s="93"/>
      <c r="PED128" s="93"/>
      <c r="PEG128" s="93"/>
      <c r="PEJ128" s="93"/>
      <c r="PEU128" s="93"/>
      <c r="PEV128" s="93"/>
      <c r="PFA128" s="93"/>
      <c r="PFE128" s="93"/>
      <c r="PFF128" s="93"/>
      <c r="PFN128" s="93"/>
      <c r="PFO128" s="93"/>
      <c r="PGO128" s="93"/>
      <c r="PGP128" s="93"/>
      <c r="PGQ128" s="93"/>
      <c r="PGR128" s="93"/>
      <c r="PGS128" s="93"/>
      <c r="PGT128" s="93"/>
      <c r="PGU128" s="93"/>
      <c r="PGV128" s="93"/>
      <c r="PGW128" s="93"/>
      <c r="PGX128" s="93"/>
      <c r="PGY128" s="93"/>
      <c r="PGZ128" s="93"/>
      <c r="PHA128" s="93"/>
      <c r="PHB128" s="93"/>
      <c r="PHC128" s="93"/>
      <c r="PHD128" s="93"/>
      <c r="PHE128" s="93"/>
      <c r="PHF128" s="93"/>
      <c r="PHG128" s="93"/>
      <c r="PHH128" s="93"/>
      <c r="PHI128" s="93"/>
      <c r="PHJ128" s="93"/>
      <c r="PHK128" s="93"/>
      <c r="PHL128" s="93"/>
      <c r="PHM128" s="93"/>
      <c r="PHN128" s="93"/>
      <c r="PHO128" s="93"/>
      <c r="PHP128" s="93"/>
      <c r="PHQ128" s="93"/>
      <c r="PHR128" s="93"/>
      <c r="PHS128" s="93"/>
      <c r="PHT128" s="93"/>
      <c r="PHU128" s="93"/>
      <c r="PHV128" s="93"/>
      <c r="PHW128" s="93"/>
      <c r="PHX128" s="93"/>
      <c r="PHY128" s="93"/>
      <c r="PHZ128" s="93"/>
      <c r="PIA128" s="93"/>
      <c r="PIB128" s="93"/>
      <c r="PIC128" s="93"/>
      <c r="PID128" s="93"/>
      <c r="PIE128" s="93"/>
      <c r="PIF128" s="93"/>
      <c r="PIG128" s="93"/>
      <c r="PIH128" s="93"/>
      <c r="PII128" s="93"/>
      <c r="PIJ128" s="93"/>
      <c r="PIK128" s="93"/>
      <c r="PIL128" s="93"/>
      <c r="PIM128" s="93"/>
      <c r="PIN128" s="93"/>
      <c r="PIO128" s="93"/>
      <c r="PIP128" s="93"/>
      <c r="PIQ128" s="93"/>
      <c r="PIR128" s="93"/>
      <c r="PIS128" s="93"/>
      <c r="PIT128" s="93"/>
      <c r="PIZ128" s="93"/>
      <c r="PJC128" s="93"/>
      <c r="PJF128" s="93"/>
      <c r="PJI128" s="93"/>
      <c r="PJL128" s="93"/>
      <c r="PJO128" s="93"/>
      <c r="PJU128" s="93"/>
      <c r="PKD128" s="93"/>
      <c r="PKG128" s="93"/>
      <c r="PKJ128" s="93"/>
      <c r="PKM128" s="93"/>
      <c r="PKY128" s="93"/>
      <c r="PLE128" s="93"/>
      <c r="PLH128" s="93"/>
      <c r="PLK128" s="93"/>
      <c r="PLN128" s="93"/>
      <c r="PLT128" s="93"/>
      <c r="PLW128" s="93"/>
      <c r="PLZ128" s="93"/>
      <c r="PMC128" s="93"/>
      <c r="PME128" s="93"/>
      <c r="PMF128" s="93"/>
      <c r="PMK128" s="93"/>
      <c r="PMN128" s="93"/>
      <c r="PMQ128" s="93"/>
      <c r="PMT128" s="93"/>
      <c r="PMW128" s="93"/>
      <c r="PMZ128" s="93"/>
      <c r="PNC128" s="93"/>
      <c r="PNI128" s="93"/>
      <c r="PNL128" s="93"/>
      <c r="PNO128" s="93"/>
      <c r="PNQ128" s="93"/>
      <c r="PNR128" s="93"/>
      <c r="PNZ128" s="93"/>
      <c r="POC128" s="93"/>
      <c r="POF128" s="93"/>
      <c r="POQ128" s="93"/>
      <c r="POR128" s="93"/>
      <c r="POW128" s="93"/>
      <c r="PPA128" s="93"/>
      <c r="PPB128" s="93"/>
      <c r="PPJ128" s="93"/>
      <c r="PPK128" s="93"/>
      <c r="PQK128" s="93"/>
      <c r="PQL128" s="93"/>
      <c r="PQM128" s="93"/>
      <c r="PQN128" s="93"/>
      <c r="PQO128" s="93"/>
      <c r="PQP128" s="93"/>
      <c r="PQQ128" s="93"/>
      <c r="PQR128" s="93"/>
      <c r="PQS128" s="93"/>
      <c r="PQT128" s="93"/>
      <c r="PQU128" s="93"/>
      <c r="PQV128" s="93"/>
      <c r="PQW128" s="93"/>
      <c r="PQX128" s="93"/>
      <c r="PQY128" s="93"/>
      <c r="PQZ128" s="93"/>
      <c r="PRA128" s="93"/>
      <c r="PRB128" s="93"/>
      <c r="PRC128" s="93"/>
      <c r="PRD128" s="93"/>
      <c r="PRE128" s="93"/>
      <c r="PRF128" s="93"/>
      <c r="PRG128" s="93"/>
      <c r="PRH128" s="93"/>
      <c r="PRI128" s="93"/>
      <c r="PRJ128" s="93"/>
      <c r="PRK128" s="93"/>
      <c r="PRL128" s="93"/>
      <c r="PRM128" s="93"/>
      <c r="PRN128" s="93"/>
      <c r="PRO128" s="93"/>
      <c r="PRP128" s="93"/>
      <c r="PRQ128" s="93"/>
      <c r="PRR128" s="93"/>
      <c r="PRS128" s="93"/>
      <c r="PRT128" s="93"/>
      <c r="PRU128" s="93"/>
      <c r="PRV128" s="93"/>
      <c r="PRW128" s="93"/>
      <c r="PRX128" s="93"/>
      <c r="PRY128" s="93"/>
      <c r="PRZ128" s="93"/>
      <c r="PSA128" s="93"/>
      <c r="PSB128" s="93"/>
      <c r="PSC128" s="93"/>
      <c r="PSD128" s="93"/>
      <c r="PSE128" s="93"/>
      <c r="PSF128" s="93"/>
      <c r="PSG128" s="93"/>
      <c r="PSH128" s="93"/>
      <c r="PSI128" s="93"/>
      <c r="PSJ128" s="93"/>
      <c r="PSK128" s="93"/>
      <c r="PSL128" s="93"/>
      <c r="PSM128" s="93"/>
      <c r="PSN128" s="93"/>
      <c r="PSO128" s="93"/>
      <c r="PSP128" s="93"/>
      <c r="PSV128" s="93"/>
      <c r="PSY128" s="93"/>
      <c r="PTB128" s="93"/>
      <c r="PTE128" s="93"/>
      <c r="PTH128" s="93"/>
      <c r="PTK128" s="93"/>
      <c r="PTQ128" s="93"/>
      <c r="PTZ128" s="93"/>
      <c r="PUC128" s="93"/>
      <c r="PUF128" s="93"/>
      <c r="PUI128" s="93"/>
      <c r="PUU128" s="93"/>
      <c r="PVA128" s="93"/>
      <c r="PVD128" s="93"/>
      <c r="PVG128" s="93"/>
      <c r="PVJ128" s="93"/>
      <c r="PVP128" s="93"/>
      <c r="PVS128" s="93"/>
      <c r="PVV128" s="93"/>
      <c r="PVY128" s="93"/>
      <c r="PWA128" s="93"/>
      <c r="PWB128" s="93"/>
      <c r="PWG128" s="93"/>
      <c r="PWJ128" s="93"/>
      <c r="PWM128" s="93"/>
      <c r="PWP128" s="93"/>
      <c r="PWS128" s="93"/>
      <c r="PWV128" s="93"/>
      <c r="PWY128" s="93"/>
      <c r="PXE128" s="93"/>
      <c r="PXH128" s="93"/>
      <c r="PXK128" s="93"/>
      <c r="PXM128" s="93"/>
      <c r="PXN128" s="93"/>
      <c r="PXV128" s="93"/>
      <c r="PXY128" s="93"/>
      <c r="PYB128" s="93"/>
      <c r="PYM128" s="93"/>
      <c r="PYN128" s="93"/>
      <c r="PYS128" s="93"/>
      <c r="PYW128" s="93"/>
      <c r="PYX128" s="93"/>
      <c r="PZF128" s="93"/>
      <c r="PZG128" s="93"/>
      <c r="QAG128" s="93"/>
      <c r="QAH128" s="93"/>
      <c r="QAI128" s="93"/>
      <c r="QAJ128" s="93"/>
      <c r="QAK128" s="93"/>
      <c r="QAL128" s="93"/>
      <c r="QAM128" s="93"/>
      <c r="QAN128" s="93"/>
      <c r="QAO128" s="93"/>
      <c r="QAP128" s="93"/>
      <c r="QAQ128" s="93"/>
      <c r="QAR128" s="93"/>
      <c r="QAS128" s="93"/>
      <c r="QAT128" s="93"/>
      <c r="QAU128" s="93"/>
      <c r="QAV128" s="93"/>
      <c r="QAW128" s="93"/>
      <c r="QAX128" s="93"/>
      <c r="QAY128" s="93"/>
      <c r="QAZ128" s="93"/>
      <c r="QBA128" s="93"/>
      <c r="QBB128" s="93"/>
      <c r="QBC128" s="93"/>
      <c r="QBD128" s="93"/>
      <c r="QBE128" s="93"/>
      <c r="QBF128" s="93"/>
      <c r="QBG128" s="93"/>
      <c r="QBH128" s="93"/>
      <c r="QBI128" s="93"/>
      <c r="QBJ128" s="93"/>
      <c r="QBK128" s="93"/>
      <c r="QBL128" s="93"/>
      <c r="QBM128" s="93"/>
      <c r="QBN128" s="93"/>
      <c r="QBO128" s="93"/>
      <c r="QBP128" s="93"/>
      <c r="QBQ128" s="93"/>
      <c r="QBR128" s="93"/>
      <c r="QBS128" s="93"/>
      <c r="QBT128" s="93"/>
      <c r="QBU128" s="93"/>
      <c r="QBV128" s="93"/>
      <c r="QBW128" s="93"/>
      <c r="QBX128" s="93"/>
      <c r="QBY128" s="93"/>
      <c r="QBZ128" s="93"/>
      <c r="QCA128" s="93"/>
      <c r="QCB128" s="93"/>
      <c r="QCC128" s="93"/>
      <c r="QCD128" s="93"/>
      <c r="QCE128" s="93"/>
      <c r="QCF128" s="93"/>
      <c r="QCG128" s="93"/>
      <c r="QCH128" s="93"/>
      <c r="QCI128" s="93"/>
      <c r="QCJ128" s="93"/>
      <c r="QCK128" s="93"/>
      <c r="QCL128" s="93"/>
      <c r="QCR128" s="93"/>
      <c r="QCU128" s="93"/>
      <c r="QCX128" s="93"/>
      <c r="QDA128" s="93"/>
      <c r="QDD128" s="93"/>
      <c r="QDG128" s="93"/>
      <c r="QDM128" s="93"/>
      <c r="QDV128" s="93"/>
      <c r="QDY128" s="93"/>
      <c r="QEB128" s="93"/>
      <c r="QEE128" s="93"/>
      <c r="QEQ128" s="93"/>
      <c r="QEW128" s="93"/>
      <c r="QEZ128" s="93"/>
      <c r="QFC128" s="93"/>
      <c r="QFF128" s="93"/>
      <c r="QFL128" s="93"/>
      <c r="QFO128" s="93"/>
      <c r="QFR128" s="93"/>
      <c r="QFU128" s="93"/>
      <c r="QFW128" s="93"/>
      <c r="QFX128" s="93"/>
      <c r="QGC128" s="93"/>
      <c r="QGF128" s="93"/>
      <c r="QGI128" s="93"/>
      <c r="QGL128" s="93"/>
      <c r="QGO128" s="93"/>
      <c r="QGR128" s="93"/>
      <c r="QGU128" s="93"/>
      <c r="QHA128" s="93"/>
      <c r="QHD128" s="93"/>
      <c r="QHG128" s="93"/>
      <c r="QHI128" s="93"/>
      <c r="QHJ128" s="93"/>
      <c r="QHR128" s="93"/>
      <c r="QHU128" s="93"/>
      <c r="QHX128" s="93"/>
      <c r="QII128" s="93"/>
      <c r="QIJ128" s="93"/>
      <c r="QIO128" s="93"/>
      <c r="QIS128" s="93"/>
      <c r="QIT128" s="93"/>
      <c r="QJB128" s="93"/>
      <c r="QJC128" s="93"/>
      <c r="QKC128" s="93"/>
      <c r="QKD128" s="93"/>
      <c r="QKE128" s="93"/>
      <c r="QKF128" s="93"/>
      <c r="QKG128" s="93"/>
      <c r="QKH128" s="93"/>
      <c r="QKI128" s="93"/>
      <c r="QKJ128" s="93"/>
      <c r="QKK128" s="93"/>
      <c r="QKL128" s="93"/>
      <c r="QKM128" s="93"/>
      <c r="QKN128" s="93"/>
      <c r="QKO128" s="93"/>
      <c r="QKP128" s="93"/>
      <c r="QKQ128" s="93"/>
      <c r="QKR128" s="93"/>
      <c r="QKS128" s="93"/>
      <c r="QKT128" s="93"/>
      <c r="QKU128" s="93"/>
      <c r="QKV128" s="93"/>
      <c r="QKW128" s="93"/>
      <c r="QKX128" s="93"/>
      <c r="QKY128" s="93"/>
      <c r="QKZ128" s="93"/>
      <c r="QLA128" s="93"/>
      <c r="QLB128" s="93"/>
      <c r="QLC128" s="93"/>
      <c r="QLD128" s="93"/>
      <c r="QLE128" s="93"/>
      <c r="QLF128" s="93"/>
      <c r="QLG128" s="93"/>
      <c r="QLH128" s="93"/>
      <c r="QLI128" s="93"/>
      <c r="QLJ128" s="93"/>
      <c r="QLK128" s="93"/>
      <c r="QLL128" s="93"/>
      <c r="QLM128" s="93"/>
      <c r="QLN128" s="93"/>
      <c r="QLO128" s="93"/>
      <c r="QLP128" s="93"/>
      <c r="QLQ128" s="93"/>
      <c r="QLR128" s="93"/>
      <c r="QLS128" s="93"/>
      <c r="QLT128" s="93"/>
      <c r="QLU128" s="93"/>
      <c r="QLV128" s="93"/>
      <c r="QLW128" s="93"/>
      <c r="QLX128" s="93"/>
      <c r="QLY128" s="93"/>
      <c r="QLZ128" s="93"/>
      <c r="QMA128" s="93"/>
      <c r="QMB128" s="93"/>
      <c r="QMC128" s="93"/>
      <c r="QMD128" s="93"/>
      <c r="QME128" s="93"/>
      <c r="QMF128" s="93"/>
      <c r="QMG128" s="93"/>
      <c r="QMH128" s="93"/>
      <c r="QMN128" s="93"/>
      <c r="QMQ128" s="93"/>
      <c r="QMT128" s="93"/>
      <c r="QMW128" s="93"/>
      <c r="QMZ128" s="93"/>
      <c r="QNC128" s="93"/>
      <c r="QNI128" s="93"/>
      <c r="QNR128" s="93"/>
      <c r="QNU128" s="93"/>
      <c r="QNX128" s="93"/>
      <c r="QOA128" s="93"/>
      <c r="QOM128" s="93"/>
      <c r="QOS128" s="93"/>
      <c r="QOV128" s="93"/>
      <c r="QOY128" s="93"/>
      <c r="QPB128" s="93"/>
      <c r="QPH128" s="93"/>
      <c r="QPK128" s="93"/>
      <c r="QPN128" s="93"/>
      <c r="QPQ128" s="93"/>
      <c r="QPS128" s="93"/>
      <c r="QPT128" s="93"/>
      <c r="QPY128" s="93"/>
      <c r="QQB128" s="93"/>
      <c r="QQE128" s="93"/>
      <c r="QQH128" s="93"/>
      <c r="QQK128" s="93"/>
      <c r="QQN128" s="93"/>
      <c r="QQQ128" s="93"/>
      <c r="QQW128" s="93"/>
      <c r="QQZ128" s="93"/>
      <c r="QRC128" s="93"/>
      <c r="QRE128" s="93"/>
      <c r="QRF128" s="93"/>
      <c r="QRN128" s="93"/>
      <c r="QRQ128" s="93"/>
      <c r="QRT128" s="93"/>
      <c r="QSE128" s="93"/>
      <c r="QSF128" s="93"/>
      <c r="QSK128" s="93"/>
      <c r="QSO128" s="93"/>
      <c r="QSP128" s="93"/>
      <c r="QSX128" s="93"/>
      <c r="QSY128" s="93"/>
      <c r="QTY128" s="93"/>
      <c r="QTZ128" s="93"/>
      <c r="QUA128" s="93"/>
      <c r="QUB128" s="93"/>
      <c r="QUC128" s="93"/>
      <c r="QUD128" s="93"/>
      <c r="QUE128" s="93"/>
      <c r="QUF128" s="93"/>
      <c r="QUG128" s="93"/>
      <c r="QUH128" s="93"/>
      <c r="QUI128" s="93"/>
      <c r="QUJ128" s="93"/>
      <c r="QUK128" s="93"/>
      <c r="QUL128" s="93"/>
      <c r="QUM128" s="93"/>
      <c r="QUN128" s="93"/>
      <c r="QUO128" s="93"/>
      <c r="QUP128" s="93"/>
      <c r="QUQ128" s="93"/>
      <c r="QUR128" s="93"/>
      <c r="QUS128" s="93"/>
      <c r="QUT128" s="93"/>
      <c r="QUU128" s="93"/>
      <c r="QUV128" s="93"/>
      <c r="QUW128" s="93"/>
      <c r="QUX128" s="93"/>
      <c r="QUY128" s="93"/>
      <c r="QUZ128" s="93"/>
      <c r="QVA128" s="93"/>
      <c r="QVB128" s="93"/>
      <c r="QVC128" s="93"/>
      <c r="QVD128" s="93"/>
      <c r="QVE128" s="93"/>
      <c r="QVF128" s="93"/>
      <c r="QVG128" s="93"/>
      <c r="QVH128" s="93"/>
      <c r="QVI128" s="93"/>
      <c r="QVJ128" s="93"/>
      <c r="QVK128" s="93"/>
      <c r="QVL128" s="93"/>
      <c r="QVM128" s="93"/>
      <c r="QVN128" s="93"/>
      <c r="QVO128" s="93"/>
      <c r="QVP128" s="93"/>
      <c r="QVQ128" s="93"/>
      <c r="QVR128" s="93"/>
      <c r="QVS128" s="93"/>
      <c r="QVT128" s="93"/>
      <c r="QVU128" s="93"/>
      <c r="QVV128" s="93"/>
      <c r="QVW128" s="93"/>
      <c r="QVX128" s="93"/>
      <c r="QVY128" s="93"/>
      <c r="QVZ128" s="93"/>
      <c r="QWA128" s="93"/>
      <c r="QWB128" s="93"/>
      <c r="QWC128" s="93"/>
      <c r="QWD128" s="93"/>
      <c r="QWJ128" s="93"/>
      <c r="QWM128" s="93"/>
      <c r="QWP128" s="93"/>
      <c r="QWS128" s="93"/>
      <c r="QWV128" s="93"/>
      <c r="QWY128" s="93"/>
      <c r="QXE128" s="93"/>
      <c r="QXN128" s="93"/>
      <c r="QXQ128" s="93"/>
      <c r="QXT128" s="93"/>
      <c r="QXW128" s="93"/>
      <c r="QYI128" s="93"/>
      <c r="QYO128" s="93"/>
      <c r="QYR128" s="93"/>
      <c r="QYU128" s="93"/>
      <c r="QYX128" s="93"/>
      <c r="QZD128" s="93"/>
      <c r="QZG128" s="93"/>
      <c r="QZJ128" s="93"/>
      <c r="QZM128" s="93"/>
      <c r="QZO128" s="93"/>
      <c r="QZP128" s="93"/>
      <c r="QZU128" s="93"/>
      <c r="QZX128" s="93"/>
      <c r="RAA128" s="93"/>
      <c r="RAD128" s="93"/>
      <c r="RAG128" s="93"/>
      <c r="RAJ128" s="93"/>
      <c r="RAM128" s="93"/>
      <c r="RAS128" s="93"/>
      <c r="RAV128" s="93"/>
      <c r="RAY128" s="93"/>
      <c r="RBA128" s="93"/>
      <c r="RBB128" s="93"/>
      <c r="RBJ128" s="93"/>
      <c r="RBM128" s="93"/>
      <c r="RBP128" s="93"/>
      <c r="RCA128" s="93"/>
      <c r="RCB128" s="93"/>
      <c r="RCG128" s="93"/>
      <c r="RCK128" s="93"/>
      <c r="RCL128" s="93"/>
      <c r="RCT128" s="93"/>
      <c r="RCU128" s="93"/>
      <c r="RDU128" s="93"/>
      <c r="RDV128" s="93"/>
      <c r="RDW128" s="93"/>
      <c r="RDX128" s="93"/>
      <c r="RDY128" s="93"/>
      <c r="RDZ128" s="93"/>
      <c r="REA128" s="93"/>
      <c r="REB128" s="93"/>
      <c r="REC128" s="93"/>
      <c r="RED128" s="93"/>
      <c r="REE128" s="93"/>
      <c r="REF128" s="93"/>
      <c r="REG128" s="93"/>
      <c r="REH128" s="93"/>
      <c r="REI128" s="93"/>
      <c r="REJ128" s="93"/>
      <c r="REK128" s="93"/>
      <c r="REL128" s="93"/>
      <c r="REM128" s="93"/>
      <c r="REN128" s="93"/>
      <c r="REO128" s="93"/>
      <c r="REP128" s="93"/>
      <c r="REQ128" s="93"/>
      <c r="RER128" s="93"/>
      <c r="RES128" s="93"/>
      <c r="RET128" s="93"/>
      <c r="REU128" s="93"/>
      <c r="REV128" s="93"/>
      <c r="REW128" s="93"/>
      <c r="REX128" s="93"/>
      <c r="REY128" s="93"/>
      <c r="REZ128" s="93"/>
      <c r="RFA128" s="93"/>
      <c r="RFB128" s="93"/>
      <c r="RFC128" s="93"/>
      <c r="RFD128" s="93"/>
      <c r="RFE128" s="93"/>
      <c r="RFF128" s="93"/>
      <c r="RFG128" s="93"/>
      <c r="RFH128" s="93"/>
      <c r="RFI128" s="93"/>
      <c r="RFJ128" s="93"/>
      <c r="RFK128" s="93"/>
      <c r="RFL128" s="93"/>
      <c r="RFM128" s="93"/>
      <c r="RFN128" s="93"/>
      <c r="RFO128" s="93"/>
      <c r="RFP128" s="93"/>
      <c r="RFQ128" s="93"/>
      <c r="RFR128" s="93"/>
      <c r="RFS128" s="93"/>
      <c r="RFT128" s="93"/>
      <c r="RFU128" s="93"/>
      <c r="RFV128" s="93"/>
      <c r="RFW128" s="93"/>
      <c r="RFX128" s="93"/>
      <c r="RFY128" s="93"/>
      <c r="RFZ128" s="93"/>
      <c r="RGF128" s="93"/>
      <c r="RGI128" s="93"/>
      <c r="RGL128" s="93"/>
      <c r="RGO128" s="93"/>
      <c r="RGR128" s="93"/>
      <c r="RGU128" s="93"/>
      <c r="RHA128" s="93"/>
      <c r="RHJ128" s="93"/>
      <c r="RHM128" s="93"/>
      <c r="RHP128" s="93"/>
      <c r="RHS128" s="93"/>
      <c r="RIE128" s="93"/>
      <c r="RIK128" s="93"/>
      <c r="RIN128" s="93"/>
      <c r="RIQ128" s="93"/>
      <c r="RIT128" s="93"/>
      <c r="RIZ128" s="93"/>
      <c r="RJC128" s="93"/>
      <c r="RJF128" s="93"/>
      <c r="RJI128" s="93"/>
      <c r="RJK128" s="93"/>
      <c r="RJL128" s="93"/>
      <c r="RJQ128" s="93"/>
      <c r="RJT128" s="93"/>
      <c r="RJW128" s="93"/>
      <c r="RJZ128" s="93"/>
      <c r="RKC128" s="93"/>
      <c r="RKF128" s="93"/>
      <c r="RKI128" s="93"/>
      <c r="RKO128" s="93"/>
      <c r="RKR128" s="93"/>
      <c r="RKU128" s="93"/>
      <c r="RKW128" s="93"/>
      <c r="RKX128" s="93"/>
      <c r="RLF128" s="93"/>
      <c r="RLI128" s="93"/>
      <c r="RLL128" s="93"/>
      <c r="RLW128" s="93"/>
      <c r="RLX128" s="93"/>
      <c r="RMC128" s="93"/>
      <c r="RMG128" s="93"/>
      <c r="RMH128" s="93"/>
      <c r="RMP128" s="93"/>
      <c r="RMQ128" s="93"/>
      <c r="RNQ128" s="93"/>
      <c r="RNR128" s="93"/>
      <c r="RNS128" s="93"/>
      <c r="RNT128" s="93"/>
      <c r="RNU128" s="93"/>
      <c r="RNV128" s="93"/>
      <c r="RNW128" s="93"/>
      <c r="RNX128" s="93"/>
      <c r="RNY128" s="93"/>
      <c r="RNZ128" s="93"/>
      <c r="ROA128" s="93"/>
      <c r="ROB128" s="93"/>
      <c r="ROC128" s="93"/>
      <c r="ROD128" s="93"/>
      <c r="ROE128" s="93"/>
      <c r="ROF128" s="93"/>
      <c r="ROG128" s="93"/>
      <c r="ROH128" s="93"/>
      <c r="ROI128" s="93"/>
      <c r="ROJ128" s="93"/>
      <c r="ROK128" s="93"/>
      <c r="ROL128" s="93"/>
      <c r="ROM128" s="93"/>
      <c r="RON128" s="93"/>
      <c r="ROO128" s="93"/>
      <c r="ROP128" s="93"/>
      <c r="ROQ128" s="93"/>
      <c r="ROR128" s="93"/>
      <c r="ROS128" s="93"/>
      <c r="ROT128" s="93"/>
      <c r="ROU128" s="93"/>
      <c r="ROV128" s="93"/>
      <c r="ROW128" s="93"/>
      <c r="ROX128" s="93"/>
      <c r="ROY128" s="93"/>
      <c r="ROZ128" s="93"/>
      <c r="RPA128" s="93"/>
      <c r="RPB128" s="93"/>
      <c r="RPC128" s="93"/>
      <c r="RPD128" s="93"/>
      <c r="RPE128" s="93"/>
      <c r="RPF128" s="93"/>
      <c r="RPG128" s="93"/>
      <c r="RPH128" s="93"/>
      <c r="RPI128" s="93"/>
      <c r="RPJ128" s="93"/>
      <c r="RPK128" s="93"/>
      <c r="RPL128" s="93"/>
      <c r="RPM128" s="93"/>
      <c r="RPN128" s="93"/>
      <c r="RPO128" s="93"/>
      <c r="RPP128" s="93"/>
      <c r="RPQ128" s="93"/>
      <c r="RPR128" s="93"/>
      <c r="RPS128" s="93"/>
      <c r="RPT128" s="93"/>
      <c r="RPU128" s="93"/>
      <c r="RPV128" s="93"/>
      <c r="RQB128" s="93"/>
      <c r="RQE128" s="93"/>
      <c r="RQH128" s="93"/>
      <c r="RQK128" s="93"/>
      <c r="RQN128" s="93"/>
      <c r="RQQ128" s="93"/>
      <c r="RQW128" s="93"/>
      <c r="RRF128" s="93"/>
      <c r="RRI128" s="93"/>
      <c r="RRL128" s="93"/>
      <c r="RRO128" s="93"/>
      <c r="RSA128" s="93"/>
      <c r="RSG128" s="93"/>
      <c r="RSJ128" s="93"/>
      <c r="RSM128" s="93"/>
      <c r="RSP128" s="93"/>
      <c r="RSV128" s="93"/>
      <c r="RSY128" s="93"/>
      <c r="RTB128" s="93"/>
      <c r="RTE128" s="93"/>
      <c r="RTG128" s="93"/>
      <c r="RTH128" s="93"/>
      <c r="RTM128" s="93"/>
      <c r="RTP128" s="93"/>
      <c r="RTS128" s="93"/>
      <c r="RTV128" s="93"/>
      <c r="RTY128" s="93"/>
      <c r="RUB128" s="93"/>
      <c r="RUE128" s="93"/>
      <c r="RUK128" s="93"/>
      <c r="RUN128" s="93"/>
      <c r="RUQ128" s="93"/>
      <c r="RUS128" s="93"/>
      <c r="RUT128" s="93"/>
      <c r="RVB128" s="93"/>
      <c r="RVE128" s="93"/>
      <c r="RVH128" s="93"/>
      <c r="RVS128" s="93"/>
      <c r="RVT128" s="93"/>
      <c r="RVY128" s="93"/>
      <c r="RWC128" s="93"/>
      <c r="RWD128" s="93"/>
      <c r="RWL128" s="93"/>
      <c r="RWM128" s="93"/>
      <c r="RXM128" s="93"/>
      <c r="RXN128" s="93"/>
      <c r="RXO128" s="93"/>
      <c r="RXP128" s="93"/>
      <c r="RXQ128" s="93"/>
      <c r="RXR128" s="93"/>
      <c r="RXS128" s="93"/>
      <c r="RXT128" s="93"/>
      <c r="RXU128" s="93"/>
      <c r="RXV128" s="93"/>
      <c r="RXW128" s="93"/>
      <c r="RXX128" s="93"/>
      <c r="RXY128" s="93"/>
      <c r="RXZ128" s="93"/>
      <c r="RYA128" s="93"/>
      <c r="RYB128" s="93"/>
      <c r="RYC128" s="93"/>
      <c r="RYD128" s="93"/>
      <c r="RYE128" s="93"/>
      <c r="RYF128" s="93"/>
      <c r="RYG128" s="93"/>
      <c r="RYH128" s="93"/>
      <c r="RYI128" s="93"/>
      <c r="RYJ128" s="93"/>
      <c r="RYK128" s="93"/>
      <c r="RYL128" s="93"/>
      <c r="RYM128" s="93"/>
      <c r="RYN128" s="93"/>
      <c r="RYO128" s="93"/>
      <c r="RYP128" s="93"/>
      <c r="RYQ128" s="93"/>
      <c r="RYR128" s="93"/>
      <c r="RYS128" s="93"/>
      <c r="RYT128" s="93"/>
      <c r="RYU128" s="93"/>
      <c r="RYV128" s="93"/>
      <c r="RYW128" s="93"/>
      <c r="RYX128" s="93"/>
      <c r="RYY128" s="93"/>
      <c r="RYZ128" s="93"/>
      <c r="RZA128" s="93"/>
      <c r="RZB128" s="93"/>
      <c r="RZC128" s="93"/>
      <c r="RZD128" s="93"/>
      <c r="RZE128" s="93"/>
      <c r="RZF128" s="93"/>
      <c r="RZG128" s="93"/>
      <c r="RZH128" s="93"/>
      <c r="RZI128" s="93"/>
      <c r="RZJ128" s="93"/>
      <c r="RZK128" s="93"/>
      <c r="RZL128" s="93"/>
      <c r="RZM128" s="93"/>
      <c r="RZN128" s="93"/>
      <c r="RZO128" s="93"/>
      <c r="RZP128" s="93"/>
      <c r="RZQ128" s="93"/>
      <c r="RZR128" s="93"/>
      <c r="RZX128" s="93"/>
      <c r="SAA128" s="93"/>
      <c r="SAD128" s="93"/>
      <c r="SAG128" s="93"/>
      <c r="SAJ128" s="93"/>
      <c r="SAM128" s="93"/>
      <c r="SAS128" s="93"/>
      <c r="SBB128" s="93"/>
      <c r="SBE128" s="93"/>
      <c r="SBH128" s="93"/>
      <c r="SBK128" s="93"/>
      <c r="SBW128" s="93"/>
      <c r="SCC128" s="93"/>
      <c r="SCF128" s="93"/>
      <c r="SCI128" s="93"/>
      <c r="SCL128" s="93"/>
      <c r="SCR128" s="93"/>
      <c r="SCU128" s="93"/>
      <c r="SCX128" s="93"/>
      <c r="SDA128" s="93"/>
      <c r="SDC128" s="93"/>
      <c r="SDD128" s="93"/>
      <c r="SDI128" s="93"/>
      <c r="SDL128" s="93"/>
      <c r="SDO128" s="93"/>
      <c r="SDR128" s="93"/>
      <c r="SDU128" s="93"/>
      <c r="SDX128" s="93"/>
      <c r="SEA128" s="93"/>
      <c r="SEG128" s="93"/>
      <c r="SEJ128" s="93"/>
      <c r="SEM128" s="93"/>
      <c r="SEO128" s="93"/>
      <c r="SEP128" s="93"/>
      <c r="SEX128" s="93"/>
      <c r="SFA128" s="93"/>
      <c r="SFD128" s="93"/>
      <c r="SFO128" s="93"/>
      <c r="SFP128" s="93"/>
      <c r="SFU128" s="93"/>
      <c r="SFY128" s="93"/>
      <c r="SFZ128" s="93"/>
      <c r="SGH128" s="93"/>
      <c r="SGI128" s="93"/>
      <c r="SHI128" s="93"/>
      <c r="SHJ128" s="93"/>
      <c r="SHK128" s="93"/>
      <c r="SHL128" s="93"/>
      <c r="SHM128" s="93"/>
      <c r="SHN128" s="93"/>
      <c r="SHO128" s="93"/>
      <c r="SHP128" s="93"/>
      <c r="SHQ128" s="93"/>
      <c r="SHR128" s="93"/>
      <c r="SHS128" s="93"/>
      <c r="SHT128" s="93"/>
      <c r="SHU128" s="93"/>
      <c r="SHV128" s="93"/>
      <c r="SHW128" s="93"/>
      <c r="SHX128" s="93"/>
      <c r="SHY128" s="93"/>
      <c r="SHZ128" s="93"/>
      <c r="SIA128" s="93"/>
      <c r="SIB128" s="93"/>
      <c r="SIC128" s="93"/>
      <c r="SID128" s="93"/>
      <c r="SIE128" s="93"/>
      <c r="SIF128" s="93"/>
      <c r="SIG128" s="93"/>
      <c r="SIH128" s="93"/>
      <c r="SII128" s="93"/>
      <c r="SIJ128" s="93"/>
      <c r="SIK128" s="93"/>
      <c r="SIL128" s="93"/>
      <c r="SIM128" s="93"/>
      <c r="SIN128" s="93"/>
      <c r="SIO128" s="93"/>
      <c r="SIP128" s="93"/>
      <c r="SIQ128" s="93"/>
      <c r="SIR128" s="93"/>
      <c r="SIS128" s="93"/>
      <c r="SIT128" s="93"/>
      <c r="SIU128" s="93"/>
      <c r="SIV128" s="93"/>
      <c r="SIW128" s="93"/>
      <c r="SIX128" s="93"/>
      <c r="SIY128" s="93"/>
      <c r="SIZ128" s="93"/>
      <c r="SJA128" s="93"/>
      <c r="SJB128" s="93"/>
      <c r="SJC128" s="93"/>
      <c r="SJD128" s="93"/>
      <c r="SJE128" s="93"/>
      <c r="SJF128" s="93"/>
      <c r="SJG128" s="93"/>
      <c r="SJH128" s="93"/>
      <c r="SJI128" s="93"/>
      <c r="SJJ128" s="93"/>
      <c r="SJK128" s="93"/>
      <c r="SJL128" s="93"/>
      <c r="SJM128" s="93"/>
      <c r="SJN128" s="93"/>
      <c r="SJT128" s="93"/>
      <c r="SJW128" s="93"/>
      <c r="SJZ128" s="93"/>
      <c r="SKC128" s="93"/>
      <c r="SKF128" s="93"/>
      <c r="SKI128" s="93"/>
      <c r="SKO128" s="93"/>
      <c r="SKX128" s="93"/>
      <c r="SLA128" s="93"/>
      <c r="SLD128" s="93"/>
      <c r="SLG128" s="93"/>
      <c r="SLS128" s="93"/>
      <c r="SLY128" s="93"/>
      <c r="SMB128" s="93"/>
      <c r="SME128" s="93"/>
      <c r="SMH128" s="93"/>
      <c r="SMN128" s="93"/>
      <c r="SMQ128" s="93"/>
      <c r="SMT128" s="93"/>
      <c r="SMW128" s="93"/>
      <c r="SMY128" s="93"/>
      <c r="SMZ128" s="93"/>
      <c r="SNE128" s="93"/>
      <c r="SNH128" s="93"/>
      <c r="SNK128" s="93"/>
      <c r="SNN128" s="93"/>
      <c r="SNQ128" s="93"/>
      <c r="SNT128" s="93"/>
      <c r="SNW128" s="93"/>
      <c r="SOC128" s="93"/>
      <c r="SOF128" s="93"/>
      <c r="SOI128" s="93"/>
      <c r="SOK128" s="93"/>
      <c r="SOL128" s="93"/>
      <c r="SOT128" s="93"/>
      <c r="SOW128" s="93"/>
      <c r="SOZ128" s="93"/>
      <c r="SPK128" s="93"/>
      <c r="SPL128" s="93"/>
      <c r="SPQ128" s="93"/>
      <c r="SPU128" s="93"/>
      <c r="SPV128" s="93"/>
      <c r="SQD128" s="93"/>
      <c r="SQE128" s="93"/>
      <c r="SRE128" s="93"/>
      <c r="SRF128" s="93"/>
      <c r="SRG128" s="93"/>
      <c r="SRH128" s="93"/>
      <c r="SRI128" s="93"/>
      <c r="SRJ128" s="93"/>
      <c r="SRK128" s="93"/>
      <c r="SRL128" s="93"/>
      <c r="SRM128" s="93"/>
      <c r="SRN128" s="93"/>
      <c r="SRO128" s="93"/>
      <c r="SRP128" s="93"/>
      <c r="SRQ128" s="93"/>
      <c r="SRR128" s="93"/>
      <c r="SRS128" s="93"/>
      <c r="SRT128" s="93"/>
      <c r="SRU128" s="93"/>
      <c r="SRV128" s="93"/>
      <c r="SRW128" s="93"/>
      <c r="SRX128" s="93"/>
      <c r="SRY128" s="93"/>
      <c r="SRZ128" s="93"/>
      <c r="SSA128" s="93"/>
      <c r="SSB128" s="93"/>
      <c r="SSC128" s="93"/>
      <c r="SSD128" s="93"/>
      <c r="SSE128" s="93"/>
      <c r="SSF128" s="93"/>
      <c r="SSG128" s="93"/>
      <c r="SSH128" s="93"/>
      <c r="SSI128" s="93"/>
      <c r="SSJ128" s="93"/>
      <c r="SSK128" s="93"/>
      <c r="SSL128" s="93"/>
      <c r="SSM128" s="93"/>
      <c r="SSN128" s="93"/>
      <c r="SSO128" s="93"/>
      <c r="SSP128" s="93"/>
      <c r="SSQ128" s="93"/>
      <c r="SSR128" s="93"/>
      <c r="SSS128" s="93"/>
      <c r="SST128" s="93"/>
      <c r="SSU128" s="93"/>
      <c r="SSV128" s="93"/>
      <c r="SSW128" s="93"/>
      <c r="SSX128" s="93"/>
      <c r="SSY128" s="93"/>
      <c r="SSZ128" s="93"/>
      <c r="STA128" s="93"/>
      <c r="STB128" s="93"/>
      <c r="STC128" s="93"/>
      <c r="STD128" s="93"/>
      <c r="STE128" s="93"/>
      <c r="STF128" s="93"/>
      <c r="STG128" s="93"/>
      <c r="STH128" s="93"/>
      <c r="STI128" s="93"/>
      <c r="STJ128" s="93"/>
      <c r="STP128" s="93"/>
      <c r="STS128" s="93"/>
      <c r="STV128" s="93"/>
      <c r="STY128" s="93"/>
      <c r="SUB128" s="93"/>
      <c r="SUE128" s="93"/>
      <c r="SUK128" s="93"/>
      <c r="SUT128" s="93"/>
      <c r="SUW128" s="93"/>
      <c r="SUZ128" s="93"/>
      <c r="SVC128" s="93"/>
      <c r="SVO128" s="93"/>
      <c r="SVU128" s="93"/>
      <c r="SVX128" s="93"/>
      <c r="SWA128" s="93"/>
      <c r="SWD128" s="93"/>
      <c r="SWJ128" s="93"/>
      <c r="SWM128" s="93"/>
      <c r="SWP128" s="93"/>
      <c r="SWS128" s="93"/>
      <c r="SWU128" s="93"/>
      <c r="SWV128" s="93"/>
      <c r="SXA128" s="93"/>
      <c r="SXD128" s="93"/>
      <c r="SXG128" s="93"/>
      <c r="SXJ128" s="93"/>
      <c r="SXM128" s="93"/>
      <c r="SXP128" s="93"/>
      <c r="SXS128" s="93"/>
      <c r="SXY128" s="93"/>
      <c r="SYB128" s="93"/>
      <c r="SYE128" s="93"/>
      <c r="SYG128" s="93"/>
      <c r="SYH128" s="93"/>
      <c r="SYP128" s="93"/>
      <c r="SYS128" s="93"/>
      <c r="SYV128" s="93"/>
      <c r="SZG128" s="93"/>
      <c r="SZH128" s="93"/>
      <c r="SZM128" s="93"/>
      <c r="SZQ128" s="93"/>
      <c r="SZR128" s="93"/>
      <c r="SZZ128" s="93"/>
      <c r="TAA128" s="93"/>
      <c r="TBA128" s="93"/>
      <c r="TBB128" s="93"/>
      <c r="TBC128" s="93"/>
      <c r="TBD128" s="93"/>
      <c r="TBE128" s="93"/>
      <c r="TBF128" s="93"/>
      <c r="TBG128" s="93"/>
      <c r="TBH128" s="93"/>
      <c r="TBI128" s="93"/>
      <c r="TBJ128" s="93"/>
      <c r="TBK128" s="93"/>
      <c r="TBL128" s="93"/>
      <c r="TBM128" s="93"/>
      <c r="TBN128" s="93"/>
      <c r="TBO128" s="93"/>
      <c r="TBP128" s="93"/>
      <c r="TBQ128" s="93"/>
      <c r="TBR128" s="93"/>
      <c r="TBS128" s="93"/>
      <c r="TBT128" s="93"/>
      <c r="TBU128" s="93"/>
      <c r="TBV128" s="93"/>
      <c r="TBW128" s="93"/>
      <c r="TBX128" s="93"/>
      <c r="TBY128" s="93"/>
      <c r="TBZ128" s="93"/>
      <c r="TCA128" s="93"/>
      <c r="TCB128" s="93"/>
      <c r="TCC128" s="93"/>
      <c r="TCD128" s="93"/>
      <c r="TCE128" s="93"/>
      <c r="TCF128" s="93"/>
      <c r="TCG128" s="93"/>
      <c r="TCH128" s="93"/>
      <c r="TCI128" s="93"/>
      <c r="TCJ128" s="93"/>
      <c r="TCK128" s="93"/>
      <c r="TCL128" s="93"/>
      <c r="TCM128" s="93"/>
      <c r="TCN128" s="93"/>
      <c r="TCO128" s="93"/>
      <c r="TCP128" s="93"/>
      <c r="TCQ128" s="93"/>
      <c r="TCR128" s="93"/>
      <c r="TCS128" s="93"/>
      <c r="TCT128" s="93"/>
      <c r="TCU128" s="93"/>
      <c r="TCV128" s="93"/>
      <c r="TCW128" s="93"/>
      <c r="TCX128" s="93"/>
      <c r="TCY128" s="93"/>
      <c r="TCZ128" s="93"/>
      <c r="TDA128" s="93"/>
      <c r="TDB128" s="93"/>
      <c r="TDC128" s="93"/>
      <c r="TDD128" s="93"/>
      <c r="TDE128" s="93"/>
      <c r="TDF128" s="93"/>
      <c r="TDL128" s="93"/>
      <c r="TDO128" s="93"/>
      <c r="TDR128" s="93"/>
      <c r="TDU128" s="93"/>
      <c r="TDX128" s="93"/>
      <c r="TEA128" s="93"/>
      <c r="TEG128" s="93"/>
      <c r="TEP128" s="93"/>
      <c r="TES128" s="93"/>
      <c r="TEV128" s="93"/>
      <c r="TEY128" s="93"/>
      <c r="TFK128" s="93"/>
      <c r="TFQ128" s="93"/>
      <c r="TFT128" s="93"/>
      <c r="TFW128" s="93"/>
      <c r="TFZ128" s="93"/>
      <c r="TGF128" s="93"/>
      <c r="TGI128" s="93"/>
      <c r="TGL128" s="93"/>
      <c r="TGO128" s="93"/>
      <c r="TGQ128" s="93"/>
      <c r="TGR128" s="93"/>
      <c r="TGW128" s="93"/>
      <c r="TGZ128" s="93"/>
      <c r="THC128" s="93"/>
      <c r="THF128" s="93"/>
      <c r="THI128" s="93"/>
      <c r="THL128" s="93"/>
      <c r="THO128" s="93"/>
      <c r="THU128" s="93"/>
      <c r="THX128" s="93"/>
      <c r="TIA128" s="93"/>
      <c r="TIC128" s="93"/>
      <c r="TID128" s="93"/>
      <c r="TIL128" s="93"/>
      <c r="TIO128" s="93"/>
      <c r="TIR128" s="93"/>
      <c r="TJC128" s="93"/>
      <c r="TJD128" s="93"/>
      <c r="TJI128" s="93"/>
      <c r="TJM128" s="93"/>
      <c r="TJN128" s="93"/>
      <c r="TJV128" s="93"/>
      <c r="TJW128" s="93"/>
      <c r="TKW128" s="93"/>
      <c r="TKX128" s="93"/>
      <c r="TKY128" s="93"/>
      <c r="TKZ128" s="93"/>
      <c r="TLA128" s="93"/>
      <c r="TLB128" s="93"/>
      <c r="TLC128" s="93"/>
      <c r="TLD128" s="93"/>
      <c r="TLE128" s="93"/>
      <c r="TLF128" s="93"/>
      <c r="TLG128" s="93"/>
      <c r="TLH128" s="93"/>
      <c r="TLI128" s="93"/>
      <c r="TLJ128" s="93"/>
      <c r="TLK128" s="93"/>
      <c r="TLL128" s="93"/>
      <c r="TLM128" s="93"/>
      <c r="TLN128" s="93"/>
      <c r="TLO128" s="93"/>
      <c r="TLP128" s="93"/>
      <c r="TLQ128" s="93"/>
      <c r="TLR128" s="93"/>
      <c r="TLS128" s="93"/>
      <c r="TLT128" s="93"/>
      <c r="TLU128" s="93"/>
      <c r="TLV128" s="93"/>
      <c r="TLW128" s="93"/>
      <c r="TLX128" s="93"/>
      <c r="TLY128" s="93"/>
      <c r="TLZ128" s="93"/>
      <c r="TMA128" s="93"/>
      <c r="TMB128" s="93"/>
      <c r="TMC128" s="93"/>
      <c r="TMD128" s="93"/>
      <c r="TME128" s="93"/>
      <c r="TMF128" s="93"/>
      <c r="TMG128" s="93"/>
      <c r="TMH128" s="93"/>
      <c r="TMI128" s="93"/>
      <c r="TMJ128" s="93"/>
      <c r="TMK128" s="93"/>
      <c r="TML128" s="93"/>
      <c r="TMM128" s="93"/>
      <c r="TMN128" s="93"/>
      <c r="TMO128" s="93"/>
      <c r="TMP128" s="93"/>
      <c r="TMQ128" s="93"/>
      <c r="TMR128" s="93"/>
      <c r="TMS128" s="93"/>
      <c r="TMT128" s="93"/>
      <c r="TMU128" s="93"/>
      <c r="TMV128" s="93"/>
      <c r="TMW128" s="93"/>
      <c r="TMX128" s="93"/>
      <c r="TMY128" s="93"/>
      <c r="TMZ128" s="93"/>
      <c r="TNA128" s="93"/>
      <c r="TNB128" s="93"/>
      <c r="TNH128" s="93"/>
      <c r="TNK128" s="93"/>
      <c r="TNN128" s="93"/>
      <c r="TNQ128" s="93"/>
      <c r="TNT128" s="93"/>
      <c r="TNW128" s="93"/>
      <c r="TOC128" s="93"/>
      <c r="TOL128" s="93"/>
      <c r="TOO128" s="93"/>
      <c r="TOR128" s="93"/>
      <c r="TOU128" s="93"/>
      <c r="TPG128" s="93"/>
      <c r="TPM128" s="93"/>
      <c r="TPP128" s="93"/>
      <c r="TPS128" s="93"/>
      <c r="TPV128" s="93"/>
      <c r="TQB128" s="93"/>
      <c r="TQE128" s="93"/>
      <c r="TQH128" s="93"/>
      <c r="TQK128" s="93"/>
      <c r="TQM128" s="93"/>
      <c r="TQN128" s="93"/>
      <c r="TQS128" s="93"/>
      <c r="TQV128" s="93"/>
      <c r="TQY128" s="93"/>
      <c r="TRB128" s="93"/>
      <c r="TRE128" s="93"/>
      <c r="TRH128" s="93"/>
      <c r="TRK128" s="93"/>
      <c r="TRQ128" s="93"/>
      <c r="TRT128" s="93"/>
      <c r="TRW128" s="93"/>
      <c r="TRY128" s="93"/>
      <c r="TRZ128" s="93"/>
      <c r="TSH128" s="93"/>
      <c r="TSK128" s="93"/>
      <c r="TSN128" s="93"/>
      <c r="TSY128" s="93"/>
      <c r="TSZ128" s="93"/>
      <c r="TTE128" s="93"/>
      <c r="TTI128" s="93"/>
      <c r="TTJ128" s="93"/>
      <c r="TTR128" s="93"/>
      <c r="TTS128" s="93"/>
      <c r="TUS128" s="93"/>
      <c r="TUT128" s="93"/>
      <c r="TUU128" s="93"/>
      <c r="TUV128" s="93"/>
      <c r="TUW128" s="93"/>
      <c r="TUX128" s="93"/>
      <c r="TUY128" s="93"/>
      <c r="TUZ128" s="93"/>
      <c r="TVA128" s="93"/>
      <c r="TVB128" s="93"/>
      <c r="TVC128" s="93"/>
      <c r="TVD128" s="93"/>
      <c r="TVE128" s="93"/>
      <c r="TVF128" s="93"/>
      <c r="TVG128" s="93"/>
      <c r="TVH128" s="93"/>
      <c r="TVI128" s="93"/>
      <c r="TVJ128" s="93"/>
      <c r="TVK128" s="93"/>
      <c r="TVL128" s="93"/>
      <c r="TVM128" s="93"/>
      <c r="TVN128" s="93"/>
      <c r="TVO128" s="93"/>
      <c r="TVP128" s="93"/>
      <c r="TVQ128" s="93"/>
      <c r="TVR128" s="93"/>
      <c r="TVS128" s="93"/>
      <c r="TVT128" s="93"/>
      <c r="TVU128" s="93"/>
      <c r="TVV128" s="93"/>
      <c r="TVW128" s="93"/>
      <c r="TVX128" s="93"/>
      <c r="TVY128" s="93"/>
      <c r="TVZ128" s="93"/>
      <c r="TWA128" s="93"/>
      <c r="TWB128" s="93"/>
      <c r="TWC128" s="93"/>
      <c r="TWD128" s="93"/>
      <c r="TWE128" s="93"/>
      <c r="TWF128" s="93"/>
      <c r="TWG128" s="93"/>
      <c r="TWH128" s="93"/>
      <c r="TWI128" s="93"/>
      <c r="TWJ128" s="93"/>
      <c r="TWK128" s="93"/>
      <c r="TWL128" s="93"/>
      <c r="TWM128" s="93"/>
      <c r="TWN128" s="93"/>
      <c r="TWO128" s="93"/>
      <c r="TWP128" s="93"/>
      <c r="TWQ128" s="93"/>
      <c r="TWR128" s="93"/>
      <c r="TWS128" s="93"/>
      <c r="TWT128" s="93"/>
      <c r="TWU128" s="93"/>
      <c r="TWV128" s="93"/>
      <c r="TWW128" s="93"/>
      <c r="TWX128" s="93"/>
      <c r="TXD128" s="93"/>
      <c r="TXG128" s="93"/>
      <c r="TXJ128" s="93"/>
      <c r="TXM128" s="93"/>
      <c r="TXP128" s="93"/>
      <c r="TXS128" s="93"/>
      <c r="TXY128" s="93"/>
      <c r="TYH128" s="93"/>
      <c r="TYK128" s="93"/>
      <c r="TYN128" s="93"/>
      <c r="TYQ128" s="93"/>
      <c r="TZC128" s="93"/>
      <c r="TZI128" s="93"/>
      <c r="TZL128" s="93"/>
      <c r="TZO128" s="93"/>
      <c r="TZR128" s="93"/>
      <c r="TZX128" s="93"/>
      <c r="UAA128" s="93"/>
      <c r="UAD128" s="93"/>
      <c r="UAG128" s="93"/>
      <c r="UAI128" s="93"/>
      <c r="UAJ128" s="93"/>
      <c r="UAO128" s="93"/>
      <c r="UAR128" s="93"/>
      <c r="UAU128" s="93"/>
      <c r="UAX128" s="93"/>
      <c r="UBA128" s="93"/>
      <c r="UBD128" s="93"/>
      <c r="UBG128" s="93"/>
      <c r="UBM128" s="93"/>
      <c r="UBP128" s="93"/>
      <c r="UBS128" s="93"/>
      <c r="UBU128" s="93"/>
      <c r="UBV128" s="93"/>
      <c r="UCD128" s="93"/>
      <c r="UCG128" s="93"/>
      <c r="UCJ128" s="93"/>
      <c r="UCU128" s="93"/>
      <c r="UCV128" s="93"/>
      <c r="UDA128" s="93"/>
      <c r="UDE128" s="93"/>
      <c r="UDF128" s="93"/>
      <c r="UDN128" s="93"/>
      <c r="UDO128" s="93"/>
      <c r="UEO128" s="93"/>
      <c r="UEP128" s="93"/>
      <c r="UEQ128" s="93"/>
      <c r="UER128" s="93"/>
      <c r="UES128" s="93"/>
      <c r="UET128" s="93"/>
      <c r="UEU128" s="93"/>
      <c r="UEV128" s="93"/>
      <c r="UEW128" s="93"/>
      <c r="UEX128" s="93"/>
      <c r="UEY128" s="93"/>
      <c r="UEZ128" s="93"/>
      <c r="UFA128" s="93"/>
      <c r="UFB128" s="93"/>
      <c r="UFC128" s="93"/>
      <c r="UFD128" s="93"/>
      <c r="UFE128" s="93"/>
      <c r="UFF128" s="93"/>
      <c r="UFG128" s="93"/>
      <c r="UFH128" s="93"/>
      <c r="UFI128" s="93"/>
      <c r="UFJ128" s="93"/>
      <c r="UFK128" s="93"/>
      <c r="UFL128" s="93"/>
      <c r="UFM128" s="93"/>
      <c r="UFN128" s="93"/>
      <c r="UFO128" s="93"/>
      <c r="UFP128" s="93"/>
      <c r="UFQ128" s="93"/>
      <c r="UFR128" s="93"/>
      <c r="UFS128" s="93"/>
      <c r="UFT128" s="93"/>
      <c r="UFU128" s="93"/>
      <c r="UFV128" s="93"/>
      <c r="UFW128" s="93"/>
      <c r="UFX128" s="93"/>
      <c r="UFY128" s="93"/>
      <c r="UFZ128" s="93"/>
      <c r="UGA128" s="93"/>
      <c r="UGB128" s="93"/>
      <c r="UGC128" s="93"/>
      <c r="UGD128" s="93"/>
      <c r="UGE128" s="93"/>
      <c r="UGF128" s="93"/>
      <c r="UGG128" s="93"/>
      <c r="UGH128" s="93"/>
      <c r="UGI128" s="93"/>
      <c r="UGJ128" s="93"/>
      <c r="UGK128" s="93"/>
      <c r="UGL128" s="93"/>
      <c r="UGM128" s="93"/>
      <c r="UGN128" s="93"/>
      <c r="UGO128" s="93"/>
      <c r="UGP128" s="93"/>
      <c r="UGQ128" s="93"/>
      <c r="UGR128" s="93"/>
      <c r="UGS128" s="93"/>
      <c r="UGT128" s="93"/>
      <c r="UGZ128" s="93"/>
      <c r="UHC128" s="93"/>
      <c r="UHF128" s="93"/>
      <c r="UHI128" s="93"/>
      <c r="UHL128" s="93"/>
      <c r="UHO128" s="93"/>
      <c r="UHU128" s="93"/>
      <c r="UID128" s="93"/>
      <c r="UIG128" s="93"/>
      <c r="UIJ128" s="93"/>
      <c r="UIM128" s="93"/>
      <c r="UIY128" s="93"/>
      <c r="UJE128" s="93"/>
      <c r="UJH128" s="93"/>
      <c r="UJK128" s="93"/>
      <c r="UJN128" s="93"/>
      <c r="UJT128" s="93"/>
      <c r="UJW128" s="93"/>
      <c r="UJZ128" s="93"/>
      <c r="UKC128" s="93"/>
      <c r="UKE128" s="93"/>
      <c r="UKF128" s="93"/>
      <c r="UKK128" s="93"/>
      <c r="UKN128" s="93"/>
      <c r="UKQ128" s="93"/>
      <c r="UKT128" s="93"/>
      <c r="UKW128" s="93"/>
      <c r="UKZ128" s="93"/>
      <c r="ULC128" s="93"/>
      <c r="ULI128" s="93"/>
      <c r="ULL128" s="93"/>
      <c r="ULO128" s="93"/>
      <c r="ULQ128" s="93"/>
      <c r="ULR128" s="93"/>
      <c r="ULZ128" s="93"/>
      <c r="UMC128" s="93"/>
      <c r="UMF128" s="93"/>
      <c r="UMQ128" s="93"/>
      <c r="UMR128" s="93"/>
      <c r="UMW128" s="93"/>
      <c r="UNA128" s="93"/>
      <c r="UNB128" s="93"/>
      <c r="UNJ128" s="93"/>
      <c r="UNK128" s="93"/>
      <c r="UOK128" s="93"/>
      <c r="UOL128" s="93"/>
      <c r="UOM128" s="93"/>
      <c r="UON128" s="93"/>
      <c r="UOO128" s="93"/>
      <c r="UOP128" s="93"/>
      <c r="UOQ128" s="93"/>
      <c r="UOR128" s="93"/>
      <c r="UOS128" s="93"/>
      <c r="UOT128" s="93"/>
      <c r="UOU128" s="93"/>
      <c r="UOV128" s="93"/>
      <c r="UOW128" s="93"/>
      <c r="UOX128" s="93"/>
      <c r="UOY128" s="93"/>
      <c r="UOZ128" s="93"/>
      <c r="UPA128" s="93"/>
      <c r="UPB128" s="93"/>
      <c r="UPC128" s="93"/>
      <c r="UPD128" s="93"/>
      <c r="UPE128" s="93"/>
      <c r="UPF128" s="93"/>
      <c r="UPG128" s="93"/>
      <c r="UPH128" s="93"/>
      <c r="UPI128" s="93"/>
      <c r="UPJ128" s="93"/>
      <c r="UPK128" s="93"/>
      <c r="UPL128" s="93"/>
      <c r="UPM128" s="93"/>
      <c r="UPN128" s="93"/>
      <c r="UPO128" s="93"/>
      <c r="UPP128" s="93"/>
      <c r="UPQ128" s="93"/>
      <c r="UPR128" s="93"/>
      <c r="UPS128" s="93"/>
      <c r="UPT128" s="93"/>
      <c r="UPU128" s="93"/>
      <c r="UPV128" s="93"/>
      <c r="UPW128" s="93"/>
      <c r="UPX128" s="93"/>
      <c r="UPY128" s="93"/>
      <c r="UPZ128" s="93"/>
      <c r="UQA128" s="93"/>
      <c r="UQB128" s="93"/>
      <c r="UQC128" s="93"/>
      <c r="UQD128" s="93"/>
      <c r="UQE128" s="93"/>
      <c r="UQF128" s="93"/>
      <c r="UQG128" s="93"/>
      <c r="UQH128" s="93"/>
      <c r="UQI128" s="93"/>
      <c r="UQJ128" s="93"/>
      <c r="UQK128" s="93"/>
      <c r="UQL128" s="93"/>
      <c r="UQM128" s="93"/>
      <c r="UQN128" s="93"/>
      <c r="UQO128" s="93"/>
      <c r="UQP128" s="93"/>
      <c r="UQV128" s="93"/>
      <c r="UQY128" s="93"/>
      <c r="URB128" s="93"/>
      <c r="URE128" s="93"/>
      <c r="URH128" s="93"/>
      <c r="URK128" s="93"/>
      <c r="URQ128" s="93"/>
      <c r="URZ128" s="93"/>
      <c r="USC128" s="93"/>
      <c r="USF128" s="93"/>
      <c r="USI128" s="93"/>
      <c r="USU128" s="93"/>
      <c r="UTA128" s="93"/>
      <c r="UTD128" s="93"/>
      <c r="UTG128" s="93"/>
      <c r="UTJ128" s="93"/>
      <c r="UTP128" s="93"/>
      <c r="UTS128" s="93"/>
      <c r="UTV128" s="93"/>
      <c r="UTY128" s="93"/>
      <c r="UUA128" s="93"/>
      <c r="UUB128" s="93"/>
      <c r="UUG128" s="93"/>
      <c r="UUJ128" s="93"/>
      <c r="UUM128" s="93"/>
      <c r="UUP128" s="93"/>
      <c r="UUS128" s="93"/>
      <c r="UUV128" s="93"/>
      <c r="UUY128" s="93"/>
      <c r="UVE128" s="93"/>
      <c r="UVH128" s="93"/>
      <c r="UVK128" s="93"/>
      <c r="UVM128" s="93"/>
      <c r="UVN128" s="93"/>
      <c r="UVV128" s="93"/>
      <c r="UVY128" s="93"/>
      <c r="UWB128" s="93"/>
      <c r="UWM128" s="93"/>
      <c r="UWN128" s="93"/>
      <c r="UWS128" s="93"/>
      <c r="UWW128" s="93"/>
      <c r="UWX128" s="93"/>
      <c r="UXF128" s="93"/>
      <c r="UXG128" s="93"/>
      <c r="UYG128" s="93"/>
      <c r="UYH128" s="93"/>
      <c r="UYI128" s="93"/>
      <c r="UYJ128" s="93"/>
      <c r="UYK128" s="93"/>
      <c r="UYL128" s="93"/>
      <c r="UYM128" s="93"/>
      <c r="UYN128" s="93"/>
      <c r="UYO128" s="93"/>
      <c r="UYP128" s="93"/>
      <c r="UYQ128" s="93"/>
      <c r="UYR128" s="93"/>
      <c r="UYS128" s="93"/>
      <c r="UYT128" s="93"/>
      <c r="UYU128" s="93"/>
      <c r="UYV128" s="93"/>
      <c r="UYW128" s="93"/>
      <c r="UYX128" s="93"/>
      <c r="UYY128" s="93"/>
      <c r="UYZ128" s="93"/>
      <c r="UZA128" s="93"/>
      <c r="UZB128" s="93"/>
      <c r="UZC128" s="93"/>
      <c r="UZD128" s="93"/>
      <c r="UZE128" s="93"/>
      <c r="UZF128" s="93"/>
      <c r="UZG128" s="93"/>
      <c r="UZH128" s="93"/>
      <c r="UZI128" s="93"/>
      <c r="UZJ128" s="93"/>
      <c r="UZK128" s="93"/>
      <c r="UZL128" s="93"/>
      <c r="UZM128" s="93"/>
      <c r="UZN128" s="93"/>
      <c r="UZO128" s="93"/>
      <c r="UZP128" s="93"/>
      <c r="UZQ128" s="93"/>
      <c r="UZR128" s="93"/>
      <c r="UZS128" s="93"/>
      <c r="UZT128" s="93"/>
      <c r="UZU128" s="93"/>
      <c r="UZV128" s="93"/>
      <c r="UZW128" s="93"/>
      <c r="UZX128" s="93"/>
      <c r="UZY128" s="93"/>
      <c r="UZZ128" s="93"/>
      <c r="VAA128" s="93"/>
      <c r="VAB128" s="93"/>
      <c r="VAC128" s="93"/>
      <c r="VAD128" s="93"/>
      <c r="VAE128" s="93"/>
      <c r="VAF128" s="93"/>
      <c r="VAG128" s="93"/>
      <c r="VAH128" s="93"/>
      <c r="VAI128" s="93"/>
      <c r="VAJ128" s="93"/>
      <c r="VAK128" s="93"/>
      <c r="VAL128" s="93"/>
      <c r="VAR128" s="93"/>
      <c r="VAU128" s="93"/>
      <c r="VAX128" s="93"/>
      <c r="VBA128" s="93"/>
      <c r="VBD128" s="93"/>
      <c r="VBG128" s="93"/>
      <c r="VBM128" s="93"/>
      <c r="VBV128" s="93"/>
      <c r="VBY128" s="93"/>
      <c r="VCB128" s="93"/>
      <c r="VCE128" s="93"/>
      <c r="VCQ128" s="93"/>
      <c r="VCW128" s="93"/>
      <c r="VCZ128" s="93"/>
      <c r="VDC128" s="93"/>
      <c r="VDF128" s="93"/>
      <c r="VDL128" s="93"/>
      <c r="VDO128" s="93"/>
      <c r="VDR128" s="93"/>
      <c r="VDU128" s="93"/>
      <c r="VDW128" s="93"/>
      <c r="VDX128" s="93"/>
      <c r="VEC128" s="93"/>
      <c r="VEF128" s="93"/>
      <c r="VEI128" s="93"/>
      <c r="VEL128" s="93"/>
      <c r="VEO128" s="93"/>
      <c r="VER128" s="93"/>
      <c r="VEU128" s="93"/>
      <c r="VFA128" s="93"/>
      <c r="VFD128" s="93"/>
      <c r="VFG128" s="93"/>
      <c r="VFI128" s="93"/>
      <c r="VFJ128" s="93"/>
      <c r="VFR128" s="93"/>
      <c r="VFU128" s="93"/>
      <c r="VFX128" s="93"/>
      <c r="VGI128" s="93"/>
      <c r="VGJ128" s="93"/>
      <c r="VGO128" s="93"/>
      <c r="VGS128" s="93"/>
      <c r="VGT128" s="93"/>
      <c r="VHB128" s="93"/>
      <c r="VHC128" s="93"/>
      <c r="VIC128" s="93"/>
      <c r="VID128" s="93"/>
      <c r="VIE128" s="93"/>
      <c r="VIF128" s="93"/>
      <c r="VIG128" s="93"/>
      <c r="VIH128" s="93"/>
      <c r="VII128" s="93"/>
      <c r="VIJ128" s="93"/>
      <c r="VIK128" s="93"/>
      <c r="VIL128" s="93"/>
      <c r="VIM128" s="93"/>
      <c r="VIN128" s="93"/>
      <c r="VIO128" s="93"/>
      <c r="VIP128" s="93"/>
      <c r="VIQ128" s="93"/>
      <c r="VIR128" s="93"/>
      <c r="VIS128" s="93"/>
      <c r="VIT128" s="93"/>
      <c r="VIU128" s="93"/>
      <c r="VIV128" s="93"/>
      <c r="VIW128" s="93"/>
      <c r="VIX128" s="93"/>
      <c r="VIY128" s="93"/>
      <c r="VIZ128" s="93"/>
      <c r="VJA128" s="93"/>
      <c r="VJB128" s="93"/>
      <c r="VJC128" s="93"/>
      <c r="VJD128" s="93"/>
      <c r="VJE128" s="93"/>
      <c r="VJF128" s="93"/>
      <c r="VJG128" s="93"/>
      <c r="VJH128" s="93"/>
      <c r="VJI128" s="93"/>
      <c r="VJJ128" s="93"/>
      <c r="VJK128" s="93"/>
      <c r="VJL128" s="93"/>
      <c r="VJM128" s="93"/>
      <c r="VJN128" s="93"/>
      <c r="VJO128" s="93"/>
      <c r="VJP128" s="93"/>
      <c r="VJQ128" s="93"/>
      <c r="VJR128" s="93"/>
      <c r="VJS128" s="93"/>
      <c r="VJT128" s="93"/>
      <c r="VJU128" s="93"/>
      <c r="VJV128" s="93"/>
      <c r="VJW128" s="93"/>
      <c r="VJX128" s="93"/>
      <c r="VJY128" s="93"/>
      <c r="VJZ128" s="93"/>
      <c r="VKA128" s="93"/>
      <c r="VKB128" s="93"/>
      <c r="VKC128" s="93"/>
      <c r="VKD128" s="93"/>
      <c r="VKE128" s="93"/>
      <c r="VKF128" s="93"/>
      <c r="VKG128" s="93"/>
      <c r="VKH128" s="93"/>
      <c r="VKN128" s="93"/>
      <c r="VKQ128" s="93"/>
      <c r="VKT128" s="93"/>
      <c r="VKW128" s="93"/>
      <c r="VKZ128" s="93"/>
      <c r="VLC128" s="93"/>
      <c r="VLI128" s="93"/>
      <c r="VLR128" s="93"/>
      <c r="VLU128" s="93"/>
      <c r="VLX128" s="93"/>
      <c r="VMA128" s="93"/>
      <c r="VMM128" s="93"/>
      <c r="VMS128" s="93"/>
      <c r="VMV128" s="93"/>
      <c r="VMY128" s="93"/>
      <c r="VNB128" s="93"/>
      <c r="VNH128" s="93"/>
      <c r="VNK128" s="93"/>
      <c r="VNN128" s="93"/>
      <c r="VNQ128" s="93"/>
      <c r="VNS128" s="93"/>
      <c r="VNT128" s="93"/>
      <c r="VNY128" s="93"/>
      <c r="VOB128" s="93"/>
      <c r="VOE128" s="93"/>
      <c r="VOH128" s="93"/>
      <c r="VOK128" s="93"/>
      <c r="VON128" s="93"/>
      <c r="VOQ128" s="93"/>
      <c r="VOW128" s="93"/>
      <c r="VOZ128" s="93"/>
      <c r="VPC128" s="93"/>
      <c r="VPE128" s="93"/>
      <c r="VPF128" s="93"/>
      <c r="VPN128" s="93"/>
      <c r="VPQ128" s="93"/>
      <c r="VPT128" s="93"/>
      <c r="VQE128" s="93"/>
      <c r="VQF128" s="93"/>
      <c r="VQK128" s="93"/>
      <c r="VQO128" s="93"/>
      <c r="VQP128" s="93"/>
      <c r="VQX128" s="93"/>
      <c r="VQY128" s="93"/>
      <c r="VRY128" s="93"/>
      <c r="VRZ128" s="93"/>
      <c r="VSA128" s="93"/>
      <c r="VSB128" s="93"/>
      <c r="VSC128" s="93"/>
      <c r="VSD128" s="93"/>
      <c r="VSE128" s="93"/>
      <c r="VSF128" s="93"/>
      <c r="VSG128" s="93"/>
      <c r="VSH128" s="93"/>
      <c r="VSI128" s="93"/>
      <c r="VSJ128" s="93"/>
      <c r="VSK128" s="93"/>
      <c r="VSL128" s="93"/>
      <c r="VSM128" s="93"/>
      <c r="VSN128" s="93"/>
      <c r="VSO128" s="93"/>
      <c r="VSP128" s="93"/>
      <c r="VSQ128" s="93"/>
      <c r="VSR128" s="93"/>
      <c r="VSS128" s="93"/>
      <c r="VST128" s="93"/>
      <c r="VSU128" s="93"/>
      <c r="VSV128" s="93"/>
      <c r="VSW128" s="93"/>
      <c r="VSX128" s="93"/>
      <c r="VSY128" s="93"/>
      <c r="VSZ128" s="93"/>
      <c r="VTA128" s="93"/>
      <c r="VTB128" s="93"/>
      <c r="VTC128" s="93"/>
      <c r="VTD128" s="93"/>
      <c r="VTE128" s="93"/>
      <c r="VTF128" s="93"/>
      <c r="VTG128" s="93"/>
      <c r="VTH128" s="93"/>
      <c r="VTI128" s="93"/>
      <c r="VTJ128" s="93"/>
      <c r="VTK128" s="93"/>
      <c r="VTL128" s="93"/>
      <c r="VTM128" s="93"/>
      <c r="VTN128" s="93"/>
      <c r="VTO128" s="93"/>
      <c r="VTP128" s="93"/>
      <c r="VTQ128" s="93"/>
      <c r="VTR128" s="93"/>
      <c r="VTS128" s="93"/>
      <c r="VTT128" s="93"/>
      <c r="VTU128" s="93"/>
      <c r="VTV128" s="93"/>
      <c r="VTW128" s="93"/>
      <c r="VTX128" s="93"/>
      <c r="VTY128" s="93"/>
      <c r="VTZ128" s="93"/>
      <c r="VUA128" s="93"/>
      <c r="VUB128" s="93"/>
      <c r="VUC128" s="93"/>
      <c r="VUD128" s="93"/>
      <c r="VUJ128" s="93"/>
      <c r="VUM128" s="93"/>
      <c r="VUP128" s="93"/>
      <c r="VUS128" s="93"/>
      <c r="VUV128" s="93"/>
      <c r="VUY128" s="93"/>
      <c r="VVE128" s="93"/>
      <c r="VVN128" s="93"/>
      <c r="VVQ128" s="93"/>
      <c r="VVT128" s="93"/>
      <c r="VVW128" s="93"/>
      <c r="VWI128" s="93"/>
      <c r="VWO128" s="93"/>
      <c r="VWR128" s="93"/>
      <c r="VWU128" s="93"/>
      <c r="VWX128" s="93"/>
      <c r="VXD128" s="93"/>
      <c r="VXG128" s="93"/>
      <c r="VXJ128" s="93"/>
      <c r="VXM128" s="93"/>
      <c r="VXO128" s="93"/>
      <c r="VXP128" s="93"/>
      <c r="VXU128" s="93"/>
      <c r="VXX128" s="93"/>
      <c r="VYA128" s="93"/>
      <c r="VYD128" s="93"/>
      <c r="VYG128" s="93"/>
      <c r="VYJ128" s="93"/>
      <c r="VYM128" s="93"/>
      <c r="VYS128" s="93"/>
      <c r="VYV128" s="93"/>
      <c r="VYY128" s="93"/>
      <c r="VZA128" s="93"/>
      <c r="VZB128" s="93"/>
      <c r="VZJ128" s="93"/>
      <c r="VZM128" s="93"/>
      <c r="VZP128" s="93"/>
      <c r="WAA128" s="93"/>
      <c r="WAB128" s="93"/>
      <c r="WAG128" s="93"/>
      <c r="WAK128" s="93"/>
      <c r="WAL128" s="93"/>
      <c r="WAT128" s="93"/>
      <c r="WAU128" s="93"/>
      <c r="WBU128" s="93"/>
      <c r="WBV128" s="93"/>
      <c r="WBW128" s="93"/>
      <c r="WBX128" s="93"/>
      <c r="WBY128" s="93"/>
      <c r="WBZ128" s="93"/>
      <c r="WCA128" s="93"/>
      <c r="WCB128" s="93"/>
      <c r="WCC128" s="93"/>
      <c r="WCD128" s="93"/>
      <c r="WCE128" s="93"/>
      <c r="WCF128" s="93"/>
      <c r="WCG128" s="93"/>
      <c r="WCH128" s="93"/>
      <c r="WCI128" s="93"/>
      <c r="WCJ128" s="93"/>
      <c r="WCK128" s="93"/>
      <c r="WCL128" s="93"/>
      <c r="WCM128" s="93"/>
      <c r="WCN128" s="93"/>
      <c r="WCO128" s="93"/>
      <c r="WCP128" s="93"/>
      <c r="WCQ128" s="93"/>
      <c r="WCR128" s="93"/>
      <c r="WCS128" s="93"/>
      <c r="WCT128" s="93"/>
      <c r="WCU128" s="93"/>
      <c r="WCV128" s="93"/>
      <c r="WCW128" s="93"/>
      <c r="WCX128" s="93"/>
      <c r="WCY128" s="93"/>
      <c r="WCZ128" s="93"/>
      <c r="WDA128" s="93"/>
      <c r="WDB128" s="93"/>
      <c r="WDC128" s="93"/>
      <c r="WDD128" s="93"/>
      <c r="WDE128" s="93"/>
      <c r="WDF128" s="93"/>
      <c r="WDG128" s="93"/>
      <c r="WDH128" s="93"/>
      <c r="WDI128" s="93"/>
      <c r="WDJ128" s="93"/>
      <c r="WDK128" s="93"/>
      <c r="WDL128" s="93"/>
      <c r="WDM128" s="93"/>
      <c r="WDN128" s="93"/>
      <c r="WDO128" s="93"/>
      <c r="WDP128" s="93"/>
      <c r="WDQ128" s="93"/>
      <c r="WDR128" s="93"/>
      <c r="WDS128" s="93"/>
      <c r="WDT128" s="93"/>
      <c r="WDU128" s="93"/>
      <c r="WDV128" s="93"/>
      <c r="WDW128" s="93"/>
      <c r="WDX128" s="93"/>
      <c r="WDY128" s="93"/>
      <c r="WDZ128" s="93"/>
      <c r="WEF128" s="93"/>
      <c r="WEI128" s="93"/>
      <c r="WEL128" s="93"/>
      <c r="WEO128" s="93"/>
      <c r="WER128" s="93"/>
      <c r="WEU128" s="93"/>
      <c r="WFA128" s="93"/>
      <c r="WFJ128" s="93"/>
      <c r="WFM128" s="93"/>
      <c r="WFP128" s="93"/>
      <c r="WFS128" s="93"/>
      <c r="WGE128" s="93"/>
      <c r="WGK128" s="93"/>
      <c r="WGN128" s="93"/>
      <c r="WGQ128" s="93"/>
      <c r="WGT128" s="93"/>
      <c r="WGZ128" s="93"/>
      <c r="WHC128" s="93"/>
      <c r="WHF128" s="93"/>
      <c r="WHI128" s="93"/>
      <c r="WHK128" s="93"/>
      <c r="WHL128" s="93"/>
      <c r="WHQ128" s="93"/>
      <c r="WHT128" s="93"/>
      <c r="WHW128" s="93"/>
      <c r="WHZ128" s="93"/>
      <c r="WIC128" s="93"/>
      <c r="WIF128" s="93"/>
      <c r="WII128" s="93"/>
      <c r="WIO128" s="93"/>
      <c r="WIR128" s="93"/>
      <c r="WIU128" s="93"/>
      <c r="WIW128" s="93"/>
      <c r="WIX128" s="93"/>
      <c r="WJF128" s="93"/>
      <c r="WJI128" s="93"/>
      <c r="WJL128" s="93"/>
      <c r="WJW128" s="93"/>
      <c r="WJX128" s="93"/>
      <c r="WKC128" s="93"/>
      <c r="WKG128" s="93"/>
      <c r="WKH128" s="93"/>
      <c r="WKP128" s="93"/>
      <c r="WKQ128" s="93"/>
      <c r="WLQ128" s="93"/>
      <c r="WLR128" s="93"/>
      <c r="WLS128" s="93"/>
      <c r="WLT128" s="93"/>
      <c r="WLU128" s="93"/>
      <c r="WLV128" s="93"/>
      <c r="WLW128" s="93"/>
      <c r="WLX128" s="93"/>
      <c r="WLY128" s="93"/>
      <c r="WLZ128" s="93"/>
      <c r="WMA128" s="93"/>
      <c r="WMB128" s="93"/>
      <c r="WMC128" s="93"/>
      <c r="WMD128" s="93"/>
      <c r="WME128" s="93"/>
      <c r="WMF128" s="93"/>
      <c r="WMG128" s="93"/>
      <c r="WMH128" s="93"/>
      <c r="WMI128" s="93"/>
      <c r="WMJ128" s="93"/>
      <c r="WMK128" s="93"/>
      <c r="WML128" s="93"/>
      <c r="WMM128" s="93"/>
      <c r="WMN128" s="93"/>
      <c r="WMO128" s="93"/>
      <c r="WMP128" s="93"/>
      <c r="WMQ128" s="93"/>
      <c r="WMR128" s="93"/>
      <c r="WMS128" s="93"/>
      <c r="WMT128" s="93"/>
      <c r="WMU128" s="93"/>
      <c r="WMV128" s="93"/>
      <c r="WMW128" s="93"/>
      <c r="WMX128" s="93"/>
      <c r="WMY128" s="93"/>
      <c r="WMZ128" s="93"/>
      <c r="WNA128" s="93"/>
      <c r="WNB128" s="93"/>
      <c r="WNC128" s="93"/>
      <c r="WND128" s="93"/>
      <c r="WNE128" s="93"/>
      <c r="WNF128" s="93"/>
      <c r="WNG128" s="93"/>
      <c r="WNH128" s="93"/>
      <c r="WNI128" s="93"/>
      <c r="WNJ128" s="93"/>
      <c r="WNK128" s="93"/>
      <c r="WNL128" s="93"/>
      <c r="WNM128" s="93"/>
      <c r="WNN128" s="93"/>
      <c r="WNO128" s="93"/>
      <c r="WNP128" s="93"/>
      <c r="WNQ128" s="93"/>
      <c r="WNR128" s="93"/>
      <c r="WNS128" s="93"/>
      <c r="WNT128" s="93"/>
      <c r="WNU128" s="93"/>
      <c r="WNV128" s="93"/>
      <c r="WOB128" s="93"/>
      <c r="WOE128" s="93"/>
      <c r="WOH128" s="93"/>
      <c r="WOK128" s="93"/>
      <c r="WON128" s="93"/>
      <c r="WOQ128" s="93"/>
      <c r="WOW128" s="93"/>
      <c r="WPF128" s="93"/>
      <c r="WPI128" s="93"/>
      <c r="WPL128" s="93"/>
      <c r="WPO128" s="93"/>
      <c r="WQA128" s="93"/>
      <c r="WQG128" s="93"/>
      <c r="WQJ128" s="93"/>
      <c r="WQM128" s="93"/>
      <c r="WQP128" s="93"/>
      <c r="WQV128" s="93"/>
      <c r="WQY128" s="93"/>
      <c r="WRB128" s="93"/>
      <c r="WRE128" s="93"/>
      <c r="WRG128" s="93"/>
      <c r="WRH128" s="93"/>
      <c r="WRM128" s="93"/>
      <c r="WRP128" s="93"/>
      <c r="WRS128" s="93"/>
      <c r="WRV128" s="93"/>
      <c r="WRY128" s="93"/>
      <c r="WSB128" s="93"/>
      <c r="WSE128" s="93"/>
      <c r="WSK128" s="93"/>
      <c r="WSN128" s="93"/>
      <c r="WSQ128" s="93"/>
      <c r="WSS128" s="93"/>
      <c r="WST128" s="93"/>
      <c r="WTB128" s="93"/>
      <c r="WTE128" s="93"/>
      <c r="WTH128" s="93"/>
      <c r="WTS128" s="93"/>
      <c r="WTT128" s="93"/>
      <c r="WTY128" s="93"/>
      <c r="WUC128" s="93"/>
      <c r="WUD128" s="93"/>
      <c r="WUL128" s="93"/>
      <c r="WUM128" s="93"/>
      <c r="WVM128" s="93"/>
      <c r="WVN128" s="93"/>
      <c r="WVO128" s="93"/>
      <c r="WVP128" s="93"/>
      <c r="WVQ128" s="93"/>
      <c r="WVR128" s="93"/>
      <c r="WVS128" s="93"/>
      <c r="WVT128" s="93"/>
      <c r="WVU128" s="93"/>
      <c r="WVV128" s="93"/>
      <c r="WVW128" s="93"/>
      <c r="WVX128" s="93"/>
      <c r="WVY128" s="93"/>
      <c r="WVZ128" s="93"/>
      <c r="WWA128" s="93"/>
      <c r="WWB128" s="93"/>
      <c r="WWC128" s="93"/>
      <c r="WWD128" s="93"/>
      <c r="WWE128" s="93"/>
      <c r="WWF128" s="93"/>
      <c r="WWG128" s="93"/>
      <c r="WWH128" s="93"/>
      <c r="WWI128" s="93"/>
      <c r="WWJ128" s="93"/>
      <c r="WWK128" s="93"/>
      <c r="WWL128" s="93"/>
      <c r="WWM128" s="93"/>
      <c r="WWN128" s="93"/>
      <c r="WWO128" s="93"/>
      <c r="WWP128" s="93"/>
      <c r="WWQ128" s="93"/>
      <c r="WWR128" s="93"/>
      <c r="WWS128" s="93"/>
      <c r="WWT128" s="93"/>
      <c r="WWU128" s="93"/>
      <c r="WWV128" s="93"/>
      <c r="WWW128" s="93"/>
      <c r="WWX128" s="93"/>
      <c r="WWY128" s="93"/>
      <c r="WWZ128" s="93"/>
      <c r="WXA128" s="93"/>
      <c r="WXB128" s="93"/>
      <c r="WXC128" s="93"/>
      <c r="WXD128" s="93"/>
      <c r="WXE128" s="93"/>
      <c r="WXF128" s="93"/>
      <c r="WXG128" s="93"/>
      <c r="WXH128" s="93"/>
      <c r="WXI128" s="93"/>
      <c r="WXJ128" s="93"/>
      <c r="WXK128" s="93"/>
      <c r="WXL128" s="93"/>
      <c r="WXM128" s="93"/>
      <c r="WXN128" s="93"/>
      <c r="WXO128" s="93"/>
      <c r="WXP128" s="93"/>
      <c r="WXQ128" s="93"/>
      <c r="WXR128" s="93"/>
      <c r="WXS128" s="93"/>
      <c r="WXT128" s="93"/>
      <c r="WXU128" s="93"/>
      <c r="WXV128" s="93"/>
      <c r="WXW128" s="93"/>
      <c r="WXX128" s="93"/>
      <c r="WXY128" s="93"/>
      <c r="WXZ128" s="93"/>
      <c r="WYA128" s="93"/>
      <c r="WYB128" s="93"/>
      <c r="WYC128" s="93"/>
      <c r="WYD128" s="93"/>
      <c r="WYE128" s="93"/>
      <c r="WYF128" s="93"/>
      <c r="WYG128" s="93"/>
      <c r="WYH128" s="93"/>
      <c r="WYI128" s="93"/>
      <c r="WYJ128" s="93"/>
      <c r="WYK128" s="93"/>
      <c r="WYL128" s="93"/>
      <c r="WYM128" s="93"/>
      <c r="WYN128" s="93"/>
      <c r="WYO128" s="93"/>
      <c r="WYP128" s="93"/>
      <c r="WYQ128" s="93"/>
      <c r="WYR128" s="93"/>
      <c r="WYS128" s="93"/>
      <c r="WYT128" s="93"/>
      <c r="WYU128" s="93"/>
      <c r="WYV128" s="93"/>
      <c r="WYW128" s="93"/>
      <c r="WYX128" s="93"/>
      <c r="WYY128" s="93"/>
      <c r="WYZ128" s="93"/>
      <c r="WZA128" s="93"/>
      <c r="WZB128" s="93"/>
      <c r="WZC128" s="93"/>
      <c r="WZD128" s="93"/>
      <c r="WZE128" s="93"/>
      <c r="WZF128" s="93"/>
      <c r="WZG128" s="93"/>
      <c r="WZH128" s="93"/>
      <c r="WZI128" s="93"/>
      <c r="WZJ128" s="93"/>
      <c r="WZK128" s="93"/>
      <c r="WZL128" s="93"/>
      <c r="WZM128" s="93"/>
      <c r="WZN128" s="93"/>
      <c r="WZO128" s="93"/>
      <c r="WZP128" s="93"/>
      <c r="WZQ128" s="93"/>
      <c r="WZR128" s="93"/>
      <c r="WZS128" s="93"/>
      <c r="WZT128" s="93"/>
      <c r="WZU128" s="93"/>
      <c r="WZV128" s="93"/>
      <c r="WZW128" s="93"/>
      <c r="WZX128" s="93"/>
      <c r="WZY128" s="93"/>
      <c r="WZZ128" s="93"/>
      <c r="XAA128" s="93"/>
      <c r="XAB128" s="93"/>
      <c r="XAC128" s="93"/>
      <c r="XAD128" s="93"/>
      <c r="XAE128" s="93"/>
      <c r="XAF128" s="93"/>
      <c r="XAG128" s="93"/>
      <c r="XAH128" s="93"/>
      <c r="XAI128" s="93"/>
      <c r="XAJ128" s="93"/>
      <c r="XAK128" s="93"/>
      <c r="XAL128" s="93"/>
      <c r="XAM128" s="93"/>
      <c r="XAN128" s="93"/>
      <c r="XAO128" s="93"/>
      <c r="XAP128" s="93"/>
      <c r="XAQ128" s="93"/>
      <c r="XAR128" s="93"/>
      <c r="XAS128" s="93"/>
      <c r="XAT128" s="93"/>
      <c r="XAU128" s="93"/>
      <c r="XAV128" s="93"/>
      <c r="XAW128" s="93"/>
      <c r="XAX128" s="93"/>
      <c r="XAY128" s="93"/>
      <c r="XAZ128" s="93"/>
      <c r="XBA128" s="93"/>
      <c r="XBB128" s="93"/>
      <c r="XBC128" s="93"/>
      <c r="XBD128" s="93"/>
      <c r="XBE128" s="93"/>
      <c r="XBF128" s="93"/>
      <c r="XBG128" s="93"/>
      <c r="XBH128" s="93"/>
      <c r="XBI128" s="93"/>
      <c r="XBJ128" s="93"/>
      <c r="XBK128" s="93"/>
      <c r="XBL128" s="93"/>
      <c r="XBM128" s="93"/>
      <c r="XBN128" s="93"/>
      <c r="XBO128" s="93"/>
      <c r="XBP128" s="93"/>
      <c r="XBQ128" s="93"/>
      <c r="XBR128" s="93"/>
      <c r="XBS128" s="93"/>
      <c r="XBT128" s="93"/>
      <c r="XBU128" s="93"/>
      <c r="XBV128" s="93"/>
      <c r="XBW128" s="93"/>
      <c r="XBX128" s="93"/>
      <c r="XBY128" s="93"/>
      <c r="XBZ128" s="93"/>
      <c r="XCA128" s="93"/>
      <c r="XCB128" s="93"/>
      <c r="XCC128" s="93"/>
      <c r="XCD128" s="93"/>
      <c r="XCE128" s="93"/>
      <c r="XCF128" s="93"/>
      <c r="XCG128" s="93"/>
      <c r="XCH128" s="93"/>
      <c r="XCI128" s="93"/>
      <c r="XCJ128" s="93"/>
      <c r="XCK128" s="93"/>
      <c r="XCL128" s="93"/>
      <c r="XCM128" s="93"/>
      <c r="XCN128" s="93"/>
      <c r="XCO128" s="93"/>
      <c r="XCP128" s="93"/>
      <c r="XCQ128" s="93"/>
      <c r="XCR128" s="93"/>
      <c r="XCS128" s="93"/>
      <c r="XCT128" s="93"/>
      <c r="XCU128" s="93"/>
      <c r="XCV128" s="93"/>
      <c r="XCW128" s="93"/>
      <c r="XCX128" s="93"/>
      <c r="XCY128" s="93"/>
      <c r="XCZ128" s="93"/>
      <c r="XDA128" s="93"/>
      <c r="XDB128" s="93"/>
      <c r="XDC128" s="93"/>
      <c r="XDD128" s="93"/>
      <c r="XDE128" s="93"/>
      <c r="XDF128" s="93"/>
      <c r="XDG128" s="93"/>
      <c r="XDH128" s="93"/>
      <c r="XDI128" s="93"/>
      <c r="XDJ128" s="93"/>
      <c r="XDK128" s="93"/>
      <c r="XDL128" s="93"/>
      <c r="XDM128" s="93"/>
      <c r="XDN128" s="93"/>
      <c r="XDO128" s="93"/>
      <c r="XDP128" s="93"/>
      <c r="XDQ128" s="93"/>
      <c r="XDR128" s="93"/>
      <c r="XDS128" s="93"/>
      <c r="XDT128" s="93"/>
      <c r="XDU128" s="93"/>
      <c r="XDV128" s="93"/>
      <c r="XDW128" s="93"/>
      <c r="XDX128" s="93"/>
      <c r="XDY128" s="93"/>
      <c r="XDZ128" s="93"/>
      <c r="XEA128" s="93"/>
      <c r="XEB128" s="93"/>
      <c r="XEC128" s="93"/>
      <c r="XED128" s="93"/>
      <c r="XEE128" s="93"/>
      <c r="XEF128" s="93"/>
      <c r="XEG128" s="93"/>
      <c r="XEH128" s="93"/>
      <c r="XEI128" s="93"/>
      <c r="XEJ128" s="93"/>
      <c r="XEK128" s="93"/>
      <c r="XEL128" s="93"/>
      <c r="XEM128" s="93"/>
      <c r="XEN128" s="93"/>
      <c r="XEO128" s="93"/>
      <c r="XEP128" s="93"/>
      <c r="XEQ128" s="93"/>
      <c r="XER128" s="93"/>
      <c r="XES128" s="93"/>
      <c r="XET128" s="93"/>
      <c r="XEU128" s="93"/>
      <c r="XEV128" s="93"/>
      <c r="XEW128" s="93"/>
      <c r="XEX128" s="93"/>
      <c r="XEY128" s="93"/>
      <c r="XEZ128" s="93"/>
      <c r="XFA128" s="93"/>
      <c r="XFB128" s="93"/>
      <c r="XFC128" s="93"/>
      <c r="XFD128" s="93"/>
    </row>
    <row r="129" spans="1:1003 1029:2027 2053:3051 3077:4075 4101:5099 5125:6123 6149:7147 7173:8171 8197:9195 9221:10219 10245:11243 11269:12267 12293:13291 13317:14315 14341:15339 15365:16384" s="62" customFormat="1" ht="26.25" hidden="1" customHeight="1">
      <c r="A129" s="8" t="s">
        <v>213</v>
      </c>
      <c r="B129" s="54"/>
      <c r="C129" s="54"/>
      <c r="D129" s="54">
        <v>0</v>
      </c>
      <c r="E129" s="54">
        <v>0</v>
      </c>
      <c r="F129" s="54">
        <v>5</v>
      </c>
      <c r="G129" s="56">
        <v>0</v>
      </c>
      <c r="H129" s="56"/>
      <c r="I129" s="56">
        <v>-90</v>
      </c>
      <c r="J129" s="9"/>
      <c r="K129" s="12"/>
      <c r="L129" s="11"/>
    </row>
    <row r="130" spans="1:1003 1029:2027 2053:3051 3077:4075 4101:5099 5125:6123 6149:7147 7173:8171 8197:9195 9221:10219 10245:11243 11269:12267 12293:13291 13317:14315 14341:15339 15365:16384" s="62" customFormat="1" ht="26.25" hidden="1" customHeight="1">
      <c r="A130" s="8" t="s">
        <v>118</v>
      </c>
      <c r="B130" s="54" t="s">
        <v>321</v>
      </c>
      <c r="C130" s="54">
        <v>0</v>
      </c>
      <c r="D130" s="54">
        <v>0</v>
      </c>
      <c r="E130" s="54">
        <v>0</v>
      </c>
      <c r="F130" s="54">
        <v>0</v>
      </c>
      <c r="G130" s="56">
        <v>0</v>
      </c>
      <c r="H130" s="56"/>
      <c r="I130" s="56">
        <v>-4</v>
      </c>
      <c r="J130" s="9"/>
      <c r="K130" s="10"/>
      <c r="L130" s="11">
        <v>0</v>
      </c>
    </row>
    <row r="131" spans="1:1003 1029:2027 2053:3051 3077:4075 4101:5099 5125:6123 6149:7147 7173:8171 8197:9195 9221:10219 10245:11243 11269:12267 12293:13291 13317:14315 14341:15339 15365:16384" s="62" customFormat="1" ht="26.25" hidden="1" customHeight="1">
      <c r="A131" s="8" t="s">
        <v>119</v>
      </c>
      <c r="B131" s="54" t="s">
        <v>321</v>
      </c>
      <c r="C131" s="54">
        <v>0</v>
      </c>
      <c r="D131" s="54">
        <v>0</v>
      </c>
      <c r="E131" s="54">
        <v>0</v>
      </c>
      <c r="F131" s="54">
        <v>0</v>
      </c>
      <c r="G131" s="56">
        <v>0</v>
      </c>
      <c r="H131" s="56"/>
      <c r="I131" s="56">
        <v>-15</v>
      </c>
      <c r="J131" s="9"/>
      <c r="K131" s="10"/>
      <c r="L131" s="11">
        <v>0</v>
      </c>
    </row>
    <row r="132" spans="1:1003 1029:2027 2053:3051 3077:4075 4101:5099 5125:6123 6149:7147 7173:8171 8197:9195 9221:10219 10245:11243 11269:12267 12293:13291 13317:14315 14341:15339 15365:16384" s="62" customFormat="1" ht="20.25" hidden="1" customHeight="1">
      <c r="A132" s="8" t="s">
        <v>120</v>
      </c>
      <c r="B132" s="54"/>
      <c r="C132" s="54"/>
      <c r="D132" s="54">
        <v>0</v>
      </c>
      <c r="E132" s="54">
        <v>0</v>
      </c>
      <c r="F132" s="54">
        <v>0</v>
      </c>
      <c r="G132" s="56">
        <v>0</v>
      </c>
      <c r="H132" s="56"/>
      <c r="I132" s="56"/>
      <c r="J132" s="9"/>
      <c r="K132" s="19"/>
      <c r="L132" s="11">
        <v>0</v>
      </c>
    </row>
    <row r="133" spans="1:1003 1029:2027 2053:3051 3077:4075 4101:5099 5125:6123 6149:7147 7173:8171 8197:9195 9221:10219 10245:11243 11269:12267 12293:13291 13317:14315 14341:15339 15365:16384" s="62" customFormat="1" ht="26.25" customHeight="1">
      <c r="A133" s="23" t="s">
        <v>121</v>
      </c>
      <c r="B133" s="54"/>
      <c r="C133" s="54"/>
      <c r="D133" s="54">
        <v>0</v>
      </c>
      <c r="E133" s="54">
        <v>0</v>
      </c>
      <c r="F133" s="54">
        <v>0</v>
      </c>
      <c r="G133" s="56">
        <v>0</v>
      </c>
      <c r="H133" s="56"/>
      <c r="I133" s="56">
        <v>-25</v>
      </c>
      <c r="J133" s="98">
        <v>3</v>
      </c>
      <c r="K133" s="99">
        <v>17000</v>
      </c>
      <c r="L133" s="100">
        <f>+K133*J133</f>
        <v>51000</v>
      </c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P133" s="93"/>
      <c r="BS133" s="93"/>
      <c r="BV133" s="93"/>
      <c r="BY133" s="93"/>
      <c r="CB133" s="93"/>
      <c r="CE133" s="93"/>
      <c r="CK133" s="93"/>
      <c r="CT133" s="93"/>
      <c r="CW133" s="93"/>
      <c r="CZ133" s="93"/>
      <c r="DC133" s="93"/>
      <c r="DO133" s="93"/>
      <c r="DU133" s="93"/>
      <c r="DX133" s="93"/>
      <c r="EA133" s="93"/>
      <c r="ED133" s="93"/>
      <c r="EJ133" s="93"/>
      <c r="EM133" s="93"/>
      <c r="EP133" s="93"/>
      <c r="ES133" s="93"/>
      <c r="EU133" s="93"/>
      <c r="EV133" s="93"/>
      <c r="FA133" s="93"/>
      <c r="FD133" s="93"/>
      <c r="FG133" s="93"/>
      <c r="FJ133" s="93"/>
      <c r="FM133" s="93"/>
      <c r="FP133" s="93"/>
      <c r="FS133" s="93"/>
      <c r="FY133" s="93"/>
      <c r="GB133" s="93"/>
      <c r="GE133" s="93"/>
      <c r="GG133" s="93"/>
      <c r="GH133" s="93"/>
      <c r="GP133" s="93"/>
      <c r="GS133" s="93"/>
      <c r="GV133" s="93"/>
      <c r="HG133" s="93"/>
      <c r="HH133" s="93"/>
      <c r="HM133" s="93"/>
      <c r="HQ133" s="93"/>
      <c r="HR133" s="93"/>
      <c r="HZ133" s="93"/>
      <c r="IA133" s="93"/>
      <c r="JA133" s="93"/>
      <c r="JB133" s="93"/>
      <c r="JC133" s="93"/>
      <c r="JD133" s="93"/>
      <c r="JE133" s="93"/>
      <c r="JF133" s="93"/>
      <c r="JG133" s="93"/>
      <c r="JH133" s="93"/>
      <c r="JI133" s="93"/>
      <c r="JJ133" s="93"/>
      <c r="JK133" s="93"/>
      <c r="JL133" s="93"/>
      <c r="JM133" s="93"/>
      <c r="JN133" s="93"/>
      <c r="JO133" s="93"/>
      <c r="JP133" s="93"/>
      <c r="JQ133" s="93"/>
      <c r="JR133" s="93"/>
      <c r="JS133" s="93"/>
      <c r="JT133" s="93"/>
      <c r="JU133" s="93"/>
      <c r="JV133" s="93"/>
      <c r="JW133" s="93"/>
      <c r="JX133" s="93"/>
      <c r="JY133" s="93"/>
      <c r="JZ133" s="93"/>
      <c r="KA133" s="93"/>
      <c r="KB133" s="93"/>
      <c r="KC133" s="93"/>
      <c r="KD133" s="93"/>
      <c r="KE133" s="93"/>
      <c r="KF133" s="93"/>
      <c r="KG133" s="93"/>
      <c r="KH133" s="93"/>
      <c r="KI133" s="93"/>
      <c r="KJ133" s="93"/>
      <c r="KK133" s="93"/>
      <c r="KL133" s="93"/>
      <c r="KM133" s="93"/>
      <c r="KN133" s="93"/>
      <c r="KO133" s="93"/>
      <c r="KP133" s="93"/>
      <c r="KQ133" s="93"/>
      <c r="KR133" s="93"/>
      <c r="KS133" s="93"/>
      <c r="KT133" s="93"/>
      <c r="KU133" s="93"/>
      <c r="KV133" s="93"/>
      <c r="KW133" s="93"/>
      <c r="KX133" s="93"/>
      <c r="KY133" s="93"/>
      <c r="KZ133" s="93"/>
      <c r="LA133" s="93"/>
      <c r="LB133" s="93"/>
      <c r="LC133" s="93"/>
      <c r="LD133" s="93"/>
      <c r="LE133" s="93"/>
      <c r="LF133" s="93"/>
      <c r="LL133" s="93"/>
      <c r="LO133" s="93"/>
      <c r="LR133" s="93"/>
      <c r="LU133" s="93"/>
      <c r="LX133" s="93"/>
      <c r="MA133" s="93"/>
      <c r="MG133" s="93"/>
      <c r="MP133" s="93"/>
      <c r="MS133" s="93"/>
      <c r="MV133" s="93"/>
      <c r="MY133" s="93"/>
      <c r="NK133" s="93"/>
      <c r="NQ133" s="93"/>
      <c r="NT133" s="93"/>
      <c r="NW133" s="93"/>
      <c r="NZ133" s="93"/>
      <c r="OF133" s="93"/>
      <c r="OI133" s="93"/>
      <c r="OL133" s="93"/>
      <c r="OO133" s="93"/>
      <c r="OQ133" s="93"/>
      <c r="OR133" s="93"/>
      <c r="OW133" s="93"/>
      <c r="OZ133" s="93"/>
      <c r="PC133" s="93"/>
      <c r="PF133" s="93"/>
      <c r="PI133" s="93"/>
      <c r="PL133" s="93"/>
      <c r="PO133" s="93"/>
      <c r="PU133" s="93"/>
      <c r="PX133" s="93"/>
      <c r="QA133" s="93"/>
      <c r="QC133" s="93"/>
      <c r="QD133" s="93"/>
      <c r="QL133" s="93"/>
      <c r="QO133" s="93"/>
      <c r="QR133" s="93"/>
      <c r="RC133" s="93"/>
      <c r="RD133" s="93"/>
      <c r="RI133" s="93"/>
      <c r="RM133" s="93"/>
      <c r="RN133" s="93"/>
      <c r="RV133" s="93"/>
      <c r="RW133" s="93"/>
      <c r="SW133" s="93"/>
      <c r="SX133" s="93"/>
      <c r="SY133" s="93"/>
      <c r="SZ133" s="93"/>
      <c r="TA133" s="93"/>
      <c r="TB133" s="93"/>
      <c r="TC133" s="93"/>
      <c r="TD133" s="93"/>
      <c r="TE133" s="93"/>
      <c r="TF133" s="93"/>
      <c r="TG133" s="93"/>
      <c r="TH133" s="93"/>
      <c r="TI133" s="93"/>
      <c r="TJ133" s="93"/>
      <c r="TK133" s="93"/>
      <c r="TL133" s="93"/>
      <c r="TM133" s="93"/>
      <c r="TN133" s="93"/>
      <c r="TO133" s="93"/>
      <c r="TP133" s="93"/>
      <c r="TQ133" s="93"/>
      <c r="TR133" s="93"/>
      <c r="TS133" s="93"/>
      <c r="TT133" s="93"/>
      <c r="TU133" s="93"/>
      <c r="TV133" s="93"/>
      <c r="TW133" s="93"/>
      <c r="TX133" s="93"/>
      <c r="TY133" s="93"/>
      <c r="TZ133" s="93"/>
      <c r="UA133" s="93"/>
      <c r="UB133" s="93"/>
      <c r="UC133" s="93"/>
      <c r="UD133" s="93"/>
      <c r="UE133" s="93"/>
      <c r="UF133" s="93"/>
      <c r="UG133" s="93"/>
      <c r="UH133" s="93"/>
      <c r="UI133" s="93"/>
      <c r="UJ133" s="93"/>
      <c r="UK133" s="93"/>
      <c r="UL133" s="93"/>
      <c r="UM133" s="93"/>
      <c r="UN133" s="93"/>
      <c r="UO133" s="93"/>
      <c r="UP133" s="93"/>
      <c r="UQ133" s="93"/>
      <c r="UR133" s="93"/>
      <c r="US133" s="93"/>
      <c r="UT133" s="93"/>
      <c r="UU133" s="93"/>
      <c r="UV133" s="93"/>
      <c r="UW133" s="93"/>
      <c r="UX133" s="93"/>
      <c r="UY133" s="93"/>
      <c r="UZ133" s="93"/>
      <c r="VA133" s="93"/>
      <c r="VB133" s="93"/>
      <c r="VH133" s="93"/>
      <c r="VK133" s="93"/>
      <c r="VN133" s="93"/>
      <c r="VQ133" s="93"/>
      <c r="VT133" s="93"/>
      <c r="VW133" s="93"/>
      <c r="WC133" s="93"/>
      <c r="WL133" s="93"/>
      <c r="WO133" s="93"/>
      <c r="WR133" s="93"/>
      <c r="WU133" s="93"/>
      <c r="XG133" s="93"/>
      <c r="XM133" s="93"/>
      <c r="XP133" s="93"/>
      <c r="XS133" s="93"/>
      <c r="XV133" s="93"/>
      <c r="YB133" s="93"/>
      <c r="YE133" s="93"/>
      <c r="YH133" s="93"/>
      <c r="YK133" s="93"/>
      <c r="YM133" s="93"/>
      <c r="YN133" s="93"/>
      <c r="YS133" s="93"/>
      <c r="YV133" s="93"/>
      <c r="YY133" s="93"/>
      <c r="ZB133" s="93"/>
      <c r="ZE133" s="93"/>
      <c r="ZH133" s="93"/>
      <c r="ZK133" s="93"/>
      <c r="ZQ133" s="93"/>
      <c r="ZT133" s="93"/>
      <c r="ZW133" s="93"/>
      <c r="ZY133" s="93"/>
      <c r="ZZ133" s="93"/>
      <c r="AAH133" s="93"/>
      <c r="AAK133" s="93"/>
      <c r="AAN133" s="93"/>
      <c r="AAY133" s="93"/>
      <c r="AAZ133" s="93"/>
      <c r="ABE133" s="93"/>
      <c r="ABI133" s="93"/>
      <c r="ABJ133" s="93"/>
      <c r="ABR133" s="93"/>
      <c r="ABS133" s="93"/>
      <c r="ACS133" s="93"/>
      <c r="ACT133" s="93"/>
      <c r="ACU133" s="93"/>
      <c r="ACV133" s="93"/>
      <c r="ACW133" s="93"/>
      <c r="ACX133" s="93"/>
      <c r="ACY133" s="93"/>
      <c r="ACZ133" s="93"/>
      <c r="ADA133" s="93"/>
      <c r="ADB133" s="93"/>
      <c r="ADC133" s="93"/>
      <c r="ADD133" s="93"/>
      <c r="ADE133" s="93"/>
      <c r="ADF133" s="93"/>
      <c r="ADG133" s="93"/>
      <c r="ADH133" s="93"/>
      <c r="ADI133" s="93"/>
      <c r="ADJ133" s="93"/>
      <c r="ADK133" s="93"/>
      <c r="ADL133" s="93"/>
      <c r="ADM133" s="93"/>
      <c r="ADN133" s="93"/>
      <c r="ADO133" s="93"/>
      <c r="ADP133" s="93"/>
      <c r="ADQ133" s="93"/>
      <c r="ADR133" s="93"/>
      <c r="ADS133" s="93"/>
      <c r="ADT133" s="93"/>
      <c r="ADU133" s="93"/>
      <c r="ADV133" s="93"/>
      <c r="ADW133" s="93"/>
      <c r="ADX133" s="93"/>
      <c r="ADY133" s="93"/>
      <c r="ADZ133" s="93"/>
      <c r="AEA133" s="93"/>
      <c r="AEB133" s="93"/>
      <c r="AEC133" s="93"/>
      <c r="AED133" s="93"/>
      <c r="AEE133" s="93"/>
      <c r="AEF133" s="93"/>
      <c r="AEG133" s="93"/>
      <c r="AEH133" s="93"/>
      <c r="AEI133" s="93"/>
      <c r="AEJ133" s="93"/>
      <c r="AEK133" s="93"/>
      <c r="AEL133" s="93"/>
      <c r="AEM133" s="93"/>
      <c r="AEN133" s="93"/>
      <c r="AEO133" s="93"/>
      <c r="AEP133" s="93"/>
      <c r="AEQ133" s="93"/>
      <c r="AER133" s="93"/>
      <c r="AES133" s="93"/>
      <c r="AET133" s="93"/>
      <c r="AEU133" s="93"/>
      <c r="AEV133" s="93"/>
      <c r="AEW133" s="93"/>
      <c r="AEX133" s="93"/>
      <c r="AFD133" s="93"/>
      <c r="AFG133" s="93"/>
      <c r="AFJ133" s="93"/>
      <c r="AFM133" s="93"/>
      <c r="AFP133" s="93"/>
      <c r="AFS133" s="93"/>
      <c r="AFY133" s="93"/>
      <c r="AGH133" s="93"/>
      <c r="AGK133" s="93"/>
      <c r="AGN133" s="93"/>
      <c r="AGQ133" s="93"/>
      <c r="AHC133" s="93"/>
      <c r="AHI133" s="93"/>
      <c r="AHL133" s="93"/>
      <c r="AHO133" s="93"/>
      <c r="AHR133" s="93"/>
      <c r="AHX133" s="93"/>
      <c r="AIA133" s="93"/>
      <c r="AID133" s="93"/>
      <c r="AIG133" s="93"/>
      <c r="AII133" s="93"/>
      <c r="AIJ133" s="93"/>
      <c r="AIO133" s="93"/>
      <c r="AIR133" s="93"/>
      <c r="AIU133" s="93"/>
      <c r="AIX133" s="93"/>
      <c r="AJA133" s="93"/>
      <c r="AJD133" s="93"/>
      <c r="AJG133" s="93"/>
      <c r="AJM133" s="93"/>
      <c r="AJP133" s="93"/>
      <c r="AJS133" s="93"/>
      <c r="AJU133" s="93"/>
      <c r="AJV133" s="93"/>
      <c r="AKD133" s="93"/>
      <c r="AKG133" s="93"/>
      <c r="AKJ133" s="93"/>
      <c r="AKU133" s="93"/>
      <c r="AKV133" s="93"/>
      <c r="ALA133" s="93"/>
      <c r="ALE133" s="93"/>
      <c r="ALF133" s="93"/>
      <c r="ALN133" s="93"/>
      <c r="ALO133" s="93"/>
      <c r="AMO133" s="93"/>
      <c r="AMP133" s="93"/>
      <c r="AMQ133" s="93"/>
      <c r="AMR133" s="93"/>
      <c r="AMS133" s="93"/>
      <c r="AMT133" s="93"/>
      <c r="AMU133" s="93"/>
      <c r="AMV133" s="93"/>
      <c r="AMW133" s="93"/>
      <c r="AMX133" s="93"/>
      <c r="AMY133" s="93"/>
      <c r="AMZ133" s="93"/>
      <c r="ANA133" s="93"/>
      <c r="ANB133" s="93"/>
      <c r="ANC133" s="93"/>
      <c r="AND133" s="93"/>
      <c r="ANE133" s="93"/>
      <c r="ANF133" s="93"/>
      <c r="ANG133" s="93"/>
      <c r="ANH133" s="93"/>
      <c r="ANI133" s="93"/>
      <c r="ANJ133" s="93"/>
      <c r="ANK133" s="93"/>
      <c r="ANL133" s="93"/>
      <c r="ANM133" s="93"/>
      <c r="ANN133" s="93"/>
      <c r="ANO133" s="93"/>
      <c r="ANP133" s="93"/>
      <c r="ANQ133" s="93"/>
      <c r="ANR133" s="93"/>
      <c r="ANS133" s="93"/>
      <c r="ANT133" s="93"/>
      <c r="ANU133" s="93"/>
      <c r="ANV133" s="93"/>
      <c r="ANW133" s="93"/>
      <c r="ANX133" s="93"/>
      <c r="ANY133" s="93"/>
      <c r="ANZ133" s="93"/>
      <c r="AOA133" s="93"/>
      <c r="AOB133" s="93"/>
      <c r="AOC133" s="93"/>
      <c r="AOD133" s="93"/>
      <c r="AOE133" s="93"/>
      <c r="AOF133" s="93"/>
      <c r="AOG133" s="93"/>
      <c r="AOH133" s="93"/>
      <c r="AOI133" s="93"/>
      <c r="AOJ133" s="93"/>
      <c r="AOK133" s="93"/>
      <c r="AOL133" s="93"/>
      <c r="AOM133" s="93"/>
      <c r="AON133" s="93"/>
      <c r="AOO133" s="93"/>
      <c r="AOP133" s="93"/>
      <c r="AOQ133" s="93"/>
      <c r="AOR133" s="93"/>
      <c r="AOS133" s="93"/>
      <c r="AOT133" s="93"/>
      <c r="AOZ133" s="93"/>
      <c r="APC133" s="93"/>
      <c r="APF133" s="93"/>
      <c r="API133" s="93"/>
      <c r="APL133" s="93"/>
      <c r="APO133" s="93"/>
      <c r="APU133" s="93"/>
      <c r="AQD133" s="93"/>
      <c r="AQG133" s="93"/>
      <c r="AQJ133" s="93"/>
      <c r="AQM133" s="93"/>
      <c r="AQY133" s="93"/>
      <c r="ARE133" s="93"/>
      <c r="ARH133" s="93"/>
      <c r="ARK133" s="93"/>
      <c r="ARN133" s="93"/>
      <c r="ART133" s="93"/>
      <c r="ARW133" s="93"/>
      <c r="ARZ133" s="93"/>
      <c r="ASC133" s="93"/>
      <c r="ASE133" s="93"/>
      <c r="ASF133" s="93"/>
      <c r="ASK133" s="93"/>
      <c r="ASN133" s="93"/>
      <c r="ASQ133" s="93"/>
      <c r="AST133" s="93"/>
      <c r="ASW133" s="93"/>
      <c r="ASZ133" s="93"/>
      <c r="ATC133" s="93"/>
      <c r="ATI133" s="93"/>
      <c r="ATL133" s="93"/>
      <c r="ATO133" s="93"/>
      <c r="ATQ133" s="93"/>
      <c r="ATR133" s="93"/>
      <c r="ATZ133" s="93"/>
      <c r="AUC133" s="93"/>
      <c r="AUF133" s="93"/>
      <c r="AUQ133" s="93"/>
      <c r="AUR133" s="93"/>
      <c r="AUW133" s="93"/>
      <c r="AVA133" s="93"/>
      <c r="AVB133" s="93"/>
      <c r="AVJ133" s="93"/>
      <c r="AVK133" s="93"/>
      <c r="AWK133" s="93"/>
      <c r="AWL133" s="93"/>
      <c r="AWM133" s="93"/>
      <c r="AWN133" s="93"/>
      <c r="AWO133" s="93"/>
      <c r="AWP133" s="93"/>
      <c r="AWQ133" s="93"/>
      <c r="AWR133" s="93"/>
      <c r="AWS133" s="93"/>
      <c r="AWT133" s="93"/>
      <c r="AWU133" s="93"/>
      <c r="AWV133" s="93"/>
      <c r="AWW133" s="93"/>
      <c r="AWX133" s="93"/>
      <c r="AWY133" s="93"/>
      <c r="AWZ133" s="93"/>
      <c r="AXA133" s="93"/>
      <c r="AXB133" s="93"/>
      <c r="AXC133" s="93"/>
      <c r="AXD133" s="93"/>
      <c r="AXE133" s="93"/>
      <c r="AXF133" s="93"/>
      <c r="AXG133" s="93"/>
      <c r="AXH133" s="93"/>
      <c r="AXI133" s="93"/>
      <c r="AXJ133" s="93"/>
      <c r="AXK133" s="93"/>
      <c r="AXL133" s="93"/>
      <c r="AXM133" s="93"/>
      <c r="AXN133" s="93"/>
      <c r="AXO133" s="93"/>
      <c r="AXP133" s="93"/>
      <c r="AXQ133" s="93"/>
      <c r="AXR133" s="93"/>
      <c r="AXS133" s="93"/>
      <c r="AXT133" s="93"/>
      <c r="AXU133" s="93"/>
      <c r="AXV133" s="93"/>
      <c r="AXW133" s="93"/>
      <c r="AXX133" s="93"/>
      <c r="AXY133" s="93"/>
      <c r="AXZ133" s="93"/>
      <c r="AYA133" s="93"/>
      <c r="AYB133" s="93"/>
      <c r="AYC133" s="93"/>
      <c r="AYD133" s="93"/>
      <c r="AYE133" s="93"/>
      <c r="AYF133" s="93"/>
      <c r="AYG133" s="93"/>
      <c r="AYH133" s="93"/>
      <c r="AYI133" s="93"/>
      <c r="AYJ133" s="93"/>
      <c r="AYK133" s="93"/>
      <c r="AYL133" s="93"/>
      <c r="AYM133" s="93"/>
      <c r="AYN133" s="93"/>
      <c r="AYO133" s="93"/>
      <c r="AYP133" s="93"/>
      <c r="AYV133" s="93"/>
      <c r="AYY133" s="93"/>
      <c r="AZB133" s="93"/>
      <c r="AZE133" s="93"/>
      <c r="AZH133" s="93"/>
      <c r="AZK133" s="93"/>
      <c r="AZQ133" s="93"/>
      <c r="AZZ133" s="93"/>
      <c r="BAC133" s="93"/>
      <c r="BAF133" s="93"/>
      <c r="BAI133" s="93"/>
      <c r="BAU133" s="93"/>
      <c r="BBA133" s="93"/>
      <c r="BBD133" s="93"/>
      <c r="BBG133" s="93"/>
      <c r="BBJ133" s="93"/>
      <c r="BBP133" s="93"/>
      <c r="BBS133" s="93"/>
      <c r="BBV133" s="93"/>
      <c r="BBY133" s="93"/>
      <c r="BCA133" s="93"/>
      <c r="BCB133" s="93"/>
      <c r="BCG133" s="93"/>
      <c r="BCJ133" s="93"/>
      <c r="BCM133" s="93"/>
      <c r="BCP133" s="93"/>
      <c r="BCS133" s="93"/>
      <c r="BCV133" s="93"/>
      <c r="BCY133" s="93"/>
      <c r="BDE133" s="93"/>
      <c r="BDH133" s="93"/>
      <c r="BDK133" s="93"/>
      <c r="BDM133" s="93"/>
      <c r="BDN133" s="93"/>
      <c r="BDV133" s="93"/>
      <c r="BDY133" s="93"/>
      <c r="BEB133" s="93"/>
      <c r="BEM133" s="93"/>
      <c r="BEN133" s="93"/>
      <c r="BES133" s="93"/>
      <c r="BEW133" s="93"/>
      <c r="BEX133" s="93"/>
      <c r="BFF133" s="93"/>
      <c r="BFG133" s="93"/>
      <c r="BGG133" s="93"/>
      <c r="BGH133" s="93"/>
      <c r="BGI133" s="93"/>
      <c r="BGJ133" s="93"/>
      <c r="BGK133" s="93"/>
      <c r="BGL133" s="93"/>
      <c r="BGM133" s="93"/>
      <c r="BGN133" s="93"/>
      <c r="BGO133" s="93"/>
      <c r="BGP133" s="93"/>
      <c r="BGQ133" s="93"/>
      <c r="BGR133" s="93"/>
      <c r="BGS133" s="93"/>
      <c r="BGT133" s="93"/>
      <c r="BGU133" s="93"/>
      <c r="BGV133" s="93"/>
      <c r="BGW133" s="93"/>
      <c r="BGX133" s="93"/>
      <c r="BGY133" s="93"/>
      <c r="BGZ133" s="93"/>
      <c r="BHA133" s="93"/>
      <c r="BHB133" s="93"/>
      <c r="BHC133" s="93"/>
      <c r="BHD133" s="93"/>
      <c r="BHE133" s="93"/>
      <c r="BHF133" s="93"/>
      <c r="BHG133" s="93"/>
      <c r="BHH133" s="93"/>
      <c r="BHI133" s="93"/>
      <c r="BHJ133" s="93"/>
      <c r="BHK133" s="93"/>
      <c r="BHL133" s="93"/>
      <c r="BHM133" s="93"/>
      <c r="BHN133" s="93"/>
      <c r="BHO133" s="93"/>
      <c r="BHP133" s="93"/>
      <c r="BHQ133" s="93"/>
      <c r="BHR133" s="93"/>
      <c r="BHS133" s="93"/>
      <c r="BHT133" s="93"/>
      <c r="BHU133" s="93"/>
      <c r="BHV133" s="93"/>
      <c r="BHW133" s="93"/>
      <c r="BHX133" s="93"/>
      <c r="BHY133" s="93"/>
      <c r="BHZ133" s="93"/>
      <c r="BIA133" s="93"/>
      <c r="BIB133" s="93"/>
      <c r="BIC133" s="93"/>
      <c r="BID133" s="93"/>
      <c r="BIE133" s="93"/>
      <c r="BIF133" s="93"/>
      <c r="BIG133" s="93"/>
      <c r="BIH133" s="93"/>
      <c r="BII133" s="93"/>
      <c r="BIJ133" s="93"/>
      <c r="BIK133" s="93"/>
      <c r="BIL133" s="93"/>
      <c r="BIR133" s="93"/>
      <c r="BIU133" s="93"/>
      <c r="BIX133" s="93"/>
      <c r="BJA133" s="93"/>
      <c r="BJD133" s="93"/>
      <c r="BJG133" s="93"/>
      <c r="BJM133" s="93"/>
      <c r="BJV133" s="93"/>
      <c r="BJY133" s="93"/>
      <c r="BKB133" s="93"/>
      <c r="BKE133" s="93"/>
      <c r="BKQ133" s="93"/>
      <c r="BKW133" s="93"/>
      <c r="BKZ133" s="93"/>
      <c r="BLC133" s="93"/>
      <c r="BLF133" s="93"/>
      <c r="BLL133" s="93"/>
      <c r="BLO133" s="93"/>
      <c r="BLR133" s="93"/>
      <c r="BLU133" s="93"/>
      <c r="BLW133" s="93"/>
      <c r="BLX133" s="93"/>
      <c r="BMC133" s="93"/>
      <c r="BMF133" s="93"/>
      <c r="BMI133" s="93"/>
      <c r="BML133" s="93"/>
      <c r="BMO133" s="93"/>
      <c r="BMR133" s="93"/>
      <c r="BMU133" s="93"/>
      <c r="BNA133" s="93"/>
      <c r="BND133" s="93"/>
      <c r="BNG133" s="93"/>
      <c r="BNI133" s="93"/>
      <c r="BNJ133" s="93"/>
      <c r="BNR133" s="93"/>
      <c r="BNU133" s="93"/>
      <c r="BNX133" s="93"/>
      <c r="BOI133" s="93"/>
      <c r="BOJ133" s="93"/>
      <c r="BOO133" s="93"/>
      <c r="BOS133" s="93"/>
      <c r="BOT133" s="93"/>
      <c r="BPB133" s="93"/>
      <c r="BPC133" s="93"/>
      <c r="BQC133" s="93"/>
      <c r="BQD133" s="93"/>
      <c r="BQE133" s="93"/>
      <c r="BQF133" s="93"/>
      <c r="BQG133" s="93"/>
      <c r="BQH133" s="93"/>
      <c r="BQI133" s="93"/>
      <c r="BQJ133" s="93"/>
      <c r="BQK133" s="93"/>
      <c r="BQL133" s="93"/>
      <c r="BQM133" s="93"/>
      <c r="BQN133" s="93"/>
      <c r="BQO133" s="93"/>
      <c r="BQP133" s="93"/>
      <c r="BQQ133" s="93"/>
      <c r="BQR133" s="93"/>
      <c r="BQS133" s="93"/>
      <c r="BQT133" s="93"/>
      <c r="BQU133" s="93"/>
      <c r="BQV133" s="93"/>
      <c r="BQW133" s="93"/>
      <c r="BQX133" s="93"/>
      <c r="BQY133" s="93"/>
      <c r="BQZ133" s="93"/>
      <c r="BRA133" s="93"/>
      <c r="BRB133" s="93"/>
      <c r="BRC133" s="93"/>
      <c r="BRD133" s="93"/>
      <c r="BRE133" s="93"/>
      <c r="BRF133" s="93"/>
      <c r="BRG133" s="93"/>
      <c r="BRH133" s="93"/>
      <c r="BRI133" s="93"/>
      <c r="BRJ133" s="93"/>
      <c r="BRK133" s="93"/>
      <c r="BRL133" s="93"/>
      <c r="BRM133" s="93"/>
      <c r="BRN133" s="93"/>
      <c r="BRO133" s="93"/>
      <c r="BRP133" s="93"/>
      <c r="BRQ133" s="93"/>
      <c r="BRR133" s="93"/>
      <c r="BRS133" s="93"/>
      <c r="BRT133" s="93"/>
      <c r="BRU133" s="93"/>
      <c r="BRV133" s="93"/>
      <c r="BRW133" s="93"/>
      <c r="BRX133" s="93"/>
      <c r="BRY133" s="93"/>
      <c r="BRZ133" s="93"/>
      <c r="BSA133" s="93"/>
      <c r="BSB133" s="93"/>
      <c r="BSC133" s="93"/>
      <c r="BSD133" s="93"/>
      <c r="BSE133" s="93"/>
      <c r="BSF133" s="93"/>
      <c r="BSG133" s="93"/>
      <c r="BSH133" s="93"/>
      <c r="BSN133" s="93"/>
      <c r="BSQ133" s="93"/>
      <c r="BST133" s="93"/>
      <c r="BSW133" s="93"/>
      <c r="BSZ133" s="93"/>
      <c r="BTC133" s="93"/>
      <c r="BTI133" s="93"/>
      <c r="BTR133" s="93"/>
      <c r="BTU133" s="93"/>
      <c r="BTX133" s="93"/>
      <c r="BUA133" s="93"/>
      <c r="BUM133" s="93"/>
      <c r="BUS133" s="93"/>
      <c r="BUV133" s="93"/>
      <c r="BUY133" s="93"/>
      <c r="BVB133" s="93"/>
      <c r="BVH133" s="93"/>
      <c r="BVK133" s="93"/>
      <c r="BVN133" s="93"/>
      <c r="BVQ133" s="93"/>
      <c r="BVS133" s="93"/>
      <c r="BVT133" s="93"/>
      <c r="BVY133" s="93"/>
      <c r="BWB133" s="93"/>
      <c r="BWE133" s="93"/>
      <c r="BWH133" s="93"/>
      <c r="BWK133" s="93"/>
      <c r="BWN133" s="93"/>
      <c r="BWQ133" s="93"/>
      <c r="BWW133" s="93"/>
      <c r="BWZ133" s="93"/>
      <c r="BXC133" s="93"/>
      <c r="BXE133" s="93"/>
      <c r="BXF133" s="93"/>
      <c r="BXN133" s="93"/>
      <c r="BXQ133" s="93"/>
      <c r="BXT133" s="93"/>
      <c r="BYE133" s="93"/>
      <c r="BYF133" s="93"/>
      <c r="BYK133" s="93"/>
      <c r="BYO133" s="93"/>
      <c r="BYP133" s="93"/>
      <c r="BYX133" s="93"/>
      <c r="BYY133" s="93"/>
      <c r="BZY133" s="93"/>
      <c r="BZZ133" s="93"/>
      <c r="CAA133" s="93"/>
      <c r="CAB133" s="93"/>
      <c r="CAC133" s="93"/>
      <c r="CAD133" s="93"/>
      <c r="CAE133" s="93"/>
      <c r="CAF133" s="93"/>
      <c r="CAG133" s="93"/>
      <c r="CAH133" s="93"/>
      <c r="CAI133" s="93"/>
      <c r="CAJ133" s="93"/>
      <c r="CAK133" s="93"/>
      <c r="CAL133" s="93"/>
      <c r="CAM133" s="93"/>
      <c r="CAN133" s="93"/>
      <c r="CAO133" s="93"/>
      <c r="CAP133" s="93"/>
      <c r="CAQ133" s="93"/>
      <c r="CAR133" s="93"/>
      <c r="CAS133" s="93"/>
      <c r="CAT133" s="93"/>
      <c r="CAU133" s="93"/>
      <c r="CAV133" s="93"/>
      <c r="CAW133" s="93"/>
      <c r="CAX133" s="93"/>
      <c r="CAY133" s="93"/>
      <c r="CAZ133" s="93"/>
      <c r="CBA133" s="93"/>
      <c r="CBB133" s="93"/>
      <c r="CBC133" s="93"/>
      <c r="CBD133" s="93"/>
      <c r="CBE133" s="93"/>
      <c r="CBF133" s="93"/>
      <c r="CBG133" s="93"/>
      <c r="CBH133" s="93"/>
      <c r="CBI133" s="93"/>
      <c r="CBJ133" s="93"/>
      <c r="CBK133" s="93"/>
      <c r="CBL133" s="93"/>
      <c r="CBM133" s="93"/>
      <c r="CBN133" s="93"/>
      <c r="CBO133" s="93"/>
      <c r="CBP133" s="93"/>
      <c r="CBQ133" s="93"/>
      <c r="CBR133" s="93"/>
      <c r="CBS133" s="93"/>
      <c r="CBT133" s="93"/>
      <c r="CBU133" s="93"/>
      <c r="CBV133" s="93"/>
      <c r="CBW133" s="93"/>
      <c r="CBX133" s="93"/>
      <c r="CBY133" s="93"/>
      <c r="CBZ133" s="93"/>
      <c r="CCA133" s="93"/>
      <c r="CCB133" s="93"/>
      <c r="CCC133" s="93"/>
      <c r="CCD133" s="93"/>
      <c r="CCJ133" s="93"/>
      <c r="CCM133" s="93"/>
      <c r="CCP133" s="93"/>
      <c r="CCS133" s="93"/>
      <c r="CCV133" s="93"/>
      <c r="CCY133" s="93"/>
      <c r="CDE133" s="93"/>
      <c r="CDN133" s="93"/>
      <c r="CDQ133" s="93"/>
      <c r="CDT133" s="93"/>
      <c r="CDW133" s="93"/>
      <c r="CEI133" s="93"/>
      <c r="CEO133" s="93"/>
      <c r="CER133" s="93"/>
      <c r="CEU133" s="93"/>
      <c r="CEX133" s="93"/>
      <c r="CFD133" s="93"/>
      <c r="CFG133" s="93"/>
      <c r="CFJ133" s="93"/>
      <c r="CFM133" s="93"/>
      <c r="CFO133" s="93"/>
      <c r="CFP133" s="93"/>
      <c r="CFU133" s="93"/>
      <c r="CFX133" s="93"/>
      <c r="CGA133" s="93"/>
      <c r="CGD133" s="93"/>
      <c r="CGG133" s="93"/>
      <c r="CGJ133" s="93"/>
      <c r="CGM133" s="93"/>
      <c r="CGS133" s="93"/>
      <c r="CGV133" s="93"/>
      <c r="CGY133" s="93"/>
      <c r="CHA133" s="93"/>
      <c r="CHB133" s="93"/>
      <c r="CHJ133" s="93"/>
      <c r="CHM133" s="93"/>
      <c r="CHP133" s="93"/>
      <c r="CIA133" s="93"/>
      <c r="CIB133" s="93"/>
      <c r="CIG133" s="93"/>
      <c r="CIK133" s="93"/>
      <c r="CIL133" s="93"/>
      <c r="CIT133" s="93"/>
      <c r="CIU133" s="93"/>
      <c r="CJU133" s="93"/>
      <c r="CJV133" s="93"/>
      <c r="CJW133" s="93"/>
      <c r="CJX133" s="93"/>
      <c r="CJY133" s="93"/>
      <c r="CJZ133" s="93"/>
      <c r="CKA133" s="93"/>
      <c r="CKB133" s="93"/>
      <c r="CKC133" s="93"/>
      <c r="CKD133" s="93"/>
      <c r="CKE133" s="93"/>
      <c r="CKF133" s="93"/>
      <c r="CKG133" s="93"/>
      <c r="CKH133" s="93"/>
      <c r="CKI133" s="93"/>
      <c r="CKJ133" s="93"/>
      <c r="CKK133" s="93"/>
      <c r="CKL133" s="93"/>
      <c r="CKM133" s="93"/>
      <c r="CKN133" s="93"/>
      <c r="CKO133" s="93"/>
      <c r="CKP133" s="93"/>
      <c r="CKQ133" s="93"/>
      <c r="CKR133" s="93"/>
      <c r="CKS133" s="93"/>
      <c r="CKT133" s="93"/>
      <c r="CKU133" s="93"/>
      <c r="CKV133" s="93"/>
      <c r="CKW133" s="93"/>
      <c r="CKX133" s="93"/>
      <c r="CKY133" s="93"/>
      <c r="CKZ133" s="93"/>
      <c r="CLA133" s="93"/>
      <c r="CLB133" s="93"/>
      <c r="CLC133" s="93"/>
      <c r="CLD133" s="93"/>
      <c r="CLE133" s="93"/>
      <c r="CLF133" s="93"/>
      <c r="CLG133" s="93"/>
      <c r="CLH133" s="93"/>
      <c r="CLI133" s="93"/>
      <c r="CLJ133" s="93"/>
      <c r="CLK133" s="93"/>
      <c r="CLL133" s="93"/>
      <c r="CLM133" s="93"/>
      <c r="CLN133" s="93"/>
      <c r="CLO133" s="93"/>
      <c r="CLP133" s="93"/>
      <c r="CLQ133" s="93"/>
      <c r="CLR133" s="93"/>
      <c r="CLS133" s="93"/>
      <c r="CLT133" s="93"/>
      <c r="CLU133" s="93"/>
      <c r="CLV133" s="93"/>
      <c r="CLW133" s="93"/>
      <c r="CLX133" s="93"/>
      <c r="CLY133" s="93"/>
      <c r="CLZ133" s="93"/>
      <c r="CMF133" s="93"/>
      <c r="CMI133" s="93"/>
      <c r="CML133" s="93"/>
      <c r="CMO133" s="93"/>
      <c r="CMR133" s="93"/>
      <c r="CMU133" s="93"/>
      <c r="CNA133" s="93"/>
      <c r="CNJ133" s="93"/>
      <c r="CNM133" s="93"/>
      <c r="CNP133" s="93"/>
      <c r="CNS133" s="93"/>
      <c r="COE133" s="93"/>
      <c r="COK133" s="93"/>
      <c r="CON133" s="93"/>
      <c r="COQ133" s="93"/>
      <c r="COT133" s="93"/>
      <c r="COZ133" s="93"/>
      <c r="CPC133" s="93"/>
      <c r="CPF133" s="93"/>
      <c r="CPI133" s="93"/>
      <c r="CPK133" s="93"/>
      <c r="CPL133" s="93"/>
      <c r="CPQ133" s="93"/>
      <c r="CPT133" s="93"/>
      <c r="CPW133" s="93"/>
      <c r="CPZ133" s="93"/>
      <c r="CQC133" s="93"/>
      <c r="CQF133" s="93"/>
      <c r="CQI133" s="93"/>
      <c r="CQO133" s="93"/>
      <c r="CQR133" s="93"/>
      <c r="CQU133" s="93"/>
      <c r="CQW133" s="93"/>
      <c r="CQX133" s="93"/>
      <c r="CRF133" s="93"/>
      <c r="CRI133" s="93"/>
      <c r="CRL133" s="93"/>
      <c r="CRW133" s="93"/>
      <c r="CRX133" s="93"/>
      <c r="CSC133" s="93"/>
      <c r="CSG133" s="93"/>
      <c r="CSH133" s="93"/>
      <c r="CSP133" s="93"/>
      <c r="CSQ133" s="93"/>
      <c r="CTQ133" s="93"/>
      <c r="CTR133" s="93"/>
      <c r="CTS133" s="93"/>
      <c r="CTT133" s="93"/>
      <c r="CTU133" s="93"/>
      <c r="CTV133" s="93"/>
      <c r="CTW133" s="93"/>
      <c r="CTX133" s="93"/>
      <c r="CTY133" s="93"/>
      <c r="CTZ133" s="93"/>
      <c r="CUA133" s="93"/>
      <c r="CUB133" s="93"/>
      <c r="CUC133" s="93"/>
      <c r="CUD133" s="93"/>
      <c r="CUE133" s="93"/>
      <c r="CUF133" s="93"/>
      <c r="CUG133" s="93"/>
      <c r="CUH133" s="93"/>
      <c r="CUI133" s="93"/>
      <c r="CUJ133" s="93"/>
      <c r="CUK133" s="93"/>
      <c r="CUL133" s="93"/>
      <c r="CUM133" s="93"/>
      <c r="CUN133" s="93"/>
      <c r="CUO133" s="93"/>
      <c r="CUP133" s="93"/>
      <c r="CUQ133" s="93"/>
      <c r="CUR133" s="93"/>
      <c r="CUS133" s="93"/>
      <c r="CUT133" s="93"/>
      <c r="CUU133" s="93"/>
      <c r="CUV133" s="93"/>
      <c r="CUW133" s="93"/>
      <c r="CUX133" s="93"/>
      <c r="CUY133" s="93"/>
      <c r="CUZ133" s="93"/>
      <c r="CVA133" s="93"/>
      <c r="CVB133" s="93"/>
      <c r="CVC133" s="93"/>
      <c r="CVD133" s="93"/>
      <c r="CVE133" s="93"/>
      <c r="CVF133" s="93"/>
      <c r="CVG133" s="93"/>
      <c r="CVH133" s="93"/>
      <c r="CVI133" s="93"/>
      <c r="CVJ133" s="93"/>
      <c r="CVK133" s="93"/>
      <c r="CVL133" s="93"/>
      <c r="CVM133" s="93"/>
      <c r="CVN133" s="93"/>
      <c r="CVO133" s="93"/>
      <c r="CVP133" s="93"/>
      <c r="CVQ133" s="93"/>
      <c r="CVR133" s="93"/>
      <c r="CVS133" s="93"/>
      <c r="CVT133" s="93"/>
      <c r="CVU133" s="93"/>
      <c r="CVV133" s="93"/>
      <c r="CWB133" s="93"/>
      <c r="CWE133" s="93"/>
      <c r="CWH133" s="93"/>
      <c r="CWK133" s="93"/>
      <c r="CWN133" s="93"/>
      <c r="CWQ133" s="93"/>
      <c r="CWW133" s="93"/>
      <c r="CXF133" s="93"/>
      <c r="CXI133" s="93"/>
      <c r="CXL133" s="93"/>
      <c r="CXO133" s="93"/>
      <c r="CYA133" s="93"/>
      <c r="CYG133" s="93"/>
      <c r="CYJ133" s="93"/>
      <c r="CYM133" s="93"/>
      <c r="CYP133" s="93"/>
      <c r="CYV133" s="93"/>
      <c r="CYY133" s="93"/>
      <c r="CZB133" s="93"/>
      <c r="CZE133" s="93"/>
      <c r="CZG133" s="93"/>
      <c r="CZH133" s="93"/>
      <c r="CZM133" s="93"/>
      <c r="CZP133" s="93"/>
      <c r="CZS133" s="93"/>
      <c r="CZV133" s="93"/>
      <c r="CZY133" s="93"/>
      <c r="DAB133" s="93"/>
      <c r="DAE133" s="93"/>
      <c r="DAK133" s="93"/>
      <c r="DAN133" s="93"/>
      <c r="DAQ133" s="93"/>
      <c r="DAS133" s="93"/>
      <c r="DAT133" s="93"/>
      <c r="DBB133" s="93"/>
      <c r="DBE133" s="93"/>
      <c r="DBH133" s="93"/>
      <c r="DBS133" s="93"/>
      <c r="DBT133" s="93"/>
      <c r="DBY133" s="93"/>
      <c r="DCC133" s="93"/>
      <c r="DCD133" s="93"/>
      <c r="DCL133" s="93"/>
      <c r="DCM133" s="93"/>
      <c r="DDM133" s="93"/>
      <c r="DDN133" s="93"/>
      <c r="DDO133" s="93"/>
      <c r="DDP133" s="93"/>
      <c r="DDQ133" s="93"/>
      <c r="DDR133" s="93"/>
      <c r="DDS133" s="93"/>
      <c r="DDT133" s="93"/>
      <c r="DDU133" s="93"/>
      <c r="DDV133" s="93"/>
      <c r="DDW133" s="93"/>
      <c r="DDX133" s="93"/>
      <c r="DDY133" s="93"/>
      <c r="DDZ133" s="93"/>
      <c r="DEA133" s="93"/>
      <c r="DEB133" s="93"/>
      <c r="DEC133" s="93"/>
      <c r="DED133" s="93"/>
      <c r="DEE133" s="93"/>
      <c r="DEF133" s="93"/>
      <c r="DEG133" s="93"/>
      <c r="DEH133" s="93"/>
      <c r="DEI133" s="93"/>
      <c r="DEJ133" s="93"/>
      <c r="DEK133" s="93"/>
      <c r="DEL133" s="93"/>
      <c r="DEM133" s="93"/>
      <c r="DEN133" s="93"/>
      <c r="DEO133" s="93"/>
      <c r="DEP133" s="93"/>
      <c r="DEQ133" s="93"/>
      <c r="DER133" s="93"/>
      <c r="DES133" s="93"/>
      <c r="DET133" s="93"/>
      <c r="DEU133" s="93"/>
      <c r="DEV133" s="93"/>
      <c r="DEW133" s="93"/>
      <c r="DEX133" s="93"/>
      <c r="DEY133" s="93"/>
      <c r="DEZ133" s="93"/>
      <c r="DFA133" s="93"/>
      <c r="DFB133" s="93"/>
      <c r="DFC133" s="93"/>
      <c r="DFD133" s="93"/>
      <c r="DFE133" s="93"/>
      <c r="DFF133" s="93"/>
      <c r="DFG133" s="93"/>
      <c r="DFH133" s="93"/>
      <c r="DFI133" s="93"/>
      <c r="DFJ133" s="93"/>
      <c r="DFK133" s="93"/>
      <c r="DFL133" s="93"/>
      <c r="DFM133" s="93"/>
      <c r="DFN133" s="93"/>
      <c r="DFO133" s="93"/>
      <c r="DFP133" s="93"/>
      <c r="DFQ133" s="93"/>
      <c r="DFR133" s="93"/>
      <c r="DFX133" s="93"/>
      <c r="DGA133" s="93"/>
      <c r="DGD133" s="93"/>
      <c r="DGG133" s="93"/>
      <c r="DGJ133" s="93"/>
      <c r="DGM133" s="93"/>
      <c r="DGS133" s="93"/>
      <c r="DHB133" s="93"/>
      <c r="DHE133" s="93"/>
      <c r="DHH133" s="93"/>
      <c r="DHK133" s="93"/>
      <c r="DHW133" s="93"/>
      <c r="DIC133" s="93"/>
      <c r="DIF133" s="93"/>
      <c r="DII133" s="93"/>
      <c r="DIL133" s="93"/>
      <c r="DIR133" s="93"/>
      <c r="DIU133" s="93"/>
      <c r="DIX133" s="93"/>
      <c r="DJA133" s="93"/>
      <c r="DJC133" s="93"/>
      <c r="DJD133" s="93"/>
      <c r="DJI133" s="93"/>
      <c r="DJL133" s="93"/>
      <c r="DJO133" s="93"/>
      <c r="DJR133" s="93"/>
      <c r="DJU133" s="93"/>
      <c r="DJX133" s="93"/>
      <c r="DKA133" s="93"/>
      <c r="DKG133" s="93"/>
      <c r="DKJ133" s="93"/>
      <c r="DKM133" s="93"/>
      <c r="DKO133" s="93"/>
      <c r="DKP133" s="93"/>
      <c r="DKX133" s="93"/>
      <c r="DLA133" s="93"/>
      <c r="DLD133" s="93"/>
      <c r="DLO133" s="93"/>
      <c r="DLP133" s="93"/>
      <c r="DLU133" s="93"/>
      <c r="DLY133" s="93"/>
      <c r="DLZ133" s="93"/>
      <c r="DMH133" s="93"/>
      <c r="DMI133" s="93"/>
      <c r="DNI133" s="93"/>
      <c r="DNJ133" s="93"/>
      <c r="DNK133" s="93"/>
      <c r="DNL133" s="93"/>
      <c r="DNM133" s="93"/>
      <c r="DNN133" s="93"/>
      <c r="DNO133" s="93"/>
      <c r="DNP133" s="93"/>
      <c r="DNQ133" s="93"/>
      <c r="DNR133" s="93"/>
      <c r="DNS133" s="93"/>
      <c r="DNT133" s="93"/>
      <c r="DNU133" s="93"/>
      <c r="DNV133" s="93"/>
      <c r="DNW133" s="93"/>
      <c r="DNX133" s="93"/>
      <c r="DNY133" s="93"/>
      <c r="DNZ133" s="93"/>
      <c r="DOA133" s="93"/>
      <c r="DOB133" s="93"/>
      <c r="DOC133" s="93"/>
      <c r="DOD133" s="93"/>
      <c r="DOE133" s="93"/>
      <c r="DOF133" s="93"/>
      <c r="DOG133" s="93"/>
      <c r="DOH133" s="93"/>
      <c r="DOI133" s="93"/>
      <c r="DOJ133" s="93"/>
      <c r="DOK133" s="93"/>
      <c r="DOL133" s="93"/>
      <c r="DOM133" s="93"/>
      <c r="DON133" s="93"/>
      <c r="DOO133" s="93"/>
      <c r="DOP133" s="93"/>
      <c r="DOQ133" s="93"/>
      <c r="DOR133" s="93"/>
      <c r="DOS133" s="93"/>
      <c r="DOT133" s="93"/>
      <c r="DOU133" s="93"/>
      <c r="DOV133" s="93"/>
      <c r="DOW133" s="93"/>
      <c r="DOX133" s="93"/>
      <c r="DOY133" s="93"/>
      <c r="DOZ133" s="93"/>
      <c r="DPA133" s="93"/>
      <c r="DPB133" s="93"/>
      <c r="DPC133" s="93"/>
      <c r="DPD133" s="93"/>
      <c r="DPE133" s="93"/>
      <c r="DPF133" s="93"/>
      <c r="DPG133" s="93"/>
      <c r="DPH133" s="93"/>
      <c r="DPI133" s="93"/>
      <c r="DPJ133" s="93"/>
      <c r="DPK133" s="93"/>
      <c r="DPL133" s="93"/>
      <c r="DPM133" s="93"/>
      <c r="DPN133" s="93"/>
      <c r="DPT133" s="93"/>
      <c r="DPW133" s="93"/>
      <c r="DPZ133" s="93"/>
      <c r="DQC133" s="93"/>
      <c r="DQF133" s="93"/>
      <c r="DQI133" s="93"/>
      <c r="DQO133" s="93"/>
      <c r="DQX133" s="93"/>
      <c r="DRA133" s="93"/>
      <c r="DRD133" s="93"/>
      <c r="DRG133" s="93"/>
      <c r="DRS133" s="93"/>
      <c r="DRY133" s="93"/>
      <c r="DSB133" s="93"/>
      <c r="DSE133" s="93"/>
      <c r="DSH133" s="93"/>
      <c r="DSN133" s="93"/>
      <c r="DSQ133" s="93"/>
      <c r="DST133" s="93"/>
      <c r="DSW133" s="93"/>
      <c r="DSY133" s="93"/>
      <c r="DSZ133" s="93"/>
      <c r="DTE133" s="93"/>
      <c r="DTH133" s="93"/>
      <c r="DTK133" s="93"/>
      <c r="DTN133" s="93"/>
      <c r="DTQ133" s="93"/>
      <c r="DTT133" s="93"/>
      <c r="DTW133" s="93"/>
      <c r="DUC133" s="93"/>
      <c r="DUF133" s="93"/>
      <c r="DUI133" s="93"/>
      <c r="DUK133" s="93"/>
      <c r="DUL133" s="93"/>
      <c r="DUT133" s="93"/>
      <c r="DUW133" s="93"/>
      <c r="DUZ133" s="93"/>
      <c r="DVK133" s="93"/>
      <c r="DVL133" s="93"/>
      <c r="DVQ133" s="93"/>
      <c r="DVU133" s="93"/>
      <c r="DVV133" s="93"/>
      <c r="DWD133" s="93"/>
      <c r="DWE133" s="93"/>
      <c r="DXE133" s="93"/>
      <c r="DXF133" s="93"/>
      <c r="DXG133" s="93"/>
      <c r="DXH133" s="93"/>
      <c r="DXI133" s="93"/>
      <c r="DXJ133" s="93"/>
      <c r="DXK133" s="93"/>
      <c r="DXL133" s="93"/>
      <c r="DXM133" s="93"/>
      <c r="DXN133" s="93"/>
      <c r="DXO133" s="93"/>
      <c r="DXP133" s="93"/>
      <c r="DXQ133" s="93"/>
      <c r="DXR133" s="93"/>
      <c r="DXS133" s="93"/>
      <c r="DXT133" s="93"/>
      <c r="DXU133" s="93"/>
      <c r="DXV133" s="93"/>
      <c r="DXW133" s="93"/>
      <c r="DXX133" s="93"/>
      <c r="DXY133" s="93"/>
      <c r="DXZ133" s="93"/>
      <c r="DYA133" s="93"/>
      <c r="DYB133" s="93"/>
      <c r="DYC133" s="93"/>
      <c r="DYD133" s="93"/>
      <c r="DYE133" s="93"/>
      <c r="DYF133" s="93"/>
      <c r="DYG133" s="93"/>
      <c r="DYH133" s="93"/>
      <c r="DYI133" s="93"/>
      <c r="DYJ133" s="93"/>
      <c r="DYK133" s="93"/>
      <c r="DYL133" s="93"/>
      <c r="DYM133" s="93"/>
      <c r="DYN133" s="93"/>
      <c r="DYO133" s="93"/>
      <c r="DYP133" s="93"/>
      <c r="DYQ133" s="93"/>
      <c r="DYR133" s="93"/>
      <c r="DYS133" s="93"/>
      <c r="DYT133" s="93"/>
      <c r="DYU133" s="93"/>
      <c r="DYV133" s="93"/>
      <c r="DYW133" s="93"/>
      <c r="DYX133" s="93"/>
      <c r="DYY133" s="93"/>
      <c r="DYZ133" s="93"/>
      <c r="DZA133" s="93"/>
      <c r="DZB133" s="93"/>
      <c r="DZC133" s="93"/>
      <c r="DZD133" s="93"/>
      <c r="DZE133" s="93"/>
      <c r="DZF133" s="93"/>
      <c r="DZG133" s="93"/>
      <c r="DZH133" s="93"/>
      <c r="DZI133" s="93"/>
      <c r="DZJ133" s="93"/>
      <c r="DZP133" s="93"/>
      <c r="DZS133" s="93"/>
      <c r="DZV133" s="93"/>
      <c r="DZY133" s="93"/>
      <c r="EAB133" s="93"/>
      <c r="EAE133" s="93"/>
      <c r="EAK133" s="93"/>
      <c r="EAT133" s="93"/>
      <c r="EAW133" s="93"/>
      <c r="EAZ133" s="93"/>
      <c r="EBC133" s="93"/>
      <c r="EBO133" s="93"/>
      <c r="EBU133" s="93"/>
      <c r="EBX133" s="93"/>
      <c r="ECA133" s="93"/>
      <c r="ECD133" s="93"/>
      <c r="ECJ133" s="93"/>
      <c r="ECM133" s="93"/>
      <c r="ECP133" s="93"/>
      <c r="ECS133" s="93"/>
      <c r="ECU133" s="93"/>
      <c r="ECV133" s="93"/>
      <c r="EDA133" s="93"/>
      <c r="EDD133" s="93"/>
      <c r="EDG133" s="93"/>
      <c r="EDJ133" s="93"/>
      <c r="EDM133" s="93"/>
      <c r="EDP133" s="93"/>
      <c r="EDS133" s="93"/>
      <c r="EDY133" s="93"/>
      <c r="EEB133" s="93"/>
      <c r="EEE133" s="93"/>
      <c r="EEG133" s="93"/>
      <c r="EEH133" s="93"/>
      <c r="EEP133" s="93"/>
      <c r="EES133" s="93"/>
      <c r="EEV133" s="93"/>
      <c r="EFG133" s="93"/>
      <c r="EFH133" s="93"/>
      <c r="EFM133" s="93"/>
      <c r="EFQ133" s="93"/>
      <c r="EFR133" s="93"/>
      <c r="EFZ133" s="93"/>
      <c r="EGA133" s="93"/>
      <c r="EHA133" s="93"/>
      <c r="EHB133" s="93"/>
      <c r="EHC133" s="93"/>
      <c r="EHD133" s="93"/>
      <c r="EHE133" s="93"/>
      <c r="EHF133" s="93"/>
      <c r="EHG133" s="93"/>
      <c r="EHH133" s="93"/>
      <c r="EHI133" s="93"/>
      <c r="EHJ133" s="93"/>
      <c r="EHK133" s="93"/>
      <c r="EHL133" s="93"/>
      <c r="EHM133" s="93"/>
      <c r="EHN133" s="93"/>
      <c r="EHO133" s="93"/>
      <c r="EHP133" s="93"/>
      <c r="EHQ133" s="93"/>
      <c r="EHR133" s="93"/>
      <c r="EHS133" s="93"/>
      <c r="EHT133" s="93"/>
      <c r="EHU133" s="93"/>
      <c r="EHV133" s="93"/>
      <c r="EHW133" s="93"/>
      <c r="EHX133" s="93"/>
      <c r="EHY133" s="93"/>
      <c r="EHZ133" s="93"/>
      <c r="EIA133" s="93"/>
      <c r="EIB133" s="93"/>
      <c r="EIC133" s="93"/>
      <c r="EID133" s="93"/>
      <c r="EIE133" s="93"/>
      <c r="EIF133" s="93"/>
      <c r="EIG133" s="93"/>
      <c r="EIH133" s="93"/>
      <c r="EII133" s="93"/>
      <c r="EIJ133" s="93"/>
      <c r="EIK133" s="93"/>
      <c r="EIL133" s="93"/>
      <c r="EIM133" s="93"/>
      <c r="EIN133" s="93"/>
      <c r="EIO133" s="93"/>
      <c r="EIP133" s="93"/>
      <c r="EIQ133" s="93"/>
      <c r="EIR133" s="93"/>
      <c r="EIS133" s="93"/>
      <c r="EIT133" s="93"/>
      <c r="EIU133" s="93"/>
      <c r="EIV133" s="93"/>
      <c r="EIW133" s="93"/>
      <c r="EIX133" s="93"/>
      <c r="EIY133" s="93"/>
      <c r="EIZ133" s="93"/>
      <c r="EJA133" s="93"/>
      <c r="EJB133" s="93"/>
      <c r="EJC133" s="93"/>
      <c r="EJD133" s="93"/>
      <c r="EJE133" s="93"/>
      <c r="EJF133" s="93"/>
      <c r="EJL133" s="93"/>
      <c r="EJO133" s="93"/>
      <c r="EJR133" s="93"/>
      <c r="EJU133" s="93"/>
      <c r="EJX133" s="93"/>
      <c r="EKA133" s="93"/>
      <c r="EKG133" s="93"/>
      <c r="EKP133" s="93"/>
      <c r="EKS133" s="93"/>
      <c r="EKV133" s="93"/>
      <c r="EKY133" s="93"/>
      <c r="ELK133" s="93"/>
      <c r="ELQ133" s="93"/>
      <c r="ELT133" s="93"/>
      <c r="ELW133" s="93"/>
      <c r="ELZ133" s="93"/>
      <c r="EMF133" s="93"/>
      <c r="EMI133" s="93"/>
      <c r="EML133" s="93"/>
      <c r="EMO133" s="93"/>
      <c r="EMQ133" s="93"/>
      <c r="EMR133" s="93"/>
      <c r="EMW133" s="93"/>
      <c r="EMZ133" s="93"/>
      <c r="ENC133" s="93"/>
      <c r="ENF133" s="93"/>
      <c r="ENI133" s="93"/>
      <c r="ENL133" s="93"/>
      <c r="ENO133" s="93"/>
      <c r="ENU133" s="93"/>
      <c r="ENX133" s="93"/>
      <c r="EOA133" s="93"/>
      <c r="EOC133" s="93"/>
      <c r="EOD133" s="93"/>
      <c r="EOL133" s="93"/>
      <c r="EOO133" s="93"/>
      <c r="EOR133" s="93"/>
      <c r="EPC133" s="93"/>
      <c r="EPD133" s="93"/>
      <c r="EPI133" s="93"/>
      <c r="EPM133" s="93"/>
      <c r="EPN133" s="93"/>
      <c r="EPV133" s="93"/>
      <c r="EPW133" s="93"/>
      <c r="EQW133" s="93"/>
      <c r="EQX133" s="93"/>
      <c r="EQY133" s="93"/>
      <c r="EQZ133" s="93"/>
      <c r="ERA133" s="93"/>
      <c r="ERB133" s="93"/>
      <c r="ERC133" s="93"/>
      <c r="ERD133" s="93"/>
      <c r="ERE133" s="93"/>
      <c r="ERF133" s="93"/>
      <c r="ERG133" s="93"/>
      <c r="ERH133" s="93"/>
      <c r="ERI133" s="93"/>
      <c r="ERJ133" s="93"/>
      <c r="ERK133" s="93"/>
      <c r="ERL133" s="93"/>
      <c r="ERM133" s="93"/>
      <c r="ERN133" s="93"/>
      <c r="ERO133" s="93"/>
      <c r="ERP133" s="93"/>
      <c r="ERQ133" s="93"/>
      <c r="ERR133" s="93"/>
      <c r="ERS133" s="93"/>
      <c r="ERT133" s="93"/>
      <c r="ERU133" s="93"/>
      <c r="ERV133" s="93"/>
      <c r="ERW133" s="93"/>
      <c r="ERX133" s="93"/>
      <c r="ERY133" s="93"/>
      <c r="ERZ133" s="93"/>
      <c r="ESA133" s="93"/>
      <c r="ESB133" s="93"/>
      <c r="ESC133" s="93"/>
      <c r="ESD133" s="93"/>
      <c r="ESE133" s="93"/>
      <c r="ESF133" s="93"/>
      <c r="ESG133" s="93"/>
      <c r="ESH133" s="93"/>
      <c r="ESI133" s="93"/>
      <c r="ESJ133" s="93"/>
      <c r="ESK133" s="93"/>
      <c r="ESL133" s="93"/>
      <c r="ESM133" s="93"/>
      <c r="ESN133" s="93"/>
      <c r="ESO133" s="93"/>
      <c r="ESP133" s="93"/>
      <c r="ESQ133" s="93"/>
      <c r="ESR133" s="93"/>
      <c r="ESS133" s="93"/>
      <c r="EST133" s="93"/>
      <c r="ESU133" s="93"/>
      <c r="ESV133" s="93"/>
      <c r="ESW133" s="93"/>
      <c r="ESX133" s="93"/>
      <c r="ESY133" s="93"/>
      <c r="ESZ133" s="93"/>
      <c r="ETA133" s="93"/>
      <c r="ETB133" s="93"/>
      <c r="ETH133" s="93"/>
      <c r="ETK133" s="93"/>
      <c r="ETN133" s="93"/>
      <c r="ETQ133" s="93"/>
      <c r="ETT133" s="93"/>
      <c r="ETW133" s="93"/>
      <c r="EUC133" s="93"/>
      <c r="EUL133" s="93"/>
      <c r="EUO133" s="93"/>
      <c r="EUR133" s="93"/>
      <c r="EUU133" s="93"/>
      <c r="EVG133" s="93"/>
      <c r="EVM133" s="93"/>
      <c r="EVP133" s="93"/>
      <c r="EVS133" s="93"/>
      <c r="EVV133" s="93"/>
      <c r="EWB133" s="93"/>
      <c r="EWE133" s="93"/>
      <c r="EWH133" s="93"/>
      <c r="EWK133" s="93"/>
      <c r="EWM133" s="93"/>
      <c r="EWN133" s="93"/>
      <c r="EWS133" s="93"/>
      <c r="EWV133" s="93"/>
      <c r="EWY133" s="93"/>
      <c r="EXB133" s="93"/>
      <c r="EXE133" s="93"/>
      <c r="EXH133" s="93"/>
      <c r="EXK133" s="93"/>
      <c r="EXQ133" s="93"/>
      <c r="EXT133" s="93"/>
      <c r="EXW133" s="93"/>
      <c r="EXY133" s="93"/>
      <c r="EXZ133" s="93"/>
      <c r="EYH133" s="93"/>
      <c r="EYK133" s="93"/>
      <c r="EYN133" s="93"/>
      <c r="EYY133" s="93"/>
      <c r="EYZ133" s="93"/>
      <c r="EZE133" s="93"/>
      <c r="EZI133" s="93"/>
      <c r="EZJ133" s="93"/>
      <c r="EZR133" s="93"/>
      <c r="EZS133" s="93"/>
      <c r="FAS133" s="93"/>
      <c r="FAT133" s="93"/>
      <c r="FAU133" s="93"/>
      <c r="FAV133" s="93"/>
      <c r="FAW133" s="93"/>
      <c r="FAX133" s="93"/>
      <c r="FAY133" s="93"/>
      <c r="FAZ133" s="93"/>
      <c r="FBA133" s="93"/>
      <c r="FBB133" s="93"/>
      <c r="FBC133" s="93"/>
      <c r="FBD133" s="93"/>
      <c r="FBE133" s="93"/>
      <c r="FBF133" s="93"/>
      <c r="FBG133" s="93"/>
      <c r="FBH133" s="93"/>
      <c r="FBI133" s="93"/>
      <c r="FBJ133" s="93"/>
      <c r="FBK133" s="93"/>
      <c r="FBL133" s="93"/>
      <c r="FBM133" s="93"/>
      <c r="FBN133" s="93"/>
      <c r="FBO133" s="93"/>
      <c r="FBP133" s="93"/>
      <c r="FBQ133" s="93"/>
      <c r="FBR133" s="93"/>
      <c r="FBS133" s="93"/>
      <c r="FBT133" s="93"/>
      <c r="FBU133" s="93"/>
      <c r="FBV133" s="93"/>
      <c r="FBW133" s="93"/>
      <c r="FBX133" s="93"/>
      <c r="FBY133" s="93"/>
      <c r="FBZ133" s="93"/>
      <c r="FCA133" s="93"/>
      <c r="FCB133" s="93"/>
      <c r="FCC133" s="93"/>
      <c r="FCD133" s="93"/>
      <c r="FCE133" s="93"/>
      <c r="FCF133" s="93"/>
      <c r="FCG133" s="93"/>
      <c r="FCH133" s="93"/>
      <c r="FCI133" s="93"/>
      <c r="FCJ133" s="93"/>
      <c r="FCK133" s="93"/>
      <c r="FCL133" s="93"/>
      <c r="FCM133" s="93"/>
      <c r="FCN133" s="93"/>
      <c r="FCO133" s="93"/>
      <c r="FCP133" s="93"/>
      <c r="FCQ133" s="93"/>
      <c r="FCR133" s="93"/>
      <c r="FCS133" s="93"/>
      <c r="FCT133" s="93"/>
      <c r="FCU133" s="93"/>
      <c r="FCV133" s="93"/>
      <c r="FCW133" s="93"/>
      <c r="FCX133" s="93"/>
      <c r="FDD133" s="93"/>
      <c r="FDG133" s="93"/>
      <c r="FDJ133" s="93"/>
      <c r="FDM133" s="93"/>
      <c r="FDP133" s="93"/>
      <c r="FDS133" s="93"/>
      <c r="FDY133" s="93"/>
      <c r="FEH133" s="93"/>
      <c r="FEK133" s="93"/>
      <c r="FEN133" s="93"/>
      <c r="FEQ133" s="93"/>
      <c r="FFC133" s="93"/>
      <c r="FFI133" s="93"/>
      <c r="FFL133" s="93"/>
      <c r="FFO133" s="93"/>
      <c r="FFR133" s="93"/>
      <c r="FFX133" s="93"/>
      <c r="FGA133" s="93"/>
      <c r="FGD133" s="93"/>
      <c r="FGG133" s="93"/>
      <c r="FGI133" s="93"/>
      <c r="FGJ133" s="93"/>
      <c r="FGO133" s="93"/>
      <c r="FGR133" s="93"/>
      <c r="FGU133" s="93"/>
      <c r="FGX133" s="93"/>
      <c r="FHA133" s="93"/>
      <c r="FHD133" s="93"/>
      <c r="FHG133" s="93"/>
      <c r="FHM133" s="93"/>
      <c r="FHP133" s="93"/>
      <c r="FHS133" s="93"/>
      <c r="FHU133" s="93"/>
      <c r="FHV133" s="93"/>
      <c r="FID133" s="93"/>
      <c r="FIG133" s="93"/>
      <c r="FIJ133" s="93"/>
      <c r="FIU133" s="93"/>
      <c r="FIV133" s="93"/>
      <c r="FJA133" s="93"/>
      <c r="FJE133" s="93"/>
      <c r="FJF133" s="93"/>
      <c r="FJN133" s="93"/>
      <c r="FJO133" s="93"/>
      <c r="FKO133" s="93"/>
      <c r="FKP133" s="93"/>
      <c r="FKQ133" s="93"/>
      <c r="FKR133" s="93"/>
      <c r="FKS133" s="93"/>
      <c r="FKT133" s="93"/>
      <c r="FKU133" s="93"/>
      <c r="FKV133" s="93"/>
      <c r="FKW133" s="93"/>
      <c r="FKX133" s="93"/>
      <c r="FKY133" s="93"/>
      <c r="FKZ133" s="93"/>
      <c r="FLA133" s="93"/>
      <c r="FLB133" s="93"/>
      <c r="FLC133" s="93"/>
      <c r="FLD133" s="93"/>
      <c r="FLE133" s="93"/>
      <c r="FLF133" s="93"/>
      <c r="FLG133" s="93"/>
      <c r="FLH133" s="93"/>
      <c r="FLI133" s="93"/>
      <c r="FLJ133" s="93"/>
      <c r="FLK133" s="93"/>
      <c r="FLL133" s="93"/>
      <c r="FLM133" s="93"/>
      <c r="FLN133" s="93"/>
      <c r="FLO133" s="93"/>
      <c r="FLP133" s="93"/>
      <c r="FLQ133" s="93"/>
      <c r="FLR133" s="93"/>
      <c r="FLS133" s="93"/>
      <c r="FLT133" s="93"/>
      <c r="FLU133" s="93"/>
      <c r="FLV133" s="93"/>
      <c r="FLW133" s="93"/>
      <c r="FLX133" s="93"/>
      <c r="FLY133" s="93"/>
      <c r="FLZ133" s="93"/>
      <c r="FMA133" s="93"/>
      <c r="FMB133" s="93"/>
      <c r="FMC133" s="93"/>
      <c r="FMD133" s="93"/>
      <c r="FME133" s="93"/>
      <c r="FMF133" s="93"/>
      <c r="FMG133" s="93"/>
      <c r="FMH133" s="93"/>
      <c r="FMI133" s="93"/>
      <c r="FMJ133" s="93"/>
      <c r="FMK133" s="93"/>
      <c r="FML133" s="93"/>
      <c r="FMM133" s="93"/>
      <c r="FMN133" s="93"/>
      <c r="FMO133" s="93"/>
      <c r="FMP133" s="93"/>
      <c r="FMQ133" s="93"/>
      <c r="FMR133" s="93"/>
      <c r="FMS133" s="93"/>
      <c r="FMT133" s="93"/>
      <c r="FMZ133" s="93"/>
      <c r="FNC133" s="93"/>
      <c r="FNF133" s="93"/>
      <c r="FNI133" s="93"/>
      <c r="FNL133" s="93"/>
      <c r="FNO133" s="93"/>
      <c r="FNU133" s="93"/>
      <c r="FOD133" s="93"/>
      <c r="FOG133" s="93"/>
      <c r="FOJ133" s="93"/>
      <c r="FOM133" s="93"/>
      <c r="FOY133" s="93"/>
      <c r="FPE133" s="93"/>
      <c r="FPH133" s="93"/>
      <c r="FPK133" s="93"/>
      <c r="FPN133" s="93"/>
      <c r="FPT133" s="93"/>
      <c r="FPW133" s="93"/>
      <c r="FPZ133" s="93"/>
      <c r="FQC133" s="93"/>
      <c r="FQE133" s="93"/>
      <c r="FQF133" s="93"/>
      <c r="FQK133" s="93"/>
      <c r="FQN133" s="93"/>
      <c r="FQQ133" s="93"/>
      <c r="FQT133" s="93"/>
      <c r="FQW133" s="93"/>
      <c r="FQZ133" s="93"/>
      <c r="FRC133" s="93"/>
      <c r="FRI133" s="93"/>
      <c r="FRL133" s="93"/>
      <c r="FRO133" s="93"/>
      <c r="FRQ133" s="93"/>
      <c r="FRR133" s="93"/>
      <c r="FRZ133" s="93"/>
      <c r="FSC133" s="93"/>
      <c r="FSF133" s="93"/>
      <c r="FSQ133" s="93"/>
      <c r="FSR133" s="93"/>
      <c r="FSW133" s="93"/>
      <c r="FTA133" s="93"/>
      <c r="FTB133" s="93"/>
      <c r="FTJ133" s="93"/>
      <c r="FTK133" s="93"/>
      <c r="FUK133" s="93"/>
      <c r="FUL133" s="93"/>
      <c r="FUM133" s="93"/>
      <c r="FUN133" s="93"/>
      <c r="FUO133" s="93"/>
      <c r="FUP133" s="93"/>
      <c r="FUQ133" s="93"/>
      <c r="FUR133" s="93"/>
      <c r="FUS133" s="93"/>
      <c r="FUT133" s="93"/>
      <c r="FUU133" s="93"/>
      <c r="FUV133" s="93"/>
      <c r="FUW133" s="93"/>
      <c r="FUX133" s="93"/>
      <c r="FUY133" s="93"/>
      <c r="FUZ133" s="93"/>
      <c r="FVA133" s="93"/>
      <c r="FVB133" s="93"/>
      <c r="FVC133" s="93"/>
      <c r="FVD133" s="93"/>
      <c r="FVE133" s="93"/>
      <c r="FVF133" s="93"/>
      <c r="FVG133" s="93"/>
      <c r="FVH133" s="93"/>
      <c r="FVI133" s="93"/>
      <c r="FVJ133" s="93"/>
      <c r="FVK133" s="93"/>
      <c r="FVL133" s="93"/>
      <c r="FVM133" s="93"/>
      <c r="FVN133" s="93"/>
      <c r="FVO133" s="93"/>
      <c r="FVP133" s="93"/>
      <c r="FVQ133" s="93"/>
      <c r="FVR133" s="93"/>
      <c r="FVS133" s="93"/>
      <c r="FVT133" s="93"/>
      <c r="FVU133" s="93"/>
      <c r="FVV133" s="93"/>
      <c r="FVW133" s="93"/>
      <c r="FVX133" s="93"/>
      <c r="FVY133" s="93"/>
      <c r="FVZ133" s="93"/>
      <c r="FWA133" s="93"/>
      <c r="FWB133" s="93"/>
      <c r="FWC133" s="93"/>
      <c r="FWD133" s="93"/>
      <c r="FWE133" s="93"/>
      <c r="FWF133" s="93"/>
      <c r="FWG133" s="93"/>
      <c r="FWH133" s="93"/>
      <c r="FWI133" s="93"/>
      <c r="FWJ133" s="93"/>
      <c r="FWK133" s="93"/>
      <c r="FWL133" s="93"/>
      <c r="FWM133" s="93"/>
      <c r="FWN133" s="93"/>
      <c r="FWO133" s="93"/>
      <c r="FWP133" s="93"/>
      <c r="FWV133" s="93"/>
      <c r="FWY133" s="93"/>
      <c r="FXB133" s="93"/>
      <c r="FXE133" s="93"/>
      <c r="FXH133" s="93"/>
      <c r="FXK133" s="93"/>
      <c r="FXQ133" s="93"/>
      <c r="FXZ133" s="93"/>
      <c r="FYC133" s="93"/>
      <c r="FYF133" s="93"/>
      <c r="FYI133" s="93"/>
      <c r="FYU133" s="93"/>
      <c r="FZA133" s="93"/>
      <c r="FZD133" s="93"/>
      <c r="FZG133" s="93"/>
      <c r="FZJ133" s="93"/>
      <c r="FZP133" s="93"/>
      <c r="FZS133" s="93"/>
      <c r="FZV133" s="93"/>
      <c r="FZY133" s="93"/>
      <c r="GAA133" s="93"/>
      <c r="GAB133" s="93"/>
      <c r="GAG133" s="93"/>
      <c r="GAJ133" s="93"/>
      <c r="GAM133" s="93"/>
      <c r="GAP133" s="93"/>
      <c r="GAS133" s="93"/>
      <c r="GAV133" s="93"/>
      <c r="GAY133" s="93"/>
      <c r="GBE133" s="93"/>
      <c r="GBH133" s="93"/>
      <c r="GBK133" s="93"/>
      <c r="GBM133" s="93"/>
      <c r="GBN133" s="93"/>
      <c r="GBV133" s="93"/>
      <c r="GBY133" s="93"/>
      <c r="GCB133" s="93"/>
      <c r="GCM133" s="93"/>
      <c r="GCN133" s="93"/>
      <c r="GCS133" s="93"/>
      <c r="GCW133" s="93"/>
      <c r="GCX133" s="93"/>
      <c r="GDF133" s="93"/>
      <c r="GDG133" s="93"/>
      <c r="GEG133" s="93"/>
      <c r="GEH133" s="93"/>
      <c r="GEI133" s="93"/>
      <c r="GEJ133" s="93"/>
      <c r="GEK133" s="93"/>
      <c r="GEL133" s="93"/>
      <c r="GEM133" s="93"/>
      <c r="GEN133" s="93"/>
      <c r="GEO133" s="93"/>
      <c r="GEP133" s="93"/>
      <c r="GEQ133" s="93"/>
      <c r="GER133" s="93"/>
      <c r="GES133" s="93"/>
      <c r="GET133" s="93"/>
      <c r="GEU133" s="93"/>
      <c r="GEV133" s="93"/>
      <c r="GEW133" s="93"/>
      <c r="GEX133" s="93"/>
      <c r="GEY133" s="93"/>
      <c r="GEZ133" s="93"/>
      <c r="GFA133" s="93"/>
      <c r="GFB133" s="93"/>
      <c r="GFC133" s="93"/>
      <c r="GFD133" s="93"/>
      <c r="GFE133" s="93"/>
      <c r="GFF133" s="93"/>
      <c r="GFG133" s="93"/>
      <c r="GFH133" s="93"/>
      <c r="GFI133" s="93"/>
      <c r="GFJ133" s="93"/>
      <c r="GFK133" s="93"/>
      <c r="GFL133" s="93"/>
      <c r="GFM133" s="93"/>
      <c r="GFN133" s="93"/>
      <c r="GFO133" s="93"/>
      <c r="GFP133" s="93"/>
      <c r="GFQ133" s="93"/>
      <c r="GFR133" s="93"/>
      <c r="GFS133" s="93"/>
      <c r="GFT133" s="93"/>
      <c r="GFU133" s="93"/>
      <c r="GFV133" s="93"/>
      <c r="GFW133" s="93"/>
      <c r="GFX133" s="93"/>
      <c r="GFY133" s="93"/>
      <c r="GFZ133" s="93"/>
      <c r="GGA133" s="93"/>
      <c r="GGB133" s="93"/>
      <c r="GGC133" s="93"/>
      <c r="GGD133" s="93"/>
      <c r="GGE133" s="93"/>
      <c r="GGF133" s="93"/>
      <c r="GGG133" s="93"/>
      <c r="GGH133" s="93"/>
      <c r="GGI133" s="93"/>
      <c r="GGJ133" s="93"/>
      <c r="GGK133" s="93"/>
      <c r="GGL133" s="93"/>
      <c r="GGR133" s="93"/>
      <c r="GGU133" s="93"/>
      <c r="GGX133" s="93"/>
      <c r="GHA133" s="93"/>
      <c r="GHD133" s="93"/>
      <c r="GHG133" s="93"/>
      <c r="GHM133" s="93"/>
      <c r="GHV133" s="93"/>
      <c r="GHY133" s="93"/>
      <c r="GIB133" s="93"/>
      <c r="GIE133" s="93"/>
      <c r="GIQ133" s="93"/>
      <c r="GIW133" s="93"/>
      <c r="GIZ133" s="93"/>
      <c r="GJC133" s="93"/>
      <c r="GJF133" s="93"/>
      <c r="GJL133" s="93"/>
      <c r="GJO133" s="93"/>
      <c r="GJR133" s="93"/>
      <c r="GJU133" s="93"/>
      <c r="GJW133" s="93"/>
      <c r="GJX133" s="93"/>
      <c r="GKC133" s="93"/>
      <c r="GKF133" s="93"/>
      <c r="GKI133" s="93"/>
      <c r="GKL133" s="93"/>
      <c r="GKO133" s="93"/>
      <c r="GKR133" s="93"/>
      <c r="GKU133" s="93"/>
      <c r="GLA133" s="93"/>
      <c r="GLD133" s="93"/>
      <c r="GLG133" s="93"/>
      <c r="GLI133" s="93"/>
      <c r="GLJ133" s="93"/>
      <c r="GLR133" s="93"/>
      <c r="GLU133" s="93"/>
      <c r="GLX133" s="93"/>
      <c r="GMI133" s="93"/>
      <c r="GMJ133" s="93"/>
      <c r="GMO133" s="93"/>
      <c r="GMS133" s="93"/>
      <c r="GMT133" s="93"/>
      <c r="GNB133" s="93"/>
      <c r="GNC133" s="93"/>
      <c r="GOC133" s="93"/>
      <c r="GOD133" s="93"/>
      <c r="GOE133" s="93"/>
      <c r="GOF133" s="93"/>
      <c r="GOG133" s="93"/>
      <c r="GOH133" s="93"/>
      <c r="GOI133" s="93"/>
      <c r="GOJ133" s="93"/>
      <c r="GOK133" s="93"/>
      <c r="GOL133" s="93"/>
      <c r="GOM133" s="93"/>
      <c r="GON133" s="93"/>
      <c r="GOO133" s="93"/>
      <c r="GOP133" s="93"/>
      <c r="GOQ133" s="93"/>
      <c r="GOR133" s="93"/>
      <c r="GOS133" s="93"/>
      <c r="GOT133" s="93"/>
      <c r="GOU133" s="93"/>
      <c r="GOV133" s="93"/>
      <c r="GOW133" s="93"/>
      <c r="GOX133" s="93"/>
      <c r="GOY133" s="93"/>
      <c r="GOZ133" s="93"/>
      <c r="GPA133" s="93"/>
      <c r="GPB133" s="93"/>
      <c r="GPC133" s="93"/>
      <c r="GPD133" s="93"/>
      <c r="GPE133" s="93"/>
      <c r="GPF133" s="93"/>
      <c r="GPG133" s="93"/>
      <c r="GPH133" s="93"/>
      <c r="GPI133" s="93"/>
      <c r="GPJ133" s="93"/>
      <c r="GPK133" s="93"/>
      <c r="GPL133" s="93"/>
      <c r="GPM133" s="93"/>
      <c r="GPN133" s="93"/>
      <c r="GPO133" s="93"/>
      <c r="GPP133" s="93"/>
      <c r="GPQ133" s="93"/>
      <c r="GPR133" s="93"/>
      <c r="GPS133" s="93"/>
      <c r="GPT133" s="93"/>
      <c r="GPU133" s="93"/>
      <c r="GPV133" s="93"/>
      <c r="GPW133" s="93"/>
      <c r="GPX133" s="93"/>
      <c r="GPY133" s="93"/>
      <c r="GPZ133" s="93"/>
      <c r="GQA133" s="93"/>
      <c r="GQB133" s="93"/>
      <c r="GQC133" s="93"/>
      <c r="GQD133" s="93"/>
      <c r="GQE133" s="93"/>
      <c r="GQF133" s="93"/>
      <c r="GQG133" s="93"/>
      <c r="GQH133" s="93"/>
      <c r="GQN133" s="93"/>
      <c r="GQQ133" s="93"/>
      <c r="GQT133" s="93"/>
      <c r="GQW133" s="93"/>
      <c r="GQZ133" s="93"/>
      <c r="GRC133" s="93"/>
      <c r="GRI133" s="93"/>
      <c r="GRR133" s="93"/>
      <c r="GRU133" s="93"/>
      <c r="GRX133" s="93"/>
      <c r="GSA133" s="93"/>
      <c r="GSM133" s="93"/>
      <c r="GSS133" s="93"/>
      <c r="GSV133" s="93"/>
      <c r="GSY133" s="93"/>
      <c r="GTB133" s="93"/>
      <c r="GTH133" s="93"/>
      <c r="GTK133" s="93"/>
      <c r="GTN133" s="93"/>
      <c r="GTQ133" s="93"/>
      <c r="GTS133" s="93"/>
      <c r="GTT133" s="93"/>
      <c r="GTY133" s="93"/>
      <c r="GUB133" s="93"/>
      <c r="GUE133" s="93"/>
      <c r="GUH133" s="93"/>
      <c r="GUK133" s="93"/>
      <c r="GUN133" s="93"/>
      <c r="GUQ133" s="93"/>
      <c r="GUW133" s="93"/>
      <c r="GUZ133" s="93"/>
      <c r="GVC133" s="93"/>
      <c r="GVE133" s="93"/>
      <c r="GVF133" s="93"/>
      <c r="GVN133" s="93"/>
      <c r="GVQ133" s="93"/>
      <c r="GVT133" s="93"/>
      <c r="GWE133" s="93"/>
      <c r="GWF133" s="93"/>
      <c r="GWK133" s="93"/>
      <c r="GWO133" s="93"/>
      <c r="GWP133" s="93"/>
      <c r="GWX133" s="93"/>
      <c r="GWY133" s="93"/>
      <c r="GXY133" s="93"/>
      <c r="GXZ133" s="93"/>
      <c r="GYA133" s="93"/>
      <c r="GYB133" s="93"/>
      <c r="GYC133" s="93"/>
      <c r="GYD133" s="93"/>
      <c r="GYE133" s="93"/>
      <c r="GYF133" s="93"/>
      <c r="GYG133" s="93"/>
      <c r="GYH133" s="93"/>
      <c r="GYI133" s="93"/>
      <c r="GYJ133" s="93"/>
      <c r="GYK133" s="93"/>
      <c r="GYL133" s="93"/>
      <c r="GYM133" s="93"/>
      <c r="GYN133" s="93"/>
      <c r="GYO133" s="93"/>
      <c r="GYP133" s="93"/>
      <c r="GYQ133" s="93"/>
      <c r="GYR133" s="93"/>
      <c r="GYS133" s="93"/>
      <c r="GYT133" s="93"/>
      <c r="GYU133" s="93"/>
      <c r="GYV133" s="93"/>
      <c r="GYW133" s="93"/>
      <c r="GYX133" s="93"/>
      <c r="GYY133" s="93"/>
      <c r="GYZ133" s="93"/>
      <c r="GZA133" s="93"/>
      <c r="GZB133" s="93"/>
      <c r="GZC133" s="93"/>
      <c r="GZD133" s="93"/>
      <c r="GZE133" s="93"/>
      <c r="GZF133" s="93"/>
      <c r="GZG133" s="93"/>
      <c r="GZH133" s="93"/>
      <c r="GZI133" s="93"/>
      <c r="GZJ133" s="93"/>
      <c r="GZK133" s="93"/>
      <c r="GZL133" s="93"/>
      <c r="GZM133" s="93"/>
      <c r="GZN133" s="93"/>
      <c r="GZO133" s="93"/>
      <c r="GZP133" s="93"/>
      <c r="GZQ133" s="93"/>
      <c r="GZR133" s="93"/>
      <c r="GZS133" s="93"/>
      <c r="GZT133" s="93"/>
      <c r="GZU133" s="93"/>
      <c r="GZV133" s="93"/>
      <c r="GZW133" s="93"/>
      <c r="GZX133" s="93"/>
      <c r="GZY133" s="93"/>
      <c r="GZZ133" s="93"/>
      <c r="HAA133" s="93"/>
      <c r="HAB133" s="93"/>
      <c r="HAC133" s="93"/>
      <c r="HAD133" s="93"/>
      <c r="HAJ133" s="93"/>
      <c r="HAM133" s="93"/>
      <c r="HAP133" s="93"/>
      <c r="HAS133" s="93"/>
      <c r="HAV133" s="93"/>
      <c r="HAY133" s="93"/>
      <c r="HBE133" s="93"/>
      <c r="HBN133" s="93"/>
      <c r="HBQ133" s="93"/>
      <c r="HBT133" s="93"/>
      <c r="HBW133" s="93"/>
      <c r="HCI133" s="93"/>
      <c r="HCO133" s="93"/>
      <c r="HCR133" s="93"/>
      <c r="HCU133" s="93"/>
      <c r="HCX133" s="93"/>
      <c r="HDD133" s="93"/>
      <c r="HDG133" s="93"/>
      <c r="HDJ133" s="93"/>
      <c r="HDM133" s="93"/>
      <c r="HDO133" s="93"/>
      <c r="HDP133" s="93"/>
      <c r="HDU133" s="93"/>
      <c r="HDX133" s="93"/>
      <c r="HEA133" s="93"/>
      <c r="HED133" s="93"/>
      <c r="HEG133" s="93"/>
      <c r="HEJ133" s="93"/>
      <c r="HEM133" s="93"/>
      <c r="HES133" s="93"/>
      <c r="HEV133" s="93"/>
      <c r="HEY133" s="93"/>
      <c r="HFA133" s="93"/>
      <c r="HFB133" s="93"/>
      <c r="HFJ133" s="93"/>
      <c r="HFM133" s="93"/>
      <c r="HFP133" s="93"/>
      <c r="HGA133" s="93"/>
      <c r="HGB133" s="93"/>
      <c r="HGG133" s="93"/>
      <c r="HGK133" s="93"/>
      <c r="HGL133" s="93"/>
      <c r="HGT133" s="93"/>
      <c r="HGU133" s="93"/>
      <c r="HHU133" s="93"/>
      <c r="HHV133" s="93"/>
      <c r="HHW133" s="93"/>
      <c r="HHX133" s="93"/>
      <c r="HHY133" s="93"/>
      <c r="HHZ133" s="93"/>
      <c r="HIA133" s="93"/>
      <c r="HIB133" s="93"/>
      <c r="HIC133" s="93"/>
      <c r="HID133" s="93"/>
      <c r="HIE133" s="93"/>
      <c r="HIF133" s="93"/>
      <c r="HIG133" s="93"/>
      <c r="HIH133" s="93"/>
      <c r="HII133" s="93"/>
      <c r="HIJ133" s="93"/>
      <c r="HIK133" s="93"/>
      <c r="HIL133" s="93"/>
      <c r="HIM133" s="93"/>
      <c r="HIN133" s="93"/>
      <c r="HIO133" s="93"/>
      <c r="HIP133" s="93"/>
      <c r="HIQ133" s="93"/>
      <c r="HIR133" s="93"/>
      <c r="HIS133" s="93"/>
      <c r="HIT133" s="93"/>
      <c r="HIU133" s="93"/>
      <c r="HIV133" s="93"/>
      <c r="HIW133" s="93"/>
      <c r="HIX133" s="93"/>
      <c r="HIY133" s="93"/>
      <c r="HIZ133" s="93"/>
      <c r="HJA133" s="93"/>
      <c r="HJB133" s="93"/>
      <c r="HJC133" s="93"/>
      <c r="HJD133" s="93"/>
      <c r="HJE133" s="93"/>
      <c r="HJF133" s="93"/>
      <c r="HJG133" s="93"/>
      <c r="HJH133" s="93"/>
      <c r="HJI133" s="93"/>
      <c r="HJJ133" s="93"/>
      <c r="HJK133" s="93"/>
      <c r="HJL133" s="93"/>
      <c r="HJM133" s="93"/>
      <c r="HJN133" s="93"/>
      <c r="HJO133" s="93"/>
      <c r="HJP133" s="93"/>
      <c r="HJQ133" s="93"/>
      <c r="HJR133" s="93"/>
      <c r="HJS133" s="93"/>
      <c r="HJT133" s="93"/>
      <c r="HJU133" s="93"/>
      <c r="HJV133" s="93"/>
      <c r="HJW133" s="93"/>
      <c r="HJX133" s="93"/>
      <c r="HJY133" s="93"/>
      <c r="HJZ133" s="93"/>
      <c r="HKF133" s="93"/>
      <c r="HKI133" s="93"/>
      <c r="HKL133" s="93"/>
      <c r="HKO133" s="93"/>
      <c r="HKR133" s="93"/>
      <c r="HKU133" s="93"/>
      <c r="HLA133" s="93"/>
      <c r="HLJ133" s="93"/>
      <c r="HLM133" s="93"/>
      <c r="HLP133" s="93"/>
      <c r="HLS133" s="93"/>
      <c r="HME133" s="93"/>
      <c r="HMK133" s="93"/>
      <c r="HMN133" s="93"/>
      <c r="HMQ133" s="93"/>
      <c r="HMT133" s="93"/>
      <c r="HMZ133" s="93"/>
      <c r="HNC133" s="93"/>
      <c r="HNF133" s="93"/>
      <c r="HNI133" s="93"/>
      <c r="HNK133" s="93"/>
      <c r="HNL133" s="93"/>
      <c r="HNQ133" s="93"/>
      <c r="HNT133" s="93"/>
      <c r="HNW133" s="93"/>
      <c r="HNZ133" s="93"/>
      <c r="HOC133" s="93"/>
      <c r="HOF133" s="93"/>
      <c r="HOI133" s="93"/>
      <c r="HOO133" s="93"/>
      <c r="HOR133" s="93"/>
      <c r="HOU133" s="93"/>
      <c r="HOW133" s="93"/>
      <c r="HOX133" s="93"/>
      <c r="HPF133" s="93"/>
      <c r="HPI133" s="93"/>
      <c r="HPL133" s="93"/>
      <c r="HPW133" s="93"/>
      <c r="HPX133" s="93"/>
      <c r="HQC133" s="93"/>
      <c r="HQG133" s="93"/>
      <c r="HQH133" s="93"/>
      <c r="HQP133" s="93"/>
      <c r="HQQ133" s="93"/>
      <c r="HRQ133" s="93"/>
      <c r="HRR133" s="93"/>
      <c r="HRS133" s="93"/>
      <c r="HRT133" s="93"/>
      <c r="HRU133" s="93"/>
      <c r="HRV133" s="93"/>
      <c r="HRW133" s="93"/>
      <c r="HRX133" s="93"/>
      <c r="HRY133" s="93"/>
      <c r="HRZ133" s="93"/>
      <c r="HSA133" s="93"/>
      <c r="HSB133" s="93"/>
      <c r="HSC133" s="93"/>
      <c r="HSD133" s="93"/>
      <c r="HSE133" s="93"/>
      <c r="HSF133" s="93"/>
      <c r="HSG133" s="93"/>
      <c r="HSH133" s="93"/>
      <c r="HSI133" s="93"/>
      <c r="HSJ133" s="93"/>
      <c r="HSK133" s="93"/>
      <c r="HSL133" s="93"/>
      <c r="HSM133" s="93"/>
      <c r="HSN133" s="93"/>
      <c r="HSO133" s="93"/>
      <c r="HSP133" s="93"/>
      <c r="HSQ133" s="93"/>
      <c r="HSR133" s="93"/>
      <c r="HSS133" s="93"/>
      <c r="HST133" s="93"/>
      <c r="HSU133" s="93"/>
      <c r="HSV133" s="93"/>
      <c r="HSW133" s="93"/>
      <c r="HSX133" s="93"/>
      <c r="HSY133" s="93"/>
      <c r="HSZ133" s="93"/>
      <c r="HTA133" s="93"/>
      <c r="HTB133" s="93"/>
      <c r="HTC133" s="93"/>
      <c r="HTD133" s="93"/>
      <c r="HTE133" s="93"/>
      <c r="HTF133" s="93"/>
      <c r="HTG133" s="93"/>
      <c r="HTH133" s="93"/>
      <c r="HTI133" s="93"/>
      <c r="HTJ133" s="93"/>
      <c r="HTK133" s="93"/>
      <c r="HTL133" s="93"/>
      <c r="HTM133" s="93"/>
      <c r="HTN133" s="93"/>
      <c r="HTO133" s="93"/>
      <c r="HTP133" s="93"/>
      <c r="HTQ133" s="93"/>
      <c r="HTR133" s="93"/>
      <c r="HTS133" s="93"/>
      <c r="HTT133" s="93"/>
      <c r="HTU133" s="93"/>
      <c r="HTV133" s="93"/>
      <c r="HUB133" s="93"/>
      <c r="HUE133" s="93"/>
      <c r="HUH133" s="93"/>
      <c r="HUK133" s="93"/>
      <c r="HUN133" s="93"/>
      <c r="HUQ133" s="93"/>
      <c r="HUW133" s="93"/>
      <c r="HVF133" s="93"/>
      <c r="HVI133" s="93"/>
      <c r="HVL133" s="93"/>
      <c r="HVO133" s="93"/>
      <c r="HWA133" s="93"/>
      <c r="HWG133" s="93"/>
      <c r="HWJ133" s="93"/>
      <c r="HWM133" s="93"/>
      <c r="HWP133" s="93"/>
      <c r="HWV133" s="93"/>
      <c r="HWY133" s="93"/>
      <c r="HXB133" s="93"/>
      <c r="HXE133" s="93"/>
      <c r="HXG133" s="93"/>
      <c r="HXH133" s="93"/>
      <c r="HXM133" s="93"/>
      <c r="HXP133" s="93"/>
      <c r="HXS133" s="93"/>
      <c r="HXV133" s="93"/>
      <c r="HXY133" s="93"/>
      <c r="HYB133" s="93"/>
      <c r="HYE133" s="93"/>
      <c r="HYK133" s="93"/>
      <c r="HYN133" s="93"/>
      <c r="HYQ133" s="93"/>
      <c r="HYS133" s="93"/>
      <c r="HYT133" s="93"/>
      <c r="HZB133" s="93"/>
      <c r="HZE133" s="93"/>
      <c r="HZH133" s="93"/>
      <c r="HZS133" s="93"/>
      <c r="HZT133" s="93"/>
      <c r="HZY133" s="93"/>
      <c r="IAC133" s="93"/>
      <c r="IAD133" s="93"/>
      <c r="IAL133" s="93"/>
      <c r="IAM133" s="93"/>
      <c r="IBM133" s="93"/>
      <c r="IBN133" s="93"/>
      <c r="IBO133" s="93"/>
      <c r="IBP133" s="93"/>
      <c r="IBQ133" s="93"/>
      <c r="IBR133" s="93"/>
      <c r="IBS133" s="93"/>
      <c r="IBT133" s="93"/>
      <c r="IBU133" s="93"/>
      <c r="IBV133" s="93"/>
      <c r="IBW133" s="93"/>
      <c r="IBX133" s="93"/>
      <c r="IBY133" s="93"/>
      <c r="IBZ133" s="93"/>
      <c r="ICA133" s="93"/>
      <c r="ICB133" s="93"/>
      <c r="ICC133" s="93"/>
      <c r="ICD133" s="93"/>
      <c r="ICE133" s="93"/>
      <c r="ICF133" s="93"/>
      <c r="ICG133" s="93"/>
      <c r="ICH133" s="93"/>
      <c r="ICI133" s="93"/>
      <c r="ICJ133" s="93"/>
      <c r="ICK133" s="93"/>
      <c r="ICL133" s="93"/>
      <c r="ICM133" s="93"/>
      <c r="ICN133" s="93"/>
      <c r="ICO133" s="93"/>
      <c r="ICP133" s="93"/>
      <c r="ICQ133" s="93"/>
      <c r="ICR133" s="93"/>
      <c r="ICS133" s="93"/>
      <c r="ICT133" s="93"/>
      <c r="ICU133" s="93"/>
      <c r="ICV133" s="93"/>
      <c r="ICW133" s="93"/>
      <c r="ICX133" s="93"/>
      <c r="ICY133" s="93"/>
      <c r="ICZ133" s="93"/>
      <c r="IDA133" s="93"/>
      <c r="IDB133" s="93"/>
      <c r="IDC133" s="93"/>
      <c r="IDD133" s="93"/>
      <c r="IDE133" s="93"/>
      <c r="IDF133" s="93"/>
      <c r="IDG133" s="93"/>
      <c r="IDH133" s="93"/>
      <c r="IDI133" s="93"/>
      <c r="IDJ133" s="93"/>
      <c r="IDK133" s="93"/>
      <c r="IDL133" s="93"/>
      <c r="IDM133" s="93"/>
      <c r="IDN133" s="93"/>
      <c r="IDO133" s="93"/>
      <c r="IDP133" s="93"/>
      <c r="IDQ133" s="93"/>
      <c r="IDR133" s="93"/>
      <c r="IDX133" s="93"/>
      <c r="IEA133" s="93"/>
      <c r="IED133" s="93"/>
      <c r="IEG133" s="93"/>
      <c r="IEJ133" s="93"/>
      <c r="IEM133" s="93"/>
      <c r="IES133" s="93"/>
      <c r="IFB133" s="93"/>
      <c r="IFE133" s="93"/>
      <c r="IFH133" s="93"/>
      <c r="IFK133" s="93"/>
      <c r="IFW133" s="93"/>
      <c r="IGC133" s="93"/>
      <c r="IGF133" s="93"/>
      <c r="IGI133" s="93"/>
      <c r="IGL133" s="93"/>
      <c r="IGR133" s="93"/>
      <c r="IGU133" s="93"/>
      <c r="IGX133" s="93"/>
      <c r="IHA133" s="93"/>
      <c r="IHC133" s="93"/>
      <c r="IHD133" s="93"/>
      <c r="IHI133" s="93"/>
      <c r="IHL133" s="93"/>
      <c r="IHO133" s="93"/>
      <c r="IHR133" s="93"/>
      <c r="IHU133" s="93"/>
      <c r="IHX133" s="93"/>
      <c r="IIA133" s="93"/>
      <c r="IIG133" s="93"/>
      <c r="IIJ133" s="93"/>
      <c r="IIM133" s="93"/>
      <c r="IIO133" s="93"/>
      <c r="IIP133" s="93"/>
      <c r="IIX133" s="93"/>
      <c r="IJA133" s="93"/>
      <c r="IJD133" s="93"/>
      <c r="IJO133" s="93"/>
      <c r="IJP133" s="93"/>
      <c r="IJU133" s="93"/>
      <c r="IJY133" s="93"/>
      <c r="IJZ133" s="93"/>
      <c r="IKH133" s="93"/>
      <c r="IKI133" s="93"/>
      <c r="ILI133" s="93"/>
      <c r="ILJ133" s="93"/>
      <c r="ILK133" s="93"/>
      <c r="ILL133" s="93"/>
      <c r="ILM133" s="93"/>
      <c r="ILN133" s="93"/>
      <c r="ILO133" s="93"/>
      <c r="ILP133" s="93"/>
      <c r="ILQ133" s="93"/>
      <c r="ILR133" s="93"/>
      <c r="ILS133" s="93"/>
      <c r="ILT133" s="93"/>
      <c r="ILU133" s="93"/>
      <c r="ILV133" s="93"/>
      <c r="ILW133" s="93"/>
      <c r="ILX133" s="93"/>
      <c r="ILY133" s="93"/>
      <c r="ILZ133" s="93"/>
      <c r="IMA133" s="93"/>
      <c r="IMB133" s="93"/>
      <c r="IMC133" s="93"/>
      <c r="IMD133" s="93"/>
      <c r="IME133" s="93"/>
      <c r="IMF133" s="93"/>
      <c r="IMG133" s="93"/>
      <c r="IMH133" s="93"/>
      <c r="IMI133" s="93"/>
      <c r="IMJ133" s="93"/>
      <c r="IMK133" s="93"/>
      <c r="IML133" s="93"/>
      <c r="IMM133" s="93"/>
      <c r="IMN133" s="93"/>
      <c r="IMO133" s="93"/>
      <c r="IMP133" s="93"/>
      <c r="IMQ133" s="93"/>
      <c r="IMR133" s="93"/>
      <c r="IMS133" s="93"/>
      <c r="IMT133" s="93"/>
      <c r="IMU133" s="93"/>
      <c r="IMV133" s="93"/>
      <c r="IMW133" s="93"/>
      <c r="IMX133" s="93"/>
      <c r="IMY133" s="93"/>
      <c r="IMZ133" s="93"/>
      <c r="INA133" s="93"/>
      <c r="INB133" s="93"/>
      <c r="INC133" s="93"/>
      <c r="IND133" s="93"/>
      <c r="INE133" s="93"/>
      <c r="INF133" s="93"/>
      <c r="ING133" s="93"/>
      <c r="INH133" s="93"/>
      <c r="INI133" s="93"/>
      <c r="INJ133" s="93"/>
      <c r="INK133" s="93"/>
      <c r="INL133" s="93"/>
      <c r="INM133" s="93"/>
      <c r="INN133" s="93"/>
      <c r="INT133" s="93"/>
      <c r="INW133" s="93"/>
      <c r="INZ133" s="93"/>
      <c r="IOC133" s="93"/>
      <c r="IOF133" s="93"/>
      <c r="IOI133" s="93"/>
      <c r="IOO133" s="93"/>
      <c r="IOX133" s="93"/>
      <c r="IPA133" s="93"/>
      <c r="IPD133" s="93"/>
      <c r="IPG133" s="93"/>
      <c r="IPS133" s="93"/>
      <c r="IPY133" s="93"/>
      <c r="IQB133" s="93"/>
      <c r="IQE133" s="93"/>
      <c r="IQH133" s="93"/>
      <c r="IQN133" s="93"/>
      <c r="IQQ133" s="93"/>
      <c r="IQT133" s="93"/>
      <c r="IQW133" s="93"/>
      <c r="IQY133" s="93"/>
      <c r="IQZ133" s="93"/>
      <c r="IRE133" s="93"/>
      <c r="IRH133" s="93"/>
      <c r="IRK133" s="93"/>
      <c r="IRN133" s="93"/>
      <c r="IRQ133" s="93"/>
      <c r="IRT133" s="93"/>
      <c r="IRW133" s="93"/>
      <c r="ISC133" s="93"/>
      <c r="ISF133" s="93"/>
      <c r="ISI133" s="93"/>
      <c r="ISK133" s="93"/>
      <c r="ISL133" s="93"/>
      <c r="IST133" s="93"/>
      <c r="ISW133" s="93"/>
      <c r="ISZ133" s="93"/>
      <c r="ITK133" s="93"/>
      <c r="ITL133" s="93"/>
      <c r="ITQ133" s="93"/>
      <c r="ITU133" s="93"/>
      <c r="ITV133" s="93"/>
      <c r="IUD133" s="93"/>
      <c r="IUE133" s="93"/>
      <c r="IVE133" s="93"/>
      <c r="IVF133" s="93"/>
      <c r="IVG133" s="93"/>
      <c r="IVH133" s="93"/>
      <c r="IVI133" s="93"/>
      <c r="IVJ133" s="93"/>
      <c r="IVK133" s="93"/>
      <c r="IVL133" s="93"/>
      <c r="IVM133" s="93"/>
      <c r="IVN133" s="93"/>
      <c r="IVO133" s="93"/>
      <c r="IVP133" s="93"/>
      <c r="IVQ133" s="93"/>
      <c r="IVR133" s="93"/>
      <c r="IVS133" s="93"/>
      <c r="IVT133" s="93"/>
      <c r="IVU133" s="93"/>
      <c r="IVV133" s="93"/>
      <c r="IVW133" s="93"/>
      <c r="IVX133" s="93"/>
      <c r="IVY133" s="93"/>
      <c r="IVZ133" s="93"/>
      <c r="IWA133" s="93"/>
      <c r="IWB133" s="93"/>
      <c r="IWC133" s="93"/>
      <c r="IWD133" s="93"/>
      <c r="IWE133" s="93"/>
      <c r="IWF133" s="93"/>
      <c r="IWG133" s="93"/>
      <c r="IWH133" s="93"/>
      <c r="IWI133" s="93"/>
      <c r="IWJ133" s="93"/>
      <c r="IWK133" s="93"/>
      <c r="IWL133" s="93"/>
      <c r="IWM133" s="93"/>
      <c r="IWN133" s="93"/>
      <c r="IWO133" s="93"/>
      <c r="IWP133" s="93"/>
      <c r="IWQ133" s="93"/>
      <c r="IWR133" s="93"/>
      <c r="IWS133" s="93"/>
      <c r="IWT133" s="93"/>
      <c r="IWU133" s="93"/>
      <c r="IWV133" s="93"/>
      <c r="IWW133" s="93"/>
      <c r="IWX133" s="93"/>
      <c r="IWY133" s="93"/>
      <c r="IWZ133" s="93"/>
      <c r="IXA133" s="93"/>
      <c r="IXB133" s="93"/>
      <c r="IXC133" s="93"/>
      <c r="IXD133" s="93"/>
      <c r="IXE133" s="93"/>
      <c r="IXF133" s="93"/>
      <c r="IXG133" s="93"/>
      <c r="IXH133" s="93"/>
      <c r="IXI133" s="93"/>
      <c r="IXJ133" s="93"/>
      <c r="IXP133" s="93"/>
      <c r="IXS133" s="93"/>
      <c r="IXV133" s="93"/>
      <c r="IXY133" s="93"/>
      <c r="IYB133" s="93"/>
      <c r="IYE133" s="93"/>
      <c r="IYK133" s="93"/>
      <c r="IYT133" s="93"/>
      <c r="IYW133" s="93"/>
      <c r="IYZ133" s="93"/>
      <c r="IZC133" s="93"/>
      <c r="IZO133" s="93"/>
      <c r="IZU133" s="93"/>
      <c r="IZX133" s="93"/>
      <c r="JAA133" s="93"/>
      <c r="JAD133" s="93"/>
      <c r="JAJ133" s="93"/>
      <c r="JAM133" s="93"/>
      <c r="JAP133" s="93"/>
      <c r="JAS133" s="93"/>
      <c r="JAU133" s="93"/>
      <c r="JAV133" s="93"/>
      <c r="JBA133" s="93"/>
      <c r="JBD133" s="93"/>
      <c r="JBG133" s="93"/>
      <c r="JBJ133" s="93"/>
      <c r="JBM133" s="93"/>
      <c r="JBP133" s="93"/>
      <c r="JBS133" s="93"/>
      <c r="JBY133" s="93"/>
      <c r="JCB133" s="93"/>
      <c r="JCE133" s="93"/>
      <c r="JCG133" s="93"/>
      <c r="JCH133" s="93"/>
      <c r="JCP133" s="93"/>
      <c r="JCS133" s="93"/>
      <c r="JCV133" s="93"/>
      <c r="JDG133" s="93"/>
      <c r="JDH133" s="93"/>
      <c r="JDM133" s="93"/>
      <c r="JDQ133" s="93"/>
      <c r="JDR133" s="93"/>
      <c r="JDZ133" s="93"/>
      <c r="JEA133" s="93"/>
      <c r="JFA133" s="93"/>
      <c r="JFB133" s="93"/>
      <c r="JFC133" s="93"/>
      <c r="JFD133" s="93"/>
      <c r="JFE133" s="93"/>
      <c r="JFF133" s="93"/>
      <c r="JFG133" s="93"/>
      <c r="JFH133" s="93"/>
      <c r="JFI133" s="93"/>
      <c r="JFJ133" s="93"/>
      <c r="JFK133" s="93"/>
      <c r="JFL133" s="93"/>
      <c r="JFM133" s="93"/>
      <c r="JFN133" s="93"/>
      <c r="JFO133" s="93"/>
      <c r="JFP133" s="93"/>
      <c r="JFQ133" s="93"/>
      <c r="JFR133" s="93"/>
      <c r="JFS133" s="93"/>
      <c r="JFT133" s="93"/>
      <c r="JFU133" s="93"/>
      <c r="JFV133" s="93"/>
      <c r="JFW133" s="93"/>
      <c r="JFX133" s="93"/>
      <c r="JFY133" s="93"/>
      <c r="JFZ133" s="93"/>
      <c r="JGA133" s="93"/>
      <c r="JGB133" s="93"/>
      <c r="JGC133" s="93"/>
      <c r="JGD133" s="93"/>
      <c r="JGE133" s="93"/>
      <c r="JGF133" s="93"/>
      <c r="JGG133" s="93"/>
      <c r="JGH133" s="93"/>
      <c r="JGI133" s="93"/>
      <c r="JGJ133" s="93"/>
      <c r="JGK133" s="93"/>
      <c r="JGL133" s="93"/>
      <c r="JGM133" s="93"/>
      <c r="JGN133" s="93"/>
      <c r="JGO133" s="93"/>
      <c r="JGP133" s="93"/>
      <c r="JGQ133" s="93"/>
      <c r="JGR133" s="93"/>
      <c r="JGS133" s="93"/>
      <c r="JGT133" s="93"/>
      <c r="JGU133" s="93"/>
      <c r="JGV133" s="93"/>
      <c r="JGW133" s="93"/>
      <c r="JGX133" s="93"/>
      <c r="JGY133" s="93"/>
      <c r="JGZ133" s="93"/>
      <c r="JHA133" s="93"/>
      <c r="JHB133" s="93"/>
      <c r="JHC133" s="93"/>
      <c r="JHD133" s="93"/>
      <c r="JHE133" s="93"/>
      <c r="JHF133" s="93"/>
      <c r="JHL133" s="93"/>
      <c r="JHO133" s="93"/>
      <c r="JHR133" s="93"/>
      <c r="JHU133" s="93"/>
      <c r="JHX133" s="93"/>
      <c r="JIA133" s="93"/>
      <c r="JIG133" s="93"/>
      <c r="JIP133" s="93"/>
      <c r="JIS133" s="93"/>
      <c r="JIV133" s="93"/>
      <c r="JIY133" s="93"/>
      <c r="JJK133" s="93"/>
      <c r="JJQ133" s="93"/>
      <c r="JJT133" s="93"/>
      <c r="JJW133" s="93"/>
      <c r="JJZ133" s="93"/>
      <c r="JKF133" s="93"/>
      <c r="JKI133" s="93"/>
      <c r="JKL133" s="93"/>
      <c r="JKO133" s="93"/>
      <c r="JKQ133" s="93"/>
      <c r="JKR133" s="93"/>
      <c r="JKW133" s="93"/>
      <c r="JKZ133" s="93"/>
      <c r="JLC133" s="93"/>
      <c r="JLF133" s="93"/>
      <c r="JLI133" s="93"/>
      <c r="JLL133" s="93"/>
      <c r="JLO133" s="93"/>
      <c r="JLU133" s="93"/>
      <c r="JLX133" s="93"/>
      <c r="JMA133" s="93"/>
      <c r="JMC133" s="93"/>
      <c r="JMD133" s="93"/>
      <c r="JML133" s="93"/>
      <c r="JMO133" s="93"/>
      <c r="JMR133" s="93"/>
      <c r="JNC133" s="93"/>
      <c r="JND133" s="93"/>
      <c r="JNI133" s="93"/>
      <c r="JNM133" s="93"/>
      <c r="JNN133" s="93"/>
      <c r="JNV133" s="93"/>
      <c r="JNW133" s="93"/>
      <c r="JOW133" s="93"/>
      <c r="JOX133" s="93"/>
      <c r="JOY133" s="93"/>
      <c r="JOZ133" s="93"/>
      <c r="JPA133" s="93"/>
      <c r="JPB133" s="93"/>
      <c r="JPC133" s="93"/>
      <c r="JPD133" s="93"/>
      <c r="JPE133" s="93"/>
      <c r="JPF133" s="93"/>
      <c r="JPG133" s="93"/>
      <c r="JPH133" s="93"/>
      <c r="JPI133" s="93"/>
      <c r="JPJ133" s="93"/>
      <c r="JPK133" s="93"/>
      <c r="JPL133" s="93"/>
      <c r="JPM133" s="93"/>
      <c r="JPN133" s="93"/>
      <c r="JPO133" s="93"/>
      <c r="JPP133" s="93"/>
      <c r="JPQ133" s="93"/>
      <c r="JPR133" s="93"/>
      <c r="JPS133" s="93"/>
      <c r="JPT133" s="93"/>
      <c r="JPU133" s="93"/>
      <c r="JPV133" s="93"/>
      <c r="JPW133" s="93"/>
      <c r="JPX133" s="93"/>
      <c r="JPY133" s="93"/>
      <c r="JPZ133" s="93"/>
      <c r="JQA133" s="93"/>
      <c r="JQB133" s="93"/>
      <c r="JQC133" s="93"/>
      <c r="JQD133" s="93"/>
      <c r="JQE133" s="93"/>
      <c r="JQF133" s="93"/>
      <c r="JQG133" s="93"/>
      <c r="JQH133" s="93"/>
      <c r="JQI133" s="93"/>
      <c r="JQJ133" s="93"/>
      <c r="JQK133" s="93"/>
      <c r="JQL133" s="93"/>
      <c r="JQM133" s="93"/>
      <c r="JQN133" s="93"/>
      <c r="JQO133" s="93"/>
      <c r="JQP133" s="93"/>
      <c r="JQQ133" s="93"/>
      <c r="JQR133" s="93"/>
      <c r="JQS133" s="93"/>
      <c r="JQT133" s="93"/>
      <c r="JQU133" s="93"/>
      <c r="JQV133" s="93"/>
      <c r="JQW133" s="93"/>
      <c r="JQX133" s="93"/>
      <c r="JQY133" s="93"/>
      <c r="JQZ133" s="93"/>
      <c r="JRA133" s="93"/>
      <c r="JRB133" s="93"/>
      <c r="JRH133" s="93"/>
      <c r="JRK133" s="93"/>
      <c r="JRN133" s="93"/>
      <c r="JRQ133" s="93"/>
      <c r="JRT133" s="93"/>
      <c r="JRW133" s="93"/>
      <c r="JSC133" s="93"/>
      <c r="JSL133" s="93"/>
      <c r="JSO133" s="93"/>
      <c r="JSR133" s="93"/>
      <c r="JSU133" s="93"/>
      <c r="JTG133" s="93"/>
      <c r="JTM133" s="93"/>
      <c r="JTP133" s="93"/>
      <c r="JTS133" s="93"/>
      <c r="JTV133" s="93"/>
      <c r="JUB133" s="93"/>
      <c r="JUE133" s="93"/>
      <c r="JUH133" s="93"/>
      <c r="JUK133" s="93"/>
      <c r="JUM133" s="93"/>
      <c r="JUN133" s="93"/>
      <c r="JUS133" s="93"/>
      <c r="JUV133" s="93"/>
      <c r="JUY133" s="93"/>
      <c r="JVB133" s="93"/>
      <c r="JVE133" s="93"/>
      <c r="JVH133" s="93"/>
      <c r="JVK133" s="93"/>
      <c r="JVQ133" s="93"/>
      <c r="JVT133" s="93"/>
      <c r="JVW133" s="93"/>
      <c r="JVY133" s="93"/>
      <c r="JVZ133" s="93"/>
      <c r="JWH133" s="93"/>
      <c r="JWK133" s="93"/>
      <c r="JWN133" s="93"/>
      <c r="JWY133" s="93"/>
      <c r="JWZ133" s="93"/>
      <c r="JXE133" s="93"/>
      <c r="JXI133" s="93"/>
      <c r="JXJ133" s="93"/>
      <c r="JXR133" s="93"/>
      <c r="JXS133" s="93"/>
      <c r="JYS133" s="93"/>
      <c r="JYT133" s="93"/>
      <c r="JYU133" s="93"/>
      <c r="JYV133" s="93"/>
      <c r="JYW133" s="93"/>
      <c r="JYX133" s="93"/>
      <c r="JYY133" s="93"/>
      <c r="JYZ133" s="93"/>
      <c r="JZA133" s="93"/>
      <c r="JZB133" s="93"/>
      <c r="JZC133" s="93"/>
      <c r="JZD133" s="93"/>
      <c r="JZE133" s="93"/>
      <c r="JZF133" s="93"/>
      <c r="JZG133" s="93"/>
      <c r="JZH133" s="93"/>
      <c r="JZI133" s="93"/>
      <c r="JZJ133" s="93"/>
      <c r="JZK133" s="93"/>
      <c r="JZL133" s="93"/>
      <c r="JZM133" s="93"/>
      <c r="JZN133" s="93"/>
      <c r="JZO133" s="93"/>
      <c r="JZP133" s="93"/>
      <c r="JZQ133" s="93"/>
      <c r="JZR133" s="93"/>
      <c r="JZS133" s="93"/>
      <c r="JZT133" s="93"/>
      <c r="JZU133" s="93"/>
      <c r="JZV133" s="93"/>
      <c r="JZW133" s="93"/>
      <c r="JZX133" s="93"/>
      <c r="JZY133" s="93"/>
      <c r="JZZ133" s="93"/>
      <c r="KAA133" s="93"/>
      <c r="KAB133" s="93"/>
      <c r="KAC133" s="93"/>
      <c r="KAD133" s="93"/>
      <c r="KAE133" s="93"/>
      <c r="KAF133" s="93"/>
      <c r="KAG133" s="93"/>
      <c r="KAH133" s="93"/>
      <c r="KAI133" s="93"/>
      <c r="KAJ133" s="93"/>
      <c r="KAK133" s="93"/>
      <c r="KAL133" s="93"/>
      <c r="KAM133" s="93"/>
      <c r="KAN133" s="93"/>
      <c r="KAO133" s="93"/>
      <c r="KAP133" s="93"/>
      <c r="KAQ133" s="93"/>
      <c r="KAR133" s="93"/>
      <c r="KAS133" s="93"/>
      <c r="KAT133" s="93"/>
      <c r="KAU133" s="93"/>
      <c r="KAV133" s="93"/>
      <c r="KAW133" s="93"/>
      <c r="KAX133" s="93"/>
      <c r="KBD133" s="93"/>
      <c r="KBG133" s="93"/>
      <c r="KBJ133" s="93"/>
      <c r="KBM133" s="93"/>
      <c r="KBP133" s="93"/>
      <c r="KBS133" s="93"/>
      <c r="KBY133" s="93"/>
      <c r="KCH133" s="93"/>
      <c r="KCK133" s="93"/>
      <c r="KCN133" s="93"/>
      <c r="KCQ133" s="93"/>
      <c r="KDC133" s="93"/>
      <c r="KDI133" s="93"/>
      <c r="KDL133" s="93"/>
      <c r="KDO133" s="93"/>
      <c r="KDR133" s="93"/>
      <c r="KDX133" s="93"/>
      <c r="KEA133" s="93"/>
      <c r="KED133" s="93"/>
      <c r="KEG133" s="93"/>
      <c r="KEI133" s="93"/>
      <c r="KEJ133" s="93"/>
      <c r="KEO133" s="93"/>
      <c r="KER133" s="93"/>
      <c r="KEU133" s="93"/>
      <c r="KEX133" s="93"/>
      <c r="KFA133" s="93"/>
      <c r="KFD133" s="93"/>
      <c r="KFG133" s="93"/>
      <c r="KFM133" s="93"/>
      <c r="KFP133" s="93"/>
      <c r="KFS133" s="93"/>
      <c r="KFU133" s="93"/>
      <c r="KFV133" s="93"/>
      <c r="KGD133" s="93"/>
      <c r="KGG133" s="93"/>
      <c r="KGJ133" s="93"/>
      <c r="KGU133" s="93"/>
      <c r="KGV133" s="93"/>
      <c r="KHA133" s="93"/>
      <c r="KHE133" s="93"/>
      <c r="KHF133" s="93"/>
      <c r="KHN133" s="93"/>
      <c r="KHO133" s="93"/>
      <c r="KIO133" s="93"/>
      <c r="KIP133" s="93"/>
      <c r="KIQ133" s="93"/>
      <c r="KIR133" s="93"/>
      <c r="KIS133" s="93"/>
      <c r="KIT133" s="93"/>
      <c r="KIU133" s="93"/>
      <c r="KIV133" s="93"/>
      <c r="KIW133" s="93"/>
      <c r="KIX133" s="93"/>
      <c r="KIY133" s="93"/>
      <c r="KIZ133" s="93"/>
      <c r="KJA133" s="93"/>
      <c r="KJB133" s="93"/>
      <c r="KJC133" s="93"/>
      <c r="KJD133" s="93"/>
      <c r="KJE133" s="93"/>
      <c r="KJF133" s="93"/>
      <c r="KJG133" s="93"/>
      <c r="KJH133" s="93"/>
      <c r="KJI133" s="93"/>
      <c r="KJJ133" s="93"/>
      <c r="KJK133" s="93"/>
      <c r="KJL133" s="93"/>
      <c r="KJM133" s="93"/>
      <c r="KJN133" s="93"/>
      <c r="KJO133" s="93"/>
      <c r="KJP133" s="93"/>
      <c r="KJQ133" s="93"/>
      <c r="KJR133" s="93"/>
      <c r="KJS133" s="93"/>
      <c r="KJT133" s="93"/>
      <c r="KJU133" s="93"/>
      <c r="KJV133" s="93"/>
      <c r="KJW133" s="93"/>
      <c r="KJX133" s="93"/>
      <c r="KJY133" s="93"/>
      <c r="KJZ133" s="93"/>
      <c r="KKA133" s="93"/>
      <c r="KKB133" s="93"/>
      <c r="KKC133" s="93"/>
      <c r="KKD133" s="93"/>
      <c r="KKE133" s="93"/>
      <c r="KKF133" s="93"/>
      <c r="KKG133" s="93"/>
      <c r="KKH133" s="93"/>
      <c r="KKI133" s="93"/>
      <c r="KKJ133" s="93"/>
      <c r="KKK133" s="93"/>
      <c r="KKL133" s="93"/>
      <c r="KKM133" s="93"/>
      <c r="KKN133" s="93"/>
      <c r="KKO133" s="93"/>
      <c r="KKP133" s="93"/>
      <c r="KKQ133" s="93"/>
      <c r="KKR133" s="93"/>
      <c r="KKS133" s="93"/>
      <c r="KKT133" s="93"/>
      <c r="KKZ133" s="93"/>
      <c r="KLC133" s="93"/>
      <c r="KLF133" s="93"/>
      <c r="KLI133" s="93"/>
      <c r="KLL133" s="93"/>
      <c r="KLO133" s="93"/>
      <c r="KLU133" s="93"/>
      <c r="KMD133" s="93"/>
      <c r="KMG133" s="93"/>
      <c r="KMJ133" s="93"/>
      <c r="KMM133" s="93"/>
      <c r="KMY133" s="93"/>
      <c r="KNE133" s="93"/>
      <c r="KNH133" s="93"/>
      <c r="KNK133" s="93"/>
      <c r="KNN133" s="93"/>
      <c r="KNT133" s="93"/>
      <c r="KNW133" s="93"/>
      <c r="KNZ133" s="93"/>
      <c r="KOC133" s="93"/>
      <c r="KOE133" s="93"/>
      <c r="KOF133" s="93"/>
      <c r="KOK133" s="93"/>
      <c r="KON133" s="93"/>
      <c r="KOQ133" s="93"/>
      <c r="KOT133" s="93"/>
      <c r="KOW133" s="93"/>
      <c r="KOZ133" s="93"/>
      <c r="KPC133" s="93"/>
      <c r="KPI133" s="93"/>
      <c r="KPL133" s="93"/>
      <c r="KPO133" s="93"/>
      <c r="KPQ133" s="93"/>
      <c r="KPR133" s="93"/>
      <c r="KPZ133" s="93"/>
      <c r="KQC133" s="93"/>
      <c r="KQF133" s="93"/>
      <c r="KQQ133" s="93"/>
      <c r="KQR133" s="93"/>
      <c r="KQW133" s="93"/>
      <c r="KRA133" s="93"/>
      <c r="KRB133" s="93"/>
      <c r="KRJ133" s="93"/>
      <c r="KRK133" s="93"/>
      <c r="KSK133" s="93"/>
      <c r="KSL133" s="93"/>
      <c r="KSM133" s="93"/>
      <c r="KSN133" s="93"/>
      <c r="KSO133" s="93"/>
      <c r="KSP133" s="93"/>
      <c r="KSQ133" s="93"/>
      <c r="KSR133" s="93"/>
      <c r="KSS133" s="93"/>
      <c r="KST133" s="93"/>
      <c r="KSU133" s="93"/>
      <c r="KSV133" s="93"/>
      <c r="KSW133" s="93"/>
      <c r="KSX133" s="93"/>
      <c r="KSY133" s="93"/>
      <c r="KSZ133" s="93"/>
      <c r="KTA133" s="93"/>
      <c r="KTB133" s="93"/>
      <c r="KTC133" s="93"/>
      <c r="KTD133" s="93"/>
      <c r="KTE133" s="93"/>
      <c r="KTF133" s="93"/>
      <c r="KTG133" s="93"/>
      <c r="KTH133" s="93"/>
      <c r="KTI133" s="93"/>
      <c r="KTJ133" s="93"/>
      <c r="KTK133" s="93"/>
      <c r="KTL133" s="93"/>
      <c r="KTM133" s="93"/>
      <c r="KTN133" s="93"/>
      <c r="KTO133" s="93"/>
      <c r="KTP133" s="93"/>
      <c r="KTQ133" s="93"/>
      <c r="KTR133" s="93"/>
      <c r="KTS133" s="93"/>
      <c r="KTT133" s="93"/>
      <c r="KTU133" s="93"/>
      <c r="KTV133" s="93"/>
      <c r="KTW133" s="93"/>
      <c r="KTX133" s="93"/>
      <c r="KTY133" s="93"/>
      <c r="KTZ133" s="93"/>
      <c r="KUA133" s="93"/>
      <c r="KUB133" s="93"/>
      <c r="KUC133" s="93"/>
      <c r="KUD133" s="93"/>
      <c r="KUE133" s="93"/>
      <c r="KUF133" s="93"/>
      <c r="KUG133" s="93"/>
      <c r="KUH133" s="93"/>
      <c r="KUI133" s="93"/>
      <c r="KUJ133" s="93"/>
      <c r="KUK133" s="93"/>
      <c r="KUL133" s="93"/>
      <c r="KUM133" s="93"/>
      <c r="KUN133" s="93"/>
      <c r="KUO133" s="93"/>
      <c r="KUP133" s="93"/>
      <c r="KUV133" s="93"/>
      <c r="KUY133" s="93"/>
      <c r="KVB133" s="93"/>
      <c r="KVE133" s="93"/>
      <c r="KVH133" s="93"/>
      <c r="KVK133" s="93"/>
      <c r="KVQ133" s="93"/>
      <c r="KVZ133" s="93"/>
      <c r="KWC133" s="93"/>
      <c r="KWF133" s="93"/>
      <c r="KWI133" s="93"/>
      <c r="KWU133" s="93"/>
      <c r="KXA133" s="93"/>
      <c r="KXD133" s="93"/>
      <c r="KXG133" s="93"/>
      <c r="KXJ133" s="93"/>
      <c r="KXP133" s="93"/>
      <c r="KXS133" s="93"/>
      <c r="KXV133" s="93"/>
      <c r="KXY133" s="93"/>
      <c r="KYA133" s="93"/>
      <c r="KYB133" s="93"/>
      <c r="KYG133" s="93"/>
      <c r="KYJ133" s="93"/>
      <c r="KYM133" s="93"/>
      <c r="KYP133" s="93"/>
      <c r="KYS133" s="93"/>
      <c r="KYV133" s="93"/>
      <c r="KYY133" s="93"/>
      <c r="KZE133" s="93"/>
      <c r="KZH133" s="93"/>
      <c r="KZK133" s="93"/>
      <c r="KZM133" s="93"/>
      <c r="KZN133" s="93"/>
      <c r="KZV133" s="93"/>
      <c r="KZY133" s="93"/>
      <c r="LAB133" s="93"/>
      <c r="LAM133" s="93"/>
      <c r="LAN133" s="93"/>
      <c r="LAS133" s="93"/>
      <c r="LAW133" s="93"/>
      <c r="LAX133" s="93"/>
      <c r="LBF133" s="93"/>
      <c r="LBG133" s="93"/>
      <c r="LCG133" s="93"/>
      <c r="LCH133" s="93"/>
      <c r="LCI133" s="93"/>
      <c r="LCJ133" s="93"/>
      <c r="LCK133" s="93"/>
      <c r="LCL133" s="93"/>
      <c r="LCM133" s="93"/>
      <c r="LCN133" s="93"/>
      <c r="LCO133" s="93"/>
      <c r="LCP133" s="93"/>
      <c r="LCQ133" s="93"/>
      <c r="LCR133" s="93"/>
      <c r="LCS133" s="93"/>
      <c r="LCT133" s="93"/>
      <c r="LCU133" s="93"/>
      <c r="LCV133" s="93"/>
      <c r="LCW133" s="93"/>
      <c r="LCX133" s="93"/>
      <c r="LCY133" s="93"/>
      <c r="LCZ133" s="93"/>
      <c r="LDA133" s="93"/>
      <c r="LDB133" s="93"/>
      <c r="LDC133" s="93"/>
      <c r="LDD133" s="93"/>
      <c r="LDE133" s="93"/>
      <c r="LDF133" s="93"/>
      <c r="LDG133" s="93"/>
      <c r="LDH133" s="93"/>
      <c r="LDI133" s="93"/>
      <c r="LDJ133" s="93"/>
      <c r="LDK133" s="93"/>
      <c r="LDL133" s="93"/>
      <c r="LDM133" s="93"/>
      <c r="LDN133" s="93"/>
      <c r="LDO133" s="93"/>
      <c r="LDP133" s="93"/>
      <c r="LDQ133" s="93"/>
      <c r="LDR133" s="93"/>
      <c r="LDS133" s="93"/>
      <c r="LDT133" s="93"/>
      <c r="LDU133" s="93"/>
      <c r="LDV133" s="93"/>
      <c r="LDW133" s="93"/>
      <c r="LDX133" s="93"/>
      <c r="LDY133" s="93"/>
      <c r="LDZ133" s="93"/>
      <c r="LEA133" s="93"/>
      <c r="LEB133" s="93"/>
      <c r="LEC133" s="93"/>
      <c r="LED133" s="93"/>
      <c r="LEE133" s="93"/>
      <c r="LEF133" s="93"/>
      <c r="LEG133" s="93"/>
      <c r="LEH133" s="93"/>
      <c r="LEI133" s="93"/>
      <c r="LEJ133" s="93"/>
      <c r="LEK133" s="93"/>
      <c r="LEL133" s="93"/>
      <c r="LER133" s="93"/>
      <c r="LEU133" s="93"/>
      <c r="LEX133" s="93"/>
      <c r="LFA133" s="93"/>
      <c r="LFD133" s="93"/>
      <c r="LFG133" s="93"/>
      <c r="LFM133" s="93"/>
      <c r="LFV133" s="93"/>
      <c r="LFY133" s="93"/>
      <c r="LGB133" s="93"/>
      <c r="LGE133" s="93"/>
      <c r="LGQ133" s="93"/>
      <c r="LGW133" s="93"/>
      <c r="LGZ133" s="93"/>
      <c r="LHC133" s="93"/>
      <c r="LHF133" s="93"/>
      <c r="LHL133" s="93"/>
      <c r="LHO133" s="93"/>
      <c r="LHR133" s="93"/>
      <c r="LHU133" s="93"/>
      <c r="LHW133" s="93"/>
      <c r="LHX133" s="93"/>
      <c r="LIC133" s="93"/>
      <c r="LIF133" s="93"/>
      <c r="LII133" s="93"/>
      <c r="LIL133" s="93"/>
      <c r="LIO133" s="93"/>
      <c r="LIR133" s="93"/>
      <c r="LIU133" s="93"/>
      <c r="LJA133" s="93"/>
      <c r="LJD133" s="93"/>
      <c r="LJG133" s="93"/>
      <c r="LJI133" s="93"/>
      <c r="LJJ133" s="93"/>
      <c r="LJR133" s="93"/>
      <c r="LJU133" s="93"/>
      <c r="LJX133" s="93"/>
      <c r="LKI133" s="93"/>
      <c r="LKJ133" s="93"/>
      <c r="LKO133" s="93"/>
      <c r="LKS133" s="93"/>
      <c r="LKT133" s="93"/>
      <c r="LLB133" s="93"/>
      <c r="LLC133" s="93"/>
      <c r="LMC133" s="93"/>
      <c r="LMD133" s="93"/>
      <c r="LME133" s="93"/>
      <c r="LMF133" s="93"/>
      <c r="LMG133" s="93"/>
      <c r="LMH133" s="93"/>
      <c r="LMI133" s="93"/>
      <c r="LMJ133" s="93"/>
      <c r="LMK133" s="93"/>
      <c r="LML133" s="93"/>
      <c r="LMM133" s="93"/>
      <c r="LMN133" s="93"/>
      <c r="LMO133" s="93"/>
      <c r="LMP133" s="93"/>
      <c r="LMQ133" s="93"/>
      <c r="LMR133" s="93"/>
      <c r="LMS133" s="93"/>
      <c r="LMT133" s="93"/>
      <c r="LMU133" s="93"/>
      <c r="LMV133" s="93"/>
      <c r="LMW133" s="93"/>
      <c r="LMX133" s="93"/>
      <c r="LMY133" s="93"/>
      <c r="LMZ133" s="93"/>
      <c r="LNA133" s="93"/>
      <c r="LNB133" s="93"/>
      <c r="LNC133" s="93"/>
      <c r="LND133" s="93"/>
      <c r="LNE133" s="93"/>
      <c r="LNF133" s="93"/>
      <c r="LNG133" s="93"/>
      <c r="LNH133" s="93"/>
      <c r="LNI133" s="93"/>
      <c r="LNJ133" s="93"/>
      <c r="LNK133" s="93"/>
      <c r="LNL133" s="93"/>
      <c r="LNM133" s="93"/>
      <c r="LNN133" s="93"/>
      <c r="LNO133" s="93"/>
      <c r="LNP133" s="93"/>
      <c r="LNQ133" s="93"/>
      <c r="LNR133" s="93"/>
      <c r="LNS133" s="93"/>
      <c r="LNT133" s="93"/>
      <c r="LNU133" s="93"/>
      <c r="LNV133" s="93"/>
      <c r="LNW133" s="93"/>
      <c r="LNX133" s="93"/>
      <c r="LNY133" s="93"/>
      <c r="LNZ133" s="93"/>
      <c r="LOA133" s="93"/>
      <c r="LOB133" s="93"/>
      <c r="LOC133" s="93"/>
      <c r="LOD133" s="93"/>
      <c r="LOE133" s="93"/>
      <c r="LOF133" s="93"/>
      <c r="LOG133" s="93"/>
      <c r="LOH133" s="93"/>
      <c r="LON133" s="93"/>
      <c r="LOQ133" s="93"/>
      <c r="LOT133" s="93"/>
      <c r="LOW133" s="93"/>
      <c r="LOZ133" s="93"/>
      <c r="LPC133" s="93"/>
      <c r="LPI133" s="93"/>
      <c r="LPR133" s="93"/>
      <c r="LPU133" s="93"/>
      <c r="LPX133" s="93"/>
      <c r="LQA133" s="93"/>
      <c r="LQM133" s="93"/>
      <c r="LQS133" s="93"/>
      <c r="LQV133" s="93"/>
      <c r="LQY133" s="93"/>
      <c r="LRB133" s="93"/>
      <c r="LRH133" s="93"/>
      <c r="LRK133" s="93"/>
      <c r="LRN133" s="93"/>
      <c r="LRQ133" s="93"/>
      <c r="LRS133" s="93"/>
      <c r="LRT133" s="93"/>
      <c r="LRY133" s="93"/>
      <c r="LSB133" s="93"/>
      <c r="LSE133" s="93"/>
      <c r="LSH133" s="93"/>
      <c r="LSK133" s="93"/>
      <c r="LSN133" s="93"/>
      <c r="LSQ133" s="93"/>
      <c r="LSW133" s="93"/>
      <c r="LSZ133" s="93"/>
      <c r="LTC133" s="93"/>
      <c r="LTE133" s="93"/>
      <c r="LTF133" s="93"/>
      <c r="LTN133" s="93"/>
      <c r="LTQ133" s="93"/>
      <c r="LTT133" s="93"/>
      <c r="LUE133" s="93"/>
      <c r="LUF133" s="93"/>
      <c r="LUK133" s="93"/>
      <c r="LUO133" s="93"/>
      <c r="LUP133" s="93"/>
      <c r="LUX133" s="93"/>
      <c r="LUY133" s="93"/>
      <c r="LVY133" s="93"/>
      <c r="LVZ133" s="93"/>
      <c r="LWA133" s="93"/>
      <c r="LWB133" s="93"/>
      <c r="LWC133" s="93"/>
      <c r="LWD133" s="93"/>
      <c r="LWE133" s="93"/>
      <c r="LWF133" s="93"/>
      <c r="LWG133" s="93"/>
      <c r="LWH133" s="93"/>
      <c r="LWI133" s="93"/>
      <c r="LWJ133" s="93"/>
      <c r="LWK133" s="93"/>
      <c r="LWL133" s="93"/>
      <c r="LWM133" s="93"/>
      <c r="LWN133" s="93"/>
      <c r="LWO133" s="93"/>
      <c r="LWP133" s="93"/>
      <c r="LWQ133" s="93"/>
      <c r="LWR133" s="93"/>
      <c r="LWS133" s="93"/>
      <c r="LWT133" s="93"/>
      <c r="LWU133" s="93"/>
      <c r="LWV133" s="93"/>
      <c r="LWW133" s="93"/>
      <c r="LWX133" s="93"/>
      <c r="LWY133" s="93"/>
      <c r="LWZ133" s="93"/>
      <c r="LXA133" s="93"/>
      <c r="LXB133" s="93"/>
      <c r="LXC133" s="93"/>
      <c r="LXD133" s="93"/>
      <c r="LXE133" s="93"/>
      <c r="LXF133" s="93"/>
      <c r="LXG133" s="93"/>
      <c r="LXH133" s="93"/>
      <c r="LXI133" s="93"/>
      <c r="LXJ133" s="93"/>
      <c r="LXK133" s="93"/>
      <c r="LXL133" s="93"/>
      <c r="LXM133" s="93"/>
      <c r="LXN133" s="93"/>
      <c r="LXO133" s="93"/>
      <c r="LXP133" s="93"/>
      <c r="LXQ133" s="93"/>
      <c r="LXR133" s="93"/>
      <c r="LXS133" s="93"/>
      <c r="LXT133" s="93"/>
      <c r="LXU133" s="93"/>
      <c r="LXV133" s="93"/>
      <c r="LXW133" s="93"/>
      <c r="LXX133" s="93"/>
      <c r="LXY133" s="93"/>
      <c r="LXZ133" s="93"/>
      <c r="LYA133" s="93"/>
      <c r="LYB133" s="93"/>
      <c r="LYC133" s="93"/>
      <c r="LYD133" s="93"/>
      <c r="LYJ133" s="93"/>
      <c r="LYM133" s="93"/>
      <c r="LYP133" s="93"/>
      <c r="LYS133" s="93"/>
      <c r="LYV133" s="93"/>
      <c r="LYY133" s="93"/>
      <c r="LZE133" s="93"/>
      <c r="LZN133" s="93"/>
      <c r="LZQ133" s="93"/>
      <c r="LZT133" s="93"/>
      <c r="LZW133" s="93"/>
      <c r="MAI133" s="93"/>
      <c r="MAO133" s="93"/>
      <c r="MAR133" s="93"/>
      <c r="MAU133" s="93"/>
      <c r="MAX133" s="93"/>
      <c r="MBD133" s="93"/>
      <c r="MBG133" s="93"/>
      <c r="MBJ133" s="93"/>
      <c r="MBM133" s="93"/>
      <c r="MBO133" s="93"/>
      <c r="MBP133" s="93"/>
      <c r="MBU133" s="93"/>
      <c r="MBX133" s="93"/>
      <c r="MCA133" s="93"/>
      <c r="MCD133" s="93"/>
      <c r="MCG133" s="93"/>
      <c r="MCJ133" s="93"/>
      <c r="MCM133" s="93"/>
      <c r="MCS133" s="93"/>
      <c r="MCV133" s="93"/>
      <c r="MCY133" s="93"/>
      <c r="MDA133" s="93"/>
      <c r="MDB133" s="93"/>
      <c r="MDJ133" s="93"/>
      <c r="MDM133" s="93"/>
      <c r="MDP133" s="93"/>
      <c r="MEA133" s="93"/>
      <c r="MEB133" s="93"/>
      <c r="MEG133" s="93"/>
      <c r="MEK133" s="93"/>
      <c r="MEL133" s="93"/>
      <c r="MET133" s="93"/>
      <c r="MEU133" s="93"/>
      <c r="MFU133" s="93"/>
      <c r="MFV133" s="93"/>
      <c r="MFW133" s="93"/>
      <c r="MFX133" s="93"/>
      <c r="MFY133" s="93"/>
      <c r="MFZ133" s="93"/>
      <c r="MGA133" s="93"/>
      <c r="MGB133" s="93"/>
      <c r="MGC133" s="93"/>
      <c r="MGD133" s="93"/>
      <c r="MGE133" s="93"/>
      <c r="MGF133" s="93"/>
      <c r="MGG133" s="93"/>
      <c r="MGH133" s="93"/>
      <c r="MGI133" s="93"/>
      <c r="MGJ133" s="93"/>
      <c r="MGK133" s="93"/>
      <c r="MGL133" s="93"/>
      <c r="MGM133" s="93"/>
      <c r="MGN133" s="93"/>
      <c r="MGO133" s="93"/>
      <c r="MGP133" s="93"/>
      <c r="MGQ133" s="93"/>
      <c r="MGR133" s="93"/>
      <c r="MGS133" s="93"/>
      <c r="MGT133" s="93"/>
      <c r="MGU133" s="93"/>
      <c r="MGV133" s="93"/>
      <c r="MGW133" s="93"/>
      <c r="MGX133" s="93"/>
      <c r="MGY133" s="93"/>
      <c r="MGZ133" s="93"/>
      <c r="MHA133" s="93"/>
      <c r="MHB133" s="93"/>
      <c r="MHC133" s="93"/>
      <c r="MHD133" s="93"/>
      <c r="MHE133" s="93"/>
      <c r="MHF133" s="93"/>
      <c r="MHG133" s="93"/>
      <c r="MHH133" s="93"/>
      <c r="MHI133" s="93"/>
      <c r="MHJ133" s="93"/>
      <c r="MHK133" s="93"/>
      <c r="MHL133" s="93"/>
      <c r="MHM133" s="93"/>
      <c r="MHN133" s="93"/>
      <c r="MHO133" s="93"/>
      <c r="MHP133" s="93"/>
      <c r="MHQ133" s="93"/>
      <c r="MHR133" s="93"/>
      <c r="MHS133" s="93"/>
      <c r="MHT133" s="93"/>
      <c r="MHU133" s="93"/>
      <c r="MHV133" s="93"/>
      <c r="MHW133" s="93"/>
      <c r="MHX133" s="93"/>
      <c r="MHY133" s="93"/>
      <c r="MHZ133" s="93"/>
      <c r="MIF133" s="93"/>
      <c r="MII133" s="93"/>
      <c r="MIL133" s="93"/>
      <c r="MIO133" s="93"/>
      <c r="MIR133" s="93"/>
      <c r="MIU133" s="93"/>
      <c r="MJA133" s="93"/>
      <c r="MJJ133" s="93"/>
      <c r="MJM133" s="93"/>
      <c r="MJP133" s="93"/>
      <c r="MJS133" s="93"/>
      <c r="MKE133" s="93"/>
      <c r="MKK133" s="93"/>
      <c r="MKN133" s="93"/>
      <c r="MKQ133" s="93"/>
      <c r="MKT133" s="93"/>
      <c r="MKZ133" s="93"/>
      <c r="MLC133" s="93"/>
      <c r="MLF133" s="93"/>
      <c r="MLI133" s="93"/>
      <c r="MLK133" s="93"/>
      <c r="MLL133" s="93"/>
      <c r="MLQ133" s="93"/>
      <c r="MLT133" s="93"/>
      <c r="MLW133" s="93"/>
      <c r="MLZ133" s="93"/>
      <c r="MMC133" s="93"/>
      <c r="MMF133" s="93"/>
      <c r="MMI133" s="93"/>
      <c r="MMO133" s="93"/>
      <c r="MMR133" s="93"/>
      <c r="MMU133" s="93"/>
      <c r="MMW133" s="93"/>
      <c r="MMX133" s="93"/>
      <c r="MNF133" s="93"/>
      <c r="MNI133" s="93"/>
      <c r="MNL133" s="93"/>
      <c r="MNW133" s="93"/>
      <c r="MNX133" s="93"/>
      <c r="MOC133" s="93"/>
      <c r="MOG133" s="93"/>
      <c r="MOH133" s="93"/>
      <c r="MOP133" s="93"/>
      <c r="MOQ133" s="93"/>
      <c r="MPQ133" s="93"/>
      <c r="MPR133" s="93"/>
      <c r="MPS133" s="93"/>
      <c r="MPT133" s="93"/>
      <c r="MPU133" s="93"/>
      <c r="MPV133" s="93"/>
      <c r="MPW133" s="93"/>
      <c r="MPX133" s="93"/>
      <c r="MPY133" s="93"/>
      <c r="MPZ133" s="93"/>
      <c r="MQA133" s="93"/>
      <c r="MQB133" s="93"/>
      <c r="MQC133" s="93"/>
      <c r="MQD133" s="93"/>
      <c r="MQE133" s="93"/>
      <c r="MQF133" s="93"/>
      <c r="MQG133" s="93"/>
      <c r="MQH133" s="93"/>
      <c r="MQI133" s="93"/>
      <c r="MQJ133" s="93"/>
      <c r="MQK133" s="93"/>
      <c r="MQL133" s="93"/>
      <c r="MQM133" s="93"/>
      <c r="MQN133" s="93"/>
      <c r="MQO133" s="93"/>
      <c r="MQP133" s="93"/>
      <c r="MQQ133" s="93"/>
      <c r="MQR133" s="93"/>
      <c r="MQS133" s="93"/>
      <c r="MQT133" s="93"/>
      <c r="MQU133" s="93"/>
      <c r="MQV133" s="93"/>
      <c r="MQW133" s="93"/>
      <c r="MQX133" s="93"/>
      <c r="MQY133" s="93"/>
      <c r="MQZ133" s="93"/>
      <c r="MRA133" s="93"/>
      <c r="MRB133" s="93"/>
      <c r="MRC133" s="93"/>
      <c r="MRD133" s="93"/>
      <c r="MRE133" s="93"/>
      <c r="MRF133" s="93"/>
      <c r="MRG133" s="93"/>
      <c r="MRH133" s="93"/>
      <c r="MRI133" s="93"/>
      <c r="MRJ133" s="93"/>
      <c r="MRK133" s="93"/>
      <c r="MRL133" s="93"/>
      <c r="MRM133" s="93"/>
      <c r="MRN133" s="93"/>
      <c r="MRO133" s="93"/>
      <c r="MRP133" s="93"/>
      <c r="MRQ133" s="93"/>
      <c r="MRR133" s="93"/>
      <c r="MRS133" s="93"/>
      <c r="MRT133" s="93"/>
      <c r="MRU133" s="93"/>
      <c r="MRV133" s="93"/>
      <c r="MSB133" s="93"/>
      <c r="MSE133" s="93"/>
      <c r="MSH133" s="93"/>
      <c r="MSK133" s="93"/>
      <c r="MSN133" s="93"/>
      <c r="MSQ133" s="93"/>
      <c r="MSW133" s="93"/>
      <c r="MTF133" s="93"/>
      <c r="MTI133" s="93"/>
      <c r="MTL133" s="93"/>
      <c r="MTO133" s="93"/>
      <c r="MUA133" s="93"/>
      <c r="MUG133" s="93"/>
      <c r="MUJ133" s="93"/>
      <c r="MUM133" s="93"/>
      <c r="MUP133" s="93"/>
      <c r="MUV133" s="93"/>
      <c r="MUY133" s="93"/>
      <c r="MVB133" s="93"/>
      <c r="MVE133" s="93"/>
      <c r="MVG133" s="93"/>
      <c r="MVH133" s="93"/>
      <c r="MVM133" s="93"/>
      <c r="MVP133" s="93"/>
      <c r="MVS133" s="93"/>
      <c r="MVV133" s="93"/>
      <c r="MVY133" s="93"/>
      <c r="MWB133" s="93"/>
      <c r="MWE133" s="93"/>
      <c r="MWK133" s="93"/>
      <c r="MWN133" s="93"/>
      <c r="MWQ133" s="93"/>
      <c r="MWS133" s="93"/>
      <c r="MWT133" s="93"/>
      <c r="MXB133" s="93"/>
      <c r="MXE133" s="93"/>
      <c r="MXH133" s="93"/>
      <c r="MXS133" s="93"/>
      <c r="MXT133" s="93"/>
      <c r="MXY133" s="93"/>
      <c r="MYC133" s="93"/>
      <c r="MYD133" s="93"/>
      <c r="MYL133" s="93"/>
      <c r="MYM133" s="93"/>
      <c r="MZM133" s="93"/>
      <c r="MZN133" s="93"/>
      <c r="MZO133" s="93"/>
      <c r="MZP133" s="93"/>
      <c r="MZQ133" s="93"/>
      <c r="MZR133" s="93"/>
      <c r="MZS133" s="93"/>
      <c r="MZT133" s="93"/>
      <c r="MZU133" s="93"/>
      <c r="MZV133" s="93"/>
      <c r="MZW133" s="93"/>
      <c r="MZX133" s="93"/>
      <c r="MZY133" s="93"/>
      <c r="MZZ133" s="93"/>
      <c r="NAA133" s="93"/>
      <c r="NAB133" s="93"/>
      <c r="NAC133" s="93"/>
      <c r="NAD133" s="93"/>
      <c r="NAE133" s="93"/>
      <c r="NAF133" s="93"/>
      <c r="NAG133" s="93"/>
      <c r="NAH133" s="93"/>
      <c r="NAI133" s="93"/>
      <c r="NAJ133" s="93"/>
      <c r="NAK133" s="93"/>
      <c r="NAL133" s="93"/>
      <c r="NAM133" s="93"/>
      <c r="NAN133" s="93"/>
      <c r="NAO133" s="93"/>
      <c r="NAP133" s="93"/>
      <c r="NAQ133" s="93"/>
      <c r="NAR133" s="93"/>
      <c r="NAS133" s="93"/>
      <c r="NAT133" s="93"/>
      <c r="NAU133" s="93"/>
      <c r="NAV133" s="93"/>
      <c r="NAW133" s="93"/>
      <c r="NAX133" s="93"/>
      <c r="NAY133" s="93"/>
      <c r="NAZ133" s="93"/>
      <c r="NBA133" s="93"/>
      <c r="NBB133" s="93"/>
      <c r="NBC133" s="93"/>
      <c r="NBD133" s="93"/>
      <c r="NBE133" s="93"/>
      <c r="NBF133" s="93"/>
      <c r="NBG133" s="93"/>
      <c r="NBH133" s="93"/>
      <c r="NBI133" s="93"/>
      <c r="NBJ133" s="93"/>
      <c r="NBK133" s="93"/>
      <c r="NBL133" s="93"/>
      <c r="NBM133" s="93"/>
      <c r="NBN133" s="93"/>
      <c r="NBO133" s="93"/>
      <c r="NBP133" s="93"/>
      <c r="NBQ133" s="93"/>
      <c r="NBR133" s="93"/>
      <c r="NBX133" s="93"/>
      <c r="NCA133" s="93"/>
      <c r="NCD133" s="93"/>
      <c r="NCG133" s="93"/>
      <c r="NCJ133" s="93"/>
      <c r="NCM133" s="93"/>
      <c r="NCS133" s="93"/>
      <c r="NDB133" s="93"/>
      <c r="NDE133" s="93"/>
      <c r="NDH133" s="93"/>
      <c r="NDK133" s="93"/>
      <c r="NDW133" s="93"/>
      <c r="NEC133" s="93"/>
      <c r="NEF133" s="93"/>
      <c r="NEI133" s="93"/>
      <c r="NEL133" s="93"/>
      <c r="NER133" s="93"/>
      <c r="NEU133" s="93"/>
      <c r="NEX133" s="93"/>
      <c r="NFA133" s="93"/>
      <c r="NFC133" s="93"/>
      <c r="NFD133" s="93"/>
      <c r="NFI133" s="93"/>
      <c r="NFL133" s="93"/>
      <c r="NFO133" s="93"/>
      <c r="NFR133" s="93"/>
      <c r="NFU133" s="93"/>
      <c r="NFX133" s="93"/>
      <c r="NGA133" s="93"/>
      <c r="NGG133" s="93"/>
      <c r="NGJ133" s="93"/>
      <c r="NGM133" s="93"/>
      <c r="NGO133" s="93"/>
      <c r="NGP133" s="93"/>
      <c r="NGX133" s="93"/>
      <c r="NHA133" s="93"/>
      <c r="NHD133" s="93"/>
      <c r="NHO133" s="93"/>
      <c r="NHP133" s="93"/>
      <c r="NHU133" s="93"/>
      <c r="NHY133" s="93"/>
      <c r="NHZ133" s="93"/>
      <c r="NIH133" s="93"/>
      <c r="NII133" s="93"/>
      <c r="NJI133" s="93"/>
      <c r="NJJ133" s="93"/>
      <c r="NJK133" s="93"/>
      <c r="NJL133" s="93"/>
      <c r="NJM133" s="93"/>
      <c r="NJN133" s="93"/>
      <c r="NJO133" s="93"/>
      <c r="NJP133" s="93"/>
      <c r="NJQ133" s="93"/>
      <c r="NJR133" s="93"/>
      <c r="NJS133" s="93"/>
      <c r="NJT133" s="93"/>
      <c r="NJU133" s="93"/>
      <c r="NJV133" s="93"/>
      <c r="NJW133" s="93"/>
      <c r="NJX133" s="93"/>
      <c r="NJY133" s="93"/>
      <c r="NJZ133" s="93"/>
      <c r="NKA133" s="93"/>
      <c r="NKB133" s="93"/>
      <c r="NKC133" s="93"/>
      <c r="NKD133" s="93"/>
      <c r="NKE133" s="93"/>
      <c r="NKF133" s="93"/>
      <c r="NKG133" s="93"/>
      <c r="NKH133" s="93"/>
      <c r="NKI133" s="93"/>
      <c r="NKJ133" s="93"/>
      <c r="NKK133" s="93"/>
      <c r="NKL133" s="93"/>
      <c r="NKM133" s="93"/>
      <c r="NKN133" s="93"/>
      <c r="NKO133" s="93"/>
      <c r="NKP133" s="93"/>
      <c r="NKQ133" s="93"/>
      <c r="NKR133" s="93"/>
      <c r="NKS133" s="93"/>
      <c r="NKT133" s="93"/>
      <c r="NKU133" s="93"/>
      <c r="NKV133" s="93"/>
      <c r="NKW133" s="93"/>
      <c r="NKX133" s="93"/>
      <c r="NKY133" s="93"/>
      <c r="NKZ133" s="93"/>
      <c r="NLA133" s="93"/>
      <c r="NLB133" s="93"/>
      <c r="NLC133" s="93"/>
      <c r="NLD133" s="93"/>
      <c r="NLE133" s="93"/>
      <c r="NLF133" s="93"/>
      <c r="NLG133" s="93"/>
      <c r="NLH133" s="93"/>
      <c r="NLI133" s="93"/>
      <c r="NLJ133" s="93"/>
      <c r="NLK133" s="93"/>
      <c r="NLL133" s="93"/>
      <c r="NLM133" s="93"/>
      <c r="NLN133" s="93"/>
      <c r="NLT133" s="93"/>
      <c r="NLW133" s="93"/>
      <c r="NLZ133" s="93"/>
      <c r="NMC133" s="93"/>
      <c r="NMF133" s="93"/>
      <c r="NMI133" s="93"/>
      <c r="NMO133" s="93"/>
      <c r="NMX133" s="93"/>
      <c r="NNA133" s="93"/>
      <c r="NND133" s="93"/>
      <c r="NNG133" s="93"/>
      <c r="NNS133" s="93"/>
      <c r="NNY133" s="93"/>
      <c r="NOB133" s="93"/>
      <c r="NOE133" s="93"/>
      <c r="NOH133" s="93"/>
      <c r="NON133" s="93"/>
      <c r="NOQ133" s="93"/>
      <c r="NOT133" s="93"/>
      <c r="NOW133" s="93"/>
      <c r="NOY133" s="93"/>
      <c r="NOZ133" s="93"/>
      <c r="NPE133" s="93"/>
      <c r="NPH133" s="93"/>
      <c r="NPK133" s="93"/>
      <c r="NPN133" s="93"/>
      <c r="NPQ133" s="93"/>
      <c r="NPT133" s="93"/>
      <c r="NPW133" s="93"/>
      <c r="NQC133" s="93"/>
      <c r="NQF133" s="93"/>
      <c r="NQI133" s="93"/>
      <c r="NQK133" s="93"/>
      <c r="NQL133" s="93"/>
      <c r="NQT133" s="93"/>
      <c r="NQW133" s="93"/>
      <c r="NQZ133" s="93"/>
      <c r="NRK133" s="93"/>
      <c r="NRL133" s="93"/>
      <c r="NRQ133" s="93"/>
      <c r="NRU133" s="93"/>
      <c r="NRV133" s="93"/>
      <c r="NSD133" s="93"/>
      <c r="NSE133" s="93"/>
      <c r="NTE133" s="93"/>
      <c r="NTF133" s="93"/>
      <c r="NTG133" s="93"/>
      <c r="NTH133" s="93"/>
      <c r="NTI133" s="93"/>
      <c r="NTJ133" s="93"/>
      <c r="NTK133" s="93"/>
      <c r="NTL133" s="93"/>
      <c r="NTM133" s="93"/>
      <c r="NTN133" s="93"/>
      <c r="NTO133" s="93"/>
      <c r="NTP133" s="93"/>
      <c r="NTQ133" s="93"/>
      <c r="NTR133" s="93"/>
      <c r="NTS133" s="93"/>
      <c r="NTT133" s="93"/>
      <c r="NTU133" s="93"/>
      <c r="NTV133" s="93"/>
      <c r="NTW133" s="93"/>
      <c r="NTX133" s="93"/>
      <c r="NTY133" s="93"/>
      <c r="NTZ133" s="93"/>
      <c r="NUA133" s="93"/>
      <c r="NUB133" s="93"/>
      <c r="NUC133" s="93"/>
      <c r="NUD133" s="93"/>
      <c r="NUE133" s="93"/>
      <c r="NUF133" s="93"/>
      <c r="NUG133" s="93"/>
      <c r="NUH133" s="93"/>
      <c r="NUI133" s="93"/>
      <c r="NUJ133" s="93"/>
      <c r="NUK133" s="93"/>
      <c r="NUL133" s="93"/>
      <c r="NUM133" s="93"/>
      <c r="NUN133" s="93"/>
      <c r="NUO133" s="93"/>
      <c r="NUP133" s="93"/>
      <c r="NUQ133" s="93"/>
      <c r="NUR133" s="93"/>
      <c r="NUS133" s="93"/>
      <c r="NUT133" s="93"/>
      <c r="NUU133" s="93"/>
      <c r="NUV133" s="93"/>
      <c r="NUW133" s="93"/>
      <c r="NUX133" s="93"/>
      <c r="NUY133" s="93"/>
      <c r="NUZ133" s="93"/>
      <c r="NVA133" s="93"/>
      <c r="NVB133" s="93"/>
      <c r="NVC133" s="93"/>
      <c r="NVD133" s="93"/>
      <c r="NVE133" s="93"/>
      <c r="NVF133" s="93"/>
      <c r="NVG133" s="93"/>
      <c r="NVH133" s="93"/>
      <c r="NVI133" s="93"/>
      <c r="NVJ133" s="93"/>
      <c r="NVP133" s="93"/>
      <c r="NVS133" s="93"/>
      <c r="NVV133" s="93"/>
      <c r="NVY133" s="93"/>
      <c r="NWB133" s="93"/>
      <c r="NWE133" s="93"/>
      <c r="NWK133" s="93"/>
      <c r="NWT133" s="93"/>
      <c r="NWW133" s="93"/>
      <c r="NWZ133" s="93"/>
      <c r="NXC133" s="93"/>
      <c r="NXO133" s="93"/>
      <c r="NXU133" s="93"/>
      <c r="NXX133" s="93"/>
      <c r="NYA133" s="93"/>
      <c r="NYD133" s="93"/>
      <c r="NYJ133" s="93"/>
      <c r="NYM133" s="93"/>
      <c r="NYP133" s="93"/>
      <c r="NYS133" s="93"/>
      <c r="NYU133" s="93"/>
      <c r="NYV133" s="93"/>
      <c r="NZA133" s="93"/>
      <c r="NZD133" s="93"/>
      <c r="NZG133" s="93"/>
      <c r="NZJ133" s="93"/>
      <c r="NZM133" s="93"/>
      <c r="NZP133" s="93"/>
      <c r="NZS133" s="93"/>
      <c r="NZY133" s="93"/>
      <c r="OAB133" s="93"/>
      <c r="OAE133" s="93"/>
      <c r="OAG133" s="93"/>
      <c r="OAH133" s="93"/>
      <c r="OAP133" s="93"/>
      <c r="OAS133" s="93"/>
      <c r="OAV133" s="93"/>
      <c r="OBG133" s="93"/>
      <c r="OBH133" s="93"/>
      <c r="OBM133" s="93"/>
      <c r="OBQ133" s="93"/>
      <c r="OBR133" s="93"/>
      <c r="OBZ133" s="93"/>
      <c r="OCA133" s="93"/>
      <c r="ODA133" s="93"/>
      <c r="ODB133" s="93"/>
      <c r="ODC133" s="93"/>
      <c r="ODD133" s="93"/>
      <c r="ODE133" s="93"/>
      <c r="ODF133" s="93"/>
      <c r="ODG133" s="93"/>
      <c r="ODH133" s="93"/>
      <c r="ODI133" s="93"/>
      <c r="ODJ133" s="93"/>
      <c r="ODK133" s="93"/>
      <c r="ODL133" s="93"/>
      <c r="ODM133" s="93"/>
      <c r="ODN133" s="93"/>
      <c r="ODO133" s="93"/>
      <c r="ODP133" s="93"/>
      <c r="ODQ133" s="93"/>
      <c r="ODR133" s="93"/>
      <c r="ODS133" s="93"/>
      <c r="ODT133" s="93"/>
      <c r="ODU133" s="93"/>
      <c r="ODV133" s="93"/>
      <c r="ODW133" s="93"/>
      <c r="ODX133" s="93"/>
      <c r="ODY133" s="93"/>
      <c r="ODZ133" s="93"/>
      <c r="OEA133" s="93"/>
      <c r="OEB133" s="93"/>
      <c r="OEC133" s="93"/>
      <c r="OED133" s="93"/>
      <c r="OEE133" s="93"/>
      <c r="OEF133" s="93"/>
      <c r="OEG133" s="93"/>
      <c r="OEH133" s="93"/>
      <c r="OEI133" s="93"/>
      <c r="OEJ133" s="93"/>
      <c r="OEK133" s="93"/>
      <c r="OEL133" s="93"/>
      <c r="OEM133" s="93"/>
      <c r="OEN133" s="93"/>
      <c r="OEO133" s="93"/>
      <c r="OEP133" s="93"/>
      <c r="OEQ133" s="93"/>
      <c r="OER133" s="93"/>
      <c r="OES133" s="93"/>
      <c r="OET133" s="93"/>
      <c r="OEU133" s="93"/>
      <c r="OEV133" s="93"/>
      <c r="OEW133" s="93"/>
      <c r="OEX133" s="93"/>
      <c r="OEY133" s="93"/>
      <c r="OEZ133" s="93"/>
      <c r="OFA133" s="93"/>
      <c r="OFB133" s="93"/>
      <c r="OFC133" s="93"/>
      <c r="OFD133" s="93"/>
      <c r="OFE133" s="93"/>
      <c r="OFF133" s="93"/>
      <c r="OFL133" s="93"/>
      <c r="OFO133" s="93"/>
      <c r="OFR133" s="93"/>
      <c r="OFU133" s="93"/>
      <c r="OFX133" s="93"/>
      <c r="OGA133" s="93"/>
      <c r="OGG133" s="93"/>
      <c r="OGP133" s="93"/>
      <c r="OGS133" s="93"/>
      <c r="OGV133" s="93"/>
      <c r="OGY133" s="93"/>
      <c r="OHK133" s="93"/>
      <c r="OHQ133" s="93"/>
      <c r="OHT133" s="93"/>
      <c r="OHW133" s="93"/>
      <c r="OHZ133" s="93"/>
      <c r="OIF133" s="93"/>
      <c r="OII133" s="93"/>
      <c r="OIL133" s="93"/>
      <c r="OIO133" s="93"/>
      <c r="OIQ133" s="93"/>
      <c r="OIR133" s="93"/>
      <c r="OIW133" s="93"/>
      <c r="OIZ133" s="93"/>
      <c r="OJC133" s="93"/>
      <c r="OJF133" s="93"/>
      <c r="OJI133" s="93"/>
      <c r="OJL133" s="93"/>
      <c r="OJO133" s="93"/>
      <c r="OJU133" s="93"/>
      <c r="OJX133" s="93"/>
      <c r="OKA133" s="93"/>
      <c r="OKC133" s="93"/>
      <c r="OKD133" s="93"/>
      <c r="OKL133" s="93"/>
      <c r="OKO133" s="93"/>
      <c r="OKR133" s="93"/>
      <c r="OLC133" s="93"/>
      <c r="OLD133" s="93"/>
      <c r="OLI133" s="93"/>
      <c r="OLM133" s="93"/>
      <c r="OLN133" s="93"/>
      <c r="OLV133" s="93"/>
      <c r="OLW133" s="93"/>
      <c r="OMW133" s="93"/>
      <c r="OMX133" s="93"/>
      <c r="OMY133" s="93"/>
      <c r="OMZ133" s="93"/>
      <c r="ONA133" s="93"/>
      <c r="ONB133" s="93"/>
      <c r="ONC133" s="93"/>
      <c r="OND133" s="93"/>
      <c r="ONE133" s="93"/>
      <c r="ONF133" s="93"/>
      <c r="ONG133" s="93"/>
      <c r="ONH133" s="93"/>
      <c r="ONI133" s="93"/>
      <c r="ONJ133" s="93"/>
      <c r="ONK133" s="93"/>
      <c r="ONL133" s="93"/>
      <c r="ONM133" s="93"/>
      <c r="ONN133" s="93"/>
      <c r="ONO133" s="93"/>
      <c r="ONP133" s="93"/>
      <c r="ONQ133" s="93"/>
      <c r="ONR133" s="93"/>
      <c r="ONS133" s="93"/>
      <c r="ONT133" s="93"/>
      <c r="ONU133" s="93"/>
      <c r="ONV133" s="93"/>
      <c r="ONW133" s="93"/>
      <c r="ONX133" s="93"/>
      <c r="ONY133" s="93"/>
      <c r="ONZ133" s="93"/>
      <c r="OOA133" s="93"/>
      <c r="OOB133" s="93"/>
      <c r="OOC133" s="93"/>
      <c r="OOD133" s="93"/>
      <c r="OOE133" s="93"/>
      <c r="OOF133" s="93"/>
      <c r="OOG133" s="93"/>
      <c r="OOH133" s="93"/>
      <c r="OOI133" s="93"/>
      <c r="OOJ133" s="93"/>
      <c r="OOK133" s="93"/>
      <c r="OOL133" s="93"/>
      <c r="OOM133" s="93"/>
      <c r="OON133" s="93"/>
      <c r="OOO133" s="93"/>
      <c r="OOP133" s="93"/>
      <c r="OOQ133" s="93"/>
      <c r="OOR133" s="93"/>
      <c r="OOS133" s="93"/>
      <c r="OOT133" s="93"/>
      <c r="OOU133" s="93"/>
      <c r="OOV133" s="93"/>
      <c r="OOW133" s="93"/>
      <c r="OOX133" s="93"/>
      <c r="OOY133" s="93"/>
      <c r="OOZ133" s="93"/>
      <c r="OPA133" s="93"/>
      <c r="OPB133" s="93"/>
      <c r="OPH133" s="93"/>
      <c r="OPK133" s="93"/>
      <c r="OPN133" s="93"/>
      <c r="OPQ133" s="93"/>
      <c r="OPT133" s="93"/>
      <c r="OPW133" s="93"/>
      <c r="OQC133" s="93"/>
      <c r="OQL133" s="93"/>
      <c r="OQO133" s="93"/>
      <c r="OQR133" s="93"/>
      <c r="OQU133" s="93"/>
      <c r="ORG133" s="93"/>
      <c r="ORM133" s="93"/>
      <c r="ORP133" s="93"/>
      <c r="ORS133" s="93"/>
      <c r="ORV133" s="93"/>
      <c r="OSB133" s="93"/>
      <c r="OSE133" s="93"/>
      <c r="OSH133" s="93"/>
      <c r="OSK133" s="93"/>
      <c r="OSM133" s="93"/>
      <c r="OSN133" s="93"/>
      <c r="OSS133" s="93"/>
      <c r="OSV133" s="93"/>
      <c r="OSY133" s="93"/>
      <c r="OTB133" s="93"/>
      <c r="OTE133" s="93"/>
      <c r="OTH133" s="93"/>
      <c r="OTK133" s="93"/>
      <c r="OTQ133" s="93"/>
      <c r="OTT133" s="93"/>
      <c r="OTW133" s="93"/>
      <c r="OTY133" s="93"/>
      <c r="OTZ133" s="93"/>
      <c r="OUH133" s="93"/>
      <c r="OUK133" s="93"/>
      <c r="OUN133" s="93"/>
      <c r="OUY133" s="93"/>
      <c r="OUZ133" s="93"/>
      <c r="OVE133" s="93"/>
      <c r="OVI133" s="93"/>
      <c r="OVJ133" s="93"/>
      <c r="OVR133" s="93"/>
      <c r="OVS133" s="93"/>
      <c r="OWS133" s="93"/>
      <c r="OWT133" s="93"/>
      <c r="OWU133" s="93"/>
      <c r="OWV133" s="93"/>
      <c r="OWW133" s="93"/>
      <c r="OWX133" s="93"/>
      <c r="OWY133" s="93"/>
      <c r="OWZ133" s="93"/>
      <c r="OXA133" s="93"/>
      <c r="OXB133" s="93"/>
      <c r="OXC133" s="93"/>
      <c r="OXD133" s="93"/>
      <c r="OXE133" s="93"/>
      <c r="OXF133" s="93"/>
      <c r="OXG133" s="93"/>
      <c r="OXH133" s="93"/>
      <c r="OXI133" s="93"/>
      <c r="OXJ133" s="93"/>
      <c r="OXK133" s="93"/>
      <c r="OXL133" s="93"/>
      <c r="OXM133" s="93"/>
      <c r="OXN133" s="93"/>
      <c r="OXO133" s="93"/>
      <c r="OXP133" s="93"/>
      <c r="OXQ133" s="93"/>
      <c r="OXR133" s="93"/>
      <c r="OXS133" s="93"/>
      <c r="OXT133" s="93"/>
      <c r="OXU133" s="93"/>
      <c r="OXV133" s="93"/>
      <c r="OXW133" s="93"/>
      <c r="OXX133" s="93"/>
      <c r="OXY133" s="93"/>
      <c r="OXZ133" s="93"/>
      <c r="OYA133" s="93"/>
      <c r="OYB133" s="93"/>
      <c r="OYC133" s="93"/>
      <c r="OYD133" s="93"/>
      <c r="OYE133" s="93"/>
      <c r="OYF133" s="93"/>
      <c r="OYG133" s="93"/>
      <c r="OYH133" s="93"/>
      <c r="OYI133" s="93"/>
      <c r="OYJ133" s="93"/>
      <c r="OYK133" s="93"/>
      <c r="OYL133" s="93"/>
      <c r="OYM133" s="93"/>
      <c r="OYN133" s="93"/>
      <c r="OYO133" s="93"/>
      <c r="OYP133" s="93"/>
      <c r="OYQ133" s="93"/>
      <c r="OYR133" s="93"/>
      <c r="OYS133" s="93"/>
      <c r="OYT133" s="93"/>
      <c r="OYU133" s="93"/>
      <c r="OYV133" s="93"/>
      <c r="OYW133" s="93"/>
      <c r="OYX133" s="93"/>
      <c r="OZD133" s="93"/>
      <c r="OZG133" s="93"/>
      <c r="OZJ133" s="93"/>
      <c r="OZM133" s="93"/>
      <c r="OZP133" s="93"/>
      <c r="OZS133" s="93"/>
      <c r="OZY133" s="93"/>
      <c r="PAH133" s="93"/>
      <c r="PAK133" s="93"/>
      <c r="PAN133" s="93"/>
      <c r="PAQ133" s="93"/>
      <c r="PBC133" s="93"/>
      <c r="PBI133" s="93"/>
      <c r="PBL133" s="93"/>
      <c r="PBO133" s="93"/>
      <c r="PBR133" s="93"/>
      <c r="PBX133" s="93"/>
      <c r="PCA133" s="93"/>
      <c r="PCD133" s="93"/>
      <c r="PCG133" s="93"/>
      <c r="PCI133" s="93"/>
      <c r="PCJ133" s="93"/>
      <c r="PCO133" s="93"/>
      <c r="PCR133" s="93"/>
      <c r="PCU133" s="93"/>
      <c r="PCX133" s="93"/>
      <c r="PDA133" s="93"/>
      <c r="PDD133" s="93"/>
      <c r="PDG133" s="93"/>
      <c r="PDM133" s="93"/>
      <c r="PDP133" s="93"/>
      <c r="PDS133" s="93"/>
      <c r="PDU133" s="93"/>
      <c r="PDV133" s="93"/>
      <c r="PED133" s="93"/>
      <c r="PEG133" s="93"/>
      <c r="PEJ133" s="93"/>
      <c r="PEU133" s="93"/>
      <c r="PEV133" s="93"/>
      <c r="PFA133" s="93"/>
      <c r="PFE133" s="93"/>
      <c r="PFF133" s="93"/>
      <c r="PFN133" s="93"/>
      <c r="PFO133" s="93"/>
      <c r="PGO133" s="93"/>
      <c r="PGP133" s="93"/>
      <c r="PGQ133" s="93"/>
      <c r="PGR133" s="93"/>
      <c r="PGS133" s="93"/>
      <c r="PGT133" s="93"/>
      <c r="PGU133" s="93"/>
      <c r="PGV133" s="93"/>
      <c r="PGW133" s="93"/>
      <c r="PGX133" s="93"/>
      <c r="PGY133" s="93"/>
      <c r="PGZ133" s="93"/>
      <c r="PHA133" s="93"/>
      <c r="PHB133" s="93"/>
      <c r="PHC133" s="93"/>
      <c r="PHD133" s="93"/>
      <c r="PHE133" s="93"/>
      <c r="PHF133" s="93"/>
      <c r="PHG133" s="93"/>
      <c r="PHH133" s="93"/>
      <c r="PHI133" s="93"/>
      <c r="PHJ133" s="93"/>
      <c r="PHK133" s="93"/>
      <c r="PHL133" s="93"/>
      <c r="PHM133" s="93"/>
      <c r="PHN133" s="93"/>
      <c r="PHO133" s="93"/>
      <c r="PHP133" s="93"/>
      <c r="PHQ133" s="93"/>
      <c r="PHR133" s="93"/>
      <c r="PHS133" s="93"/>
      <c r="PHT133" s="93"/>
      <c r="PHU133" s="93"/>
      <c r="PHV133" s="93"/>
      <c r="PHW133" s="93"/>
      <c r="PHX133" s="93"/>
      <c r="PHY133" s="93"/>
      <c r="PHZ133" s="93"/>
      <c r="PIA133" s="93"/>
      <c r="PIB133" s="93"/>
      <c r="PIC133" s="93"/>
      <c r="PID133" s="93"/>
      <c r="PIE133" s="93"/>
      <c r="PIF133" s="93"/>
      <c r="PIG133" s="93"/>
      <c r="PIH133" s="93"/>
      <c r="PII133" s="93"/>
      <c r="PIJ133" s="93"/>
      <c r="PIK133" s="93"/>
      <c r="PIL133" s="93"/>
      <c r="PIM133" s="93"/>
      <c r="PIN133" s="93"/>
      <c r="PIO133" s="93"/>
      <c r="PIP133" s="93"/>
      <c r="PIQ133" s="93"/>
      <c r="PIR133" s="93"/>
      <c r="PIS133" s="93"/>
      <c r="PIT133" s="93"/>
      <c r="PIZ133" s="93"/>
      <c r="PJC133" s="93"/>
      <c r="PJF133" s="93"/>
      <c r="PJI133" s="93"/>
      <c r="PJL133" s="93"/>
      <c r="PJO133" s="93"/>
      <c r="PJU133" s="93"/>
      <c r="PKD133" s="93"/>
      <c r="PKG133" s="93"/>
      <c r="PKJ133" s="93"/>
      <c r="PKM133" s="93"/>
      <c r="PKY133" s="93"/>
      <c r="PLE133" s="93"/>
      <c r="PLH133" s="93"/>
      <c r="PLK133" s="93"/>
      <c r="PLN133" s="93"/>
      <c r="PLT133" s="93"/>
      <c r="PLW133" s="93"/>
      <c r="PLZ133" s="93"/>
      <c r="PMC133" s="93"/>
      <c r="PME133" s="93"/>
      <c r="PMF133" s="93"/>
      <c r="PMK133" s="93"/>
      <c r="PMN133" s="93"/>
      <c r="PMQ133" s="93"/>
      <c r="PMT133" s="93"/>
      <c r="PMW133" s="93"/>
      <c r="PMZ133" s="93"/>
      <c r="PNC133" s="93"/>
      <c r="PNI133" s="93"/>
      <c r="PNL133" s="93"/>
      <c r="PNO133" s="93"/>
      <c r="PNQ133" s="93"/>
      <c r="PNR133" s="93"/>
      <c r="PNZ133" s="93"/>
      <c r="POC133" s="93"/>
      <c r="POF133" s="93"/>
      <c r="POQ133" s="93"/>
      <c r="POR133" s="93"/>
      <c r="POW133" s="93"/>
      <c r="PPA133" s="93"/>
      <c r="PPB133" s="93"/>
      <c r="PPJ133" s="93"/>
      <c r="PPK133" s="93"/>
      <c r="PQK133" s="93"/>
      <c r="PQL133" s="93"/>
      <c r="PQM133" s="93"/>
      <c r="PQN133" s="93"/>
      <c r="PQO133" s="93"/>
      <c r="PQP133" s="93"/>
      <c r="PQQ133" s="93"/>
      <c r="PQR133" s="93"/>
      <c r="PQS133" s="93"/>
      <c r="PQT133" s="93"/>
      <c r="PQU133" s="93"/>
      <c r="PQV133" s="93"/>
      <c r="PQW133" s="93"/>
      <c r="PQX133" s="93"/>
      <c r="PQY133" s="93"/>
      <c r="PQZ133" s="93"/>
      <c r="PRA133" s="93"/>
      <c r="PRB133" s="93"/>
      <c r="PRC133" s="93"/>
      <c r="PRD133" s="93"/>
      <c r="PRE133" s="93"/>
      <c r="PRF133" s="93"/>
      <c r="PRG133" s="93"/>
      <c r="PRH133" s="93"/>
      <c r="PRI133" s="93"/>
      <c r="PRJ133" s="93"/>
      <c r="PRK133" s="93"/>
      <c r="PRL133" s="93"/>
      <c r="PRM133" s="93"/>
      <c r="PRN133" s="93"/>
      <c r="PRO133" s="93"/>
      <c r="PRP133" s="93"/>
      <c r="PRQ133" s="93"/>
      <c r="PRR133" s="93"/>
      <c r="PRS133" s="93"/>
      <c r="PRT133" s="93"/>
      <c r="PRU133" s="93"/>
      <c r="PRV133" s="93"/>
      <c r="PRW133" s="93"/>
      <c r="PRX133" s="93"/>
      <c r="PRY133" s="93"/>
      <c r="PRZ133" s="93"/>
      <c r="PSA133" s="93"/>
      <c r="PSB133" s="93"/>
      <c r="PSC133" s="93"/>
      <c r="PSD133" s="93"/>
      <c r="PSE133" s="93"/>
      <c r="PSF133" s="93"/>
      <c r="PSG133" s="93"/>
      <c r="PSH133" s="93"/>
      <c r="PSI133" s="93"/>
      <c r="PSJ133" s="93"/>
      <c r="PSK133" s="93"/>
      <c r="PSL133" s="93"/>
      <c r="PSM133" s="93"/>
      <c r="PSN133" s="93"/>
      <c r="PSO133" s="93"/>
      <c r="PSP133" s="93"/>
      <c r="PSV133" s="93"/>
      <c r="PSY133" s="93"/>
      <c r="PTB133" s="93"/>
      <c r="PTE133" s="93"/>
      <c r="PTH133" s="93"/>
      <c r="PTK133" s="93"/>
      <c r="PTQ133" s="93"/>
      <c r="PTZ133" s="93"/>
      <c r="PUC133" s="93"/>
      <c r="PUF133" s="93"/>
      <c r="PUI133" s="93"/>
      <c r="PUU133" s="93"/>
      <c r="PVA133" s="93"/>
      <c r="PVD133" s="93"/>
      <c r="PVG133" s="93"/>
      <c r="PVJ133" s="93"/>
      <c r="PVP133" s="93"/>
      <c r="PVS133" s="93"/>
      <c r="PVV133" s="93"/>
      <c r="PVY133" s="93"/>
      <c r="PWA133" s="93"/>
      <c r="PWB133" s="93"/>
      <c r="PWG133" s="93"/>
      <c r="PWJ133" s="93"/>
      <c r="PWM133" s="93"/>
      <c r="PWP133" s="93"/>
      <c r="PWS133" s="93"/>
      <c r="PWV133" s="93"/>
      <c r="PWY133" s="93"/>
      <c r="PXE133" s="93"/>
      <c r="PXH133" s="93"/>
      <c r="PXK133" s="93"/>
      <c r="PXM133" s="93"/>
      <c r="PXN133" s="93"/>
      <c r="PXV133" s="93"/>
      <c r="PXY133" s="93"/>
      <c r="PYB133" s="93"/>
      <c r="PYM133" s="93"/>
      <c r="PYN133" s="93"/>
      <c r="PYS133" s="93"/>
      <c r="PYW133" s="93"/>
      <c r="PYX133" s="93"/>
      <c r="PZF133" s="93"/>
      <c r="PZG133" s="93"/>
      <c r="QAG133" s="93"/>
      <c r="QAH133" s="93"/>
      <c r="QAI133" s="93"/>
      <c r="QAJ133" s="93"/>
      <c r="QAK133" s="93"/>
      <c r="QAL133" s="93"/>
      <c r="QAM133" s="93"/>
      <c r="QAN133" s="93"/>
      <c r="QAO133" s="93"/>
      <c r="QAP133" s="93"/>
      <c r="QAQ133" s="93"/>
      <c r="QAR133" s="93"/>
      <c r="QAS133" s="93"/>
      <c r="QAT133" s="93"/>
      <c r="QAU133" s="93"/>
      <c r="QAV133" s="93"/>
      <c r="QAW133" s="93"/>
      <c r="QAX133" s="93"/>
      <c r="QAY133" s="93"/>
      <c r="QAZ133" s="93"/>
      <c r="QBA133" s="93"/>
      <c r="QBB133" s="93"/>
      <c r="QBC133" s="93"/>
      <c r="QBD133" s="93"/>
      <c r="QBE133" s="93"/>
      <c r="QBF133" s="93"/>
      <c r="QBG133" s="93"/>
      <c r="QBH133" s="93"/>
      <c r="QBI133" s="93"/>
      <c r="QBJ133" s="93"/>
      <c r="QBK133" s="93"/>
      <c r="QBL133" s="93"/>
      <c r="QBM133" s="93"/>
      <c r="QBN133" s="93"/>
      <c r="QBO133" s="93"/>
      <c r="QBP133" s="93"/>
      <c r="QBQ133" s="93"/>
      <c r="QBR133" s="93"/>
      <c r="QBS133" s="93"/>
      <c r="QBT133" s="93"/>
      <c r="QBU133" s="93"/>
      <c r="QBV133" s="93"/>
      <c r="QBW133" s="93"/>
      <c r="QBX133" s="93"/>
      <c r="QBY133" s="93"/>
      <c r="QBZ133" s="93"/>
      <c r="QCA133" s="93"/>
      <c r="QCB133" s="93"/>
      <c r="QCC133" s="93"/>
      <c r="QCD133" s="93"/>
      <c r="QCE133" s="93"/>
      <c r="QCF133" s="93"/>
      <c r="QCG133" s="93"/>
      <c r="QCH133" s="93"/>
      <c r="QCI133" s="93"/>
      <c r="QCJ133" s="93"/>
      <c r="QCK133" s="93"/>
      <c r="QCL133" s="93"/>
      <c r="QCR133" s="93"/>
      <c r="QCU133" s="93"/>
      <c r="QCX133" s="93"/>
      <c r="QDA133" s="93"/>
      <c r="QDD133" s="93"/>
      <c r="QDG133" s="93"/>
      <c r="QDM133" s="93"/>
      <c r="QDV133" s="93"/>
      <c r="QDY133" s="93"/>
      <c r="QEB133" s="93"/>
      <c r="QEE133" s="93"/>
      <c r="QEQ133" s="93"/>
      <c r="QEW133" s="93"/>
      <c r="QEZ133" s="93"/>
      <c r="QFC133" s="93"/>
      <c r="QFF133" s="93"/>
      <c r="QFL133" s="93"/>
      <c r="QFO133" s="93"/>
      <c r="QFR133" s="93"/>
      <c r="QFU133" s="93"/>
      <c r="QFW133" s="93"/>
      <c r="QFX133" s="93"/>
      <c r="QGC133" s="93"/>
      <c r="QGF133" s="93"/>
      <c r="QGI133" s="93"/>
      <c r="QGL133" s="93"/>
      <c r="QGO133" s="93"/>
      <c r="QGR133" s="93"/>
      <c r="QGU133" s="93"/>
      <c r="QHA133" s="93"/>
      <c r="QHD133" s="93"/>
      <c r="QHG133" s="93"/>
      <c r="QHI133" s="93"/>
      <c r="QHJ133" s="93"/>
      <c r="QHR133" s="93"/>
      <c r="QHU133" s="93"/>
      <c r="QHX133" s="93"/>
      <c r="QII133" s="93"/>
      <c r="QIJ133" s="93"/>
      <c r="QIO133" s="93"/>
      <c r="QIS133" s="93"/>
      <c r="QIT133" s="93"/>
      <c r="QJB133" s="93"/>
      <c r="QJC133" s="93"/>
      <c r="QKC133" s="93"/>
      <c r="QKD133" s="93"/>
      <c r="QKE133" s="93"/>
      <c r="QKF133" s="93"/>
      <c r="QKG133" s="93"/>
      <c r="QKH133" s="93"/>
      <c r="QKI133" s="93"/>
      <c r="QKJ133" s="93"/>
      <c r="QKK133" s="93"/>
      <c r="QKL133" s="93"/>
      <c r="QKM133" s="93"/>
      <c r="QKN133" s="93"/>
      <c r="QKO133" s="93"/>
      <c r="QKP133" s="93"/>
      <c r="QKQ133" s="93"/>
      <c r="QKR133" s="93"/>
      <c r="QKS133" s="93"/>
      <c r="QKT133" s="93"/>
      <c r="QKU133" s="93"/>
      <c r="QKV133" s="93"/>
      <c r="QKW133" s="93"/>
      <c r="QKX133" s="93"/>
      <c r="QKY133" s="93"/>
      <c r="QKZ133" s="93"/>
      <c r="QLA133" s="93"/>
      <c r="QLB133" s="93"/>
      <c r="QLC133" s="93"/>
      <c r="QLD133" s="93"/>
      <c r="QLE133" s="93"/>
      <c r="QLF133" s="93"/>
      <c r="QLG133" s="93"/>
      <c r="QLH133" s="93"/>
      <c r="QLI133" s="93"/>
      <c r="QLJ133" s="93"/>
      <c r="QLK133" s="93"/>
      <c r="QLL133" s="93"/>
      <c r="QLM133" s="93"/>
      <c r="QLN133" s="93"/>
      <c r="QLO133" s="93"/>
      <c r="QLP133" s="93"/>
      <c r="QLQ133" s="93"/>
      <c r="QLR133" s="93"/>
      <c r="QLS133" s="93"/>
      <c r="QLT133" s="93"/>
      <c r="QLU133" s="93"/>
      <c r="QLV133" s="93"/>
      <c r="QLW133" s="93"/>
      <c r="QLX133" s="93"/>
      <c r="QLY133" s="93"/>
      <c r="QLZ133" s="93"/>
      <c r="QMA133" s="93"/>
      <c r="QMB133" s="93"/>
      <c r="QMC133" s="93"/>
      <c r="QMD133" s="93"/>
      <c r="QME133" s="93"/>
      <c r="QMF133" s="93"/>
      <c r="QMG133" s="93"/>
      <c r="QMH133" s="93"/>
      <c r="QMN133" s="93"/>
      <c r="QMQ133" s="93"/>
      <c r="QMT133" s="93"/>
      <c r="QMW133" s="93"/>
      <c r="QMZ133" s="93"/>
      <c r="QNC133" s="93"/>
      <c r="QNI133" s="93"/>
      <c r="QNR133" s="93"/>
      <c r="QNU133" s="93"/>
      <c r="QNX133" s="93"/>
      <c r="QOA133" s="93"/>
      <c r="QOM133" s="93"/>
      <c r="QOS133" s="93"/>
      <c r="QOV133" s="93"/>
      <c r="QOY133" s="93"/>
      <c r="QPB133" s="93"/>
      <c r="QPH133" s="93"/>
      <c r="QPK133" s="93"/>
      <c r="QPN133" s="93"/>
      <c r="QPQ133" s="93"/>
      <c r="QPS133" s="93"/>
      <c r="QPT133" s="93"/>
      <c r="QPY133" s="93"/>
      <c r="QQB133" s="93"/>
      <c r="QQE133" s="93"/>
      <c r="QQH133" s="93"/>
      <c r="QQK133" s="93"/>
      <c r="QQN133" s="93"/>
      <c r="QQQ133" s="93"/>
      <c r="QQW133" s="93"/>
      <c r="QQZ133" s="93"/>
      <c r="QRC133" s="93"/>
      <c r="QRE133" s="93"/>
      <c r="QRF133" s="93"/>
      <c r="QRN133" s="93"/>
      <c r="QRQ133" s="93"/>
      <c r="QRT133" s="93"/>
      <c r="QSE133" s="93"/>
      <c r="QSF133" s="93"/>
      <c r="QSK133" s="93"/>
      <c r="QSO133" s="93"/>
      <c r="QSP133" s="93"/>
      <c r="QSX133" s="93"/>
      <c r="QSY133" s="93"/>
      <c r="QTY133" s="93"/>
      <c r="QTZ133" s="93"/>
      <c r="QUA133" s="93"/>
      <c r="QUB133" s="93"/>
      <c r="QUC133" s="93"/>
      <c r="QUD133" s="93"/>
      <c r="QUE133" s="93"/>
      <c r="QUF133" s="93"/>
      <c r="QUG133" s="93"/>
      <c r="QUH133" s="93"/>
      <c r="QUI133" s="93"/>
      <c r="QUJ133" s="93"/>
      <c r="QUK133" s="93"/>
      <c r="QUL133" s="93"/>
      <c r="QUM133" s="93"/>
      <c r="QUN133" s="93"/>
      <c r="QUO133" s="93"/>
      <c r="QUP133" s="93"/>
      <c r="QUQ133" s="93"/>
      <c r="QUR133" s="93"/>
      <c r="QUS133" s="93"/>
      <c r="QUT133" s="93"/>
      <c r="QUU133" s="93"/>
      <c r="QUV133" s="93"/>
      <c r="QUW133" s="93"/>
      <c r="QUX133" s="93"/>
      <c r="QUY133" s="93"/>
      <c r="QUZ133" s="93"/>
      <c r="QVA133" s="93"/>
      <c r="QVB133" s="93"/>
      <c r="QVC133" s="93"/>
      <c r="QVD133" s="93"/>
      <c r="QVE133" s="93"/>
      <c r="QVF133" s="93"/>
      <c r="QVG133" s="93"/>
      <c r="QVH133" s="93"/>
      <c r="QVI133" s="93"/>
      <c r="QVJ133" s="93"/>
      <c r="QVK133" s="93"/>
      <c r="QVL133" s="93"/>
      <c r="QVM133" s="93"/>
      <c r="QVN133" s="93"/>
      <c r="QVO133" s="93"/>
      <c r="QVP133" s="93"/>
      <c r="QVQ133" s="93"/>
      <c r="QVR133" s="93"/>
      <c r="QVS133" s="93"/>
      <c r="QVT133" s="93"/>
      <c r="QVU133" s="93"/>
      <c r="QVV133" s="93"/>
      <c r="QVW133" s="93"/>
      <c r="QVX133" s="93"/>
      <c r="QVY133" s="93"/>
      <c r="QVZ133" s="93"/>
      <c r="QWA133" s="93"/>
      <c r="QWB133" s="93"/>
      <c r="QWC133" s="93"/>
      <c r="QWD133" s="93"/>
      <c r="QWJ133" s="93"/>
      <c r="QWM133" s="93"/>
      <c r="QWP133" s="93"/>
      <c r="QWS133" s="93"/>
      <c r="QWV133" s="93"/>
      <c r="QWY133" s="93"/>
      <c r="QXE133" s="93"/>
      <c r="QXN133" s="93"/>
      <c r="QXQ133" s="93"/>
      <c r="QXT133" s="93"/>
      <c r="QXW133" s="93"/>
      <c r="QYI133" s="93"/>
      <c r="QYO133" s="93"/>
      <c r="QYR133" s="93"/>
      <c r="QYU133" s="93"/>
      <c r="QYX133" s="93"/>
      <c r="QZD133" s="93"/>
      <c r="QZG133" s="93"/>
      <c r="QZJ133" s="93"/>
      <c r="QZM133" s="93"/>
      <c r="QZO133" s="93"/>
      <c r="QZP133" s="93"/>
      <c r="QZU133" s="93"/>
      <c r="QZX133" s="93"/>
      <c r="RAA133" s="93"/>
      <c r="RAD133" s="93"/>
      <c r="RAG133" s="93"/>
      <c r="RAJ133" s="93"/>
      <c r="RAM133" s="93"/>
      <c r="RAS133" s="93"/>
      <c r="RAV133" s="93"/>
      <c r="RAY133" s="93"/>
      <c r="RBA133" s="93"/>
      <c r="RBB133" s="93"/>
      <c r="RBJ133" s="93"/>
      <c r="RBM133" s="93"/>
      <c r="RBP133" s="93"/>
      <c r="RCA133" s="93"/>
      <c r="RCB133" s="93"/>
      <c r="RCG133" s="93"/>
      <c r="RCK133" s="93"/>
      <c r="RCL133" s="93"/>
      <c r="RCT133" s="93"/>
      <c r="RCU133" s="93"/>
      <c r="RDU133" s="93"/>
      <c r="RDV133" s="93"/>
      <c r="RDW133" s="93"/>
      <c r="RDX133" s="93"/>
      <c r="RDY133" s="93"/>
      <c r="RDZ133" s="93"/>
      <c r="REA133" s="93"/>
      <c r="REB133" s="93"/>
      <c r="REC133" s="93"/>
      <c r="RED133" s="93"/>
      <c r="REE133" s="93"/>
      <c r="REF133" s="93"/>
      <c r="REG133" s="93"/>
      <c r="REH133" s="93"/>
      <c r="REI133" s="93"/>
      <c r="REJ133" s="93"/>
      <c r="REK133" s="93"/>
      <c r="REL133" s="93"/>
      <c r="REM133" s="93"/>
      <c r="REN133" s="93"/>
      <c r="REO133" s="93"/>
      <c r="REP133" s="93"/>
      <c r="REQ133" s="93"/>
      <c r="RER133" s="93"/>
      <c r="RES133" s="93"/>
      <c r="RET133" s="93"/>
      <c r="REU133" s="93"/>
      <c r="REV133" s="93"/>
      <c r="REW133" s="93"/>
      <c r="REX133" s="93"/>
      <c r="REY133" s="93"/>
      <c r="REZ133" s="93"/>
      <c r="RFA133" s="93"/>
      <c r="RFB133" s="93"/>
      <c r="RFC133" s="93"/>
      <c r="RFD133" s="93"/>
      <c r="RFE133" s="93"/>
      <c r="RFF133" s="93"/>
      <c r="RFG133" s="93"/>
      <c r="RFH133" s="93"/>
      <c r="RFI133" s="93"/>
      <c r="RFJ133" s="93"/>
      <c r="RFK133" s="93"/>
      <c r="RFL133" s="93"/>
      <c r="RFM133" s="93"/>
      <c r="RFN133" s="93"/>
      <c r="RFO133" s="93"/>
      <c r="RFP133" s="93"/>
      <c r="RFQ133" s="93"/>
      <c r="RFR133" s="93"/>
      <c r="RFS133" s="93"/>
      <c r="RFT133" s="93"/>
      <c r="RFU133" s="93"/>
      <c r="RFV133" s="93"/>
      <c r="RFW133" s="93"/>
      <c r="RFX133" s="93"/>
      <c r="RFY133" s="93"/>
      <c r="RFZ133" s="93"/>
      <c r="RGF133" s="93"/>
      <c r="RGI133" s="93"/>
      <c r="RGL133" s="93"/>
      <c r="RGO133" s="93"/>
      <c r="RGR133" s="93"/>
      <c r="RGU133" s="93"/>
      <c r="RHA133" s="93"/>
      <c r="RHJ133" s="93"/>
      <c r="RHM133" s="93"/>
      <c r="RHP133" s="93"/>
      <c r="RHS133" s="93"/>
      <c r="RIE133" s="93"/>
      <c r="RIK133" s="93"/>
      <c r="RIN133" s="93"/>
      <c r="RIQ133" s="93"/>
      <c r="RIT133" s="93"/>
      <c r="RIZ133" s="93"/>
      <c r="RJC133" s="93"/>
      <c r="RJF133" s="93"/>
      <c r="RJI133" s="93"/>
      <c r="RJK133" s="93"/>
      <c r="RJL133" s="93"/>
      <c r="RJQ133" s="93"/>
      <c r="RJT133" s="93"/>
      <c r="RJW133" s="93"/>
      <c r="RJZ133" s="93"/>
      <c r="RKC133" s="93"/>
      <c r="RKF133" s="93"/>
      <c r="RKI133" s="93"/>
      <c r="RKO133" s="93"/>
      <c r="RKR133" s="93"/>
      <c r="RKU133" s="93"/>
      <c r="RKW133" s="93"/>
      <c r="RKX133" s="93"/>
      <c r="RLF133" s="93"/>
      <c r="RLI133" s="93"/>
      <c r="RLL133" s="93"/>
      <c r="RLW133" s="93"/>
      <c r="RLX133" s="93"/>
      <c r="RMC133" s="93"/>
      <c r="RMG133" s="93"/>
      <c r="RMH133" s="93"/>
      <c r="RMP133" s="93"/>
      <c r="RMQ133" s="93"/>
      <c r="RNQ133" s="93"/>
      <c r="RNR133" s="93"/>
      <c r="RNS133" s="93"/>
      <c r="RNT133" s="93"/>
      <c r="RNU133" s="93"/>
      <c r="RNV133" s="93"/>
      <c r="RNW133" s="93"/>
      <c r="RNX133" s="93"/>
      <c r="RNY133" s="93"/>
      <c r="RNZ133" s="93"/>
      <c r="ROA133" s="93"/>
      <c r="ROB133" s="93"/>
      <c r="ROC133" s="93"/>
      <c r="ROD133" s="93"/>
      <c r="ROE133" s="93"/>
      <c r="ROF133" s="93"/>
      <c r="ROG133" s="93"/>
      <c r="ROH133" s="93"/>
      <c r="ROI133" s="93"/>
      <c r="ROJ133" s="93"/>
      <c r="ROK133" s="93"/>
      <c r="ROL133" s="93"/>
      <c r="ROM133" s="93"/>
      <c r="RON133" s="93"/>
      <c r="ROO133" s="93"/>
      <c r="ROP133" s="93"/>
      <c r="ROQ133" s="93"/>
      <c r="ROR133" s="93"/>
      <c r="ROS133" s="93"/>
      <c r="ROT133" s="93"/>
      <c r="ROU133" s="93"/>
      <c r="ROV133" s="93"/>
      <c r="ROW133" s="93"/>
      <c r="ROX133" s="93"/>
      <c r="ROY133" s="93"/>
      <c r="ROZ133" s="93"/>
      <c r="RPA133" s="93"/>
      <c r="RPB133" s="93"/>
      <c r="RPC133" s="93"/>
      <c r="RPD133" s="93"/>
      <c r="RPE133" s="93"/>
      <c r="RPF133" s="93"/>
      <c r="RPG133" s="93"/>
      <c r="RPH133" s="93"/>
      <c r="RPI133" s="93"/>
      <c r="RPJ133" s="93"/>
      <c r="RPK133" s="93"/>
      <c r="RPL133" s="93"/>
      <c r="RPM133" s="93"/>
      <c r="RPN133" s="93"/>
      <c r="RPO133" s="93"/>
      <c r="RPP133" s="93"/>
      <c r="RPQ133" s="93"/>
      <c r="RPR133" s="93"/>
      <c r="RPS133" s="93"/>
      <c r="RPT133" s="93"/>
      <c r="RPU133" s="93"/>
      <c r="RPV133" s="93"/>
      <c r="RQB133" s="93"/>
      <c r="RQE133" s="93"/>
      <c r="RQH133" s="93"/>
      <c r="RQK133" s="93"/>
      <c r="RQN133" s="93"/>
      <c r="RQQ133" s="93"/>
      <c r="RQW133" s="93"/>
      <c r="RRF133" s="93"/>
      <c r="RRI133" s="93"/>
      <c r="RRL133" s="93"/>
      <c r="RRO133" s="93"/>
      <c r="RSA133" s="93"/>
      <c r="RSG133" s="93"/>
      <c r="RSJ133" s="93"/>
      <c r="RSM133" s="93"/>
      <c r="RSP133" s="93"/>
      <c r="RSV133" s="93"/>
      <c r="RSY133" s="93"/>
      <c r="RTB133" s="93"/>
      <c r="RTE133" s="93"/>
      <c r="RTG133" s="93"/>
      <c r="RTH133" s="93"/>
      <c r="RTM133" s="93"/>
      <c r="RTP133" s="93"/>
      <c r="RTS133" s="93"/>
      <c r="RTV133" s="93"/>
      <c r="RTY133" s="93"/>
      <c r="RUB133" s="93"/>
      <c r="RUE133" s="93"/>
      <c r="RUK133" s="93"/>
      <c r="RUN133" s="93"/>
      <c r="RUQ133" s="93"/>
      <c r="RUS133" s="93"/>
      <c r="RUT133" s="93"/>
      <c r="RVB133" s="93"/>
      <c r="RVE133" s="93"/>
      <c r="RVH133" s="93"/>
      <c r="RVS133" s="93"/>
      <c r="RVT133" s="93"/>
      <c r="RVY133" s="93"/>
      <c r="RWC133" s="93"/>
      <c r="RWD133" s="93"/>
      <c r="RWL133" s="93"/>
      <c r="RWM133" s="93"/>
      <c r="RXM133" s="93"/>
      <c r="RXN133" s="93"/>
      <c r="RXO133" s="93"/>
      <c r="RXP133" s="93"/>
      <c r="RXQ133" s="93"/>
      <c r="RXR133" s="93"/>
      <c r="RXS133" s="93"/>
      <c r="RXT133" s="93"/>
      <c r="RXU133" s="93"/>
      <c r="RXV133" s="93"/>
      <c r="RXW133" s="93"/>
      <c r="RXX133" s="93"/>
      <c r="RXY133" s="93"/>
      <c r="RXZ133" s="93"/>
      <c r="RYA133" s="93"/>
      <c r="RYB133" s="93"/>
      <c r="RYC133" s="93"/>
      <c r="RYD133" s="93"/>
      <c r="RYE133" s="93"/>
      <c r="RYF133" s="93"/>
      <c r="RYG133" s="93"/>
      <c r="RYH133" s="93"/>
      <c r="RYI133" s="93"/>
      <c r="RYJ133" s="93"/>
      <c r="RYK133" s="93"/>
      <c r="RYL133" s="93"/>
      <c r="RYM133" s="93"/>
      <c r="RYN133" s="93"/>
      <c r="RYO133" s="93"/>
      <c r="RYP133" s="93"/>
      <c r="RYQ133" s="93"/>
      <c r="RYR133" s="93"/>
      <c r="RYS133" s="93"/>
      <c r="RYT133" s="93"/>
      <c r="RYU133" s="93"/>
      <c r="RYV133" s="93"/>
      <c r="RYW133" s="93"/>
      <c r="RYX133" s="93"/>
      <c r="RYY133" s="93"/>
      <c r="RYZ133" s="93"/>
      <c r="RZA133" s="93"/>
      <c r="RZB133" s="93"/>
      <c r="RZC133" s="93"/>
      <c r="RZD133" s="93"/>
      <c r="RZE133" s="93"/>
      <c r="RZF133" s="93"/>
      <c r="RZG133" s="93"/>
      <c r="RZH133" s="93"/>
      <c r="RZI133" s="93"/>
      <c r="RZJ133" s="93"/>
      <c r="RZK133" s="93"/>
      <c r="RZL133" s="93"/>
      <c r="RZM133" s="93"/>
      <c r="RZN133" s="93"/>
      <c r="RZO133" s="93"/>
      <c r="RZP133" s="93"/>
      <c r="RZQ133" s="93"/>
      <c r="RZR133" s="93"/>
      <c r="RZX133" s="93"/>
      <c r="SAA133" s="93"/>
      <c r="SAD133" s="93"/>
      <c r="SAG133" s="93"/>
      <c r="SAJ133" s="93"/>
      <c r="SAM133" s="93"/>
      <c r="SAS133" s="93"/>
      <c r="SBB133" s="93"/>
      <c r="SBE133" s="93"/>
      <c r="SBH133" s="93"/>
      <c r="SBK133" s="93"/>
      <c r="SBW133" s="93"/>
      <c r="SCC133" s="93"/>
      <c r="SCF133" s="93"/>
      <c r="SCI133" s="93"/>
      <c r="SCL133" s="93"/>
      <c r="SCR133" s="93"/>
      <c r="SCU133" s="93"/>
      <c r="SCX133" s="93"/>
      <c r="SDA133" s="93"/>
      <c r="SDC133" s="93"/>
      <c r="SDD133" s="93"/>
      <c r="SDI133" s="93"/>
      <c r="SDL133" s="93"/>
      <c r="SDO133" s="93"/>
      <c r="SDR133" s="93"/>
      <c r="SDU133" s="93"/>
      <c r="SDX133" s="93"/>
      <c r="SEA133" s="93"/>
      <c r="SEG133" s="93"/>
      <c r="SEJ133" s="93"/>
      <c r="SEM133" s="93"/>
      <c r="SEO133" s="93"/>
      <c r="SEP133" s="93"/>
      <c r="SEX133" s="93"/>
      <c r="SFA133" s="93"/>
      <c r="SFD133" s="93"/>
      <c r="SFO133" s="93"/>
      <c r="SFP133" s="93"/>
      <c r="SFU133" s="93"/>
      <c r="SFY133" s="93"/>
      <c r="SFZ133" s="93"/>
      <c r="SGH133" s="93"/>
      <c r="SGI133" s="93"/>
      <c r="SHI133" s="93"/>
      <c r="SHJ133" s="93"/>
      <c r="SHK133" s="93"/>
      <c r="SHL133" s="93"/>
      <c r="SHM133" s="93"/>
      <c r="SHN133" s="93"/>
      <c r="SHO133" s="93"/>
      <c r="SHP133" s="93"/>
      <c r="SHQ133" s="93"/>
      <c r="SHR133" s="93"/>
      <c r="SHS133" s="93"/>
      <c r="SHT133" s="93"/>
      <c r="SHU133" s="93"/>
      <c r="SHV133" s="93"/>
      <c r="SHW133" s="93"/>
      <c r="SHX133" s="93"/>
      <c r="SHY133" s="93"/>
      <c r="SHZ133" s="93"/>
      <c r="SIA133" s="93"/>
      <c r="SIB133" s="93"/>
      <c r="SIC133" s="93"/>
      <c r="SID133" s="93"/>
      <c r="SIE133" s="93"/>
      <c r="SIF133" s="93"/>
      <c r="SIG133" s="93"/>
      <c r="SIH133" s="93"/>
      <c r="SII133" s="93"/>
      <c r="SIJ133" s="93"/>
      <c r="SIK133" s="93"/>
      <c r="SIL133" s="93"/>
      <c r="SIM133" s="93"/>
      <c r="SIN133" s="93"/>
      <c r="SIO133" s="93"/>
      <c r="SIP133" s="93"/>
      <c r="SIQ133" s="93"/>
      <c r="SIR133" s="93"/>
      <c r="SIS133" s="93"/>
      <c r="SIT133" s="93"/>
      <c r="SIU133" s="93"/>
      <c r="SIV133" s="93"/>
      <c r="SIW133" s="93"/>
      <c r="SIX133" s="93"/>
      <c r="SIY133" s="93"/>
      <c r="SIZ133" s="93"/>
      <c r="SJA133" s="93"/>
      <c r="SJB133" s="93"/>
      <c r="SJC133" s="93"/>
      <c r="SJD133" s="93"/>
      <c r="SJE133" s="93"/>
      <c r="SJF133" s="93"/>
      <c r="SJG133" s="93"/>
      <c r="SJH133" s="93"/>
      <c r="SJI133" s="93"/>
      <c r="SJJ133" s="93"/>
      <c r="SJK133" s="93"/>
      <c r="SJL133" s="93"/>
      <c r="SJM133" s="93"/>
      <c r="SJN133" s="93"/>
      <c r="SJT133" s="93"/>
      <c r="SJW133" s="93"/>
      <c r="SJZ133" s="93"/>
      <c r="SKC133" s="93"/>
      <c r="SKF133" s="93"/>
      <c r="SKI133" s="93"/>
      <c r="SKO133" s="93"/>
      <c r="SKX133" s="93"/>
      <c r="SLA133" s="93"/>
      <c r="SLD133" s="93"/>
      <c r="SLG133" s="93"/>
      <c r="SLS133" s="93"/>
      <c r="SLY133" s="93"/>
      <c r="SMB133" s="93"/>
      <c r="SME133" s="93"/>
      <c r="SMH133" s="93"/>
      <c r="SMN133" s="93"/>
      <c r="SMQ133" s="93"/>
      <c r="SMT133" s="93"/>
      <c r="SMW133" s="93"/>
      <c r="SMY133" s="93"/>
      <c r="SMZ133" s="93"/>
      <c r="SNE133" s="93"/>
      <c r="SNH133" s="93"/>
      <c r="SNK133" s="93"/>
      <c r="SNN133" s="93"/>
      <c r="SNQ133" s="93"/>
      <c r="SNT133" s="93"/>
      <c r="SNW133" s="93"/>
      <c r="SOC133" s="93"/>
      <c r="SOF133" s="93"/>
      <c r="SOI133" s="93"/>
      <c r="SOK133" s="93"/>
      <c r="SOL133" s="93"/>
      <c r="SOT133" s="93"/>
      <c r="SOW133" s="93"/>
      <c r="SOZ133" s="93"/>
      <c r="SPK133" s="93"/>
      <c r="SPL133" s="93"/>
      <c r="SPQ133" s="93"/>
      <c r="SPU133" s="93"/>
      <c r="SPV133" s="93"/>
      <c r="SQD133" s="93"/>
      <c r="SQE133" s="93"/>
      <c r="SRE133" s="93"/>
      <c r="SRF133" s="93"/>
      <c r="SRG133" s="93"/>
      <c r="SRH133" s="93"/>
      <c r="SRI133" s="93"/>
      <c r="SRJ133" s="93"/>
      <c r="SRK133" s="93"/>
      <c r="SRL133" s="93"/>
      <c r="SRM133" s="93"/>
      <c r="SRN133" s="93"/>
      <c r="SRO133" s="93"/>
      <c r="SRP133" s="93"/>
      <c r="SRQ133" s="93"/>
      <c r="SRR133" s="93"/>
      <c r="SRS133" s="93"/>
      <c r="SRT133" s="93"/>
      <c r="SRU133" s="93"/>
      <c r="SRV133" s="93"/>
      <c r="SRW133" s="93"/>
      <c r="SRX133" s="93"/>
      <c r="SRY133" s="93"/>
      <c r="SRZ133" s="93"/>
      <c r="SSA133" s="93"/>
      <c r="SSB133" s="93"/>
      <c r="SSC133" s="93"/>
      <c r="SSD133" s="93"/>
      <c r="SSE133" s="93"/>
      <c r="SSF133" s="93"/>
      <c r="SSG133" s="93"/>
      <c r="SSH133" s="93"/>
      <c r="SSI133" s="93"/>
      <c r="SSJ133" s="93"/>
      <c r="SSK133" s="93"/>
      <c r="SSL133" s="93"/>
      <c r="SSM133" s="93"/>
      <c r="SSN133" s="93"/>
      <c r="SSO133" s="93"/>
      <c r="SSP133" s="93"/>
      <c r="SSQ133" s="93"/>
      <c r="SSR133" s="93"/>
      <c r="SSS133" s="93"/>
      <c r="SST133" s="93"/>
      <c r="SSU133" s="93"/>
      <c r="SSV133" s="93"/>
      <c r="SSW133" s="93"/>
      <c r="SSX133" s="93"/>
      <c r="SSY133" s="93"/>
      <c r="SSZ133" s="93"/>
      <c r="STA133" s="93"/>
      <c r="STB133" s="93"/>
      <c r="STC133" s="93"/>
      <c r="STD133" s="93"/>
      <c r="STE133" s="93"/>
      <c r="STF133" s="93"/>
      <c r="STG133" s="93"/>
      <c r="STH133" s="93"/>
      <c r="STI133" s="93"/>
      <c r="STJ133" s="93"/>
      <c r="STP133" s="93"/>
      <c r="STS133" s="93"/>
      <c r="STV133" s="93"/>
      <c r="STY133" s="93"/>
      <c r="SUB133" s="93"/>
      <c r="SUE133" s="93"/>
      <c r="SUK133" s="93"/>
      <c r="SUT133" s="93"/>
      <c r="SUW133" s="93"/>
      <c r="SUZ133" s="93"/>
      <c r="SVC133" s="93"/>
      <c r="SVO133" s="93"/>
      <c r="SVU133" s="93"/>
      <c r="SVX133" s="93"/>
      <c r="SWA133" s="93"/>
      <c r="SWD133" s="93"/>
      <c r="SWJ133" s="93"/>
      <c r="SWM133" s="93"/>
      <c r="SWP133" s="93"/>
      <c r="SWS133" s="93"/>
      <c r="SWU133" s="93"/>
      <c r="SWV133" s="93"/>
      <c r="SXA133" s="93"/>
      <c r="SXD133" s="93"/>
      <c r="SXG133" s="93"/>
      <c r="SXJ133" s="93"/>
      <c r="SXM133" s="93"/>
      <c r="SXP133" s="93"/>
      <c r="SXS133" s="93"/>
      <c r="SXY133" s="93"/>
      <c r="SYB133" s="93"/>
      <c r="SYE133" s="93"/>
      <c r="SYG133" s="93"/>
      <c r="SYH133" s="93"/>
      <c r="SYP133" s="93"/>
      <c r="SYS133" s="93"/>
      <c r="SYV133" s="93"/>
      <c r="SZG133" s="93"/>
      <c r="SZH133" s="93"/>
      <c r="SZM133" s="93"/>
      <c r="SZQ133" s="93"/>
      <c r="SZR133" s="93"/>
      <c r="SZZ133" s="93"/>
      <c r="TAA133" s="93"/>
      <c r="TBA133" s="93"/>
      <c r="TBB133" s="93"/>
      <c r="TBC133" s="93"/>
      <c r="TBD133" s="93"/>
      <c r="TBE133" s="93"/>
      <c r="TBF133" s="93"/>
      <c r="TBG133" s="93"/>
      <c r="TBH133" s="93"/>
      <c r="TBI133" s="93"/>
      <c r="TBJ133" s="93"/>
      <c r="TBK133" s="93"/>
      <c r="TBL133" s="93"/>
      <c r="TBM133" s="93"/>
      <c r="TBN133" s="93"/>
      <c r="TBO133" s="93"/>
      <c r="TBP133" s="93"/>
      <c r="TBQ133" s="93"/>
      <c r="TBR133" s="93"/>
      <c r="TBS133" s="93"/>
      <c r="TBT133" s="93"/>
      <c r="TBU133" s="93"/>
      <c r="TBV133" s="93"/>
      <c r="TBW133" s="93"/>
      <c r="TBX133" s="93"/>
      <c r="TBY133" s="93"/>
      <c r="TBZ133" s="93"/>
      <c r="TCA133" s="93"/>
      <c r="TCB133" s="93"/>
      <c r="TCC133" s="93"/>
      <c r="TCD133" s="93"/>
      <c r="TCE133" s="93"/>
      <c r="TCF133" s="93"/>
      <c r="TCG133" s="93"/>
      <c r="TCH133" s="93"/>
      <c r="TCI133" s="93"/>
      <c r="TCJ133" s="93"/>
      <c r="TCK133" s="93"/>
      <c r="TCL133" s="93"/>
      <c r="TCM133" s="93"/>
      <c r="TCN133" s="93"/>
      <c r="TCO133" s="93"/>
      <c r="TCP133" s="93"/>
      <c r="TCQ133" s="93"/>
      <c r="TCR133" s="93"/>
      <c r="TCS133" s="93"/>
      <c r="TCT133" s="93"/>
      <c r="TCU133" s="93"/>
      <c r="TCV133" s="93"/>
      <c r="TCW133" s="93"/>
      <c r="TCX133" s="93"/>
      <c r="TCY133" s="93"/>
      <c r="TCZ133" s="93"/>
      <c r="TDA133" s="93"/>
      <c r="TDB133" s="93"/>
      <c r="TDC133" s="93"/>
      <c r="TDD133" s="93"/>
      <c r="TDE133" s="93"/>
      <c r="TDF133" s="93"/>
      <c r="TDL133" s="93"/>
      <c r="TDO133" s="93"/>
      <c r="TDR133" s="93"/>
      <c r="TDU133" s="93"/>
      <c r="TDX133" s="93"/>
      <c r="TEA133" s="93"/>
      <c r="TEG133" s="93"/>
      <c r="TEP133" s="93"/>
      <c r="TES133" s="93"/>
      <c r="TEV133" s="93"/>
      <c r="TEY133" s="93"/>
      <c r="TFK133" s="93"/>
      <c r="TFQ133" s="93"/>
      <c r="TFT133" s="93"/>
      <c r="TFW133" s="93"/>
      <c r="TFZ133" s="93"/>
      <c r="TGF133" s="93"/>
      <c r="TGI133" s="93"/>
      <c r="TGL133" s="93"/>
      <c r="TGO133" s="93"/>
      <c r="TGQ133" s="93"/>
      <c r="TGR133" s="93"/>
      <c r="TGW133" s="93"/>
      <c r="TGZ133" s="93"/>
      <c r="THC133" s="93"/>
      <c r="THF133" s="93"/>
      <c r="THI133" s="93"/>
      <c r="THL133" s="93"/>
      <c r="THO133" s="93"/>
      <c r="THU133" s="93"/>
      <c r="THX133" s="93"/>
      <c r="TIA133" s="93"/>
      <c r="TIC133" s="93"/>
      <c r="TID133" s="93"/>
      <c r="TIL133" s="93"/>
      <c r="TIO133" s="93"/>
      <c r="TIR133" s="93"/>
      <c r="TJC133" s="93"/>
      <c r="TJD133" s="93"/>
      <c r="TJI133" s="93"/>
      <c r="TJM133" s="93"/>
      <c r="TJN133" s="93"/>
      <c r="TJV133" s="93"/>
      <c r="TJW133" s="93"/>
      <c r="TKW133" s="93"/>
      <c r="TKX133" s="93"/>
      <c r="TKY133" s="93"/>
      <c r="TKZ133" s="93"/>
      <c r="TLA133" s="93"/>
      <c r="TLB133" s="93"/>
      <c r="TLC133" s="93"/>
      <c r="TLD133" s="93"/>
      <c r="TLE133" s="93"/>
      <c r="TLF133" s="93"/>
      <c r="TLG133" s="93"/>
      <c r="TLH133" s="93"/>
      <c r="TLI133" s="93"/>
      <c r="TLJ133" s="93"/>
      <c r="TLK133" s="93"/>
      <c r="TLL133" s="93"/>
      <c r="TLM133" s="93"/>
      <c r="TLN133" s="93"/>
      <c r="TLO133" s="93"/>
      <c r="TLP133" s="93"/>
      <c r="TLQ133" s="93"/>
      <c r="TLR133" s="93"/>
      <c r="TLS133" s="93"/>
      <c r="TLT133" s="93"/>
      <c r="TLU133" s="93"/>
      <c r="TLV133" s="93"/>
      <c r="TLW133" s="93"/>
      <c r="TLX133" s="93"/>
      <c r="TLY133" s="93"/>
      <c r="TLZ133" s="93"/>
      <c r="TMA133" s="93"/>
      <c r="TMB133" s="93"/>
      <c r="TMC133" s="93"/>
      <c r="TMD133" s="93"/>
      <c r="TME133" s="93"/>
      <c r="TMF133" s="93"/>
      <c r="TMG133" s="93"/>
      <c r="TMH133" s="93"/>
      <c r="TMI133" s="93"/>
      <c r="TMJ133" s="93"/>
      <c r="TMK133" s="93"/>
      <c r="TML133" s="93"/>
      <c r="TMM133" s="93"/>
      <c r="TMN133" s="93"/>
      <c r="TMO133" s="93"/>
      <c r="TMP133" s="93"/>
      <c r="TMQ133" s="93"/>
      <c r="TMR133" s="93"/>
      <c r="TMS133" s="93"/>
      <c r="TMT133" s="93"/>
      <c r="TMU133" s="93"/>
      <c r="TMV133" s="93"/>
      <c r="TMW133" s="93"/>
      <c r="TMX133" s="93"/>
      <c r="TMY133" s="93"/>
      <c r="TMZ133" s="93"/>
      <c r="TNA133" s="93"/>
      <c r="TNB133" s="93"/>
      <c r="TNH133" s="93"/>
      <c r="TNK133" s="93"/>
      <c r="TNN133" s="93"/>
      <c r="TNQ133" s="93"/>
      <c r="TNT133" s="93"/>
      <c r="TNW133" s="93"/>
      <c r="TOC133" s="93"/>
      <c r="TOL133" s="93"/>
      <c r="TOO133" s="93"/>
      <c r="TOR133" s="93"/>
      <c r="TOU133" s="93"/>
      <c r="TPG133" s="93"/>
      <c r="TPM133" s="93"/>
      <c r="TPP133" s="93"/>
      <c r="TPS133" s="93"/>
      <c r="TPV133" s="93"/>
      <c r="TQB133" s="93"/>
      <c r="TQE133" s="93"/>
      <c r="TQH133" s="93"/>
      <c r="TQK133" s="93"/>
      <c r="TQM133" s="93"/>
      <c r="TQN133" s="93"/>
      <c r="TQS133" s="93"/>
      <c r="TQV133" s="93"/>
      <c r="TQY133" s="93"/>
      <c r="TRB133" s="93"/>
      <c r="TRE133" s="93"/>
      <c r="TRH133" s="93"/>
      <c r="TRK133" s="93"/>
      <c r="TRQ133" s="93"/>
      <c r="TRT133" s="93"/>
      <c r="TRW133" s="93"/>
      <c r="TRY133" s="93"/>
      <c r="TRZ133" s="93"/>
      <c r="TSH133" s="93"/>
      <c r="TSK133" s="93"/>
      <c r="TSN133" s="93"/>
      <c r="TSY133" s="93"/>
      <c r="TSZ133" s="93"/>
      <c r="TTE133" s="93"/>
      <c r="TTI133" s="93"/>
      <c r="TTJ133" s="93"/>
      <c r="TTR133" s="93"/>
      <c r="TTS133" s="93"/>
      <c r="TUS133" s="93"/>
      <c r="TUT133" s="93"/>
      <c r="TUU133" s="93"/>
      <c r="TUV133" s="93"/>
      <c r="TUW133" s="93"/>
      <c r="TUX133" s="93"/>
      <c r="TUY133" s="93"/>
      <c r="TUZ133" s="93"/>
      <c r="TVA133" s="93"/>
      <c r="TVB133" s="93"/>
      <c r="TVC133" s="93"/>
      <c r="TVD133" s="93"/>
      <c r="TVE133" s="93"/>
      <c r="TVF133" s="93"/>
      <c r="TVG133" s="93"/>
      <c r="TVH133" s="93"/>
      <c r="TVI133" s="93"/>
      <c r="TVJ133" s="93"/>
      <c r="TVK133" s="93"/>
      <c r="TVL133" s="93"/>
      <c r="TVM133" s="93"/>
      <c r="TVN133" s="93"/>
      <c r="TVO133" s="93"/>
      <c r="TVP133" s="93"/>
      <c r="TVQ133" s="93"/>
      <c r="TVR133" s="93"/>
      <c r="TVS133" s="93"/>
      <c r="TVT133" s="93"/>
      <c r="TVU133" s="93"/>
      <c r="TVV133" s="93"/>
      <c r="TVW133" s="93"/>
      <c r="TVX133" s="93"/>
      <c r="TVY133" s="93"/>
      <c r="TVZ133" s="93"/>
      <c r="TWA133" s="93"/>
      <c r="TWB133" s="93"/>
      <c r="TWC133" s="93"/>
      <c r="TWD133" s="93"/>
      <c r="TWE133" s="93"/>
      <c r="TWF133" s="93"/>
      <c r="TWG133" s="93"/>
      <c r="TWH133" s="93"/>
      <c r="TWI133" s="93"/>
      <c r="TWJ133" s="93"/>
      <c r="TWK133" s="93"/>
      <c r="TWL133" s="93"/>
      <c r="TWM133" s="93"/>
      <c r="TWN133" s="93"/>
      <c r="TWO133" s="93"/>
      <c r="TWP133" s="93"/>
      <c r="TWQ133" s="93"/>
      <c r="TWR133" s="93"/>
      <c r="TWS133" s="93"/>
      <c r="TWT133" s="93"/>
      <c r="TWU133" s="93"/>
      <c r="TWV133" s="93"/>
      <c r="TWW133" s="93"/>
      <c r="TWX133" s="93"/>
      <c r="TXD133" s="93"/>
      <c r="TXG133" s="93"/>
      <c r="TXJ133" s="93"/>
      <c r="TXM133" s="93"/>
      <c r="TXP133" s="93"/>
      <c r="TXS133" s="93"/>
      <c r="TXY133" s="93"/>
      <c r="TYH133" s="93"/>
      <c r="TYK133" s="93"/>
      <c r="TYN133" s="93"/>
      <c r="TYQ133" s="93"/>
      <c r="TZC133" s="93"/>
      <c r="TZI133" s="93"/>
      <c r="TZL133" s="93"/>
      <c r="TZO133" s="93"/>
      <c r="TZR133" s="93"/>
      <c r="TZX133" s="93"/>
      <c r="UAA133" s="93"/>
      <c r="UAD133" s="93"/>
      <c r="UAG133" s="93"/>
      <c r="UAI133" s="93"/>
      <c r="UAJ133" s="93"/>
      <c r="UAO133" s="93"/>
      <c r="UAR133" s="93"/>
      <c r="UAU133" s="93"/>
      <c r="UAX133" s="93"/>
      <c r="UBA133" s="93"/>
      <c r="UBD133" s="93"/>
      <c r="UBG133" s="93"/>
      <c r="UBM133" s="93"/>
      <c r="UBP133" s="93"/>
      <c r="UBS133" s="93"/>
      <c r="UBU133" s="93"/>
      <c r="UBV133" s="93"/>
      <c r="UCD133" s="93"/>
      <c r="UCG133" s="93"/>
      <c r="UCJ133" s="93"/>
      <c r="UCU133" s="93"/>
      <c r="UCV133" s="93"/>
      <c r="UDA133" s="93"/>
      <c r="UDE133" s="93"/>
      <c r="UDF133" s="93"/>
      <c r="UDN133" s="93"/>
      <c r="UDO133" s="93"/>
      <c r="UEO133" s="93"/>
      <c r="UEP133" s="93"/>
      <c r="UEQ133" s="93"/>
      <c r="UER133" s="93"/>
      <c r="UES133" s="93"/>
      <c r="UET133" s="93"/>
      <c r="UEU133" s="93"/>
      <c r="UEV133" s="93"/>
      <c r="UEW133" s="93"/>
      <c r="UEX133" s="93"/>
      <c r="UEY133" s="93"/>
      <c r="UEZ133" s="93"/>
      <c r="UFA133" s="93"/>
      <c r="UFB133" s="93"/>
      <c r="UFC133" s="93"/>
      <c r="UFD133" s="93"/>
      <c r="UFE133" s="93"/>
      <c r="UFF133" s="93"/>
      <c r="UFG133" s="93"/>
      <c r="UFH133" s="93"/>
      <c r="UFI133" s="93"/>
      <c r="UFJ133" s="93"/>
      <c r="UFK133" s="93"/>
      <c r="UFL133" s="93"/>
      <c r="UFM133" s="93"/>
      <c r="UFN133" s="93"/>
      <c r="UFO133" s="93"/>
      <c r="UFP133" s="93"/>
      <c r="UFQ133" s="93"/>
      <c r="UFR133" s="93"/>
      <c r="UFS133" s="93"/>
      <c r="UFT133" s="93"/>
      <c r="UFU133" s="93"/>
      <c r="UFV133" s="93"/>
      <c r="UFW133" s="93"/>
      <c r="UFX133" s="93"/>
      <c r="UFY133" s="93"/>
      <c r="UFZ133" s="93"/>
      <c r="UGA133" s="93"/>
      <c r="UGB133" s="93"/>
      <c r="UGC133" s="93"/>
      <c r="UGD133" s="93"/>
      <c r="UGE133" s="93"/>
      <c r="UGF133" s="93"/>
      <c r="UGG133" s="93"/>
      <c r="UGH133" s="93"/>
      <c r="UGI133" s="93"/>
      <c r="UGJ133" s="93"/>
      <c r="UGK133" s="93"/>
      <c r="UGL133" s="93"/>
      <c r="UGM133" s="93"/>
      <c r="UGN133" s="93"/>
      <c r="UGO133" s="93"/>
      <c r="UGP133" s="93"/>
      <c r="UGQ133" s="93"/>
      <c r="UGR133" s="93"/>
      <c r="UGS133" s="93"/>
      <c r="UGT133" s="93"/>
      <c r="UGZ133" s="93"/>
      <c r="UHC133" s="93"/>
      <c r="UHF133" s="93"/>
      <c r="UHI133" s="93"/>
      <c r="UHL133" s="93"/>
      <c r="UHO133" s="93"/>
      <c r="UHU133" s="93"/>
      <c r="UID133" s="93"/>
      <c r="UIG133" s="93"/>
      <c r="UIJ133" s="93"/>
      <c r="UIM133" s="93"/>
      <c r="UIY133" s="93"/>
      <c r="UJE133" s="93"/>
      <c r="UJH133" s="93"/>
      <c r="UJK133" s="93"/>
      <c r="UJN133" s="93"/>
      <c r="UJT133" s="93"/>
      <c r="UJW133" s="93"/>
      <c r="UJZ133" s="93"/>
      <c r="UKC133" s="93"/>
      <c r="UKE133" s="93"/>
      <c r="UKF133" s="93"/>
      <c r="UKK133" s="93"/>
      <c r="UKN133" s="93"/>
      <c r="UKQ133" s="93"/>
      <c r="UKT133" s="93"/>
      <c r="UKW133" s="93"/>
      <c r="UKZ133" s="93"/>
      <c r="ULC133" s="93"/>
      <c r="ULI133" s="93"/>
      <c r="ULL133" s="93"/>
      <c r="ULO133" s="93"/>
      <c r="ULQ133" s="93"/>
      <c r="ULR133" s="93"/>
      <c r="ULZ133" s="93"/>
      <c r="UMC133" s="93"/>
      <c r="UMF133" s="93"/>
      <c r="UMQ133" s="93"/>
      <c r="UMR133" s="93"/>
      <c r="UMW133" s="93"/>
      <c r="UNA133" s="93"/>
      <c r="UNB133" s="93"/>
      <c r="UNJ133" s="93"/>
      <c r="UNK133" s="93"/>
      <c r="UOK133" s="93"/>
      <c r="UOL133" s="93"/>
      <c r="UOM133" s="93"/>
      <c r="UON133" s="93"/>
      <c r="UOO133" s="93"/>
      <c r="UOP133" s="93"/>
      <c r="UOQ133" s="93"/>
      <c r="UOR133" s="93"/>
      <c r="UOS133" s="93"/>
      <c r="UOT133" s="93"/>
      <c r="UOU133" s="93"/>
      <c r="UOV133" s="93"/>
      <c r="UOW133" s="93"/>
      <c r="UOX133" s="93"/>
      <c r="UOY133" s="93"/>
      <c r="UOZ133" s="93"/>
      <c r="UPA133" s="93"/>
      <c r="UPB133" s="93"/>
      <c r="UPC133" s="93"/>
      <c r="UPD133" s="93"/>
      <c r="UPE133" s="93"/>
      <c r="UPF133" s="93"/>
      <c r="UPG133" s="93"/>
      <c r="UPH133" s="93"/>
      <c r="UPI133" s="93"/>
      <c r="UPJ133" s="93"/>
      <c r="UPK133" s="93"/>
      <c r="UPL133" s="93"/>
      <c r="UPM133" s="93"/>
      <c r="UPN133" s="93"/>
      <c r="UPO133" s="93"/>
      <c r="UPP133" s="93"/>
      <c r="UPQ133" s="93"/>
      <c r="UPR133" s="93"/>
      <c r="UPS133" s="93"/>
      <c r="UPT133" s="93"/>
      <c r="UPU133" s="93"/>
      <c r="UPV133" s="93"/>
      <c r="UPW133" s="93"/>
      <c r="UPX133" s="93"/>
      <c r="UPY133" s="93"/>
      <c r="UPZ133" s="93"/>
      <c r="UQA133" s="93"/>
      <c r="UQB133" s="93"/>
      <c r="UQC133" s="93"/>
      <c r="UQD133" s="93"/>
      <c r="UQE133" s="93"/>
      <c r="UQF133" s="93"/>
      <c r="UQG133" s="93"/>
      <c r="UQH133" s="93"/>
      <c r="UQI133" s="93"/>
      <c r="UQJ133" s="93"/>
      <c r="UQK133" s="93"/>
      <c r="UQL133" s="93"/>
      <c r="UQM133" s="93"/>
      <c r="UQN133" s="93"/>
      <c r="UQO133" s="93"/>
      <c r="UQP133" s="93"/>
      <c r="UQV133" s="93"/>
      <c r="UQY133" s="93"/>
      <c r="URB133" s="93"/>
      <c r="URE133" s="93"/>
      <c r="URH133" s="93"/>
      <c r="URK133" s="93"/>
      <c r="URQ133" s="93"/>
      <c r="URZ133" s="93"/>
      <c r="USC133" s="93"/>
      <c r="USF133" s="93"/>
      <c r="USI133" s="93"/>
      <c r="USU133" s="93"/>
      <c r="UTA133" s="93"/>
      <c r="UTD133" s="93"/>
      <c r="UTG133" s="93"/>
      <c r="UTJ133" s="93"/>
      <c r="UTP133" s="93"/>
      <c r="UTS133" s="93"/>
      <c r="UTV133" s="93"/>
      <c r="UTY133" s="93"/>
      <c r="UUA133" s="93"/>
      <c r="UUB133" s="93"/>
      <c r="UUG133" s="93"/>
      <c r="UUJ133" s="93"/>
      <c r="UUM133" s="93"/>
      <c r="UUP133" s="93"/>
      <c r="UUS133" s="93"/>
      <c r="UUV133" s="93"/>
      <c r="UUY133" s="93"/>
      <c r="UVE133" s="93"/>
      <c r="UVH133" s="93"/>
      <c r="UVK133" s="93"/>
      <c r="UVM133" s="93"/>
      <c r="UVN133" s="93"/>
      <c r="UVV133" s="93"/>
      <c r="UVY133" s="93"/>
      <c r="UWB133" s="93"/>
      <c r="UWM133" s="93"/>
      <c r="UWN133" s="93"/>
      <c r="UWS133" s="93"/>
      <c r="UWW133" s="93"/>
      <c r="UWX133" s="93"/>
      <c r="UXF133" s="93"/>
      <c r="UXG133" s="93"/>
      <c r="UYG133" s="93"/>
      <c r="UYH133" s="93"/>
      <c r="UYI133" s="93"/>
      <c r="UYJ133" s="93"/>
      <c r="UYK133" s="93"/>
      <c r="UYL133" s="93"/>
      <c r="UYM133" s="93"/>
      <c r="UYN133" s="93"/>
      <c r="UYO133" s="93"/>
      <c r="UYP133" s="93"/>
      <c r="UYQ133" s="93"/>
      <c r="UYR133" s="93"/>
      <c r="UYS133" s="93"/>
      <c r="UYT133" s="93"/>
      <c r="UYU133" s="93"/>
      <c r="UYV133" s="93"/>
      <c r="UYW133" s="93"/>
      <c r="UYX133" s="93"/>
      <c r="UYY133" s="93"/>
      <c r="UYZ133" s="93"/>
      <c r="UZA133" s="93"/>
      <c r="UZB133" s="93"/>
      <c r="UZC133" s="93"/>
      <c r="UZD133" s="93"/>
      <c r="UZE133" s="93"/>
      <c r="UZF133" s="93"/>
      <c r="UZG133" s="93"/>
      <c r="UZH133" s="93"/>
      <c r="UZI133" s="93"/>
      <c r="UZJ133" s="93"/>
      <c r="UZK133" s="93"/>
      <c r="UZL133" s="93"/>
      <c r="UZM133" s="93"/>
      <c r="UZN133" s="93"/>
      <c r="UZO133" s="93"/>
      <c r="UZP133" s="93"/>
      <c r="UZQ133" s="93"/>
      <c r="UZR133" s="93"/>
      <c r="UZS133" s="93"/>
      <c r="UZT133" s="93"/>
      <c r="UZU133" s="93"/>
      <c r="UZV133" s="93"/>
      <c r="UZW133" s="93"/>
      <c r="UZX133" s="93"/>
      <c r="UZY133" s="93"/>
      <c r="UZZ133" s="93"/>
      <c r="VAA133" s="93"/>
      <c r="VAB133" s="93"/>
      <c r="VAC133" s="93"/>
      <c r="VAD133" s="93"/>
      <c r="VAE133" s="93"/>
      <c r="VAF133" s="93"/>
      <c r="VAG133" s="93"/>
      <c r="VAH133" s="93"/>
      <c r="VAI133" s="93"/>
      <c r="VAJ133" s="93"/>
      <c r="VAK133" s="93"/>
      <c r="VAL133" s="93"/>
      <c r="VAR133" s="93"/>
      <c r="VAU133" s="93"/>
      <c r="VAX133" s="93"/>
      <c r="VBA133" s="93"/>
      <c r="VBD133" s="93"/>
      <c r="VBG133" s="93"/>
      <c r="VBM133" s="93"/>
      <c r="VBV133" s="93"/>
      <c r="VBY133" s="93"/>
      <c r="VCB133" s="93"/>
      <c r="VCE133" s="93"/>
      <c r="VCQ133" s="93"/>
      <c r="VCW133" s="93"/>
      <c r="VCZ133" s="93"/>
      <c r="VDC133" s="93"/>
      <c r="VDF133" s="93"/>
      <c r="VDL133" s="93"/>
      <c r="VDO133" s="93"/>
      <c r="VDR133" s="93"/>
      <c r="VDU133" s="93"/>
      <c r="VDW133" s="93"/>
      <c r="VDX133" s="93"/>
      <c r="VEC133" s="93"/>
      <c r="VEF133" s="93"/>
      <c r="VEI133" s="93"/>
      <c r="VEL133" s="93"/>
      <c r="VEO133" s="93"/>
      <c r="VER133" s="93"/>
      <c r="VEU133" s="93"/>
      <c r="VFA133" s="93"/>
      <c r="VFD133" s="93"/>
      <c r="VFG133" s="93"/>
      <c r="VFI133" s="93"/>
      <c r="VFJ133" s="93"/>
      <c r="VFR133" s="93"/>
      <c r="VFU133" s="93"/>
      <c r="VFX133" s="93"/>
      <c r="VGI133" s="93"/>
      <c r="VGJ133" s="93"/>
      <c r="VGO133" s="93"/>
      <c r="VGS133" s="93"/>
      <c r="VGT133" s="93"/>
      <c r="VHB133" s="93"/>
      <c r="VHC133" s="93"/>
      <c r="VIC133" s="93"/>
      <c r="VID133" s="93"/>
      <c r="VIE133" s="93"/>
      <c r="VIF133" s="93"/>
      <c r="VIG133" s="93"/>
      <c r="VIH133" s="93"/>
      <c r="VII133" s="93"/>
      <c r="VIJ133" s="93"/>
      <c r="VIK133" s="93"/>
      <c r="VIL133" s="93"/>
      <c r="VIM133" s="93"/>
      <c r="VIN133" s="93"/>
      <c r="VIO133" s="93"/>
      <c r="VIP133" s="93"/>
      <c r="VIQ133" s="93"/>
      <c r="VIR133" s="93"/>
      <c r="VIS133" s="93"/>
      <c r="VIT133" s="93"/>
      <c r="VIU133" s="93"/>
      <c r="VIV133" s="93"/>
      <c r="VIW133" s="93"/>
      <c r="VIX133" s="93"/>
      <c r="VIY133" s="93"/>
      <c r="VIZ133" s="93"/>
      <c r="VJA133" s="93"/>
      <c r="VJB133" s="93"/>
      <c r="VJC133" s="93"/>
      <c r="VJD133" s="93"/>
      <c r="VJE133" s="93"/>
      <c r="VJF133" s="93"/>
      <c r="VJG133" s="93"/>
      <c r="VJH133" s="93"/>
      <c r="VJI133" s="93"/>
      <c r="VJJ133" s="93"/>
      <c r="VJK133" s="93"/>
      <c r="VJL133" s="93"/>
      <c r="VJM133" s="93"/>
      <c r="VJN133" s="93"/>
      <c r="VJO133" s="93"/>
      <c r="VJP133" s="93"/>
      <c r="VJQ133" s="93"/>
      <c r="VJR133" s="93"/>
      <c r="VJS133" s="93"/>
      <c r="VJT133" s="93"/>
      <c r="VJU133" s="93"/>
      <c r="VJV133" s="93"/>
      <c r="VJW133" s="93"/>
      <c r="VJX133" s="93"/>
      <c r="VJY133" s="93"/>
      <c r="VJZ133" s="93"/>
      <c r="VKA133" s="93"/>
      <c r="VKB133" s="93"/>
      <c r="VKC133" s="93"/>
      <c r="VKD133" s="93"/>
      <c r="VKE133" s="93"/>
      <c r="VKF133" s="93"/>
      <c r="VKG133" s="93"/>
      <c r="VKH133" s="93"/>
      <c r="VKN133" s="93"/>
      <c r="VKQ133" s="93"/>
      <c r="VKT133" s="93"/>
      <c r="VKW133" s="93"/>
      <c r="VKZ133" s="93"/>
      <c r="VLC133" s="93"/>
      <c r="VLI133" s="93"/>
      <c r="VLR133" s="93"/>
      <c r="VLU133" s="93"/>
      <c r="VLX133" s="93"/>
      <c r="VMA133" s="93"/>
      <c r="VMM133" s="93"/>
      <c r="VMS133" s="93"/>
      <c r="VMV133" s="93"/>
      <c r="VMY133" s="93"/>
      <c r="VNB133" s="93"/>
      <c r="VNH133" s="93"/>
      <c r="VNK133" s="93"/>
      <c r="VNN133" s="93"/>
      <c r="VNQ133" s="93"/>
      <c r="VNS133" s="93"/>
      <c r="VNT133" s="93"/>
      <c r="VNY133" s="93"/>
      <c r="VOB133" s="93"/>
      <c r="VOE133" s="93"/>
      <c r="VOH133" s="93"/>
      <c r="VOK133" s="93"/>
      <c r="VON133" s="93"/>
      <c r="VOQ133" s="93"/>
      <c r="VOW133" s="93"/>
      <c r="VOZ133" s="93"/>
      <c r="VPC133" s="93"/>
      <c r="VPE133" s="93"/>
      <c r="VPF133" s="93"/>
      <c r="VPN133" s="93"/>
      <c r="VPQ133" s="93"/>
      <c r="VPT133" s="93"/>
      <c r="VQE133" s="93"/>
      <c r="VQF133" s="93"/>
      <c r="VQK133" s="93"/>
      <c r="VQO133" s="93"/>
      <c r="VQP133" s="93"/>
      <c r="VQX133" s="93"/>
      <c r="VQY133" s="93"/>
      <c r="VRY133" s="93"/>
      <c r="VRZ133" s="93"/>
      <c r="VSA133" s="93"/>
      <c r="VSB133" s="93"/>
      <c r="VSC133" s="93"/>
      <c r="VSD133" s="93"/>
      <c r="VSE133" s="93"/>
      <c r="VSF133" s="93"/>
      <c r="VSG133" s="93"/>
      <c r="VSH133" s="93"/>
      <c r="VSI133" s="93"/>
      <c r="VSJ133" s="93"/>
      <c r="VSK133" s="93"/>
      <c r="VSL133" s="93"/>
      <c r="VSM133" s="93"/>
      <c r="VSN133" s="93"/>
      <c r="VSO133" s="93"/>
      <c r="VSP133" s="93"/>
      <c r="VSQ133" s="93"/>
      <c r="VSR133" s="93"/>
      <c r="VSS133" s="93"/>
      <c r="VST133" s="93"/>
      <c r="VSU133" s="93"/>
      <c r="VSV133" s="93"/>
      <c r="VSW133" s="93"/>
      <c r="VSX133" s="93"/>
      <c r="VSY133" s="93"/>
      <c r="VSZ133" s="93"/>
      <c r="VTA133" s="93"/>
      <c r="VTB133" s="93"/>
      <c r="VTC133" s="93"/>
      <c r="VTD133" s="93"/>
      <c r="VTE133" s="93"/>
      <c r="VTF133" s="93"/>
      <c r="VTG133" s="93"/>
      <c r="VTH133" s="93"/>
      <c r="VTI133" s="93"/>
      <c r="VTJ133" s="93"/>
      <c r="VTK133" s="93"/>
      <c r="VTL133" s="93"/>
      <c r="VTM133" s="93"/>
      <c r="VTN133" s="93"/>
      <c r="VTO133" s="93"/>
      <c r="VTP133" s="93"/>
      <c r="VTQ133" s="93"/>
      <c r="VTR133" s="93"/>
      <c r="VTS133" s="93"/>
      <c r="VTT133" s="93"/>
      <c r="VTU133" s="93"/>
      <c r="VTV133" s="93"/>
      <c r="VTW133" s="93"/>
      <c r="VTX133" s="93"/>
      <c r="VTY133" s="93"/>
      <c r="VTZ133" s="93"/>
      <c r="VUA133" s="93"/>
      <c r="VUB133" s="93"/>
      <c r="VUC133" s="93"/>
      <c r="VUD133" s="93"/>
      <c r="VUJ133" s="93"/>
      <c r="VUM133" s="93"/>
      <c r="VUP133" s="93"/>
      <c r="VUS133" s="93"/>
      <c r="VUV133" s="93"/>
      <c r="VUY133" s="93"/>
      <c r="VVE133" s="93"/>
      <c r="VVN133" s="93"/>
      <c r="VVQ133" s="93"/>
      <c r="VVT133" s="93"/>
      <c r="VVW133" s="93"/>
      <c r="VWI133" s="93"/>
      <c r="VWO133" s="93"/>
      <c r="VWR133" s="93"/>
      <c r="VWU133" s="93"/>
      <c r="VWX133" s="93"/>
      <c r="VXD133" s="93"/>
      <c r="VXG133" s="93"/>
      <c r="VXJ133" s="93"/>
      <c r="VXM133" s="93"/>
      <c r="VXO133" s="93"/>
      <c r="VXP133" s="93"/>
      <c r="VXU133" s="93"/>
      <c r="VXX133" s="93"/>
      <c r="VYA133" s="93"/>
      <c r="VYD133" s="93"/>
      <c r="VYG133" s="93"/>
      <c r="VYJ133" s="93"/>
      <c r="VYM133" s="93"/>
      <c r="VYS133" s="93"/>
      <c r="VYV133" s="93"/>
      <c r="VYY133" s="93"/>
      <c r="VZA133" s="93"/>
      <c r="VZB133" s="93"/>
      <c r="VZJ133" s="93"/>
      <c r="VZM133" s="93"/>
      <c r="VZP133" s="93"/>
      <c r="WAA133" s="93"/>
      <c r="WAB133" s="93"/>
      <c r="WAG133" s="93"/>
      <c r="WAK133" s="93"/>
      <c r="WAL133" s="93"/>
      <c r="WAT133" s="93"/>
      <c r="WAU133" s="93"/>
      <c r="WBU133" s="93"/>
      <c r="WBV133" s="93"/>
      <c r="WBW133" s="93"/>
      <c r="WBX133" s="93"/>
      <c r="WBY133" s="93"/>
      <c r="WBZ133" s="93"/>
      <c r="WCA133" s="93"/>
      <c r="WCB133" s="93"/>
      <c r="WCC133" s="93"/>
      <c r="WCD133" s="93"/>
      <c r="WCE133" s="93"/>
      <c r="WCF133" s="93"/>
      <c r="WCG133" s="93"/>
      <c r="WCH133" s="93"/>
      <c r="WCI133" s="93"/>
      <c r="WCJ133" s="93"/>
      <c r="WCK133" s="93"/>
      <c r="WCL133" s="93"/>
      <c r="WCM133" s="93"/>
      <c r="WCN133" s="93"/>
      <c r="WCO133" s="93"/>
      <c r="WCP133" s="93"/>
      <c r="WCQ133" s="93"/>
      <c r="WCR133" s="93"/>
      <c r="WCS133" s="93"/>
      <c r="WCT133" s="93"/>
      <c r="WCU133" s="93"/>
      <c r="WCV133" s="93"/>
      <c r="WCW133" s="93"/>
      <c r="WCX133" s="93"/>
      <c r="WCY133" s="93"/>
      <c r="WCZ133" s="93"/>
      <c r="WDA133" s="93"/>
      <c r="WDB133" s="93"/>
      <c r="WDC133" s="93"/>
      <c r="WDD133" s="93"/>
      <c r="WDE133" s="93"/>
      <c r="WDF133" s="93"/>
      <c r="WDG133" s="93"/>
      <c r="WDH133" s="93"/>
      <c r="WDI133" s="93"/>
      <c r="WDJ133" s="93"/>
      <c r="WDK133" s="93"/>
      <c r="WDL133" s="93"/>
      <c r="WDM133" s="93"/>
      <c r="WDN133" s="93"/>
      <c r="WDO133" s="93"/>
      <c r="WDP133" s="93"/>
      <c r="WDQ133" s="93"/>
      <c r="WDR133" s="93"/>
      <c r="WDS133" s="93"/>
      <c r="WDT133" s="93"/>
      <c r="WDU133" s="93"/>
      <c r="WDV133" s="93"/>
      <c r="WDW133" s="93"/>
      <c r="WDX133" s="93"/>
      <c r="WDY133" s="93"/>
      <c r="WDZ133" s="93"/>
      <c r="WEF133" s="93"/>
      <c r="WEI133" s="93"/>
      <c r="WEL133" s="93"/>
      <c r="WEO133" s="93"/>
      <c r="WER133" s="93"/>
      <c r="WEU133" s="93"/>
      <c r="WFA133" s="93"/>
      <c r="WFJ133" s="93"/>
      <c r="WFM133" s="93"/>
      <c r="WFP133" s="93"/>
      <c r="WFS133" s="93"/>
      <c r="WGE133" s="93"/>
      <c r="WGK133" s="93"/>
      <c r="WGN133" s="93"/>
      <c r="WGQ133" s="93"/>
      <c r="WGT133" s="93"/>
      <c r="WGZ133" s="93"/>
      <c r="WHC133" s="93"/>
      <c r="WHF133" s="93"/>
      <c r="WHI133" s="93"/>
      <c r="WHK133" s="93"/>
      <c r="WHL133" s="93"/>
      <c r="WHQ133" s="93"/>
      <c r="WHT133" s="93"/>
      <c r="WHW133" s="93"/>
      <c r="WHZ133" s="93"/>
      <c r="WIC133" s="93"/>
      <c r="WIF133" s="93"/>
      <c r="WII133" s="93"/>
      <c r="WIO133" s="93"/>
      <c r="WIR133" s="93"/>
      <c r="WIU133" s="93"/>
      <c r="WIW133" s="93"/>
      <c r="WIX133" s="93"/>
      <c r="WJF133" s="93"/>
      <c r="WJI133" s="93"/>
      <c r="WJL133" s="93"/>
      <c r="WJW133" s="93"/>
      <c r="WJX133" s="93"/>
      <c r="WKC133" s="93"/>
      <c r="WKG133" s="93"/>
      <c r="WKH133" s="93"/>
      <c r="WKP133" s="93"/>
      <c r="WKQ133" s="93"/>
      <c r="WLQ133" s="93"/>
      <c r="WLR133" s="93"/>
      <c r="WLS133" s="93"/>
      <c r="WLT133" s="93"/>
      <c r="WLU133" s="93"/>
      <c r="WLV133" s="93"/>
      <c r="WLW133" s="93"/>
      <c r="WLX133" s="93"/>
      <c r="WLY133" s="93"/>
      <c r="WLZ133" s="93"/>
      <c r="WMA133" s="93"/>
      <c r="WMB133" s="93"/>
      <c r="WMC133" s="93"/>
      <c r="WMD133" s="93"/>
      <c r="WME133" s="93"/>
      <c r="WMF133" s="93"/>
      <c r="WMG133" s="93"/>
      <c r="WMH133" s="93"/>
      <c r="WMI133" s="93"/>
      <c r="WMJ133" s="93"/>
      <c r="WMK133" s="93"/>
      <c r="WML133" s="93"/>
      <c r="WMM133" s="93"/>
      <c r="WMN133" s="93"/>
      <c r="WMO133" s="93"/>
      <c r="WMP133" s="93"/>
      <c r="WMQ133" s="93"/>
      <c r="WMR133" s="93"/>
      <c r="WMS133" s="93"/>
      <c r="WMT133" s="93"/>
      <c r="WMU133" s="93"/>
      <c r="WMV133" s="93"/>
      <c r="WMW133" s="93"/>
      <c r="WMX133" s="93"/>
      <c r="WMY133" s="93"/>
      <c r="WMZ133" s="93"/>
      <c r="WNA133" s="93"/>
      <c r="WNB133" s="93"/>
      <c r="WNC133" s="93"/>
      <c r="WND133" s="93"/>
      <c r="WNE133" s="93"/>
      <c r="WNF133" s="93"/>
      <c r="WNG133" s="93"/>
      <c r="WNH133" s="93"/>
      <c r="WNI133" s="93"/>
      <c r="WNJ133" s="93"/>
      <c r="WNK133" s="93"/>
      <c r="WNL133" s="93"/>
      <c r="WNM133" s="93"/>
      <c r="WNN133" s="93"/>
      <c r="WNO133" s="93"/>
      <c r="WNP133" s="93"/>
      <c r="WNQ133" s="93"/>
      <c r="WNR133" s="93"/>
      <c r="WNS133" s="93"/>
      <c r="WNT133" s="93"/>
      <c r="WNU133" s="93"/>
      <c r="WNV133" s="93"/>
      <c r="WOB133" s="93"/>
      <c r="WOE133" s="93"/>
      <c r="WOH133" s="93"/>
      <c r="WOK133" s="93"/>
      <c r="WON133" s="93"/>
      <c r="WOQ133" s="93"/>
      <c r="WOW133" s="93"/>
      <c r="WPF133" s="93"/>
      <c r="WPI133" s="93"/>
      <c r="WPL133" s="93"/>
      <c r="WPO133" s="93"/>
      <c r="WQA133" s="93"/>
      <c r="WQG133" s="93"/>
      <c r="WQJ133" s="93"/>
      <c r="WQM133" s="93"/>
      <c r="WQP133" s="93"/>
      <c r="WQV133" s="93"/>
      <c r="WQY133" s="93"/>
      <c r="WRB133" s="93"/>
      <c r="WRE133" s="93"/>
      <c r="WRG133" s="93"/>
      <c r="WRH133" s="93"/>
      <c r="WRM133" s="93"/>
      <c r="WRP133" s="93"/>
      <c r="WRS133" s="93"/>
      <c r="WRV133" s="93"/>
      <c r="WRY133" s="93"/>
      <c r="WSB133" s="93"/>
      <c r="WSE133" s="93"/>
      <c r="WSK133" s="93"/>
      <c r="WSN133" s="93"/>
      <c r="WSQ133" s="93"/>
      <c r="WSS133" s="93"/>
      <c r="WST133" s="93"/>
      <c r="WTB133" s="93"/>
      <c r="WTE133" s="93"/>
      <c r="WTH133" s="93"/>
      <c r="WTS133" s="93"/>
      <c r="WTT133" s="93"/>
      <c r="WTY133" s="93"/>
      <c r="WUC133" s="93"/>
      <c r="WUD133" s="93"/>
      <c r="WUL133" s="93"/>
      <c r="WUM133" s="93"/>
      <c r="WVM133" s="93"/>
      <c r="WVN133" s="93"/>
      <c r="WVO133" s="93"/>
      <c r="WVP133" s="93"/>
      <c r="WVQ133" s="93"/>
      <c r="WVR133" s="93"/>
      <c r="WVS133" s="93"/>
      <c r="WVT133" s="93"/>
      <c r="WVU133" s="93"/>
      <c r="WVV133" s="93"/>
      <c r="WVW133" s="93"/>
      <c r="WVX133" s="93"/>
      <c r="WVY133" s="93"/>
      <c r="WVZ133" s="93"/>
      <c r="WWA133" s="93"/>
      <c r="WWB133" s="93"/>
      <c r="WWC133" s="93"/>
      <c r="WWD133" s="93"/>
      <c r="WWE133" s="93"/>
      <c r="WWF133" s="93"/>
      <c r="WWG133" s="93"/>
      <c r="WWH133" s="93"/>
      <c r="WWI133" s="93"/>
      <c r="WWJ133" s="93"/>
      <c r="WWK133" s="93"/>
      <c r="WWL133" s="93"/>
      <c r="WWM133" s="93"/>
      <c r="WWN133" s="93"/>
      <c r="WWO133" s="93"/>
      <c r="WWP133" s="93"/>
      <c r="WWQ133" s="93"/>
      <c r="WWR133" s="93"/>
      <c r="WWS133" s="93"/>
      <c r="WWT133" s="93"/>
      <c r="WWU133" s="93"/>
      <c r="WWV133" s="93"/>
      <c r="WWW133" s="93"/>
      <c r="WWX133" s="93"/>
      <c r="WWY133" s="93"/>
      <c r="WWZ133" s="93"/>
      <c r="WXA133" s="93"/>
      <c r="WXB133" s="93"/>
      <c r="WXC133" s="93"/>
      <c r="WXD133" s="93"/>
      <c r="WXE133" s="93"/>
      <c r="WXF133" s="93"/>
      <c r="WXG133" s="93"/>
      <c r="WXH133" s="93"/>
      <c r="WXI133" s="93"/>
      <c r="WXJ133" s="93"/>
      <c r="WXK133" s="93"/>
      <c r="WXL133" s="93"/>
      <c r="WXM133" s="93"/>
      <c r="WXN133" s="93"/>
      <c r="WXO133" s="93"/>
      <c r="WXP133" s="93"/>
      <c r="WXQ133" s="93"/>
      <c r="WXR133" s="93"/>
      <c r="WXS133" s="93"/>
      <c r="WXT133" s="93"/>
      <c r="WXU133" s="93"/>
      <c r="WXV133" s="93"/>
      <c r="WXW133" s="93"/>
      <c r="WXX133" s="93"/>
      <c r="WXY133" s="93"/>
      <c r="WXZ133" s="93"/>
      <c r="WYA133" s="93"/>
      <c r="WYB133" s="93"/>
      <c r="WYC133" s="93"/>
      <c r="WYD133" s="93"/>
      <c r="WYE133" s="93"/>
      <c r="WYF133" s="93"/>
      <c r="WYG133" s="93"/>
      <c r="WYH133" s="93"/>
      <c r="WYI133" s="93"/>
      <c r="WYJ133" s="93"/>
      <c r="WYK133" s="93"/>
      <c r="WYL133" s="93"/>
      <c r="WYM133" s="93"/>
      <c r="WYN133" s="93"/>
      <c r="WYO133" s="93"/>
      <c r="WYP133" s="93"/>
      <c r="WYQ133" s="93"/>
      <c r="WYR133" s="93"/>
      <c r="WYS133" s="93"/>
      <c r="WYT133" s="93"/>
      <c r="WYU133" s="93"/>
      <c r="WYV133" s="93"/>
      <c r="WYW133" s="93"/>
      <c r="WYX133" s="93"/>
      <c r="WYY133" s="93"/>
      <c r="WYZ133" s="93"/>
      <c r="WZA133" s="93"/>
      <c r="WZB133" s="93"/>
      <c r="WZC133" s="93"/>
      <c r="WZD133" s="93"/>
      <c r="WZE133" s="93"/>
      <c r="WZF133" s="93"/>
      <c r="WZG133" s="93"/>
      <c r="WZH133" s="93"/>
      <c r="WZI133" s="93"/>
      <c r="WZJ133" s="93"/>
      <c r="WZK133" s="93"/>
      <c r="WZL133" s="93"/>
      <c r="WZM133" s="93"/>
      <c r="WZN133" s="93"/>
      <c r="WZO133" s="93"/>
      <c r="WZP133" s="93"/>
      <c r="WZQ133" s="93"/>
      <c r="WZR133" s="93"/>
      <c r="WZS133" s="93"/>
      <c r="WZT133" s="93"/>
      <c r="WZU133" s="93"/>
      <c r="WZV133" s="93"/>
      <c r="WZW133" s="93"/>
      <c r="WZX133" s="93"/>
      <c r="WZY133" s="93"/>
      <c r="WZZ133" s="93"/>
      <c r="XAA133" s="93"/>
      <c r="XAB133" s="93"/>
      <c r="XAC133" s="93"/>
      <c r="XAD133" s="93"/>
      <c r="XAE133" s="93"/>
      <c r="XAF133" s="93"/>
      <c r="XAG133" s="93"/>
      <c r="XAH133" s="93"/>
      <c r="XAI133" s="93"/>
      <c r="XAJ133" s="93"/>
      <c r="XAK133" s="93"/>
      <c r="XAL133" s="93"/>
      <c r="XAM133" s="93"/>
      <c r="XAN133" s="93"/>
      <c r="XAO133" s="93"/>
      <c r="XAP133" s="93"/>
      <c r="XAQ133" s="93"/>
      <c r="XAR133" s="93"/>
      <c r="XAS133" s="93"/>
      <c r="XAT133" s="93"/>
      <c r="XAU133" s="93"/>
      <c r="XAV133" s="93"/>
      <c r="XAW133" s="93"/>
      <c r="XAX133" s="93"/>
      <c r="XAY133" s="93"/>
      <c r="XAZ133" s="93"/>
      <c r="XBA133" s="93"/>
      <c r="XBB133" s="93"/>
      <c r="XBC133" s="93"/>
      <c r="XBD133" s="93"/>
      <c r="XBE133" s="93"/>
      <c r="XBF133" s="93"/>
      <c r="XBG133" s="93"/>
      <c r="XBH133" s="93"/>
      <c r="XBI133" s="93"/>
      <c r="XBJ133" s="93"/>
      <c r="XBK133" s="93"/>
      <c r="XBL133" s="93"/>
      <c r="XBM133" s="93"/>
      <c r="XBN133" s="93"/>
      <c r="XBO133" s="93"/>
      <c r="XBP133" s="93"/>
      <c r="XBQ133" s="93"/>
      <c r="XBR133" s="93"/>
      <c r="XBS133" s="93"/>
      <c r="XBT133" s="93"/>
      <c r="XBU133" s="93"/>
      <c r="XBV133" s="93"/>
      <c r="XBW133" s="93"/>
      <c r="XBX133" s="93"/>
      <c r="XBY133" s="93"/>
      <c r="XBZ133" s="93"/>
      <c r="XCA133" s="93"/>
      <c r="XCB133" s="93"/>
      <c r="XCC133" s="93"/>
      <c r="XCD133" s="93"/>
      <c r="XCE133" s="93"/>
      <c r="XCF133" s="93"/>
      <c r="XCG133" s="93"/>
      <c r="XCH133" s="93"/>
      <c r="XCI133" s="93"/>
      <c r="XCJ133" s="93"/>
      <c r="XCK133" s="93"/>
      <c r="XCL133" s="93"/>
      <c r="XCM133" s="93"/>
      <c r="XCN133" s="93"/>
      <c r="XCO133" s="93"/>
      <c r="XCP133" s="93"/>
      <c r="XCQ133" s="93"/>
      <c r="XCR133" s="93"/>
      <c r="XCS133" s="93"/>
      <c r="XCT133" s="93"/>
      <c r="XCU133" s="93"/>
      <c r="XCV133" s="93"/>
      <c r="XCW133" s="93"/>
      <c r="XCX133" s="93"/>
      <c r="XCY133" s="93"/>
      <c r="XCZ133" s="93"/>
      <c r="XDA133" s="93"/>
      <c r="XDB133" s="93"/>
      <c r="XDC133" s="93"/>
      <c r="XDD133" s="93"/>
      <c r="XDE133" s="93"/>
      <c r="XDF133" s="93"/>
      <c r="XDG133" s="93"/>
      <c r="XDH133" s="93"/>
      <c r="XDI133" s="93"/>
      <c r="XDJ133" s="93"/>
      <c r="XDK133" s="93"/>
      <c r="XDL133" s="93"/>
      <c r="XDM133" s="93"/>
      <c r="XDN133" s="93"/>
      <c r="XDO133" s="93"/>
      <c r="XDP133" s="93"/>
      <c r="XDQ133" s="93"/>
      <c r="XDR133" s="93"/>
      <c r="XDS133" s="93"/>
      <c r="XDT133" s="93"/>
      <c r="XDU133" s="93"/>
      <c r="XDV133" s="93"/>
      <c r="XDW133" s="93"/>
      <c r="XDX133" s="93"/>
      <c r="XDY133" s="93"/>
      <c r="XDZ133" s="93"/>
      <c r="XEA133" s="93"/>
      <c r="XEB133" s="93"/>
      <c r="XEC133" s="93"/>
      <c r="XED133" s="93"/>
      <c r="XEE133" s="93"/>
      <c r="XEF133" s="93"/>
      <c r="XEG133" s="93"/>
      <c r="XEH133" s="93"/>
      <c r="XEI133" s="93"/>
      <c r="XEJ133" s="93"/>
      <c r="XEK133" s="93"/>
      <c r="XEL133" s="93"/>
      <c r="XEM133" s="93"/>
      <c r="XEN133" s="93"/>
      <c r="XEO133" s="93"/>
      <c r="XEP133" s="93"/>
      <c r="XEQ133" s="93"/>
      <c r="XER133" s="93"/>
      <c r="XES133" s="93"/>
      <c r="XET133" s="93"/>
      <c r="XEU133" s="93"/>
      <c r="XEV133" s="93"/>
      <c r="XEW133" s="93"/>
      <c r="XEX133" s="93"/>
      <c r="XEY133" s="93"/>
      <c r="XEZ133" s="93"/>
      <c r="XFA133" s="93"/>
      <c r="XFB133" s="93"/>
      <c r="XFC133" s="93"/>
      <c r="XFD133" s="93"/>
    </row>
    <row r="134" spans="1:1003 1029:2027 2053:3051 3077:4075 4101:5099 5125:6123 6149:7147 7173:8171 8197:9195 9221:10219 10245:11243 11269:12267 12293:13291 13317:14315 14341:15339 15365:16384" s="62" customFormat="1" ht="20.25" hidden="1" customHeight="1">
      <c r="A134" s="8" t="s">
        <v>122</v>
      </c>
      <c r="B134" s="54"/>
      <c r="C134" s="54"/>
      <c r="D134" s="54">
        <v>0</v>
      </c>
      <c r="E134" s="54">
        <v>0</v>
      </c>
      <c r="F134" s="54">
        <v>0</v>
      </c>
      <c r="G134" s="56">
        <v>0</v>
      </c>
      <c r="H134" s="56"/>
      <c r="I134" s="56">
        <v>0</v>
      </c>
      <c r="J134" s="9"/>
      <c r="K134" s="13"/>
      <c r="L134" s="11"/>
    </row>
    <row r="135" spans="1:1003 1029:2027 2053:3051 3077:4075 4101:5099 5125:6123 6149:7147 7173:8171 8197:9195 9221:10219 10245:11243 11269:12267 12293:13291 13317:14315 14341:15339 15365:16384" s="62" customFormat="1" ht="20.25" hidden="1" customHeight="1">
      <c r="A135" s="8" t="s">
        <v>123</v>
      </c>
      <c r="B135" s="54" t="s">
        <v>321</v>
      </c>
      <c r="C135" s="54">
        <v>0</v>
      </c>
      <c r="D135" s="54">
        <v>0</v>
      </c>
      <c r="E135" s="54">
        <v>0</v>
      </c>
      <c r="F135" s="54">
        <v>0</v>
      </c>
      <c r="G135" s="56">
        <v>0</v>
      </c>
      <c r="H135" s="56"/>
      <c r="I135" s="56">
        <v>0</v>
      </c>
      <c r="J135" s="9"/>
      <c r="K135" s="13">
        <v>25000</v>
      </c>
      <c r="L135" s="11">
        <v>0</v>
      </c>
    </row>
    <row r="136" spans="1:1003 1029:2027 2053:3051 3077:4075 4101:5099 5125:6123 6149:7147 7173:8171 8197:9195 9221:10219 10245:11243 11269:12267 12293:13291 13317:14315 14341:15339 15365:16384" s="62" customFormat="1" ht="20.25" hidden="1" customHeight="1">
      <c r="A136" s="23" t="s">
        <v>124</v>
      </c>
      <c r="B136" s="54" t="s">
        <v>321</v>
      </c>
      <c r="C136" s="54">
        <v>0</v>
      </c>
      <c r="D136" s="54">
        <v>0</v>
      </c>
      <c r="E136" s="54">
        <v>0</v>
      </c>
      <c r="F136" s="54">
        <v>0</v>
      </c>
      <c r="G136" s="56">
        <v>0</v>
      </c>
      <c r="H136" s="56"/>
      <c r="I136" s="56">
        <v>0</v>
      </c>
      <c r="J136" s="9"/>
      <c r="K136" s="10"/>
      <c r="L136" s="11">
        <v>0</v>
      </c>
    </row>
    <row r="137" spans="1:1003 1029:2027 2053:3051 3077:4075 4101:5099 5125:6123 6149:7147 7173:8171 8197:9195 9221:10219 10245:11243 11269:12267 12293:13291 13317:14315 14341:15339 15365:16384" s="62" customFormat="1" ht="21.75" hidden="1" customHeight="1">
      <c r="A137" s="8" t="s">
        <v>215</v>
      </c>
      <c r="B137" s="54"/>
      <c r="C137" s="54"/>
      <c r="D137" s="54">
        <v>0</v>
      </c>
      <c r="E137" s="54">
        <v>0</v>
      </c>
      <c r="F137" s="54">
        <v>0</v>
      </c>
      <c r="G137" s="56">
        <v>0</v>
      </c>
      <c r="H137" s="56"/>
      <c r="I137" s="56"/>
      <c r="J137" s="9"/>
      <c r="K137" s="10"/>
      <c r="L137" s="11"/>
    </row>
    <row r="138" spans="1:1003 1029:2027 2053:3051 3077:4075 4101:5099 5125:6123 6149:7147 7173:8171 8197:9195 9221:10219 10245:11243 11269:12267 12293:13291 13317:14315 14341:15339 15365:16384" s="62" customFormat="1" ht="26.25" hidden="1" customHeight="1">
      <c r="A138" s="14" t="s">
        <v>125</v>
      </c>
      <c r="B138" s="54" t="s">
        <v>321</v>
      </c>
      <c r="C138" s="54">
        <v>0</v>
      </c>
      <c r="D138" s="54">
        <v>0</v>
      </c>
      <c r="E138" s="54">
        <v>0</v>
      </c>
      <c r="F138" s="54">
        <v>0</v>
      </c>
      <c r="G138" s="56">
        <v>0</v>
      </c>
      <c r="H138" s="56"/>
      <c r="I138" s="56">
        <v>-61</v>
      </c>
      <c r="J138" s="9"/>
      <c r="K138" s="10"/>
      <c r="L138" s="11">
        <v>0</v>
      </c>
    </row>
    <row r="139" spans="1:1003 1029:2027 2053:3051 3077:4075 4101:5099 5125:6123 6149:7147 7173:8171 8197:9195 9221:10219 10245:11243 11269:12267 12293:13291 13317:14315 14341:15339 15365:16384" s="62" customFormat="1" ht="20.25" hidden="1" customHeight="1">
      <c r="A139" s="8" t="s">
        <v>126</v>
      </c>
      <c r="B139" s="54"/>
      <c r="C139" s="54"/>
      <c r="D139" s="54">
        <v>0</v>
      </c>
      <c r="E139" s="54">
        <v>0</v>
      </c>
      <c r="F139" s="54">
        <v>0</v>
      </c>
      <c r="G139" s="56">
        <v>0</v>
      </c>
      <c r="H139" s="56"/>
      <c r="I139" s="56"/>
      <c r="J139" s="9"/>
      <c r="K139" s="10"/>
      <c r="L139" s="11"/>
    </row>
    <row r="140" spans="1:1003 1029:2027 2053:3051 3077:4075 4101:5099 5125:6123 6149:7147 7173:8171 8197:9195 9221:10219 10245:11243 11269:12267 12293:13291 13317:14315 14341:15339 15365:16384" s="62" customFormat="1" ht="26.25" hidden="1" customHeight="1">
      <c r="A140" s="8" t="s">
        <v>127</v>
      </c>
      <c r="B140" s="54"/>
      <c r="C140" s="54"/>
      <c r="D140" s="54">
        <v>0</v>
      </c>
      <c r="E140" s="54">
        <v>0</v>
      </c>
      <c r="F140" s="54">
        <v>10</v>
      </c>
      <c r="G140" s="56">
        <v>0</v>
      </c>
      <c r="H140" s="56"/>
      <c r="I140" s="56">
        <v>-136</v>
      </c>
      <c r="J140" s="9"/>
      <c r="K140" s="13"/>
      <c r="L140" s="11"/>
    </row>
    <row r="141" spans="1:1003 1029:2027 2053:3051 3077:4075 4101:5099 5125:6123 6149:7147 7173:8171 8197:9195 9221:10219 10245:11243 11269:12267 12293:13291 13317:14315 14341:15339 15365:16384" s="62" customFormat="1" ht="26.25" hidden="1" customHeight="1">
      <c r="A141" s="8" t="s">
        <v>128</v>
      </c>
      <c r="B141" s="54"/>
      <c r="C141" s="54"/>
      <c r="D141" s="54">
        <v>0</v>
      </c>
      <c r="E141" s="54">
        <v>0</v>
      </c>
      <c r="F141" s="54">
        <v>0</v>
      </c>
      <c r="G141" s="56">
        <v>0</v>
      </c>
      <c r="H141" s="56"/>
      <c r="I141" s="56"/>
      <c r="J141" s="9"/>
      <c r="K141" s="10"/>
      <c r="L141" s="11"/>
    </row>
    <row r="142" spans="1:1003 1029:2027 2053:3051 3077:4075 4101:5099 5125:6123 6149:7147 7173:8171 8197:9195 9221:10219 10245:11243 11269:12267 12293:13291 13317:14315 14341:15339 15365:16384" s="62" customFormat="1" ht="26.25" hidden="1" customHeight="1">
      <c r="A142" s="8" t="s">
        <v>129</v>
      </c>
      <c r="B142" s="54" t="s">
        <v>321</v>
      </c>
      <c r="C142" s="54">
        <v>0</v>
      </c>
      <c r="D142" s="54">
        <v>0</v>
      </c>
      <c r="E142" s="54">
        <v>0</v>
      </c>
      <c r="F142" s="54">
        <v>0</v>
      </c>
      <c r="G142" s="56">
        <v>0</v>
      </c>
      <c r="H142" s="56"/>
      <c r="I142" s="56">
        <v>-123</v>
      </c>
      <c r="J142" s="9"/>
      <c r="K142" s="12">
        <v>18000</v>
      </c>
      <c r="L142" s="11">
        <v>0</v>
      </c>
    </row>
    <row r="143" spans="1:1003 1029:2027 2053:3051 3077:4075 4101:5099 5125:6123 6149:7147 7173:8171 8197:9195 9221:10219 10245:11243 11269:12267 12293:13291 13317:14315 14341:15339 15365:16384" s="62" customFormat="1" ht="26.25" hidden="1" customHeight="1">
      <c r="A143" s="8" t="s">
        <v>130</v>
      </c>
      <c r="B143" s="54"/>
      <c r="C143" s="54"/>
      <c r="D143" s="54">
        <v>0</v>
      </c>
      <c r="E143" s="54">
        <v>0</v>
      </c>
      <c r="F143" s="54">
        <v>0</v>
      </c>
      <c r="G143" s="56">
        <v>0</v>
      </c>
      <c r="H143" s="56"/>
      <c r="I143" s="56"/>
      <c r="J143" s="9"/>
      <c r="K143" s="12"/>
      <c r="L143" s="11">
        <v>0</v>
      </c>
    </row>
    <row r="144" spans="1:1003 1029:2027 2053:3051 3077:4075 4101:5099 5125:6123 6149:7147 7173:8171 8197:9195 9221:10219 10245:11243 11269:12267 12293:13291 13317:14315 14341:15339 15365:16384" s="62" customFormat="1" ht="21.75" hidden="1" customHeight="1">
      <c r="A144" s="8" t="s">
        <v>131</v>
      </c>
      <c r="B144" s="54"/>
      <c r="C144" s="54"/>
      <c r="D144" s="54">
        <v>0</v>
      </c>
      <c r="E144" s="54">
        <v>0</v>
      </c>
      <c r="F144" s="54">
        <v>0</v>
      </c>
      <c r="G144" s="56">
        <v>0</v>
      </c>
      <c r="H144" s="56"/>
      <c r="I144" s="56"/>
      <c r="J144" s="9"/>
      <c r="K144" s="12"/>
      <c r="L144" s="11"/>
    </row>
    <row r="145" spans="1:12" s="62" customFormat="1" ht="20.25" hidden="1" customHeight="1">
      <c r="A145" s="24" t="s">
        <v>132</v>
      </c>
      <c r="B145" s="54" t="s">
        <v>321</v>
      </c>
      <c r="C145" s="54">
        <v>0</v>
      </c>
      <c r="D145" s="54">
        <v>0</v>
      </c>
      <c r="E145" s="54">
        <v>0</v>
      </c>
      <c r="F145" s="54">
        <v>0</v>
      </c>
      <c r="G145" s="56">
        <v>0</v>
      </c>
      <c r="H145" s="56"/>
      <c r="I145" s="56">
        <v>0</v>
      </c>
      <c r="J145" s="9"/>
      <c r="K145" s="12"/>
      <c r="L145" s="11">
        <v>0</v>
      </c>
    </row>
    <row r="146" spans="1:12" s="62" customFormat="1" ht="21.75" hidden="1" customHeight="1">
      <c r="A146" s="8" t="s">
        <v>133</v>
      </c>
      <c r="B146" s="54" t="s">
        <v>321</v>
      </c>
      <c r="C146" s="54"/>
      <c r="D146" s="54">
        <v>0</v>
      </c>
      <c r="E146" s="54">
        <v>0</v>
      </c>
      <c r="F146" s="54">
        <v>0</v>
      </c>
      <c r="G146" s="56">
        <v>0</v>
      </c>
      <c r="H146" s="56"/>
      <c r="I146" s="56">
        <v>0</v>
      </c>
      <c r="J146" s="9"/>
      <c r="K146" s="10"/>
      <c r="L146" s="11">
        <v>0</v>
      </c>
    </row>
    <row r="147" spans="1:12" s="62" customFormat="1" ht="20.25" hidden="1" customHeight="1">
      <c r="A147" s="8" t="s">
        <v>134</v>
      </c>
      <c r="B147" s="54" t="s">
        <v>321</v>
      </c>
      <c r="C147" s="54">
        <v>0</v>
      </c>
      <c r="D147" s="54">
        <v>0</v>
      </c>
      <c r="E147" s="54">
        <v>0</v>
      </c>
      <c r="F147" s="54">
        <v>0</v>
      </c>
      <c r="G147" s="56">
        <v>0</v>
      </c>
      <c r="H147" s="56"/>
      <c r="I147" s="56">
        <v>0</v>
      </c>
      <c r="J147" s="9"/>
      <c r="K147" s="25"/>
      <c r="L147" s="11">
        <v>0</v>
      </c>
    </row>
    <row r="148" spans="1:12" s="62" customFormat="1" ht="20.25" hidden="1" customHeight="1">
      <c r="A148" s="14" t="s">
        <v>135</v>
      </c>
      <c r="B148" s="54" t="s">
        <v>321</v>
      </c>
      <c r="C148" s="54">
        <v>0</v>
      </c>
      <c r="D148" s="54">
        <v>0</v>
      </c>
      <c r="E148" s="54">
        <v>0</v>
      </c>
      <c r="F148" s="54">
        <v>0</v>
      </c>
      <c r="G148" s="56">
        <v>0</v>
      </c>
      <c r="H148" s="56"/>
      <c r="I148" s="56">
        <v>0</v>
      </c>
      <c r="J148" s="9"/>
      <c r="K148" s="10"/>
      <c r="L148" s="11">
        <v>0</v>
      </c>
    </row>
    <row r="149" spans="1:12" s="62" customFormat="1" ht="21.75" hidden="1" customHeight="1">
      <c r="A149" s="14" t="s">
        <v>136</v>
      </c>
      <c r="B149" s="54" t="s">
        <v>321</v>
      </c>
      <c r="C149" s="54">
        <v>0</v>
      </c>
      <c r="D149" s="54">
        <v>0</v>
      </c>
      <c r="E149" s="54">
        <v>0</v>
      </c>
      <c r="F149" s="54">
        <v>0</v>
      </c>
      <c r="G149" s="56">
        <v>0</v>
      </c>
      <c r="H149" s="56"/>
      <c r="I149" s="56">
        <v>0</v>
      </c>
      <c r="J149" s="9"/>
      <c r="K149" s="10"/>
      <c r="L149" s="11">
        <v>0</v>
      </c>
    </row>
    <row r="150" spans="1:12" s="62" customFormat="1" ht="20.25" hidden="1" customHeight="1">
      <c r="A150" s="8" t="s">
        <v>137</v>
      </c>
      <c r="B150" s="54" t="s">
        <v>321</v>
      </c>
      <c r="C150" s="54">
        <v>0</v>
      </c>
      <c r="D150" s="54">
        <v>0</v>
      </c>
      <c r="E150" s="54">
        <v>0</v>
      </c>
      <c r="F150" s="54">
        <v>0</v>
      </c>
      <c r="G150" s="56">
        <v>0</v>
      </c>
      <c r="H150" s="56"/>
      <c r="I150" s="56">
        <v>0</v>
      </c>
      <c r="J150" s="9"/>
      <c r="K150" s="10"/>
      <c r="L150" s="11">
        <v>0</v>
      </c>
    </row>
    <row r="151" spans="1:12" s="62" customFormat="1" ht="21.75" hidden="1" customHeight="1">
      <c r="A151" s="8" t="s">
        <v>138</v>
      </c>
      <c r="B151" s="54" t="s">
        <v>321</v>
      </c>
      <c r="C151" s="54">
        <v>0</v>
      </c>
      <c r="D151" s="54">
        <v>0</v>
      </c>
      <c r="E151" s="54">
        <v>0</v>
      </c>
      <c r="F151" s="54">
        <v>0</v>
      </c>
      <c r="G151" s="56">
        <v>0</v>
      </c>
      <c r="H151" s="56"/>
      <c r="I151" s="56">
        <v>0</v>
      </c>
      <c r="J151" s="9"/>
      <c r="K151" s="10"/>
      <c r="L151" s="11">
        <v>0</v>
      </c>
    </row>
    <row r="152" spans="1:12" s="62" customFormat="1" ht="26.25" hidden="1" customHeight="1">
      <c r="A152" s="8" t="s">
        <v>139</v>
      </c>
      <c r="B152" s="54" t="s">
        <v>321</v>
      </c>
      <c r="C152" s="54">
        <v>0</v>
      </c>
      <c r="D152" s="54">
        <v>0</v>
      </c>
      <c r="E152" s="54">
        <v>0</v>
      </c>
      <c r="F152" s="54">
        <v>0</v>
      </c>
      <c r="G152" s="56">
        <v>0</v>
      </c>
      <c r="H152" s="56"/>
      <c r="I152" s="56">
        <v>-32</v>
      </c>
      <c r="J152" s="9"/>
      <c r="K152" s="10"/>
      <c r="L152" s="11">
        <v>0</v>
      </c>
    </row>
    <row r="153" spans="1:12" s="62" customFormat="1" ht="26.25" hidden="1" customHeight="1">
      <c r="A153" s="8" t="s">
        <v>140</v>
      </c>
      <c r="B153" s="54" t="s">
        <v>321</v>
      </c>
      <c r="C153" s="54">
        <v>0</v>
      </c>
      <c r="D153" s="54">
        <v>0</v>
      </c>
      <c r="E153" s="54">
        <v>0</v>
      </c>
      <c r="F153" s="54">
        <v>0</v>
      </c>
      <c r="G153" s="56">
        <v>0</v>
      </c>
      <c r="H153" s="56"/>
      <c r="I153" s="56">
        <v>-2</v>
      </c>
      <c r="J153" s="9"/>
      <c r="K153" s="10"/>
      <c r="L153" s="11">
        <v>0</v>
      </c>
    </row>
    <row r="154" spans="1:12" s="62" customFormat="1" ht="26.25" hidden="1" customHeight="1">
      <c r="A154" s="8" t="s">
        <v>141</v>
      </c>
      <c r="B154" s="54" t="s">
        <v>321</v>
      </c>
      <c r="C154" s="54">
        <v>0</v>
      </c>
      <c r="D154" s="54">
        <v>0</v>
      </c>
      <c r="E154" s="54">
        <v>0</v>
      </c>
      <c r="F154" s="54">
        <v>0</v>
      </c>
      <c r="G154" s="56">
        <v>0</v>
      </c>
      <c r="H154" s="56"/>
      <c r="I154" s="56">
        <v>-10</v>
      </c>
      <c r="J154" s="9"/>
      <c r="K154" s="10">
        <v>6000</v>
      </c>
      <c r="L154" s="11">
        <v>0</v>
      </c>
    </row>
    <row r="155" spans="1:12" s="62" customFormat="1" ht="20.25" hidden="1" customHeight="1">
      <c r="A155" s="8" t="s">
        <v>143</v>
      </c>
      <c r="B155" s="54"/>
      <c r="C155" s="54"/>
      <c r="D155" s="54">
        <v>0</v>
      </c>
      <c r="E155" s="54">
        <v>0</v>
      </c>
      <c r="F155" s="54">
        <v>0</v>
      </c>
      <c r="G155" s="56">
        <v>0</v>
      </c>
      <c r="H155" s="56"/>
      <c r="I155" s="56">
        <v>0</v>
      </c>
      <c r="J155" s="9"/>
      <c r="K155" s="10"/>
      <c r="L155" s="11">
        <v>0</v>
      </c>
    </row>
    <row r="156" spans="1:12" s="62" customFormat="1" ht="21.75" hidden="1" customHeight="1">
      <c r="A156" s="8" t="s">
        <v>144</v>
      </c>
      <c r="B156" s="54" t="s">
        <v>321</v>
      </c>
      <c r="C156" s="54">
        <v>0</v>
      </c>
      <c r="D156" s="54">
        <v>0</v>
      </c>
      <c r="E156" s="54">
        <v>0</v>
      </c>
      <c r="F156" s="54">
        <v>0</v>
      </c>
      <c r="G156" s="56">
        <v>0</v>
      </c>
      <c r="H156" s="56"/>
      <c r="I156" s="56">
        <v>0</v>
      </c>
      <c r="J156" s="9"/>
      <c r="K156" s="10"/>
      <c r="L156" s="11">
        <v>0</v>
      </c>
    </row>
    <row r="157" spans="1:12" s="62" customFormat="1" ht="26.25" hidden="1" customHeight="1">
      <c r="A157" s="8" t="s">
        <v>145</v>
      </c>
      <c r="B157" s="54" t="s">
        <v>321</v>
      </c>
      <c r="C157" s="54">
        <v>0</v>
      </c>
      <c r="D157" s="54">
        <v>0</v>
      </c>
      <c r="E157" s="54">
        <v>0</v>
      </c>
      <c r="F157" s="54">
        <v>0</v>
      </c>
      <c r="G157" s="56">
        <v>0</v>
      </c>
      <c r="H157" s="56"/>
      <c r="I157" s="56">
        <v>-3</v>
      </c>
      <c r="J157" s="9"/>
      <c r="K157" s="10">
        <v>32000</v>
      </c>
      <c r="L157" s="11">
        <v>0</v>
      </c>
    </row>
    <row r="158" spans="1:12" s="62" customFormat="1" ht="20.25" hidden="1" customHeight="1">
      <c r="A158" s="8" t="s">
        <v>146</v>
      </c>
      <c r="B158" s="54"/>
      <c r="C158" s="54"/>
      <c r="D158" s="54">
        <v>0</v>
      </c>
      <c r="E158" s="54">
        <v>0</v>
      </c>
      <c r="F158" s="54">
        <v>0</v>
      </c>
      <c r="G158" s="56">
        <v>0</v>
      </c>
      <c r="H158" s="56"/>
      <c r="I158" s="56"/>
      <c r="J158" s="9"/>
      <c r="K158" s="10"/>
      <c r="L158" s="11"/>
    </row>
    <row r="159" spans="1:12" s="62" customFormat="1" ht="20.25" hidden="1" customHeight="1">
      <c r="A159" s="14" t="s">
        <v>147</v>
      </c>
      <c r="B159" s="54" t="s">
        <v>321</v>
      </c>
      <c r="C159" s="54">
        <v>0</v>
      </c>
      <c r="D159" s="54">
        <v>0</v>
      </c>
      <c r="E159" s="54">
        <v>0</v>
      </c>
      <c r="F159" s="54">
        <v>0</v>
      </c>
      <c r="G159" s="56">
        <v>0</v>
      </c>
      <c r="H159" s="56"/>
      <c r="I159" s="56">
        <v>0</v>
      </c>
      <c r="J159" s="9"/>
      <c r="K159" s="15"/>
      <c r="L159" s="11">
        <v>0</v>
      </c>
    </row>
    <row r="160" spans="1:12" s="68" customFormat="1" ht="20.25" hidden="1" customHeight="1">
      <c r="A160" s="14" t="s">
        <v>148</v>
      </c>
      <c r="B160" s="54"/>
      <c r="C160" s="54"/>
      <c r="D160" s="54">
        <v>0</v>
      </c>
      <c r="E160" s="54">
        <v>0</v>
      </c>
      <c r="F160" s="54">
        <v>0</v>
      </c>
      <c r="G160" s="56">
        <v>0</v>
      </c>
      <c r="H160" s="56"/>
      <c r="I160" s="56"/>
      <c r="J160" s="9"/>
      <c r="K160" s="15"/>
      <c r="L160" s="11"/>
    </row>
    <row r="161" spans="1:12" s="68" customFormat="1" ht="26.25" hidden="1" customHeight="1">
      <c r="A161" s="8" t="s">
        <v>211</v>
      </c>
      <c r="B161" s="54"/>
      <c r="C161" s="54"/>
      <c r="D161" s="54">
        <v>0</v>
      </c>
      <c r="E161" s="54">
        <v>0</v>
      </c>
      <c r="F161" s="54">
        <v>10</v>
      </c>
      <c r="G161" s="56">
        <v>0</v>
      </c>
      <c r="H161" s="56"/>
      <c r="I161" s="56">
        <v>-395</v>
      </c>
      <c r="J161" s="9"/>
      <c r="K161" s="10"/>
      <c r="L161" s="11">
        <v>0</v>
      </c>
    </row>
    <row r="162" spans="1:12" s="62" customFormat="1" ht="21.75" hidden="1" customHeight="1">
      <c r="A162" s="8" t="s">
        <v>151</v>
      </c>
      <c r="B162" s="54"/>
      <c r="C162" s="54"/>
      <c r="D162" s="54">
        <v>0</v>
      </c>
      <c r="E162" s="54">
        <v>0</v>
      </c>
      <c r="F162" s="54">
        <v>0</v>
      </c>
      <c r="G162" s="56">
        <v>0</v>
      </c>
      <c r="H162" s="56"/>
      <c r="I162" s="56">
        <v>0</v>
      </c>
      <c r="J162" s="9"/>
      <c r="K162" s="12"/>
      <c r="L162" s="11">
        <v>0</v>
      </c>
    </row>
    <row r="163" spans="1:12" s="62" customFormat="1" ht="20.25" hidden="1" customHeight="1">
      <c r="A163" s="8" t="s">
        <v>153</v>
      </c>
      <c r="B163" s="54" t="s">
        <v>321</v>
      </c>
      <c r="C163" s="54">
        <v>0</v>
      </c>
      <c r="D163" s="54">
        <v>0</v>
      </c>
      <c r="E163" s="54">
        <v>0</v>
      </c>
      <c r="F163" s="54">
        <v>0</v>
      </c>
      <c r="G163" s="56">
        <v>0</v>
      </c>
      <c r="H163" s="56"/>
      <c r="I163" s="56">
        <v>0</v>
      </c>
      <c r="J163" s="9"/>
      <c r="K163" s="10"/>
      <c r="L163" s="11">
        <v>0</v>
      </c>
    </row>
    <row r="164" spans="1:12" s="62" customFormat="1" ht="20.25" hidden="1" customHeight="1">
      <c r="A164" s="8" t="s">
        <v>152</v>
      </c>
      <c r="B164" s="54" t="s">
        <v>321</v>
      </c>
      <c r="C164" s="54">
        <v>0</v>
      </c>
      <c r="D164" s="54">
        <v>0</v>
      </c>
      <c r="E164" s="54">
        <v>0</v>
      </c>
      <c r="F164" s="54">
        <v>0</v>
      </c>
      <c r="G164" s="56">
        <v>0</v>
      </c>
      <c r="H164" s="56"/>
      <c r="I164" s="56">
        <v>0</v>
      </c>
      <c r="J164" s="9"/>
      <c r="K164" s="10"/>
      <c r="L164" s="11">
        <v>0</v>
      </c>
    </row>
    <row r="165" spans="1:12" s="62" customFormat="1" ht="20.25" hidden="1" customHeight="1">
      <c r="A165" s="14" t="s">
        <v>49</v>
      </c>
      <c r="B165" s="54"/>
      <c r="C165" s="54"/>
      <c r="D165" s="54">
        <v>0</v>
      </c>
      <c r="E165" s="54">
        <v>0</v>
      </c>
      <c r="F165" s="54">
        <v>0</v>
      </c>
      <c r="G165" s="56">
        <v>0</v>
      </c>
      <c r="H165" s="56"/>
      <c r="I165" s="56"/>
      <c r="J165" s="9"/>
      <c r="K165" s="10"/>
      <c r="L165" s="11"/>
    </row>
    <row r="166" spans="1:12" s="62" customFormat="1" ht="20.25" hidden="1" customHeight="1">
      <c r="A166" s="8" t="s">
        <v>207</v>
      </c>
      <c r="B166" s="54"/>
      <c r="C166" s="54"/>
      <c r="D166" s="54">
        <v>0</v>
      </c>
      <c r="E166" s="54">
        <v>0</v>
      </c>
      <c r="F166" s="54">
        <v>0</v>
      </c>
      <c r="G166" s="56">
        <v>0</v>
      </c>
      <c r="H166" s="56"/>
      <c r="I166" s="56"/>
      <c r="J166" s="9"/>
      <c r="K166" s="10"/>
      <c r="L166" s="11"/>
    </row>
    <row r="167" spans="1:12" s="62" customFormat="1" ht="26.25" hidden="1" customHeight="1">
      <c r="A167" s="8" t="s">
        <v>154</v>
      </c>
      <c r="B167" s="54" t="s">
        <v>321</v>
      </c>
      <c r="C167" s="54">
        <v>0</v>
      </c>
      <c r="D167" s="54">
        <v>0</v>
      </c>
      <c r="E167" s="54">
        <v>0</v>
      </c>
      <c r="F167" s="54">
        <v>0</v>
      </c>
      <c r="G167" s="56">
        <v>0</v>
      </c>
      <c r="H167" s="56"/>
      <c r="I167" s="56">
        <v>-35</v>
      </c>
      <c r="J167" s="9"/>
      <c r="K167" s="13"/>
      <c r="L167" s="11">
        <v>0</v>
      </c>
    </row>
    <row r="168" spans="1:12" s="62" customFormat="1" ht="20.25" hidden="1" customHeight="1">
      <c r="A168" s="8" t="s">
        <v>155</v>
      </c>
      <c r="B168" s="54"/>
      <c r="C168" s="54"/>
      <c r="D168" s="54">
        <v>0</v>
      </c>
      <c r="E168" s="54">
        <v>0</v>
      </c>
      <c r="F168" s="54">
        <v>0</v>
      </c>
      <c r="G168" s="56">
        <v>0</v>
      </c>
      <c r="H168" s="56"/>
      <c r="I168" s="56">
        <v>0</v>
      </c>
      <c r="J168" s="9"/>
      <c r="K168" s="13"/>
      <c r="L168" s="11"/>
    </row>
    <row r="169" spans="1:12" s="62" customFormat="1" ht="26.25" hidden="1" customHeight="1">
      <c r="A169" s="8" t="s">
        <v>156</v>
      </c>
      <c r="B169" s="54" t="s">
        <v>362</v>
      </c>
      <c r="C169" s="54">
        <v>0</v>
      </c>
      <c r="D169" s="54">
        <v>0</v>
      </c>
      <c r="E169" s="54">
        <v>0</v>
      </c>
      <c r="F169" s="54">
        <v>4</v>
      </c>
      <c r="G169" s="56">
        <v>0</v>
      </c>
      <c r="H169" s="56"/>
      <c r="I169" s="56">
        <v>-4</v>
      </c>
      <c r="J169" s="9"/>
      <c r="K169" s="13">
        <v>25000</v>
      </c>
      <c r="L169" s="11">
        <v>0</v>
      </c>
    </row>
    <row r="170" spans="1:12" s="62" customFormat="1" ht="21.75" hidden="1" customHeight="1">
      <c r="A170" s="8" t="s">
        <v>157</v>
      </c>
      <c r="B170" s="54" t="s">
        <v>363</v>
      </c>
      <c r="C170" s="54">
        <v>0</v>
      </c>
      <c r="D170" s="54">
        <v>0</v>
      </c>
      <c r="E170" s="54">
        <v>0</v>
      </c>
      <c r="F170" s="54">
        <v>0</v>
      </c>
      <c r="G170" s="56">
        <v>0</v>
      </c>
      <c r="H170" s="56"/>
      <c r="I170" s="56">
        <v>0</v>
      </c>
      <c r="J170" s="9"/>
      <c r="K170" s="13">
        <v>6100</v>
      </c>
      <c r="L170" s="11">
        <v>0</v>
      </c>
    </row>
    <row r="171" spans="1:12" s="62" customFormat="1" ht="20.25" hidden="1" customHeight="1">
      <c r="A171" s="8" t="s">
        <v>158</v>
      </c>
      <c r="B171" s="54"/>
      <c r="C171" s="54"/>
      <c r="D171" s="54">
        <v>0</v>
      </c>
      <c r="E171" s="54">
        <v>0</v>
      </c>
      <c r="F171" s="54">
        <v>0</v>
      </c>
      <c r="G171" s="56">
        <v>0</v>
      </c>
      <c r="H171" s="56"/>
      <c r="I171" s="56">
        <v>0</v>
      </c>
      <c r="J171" s="9"/>
      <c r="K171" s="13"/>
      <c r="L171" s="11"/>
    </row>
    <row r="172" spans="1:12" s="62" customFormat="1" ht="20.25" hidden="1" customHeight="1">
      <c r="A172" s="8" t="s">
        <v>210</v>
      </c>
      <c r="B172" s="54" t="s">
        <v>321</v>
      </c>
      <c r="C172" s="54">
        <v>0</v>
      </c>
      <c r="D172" s="54">
        <v>0</v>
      </c>
      <c r="E172" s="54">
        <v>0</v>
      </c>
      <c r="F172" s="54">
        <v>0</v>
      </c>
      <c r="G172" s="56">
        <v>0</v>
      </c>
      <c r="H172" s="56"/>
      <c r="I172" s="56">
        <v>0</v>
      </c>
      <c r="J172" s="9"/>
      <c r="K172" s="12"/>
      <c r="L172" s="11">
        <v>0</v>
      </c>
    </row>
    <row r="173" spans="1:12" s="62" customFormat="1" ht="26.25" hidden="1" customHeight="1">
      <c r="A173" s="27" t="s">
        <v>159</v>
      </c>
      <c r="B173" s="54"/>
      <c r="C173" s="54"/>
      <c r="D173" s="54">
        <v>0</v>
      </c>
      <c r="E173" s="54">
        <v>0</v>
      </c>
      <c r="F173" s="54">
        <v>0</v>
      </c>
      <c r="G173" s="56">
        <v>0</v>
      </c>
      <c r="H173" s="56"/>
      <c r="I173" s="56">
        <v>-11</v>
      </c>
      <c r="J173" s="9"/>
      <c r="K173" s="12"/>
      <c r="L173" s="11"/>
    </row>
    <row r="174" spans="1:12" s="62" customFormat="1" ht="26.25" hidden="1" customHeight="1">
      <c r="A174" s="27" t="s">
        <v>160</v>
      </c>
      <c r="B174" s="54" t="s">
        <v>321</v>
      </c>
      <c r="C174" s="54">
        <v>0</v>
      </c>
      <c r="D174" s="54">
        <v>0</v>
      </c>
      <c r="E174" s="54">
        <v>0</v>
      </c>
      <c r="F174" s="54">
        <v>0</v>
      </c>
      <c r="G174" s="56">
        <v>0</v>
      </c>
      <c r="H174" s="56"/>
      <c r="I174" s="56">
        <v>-65</v>
      </c>
      <c r="J174" s="9"/>
      <c r="K174" s="13">
        <v>25000</v>
      </c>
      <c r="L174" s="11">
        <v>0</v>
      </c>
    </row>
    <row r="175" spans="1:12" s="62" customFormat="1" ht="26.25" hidden="1" customHeight="1">
      <c r="A175" s="27" t="s">
        <v>161</v>
      </c>
      <c r="B175" s="54"/>
      <c r="C175" s="54"/>
      <c r="D175" s="54">
        <v>0</v>
      </c>
      <c r="E175" s="54">
        <v>0</v>
      </c>
      <c r="F175" s="54">
        <v>0</v>
      </c>
      <c r="G175" s="56">
        <v>0</v>
      </c>
      <c r="H175" s="56"/>
      <c r="I175" s="56">
        <v>-210</v>
      </c>
      <c r="J175" s="9"/>
      <c r="K175" s="13"/>
      <c r="L175" s="11"/>
    </row>
    <row r="176" spans="1:12" s="62" customFormat="1" ht="20.25" hidden="1" customHeight="1">
      <c r="A176" s="27" t="s">
        <v>162</v>
      </c>
      <c r="B176" s="54"/>
      <c r="C176" s="54"/>
      <c r="D176" s="54">
        <v>0</v>
      </c>
      <c r="E176" s="54">
        <v>0</v>
      </c>
      <c r="F176" s="54">
        <v>0</v>
      </c>
      <c r="G176" s="56">
        <v>0</v>
      </c>
      <c r="H176" s="56"/>
      <c r="I176" s="56">
        <v>0</v>
      </c>
      <c r="J176" s="9"/>
      <c r="K176" s="12"/>
      <c r="L176" s="11">
        <v>0</v>
      </c>
    </row>
    <row r="177" spans="1:12" s="62" customFormat="1" ht="20.25" hidden="1" customHeight="1">
      <c r="A177" s="27" t="s">
        <v>163</v>
      </c>
      <c r="B177" s="54"/>
      <c r="C177" s="54"/>
      <c r="D177" s="54">
        <v>0</v>
      </c>
      <c r="E177" s="54">
        <v>0</v>
      </c>
      <c r="F177" s="54">
        <v>0</v>
      </c>
      <c r="G177" s="56">
        <v>0</v>
      </c>
      <c r="H177" s="56"/>
      <c r="I177" s="56">
        <v>0</v>
      </c>
      <c r="J177" s="9"/>
      <c r="K177" s="12"/>
      <c r="L177" s="11"/>
    </row>
    <row r="178" spans="1:12" s="62" customFormat="1" ht="26.25" hidden="1" customHeight="1">
      <c r="A178" s="8" t="s">
        <v>164</v>
      </c>
      <c r="B178" s="54" t="s">
        <v>363</v>
      </c>
      <c r="C178" s="54">
        <v>0</v>
      </c>
      <c r="D178" s="54">
        <v>0</v>
      </c>
      <c r="E178" s="54">
        <v>0</v>
      </c>
      <c r="F178" s="54">
        <v>0</v>
      </c>
      <c r="G178" s="56">
        <v>0</v>
      </c>
      <c r="H178" s="56"/>
      <c r="I178" s="56">
        <v>-170</v>
      </c>
      <c r="J178" s="9"/>
      <c r="K178" s="13">
        <v>6100</v>
      </c>
      <c r="L178" s="11">
        <v>0</v>
      </c>
    </row>
    <row r="179" spans="1:12" s="62" customFormat="1" ht="26.25" hidden="1" customHeight="1">
      <c r="A179" s="8" t="s">
        <v>165</v>
      </c>
      <c r="B179" s="54"/>
      <c r="C179" s="54"/>
      <c r="D179" s="54">
        <v>0</v>
      </c>
      <c r="E179" s="54">
        <v>0</v>
      </c>
      <c r="F179" s="54">
        <v>0</v>
      </c>
      <c r="G179" s="56">
        <v>0</v>
      </c>
      <c r="H179" s="56"/>
      <c r="I179" s="56">
        <v>-100</v>
      </c>
      <c r="J179" s="9"/>
      <c r="K179" s="13"/>
      <c r="L179" s="11"/>
    </row>
    <row r="180" spans="1:12" s="62" customFormat="1" ht="26.25" hidden="1" customHeight="1">
      <c r="A180" s="8" t="s">
        <v>166</v>
      </c>
      <c r="B180" s="54" t="s">
        <v>362</v>
      </c>
      <c r="C180" s="54">
        <v>0</v>
      </c>
      <c r="D180" s="54">
        <v>0</v>
      </c>
      <c r="E180" s="54">
        <v>0</v>
      </c>
      <c r="F180" s="54">
        <v>4</v>
      </c>
      <c r="G180" s="56">
        <v>0</v>
      </c>
      <c r="H180" s="56"/>
      <c r="I180" s="56">
        <v>-36.5</v>
      </c>
      <c r="J180" s="9"/>
      <c r="K180" s="13">
        <v>23000</v>
      </c>
      <c r="L180" s="11">
        <v>0</v>
      </c>
    </row>
    <row r="181" spans="1:12" s="62" customFormat="1" ht="26.25" hidden="1" customHeight="1">
      <c r="A181" s="8" t="s">
        <v>167</v>
      </c>
      <c r="B181" s="54" t="s">
        <v>321</v>
      </c>
      <c r="C181" s="54">
        <v>0</v>
      </c>
      <c r="D181" s="54">
        <v>0</v>
      </c>
      <c r="E181" s="54">
        <v>0</v>
      </c>
      <c r="F181" s="54">
        <v>0</v>
      </c>
      <c r="G181" s="56">
        <v>0</v>
      </c>
      <c r="H181" s="56"/>
      <c r="I181" s="56">
        <v>-5</v>
      </c>
      <c r="J181" s="9"/>
      <c r="K181" s="13">
        <v>25000</v>
      </c>
      <c r="L181" s="11">
        <v>0</v>
      </c>
    </row>
    <row r="182" spans="1:12" s="62" customFormat="1" ht="21.75" hidden="1" customHeight="1">
      <c r="A182" s="8" t="s">
        <v>168</v>
      </c>
      <c r="B182" s="54"/>
      <c r="C182" s="54"/>
      <c r="D182" s="54">
        <v>0</v>
      </c>
      <c r="E182" s="54">
        <v>0</v>
      </c>
      <c r="F182" s="54">
        <v>0</v>
      </c>
      <c r="G182" s="56">
        <v>0</v>
      </c>
      <c r="H182" s="56"/>
      <c r="I182" s="56">
        <v>0</v>
      </c>
      <c r="J182" s="9"/>
      <c r="K182" s="13"/>
      <c r="L182" s="11"/>
    </row>
    <row r="183" spans="1:12" s="62" customFormat="1" ht="21.75" hidden="1" customHeight="1">
      <c r="A183" s="8" t="s">
        <v>209</v>
      </c>
      <c r="B183" s="54" t="s">
        <v>321</v>
      </c>
      <c r="C183" s="54">
        <v>0</v>
      </c>
      <c r="D183" s="54">
        <v>0</v>
      </c>
      <c r="E183" s="54">
        <v>0</v>
      </c>
      <c r="F183" s="54">
        <v>0</v>
      </c>
      <c r="G183" s="56">
        <v>0</v>
      </c>
      <c r="H183" s="56"/>
      <c r="I183" s="56">
        <v>0</v>
      </c>
      <c r="J183" s="9"/>
      <c r="K183" s="13"/>
      <c r="L183" s="11">
        <v>0</v>
      </c>
    </row>
    <row r="184" spans="1:12" s="62" customFormat="1" ht="26.25" hidden="1" customHeight="1">
      <c r="A184" s="8" t="s">
        <v>169</v>
      </c>
      <c r="B184" s="54" t="s">
        <v>321</v>
      </c>
      <c r="C184" s="54">
        <v>0</v>
      </c>
      <c r="D184" s="54">
        <v>0</v>
      </c>
      <c r="E184" s="54">
        <v>0</v>
      </c>
      <c r="F184" s="54">
        <v>5</v>
      </c>
      <c r="G184" s="56">
        <v>0</v>
      </c>
      <c r="H184" s="56"/>
      <c r="I184" s="56">
        <v>-153</v>
      </c>
      <c r="J184" s="9"/>
      <c r="K184" s="10"/>
      <c r="L184" s="11">
        <v>0</v>
      </c>
    </row>
    <row r="185" spans="1:12" s="62" customFormat="1" ht="21.75" hidden="1" customHeight="1">
      <c r="A185" s="8" t="s">
        <v>203</v>
      </c>
      <c r="B185" s="54"/>
      <c r="C185" s="54"/>
      <c r="D185" s="54">
        <v>0</v>
      </c>
      <c r="E185" s="54">
        <v>0</v>
      </c>
      <c r="F185" s="54">
        <v>0</v>
      </c>
      <c r="G185" s="56">
        <v>0</v>
      </c>
      <c r="H185" s="56"/>
      <c r="I185" s="56">
        <v>0</v>
      </c>
      <c r="J185" s="9"/>
      <c r="K185" s="13"/>
      <c r="L185" s="11"/>
    </row>
    <row r="186" spans="1:12" s="62" customFormat="1" ht="21.75" hidden="1" customHeight="1">
      <c r="A186" s="8" t="s">
        <v>170</v>
      </c>
      <c r="B186" s="54"/>
      <c r="C186" s="54"/>
      <c r="D186" s="54">
        <v>0</v>
      </c>
      <c r="E186" s="54">
        <v>0</v>
      </c>
      <c r="F186" s="54">
        <v>0</v>
      </c>
      <c r="G186" s="56">
        <v>0</v>
      </c>
      <c r="H186" s="56"/>
      <c r="I186" s="56">
        <v>0</v>
      </c>
      <c r="J186" s="9"/>
      <c r="K186" s="13"/>
      <c r="L186" s="11"/>
    </row>
    <row r="187" spans="1:12" s="62" customFormat="1" ht="21.75" hidden="1" customHeight="1">
      <c r="A187" s="8" t="s">
        <v>171</v>
      </c>
      <c r="B187" s="54"/>
      <c r="C187" s="54"/>
      <c r="D187" s="54">
        <v>0</v>
      </c>
      <c r="E187" s="54">
        <v>0</v>
      </c>
      <c r="F187" s="54">
        <v>0</v>
      </c>
      <c r="G187" s="56">
        <v>0</v>
      </c>
      <c r="H187" s="56"/>
      <c r="I187" s="56">
        <v>0</v>
      </c>
      <c r="J187" s="9"/>
      <c r="K187" s="12"/>
      <c r="L187" s="11">
        <v>0</v>
      </c>
    </row>
    <row r="188" spans="1:12" s="62" customFormat="1" ht="21.75" hidden="1" customHeight="1">
      <c r="A188" s="8" t="s">
        <v>172</v>
      </c>
      <c r="B188" s="54"/>
      <c r="C188" s="54"/>
      <c r="D188" s="54">
        <v>0</v>
      </c>
      <c r="E188" s="54">
        <v>0</v>
      </c>
      <c r="F188" s="54">
        <v>0</v>
      </c>
      <c r="G188" s="56">
        <v>0</v>
      </c>
      <c r="H188" s="56"/>
      <c r="I188" s="56"/>
      <c r="J188" s="9"/>
      <c r="K188" s="10"/>
      <c r="L188" s="11"/>
    </row>
    <row r="189" spans="1:12" s="62" customFormat="1" ht="26.25" hidden="1" customHeight="1">
      <c r="A189" s="8" t="s">
        <v>173</v>
      </c>
      <c r="B189" s="54"/>
      <c r="C189" s="54"/>
      <c r="D189" s="54">
        <v>0</v>
      </c>
      <c r="E189" s="54">
        <v>0</v>
      </c>
      <c r="F189" s="54">
        <v>10</v>
      </c>
      <c r="G189" s="56">
        <v>0</v>
      </c>
      <c r="H189" s="56"/>
      <c r="I189" s="56">
        <v>-205</v>
      </c>
      <c r="J189" s="9"/>
      <c r="K189" s="13"/>
      <c r="L189" s="11"/>
    </row>
    <row r="190" spans="1:12" s="62" customFormat="1" ht="21.75" hidden="1" customHeight="1">
      <c r="A190" s="8" t="s">
        <v>174</v>
      </c>
      <c r="B190" s="54" t="s">
        <v>321</v>
      </c>
      <c r="C190" s="54">
        <v>0</v>
      </c>
      <c r="D190" s="54">
        <v>0</v>
      </c>
      <c r="E190" s="54">
        <v>0</v>
      </c>
      <c r="F190" s="54">
        <v>0</v>
      </c>
      <c r="G190" s="56">
        <v>0</v>
      </c>
      <c r="H190" s="56"/>
      <c r="I190" s="56">
        <v>0</v>
      </c>
      <c r="J190" s="9"/>
      <c r="K190" s="10">
        <v>18000</v>
      </c>
      <c r="L190" s="11">
        <v>0</v>
      </c>
    </row>
    <row r="191" spans="1:12" s="62" customFormat="1" ht="26.25" hidden="1" customHeight="1">
      <c r="A191" s="8" t="s">
        <v>175</v>
      </c>
      <c r="B191" s="54"/>
      <c r="C191" s="54"/>
      <c r="D191" s="54">
        <v>0</v>
      </c>
      <c r="E191" s="54">
        <v>0</v>
      </c>
      <c r="F191" s="54">
        <v>0</v>
      </c>
      <c r="G191" s="56">
        <v>0</v>
      </c>
      <c r="H191" s="56"/>
      <c r="I191" s="56"/>
      <c r="J191" s="9"/>
      <c r="K191" s="10"/>
      <c r="L191" s="11"/>
    </row>
    <row r="192" spans="1:12" s="62" customFormat="1" ht="26.25" hidden="1" customHeight="1">
      <c r="A192" s="8" t="s">
        <v>176</v>
      </c>
      <c r="B192" s="54"/>
      <c r="C192" s="54"/>
      <c r="D192" s="54">
        <v>0</v>
      </c>
      <c r="E192" s="54">
        <v>0</v>
      </c>
      <c r="F192" s="54">
        <v>0</v>
      </c>
      <c r="G192" s="56">
        <v>0</v>
      </c>
      <c r="H192" s="56"/>
      <c r="I192" s="56"/>
      <c r="J192" s="9"/>
      <c r="K192" s="10"/>
      <c r="L192" s="11"/>
    </row>
    <row r="193" spans="1:1003 1029:2027 2053:3051 3077:4075 4101:5099 5125:6123 6149:7147 7173:8171 8197:9195 9221:10219 10245:11243 11269:12267 12293:13291 13317:14315 14341:15339 15365:16384" s="62" customFormat="1" ht="21.75" hidden="1" customHeight="1">
      <c r="A193" s="14" t="s">
        <v>177</v>
      </c>
      <c r="B193" s="54"/>
      <c r="C193" s="54"/>
      <c r="D193" s="54">
        <v>0</v>
      </c>
      <c r="E193" s="54">
        <v>0</v>
      </c>
      <c r="F193" s="54">
        <v>0</v>
      </c>
      <c r="G193" s="56">
        <v>0</v>
      </c>
      <c r="H193" s="56"/>
      <c r="I193" s="56"/>
      <c r="J193" s="9"/>
      <c r="K193" s="12"/>
      <c r="L193" s="11">
        <v>0</v>
      </c>
    </row>
    <row r="194" spans="1:1003 1029:2027 2053:3051 3077:4075 4101:5099 5125:6123 6149:7147 7173:8171 8197:9195 9221:10219 10245:11243 11269:12267 12293:13291 13317:14315 14341:15339 15365:16384" s="62" customFormat="1" ht="26.25" customHeight="1">
      <c r="A194" s="24" t="s">
        <v>178</v>
      </c>
      <c r="B194" s="54" t="s">
        <v>321</v>
      </c>
      <c r="C194" s="54">
        <v>0</v>
      </c>
      <c r="D194" s="54">
        <v>0</v>
      </c>
      <c r="E194" s="54">
        <v>0</v>
      </c>
      <c r="F194" s="54">
        <v>0</v>
      </c>
      <c r="G194" s="56">
        <v>0</v>
      </c>
      <c r="H194" s="56"/>
      <c r="I194" s="56">
        <v>-1</v>
      </c>
      <c r="J194" s="98">
        <v>1.5</v>
      </c>
      <c r="K194" s="99">
        <v>12000</v>
      </c>
      <c r="L194" s="100">
        <f>+K194*J194</f>
        <v>18000</v>
      </c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P194" s="93"/>
      <c r="BS194" s="93"/>
      <c r="BV194" s="93"/>
      <c r="BY194" s="93"/>
      <c r="CB194" s="93"/>
      <c r="CE194" s="93"/>
      <c r="CK194" s="93"/>
      <c r="CT194" s="93"/>
      <c r="CW194" s="93"/>
      <c r="CZ194" s="93"/>
      <c r="DC194" s="93"/>
      <c r="DO194" s="93"/>
      <c r="DU194" s="93"/>
      <c r="DX194" s="93"/>
      <c r="EA194" s="93"/>
      <c r="ED194" s="93"/>
      <c r="EJ194" s="93"/>
      <c r="EM194" s="93"/>
      <c r="EP194" s="93"/>
      <c r="ES194" s="93"/>
      <c r="EU194" s="93"/>
      <c r="EV194" s="93"/>
      <c r="FA194" s="93"/>
      <c r="FD194" s="93"/>
      <c r="FG194" s="93"/>
      <c r="FJ194" s="93"/>
      <c r="FM194" s="93"/>
      <c r="FP194" s="93"/>
      <c r="FS194" s="93"/>
      <c r="FY194" s="93"/>
      <c r="GB194" s="93"/>
      <c r="GE194" s="93"/>
      <c r="GG194" s="93"/>
      <c r="GH194" s="93"/>
      <c r="GP194" s="93"/>
      <c r="GS194" s="93"/>
      <c r="GV194" s="93"/>
      <c r="HG194" s="93"/>
      <c r="HH194" s="93"/>
      <c r="HM194" s="93"/>
      <c r="HQ194" s="93"/>
      <c r="HR194" s="93"/>
      <c r="HZ194" s="93"/>
      <c r="IA194" s="93"/>
      <c r="JA194" s="93"/>
      <c r="JB194" s="93"/>
      <c r="JC194" s="93"/>
      <c r="JD194" s="93"/>
      <c r="JE194" s="93"/>
      <c r="JF194" s="93"/>
      <c r="JG194" s="93"/>
      <c r="JH194" s="93"/>
      <c r="JI194" s="93"/>
      <c r="JJ194" s="93"/>
      <c r="JK194" s="93"/>
      <c r="JL194" s="93"/>
      <c r="JM194" s="93"/>
      <c r="JN194" s="93"/>
      <c r="JO194" s="93"/>
      <c r="JP194" s="93"/>
      <c r="JQ194" s="93"/>
      <c r="JR194" s="93"/>
      <c r="JS194" s="93"/>
      <c r="JT194" s="93"/>
      <c r="JU194" s="93"/>
      <c r="JV194" s="93"/>
      <c r="JW194" s="93"/>
      <c r="JX194" s="93"/>
      <c r="JY194" s="93"/>
      <c r="JZ194" s="93"/>
      <c r="KA194" s="93"/>
      <c r="KB194" s="93"/>
      <c r="KC194" s="93"/>
      <c r="KD194" s="93"/>
      <c r="KE194" s="93"/>
      <c r="KF194" s="93"/>
      <c r="KG194" s="93"/>
      <c r="KH194" s="93"/>
      <c r="KI194" s="93"/>
      <c r="KJ194" s="93"/>
      <c r="KK194" s="93"/>
      <c r="KL194" s="93"/>
      <c r="KM194" s="93"/>
      <c r="KN194" s="93"/>
      <c r="KO194" s="93"/>
      <c r="KP194" s="93"/>
      <c r="KQ194" s="93"/>
      <c r="KR194" s="93"/>
      <c r="KS194" s="93"/>
      <c r="KT194" s="93"/>
      <c r="KU194" s="93"/>
      <c r="KV194" s="93"/>
      <c r="KW194" s="93"/>
      <c r="KX194" s="93"/>
      <c r="KY194" s="93"/>
      <c r="KZ194" s="93"/>
      <c r="LA194" s="93"/>
      <c r="LB194" s="93"/>
      <c r="LC194" s="93"/>
      <c r="LD194" s="93"/>
      <c r="LE194" s="93"/>
      <c r="LF194" s="93"/>
      <c r="LL194" s="93"/>
      <c r="LO194" s="93"/>
      <c r="LR194" s="93"/>
      <c r="LU194" s="93"/>
      <c r="LX194" s="93"/>
      <c r="MA194" s="93"/>
      <c r="MG194" s="93"/>
      <c r="MP194" s="93"/>
      <c r="MS194" s="93"/>
      <c r="MV194" s="93"/>
      <c r="MY194" s="93"/>
      <c r="NK194" s="93"/>
      <c r="NQ194" s="93"/>
      <c r="NT194" s="93"/>
      <c r="NW194" s="93"/>
      <c r="NZ194" s="93"/>
      <c r="OF194" s="93"/>
      <c r="OI194" s="93"/>
      <c r="OL194" s="93"/>
      <c r="OO194" s="93"/>
      <c r="OQ194" s="93"/>
      <c r="OR194" s="93"/>
      <c r="OW194" s="93"/>
      <c r="OZ194" s="93"/>
      <c r="PC194" s="93"/>
      <c r="PF194" s="93"/>
      <c r="PI194" s="93"/>
      <c r="PL194" s="93"/>
      <c r="PO194" s="93"/>
      <c r="PU194" s="93"/>
      <c r="PX194" s="93"/>
      <c r="QA194" s="93"/>
      <c r="QC194" s="93"/>
      <c r="QD194" s="93"/>
      <c r="QL194" s="93"/>
      <c r="QO194" s="93"/>
      <c r="QR194" s="93"/>
      <c r="RC194" s="93"/>
      <c r="RD194" s="93"/>
      <c r="RI194" s="93"/>
      <c r="RM194" s="93"/>
      <c r="RN194" s="93"/>
      <c r="RV194" s="93"/>
      <c r="RW194" s="93"/>
      <c r="SW194" s="93"/>
      <c r="SX194" s="93"/>
      <c r="SY194" s="93"/>
      <c r="SZ194" s="93"/>
      <c r="TA194" s="93"/>
      <c r="TB194" s="93"/>
      <c r="TC194" s="93"/>
      <c r="TD194" s="93"/>
      <c r="TE194" s="93"/>
      <c r="TF194" s="93"/>
      <c r="TG194" s="93"/>
      <c r="TH194" s="93"/>
      <c r="TI194" s="93"/>
      <c r="TJ194" s="93"/>
      <c r="TK194" s="93"/>
      <c r="TL194" s="93"/>
      <c r="TM194" s="93"/>
      <c r="TN194" s="93"/>
      <c r="TO194" s="93"/>
      <c r="TP194" s="93"/>
      <c r="TQ194" s="93"/>
      <c r="TR194" s="93"/>
      <c r="TS194" s="93"/>
      <c r="TT194" s="93"/>
      <c r="TU194" s="93"/>
      <c r="TV194" s="93"/>
      <c r="TW194" s="93"/>
      <c r="TX194" s="93"/>
      <c r="TY194" s="93"/>
      <c r="TZ194" s="93"/>
      <c r="UA194" s="93"/>
      <c r="UB194" s="93"/>
      <c r="UC194" s="93"/>
      <c r="UD194" s="93"/>
      <c r="UE194" s="93"/>
      <c r="UF194" s="93"/>
      <c r="UG194" s="93"/>
      <c r="UH194" s="93"/>
      <c r="UI194" s="93"/>
      <c r="UJ194" s="93"/>
      <c r="UK194" s="93"/>
      <c r="UL194" s="93"/>
      <c r="UM194" s="93"/>
      <c r="UN194" s="93"/>
      <c r="UO194" s="93"/>
      <c r="UP194" s="93"/>
      <c r="UQ194" s="93"/>
      <c r="UR194" s="93"/>
      <c r="US194" s="93"/>
      <c r="UT194" s="93"/>
      <c r="UU194" s="93"/>
      <c r="UV194" s="93"/>
      <c r="UW194" s="93"/>
      <c r="UX194" s="93"/>
      <c r="UY194" s="93"/>
      <c r="UZ194" s="93"/>
      <c r="VA194" s="93"/>
      <c r="VB194" s="93"/>
      <c r="VH194" s="93"/>
      <c r="VK194" s="93"/>
      <c r="VN194" s="93"/>
      <c r="VQ194" s="93"/>
      <c r="VT194" s="93"/>
      <c r="VW194" s="93"/>
      <c r="WC194" s="93"/>
      <c r="WL194" s="93"/>
      <c r="WO194" s="93"/>
      <c r="WR194" s="93"/>
      <c r="WU194" s="93"/>
      <c r="XG194" s="93"/>
      <c r="XM194" s="93"/>
      <c r="XP194" s="93"/>
      <c r="XS194" s="93"/>
      <c r="XV194" s="93"/>
      <c r="YB194" s="93"/>
      <c r="YE194" s="93"/>
      <c r="YH194" s="93"/>
      <c r="YK194" s="93"/>
      <c r="YM194" s="93"/>
      <c r="YN194" s="93"/>
      <c r="YS194" s="93"/>
      <c r="YV194" s="93"/>
      <c r="YY194" s="93"/>
      <c r="ZB194" s="93"/>
      <c r="ZE194" s="93"/>
      <c r="ZH194" s="93"/>
      <c r="ZK194" s="93"/>
      <c r="ZQ194" s="93"/>
      <c r="ZT194" s="93"/>
      <c r="ZW194" s="93"/>
      <c r="ZY194" s="93"/>
      <c r="ZZ194" s="93"/>
      <c r="AAH194" s="93"/>
      <c r="AAK194" s="93"/>
      <c r="AAN194" s="93"/>
      <c r="AAY194" s="93"/>
      <c r="AAZ194" s="93"/>
      <c r="ABE194" s="93"/>
      <c r="ABI194" s="93"/>
      <c r="ABJ194" s="93"/>
      <c r="ABR194" s="93"/>
      <c r="ABS194" s="93"/>
      <c r="ACS194" s="93"/>
      <c r="ACT194" s="93"/>
      <c r="ACU194" s="93"/>
      <c r="ACV194" s="93"/>
      <c r="ACW194" s="93"/>
      <c r="ACX194" s="93"/>
      <c r="ACY194" s="93"/>
      <c r="ACZ194" s="93"/>
      <c r="ADA194" s="93"/>
      <c r="ADB194" s="93"/>
      <c r="ADC194" s="93"/>
      <c r="ADD194" s="93"/>
      <c r="ADE194" s="93"/>
      <c r="ADF194" s="93"/>
      <c r="ADG194" s="93"/>
      <c r="ADH194" s="93"/>
      <c r="ADI194" s="93"/>
      <c r="ADJ194" s="93"/>
      <c r="ADK194" s="93"/>
      <c r="ADL194" s="93"/>
      <c r="ADM194" s="93"/>
      <c r="ADN194" s="93"/>
      <c r="ADO194" s="93"/>
      <c r="ADP194" s="93"/>
      <c r="ADQ194" s="93"/>
      <c r="ADR194" s="93"/>
      <c r="ADS194" s="93"/>
      <c r="ADT194" s="93"/>
      <c r="ADU194" s="93"/>
      <c r="ADV194" s="93"/>
      <c r="ADW194" s="93"/>
      <c r="ADX194" s="93"/>
      <c r="ADY194" s="93"/>
      <c r="ADZ194" s="93"/>
      <c r="AEA194" s="93"/>
      <c r="AEB194" s="93"/>
      <c r="AEC194" s="93"/>
      <c r="AED194" s="93"/>
      <c r="AEE194" s="93"/>
      <c r="AEF194" s="93"/>
      <c r="AEG194" s="93"/>
      <c r="AEH194" s="93"/>
      <c r="AEI194" s="93"/>
      <c r="AEJ194" s="93"/>
      <c r="AEK194" s="93"/>
      <c r="AEL194" s="93"/>
      <c r="AEM194" s="93"/>
      <c r="AEN194" s="93"/>
      <c r="AEO194" s="93"/>
      <c r="AEP194" s="93"/>
      <c r="AEQ194" s="93"/>
      <c r="AER194" s="93"/>
      <c r="AES194" s="93"/>
      <c r="AET194" s="93"/>
      <c r="AEU194" s="93"/>
      <c r="AEV194" s="93"/>
      <c r="AEW194" s="93"/>
      <c r="AEX194" s="93"/>
      <c r="AFD194" s="93"/>
      <c r="AFG194" s="93"/>
      <c r="AFJ194" s="93"/>
      <c r="AFM194" s="93"/>
      <c r="AFP194" s="93"/>
      <c r="AFS194" s="93"/>
      <c r="AFY194" s="93"/>
      <c r="AGH194" s="93"/>
      <c r="AGK194" s="93"/>
      <c r="AGN194" s="93"/>
      <c r="AGQ194" s="93"/>
      <c r="AHC194" s="93"/>
      <c r="AHI194" s="93"/>
      <c r="AHL194" s="93"/>
      <c r="AHO194" s="93"/>
      <c r="AHR194" s="93"/>
      <c r="AHX194" s="93"/>
      <c r="AIA194" s="93"/>
      <c r="AID194" s="93"/>
      <c r="AIG194" s="93"/>
      <c r="AII194" s="93"/>
      <c r="AIJ194" s="93"/>
      <c r="AIO194" s="93"/>
      <c r="AIR194" s="93"/>
      <c r="AIU194" s="93"/>
      <c r="AIX194" s="93"/>
      <c r="AJA194" s="93"/>
      <c r="AJD194" s="93"/>
      <c r="AJG194" s="93"/>
      <c r="AJM194" s="93"/>
      <c r="AJP194" s="93"/>
      <c r="AJS194" s="93"/>
      <c r="AJU194" s="93"/>
      <c r="AJV194" s="93"/>
      <c r="AKD194" s="93"/>
      <c r="AKG194" s="93"/>
      <c r="AKJ194" s="93"/>
      <c r="AKU194" s="93"/>
      <c r="AKV194" s="93"/>
      <c r="ALA194" s="93"/>
      <c r="ALE194" s="93"/>
      <c r="ALF194" s="93"/>
      <c r="ALN194" s="93"/>
      <c r="ALO194" s="93"/>
      <c r="AMO194" s="93"/>
      <c r="AMP194" s="93"/>
      <c r="AMQ194" s="93"/>
      <c r="AMR194" s="93"/>
      <c r="AMS194" s="93"/>
      <c r="AMT194" s="93"/>
      <c r="AMU194" s="93"/>
      <c r="AMV194" s="93"/>
      <c r="AMW194" s="93"/>
      <c r="AMX194" s="93"/>
      <c r="AMY194" s="93"/>
      <c r="AMZ194" s="93"/>
      <c r="ANA194" s="93"/>
      <c r="ANB194" s="93"/>
      <c r="ANC194" s="93"/>
      <c r="AND194" s="93"/>
      <c r="ANE194" s="93"/>
      <c r="ANF194" s="93"/>
      <c r="ANG194" s="93"/>
      <c r="ANH194" s="93"/>
      <c r="ANI194" s="93"/>
      <c r="ANJ194" s="93"/>
      <c r="ANK194" s="93"/>
      <c r="ANL194" s="93"/>
      <c r="ANM194" s="93"/>
      <c r="ANN194" s="93"/>
      <c r="ANO194" s="93"/>
      <c r="ANP194" s="93"/>
      <c r="ANQ194" s="93"/>
      <c r="ANR194" s="93"/>
      <c r="ANS194" s="93"/>
      <c r="ANT194" s="93"/>
      <c r="ANU194" s="93"/>
      <c r="ANV194" s="93"/>
      <c r="ANW194" s="93"/>
      <c r="ANX194" s="93"/>
      <c r="ANY194" s="93"/>
      <c r="ANZ194" s="93"/>
      <c r="AOA194" s="93"/>
      <c r="AOB194" s="93"/>
      <c r="AOC194" s="93"/>
      <c r="AOD194" s="93"/>
      <c r="AOE194" s="93"/>
      <c r="AOF194" s="93"/>
      <c r="AOG194" s="93"/>
      <c r="AOH194" s="93"/>
      <c r="AOI194" s="93"/>
      <c r="AOJ194" s="93"/>
      <c r="AOK194" s="93"/>
      <c r="AOL194" s="93"/>
      <c r="AOM194" s="93"/>
      <c r="AON194" s="93"/>
      <c r="AOO194" s="93"/>
      <c r="AOP194" s="93"/>
      <c r="AOQ194" s="93"/>
      <c r="AOR194" s="93"/>
      <c r="AOS194" s="93"/>
      <c r="AOT194" s="93"/>
      <c r="AOZ194" s="93"/>
      <c r="APC194" s="93"/>
      <c r="APF194" s="93"/>
      <c r="API194" s="93"/>
      <c r="APL194" s="93"/>
      <c r="APO194" s="93"/>
      <c r="APU194" s="93"/>
      <c r="AQD194" s="93"/>
      <c r="AQG194" s="93"/>
      <c r="AQJ194" s="93"/>
      <c r="AQM194" s="93"/>
      <c r="AQY194" s="93"/>
      <c r="ARE194" s="93"/>
      <c r="ARH194" s="93"/>
      <c r="ARK194" s="93"/>
      <c r="ARN194" s="93"/>
      <c r="ART194" s="93"/>
      <c r="ARW194" s="93"/>
      <c r="ARZ194" s="93"/>
      <c r="ASC194" s="93"/>
      <c r="ASE194" s="93"/>
      <c r="ASF194" s="93"/>
      <c r="ASK194" s="93"/>
      <c r="ASN194" s="93"/>
      <c r="ASQ194" s="93"/>
      <c r="AST194" s="93"/>
      <c r="ASW194" s="93"/>
      <c r="ASZ194" s="93"/>
      <c r="ATC194" s="93"/>
      <c r="ATI194" s="93"/>
      <c r="ATL194" s="93"/>
      <c r="ATO194" s="93"/>
      <c r="ATQ194" s="93"/>
      <c r="ATR194" s="93"/>
      <c r="ATZ194" s="93"/>
      <c r="AUC194" s="93"/>
      <c r="AUF194" s="93"/>
      <c r="AUQ194" s="93"/>
      <c r="AUR194" s="93"/>
      <c r="AUW194" s="93"/>
      <c r="AVA194" s="93"/>
      <c r="AVB194" s="93"/>
      <c r="AVJ194" s="93"/>
      <c r="AVK194" s="93"/>
      <c r="AWK194" s="93"/>
      <c r="AWL194" s="93"/>
      <c r="AWM194" s="93"/>
      <c r="AWN194" s="93"/>
      <c r="AWO194" s="93"/>
      <c r="AWP194" s="93"/>
      <c r="AWQ194" s="93"/>
      <c r="AWR194" s="93"/>
      <c r="AWS194" s="93"/>
      <c r="AWT194" s="93"/>
      <c r="AWU194" s="93"/>
      <c r="AWV194" s="93"/>
      <c r="AWW194" s="93"/>
      <c r="AWX194" s="93"/>
      <c r="AWY194" s="93"/>
      <c r="AWZ194" s="93"/>
      <c r="AXA194" s="93"/>
      <c r="AXB194" s="93"/>
      <c r="AXC194" s="93"/>
      <c r="AXD194" s="93"/>
      <c r="AXE194" s="93"/>
      <c r="AXF194" s="93"/>
      <c r="AXG194" s="93"/>
      <c r="AXH194" s="93"/>
      <c r="AXI194" s="93"/>
      <c r="AXJ194" s="93"/>
      <c r="AXK194" s="93"/>
      <c r="AXL194" s="93"/>
      <c r="AXM194" s="93"/>
      <c r="AXN194" s="93"/>
      <c r="AXO194" s="93"/>
      <c r="AXP194" s="93"/>
      <c r="AXQ194" s="93"/>
      <c r="AXR194" s="93"/>
      <c r="AXS194" s="93"/>
      <c r="AXT194" s="93"/>
      <c r="AXU194" s="93"/>
      <c r="AXV194" s="93"/>
      <c r="AXW194" s="93"/>
      <c r="AXX194" s="93"/>
      <c r="AXY194" s="93"/>
      <c r="AXZ194" s="93"/>
      <c r="AYA194" s="93"/>
      <c r="AYB194" s="93"/>
      <c r="AYC194" s="93"/>
      <c r="AYD194" s="93"/>
      <c r="AYE194" s="93"/>
      <c r="AYF194" s="93"/>
      <c r="AYG194" s="93"/>
      <c r="AYH194" s="93"/>
      <c r="AYI194" s="93"/>
      <c r="AYJ194" s="93"/>
      <c r="AYK194" s="93"/>
      <c r="AYL194" s="93"/>
      <c r="AYM194" s="93"/>
      <c r="AYN194" s="93"/>
      <c r="AYO194" s="93"/>
      <c r="AYP194" s="93"/>
      <c r="AYV194" s="93"/>
      <c r="AYY194" s="93"/>
      <c r="AZB194" s="93"/>
      <c r="AZE194" s="93"/>
      <c r="AZH194" s="93"/>
      <c r="AZK194" s="93"/>
      <c r="AZQ194" s="93"/>
      <c r="AZZ194" s="93"/>
      <c r="BAC194" s="93"/>
      <c r="BAF194" s="93"/>
      <c r="BAI194" s="93"/>
      <c r="BAU194" s="93"/>
      <c r="BBA194" s="93"/>
      <c r="BBD194" s="93"/>
      <c r="BBG194" s="93"/>
      <c r="BBJ194" s="93"/>
      <c r="BBP194" s="93"/>
      <c r="BBS194" s="93"/>
      <c r="BBV194" s="93"/>
      <c r="BBY194" s="93"/>
      <c r="BCA194" s="93"/>
      <c r="BCB194" s="93"/>
      <c r="BCG194" s="93"/>
      <c r="BCJ194" s="93"/>
      <c r="BCM194" s="93"/>
      <c r="BCP194" s="93"/>
      <c r="BCS194" s="93"/>
      <c r="BCV194" s="93"/>
      <c r="BCY194" s="93"/>
      <c r="BDE194" s="93"/>
      <c r="BDH194" s="93"/>
      <c r="BDK194" s="93"/>
      <c r="BDM194" s="93"/>
      <c r="BDN194" s="93"/>
      <c r="BDV194" s="93"/>
      <c r="BDY194" s="93"/>
      <c r="BEB194" s="93"/>
      <c r="BEM194" s="93"/>
      <c r="BEN194" s="93"/>
      <c r="BES194" s="93"/>
      <c r="BEW194" s="93"/>
      <c r="BEX194" s="93"/>
      <c r="BFF194" s="93"/>
      <c r="BFG194" s="93"/>
      <c r="BGG194" s="93"/>
      <c r="BGH194" s="93"/>
      <c r="BGI194" s="93"/>
      <c r="BGJ194" s="93"/>
      <c r="BGK194" s="93"/>
      <c r="BGL194" s="93"/>
      <c r="BGM194" s="93"/>
      <c r="BGN194" s="93"/>
      <c r="BGO194" s="93"/>
      <c r="BGP194" s="93"/>
      <c r="BGQ194" s="93"/>
      <c r="BGR194" s="93"/>
      <c r="BGS194" s="93"/>
      <c r="BGT194" s="93"/>
      <c r="BGU194" s="93"/>
      <c r="BGV194" s="93"/>
      <c r="BGW194" s="93"/>
      <c r="BGX194" s="93"/>
      <c r="BGY194" s="93"/>
      <c r="BGZ194" s="93"/>
      <c r="BHA194" s="93"/>
      <c r="BHB194" s="93"/>
      <c r="BHC194" s="93"/>
      <c r="BHD194" s="93"/>
      <c r="BHE194" s="93"/>
      <c r="BHF194" s="93"/>
      <c r="BHG194" s="93"/>
      <c r="BHH194" s="93"/>
      <c r="BHI194" s="93"/>
      <c r="BHJ194" s="93"/>
      <c r="BHK194" s="93"/>
      <c r="BHL194" s="93"/>
      <c r="BHM194" s="93"/>
      <c r="BHN194" s="93"/>
      <c r="BHO194" s="93"/>
      <c r="BHP194" s="93"/>
      <c r="BHQ194" s="93"/>
      <c r="BHR194" s="93"/>
      <c r="BHS194" s="93"/>
      <c r="BHT194" s="93"/>
      <c r="BHU194" s="93"/>
      <c r="BHV194" s="93"/>
      <c r="BHW194" s="93"/>
      <c r="BHX194" s="93"/>
      <c r="BHY194" s="93"/>
      <c r="BHZ194" s="93"/>
      <c r="BIA194" s="93"/>
      <c r="BIB194" s="93"/>
      <c r="BIC194" s="93"/>
      <c r="BID194" s="93"/>
      <c r="BIE194" s="93"/>
      <c r="BIF194" s="93"/>
      <c r="BIG194" s="93"/>
      <c r="BIH194" s="93"/>
      <c r="BII194" s="93"/>
      <c r="BIJ194" s="93"/>
      <c r="BIK194" s="93"/>
      <c r="BIL194" s="93"/>
      <c r="BIR194" s="93"/>
      <c r="BIU194" s="93"/>
      <c r="BIX194" s="93"/>
      <c r="BJA194" s="93"/>
      <c r="BJD194" s="93"/>
      <c r="BJG194" s="93"/>
      <c r="BJM194" s="93"/>
      <c r="BJV194" s="93"/>
      <c r="BJY194" s="93"/>
      <c r="BKB194" s="93"/>
      <c r="BKE194" s="93"/>
      <c r="BKQ194" s="93"/>
      <c r="BKW194" s="93"/>
      <c r="BKZ194" s="93"/>
      <c r="BLC194" s="93"/>
      <c r="BLF194" s="93"/>
      <c r="BLL194" s="93"/>
      <c r="BLO194" s="93"/>
      <c r="BLR194" s="93"/>
      <c r="BLU194" s="93"/>
      <c r="BLW194" s="93"/>
      <c r="BLX194" s="93"/>
      <c r="BMC194" s="93"/>
      <c r="BMF194" s="93"/>
      <c r="BMI194" s="93"/>
      <c r="BML194" s="93"/>
      <c r="BMO194" s="93"/>
      <c r="BMR194" s="93"/>
      <c r="BMU194" s="93"/>
      <c r="BNA194" s="93"/>
      <c r="BND194" s="93"/>
      <c r="BNG194" s="93"/>
      <c r="BNI194" s="93"/>
      <c r="BNJ194" s="93"/>
      <c r="BNR194" s="93"/>
      <c r="BNU194" s="93"/>
      <c r="BNX194" s="93"/>
      <c r="BOI194" s="93"/>
      <c r="BOJ194" s="93"/>
      <c r="BOO194" s="93"/>
      <c r="BOS194" s="93"/>
      <c r="BOT194" s="93"/>
      <c r="BPB194" s="93"/>
      <c r="BPC194" s="93"/>
      <c r="BQC194" s="93"/>
      <c r="BQD194" s="93"/>
      <c r="BQE194" s="93"/>
      <c r="BQF194" s="93"/>
      <c r="BQG194" s="93"/>
      <c r="BQH194" s="93"/>
      <c r="BQI194" s="93"/>
      <c r="BQJ194" s="93"/>
      <c r="BQK194" s="93"/>
      <c r="BQL194" s="93"/>
      <c r="BQM194" s="93"/>
      <c r="BQN194" s="93"/>
      <c r="BQO194" s="93"/>
      <c r="BQP194" s="93"/>
      <c r="BQQ194" s="93"/>
      <c r="BQR194" s="93"/>
      <c r="BQS194" s="93"/>
      <c r="BQT194" s="93"/>
      <c r="BQU194" s="93"/>
      <c r="BQV194" s="93"/>
      <c r="BQW194" s="93"/>
      <c r="BQX194" s="93"/>
      <c r="BQY194" s="93"/>
      <c r="BQZ194" s="93"/>
      <c r="BRA194" s="93"/>
      <c r="BRB194" s="93"/>
      <c r="BRC194" s="93"/>
      <c r="BRD194" s="93"/>
      <c r="BRE194" s="93"/>
      <c r="BRF194" s="93"/>
      <c r="BRG194" s="93"/>
      <c r="BRH194" s="93"/>
      <c r="BRI194" s="93"/>
      <c r="BRJ194" s="93"/>
      <c r="BRK194" s="93"/>
      <c r="BRL194" s="93"/>
      <c r="BRM194" s="93"/>
      <c r="BRN194" s="93"/>
      <c r="BRO194" s="93"/>
      <c r="BRP194" s="93"/>
      <c r="BRQ194" s="93"/>
      <c r="BRR194" s="93"/>
      <c r="BRS194" s="93"/>
      <c r="BRT194" s="93"/>
      <c r="BRU194" s="93"/>
      <c r="BRV194" s="93"/>
      <c r="BRW194" s="93"/>
      <c r="BRX194" s="93"/>
      <c r="BRY194" s="93"/>
      <c r="BRZ194" s="93"/>
      <c r="BSA194" s="93"/>
      <c r="BSB194" s="93"/>
      <c r="BSC194" s="93"/>
      <c r="BSD194" s="93"/>
      <c r="BSE194" s="93"/>
      <c r="BSF194" s="93"/>
      <c r="BSG194" s="93"/>
      <c r="BSH194" s="93"/>
      <c r="BSN194" s="93"/>
      <c r="BSQ194" s="93"/>
      <c r="BST194" s="93"/>
      <c r="BSW194" s="93"/>
      <c r="BSZ194" s="93"/>
      <c r="BTC194" s="93"/>
      <c r="BTI194" s="93"/>
      <c r="BTR194" s="93"/>
      <c r="BTU194" s="93"/>
      <c r="BTX194" s="93"/>
      <c r="BUA194" s="93"/>
      <c r="BUM194" s="93"/>
      <c r="BUS194" s="93"/>
      <c r="BUV194" s="93"/>
      <c r="BUY194" s="93"/>
      <c r="BVB194" s="93"/>
      <c r="BVH194" s="93"/>
      <c r="BVK194" s="93"/>
      <c r="BVN194" s="93"/>
      <c r="BVQ194" s="93"/>
      <c r="BVS194" s="93"/>
      <c r="BVT194" s="93"/>
      <c r="BVY194" s="93"/>
      <c r="BWB194" s="93"/>
      <c r="BWE194" s="93"/>
      <c r="BWH194" s="93"/>
      <c r="BWK194" s="93"/>
      <c r="BWN194" s="93"/>
      <c r="BWQ194" s="93"/>
      <c r="BWW194" s="93"/>
      <c r="BWZ194" s="93"/>
      <c r="BXC194" s="93"/>
      <c r="BXE194" s="93"/>
      <c r="BXF194" s="93"/>
      <c r="BXN194" s="93"/>
      <c r="BXQ194" s="93"/>
      <c r="BXT194" s="93"/>
      <c r="BYE194" s="93"/>
      <c r="BYF194" s="93"/>
      <c r="BYK194" s="93"/>
      <c r="BYO194" s="93"/>
      <c r="BYP194" s="93"/>
      <c r="BYX194" s="93"/>
      <c r="BYY194" s="93"/>
      <c r="BZY194" s="93"/>
      <c r="BZZ194" s="93"/>
      <c r="CAA194" s="93"/>
      <c r="CAB194" s="93"/>
      <c r="CAC194" s="93"/>
      <c r="CAD194" s="93"/>
      <c r="CAE194" s="93"/>
      <c r="CAF194" s="93"/>
      <c r="CAG194" s="93"/>
      <c r="CAH194" s="93"/>
      <c r="CAI194" s="93"/>
      <c r="CAJ194" s="93"/>
      <c r="CAK194" s="93"/>
      <c r="CAL194" s="93"/>
      <c r="CAM194" s="93"/>
      <c r="CAN194" s="93"/>
      <c r="CAO194" s="93"/>
      <c r="CAP194" s="93"/>
      <c r="CAQ194" s="93"/>
      <c r="CAR194" s="93"/>
      <c r="CAS194" s="93"/>
      <c r="CAT194" s="93"/>
      <c r="CAU194" s="93"/>
      <c r="CAV194" s="93"/>
      <c r="CAW194" s="93"/>
      <c r="CAX194" s="93"/>
      <c r="CAY194" s="93"/>
      <c r="CAZ194" s="93"/>
      <c r="CBA194" s="93"/>
      <c r="CBB194" s="93"/>
      <c r="CBC194" s="93"/>
      <c r="CBD194" s="93"/>
      <c r="CBE194" s="93"/>
      <c r="CBF194" s="93"/>
      <c r="CBG194" s="93"/>
      <c r="CBH194" s="93"/>
      <c r="CBI194" s="93"/>
      <c r="CBJ194" s="93"/>
      <c r="CBK194" s="93"/>
      <c r="CBL194" s="93"/>
      <c r="CBM194" s="93"/>
      <c r="CBN194" s="93"/>
      <c r="CBO194" s="93"/>
      <c r="CBP194" s="93"/>
      <c r="CBQ194" s="93"/>
      <c r="CBR194" s="93"/>
      <c r="CBS194" s="93"/>
      <c r="CBT194" s="93"/>
      <c r="CBU194" s="93"/>
      <c r="CBV194" s="93"/>
      <c r="CBW194" s="93"/>
      <c r="CBX194" s="93"/>
      <c r="CBY194" s="93"/>
      <c r="CBZ194" s="93"/>
      <c r="CCA194" s="93"/>
      <c r="CCB194" s="93"/>
      <c r="CCC194" s="93"/>
      <c r="CCD194" s="93"/>
      <c r="CCJ194" s="93"/>
      <c r="CCM194" s="93"/>
      <c r="CCP194" s="93"/>
      <c r="CCS194" s="93"/>
      <c r="CCV194" s="93"/>
      <c r="CCY194" s="93"/>
      <c r="CDE194" s="93"/>
      <c r="CDN194" s="93"/>
      <c r="CDQ194" s="93"/>
      <c r="CDT194" s="93"/>
      <c r="CDW194" s="93"/>
      <c r="CEI194" s="93"/>
      <c r="CEO194" s="93"/>
      <c r="CER194" s="93"/>
      <c r="CEU194" s="93"/>
      <c r="CEX194" s="93"/>
      <c r="CFD194" s="93"/>
      <c r="CFG194" s="93"/>
      <c r="CFJ194" s="93"/>
      <c r="CFM194" s="93"/>
      <c r="CFO194" s="93"/>
      <c r="CFP194" s="93"/>
      <c r="CFU194" s="93"/>
      <c r="CFX194" s="93"/>
      <c r="CGA194" s="93"/>
      <c r="CGD194" s="93"/>
      <c r="CGG194" s="93"/>
      <c r="CGJ194" s="93"/>
      <c r="CGM194" s="93"/>
      <c r="CGS194" s="93"/>
      <c r="CGV194" s="93"/>
      <c r="CGY194" s="93"/>
      <c r="CHA194" s="93"/>
      <c r="CHB194" s="93"/>
      <c r="CHJ194" s="93"/>
      <c r="CHM194" s="93"/>
      <c r="CHP194" s="93"/>
      <c r="CIA194" s="93"/>
      <c r="CIB194" s="93"/>
      <c r="CIG194" s="93"/>
      <c r="CIK194" s="93"/>
      <c r="CIL194" s="93"/>
      <c r="CIT194" s="93"/>
      <c r="CIU194" s="93"/>
      <c r="CJU194" s="93"/>
      <c r="CJV194" s="93"/>
      <c r="CJW194" s="93"/>
      <c r="CJX194" s="93"/>
      <c r="CJY194" s="93"/>
      <c r="CJZ194" s="93"/>
      <c r="CKA194" s="93"/>
      <c r="CKB194" s="93"/>
      <c r="CKC194" s="93"/>
      <c r="CKD194" s="93"/>
      <c r="CKE194" s="93"/>
      <c r="CKF194" s="93"/>
      <c r="CKG194" s="93"/>
      <c r="CKH194" s="93"/>
      <c r="CKI194" s="93"/>
      <c r="CKJ194" s="93"/>
      <c r="CKK194" s="93"/>
      <c r="CKL194" s="93"/>
      <c r="CKM194" s="93"/>
      <c r="CKN194" s="93"/>
      <c r="CKO194" s="93"/>
      <c r="CKP194" s="93"/>
      <c r="CKQ194" s="93"/>
      <c r="CKR194" s="93"/>
      <c r="CKS194" s="93"/>
      <c r="CKT194" s="93"/>
      <c r="CKU194" s="93"/>
      <c r="CKV194" s="93"/>
      <c r="CKW194" s="93"/>
      <c r="CKX194" s="93"/>
      <c r="CKY194" s="93"/>
      <c r="CKZ194" s="93"/>
      <c r="CLA194" s="93"/>
      <c r="CLB194" s="93"/>
      <c r="CLC194" s="93"/>
      <c r="CLD194" s="93"/>
      <c r="CLE194" s="93"/>
      <c r="CLF194" s="93"/>
      <c r="CLG194" s="93"/>
      <c r="CLH194" s="93"/>
      <c r="CLI194" s="93"/>
      <c r="CLJ194" s="93"/>
      <c r="CLK194" s="93"/>
      <c r="CLL194" s="93"/>
      <c r="CLM194" s="93"/>
      <c r="CLN194" s="93"/>
      <c r="CLO194" s="93"/>
      <c r="CLP194" s="93"/>
      <c r="CLQ194" s="93"/>
      <c r="CLR194" s="93"/>
      <c r="CLS194" s="93"/>
      <c r="CLT194" s="93"/>
      <c r="CLU194" s="93"/>
      <c r="CLV194" s="93"/>
      <c r="CLW194" s="93"/>
      <c r="CLX194" s="93"/>
      <c r="CLY194" s="93"/>
      <c r="CLZ194" s="93"/>
      <c r="CMF194" s="93"/>
      <c r="CMI194" s="93"/>
      <c r="CML194" s="93"/>
      <c r="CMO194" s="93"/>
      <c r="CMR194" s="93"/>
      <c r="CMU194" s="93"/>
      <c r="CNA194" s="93"/>
      <c r="CNJ194" s="93"/>
      <c r="CNM194" s="93"/>
      <c r="CNP194" s="93"/>
      <c r="CNS194" s="93"/>
      <c r="COE194" s="93"/>
      <c r="COK194" s="93"/>
      <c r="CON194" s="93"/>
      <c r="COQ194" s="93"/>
      <c r="COT194" s="93"/>
      <c r="COZ194" s="93"/>
      <c r="CPC194" s="93"/>
      <c r="CPF194" s="93"/>
      <c r="CPI194" s="93"/>
      <c r="CPK194" s="93"/>
      <c r="CPL194" s="93"/>
      <c r="CPQ194" s="93"/>
      <c r="CPT194" s="93"/>
      <c r="CPW194" s="93"/>
      <c r="CPZ194" s="93"/>
      <c r="CQC194" s="93"/>
      <c r="CQF194" s="93"/>
      <c r="CQI194" s="93"/>
      <c r="CQO194" s="93"/>
      <c r="CQR194" s="93"/>
      <c r="CQU194" s="93"/>
      <c r="CQW194" s="93"/>
      <c r="CQX194" s="93"/>
      <c r="CRF194" s="93"/>
      <c r="CRI194" s="93"/>
      <c r="CRL194" s="93"/>
      <c r="CRW194" s="93"/>
      <c r="CRX194" s="93"/>
      <c r="CSC194" s="93"/>
      <c r="CSG194" s="93"/>
      <c r="CSH194" s="93"/>
      <c r="CSP194" s="93"/>
      <c r="CSQ194" s="93"/>
      <c r="CTQ194" s="93"/>
      <c r="CTR194" s="93"/>
      <c r="CTS194" s="93"/>
      <c r="CTT194" s="93"/>
      <c r="CTU194" s="93"/>
      <c r="CTV194" s="93"/>
      <c r="CTW194" s="93"/>
      <c r="CTX194" s="93"/>
      <c r="CTY194" s="93"/>
      <c r="CTZ194" s="93"/>
      <c r="CUA194" s="93"/>
      <c r="CUB194" s="93"/>
      <c r="CUC194" s="93"/>
      <c r="CUD194" s="93"/>
      <c r="CUE194" s="93"/>
      <c r="CUF194" s="93"/>
      <c r="CUG194" s="93"/>
      <c r="CUH194" s="93"/>
      <c r="CUI194" s="93"/>
      <c r="CUJ194" s="93"/>
      <c r="CUK194" s="93"/>
      <c r="CUL194" s="93"/>
      <c r="CUM194" s="93"/>
      <c r="CUN194" s="93"/>
      <c r="CUO194" s="93"/>
      <c r="CUP194" s="93"/>
      <c r="CUQ194" s="93"/>
      <c r="CUR194" s="93"/>
      <c r="CUS194" s="93"/>
      <c r="CUT194" s="93"/>
      <c r="CUU194" s="93"/>
      <c r="CUV194" s="93"/>
      <c r="CUW194" s="93"/>
      <c r="CUX194" s="93"/>
      <c r="CUY194" s="93"/>
      <c r="CUZ194" s="93"/>
      <c r="CVA194" s="93"/>
      <c r="CVB194" s="93"/>
      <c r="CVC194" s="93"/>
      <c r="CVD194" s="93"/>
      <c r="CVE194" s="93"/>
      <c r="CVF194" s="93"/>
      <c r="CVG194" s="93"/>
      <c r="CVH194" s="93"/>
      <c r="CVI194" s="93"/>
      <c r="CVJ194" s="93"/>
      <c r="CVK194" s="93"/>
      <c r="CVL194" s="93"/>
      <c r="CVM194" s="93"/>
      <c r="CVN194" s="93"/>
      <c r="CVO194" s="93"/>
      <c r="CVP194" s="93"/>
      <c r="CVQ194" s="93"/>
      <c r="CVR194" s="93"/>
      <c r="CVS194" s="93"/>
      <c r="CVT194" s="93"/>
      <c r="CVU194" s="93"/>
      <c r="CVV194" s="93"/>
      <c r="CWB194" s="93"/>
      <c r="CWE194" s="93"/>
      <c r="CWH194" s="93"/>
      <c r="CWK194" s="93"/>
      <c r="CWN194" s="93"/>
      <c r="CWQ194" s="93"/>
      <c r="CWW194" s="93"/>
      <c r="CXF194" s="93"/>
      <c r="CXI194" s="93"/>
      <c r="CXL194" s="93"/>
      <c r="CXO194" s="93"/>
      <c r="CYA194" s="93"/>
      <c r="CYG194" s="93"/>
      <c r="CYJ194" s="93"/>
      <c r="CYM194" s="93"/>
      <c r="CYP194" s="93"/>
      <c r="CYV194" s="93"/>
      <c r="CYY194" s="93"/>
      <c r="CZB194" s="93"/>
      <c r="CZE194" s="93"/>
      <c r="CZG194" s="93"/>
      <c r="CZH194" s="93"/>
      <c r="CZM194" s="93"/>
      <c r="CZP194" s="93"/>
      <c r="CZS194" s="93"/>
      <c r="CZV194" s="93"/>
      <c r="CZY194" s="93"/>
      <c r="DAB194" s="93"/>
      <c r="DAE194" s="93"/>
      <c r="DAK194" s="93"/>
      <c r="DAN194" s="93"/>
      <c r="DAQ194" s="93"/>
      <c r="DAS194" s="93"/>
      <c r="DAT194" s="93"/>
      <c r="DBB194" s="93"/>
      <c r="DBE194" s="93"/>
      <c r="DBH194" s="93"/>
      <c r="DBS194" s="93"/>
      <c r="DBT194" s="93"/>
      <c r="DBY194" s="93"/>
      <c r="DCC194" s="93"/>
      <c r="DCD194" s="93"/>
      <c r="DCL194" s="93"/>
      <c r="DCM194" s="93"/>
      <c r="DDM194" s="93"/>
      <c r="DDN194" s="93"/>
      <c r="DDO194" s="93"/>
      <c r="DDP194" s="93"/>
      <c r="DDQ194" s="93"/>
      <c r="DDR194" s="93"/>
      <c r="DDS194" s="93"/>
      <c r="DDT194" s="93"/>
      <c r="DDU194" s="93"/>
      <c r="DDV194" s="93"/>
      <c r="DDW194" s="93"/>
      <c r="DDX194" s="93"/>
      <c r="DDY194" s="93"/>
      <c r="DDZ194" s="93"/>
      <c r="DEA194" s="93"/>
      <c r="DEB194" s="93"/>
      <c r="DEC194" s="93"/>
      <c r="DED194" s="93"/>
      <c r="DEE194" s="93"/>
      <c r="DEF194" s="93"/>
      <c r="DEG194" s="93"/>
      <c r="DEH194" s="93"/>
      <c r="DEI194" s="93"/>
      <c r="DEJ194" s="93"/>
      <c r="DEK194" s="93"/>
      <c r="DEL194" s="93"/>
      <c r="DEM194" s="93"/>
      <c r="DEN194" s="93"/>
      <c r="DEO194" s="93"/>
      <c r="DEP194" s="93"/>
      <c r="DEQ194" s="93"/>
      <c r="DER194" s="93"/>
      <c r="DES194" s="93"/>
      <c r="DET194" s="93"/>
      <c r="DEU194" s="93"/>
      <c r="DEV194" s="93"/>
      <c r="DEW194" s="93"/>
      <c r="DEX194" s="93"/>
      <c r="DEY194" s="93"/>
      <c r="DEZ194" s="93"/>
      <c r="DFA194" s="93"/>
      <c r="DFB194" s="93"/>
      <c r="DFC194" s="93"/>
      <c r="DFD194" s="93"/>
      <c r="DFE194" s="93"/>
      <c r="DFF194" s="93"/>
      <c r="DFG194" s="93"/>
      <c r="DFH194" s="93"/>
      <c r="DFI194" s="93"/>
      <c r="DFJ194" s="93"/>
      <c r="DFK194" s="93"/>
      <c r="DFL194" s="93"/>
      <c r="DFM194" s="93"/>
      <c r="DFN194" s="93"/>
      <c r="DFO194" s="93"/>
      <c r="DFP194" s="93"/>
      <c r="DFQ194" s="93"/>
      <c r="DFR194" s="93"/>
      <c r="DFX194" s="93"/>
      <c r="DGA194" s="93"/>
      <c r="DGD194" s="93"/>
      <c r="DGG194" s="93"/>
      <c r="DGJ194" s="93"/>
      <c r="DGM194" s="93"/>
      <c r="DGS194" s="93"/>
      <c r="DHB194" s="93"/>
      <c r="DHE194" s="93"/>
      <c r="DHH194" s="93"/>
      <c r="DHK194" s="93"/>
      <c r="DHW194" s="93"/>
      <c r="DIC194" s="93"/>
      <c r="DIF194" s="93"/>
      <c r="DII194" s="93"/>
      <c r="DIL194" s="93"/>
      <c r="DIR194" s="93"/>
      <c r="DIU194" s="93"/>
      <c r="DIX194" s="93"/>
      <c r="DJA194" s="93"/>
      <c r="DJC194" s="93"/>
      <c r="DJD194" s="93"/>
      <c r="DJI194" s="93"/>
      <c r="DJL194" s="93"/>
      <c r="DJO194" s="93"/>
      <c r="DJR194" s="93"/>
      <c r="DJU194" s="93"/>
      <c r="DJX194" s="93"/>
      <c r="DKA194" s="93"/>
      <c r="DKG194" s="93"/>
      <c r="DKJ194" s="93"/>
      <c r="DKM194" s="93"/>
      <c r="DKO194" s="93"/>
      <c r="DKP194" s="93"/>
      <c r="DKX194" s="93"/>
      <c r="DLA194" s="93"/>
      <c r="DLD194" s="93"/>
      <c r="DLO194" s="93"/>
      <c r="DLP194" s="93"/>
      <c r="DLU194" s="93"/>
      <c r="DLY194" s="93"/>
      <c r="DLZ194" s="93"/>
      <c r="DMH194" s="93"/>
      <c r="DMI194" s="93"/>
      <c r="DNI194" s="93"/>
      <c r="DNJ194" s="93"/>
      <c r="DNK194" s="93"/>
      <c r="DNL194" s="93"/>
      <c r="DNM194" s="93"/>
      <c r="DNN194" s="93"/>
      <c r="DNO194" s="93"/>
      <c r="DNP194" s="93"/>
      <c r="DNQ194" s="93"/>
      <c r="DNR194" s="93"/>
      <c r="DNS194" s="93"/>
      <c r="DNT194" s="93"/>
      <c r="DNU194" s="93"/>
      <c r="DNV194" s="93"/>
      <c r="DNW194" s="93"/>
      <c r="DNX194" s="93"/>
      <c r="DNY194" s="93"/>
      <c r="DNZ194" s="93"/>
      <c r="DOA194" s="93"/>
      <c r="DOB194" s="93"/>
      <c r="DOC194" s="93"/>
      <c r="DOD194" s="93"/>
      <c r="DOE194" s="93"/>
      <c r="DOF194" s="93"/>
      <c r="DOG194" s="93"/>
      <c r="DOH194" s="93"/>
      <c r="DOI194" s="93"/>
      <c r="DOJ194" s="93"/>
      <c r="DOK194" s="93"/>
      <c r="DOL194" s="93"/>
      <c r="DOM194" s="93"/>
      <c r="DON194" s="93"/>
      <c r="DOO194" s="93"/>
      <c r="DOP194" s="93"/>
      <c r="DOQ194" s="93"/>
      <c r="DOR194" s="93"/>
      <c r="DOS194" s="93"/>
      <c r="DOT194" s="93"/>
      <c r="DOU194" s="93"/>
      <c r="DOV194" s="93"/>
      <c r="DOW194" s="93"/>
      <c r="DOX194" s="93"/>
      <c r="DOY194" s="93"/>
      <c r="DOZ194" s="93"/>
      <c r="DPA194" s="93"/>
      <c r="DPB194" s="93"/>
      <c r="DPC194" s="93"/>
      <c r="DPD194" s="93"/>
      <c r="DPE194" s="93"/>
      <c r="DPF194" s="93"/>
      <c r="DPG194" s="93"/>
      <c r="DPH194" s="93"/>
      <c r="DPI194" s="93"/>
      <c r="DPJ194" s="93"/>
      <c r="DPK194" s="93"/>
      <c r="DPL194" s="93"/>
      <c r="DPM194" s="93"/>
      <c r="DPN194" s="93"/>
      <c r="DPT194" s="93"/>
      <c r="DPW194" s="93"/>
      <c r="DPZ194" s="93"/>
      <c r="DQC194" s="93"/>
      <c r="DQF194" s="93"/>
      <c r="DQI194" s="93"/>
      <c r="DQO194" s="93"/>
      <c r="DQX194" s="93"/>
      <c r="DRA194" s="93"/>
      <c r="DRD194" s="93"/>
      <c r="DRG194" s="93"/>
      <c r="DRS194" s="93"/>
      <c r="DRY194" s="93"/>
      <c r="DSB194" s="93"/>
      <c r="DSE194" s="93"/>
      <c r="DSH194" s="93"/>
      <c r="DSN194" s="93"/>
      <c r="DSQ194" s="93"/>
      <c r="DST194" s="93"/>
      <c r="DSW194" s="93"/>
      <c r="DSY194" s="93"/>
      <c r="DSZ194" s="93"/>
      <c r="DTE194" s="93"/>
      <c r="DTH194" s="93"/>
      <c r="DTK194" s="93"/>
      <c r="DTN194" s="93"/>
      <c r="DTQ194" s="93"/>
      <c r="DTT194" s="93"/>
      <c r="DTW194" s="93"/>
      <c r="DUC194" s="93"/>
      <c r="DUF194" s="93"/>
      <c r="DUI194" s="93"/>
      <c r="DUK194" s="93"/>
      <c r="DUL194" s="93"/>
      <c r="DUT194" s="93"/>
      <c r="DUW194" s="93"/>
      <c r="DUZ194" s="93"/>
      <c r="DVK194" s="93"/>
      <c r="DVL194" s="93"/>
      <c r="DVQ194" s="93"/>
      <c r="DVU194" s="93"/>
      <c r="DVV194" s="93"/>
      <c r="DWD194" s="93"/>
      <c r="DWE194" s="93"/>
      <c r="DXE194" s="93"/>
      <c r="DXF194" s="93"/>
      <c r="DXG194" s="93"/>
      <c r="DXH194" s="93"/>
      <c r="DXI194" s="93"/>
      <c r="DXJ194" s="93"/>
      <c r="DXK194" s="93"/>
      <c r="DXL194" s="93"/>
      <c r="DXM194" s="93"/>
      <c r="DXN194" s="93"/>
      <c r="DXO194" s="93"/>
      <c r="DXP194" s="93"/>
      <c r="DXQ194" s="93"/>
      <c r="DXR194" s="93"/>
      <c r="DXS194" s="93"/>
      <c r="DXT194" s="93"/>
      <c r="DXU194" s="93"/>
      <c r="DXV194" s="93"/>
      <c r="DXW194" s="93"/>
      <c r="DXX194" s="93"/>
      <c r="DXY194" s="93"/>
      <c r="DXZ194" s="93"/>
      <c r="DYA194" s="93"/>
      <c r="DYB194" s="93"/>
      <c r="DYC194" s="93"/>
      <c r="DYD194" s="93"/>
      <c r="DYE194" s="93"/>
      <c r="DYF194" s="93"/>
      <c r="DYG194" s="93"/>
      <c r="DYH194" s="93"/>
      <c r="DYI194" s="93"/>
      <c r="DYJ194" s="93"/>
      <c r="DYK194" s="93"/>
      <c r="DYL194" s="93"/>
      <c r="DYM194" s="93"/>
      <c r="DYN194" s="93"/>
      <c r="DYO194" s="93"/>
      <c r="DYP194" s="93"/>
      <c r="DYQ194" s="93"/>
      <c r="DYR194" s="93"/>
      <c r="DYS194" s="93"/>
      <c r="DYT194" s="93"/>
      <c r="DYU194" s="93"/>
      <c r="DYV194" s="93"/>
      <c r="DYW194" s="93"/>
      <c r="DYX194" s="93"/>
      <c r="DYY194" s="93"/>
      <c r="DYZ194" s="93"/>
      <c r="DZA194" s="93"/>
      <c r="DZB194" s="93"/>
      <c r="DZC194" s="93"/>
      <c r="DZD194" s="93"/>
      <c r="DZE194" s="93"/>
      <c r="DZF194" s="93"/>
      <c r="DZG194" s="93"/>
      <c r="DZH194" s="93"/>
      <c r="DZI194" s="93"/>
      <c r="DZJ194" s="93"/>
      <c r="DZP194" s="93"/>
      <c r="DZS194" s="93"/>
      <c r="DZV194" s="93"/>
      <c r="DZY194" s="93"/>
      <c r="EAB194" s="93"/>
      <c r="EAE194" s="93"/>
      <c r="EAK194" s="93"/>
      <c r="EAT194" s="93"/>
      <c r="EAW194" s="93"/>
      <c r="EAZ194" s="93"/>
      <c r="EBC194" s="93"/>
      <c r="EBO194" s="93"/>
      <c r="EBU194" s="93"/>
      <c r="EBX194" s="93"/>
      <c r="ECA194" s="93"/>
      <c r="ECD194" s="93"/>
      <c r="ECJ194" s="93"/>
      <c r="ECM194" s="93"/>
      <c r="ECP194" s="93"/>
      <c r="ECS194" s="93"/>
      <c r="ECU194" s="93"/>
      <c r="ECV194" s="93"/>
      <c r="EDA194" s="93"/>
      <c r="EDD194" s="93"/>
      <c r="EDG194" s="93"/>
      <c r="EDJ194" s="93"/>
      <c r="EDM194" s="93"/>
      <c r="EDP194" s="93"/>
      <c r="EDS194" s="93"/>
      <c r="EDY194" s="93"/>
      <c r="EEB194" s="93"/>
      <c r="EEE194" s="93"/>
      <c r="EEG194" s="93"/>
      <c r="EEH194" s="93"/>
      <c r="EEP194" s="93"/>
      <c r="EES194" s="93"/>
      <c r="EEV194" s="93"/>
      <c r="EFG194" s="93"/>
      <c r="EFH194" s="93"/>
      <c r="EFM194" s="93"/>
      <c r="EFQ194" s="93"/>
      <c r="EFR194" s="93"/>
      <c r="EFZ194" s="93"/>
      <c r="EGA194" s="93"/>
      <c r="EHA194" s="93"/>
      <c r="EHB194" s="93"/>
      <c r="EHC194" s="93"/>
      <c r="EHD194" s="93"/>
      <c r="EHE194" s="93"/>
      <c r="EHF194" s="93"/>
      <c r="EHG194" s="93"/>
      <c r="EHH194" s="93"/>
      <c r="EHI194" s="93"/>
      <c r="EHJ194" s="93"/>
      <c r="EHK194" s="93"/>
      <c r="EHL194" s="93"/>
      <c r="EHM194" s="93"/>
      <c r="EHN194" s="93"/>
      <c r="EHO194" s="93"/>
      <c r="EHP194" s="93"/>
      <c r="EHQ194" s="93"/>
      <c r="EHR194" s="93"/>
      <c r="EHS194" s="93"/>
      <c r="EHT194" s="93"/>
      <c r="EHU194" s="93"/>
      <c r="EHV194" s="93"/>
      <c r="EHW194" s="93"/>
      <c r="EHX194" s="93"/>
      <c r="EHY194" s="93"/>
      <c r="EHZ194" s="93"/>
      <c r="EIA194" s="93"/>
      <c r="EIB194" s="93"/>
      <c r="EIC194" s="93"/>
      <c r="EID194" s="93"/>
      <c r="EIE194" s="93"/>
      <c r="EIF194" s="93"/>
      <c r="EIG194" s="93"/>
      <c r="EIH194" s="93"/>
      <c r="EII194" s="93"/>
      <c r="EIJ194" s="93"/>
      <c r="EIK194" s="93"/>
      <c r="EIL194" s="93"/>
      <c r="EIM194" s="93"/>
      <c r="EIN194" s="93"/>
      <c r="EIO194" s="93"/>
      <c r="EIP194" s="93"/>
      <c r="EIQ194" s="93"/>
      <c r="EIR194" s="93"/>
      <c r="EIS194" s="93"/>
      <c r="EIT194" s="93"/>
      <c r="EIU194" s="93"/>
      <c r="EIV194" s="93"/>
      <c r="EIW194" s="93"/>
      <c r="EIX194" s="93"/>
      <c r="EIY194" s="93"/>
      <c r="EIZ194" s="93"/>
      <c r="EJA194" s="93"/>
      <c r="EJB194" s="93"/>
      <c r="EJC194" s="93"/>
      <c r="EJD194" s="93"/>
      <c r="EJE194" s="93"/>
      <c r="EJF194" s="93"/>
      <c r="EJL194" s="93"/>
      <c r="EJO194" s="93"/>
      <c r="EJR194" s="93"/>
      <c r="EJU194" s="93"/>
      <c r="EJX194" s="93"/>
      <c r="EKA194" s="93"/>
      <c r="EKG194" s="93"/>
      <c r="EKP194" s="93"/>
      <c r="EKS194" s="93"/>
      <c r="EKV194" s="93"/>
      <c r="EKY194" s="93"/>
      <c r="ELK194" s="93"/>
      <c r="ELQ194" s="93"/>
      <c r="ELT194" s="93"/>
      <c r="ELW194" s="93"/>
      <c r="ELZ194" s="93"/>
      <c r="EMF194" s="93"/>
      <c r="EMI194" s="93"/>
      <c r="EML194" s="93"/>
      <c r="EMO194" s="93"/>
      <c r="EMQ194" s="93"/>
      <c r="EMR194" s="93"/>
      <c r="EMW194" s="93"/>
      <c r="EMZ194" s="93"/>
      <c r="ENC194" s="93"/>
      <c r="ENF194" s="93"/>
      <c r="ENI194" s="93"/>
      <c r="ENL194" s="93"/>
      <c r="ENO194" s="93"/>
      <c r="ENU194" s="93"/>
      <c r="ENX194" s="93"/>
      <c r="EOA194" s="93"/>
      <c r="EOC194" s="93"/>
      <c r="EOD194" s="93"/>
      <c r="EOL194" s="93"/>
      <c r="EOO194" s="93"/>
      <c r="EOR194" s="93"/>
      <c r="EPC194" s="93"/>
      <c r="EPD194" s="93"/>
      <c r="EPI194" s="93"/>
      <c r="EPM194" s="93"/>
      <c r="EPN194" s="93"/>
      <c r="EPV194" s="93"/>
      <c r="EPW194" s="93"/>
      <c r="EQW194" s="93"/>
      <c r="EQX194" s="93"/>
      <c r="EQY194" s="93"/>
      <c r="EQZ194" s="93"/>
      <c r="ERA194" s="93"/>
      <c r="ERB194" s="93"/>
      <c r="ERC194" s="93"/>
      <c r="ERD194" s="93"/>
      <c r="ERE194" s="93"/>
      <c r="ERF194" s="93"/>
      <c r="ERG194" s="93"/>
      <c r="ERH194" s="93"/>
      <c r="ERI194" s="93"/>
      <c r="ERJ194" s="93"/>
      <c r="ERK194" s="93"/>
      <c r="ERL194" s="93"/>
      <c r="ERM194" s="93"/>
      <c r="ERN194" s="93"/>
      <c r="ERO194" s="93"/>
      <c r="ERP194" s="93"/>
      <c r="ERQ194" s="93"/>
      <c r="ERR194" s="93"/>
      <c r="ERS194" s="93"/>
      <c r="ERT194" s="93"/>
      <c r="ERU194" s="93"/>
      <c r="ERV194" s="93"/>
      <c r="ERW194" s="93"/>
      <c r="ERX194" s="93"/>
      <c r="ERY194" s="93"/>
      <c r="ERZ194" s="93"/>
      <c r="ESA194" s="93"/>
      <c r="ESB194" s="93"/>
      <c r="ESC194" s="93"/>
      <c r="ESD194" s="93"/>
      <c r="ESE194" s="93"/>
      <c r="ESF194" s="93"/>
      <c r="ESG194" s="93"/>
      <c r="ESH194" s="93"/>
      <c r="ESI194" s="93"/>
      <c r="ESJ194" s="93"/>
      <c r="ESK194" s="93"/>
      <c r="ESL194" s="93"/>
      <c r="ESM194" s="93"/>
      <c r="ESN194" s="93"/>
      <c r="ESO194" s="93"/>
      <c r="ESP194" s="93"/>
      <c r="ESQ194" s="93"/>
      <c r="ESR194" s="93"/>
      <c r="ESS194" s="93"/>
      <c r="EST194" s="93"/>
      <c r="ESU194" s="93"/>
      <c r="ESV194" s="93"/>
      <c r="ESW194" s="93"/>
      <c r="ESX194" s="93"/>
      <c r="ESY194" s="93"/>
      <c r="ESZ194" s="93"/>
      <c r="ETA194" s="93"/>
      <c r="ETB194" s="93"/>
      <c r="ETH194" s="93"/>
      <c r="ETK194" s="93"/>
      <c r="ETN194" s="93"/>
      <c r="ETQ194" s="93"/>
      <c r="ETT194" s="93"/>
      <c r="ETW194" s="93"/>
      <c r="EUC194" s="93"/>
      <c r="EUL194" s="93"/>
      <c r="EUO194" s="93"/>
      <c r="EUR194" s="93"/>
      <c r="EUU194" s="93"/>
      <c r="EVG194" s="93"/>
      <c r="EVM194" s="93"/>
      <c r="EVP194" s="93"/>
      <c r="EVS194" s="93"/>
      <c r="EVV194" s="93"/>
      <c r="EWB194" s="93"/>
      <c r="EWE194" s="93"/>
      <c r="EWH194" s="93"/>
      <c r="EWK194" s="93"/>
      <c r="EWM194" s="93"/>
      <c r="EWN194" s="93"/>
      <c r="EWS194" s="93"/>
      <c r="EWV194" s="93"/>
      <c r="EWY194" s="93"/>
      <c r="EXB194" s="93"/>
      <c r="EXE194" s="93"/>
      <c r="EXH194" s="93"/>
      <c r="EXK194" s="93"/>
      <c r="EXQ194" s="93"/>
      <c r="EXT194" s="93"/>
      <c r="EXW194" s="93"/>
      <c r="EXY194" s="93"/>
      <c r="EXZ194" s="93"/>
      <c r="EYH194" s="93"/>
      <c r="EYK194" s="93"/>
      <c r="EYN194" s="93"/>
      <c r="EYY194" s="93"/>
      <c r="EYZ194" s="93"/>
      <c r="EZE194" s="93"/>
      <c r="EZI194" s="93"/>
      <c r="EZJ194" s="93"/>
      <c r="EZR194" s="93"/>
      <c r="EZS194" s="93"/>
      <c r="FAS194" s="93"/>
      <c r="FAT194" s="93"/>
      <c r="FAU194" s="93"/>
      <c r="FAV194" s="93"/>
      <c r="FAW194" s="93"/>
      <c r="FAX194" s="93"/>
      <c r="FAY194" s="93"/>
      <c r="FAZ194" s="93"/>
      <c r="FBA194" s="93"/>
      <c r="FBB194" s="93"/>
      <c r="FBC194" s="93"/>
      <c r="FBD194" s="93"/>
      <c r="FBE194" s="93"/>
      <c r="FBF194" s="93"/>
      <c r="FBG194" s="93"/>
      <c r="FBH194" s="93"/>
      <c r="FBI194" s="93"/>
      <c r="FBJ194" s="93"/>
      <c r="FBK194" s="93"/>
      <c r="FBL194" s="93"/>
      <c r="FBM194" s="93"/>
      <c r="FBN194" s="93"/>
      <c r="FBO194" s="93"/>
      <c r="FBP194" s="93"/>
      <c r="FBQ194" s="93"/>
      <c r="FBR194" s="93"/>
      <c r="FBS194" s="93"/>
      <c r="FBT194" s="93"/>
      <c r="FBU194" s="93"/>
      <c r="FBV194" s="93"/>
      <c r="FBW194" s="93"/>
      <c r="FBX194" s="93"/>
      <c r="FBY194" s="93"/>
      <c r="FBZ194" s="93"/>
      <c r="FCA194" s="93"/>
      <c r="FCB194" s="93"/>
      <c r="FCC194" s="93"/>
      <c r="FCD194" s="93"/>
      <c r="FCE194" s="93"/>
      <c r="FCF194" s="93"/>
      <c r="FCG194" s="93"/>
      <c r="FCH194" s="93"/>
      <c r="FCI194" s="93"/>
      <c r="FCJ194" s="93"/>
      <c r="FCK194" s="93"/>
      <c r="FCL194" s="93"/>
      <c r="FCM194" s="93"/>
      <c r="FCN194" s="93"/>
      <c r="FCO194" s="93"/>
      <c r="FCP194" s="93"/>
      <c r="FCQ194" s="93"/>
      <c r="FCR194" s="93"/>
      <c r="FCS194" s="93"/>
      <c r="FCT194" s="93"/>
      <c r="FCU194" s="93"/>
      <c r="FCV194" s="93"/>
      <c r="FCW194" s="93"/>
      <c r="FCX194" s="93"/>
      <c r="FDD194" s="93"/>
      <c r="FDG194" s="93"/>
      <c r="FDJ194" s="93"/>
      <c r="FDM194" s="93"/>
      <c r="FDP194" s="93"/>
      <c r="FDS194" s="93"/>
      <c r="FDY194" s="93"/>
      <c r="FEH194" s="93"/>
      <c r="FEK194" s="93"/>
      <c r="FEN194" s="93"/>
      <c r="FEQ194" s="93"/>
      <c r="FFC194" s="93"/>
      <c r="FFI194" s="93"/>
      <c r="FFL194" s="93"/>
      <c r="FFO194" s="93"/>
      <c r="FFR194" s="93"/>
      <c r="FFX194" s="93"/>
      <c r="FGA194" s="93"/>
      <c r="FGD194" s="93"/>
      <c r="FGG194" s="93"/>
      <c r="FGI194" s="93"/>
      <c r="FGJ194" s="93"/>
      <c r="FGO194" s="93"/>
      <c r="FGR194" s="93"/>
      <c r="FGU194" s="93"/>
      <c r="FGX194" s="93"/>
      <c r="FHA194" s="93"/>
      <c r="FHD194" s="93"/>
      <c r="FHG194" s="93"/>
      <c r="FHM194" s="93"/>
      <c r="FHP194" s="93"/>
      <c r="FHS194" s="93"/>
      <c r="FHU194" s="93"/>
      <c r="FHV194" s="93"/>
      <c r="FID194" s="93"/>
      <c r="FIG194" s="93"/>
      <c r="FIJ194" s="93"/>
      <c r="FIU194" s="93"/>
      <c r="FIV194" s="93"/>
      <c r="FJA194" s="93"/>
      <c r="FJE194" s="93"/>
      <c r="FJF194" s="93"/>
      <c r="FJN194" s="93"/>
      <c r="FJO194" s="93"/>
      <c r="FKO194" s="93"/>
      <c r="FKP194" s="93"/>
      <c r="FKQ194" s="93"/>
      <c r="FKR194" s="93"/>
      <c r="FKS194" s="93"/>
      <c r="FKT194" s="93"/>
      <c r="FKU194" s="93"/>
      <c r="FKV194" s="93"/>
      <c r="FKW194" s="93"/>
      <c r="FKX194" s="93"/>
      <c r="FKY194" s="93"/>
      <c r="FKZ194" s="93"/>
      <c r="FLA194" s="93"/>
      <c r="FLB194" s="93"/>
      <c r="FLC194" s="93"/>
      <c r="FLD194" s="93"/>
      <c r="FLE194" s="93"/>
      <c r="FLF194" s="93"/>
      <c r="FLG194" s="93"/>
      <c r="FLH194" s="93"/>
      <c r="FLI194" s="93"/>
      <c r="FLJ194" s="93"/>
      <c r="FLK194" s="93"/>
      <c r="FLL194" s="93"/>
      <c r="FLM194" s="93"/>
      <c r="FLN194" s="93"/>
      <c r="FLO194" s="93"/>
      <c r="FLP194" s="93"/>
      <c r="FLQ194" s="93"/>
      <c r="FLR194" s="93"/>
      <c r="FLS194" s="93"/>
      <c r="FLT194" s="93"/>
      <c r="FLU194" s="93"/>
      <c r="FLV194" s="93"/>
      <c r="FLW194" s="93"/>
      <c r="FLX194" s="93"/>
      <c r="FLY194" s="93"/>
      <c r="FLZ194" s="93"/>
      <c r="FMA194" s="93"/>
      <c r="FMB194" s="93"/>
      <c r="FMC194" s="93"/>
      <c r="FMD194" s="93"/>
      <c r="FME194" s="93"/>
      <c r="FMF194" s="93"/>
      <c r="FMG194" s="93"/>
      <c r="FMH194" s="93"/>
      <c r="FMI194" s="93"/>
      <c r="FMJ194" s="93"/>
      <c r="FMK194" s="93"/>
      <c r="FML194" s="93"/>
      <c r="FMM194" s="93"/>
      <c r="FMN194" s="93"/>
      <c r="FMO194" s="93"/>
      <c r="FMP194" s="93"/>
      <c r="FMQ194" s="93"/>
      <c r="FMR194" s="93"/>
      <c r="FMS194" s="93"/>
      <c r="FMT194" s="93"/>
      <c r="FMZ194" s="93"/>
      <c r="FNC194" s="93"/>
      <c r="FNF194" s="93"/>
      <c r="FNI194" s="93"/>
      <c r="FNL194" s="93"/>
      <c r="FNO194" s="93"/>
      <c r="FNU194" s="93"/>
      <c r="FOD194" s="93"/>
      <c r="FOG194" s="93"/>
      <c r="FOJ194" s="93"/>
      <c r="FOM194" s="93"/>
      <c r="FOY194" s="93"/>
      <c r="FPE194" s="93"/>
      <c r="FPH194" s="93"/>
      <c r="FPK194" s="93"/>
      <c r="FPN194" s="93"/>
      <c r="FPT194" s="93"/>
      <c r="FPW194" s="93"/>
      <c r="FPZ194" s="93"/>
      <c r="FQC194" s="93"/>
      <c r="FQE194" s="93"/>
      <c r="FQF194" s="93"/>
      <c r="FQK194" s="93"/>
      <c r="FQN194" s="93"/>
      <c r="FQQ194" s="93"/>
      <c r="FQT194" s="93"/>
      <c r="FQW194" s="93"/>
      <c r="FQZ194" s="93"/>
      <c r="FRC194" s="93"/>
      <c r="FRI194" s="93"/>
      <c r="FRL194" s="93"/>
      <c r="FRO194" s="93"/>
      <c r="FRQ194" s="93"/>
      <c r="FRR194" s="93"/>
      <c r="FRZ194" s="93"/>
      <c r="FSC194" s="93"/>
      <c r="FSF194" s="93"/>
      <c r="FSQ194" s="93"/>
      <c r="FSR194" s="93"/>
      <c r="FSW194" s="93"/>
      <c r="FTA194" s="93"/>
      <c r="FTB194" s="93"/>
      <c r="FTJ194" s="93"/>
      <c r="FTK194" s="93"/>
      <c r="FUK194" s="93"/>
      <c r="FUL194" s="93"/>
      <c r="FUM194" s="93"/>
      <c r="FUN194" s="93"/>
      <c r="FUO194" s="93"/>
      <c r="FUP194" s="93"/>
      <c r="FUQ194" s="93"/>
      <c r="FUR194" s="93"/>
      <c r="FUS194" s="93"/>
      <c r="FUT194" s="93"/>
      <c r="FUU194" s="93"/>
      <c r="FUV194" s="93"/>
      <c r="FUW194" s="93"/>
      <c r="FUX194" s="93"/>
      <c r="FUY194" s="93"/>
      <c r="FUZ194" s="93"/>
      <c r="FVA194" s="93"/>
      <c r="FVB194" s="93"/>
      <c r="FVC194" s="93"/>
      <c r="FVD194" s="93"/>
      <c r="FVE194" s="93"/>
      <c r="FVF194" s="93"/>
      <c r="FVG194" s="93"/>
      <c r="FVH194" s="93"/>
      <c r="FVI194" s="93"/>
      <c r="FVJ194" s="93"/>
      <c r="FVK194" s="93"/>
      <c r="FVL194" s="93"/>
      <c r="FVM194" s="93"/>
      <c r="FVN194" s="93"/>
      <c r="FVO194" s="93"/>
      <c r="FVP194" s="93"/>
      <c r="FVQ194" s="93"/>
      <c r="FVR194" s="93"/>
      <c r="FVS194" s="93"/>
      <c r="FVT194" s="93"/>
      <c r="FVU194" s="93"/>
      <c r="FVV194" s="93"/>
      <c r="FVW194" s="93"/>
      <c r="FVX194" s="93"/>
      <c r="FVY194" s="93"/>
      <c r="FVZ194" s="93"/>
      <c r="FWA194" s="93"/>
      <c r="FWB194" s="93"/>
      <c r="FWC194" s="93"/>
      <c r="FWD194" s="93"/>
      <c r="FWE194" s="93"/>
      <c r="FWF194" s="93"/>
      <c r="FWG194" s="93"/>
      <c r="FWH194" s="93"/>
      <c r="FWI194" s="93"/>
      <c r="FWJ194" s="93"/>
      <c r="FWK194" s="93"/>
      <c r="FWL194" s="93"/>
      <c r="FWM194" s="93"/>
      <c r="FWN194" s="93"/>
      <c r="FWO194" s="93"/>
      <c r="FWP194" s="93"/>
      <c r="FWV194" s="93"/>
      <c r="FWY194" s="93"/>
      <c r="FXB194" s="93"/>
      <c r="FXE194" s="93"/>
      <c r="FXH194" s="93"/>
      <c r="FXK194" s="93"/>
      <c r="FXQ194" s="93"/>
      <c r="FXZ194" s="93"/>
      <c r="FYC194" s="93"/>
      <c r="FYF194" s="93"/>
      <c r="FYI194" s="93"/>
      <c r="FYU194" s="93"/>
      <c r="FZA194" s="93"/>
      <c r="FZD194" s="93"/>
      <c r="FZG194" s="93"/>
      <c r="FZJ194" s="93"/>
      <c r="FZP194" s="93"/>
      <c r="FZS194" s="93"/>
      <c r="FZV194" s="93"/>
      <c r="FZY194" s="93"/>
      <c r="GAA194" s="93"/>
      <c r="GAB194" s="93"/>
      <c r="GAG194" s="93"/>
      <c r="GAJ194" s="93"/>
      <c r="GAM194" s="93"/>
      <c r="GAP194" s="93"/>
      <c r="GAS194" s="93"/>
      <c r="GAV194" s="93"/>
      <c r="GAY194" s="93"/>
      <c r="GBE194" s="93"/>
      <c r="GBH194" s="93"/>
      <c r="GBK194" s="93"/>
      <c r="GBM194" s="93"/>
      <c r="GBN194" s="93"/>
      <c r="GBV194" s="93"/>
      <c r="GBY194" s="93"/>
      <c r="GCB194" s="93"/>
      <c r="GCM194" s="93"/>
      <c r="GCN194" s="93"/>
      <c r="GCS194" s="93"/>
      <c r="GCW194" s="93"/>
      <c r="GCX194" s="93"/>
      <c r="GDF194" s="93"/>
      <c r="GDG194" s="93"/>
      <c r="GEG194" s="93"/>
      <c r="GEH194" s="93"/>
      <c r="GEI194" s="93"/>
      <c r="GEJ194" s="93"/>
      <c r="GEK194" s="93"/>
      <c r="GEL194" s="93"/>
      <c r="GEM194" s="93"/>
      <c r="GEN194" s="93"/>
      <c r="GEO194" s="93"/>
      <c r="GEP194" s="93"/>
      <c r="GEQ194" s="93"/>
      <c r="GER194" s="93"/>
      <c r="GES194" s="93"/>
      <c r="GET194" s="93"/>
      <c r="GEU194" s="93"/>
      <c r="GEV194" s="93"/>
      <c r="GEW194" s="93"/>
      <c r="GEX194" s="93"/>
      <c r="GEY194" s="93"/>
      <c r="GEZ194" s="93"/>
      <c r="GFA194" s="93"/>
      <c r="GFB194" s="93"/>
      <c r="GFC194" s="93"/>
      <c r="GFD194" s="93"/>
      <c r="GFE194" s="93"/>
      <c r="GFF194" s="93"/>
      <c r="GFG194" s="93"/>
      <c r="GFH194" s="93"/>
      <c r="GFI194" s="93"/>
      <c r="GFJ194" s="93"/>
      <c r="GFK194" s="93"/>
      <c r="GFL194" s="93"/>
      <c r="GFM194" s="93"/>
      <c r="GFN194" s="93"/>
      <c r="GFO194" s="93"/>
      <c r="GFP194" s="93"/>
      <c r="GFQ194" s="93"/>
      <c r="GFR194" s="93"/>
      <c r="GFS194" s="93"/>
      <c r="GFT194" s="93"/>
      <c r="GFU194" s="93"/>
      <c r="GFV194" s="93"/>
      <c r="GFW194" s="93"/>
      <c r="GFX194" s="93"/>
      <c r="GFY194" s="93"/>
      <c r="GFZ194" s="93"/>
      <c r="GGA194" s="93"/>
      <c r="GGB194" s="93"/>
      <c r="GGC194" s="93"/>
      <c r="GGD194" s="93"/>
      <c r="GGE194" s="93"/>
      <c r="GGF194" s="93"/>
      <c r="GGG194" s="93"/>
      <c r="GGH194" s="93"/>
      <c r="GGI194" s="93"/>
      <c r="GGJ194" s="93"/>
      <c r="GGK194" s="93"/>
      <c r="GGL194" s="93"/>
      <c r="GGR194" s="93"/>
      <c r="GGU194" s="93"/>
      <c r="GGX194" s="93"/>
      <c r="GHA194" s="93"/>
      <c r="GHD194" s="93"/>
      <c r="GHG194" s="93"/>
      <c r="GHM194" s="93"/>
      <c r="GHV194" s="93"/>
      <c r="GHY194" s="93"/>
      <c r="GIB194" s="93"/>
      <c r="GIE194" s="93"/>
      <c r="GIQ194" s="93"/>
      <c r="GIW194" s="93"/>
      <c r="GIZ194" s="93"/>
      <c r="GJC194" s="93"/>
      <c r="GJF194" s="93"/>
      <c r="GJL194" s="93"/>
      <c r="GJO194" s="93"/>
      <c r="GJR194" s="93"/>
      <c r="GJU194" s="93"/>
      <c r="GJW194" s="93"/>
      <c r="GJX194" s="93"/>
      <c r="GKC194" s="93"/>
      <c r="GKF194" s="93"/>
      <c r="GKI194" s="93"/>
      <c r="GKL194" s="93"/>
      <c r="GKO194" s="93"/>
      <c r="GKR194" s="93"/>
      <c r="GKU194" s="93"/>
      <c r="GLA194" s="93"/>
      <c r="GLD194" s="93"/>
      <c r="GLG194" s="93"/>
      <c r="GLI194" s="93"/>
      <c r="GLJ194" s="93"/>
      <c r="GLR194" s="93"/>
      <c r="GLU194" s="93"/>
      <c r="GLX194" s="93"/>
      <c r="GMI194" s="93"/>
      <c r="GMJ194" s="93"/>
      <c r="GMO194" s="93"/>
      <c r="GMS194" s="93"/>
      <c r="GMT194" s="93"/>
      <c r="GNB194" s="93"/>
      <c r="GNC194" s="93"/>
      <c r="GOC194" s="93"/>
      <c r="GOD194" s="93"/>
      <c r="GOE194" s="93"/>
      <c r="GOF194" s="93"/>
      <c r="GOG194" s="93"/>
      <c r="GOH194" s="93"/>
      <c r="GOI194" s="93"/>
      <c r="GOJ194" s="93"/>
      <c r="GOK194" s="93"/>
      <c r="GOL194" s="93"/>
      <c r="GOM194" s="93"/>
      <c r="GON194" s="93"/>
      <c r="GOO194" s="93"/>
      <c r="GOP194" s="93"/>
      <c r="GOQ194" s="93"/>
      <c r="GOR194" s="93"/>
      <c r="GOS194" s="93"/>
      <c r="GOT194" s="93"/>
      <c r="GOU194" s="93"/>
      <c r="GOV194" s="93"/>
      <c r="GOW194" s="93"/>
      <c r="GOX194" s="93"/>
      <c r="GOY194" s="93"/>
      <c r="GOZ194" s="93"/>
      <c r="GPA194" s="93"/>
      <c r="GPB194" s="93"/>
      <c r="GPC194" s="93"/>
      <c r="GPD194" s="93"/>
      <c r="GPE194" s="93"/>
      <c r="GPF194" s="93"/>
      <c r="GPG194" s="93"/>
      <c r="GPH194" s="93"/>
      <c r="GPI194" s="93"/>
      <c r="GPJ194" s="93"/>
      <c r="GPK194" s="93"/>
      <c r="GPL194" s="93"/>
      <c r="GPM194" s="93"/>
      <c r="GPN194" s="93"/>
      <c r="GPO194" s="93"/>
      <c r="GPP194" s="93"/>
      <c r="GPQ194" s="93"/>
      <c r="GPR194" s="93"/>
      <c r="GPS194" s="93"/>
      <c r="GPT194" s="93"/>
      <c r="GPU194" s="93"/>
      <c r="GPV194" s="93"/>
      <c r="GPW194" s="93"/>
      <c r="GPX194" s="93"/>
      <c r="GPY194" s="93"/>
      <c r="GPZ194" s="93"/>
      <c r="GQA194" s="93"/>
      <c r="GQB194" s="93"/>
      <c r="GQC194" s="93"/>
      <c r="GQD194" s="93"/>
      <c r="GQE194" s="93"/>
      <c r="GQF194" s="93"/>
      <c r="GQG194" s="93"/>
      <c r="GQH194" s="93"/>
      <c r="GQN194" s="93"/>
      <c r="GQQ194" s="93"/>
      <c r="GQT194" s="93"/>
      <c r="GQW194" s="93"/>
      <c r="GQZ194" s="93"/>
      <c r="GRC194" s="93"/>
      <c r="GRI194" s="93"/>
      <c r="GRR194" s="93"/>
      <c r="GRU194" s="93"/>
      <c r="GRX194" s="93"/>
      <c r="GSA194" s="93"/>
      <c r="GSM194" s="93"/>
      <c r="GSS194" s="93"/>
      <c r="GSV194" s="93"/>
      <c r="GSY194" s="93"/>
      <c r="GTB194" s="93"/>
      <c r="GTH194" s="93"/>
      <c r="GTK194" s="93"/>
      <c r="GTN194" s="93"/>
      <c r="GTQ194" s="93"/>
      <c r="GTS194" s="93"/>
      <c r="GTT194" s="93"/>
      <c r="GTY194" s="93"/>
      <c r="GUB194" s="93"/>
      <c r="GUE194" s="93"/>
      <c r="GUH194" s="93"/>
      <c r="GUK194" s="93"/>
      <c r="GUN194" s="93"/>
      <c r="GUQ194" s="93"/>
      <c r="GUW194" s="93"/>
      <c r="GUZ194" s="93"/>
      <c r="GVC194" s="93"/>
      <c r="GVE194" s="93"/>
      <c r="GVF194" s="93"/>
      <c r="GVN194" s="93"/>
      <c r="GVQ194" s="93"/>
      <c r="GVT194" s="93"/>
      <c r="GWE194" s="93"/>
      <c r="GWF194" s="93"/>
      <c r="GWK194" s="93"/>
      <c r="GWO194" s="93"/>
      <c r="GWP194" s="93"/>
      <c r="GWX194" s="93"/>
      <c r="GWY194" s="93"/>
      <c r="GXY194" s="93"/>
      <c r="GXZ194" s="93"/>
      <c r="GYA194" s="93"/>
      <c r="GYB194" s="93"/>
      <c r="GYC194" s="93"/>
      <c r="GYD194" s="93"/>
      <c r="GYE194" s="93"/>
      <c r="GYF194" s="93"/>
      <c r="GYG194" s="93"/>
      <c r="GYH194" s="93"/>
      <c r="GYI194" s="93"/>
      <c r="GYJ194" s="93"/>
      <c r="GYK194" s="93"/>
      <c r="GYL194" s="93"/>
      <c r="GYM194" s="93"/>
      <c r="GYN194" s="93"/>
      <c r="GYO194" s="93"/>
      <c r="GYP194" s="93"/>
      <c r="GYQ194" s="93"/>
      <c r="GYR194" s="93"/>
      <c r="GYS194" s="93"/>
      <c r="GYT194" s="93"/>
      <c r="GYU194" s="93"/>
      <c r="GYV194" s="93"/>
      <c r="GYW194" s="93"/>
      <c r="GYX194" s="93"/>
      <c r="GYY194" s="93"/>
      <c r="GYZ194" s="93"/>
      <c r="GZA194" s="93"/>
      <c r="GZB194" s="93"/>
      <c r="GZC194" s="93"/>
      <c r="GZD194" s="93"/>
      <c r="GZE194" s="93"/>
      <c r="GZF194" s="93"/>
      <c r="GZG194" s="93"/>
      <c r="GZH194" s="93"/>
      <c r="GZI194" s="93"/>
      <c r="GZJ194" s="93"/>
      <c r="GZK194" s="93"/>
      <c r="GZL194" s="93"/>
      <c r="GZM194" s="93"/>
      <c r="GZN194" s="93"/>
      <c r="GZO194" s="93"/>
      <c r="GZP194" s="93"/>
      <c r="GZQ194" s="93"/>
      <c r="GZR194" s="93"/>
      <c r="GZS194" s="93"/>
      <c r="GZT194" s="93"/>
      <c r="GZU194" s="93"/>
      <c r="GZV194" s="93"/>
      <c r="GZW194" s="93"/>
      <c r="GZX194" s="93"/>
      <c r="GZY194" s="93"/>
      <c r="GZZ194" s="93"/>
      <c r="HAA194" s="93"/>
      <c r="HAB194" s="93"/>
      <c r="HAC194" s="93"/>
      <c r="HAD194" s="93"/>
      <c r="HAJ194" s="93"/>
      <c r="HAM194" s="93"/>
      <c r="HAP194" s="93"/>
      <c r="HAS194" s="93"/>
      <c r="HAV194" s="93"/>
      <c r="HAY194" s="93"/>
      <c r="HBE194" s="93"/>
      <c r="HBN194" s="93"/>
      <c r="HBQ194" s="93"/>
      <c r="HBT194" s="93"/>
      <c r="HBW194" s="93"/>
      <c r="HCI194" s="93"/>
      <c r="HCO194" s="93"/>
      <c r="HCR194" s="93"/>
      <c r="HCU194" s="93"/>
      <c r="HCX194" s="93"/>
      <c r="HDD194" s="93"/>
      <c r="HDG194" s="93"/>
      <c r="HDJ194" s="93"/>
      <c r="HDM194" s="93"/>
      <c r="HDO194" s="93"/>
      <c r="HDP194" s="93"/>
      <c r="HDU194" s="93"/>
      <c r="HDX194" s="93"/>
      <c r="HEA194" s="93"/>
      <c r="HED194" s="93"/>
      <c r="HEG194" s="93"/>
      <c r="HEJ194" s="93"/>
      <c r="HEM194" s="93"/>
      <c r="HES194" s="93"/>
      <c r="HEV194" s="93"/>
      <c r="HEY194" s="93"/>
      <c r="HFA194" s="93"/>
      <c r="HFB194" s="93"/>
      <c r="HFJ194" s="93"/>
      <c r="HFM194" s="93"/>
      <c r="HFP194" s="93"/>
      <c r="HGA194" s="93"/>
      <c r="HGB194" s="93"/>
      <c r="HGG194" s="93"/>
      <c r="HGK194" s="93"/>
      <c r="HGL194" s="93"/>
      <c r="HGT194" s="93"/>
      <c r="HGU194" s="93"/>
      <c r="HHU194" s="93"/>
      <c r="HHV194" s="93"/>
      <c r="HHW194" s="93"/>
      <c r="HHX194" s="93"/>
      <c r="HHY194" s="93"/>
      <c r="HHZ194" s="93"/>
      <c r="HIA194" s="93"/>
      <c r="HIB194" s="93"/>
      <c r="HIC194" s="93"/>
      <c r="HID194" s="93"/>
      <c r="HIE194" s="93"/>
      <c r="HIF194" s="93"/>
      <c r="HIG194" s="93"/>
      <c r="HIH194" s="93"/>
      <c r="HII194" s="93"/>
      <c r="HIJ194" s="93"/>
      <c r="HIK194" s="93"/>
      <c r="HIL194" s="93"/>
      <c r="HIM194" s="93"/>
      <c r="HIN194" s="93"/>
      <c r="HIO194" s="93"/>
      <c r="HIP194" s="93"/>
      <c r="HIQ194" s="93"/>
      <c r="HIR194" s="93"/>
      <c r="HIS194" s="93"/>
      <c r="HIT194" s="93"/>
      <c r="HIU194" s="93"/>
      <c r="HIV194" s="93"/>
      <c r="HIW194" s="93"/>
      <c r="HIX194" s="93"/>
      <c r="HIY194" s="93"/>
      <c r="HIZ194" s="93"/>
      <c r="HJA194" s="93"/>
      <c r="HJB194" s="93"/>
      <c r="HJC194" s="93"/>
      <c r="HJD194" s="93"/>
      <c r="HJE194" s="93"/>
      <c r="HJF194" s="93"/>
      <c r="HJG194" s="93"/>
      <c r="HJH194" s="93"/>
      <c r="HJI194" s="93"/>
      <c r="HJJ194" s="93"/>
      <c r="HJK194" s="93"/>
      <c r="HJL194" s="93"/>
      <c r="HJM194" s="93"/>
      <c r="HJN194" s="93"/>
      <c r="HJO194" s="93"/>
      <c r="HJP194" s="93"/>
      <c r="HJQ194" s="93"/>
      <c r="HJR194" s="93"/>
      <c r="HJS194" s="93"/>
      <c r="HJT194" s="93"/>
      <c r="HJU194" s="93"/>
      <c r="HJV194" s="93"/>
      <c r="HJW194" s="93"/>
      <c r="HJX194" s="93"/>
      <c r="HJY194" s="93"/>
      <c r="HJZ194" s="93"/>
      <c r="HKF194" s="93"/>
      <c r="HKI194" s="93"/>
      <c r="HKL194" s="93"/>
      <c r="HKO194" s="93"/>
      <c r="HKR194" s="93"/>
      <c r="HKU194" s="93"/>
      <c r="HLA194" s="93"/>
      <c r="HLJ194" s="93"/>
      <c r="HLM194" s="93"/>
      <c r="HLP194" s="93"/>
      <c r="HLS194" s="93"/>
      <c r="HME194" s="93"/>
      <c r="HMK194" s="93"/>
      <c r="HMN194" s="93"/>
      <c r="HMQ194" s="93"/>
      <c r="HMT194" s="93"/>
      <c r="HMZ194" s="93"/>
      <c r="HNC194" s="93"/>
      <c r="HNF194" s="93"/>
      <c r="HNI194" s="93"/>
      <c r="HNK194" s="93"/>
      <c r="HNL194" s="93"/>
      <c r="HNQ194" s="93"/>
      <c r="HNT194" s="93"/>
      <c r="HNW194" s="93"/>
      <c r="HNZ194" s="93"/>
      <c r="HOC194" s="93"/>
      <c r="HOF194" s="93"/>
      <c r="HOI194" s="93"/>
      <c r="HOO194" s="93"/>
      <c r="HOR194" s="93"/>
      <c r="HOU194" s="93"/>
      <c r="HOW194" s="93"/>
      <c r="HOX194" s="93"/>
      <c r="HPF194" s="93"/>
      <c r="HPI194" s="93"/>
      <c r="HPL194" s="93"/>
      <c r="HPW194" s="93"/>
      <c r="HPX194" s="93"/>
      <c r="HQC194" s="93"/>
      <c r="HQG194" s="93"/>
      <c r="HQH194" s="93"/>
      <c r="HQP194" s="93"/>
      <c r="HQQ194" s="93"/>
      <c r="HRQ194" s="93"/>
      <c r="HRR194" s="93"/>
      <c r="HRS194" s="93"/>
      <c r="HRT194" s="93"/>
      <c r="HRU194" s="93"/>
      <c r="HRV194" s="93"/>
      <c r="HRW194" s="93"/>
      <c r="HRX194" s="93"/>
      <c r="HRY194" s="93"/>
      <c r="HRZ194" s="93"/>
      <c r="HSA194" s="93"/>
      <c r="HSB194" s="93"/>
      <c r="HSC194" s="93"/>
      <c r="HSD194" s="93"/>
      <c r="HSE194" s="93"/>
      <c r="HSF194" s="93"/>
      <c r="HSG194" s="93"/>
      <c r="HSH194" s="93"/>
      <c r="HSI194" s="93"/>
      <c r="HSJ194" s="93"/>
      <c r="HSK194" s="93"/>
      <c r="HSL194" s="93"/>
      <c r="HSM194" s="93"/>
      <c r="HSN194" s="93"/>
      <c r="HSO194" s="93"/>
      <c r="HSP194" s="93"/>
      <c r="HSQ194" s="93"/>
      <c r="HSR194" s="93"/>
      <c r="HSS194" s="93"/>
      <c r="HST194" s="93"/>
      <c r="HSU194" s="93"/>
      <c r="HSV194" s="93"/>
      <c r="HSW194" s="93"/>
      <c r="HSX194" s="93"/>
      <c r="HSY194" s="93"/>
      <c r="HSZ194" s="93"/>
      <c r="HTA194" s="93"/>
      <c r="HTB194" s="93"/>
      <c r="HTC194" s="93"/>
      <c r="HTD194" s="93"/>
      <c r="HTE194" s="93"/>
      <c r="HTF194" s="93"/>
      <c r="HTG194" s="93"/>
      <c r="HTH194" s="93"/>
      <c r="HTI194" s="93"/>
      <c r="HTJ194" s="93"/>
      <c r="HTK194" s="93"/>
      <c r="HTL194" s="93"/>
      <c r="HTM194" s="93"/>
      <c r="HTN194" s="93"/>
      <c r="HTO194" s="93"/>
      <c r="HTP194" s="93"/>
      <c r="HTQ194" s="93"/>
      <c r="HTR194" s="93"/>
      <c r="HTS194" s="93"/>
      <c r="HTT194" s="93"/>
      <c r="HTU194" s="93"/>
      <c r="HTV194" s="93"/>
      <c r="HUB194" s="93"/>
      <c r="HUE194" s="93"/>
      <c r="HUH194" s="93"/>
      <c r="HUK194" s="93"/>
      <c r="HUN194" s="93"/>
      <c r="HUQ194" s="93"/>
      <c r="HUW194" s="93"/>
      <c r="HVF194" s="93"/>
      <c r="HVI194" s="93"/>
      <c r="HVL194" s="93"/>
      <c r="HVO194" s="93"/>
      <c r="HWA194" s="93"/>
      <c r="HWG194" s="93"/>
      <c r="HWJ194" s="93"/>
      <c r="HWM194" s="93"/>
      <c r="HWP194" s="93"/>
      <c r="HWV194" s="93"/>
      <c r="HWY194" s="93"/>
      <c r="HXB194" s="93"/>
      <c r="HXE194" s="93"/>
      <c r="HXG194" s="93"/>
      <c r="HXH194" s="93"/>
      <c r="HXM194" s="93"/>
      <c r="HXP194" s="93"/>
      <c r="HXS194" s="93"/>
      <c r="HXV194" s="93"/>
      <c r="HXY194" s="93"/>
      <c r="HYB194" s="93"/>
      <c r="HYE194" s="93"/>
      <c r="HYK194" s="93"/>
      <c r="HYN194" s="93"/>
      <c r="HYQ194" s="93"/>
      <c r="HYS194" s="93"/>
      <c r="HYT194" s="93"/>
      <c r="HZB194" s="93"/>
      <c r="HZE194" s="93"/>
      <c r="HZH194" s="93"/>
      <c r="HZS194" s="93"/>
      <c r="HZT194" s="93"/>
      <c r="HZY194" s="93"/>
      <c r="IAC194" s="93"/>
      <c r="IAD194" s="93"/>
      <c r="IAL194" s="93"/>
      <c r="IAM194" s="93"/>
      <c r="IBM194" s="93"/>
      <c r="IBN194" s="93"/>
      <c r="IBO194" s="93"/>
      <c r="IBP194" s="93"/>
      <c r="IBQ194" s="93"/>
      <c r="IBR194" s="93"/>
      <c r="IBS194" s="93"/>
      <c r="IBT194" s="93"/>
      <c r="IBU194" s="93"/>
      <c r="IBV194" s="93"/>
      <c r="IBW194" s="93"/>
      <c r="IBX194" s="93"/>
      <c r="IBY194" s="93"/>
      <c r="IBZ194" s="93"/>
      <c r="ICA194" s="93"/>
      <c r="ICB194" s="93"/>
      <c r="ICC194" s="93"/>
      <c r="ICD194" s="93"/>
      <c r="ICE194" s="93"/>
      <c r="ICF194" s="93"/>
      <c r="ICG194" s="93"/>
      <c r="ICH194" s="93"/>
      <c r="ICI194" s="93"/>
      <c r="ICJ194" s="93"/>
      <c r="ICK194" s="93"/>
      <c r="ICL194" s="93"/>
      <c r="ICM194" s="93"/>
      <c r="ICN194" s="93"/>
      <c r="ICO194" s="93"/>
      <c r="ICP194" s="93"/>
      <c r="ICQ194" s="93"/>
      <c r="ICR194" s="93"/>
      <c r="ICS194" s="93"/>
      <c r="ICT194" s="93"/>
      <c r="ICU194" s="93"/>
      <c r="ICV194" s="93"/>
      <c r="ICW194" s="93"/>
      <c r="ICX194" s="93"/>
      <c r="ICY194" s="93"/>
      <c r="ICZ194" s="93"/>
      <c r="IDA194" s="93"/>
      <c r="IDB194" s="93"/>
      <c r="IDC194" s="93"/>
      <c r="IDD194" s="93"/>
      <c r="IDE194" s="93"/>
      <c r="IDF194" s="93"/>
      <c r="IDG194" s="93"/>
      <c r="IDH194" s="93"/>
      <c r="IDI194" s="93"/>
      <c r="IDJ194" s="93"/>
      <c r="IDK194" s="93"/>
      <c r="IDL194" s="93"/>
      <c r="IDM194" s="93"/>
      <c r="IDN194" s="93"/>
      <c r="IDO194" s="93"/>
      <c r="IDP194" s="93"/>
      <c r="IDQ194" s="93"/>
      <c r="IDR194" s="93"/>
      <c r="IDX194" s="93"/>
      <c r="IEA194" s="93"/>
      <c r="IED194" s="93"/>
      <c r="IEG194" s="93"/>
      <c r="IEJ194" s="93"/>
      <c r="IEM194" s="93"/>
      <c r="IES194" s="93"/>
      <c r="IFB194" s="93"/>
      <c r="IFE194" s="93"/>
      <c r="IFH194" s="93"/>
      <c r="IFK194" s="93"/>
      <c r="IFW194" s="93"/>
      <c r="IGC194" s="93"/>
      <c r="IGF194" s="93"/>
      <c r="IGI194" s="93"/>
      <c r="IGL194" s="93"/>
      <c r="IGR194" s="93"/>
      <c r="IGU194" s="93"/>
      <c r="IGX194" s="93"/>
      <c r="IHA194" s="93"/>
      <c r="IHC194" s="93"/>
      <c r="IHD194" s="93"/>
      <c r="IHI194" s="93"/>
      <c r="IHL194" s="93"/>
      <c r="IHO194" s="93"/>
      <c r="IHR194" s="93"/>
      <c r="IHU194" s="93"/>
      <c r="IHX194" s="93"/>
      <c r="IIA194" s="93"/>
      <c r="IIG194" s="93"/>
      <c r="IIJ194" s="93"/>
      <c r="IIM194" s="93"/>
      <c r="IIO194" s="93"/>
      <c r="IIP194" s="93"/>
      <c r="IIX194" s="93"/>
      <c r="IJA194" s="93"/>
      <c r="IJD194" s="93"/>
      <c r="IJO194" s="93"/>
      <c r="IJP194" s="93"/>
      <c r="IJU194" s="93"/>
      <c r="IJY194" s="93"/>
      <c r="IJZ194" s="93"/>
      <c r="IKH194" s="93"/>
      <c r="IKI194" s="93"/>
      <c r="ILI194" s="93"/>
      <c r="ILJ194" s="93"/>
      <c r="ILK194" s="93"/>
      <c r="ILL194" s="93"/>
      <c r="ILM194" s="93"/>
      <c r="ILN194" s="93"/>
      <c r="ILO194" s="93"/>
      <c r="ILP194" s="93"/>
      <c r="ILQ194" s="93"/>
      <c r="ILR194" s="93"/>
      <c r="ILS194" s="93"/>
      <c r="ILT194" s="93"/>
      <c r="ILU194" s="93"/>
      <c r="ILV194" s="93"/>
      <c r="ILW194" s="93"/>
      <c r="ILX194" s="93"/>
      <c r="ILY194" s="93"/>
      <c r="ILZ194" s="93"/>
      <c r="IMA194" s="93"/>
      <c r="IMB194" s="93"/>
      <c r="IMC194" s="93"/>
      <c r="IMD194" s="93"/>
      <c r="IME194" s="93"/>
      <c r="IMF194" s="93"/>
      <c r="IMG194" s="93"/>
      <c r="IMH194" s="93"/>
      <c r="IMI194" s="93"/>
      <c r="IMJ194" s="93"/>
      <c r="IMK194" s="93"/>
      <c r="IML194" s="93"/>
      <c r="IMM194" s="93"/>
      <c r="IMN194" s="93"/>
      <c r="IMO194" s="93"/>
      <c r="IMP194" s="93"/>
      <c r="IMQ194" s="93"/>
      <c r="IMR194" s="93"/>
      <c r="IMS194" s="93"/>
      <c r="IMT194" s="93"/>
      <c r="IMU194" s="93"/>
      <c r="IMV194" s="93"/>
      <c r="IMW194" s="93"/>
      <c r="IMX194" s="93"/>
      <c r="IMY194" s="93"/>
      <c r="IMZ194" s="93"/>
      <c r="INA194" s="93"/>
      <c r="INB194" s="93"/>
      <c r="INC194" s="93"/>
      <c r="IND194" s="93"/>
      <c r="INE194" s="93"/>
      <c r="INF194" s="93"/>
      <c r="ING194" s="93"/>
      <c r="INH194" s="93"/>
      <c r="INI194" s="93"/>
      <c r="INJ194" s="93"/>
      <c r="INK194" s="93"/>
      <c r="INL194" s="93"/>
      <c r="INM194" s="93"/>
      <c r="INN194" s="93"/>
      <c r="INT194" s="93"/>
      <c r="INW194" s="93"/>
      <c r="INZ194" s="93"/>
      <c r="IOC194" s="93"/>
      <c r="IOF194" s="93"/>
      <c r="IOI194" s="93"/>
      <c r="IOO194" s="93"/>
      <c r="IOX194" s="93"/>
      <c r="IPA194" s="93"/>
      <c r="IPD194" s="93"/>
      <c r="IPG194" s="93"/>
      <c r="IPS194" s="93"/>
      <c r="IPY194" s="93"/>
      <c r="IQB194" s="93"/>
      <c r="IQE194" s="93"/>
      <c r="IQH194" s="93"/>
      <c r="IQN194" s="93"/>
      <c r="IQQ194" s="93"/>
      <c r="IQT194" s="93"/>
      <c r="IQW194" s="93"/>
      <c r="IQY194" s="93"/>
      <c r="IQZ194" s="93"/>
      <c r="IRE194" s="93"/>
      <c r="IRH194" s="93"/>
      <c r="IRK194" s="93"/>
      <c r="IRN194" s="93"/>
      <c r="IRQ194" s="93"/>
      <c r="IRT194" s="93"/>
      <c r="IRW194" s="93"/>
      <c r="ISC194" s="93"/>
      <c r="ISF194" s="93"/>
      <c r="ISI194" s="93"/>
      <c r="ISK194" s="93"/>
      <c r="ISL194" s="93"/>
      <c r="IST194" s="93"/>
      <c r="ISW194" s="93"/>
      <c r="ISZ194" s="93"/>
      <c r="ITK194" s="93"/>
      <c r="ITL194" s="93"/>
      <c r="ITQ194" s="93"/>
      <c r="ITU194" s="93"/>
      <c r="ITV194" s="93"/>
      <c r="IUD194" s="93"/>
      <c r="IUE194" s="93"/>
      <c r="IVE194" s="93"/>
      <c r="IVF194" s="93"/>
      <c r="IVG194" s="93"/>
      <c r="IVH194" s="93"/>
      <c r="IVI194" s="93"/>
      <c r="IVJ194" s="93"/>
      <c r="IVK194" s="93"/>
      <c r="IVL194" s="93"/>
      <c r="IVM194" s="93"/>
      <c r="IVN194" s="93"/>
      <c r="IVO194" s="93"/>
      <c r="IVP194" s="93"/>
      <c r="IVQ194" s="93"/>
      <c r="IVR194" s="93"/>
      <c r="IVS194" s="93"/>
      <c r="IVT194" s="93"/>
      <c r="IVU194" s="93"/>
      <c r="IVV194" s="93"/>
      <c r="IVW194" s="93"/>
      <c r="IVX194" s="93"/>
      <c r="IVY194" s="93"/>
      <c r="IVZ194" s="93"/>
      <c r="IWA194" s="93"/>
      <c r="IWB194" s="93"/>
      <c r="IWC194" s="93"/>
      <c r="IWD194" s="93"/>
      <c r="IWE194" s="93"/>
      <c r="IWF194" s="93"/>
      <c r="IWG194" s="93"/>
      <c r="IWH194" s="93"/>
      <c r="IWI194" s="93"/>
      <c r="IWJ194" s="93"/>
      <c r="IWK194" s="93"/>
      <c r="IWL194" s="93"/>
      <c r="IWM194" s="93"/>
      <c r="IWN194" s="93"/>
      <c r="IWO194" s="93"/>
      <c r="IWP194" s="93"/>
      <c r="IWQ194" s="93"/>
      <c r="IWR194" s="93"/>
      <c r="IWS194" s="93"/>
      <c r="IWT194" s="93"/>
      <c r="IWU194" s="93"/>
      <c r="IWV194" s="93"/>
      <c r="IWW194" s="93"/>
      <c r="IWX194" s="93"/>
      <c r="IWY194" s="93"/>
      <c r="IWZ194" s="93"/>
      <c r="IXA194" s="93"/>
      <c r="IXB194" s="93"/>
      <c r="IXC194" s="93"/>
      <c r="IXD194" s="93"/>
      <c r="IXE194" s="93"/>
      <c r="IXF194" s="93"/>
      <c r="IXG194" s="93"/>
      <c r="IXH194" s="93"/>
      <c r="IXI194" s="93"/>
      <c r="IXJ194" s="93"/>
      <c r="IXP194" s="93"/>
      <c r="IXS194" s="93"/>
      <c r="IXV194" s="93"/>
      <c r="IXY194" s="93"/>
      <c r="IYB194" s="93"/>
      <c r="IYE194" s="93"/>
      <c r="IYK194" s="93"/>
      <c r="IYT194" s="93"/>
      <c r="IYW194" s="93"/>
      <c r="IYZ194" s="93"/>
      <c r="IZC194" s="93"/>
      <c r="IZO194" s="93"/>
      <c r="IZU194" s="93"/>
      <c r="IZX194" s="93"/>
      <c r="JAA194" s="93"/>
      <c r="JAD194" s="93"/>
      <c r="JAJ194" s="93"/>
      <c r="JAM194" s="93"/>
      <c r="JAP194" s="93"/>
      <c r="JAS194" s="93"/>
      <c r="JAU194" s="93"/>
      <c r="JAV194" s="93"/>
      <c r="JBA194" s="93"/>
      <c r="JBD194" s="93"/>
      <c r="JBG194" s="93"/>
      <c r="JBJ194" s="93"/>
      <c r="JBM194" s="93"/>
      <c r="JBP194" s="93"/>
      <c r="JBS194" s="93"/>
      <c r="JBY194" s="93"/>
      <c r="JCB194" s="93"/>
      <c r="JCE194" s="93"/>
      <c r="JCG194" s="93"/>
      <c r="JCH194" s="93"/>
      <c r="JCP194" s="93"/>
      <c r="JCS194" s="93"/>
      <c r="JCV194" s="93"/>
      <c r="JDG194" s="93"/>
      <c r="JDH194" s="93"/>
      <c r="JDM194" s="93"/>
      <c r="JDQ194" s="93"/>
      <c r="JDR194" s="93"/>
      <c r="JDZ194" s="93"/>
      <c r="JEA194" s="93"/>
      <c r="JFA194" s="93"/>
      <c r="JFB194" s="93"/>
      <c r="JFC194" s="93"/>
      <c r="JFD194" s="93"/>
      <c r="JFE194" s="93"/>
      <c r="JFF194" s="93"/>
      <c r="JFG194" s="93"/>
      <c r="JFH194" s="93"/>
      <c r="JFI194" s="93"/>
      <c r="JFJ194" s="93"/>
      <c r="JFK194" s="93"/>
      <c r="JFL194" s="93"/>
      <c r="JFM194" s="93"/>
      <c r="JFN194" s="93"/>
      <c r="JFO194" s="93"/>
      <c r="JFP194" s="93"/>
      <c r="JFQ194" s="93"/>
      <c r="JFR194" s="93"/>
      <c r="JFS194" s="93"/>
      <c r="JFT194" s="93"/>
      <c r="JFU194" s="93"/>
      <c r="JFV194" s="93"/>
      <c r="JFW194" s="93"/>
      <c r="JFX194" s="93"/>
      <c r="JFY194" s="93"/>
      <c r="JFZ194" s="93"/>
      <c r="JGA194" s="93"/>
      <c r="JGB194" s="93"/>
      <c r="JGC194" s="93"/>
      <c r="JGD194" s="93"/>
      <c r="JGE194" s="93"/>
      <c r="JGF194" s="93"/>
      <c r="JGG194" s="93"/>
      <c r="JGH194" s="93"/>
      <c r="JGI194" s="93"/>
      <c r="JGJ194" s="93"/>
      <c r="JGK194" s="93"/>
      <c r="JGL194" s="93"/>
      <c r="JGM194" s="93"/>
      <c r="JGN194" s="93"/>
      <c r="JGO194" s="93"/>
      <c r="JGP194" s="93"/>
      <c r="JGQ194" s="93"/>
      <c r="JGR194" s="93"/>
      <c r="JGS194" s="93"/>
      <c r="JGT194" s="93"/>
      <c r="JGU194" s="93"/>
      <c r="JGV194" s="93"/>
      <c r="JGW194" s="93"/>
      <c r="JGX194" s="93"/>
      <c r="JGY194" s="93"/>
      <c r="JGZ194" s="93"/>
      <c r="JHA194" s="93"/>
      <c r="JHB194" s="93"/>
      <c r="JHC194" s="93"/>
      <c r="JHD194" s="93"/>
      <c r="JHE194" s="93"/>
      <c r="JHF194" s="93"/>
      <c r="JHL194" s="93"/>
      <c r="JHO194" s="93"/>
      <c r="JHR194" s="93"/>
      <c r="JHU194" s="93"/>
      <c r="JHX194" s="93"/>
      <c r="JIA194" s="93"/>
      <c r="JIG194" s="93"/>
      <c r="JIP194" s="93"/>
      <c r="JIS194" s="93"/>
      <c r="JIV194" s="93"/>
      <c r="JIY194" s="93"/>
      <c r="JJK194" s="93"/>
      <c r="JJQ194" s="93"/>
      <c r="JJT194" s="93"/>
      <c r="JJW194" s="93"/>
      <c r="JJZ194" s="93"/>
      <c r="JKF194" s="93"/>
      <c r="JKI194" s="93"/>
      <c r="JKL194" s="93"/>
      <c r="JKO194" s="93"/>
      <c r="JKQ194" s="93"/>
      <c r="JKR194" s="93"/>
      <c r="JKW194" s="93"/>
      <c r="JKZ194" s="93"/>
      <c r="JLC194" s="93"/>
      <c r="JLF194" s="93"/>
      <c r="JLI194" s="93"/>
      <c r="JLL194" s="93"/>
      <c r="JLO194" s="93"/>
      <c r="JLU194" s="93"/>
      <c r="JLX194" s="93"/>
      <c r="JMA194" s="93"/>
      <c r="JMC194" s="93"/>
      <c r="JMD194" s="93"/>
      <c r="JML194" s="93"/>
      <c r="JMO194" s="93"/>
      <c r="JMR194" s="93"/>
      <c r="JNC194" s="93"/>
      <c r="JND194" s="93"/>
      <c r="JNI194" s="93"/>
      <c r="JNM194" s="93"/>
      <c r="JNN194" s="93"/>
      <c r="JNV194" s="93"/>
      <c r="JNW194" s="93"/>
      <c r="JOW194" s="93"/>
      <c r="JOX194" s="93"/>
      <c r="JOY194" s="93"/>
      <c r="JOZ194" s="93"/>
      <c r="JPA194" s="93"/>
      <c r="JPB194" s="93"/>
      <c r="JPC194" s="93"/>
      <c r="JPD194" s="93"/>
      <c r="JPE194" s="93"/>
      <c r="JPF194" s="93"/>
      <c r="JPG194" s="93"/>
      <c r="JPH194" s="93"/>
      <c r="JPI194" s="93"/>
      <c r="JPJ194" s="93"/>
      <c r="JPK194" s="93"/>
      <c r="JPL194" s="93"/>
      <c r="JPM194" s="93"/>
      <c r="JPN194" s="93"/>
      <c r="JPO194" s="93"/>
      <c r="JPP194" s="93"/>
      <c r="JPQ194" s="93"/>
      <c r="JPR194" s="93"/>
      <c r="JPS194" s="93"/>
      <c r="JPT194" s="93"/>
      <c r="JPU194" s="93"/>
      <c r="JPV194" s="93"/>
      <c r="JPW194" s="93"/>
      <c r="JPX194" s="93"/>
      <c r="JPY194" s="93"/>
      <c r="JPZ194" s="93"/>
      <c r="JQA194" s="93"/>
      <c r="JQB194" s="93"/>
      <c r="JQC194" s="93"/>
      <c r="JQD194" s="93"/>
      <c r="JQE194" s="93"/>
      <c r="JQF194" s="93"/>
      <c r="JQG194" s="93"/>
      <c r="JQH194" s="93"/>
      <c r="JQI194" s="93"/>
      <c r="JQJ194" s="93"/>
      <c r="JQK194" s="93"/>
      <c r="JQL194" s="93"/>
      <c r="JQM194" s="93"/>
      <c r="JQN194" s="93"/>
      <c r="JQO194" s="93"/>
      <c r="JQP194" s="93"/>
      <c r="JQQ194" s="93"/>
      <c r="JQR194" s="93"/>
      <c r="JQS194" s="93"/>
      <c r="JQT194" s="93"/>
      <c r="JQU194" s="93"/>
      <c r="JQV194" s="93"/>
      <c r="JQW194" s="93"/>
      <c r="JQX194" s="93"/>
      <c r="JQY194" s="93"/>
      <c r="JQZ194" s="93"/>
      <c r="JRA194" s="93"/>
      <c r="JRB194" s="93"/>
      <c r="JRH194" s="93"/>
      <c r="JRK194" s="93"/>
      <c r="JRN194" s="93"/>
      <c r="JRQ194" s="93"/>
      <c r="JRT194" s="93"/>
      <c r="JRW194" s="93"/>
      <c r="JSC194" s="93"/>
      <c r="JSL194" s="93"/>
      <c r="JSO194" s="93"/>
      <c r="JSR194" s="93"/>
      <c r="JSU194" s="93"/>
      <c r="JTG194" s="93"/>
      <c r="JTM194" s="93"/>
      <c r="JTP194" s="93"/>
      <c r="JTS194" s="93"/>
      <c r="JTV194" s="93"/>
      <c r="JUB194" s="93"/>
      <c r="JUE194" s="93"/>
      <c r="JUH194" s="93"/>
      <c r="JUK194" s="93"/>
      <c r="JUM194" s="93"/>
      <c r="JUN194" s="93"/>
      <c r="JUS194" s="93"/>
      <c r="JUV194" s="93"/>
      <c r="JUY194" s="93"/>
      <c r="JVB194" s="93"/>
      <c r="JVE194" s="93"/>
      <c r="JVH194" s="93"/>
      <c r="JVK194" s="93"/>
      <c r="JVQ194" s="93"/>
      <c r="JVT194" s="93"/>
      <c r="JVW194" s="93"/>
      <c r="JVY194" s="93"/>
      <c r="JVZ194" s="93"/>
      <c r="JWH194" s="93"/>
      <c r="JWK194" s="93"/>
      <c r="JWN194" s="93"/>
      <c r="JWY194" s="93"/>
      <c r="JWZ194" s="93"/>
      <c r="JXE194" s="93"/>
      <c r="JXI194" s="93"/>
      <c r="JXJ194" s="93"/>
      <c r="JXR194" s="93"/>
      <c r="JXS194" s="93"/>
      <c r="JYS194" s="93"/>
      <c r="JYT194" s="93"/>
      <c r="JYU194" s="93"/>
      <c r="JYV194" s="93"/>
      <c r="JYW194" s="93"/>
      <c r="JYX194" s="93"/>
      <c r="JYY194" s="93"/>
      <c r="JYZ194" s="93"/>
      <c r="JZA194" s="93"/>
      <c r="JZB194" s="93"/>
      <c r="JZC194" s="93"/>
      <c r="JZD194" s="93"/>
      <c r="JZE194" s="93"/>
      <c r="JZF194" s="93"/>
      <c r="JZG194" s="93"/>
      <c r="JZH194" s="93"/>
      <c r="JZI194" s="93"/>
      <c r="JZJ194" s="93"/>
      <c r="JZK194" s="93"/>
      <c r="JZL194" s="93"/>
      <c r="JZM194" s="93"/>
      <c r="JZN194" s="93"/>
      <c r="JZO194" s="93"/>
      <c r="JZP194" s="93"/>
      <c r="JZQ194" s="93"/>
      <c r="JZR194" s="93"/>
      <c r="JZS194" s="93"/>
      <c r="JZT194" s="93"/>
      <c r="JZU194" s="93"/>
      <c r="JZV194" s="93"/>
      <c r="JZW194" s="93"/>
      <c r="JZX194" s="93"/>
      <c r="JZY194" s="93"/>
      <c r="JZZ194" s="93"/>
      <c r="KAA194" s="93"/>
      <c r="KAB194" s="93"/>
      <c r="KAC194" s="93"/>
      <c r="KAD194" s="93"/>
      <c r="KAE194" s="93"/>
      <c r="KAF194" s="93"/>
      <c r="KAG194" s="93"/>
      <c r="KAH194" s="93"/>
      <c r="KAI194" s="93"/>
      <c r="KAJ194" s="93"/>
      <c r="KAK194" s="93"/>
      <c r="KAL194" s="93"/>
      <c r="KAM194" s="93"/>
      <c r="KAN194" s="93"/>
      <c r="KAO194" s="93"/>
      <c r="KAP194" s="93"/>
      <c r="KAQ194" s="93"/>
      <c r="KAR194" s="93"/>
      <c r="KAS194" s="93"/>
      <c r="KAT194" s="93"/>
      <c r="KAU194" s="93"/>
      <c r="KAV194" s="93"/>
      <c r="KAW194" s="93"/>
      <c r="KAX194" s="93"/>
      <c r="KBD194" s="93"/>
      <c r="KBG194" s="93"/>
      <c r="KBJ194" s="93"/>
      <c r="KBM194" s="93"/>
      <c r="KBP194" s="93"/>
      <c r="KBS194" s="93"/>
      <c r="KBY194" s="93"/>
      <c r="KCH194" s="93"/>
      <c r="KCK194" s="93"/>
      <c r="KCN194" s="93"/>
      <c r="KCQ194" s="93"/>
      <c r="KDC194" s="93"/>
      <c r="KDI194" s="93"/>
      <c r="KDL194" s="93"/>
      <c r="KDO194" s="93"/>
      <c r="KDR194" s="93"/>
      <c r="KDX194" s="93"/>
      <c r="KEA194" s="93"/>
      <c r="KED194" s="93"/>
      <c r="KEG194" s="93"/>
      <c r="KEI194" s="93"/>
      <c r="KEJ194" s="93"/>
      <c r="KEO194" s="93"/>
      <c r="KER194" s="93"/>
      <c r="KEU194" s="93"/>
      <c r="KEX194" s="93"/>
      <c r="KFA194" s="93"/>
      <c r="KFD194" s="93"/>
      <c r="KFG194" s="93"/>
      <c r="KFM194" s="93"/>
      <c r="KFP194" s="93"/>
      <c r="KFS194" s="93"/>
      <c r="KFU194" s="93"/>
      <c r="KFV194" s="93"/>
      <c r="KGD194" s="93"/>
      <c r="KGG194" s="93"/>
      <c r="KGJ194" s="93"/>
      <c r="KGU194" s="93"/>
      <c r="KGV194" s="93"/>
      <c r="KHA194" s="93"/>
      <c r="KHE194" s="93"/>
      <c r="KHF194" s="93"/>
      <c r="KHN194" s="93"/>
      <c r="KHO194" s="93"/>
      <c r="KIO194" s="93"/>
      <c r="KIP194" s="93"/>
      <c r="KIQ194" s="93"/>
      <c r="KIR194" s="93"/>
      <c r="KIS194" s="93"/>
      <c r="KIT194" s="93"/>
      <c r="KIU194" s="93"/>
      <c r="KIV194" s="93"/>
      <c r="KIW194" s="93"/>
      <c r="KIX194" s="93"/>
      <c r="KIY194" s="93"/>
      <c r="KIZ194" s="93"/>
      <c r="KJA194" s="93"/>
      <c r="KJB194" s="93"/>
      <c r="KJC194" s="93"/>
      <c r="KJD194" s="93"/>
      <c r="KJE194" s="93"/>
      <c r="KJF194" s="93"/>
      <c r="KJG194" s="93"/>
      <c r="KJH194" s="93"/>
      <c r="KJI194" s="93"/>
      <c r="KJJ194" s="93"/>
      <c r="KJK194" s="93"/>
      <c r="KJL194" s="93"/>
      <c r="KJM194" s="93"/>
      <c r="KJN194" s="93"/>
      <c r="KJO194" s="93"/>
      <c r="KJP194" s="93"/>
      <c r="KJQ194" s="93"/>
      <c r="KJR194" s="93"/>
      <c r="KJS194" s="93"/>
      <c r="KJT194" s="93"/>
      <c r="KJU194" s="93"/>
      <c r="KJV194" s="93"/>
      <c r="KJW194" s="93"/>
      <c r="KJX194" s="93"/>
      <c r="KJY194" s="93"/>
      <c r="KJZ194" s="93"/>
      <c r="KKA194" s="93"/>
      <c r="KKB194" s="93"/>
      <c r="KKC194" s="93"/>
      <c r="KKD194" s="93"/>
      <c r="KKE194" s="93"/>
      <c r="KKF194" s="93"/>
      <c r="KKG194" s="93"/>
      <c r="KKH194" s="93"/>
      <c r="KKI194" s="93"/>
      <c r="KKJ194" s="93"/>
      <c r="KKK194" s="93"/>
      <c r="KKL194" s="93"/>
      <c r="KKM194" s="93"/>
      <c r="KKN194" s="93"/>
      <c r="KKO194" s="93"/>
      <c r="KKP194" s="93"/>
      <c r="KKQ194" s="93"/>
      <c r="KKR194" s="93"/>
      <c r="KKS194" s="93"/>
      <c r="KKT194" s="93"/>
      <c r="KKZ194" s="93"/>
      <c r="KLC194" s="93"/>
      <c r="KLF194" s="93"/>
      <c r="KLI194" s="93"/>
      <c r="KLL194" s="93"/>
      <c r="KLO194" s="93"/>
      <c r="KLU194" s="93"/>
      <c r="KMD194" s="93"/>
      <c r="KMG194" s="93"/>
      <c r="KMJ194" s="93"/>
      <c r="KMM194" s="93"/>
      <c r="KMY194" s="93"/>
      <c r="KNE194" s="93"/>
      <c r="KNH194" s="93"/>
      <c r="KNK194" s="93"/>
      <c r="KNN194" s="93"/>
      <c r="KNT194" s="93"/>
      <c r="KNW194" s="93"/>
      <c r="KNZ194" s="93"/>
      <c r="KOC194" s="93"/>
      <c r="KOE194" s="93"/>
      <c r="KOF194" s="93"/>
      <c r="KOK194" s="93"/>
      <c r="KON194" s="93"/>
      <c r="KOQ194" s="93"/>
      <c r="KOT194" s="93"/>
      <c r="KOW194" s="93"/>
      <c r="KOZ194" s="93"/>
      <c r="KPC194" s="93"/>
      <c r="KPI194" s="93"/>
      <c r="KPL194" s="93"/>
      <c r="KPO194" s="93"/>
      <c r="KPQ194" s="93"/>
      <c r="KPR194" s="93"/>
      <c r="KPZ194" s="93"/>
      <c r="KQC194" s="93"/>
      <c r="KQF194" s="93"/>
      <c r="KQQ194" s="93"/>
      <c r="KQR194" s="93"/>
      <c r="KQW194" s="93"/>
      <c r="KRA194" s="93"/>
      <c r="KRB194" s="93"/>
      <c r="KRJ194" s="93"/>
      <c r="KRK194" s="93"/>
      <c r="KSK194" s="93"/>
      <c r="KSL194" s="93"/>
      <c r="KSM194" s="93"/>
      <c r="KSN194" s="93"/>
      <c r="KSO194" s="93"/>
      <c r="KSP194" s="93"/>
      <c r="KSQ194" s="93"/>
      <c r="KSR194" s="93"/>
      <c r="KSS194" s="93"/>
      <c r="KST194" s="93"/>
      <c r="KSU194" s="93"/>
      <c r="KSV194" s="93"/>
      <c r="KSW194" s="93"/>
      <c r="KSX194" s="93"/>
      <c r="KSY194" s="93"/>
      <c r="KSZ194" s="93"/>
      <c r="KTA194" s="93"/>
      <c r="KTB194" s="93"/>
      <c r="KTC194" s="93"/>
      <c r="KTD194" s="93"/>
      <c r="KTE194" s="93"/>
      <c r="KTF194" s="93"/>
      <c r="KTG194" s="93"/>
      <c r="KTH194" s="93"/>
      <c r="KTI194" s="93"/>
      <c r="KTJ194" s="93"/>
      <c r="KTK194" s="93"/>
      <c r="KTL194" s="93"/>
      <c r="KTM194" s="93"/>
      <c r="KTN194" s="93"/>
      <c r="KTO194" s="93"/>
      <c r="KTP194" s="93"/>
      <c r="KTQ194" s="93"/>
      <c r="KTR194" s="93"/>
      <c r="KTS194" s="93"/>
      <c r="KTT194" s="93"/>
      <c r="KTU194" s="93"/>
      <c r="KTV194" s="93"/>
      <c r="KTW194" s="93"/>
      <c r="KTX194" s="93"/>
      <c r="KTY194" s="93"/>
      <c r="KTZ194" s="93"/>
      <c r="KUA194" s="93"/>
      <c r="KUB194" s="93"/>
      <c r="KUC194" s="93"/>
      <c r="KUD194" s="93"/>
      <c r="KUE194" s="93"/>
      <c r="KUF194" s="93"/>
      <c r="KUG194" s="93"/>
      <c r="KUH194" s="93"/>
      <c r="KUI194" s="93"/>
      <c r="KUJ194" s="93"/>
      <c r="KUK194" s="93"/>
      <c r="KUL194" s="93"/>
      <c r="KUM194" s="93"/>
      <c r="KUN194" s="93"/>
      <c r="KUO194" s="93"/>
      <c r="KUP194" s="93"/>
      <c r="KUV194" s="93"/>
      <c r="KUY194" s="93"/>
      <c r="KVB194" s="93"/>
      <c r="KVE194" s="93"/>
      <c r="KVH194" s="93"/>
      <c r="KVK194" s="93"/>
      <c r="KVQ194" s="93"/>
      <c r="KVZ194" s="93"/>
      <c r="KWC194" s="93"/>
      <c r="KWF194" s="93"/>
      <c r="KWI194" s="93"/>
      <c r="KWU194" s="93"/>
      <c r="KXA194" s="93"/>
      <c r="KXD194" s="93"/>
      <c r="KXG194" s="93"/>
      <c r="KXJ194" s="93"/>
      <c r="KXP194" s="93"/>
      <c r="KXS194" s="93"/>
      <c r="KXV194" s="93"/>
      <c r="KXY194" s="93"/>
      <c r="KYA194" s="93"/>
      <c r="KYB194" s="93"/>
      <c r="KYG194" s="93"/>
      <c r="KYJ194" s="93"/>
      <c r="KYM194" s="93"/>
      <c r="KYP194" s="93"/>
      <c r="KYS194" s="93"/>
      <c r="KYV194" s="93"/>
      <c r="KYY194" s="93"/>
      <c r="KZE194" s="93"/>
      <c r="KZH194" s="93"/>
      <c r="KZK194" s="93"/>
      <c r="KZM194" s="93"/>
      <c r="KZN194" s="93"/>
      <c r="KZV194" s="93"/>
      <c r="KZY194" s="93"/>
      <c r="LAB194" s="93"/>
      <c r="LAM194" s="93"/>
      <c r="LAN194" s="93"/>
      <c r="LAS194" s="93"/>
      <c r="LAW194" s="93"/>
      <c r="LAX194" s="93"/>
      <c r="LBF194" s="93"/>
      <c r="LBG194" s="93"/>
      <c r="LCG194" s="93"/>
      <c r="LCH194" s="93"/>
      <c r="LCI194" s="93"/>
      <c r="LCJ194" s="93"/>
      <c r="LCK194" s="93"/>
      <c r="LCL194" s="93"/>
      <c r="LCM194" s="93"/>
      <c r="LCN194" s="93"/>
      <c r="LCO194" s="93"/>
      <c r="LCP194" s="93"/>
      <c r="LCQ194" s="93"/>
      <c r="LCR194" s="93"/>
      <c r="LCS194" s="93"/>
      <c r="LCT194" s="93"/>
      <c r="LCU194" s="93"/>
      <c r="LCV194" s="93"/>
      <c r="LCW194" s="93"/>
      <c r="LCX194" s="93"/>
      <c r="LCY194" s="93"/>
      <c r="LCZ194" s="93"/>
      <c r="LDA194" s="93"/>
      <c r="LDB194" s="93"/>
      <c r="LDC194" s="93"/>
      <c r="LDD194" s="93"/>
      <c r="LDE194" s="93"/>
      <c r="LDF194" s="93"/>
      <c r="LDG194" s="93"/>
      <c r="LDH194" s="93"/>
      <c r="LDI194" s="93"/>
      <c r="LDJ194" s="93"/>
      <c r="LDK194" s="93"/>
      <c r="LDL194" s="93"/>
      <c r="LDM194" s="93"/>
      <c r="LDN194" s="93"/>
      <c r="LDO194" s="93"/>
      <c r="LDP194" s="93"/>
      <c r="LDQ194" s="93"/>
      <c r="LDR194" s="93"/>
      <c r="LDS194" s="93"/>
      <c r="LDT194" s="93"/>
      <c r="LDU194" s="93"/>
      <c r="LDV194" s="93"/>
      <c r="LDW194" s="93"/>
      <c r="LDX194" s="93"/>
      <c r="LDY194" s="93"/>
      <c r="LDZ194" s="93"/>
      <c r="LEA194" s="93"/>
      <c r="LEB194" s="93"/>
      <c r="LEC194" s="93"/>
      <c r="LED194" s="93"/>
      <c r="LEE194" s="93"/>
      <c r="LEF194" s="93"/>
      <c r="LEG194" s="93"/>
      <c r="LEH194" s="93"/>
      <c r="LEI194" s="93"/>
      <c r="LEJ194" s="93"/>
      <c r="LEK194" s="93"/>
      <c r="LEL194" s="93"/>
      <c r="LER194" s="93"/>
      <c r="LEU194" s="93"/>
      <c r="LEX194" s="93"/>
      <c r="LFA194" s="93"/>
      <c r="LFD194" s="93"/>
      <c r="LFG194" s="93"/>
      <c r="LFM194" s="93"/>
      <c r="LFV194" s="93"/>
      <c r="LFY194" s="93"/>
      <c r="LGB194" s="93"/>
      <c r="LGE194" s="93"/>
      <c r="LGQ194" s="93"/>
      <c r="LGW194" s="93"/>
      <c r="LGZ194" s="93"/>
      <c r="LHC194" s="93"/>
      <c r="LHF194" s="93"/>
      <c r="LHL194" s="93"/>
      <c r="LHO194" s="93"/>
      <c r="LHR194" s="93"/>
      <c r="LHU194" s="93"/>
      <c r="LHW194" s="93"/>
      <c r="LHX194" s="93"/>
      <c r="LIC194" s="93"/>
      <c r="LIF194" s="93"/>
      <c r="LII194" s="93"/>
      <c r="LIL194" s="93"/>
      <c r="LIO194" s="93"/>
      <c r="LIR194" s="93"/>
      <c r="LIU194" s="93"/>
      <c r="LJA194" s="93"/>
      <c r="LJD194" s="93"/>
      <c r="LJG194" s="93"/>
      <c r="LJI194" s="93"/>
      <c r="LJJ194" s="93"/>
      <c r="LJR194" s="93"/>
      <c r="LJU194" s="93"/>
      <c r="LJX194" s="93"/>
      <c r="LKI194" s="93"/>
      <c r="LKJ194" s="93"/>
      <c r="LKO194" s="93"/>
      <c r="LKS194" s="93"/>
      <c r="LKT194" s="93"/>
      <c r="LLB194" s="93"/>
      <c r="LLC194" s="93"/>
      <c r="LMC194" s="93"/>
      <c r="LMD194" s="93"/>
      <c r="LME194" s="93"/>
      <c r="LMF194" s="93"/>
      <c r="LMG194" s="93"/>
      <c r="LMH194" s="93"/>
      <c r="LMI194" s="93"/>
      <c r="LMJ194" s="93"/>
      <c r="LMK194" s="93"/>
      <c r="LML194" s="93"/>
      <c r="LMM194" s="93"/>
      <c r="LMN194" s="93"/>
      <c r="LMO194" s="93"/>
      <c r="LMP194" s="93"/>
      <c r="LMQ194" s="93"/>
      <c r="LMR194" s="93"/>
      <c r="LMS194" s="93"/>
      <c r="LMT194" s="93"/>
      <c r="LMU194" s="93"/>
      <c r="LMV194" s="93"/>
      <c r="LMW194" s="93"/>
      <c r="LMX194" s="93"/>
      <c r="LMY194" s="93"/>
      <c r="LMZ194" s="93"/>
      <c r="LNA194" s="93"/>
      <c r="LNB194" s="93"/>
      <c r="LNC194" s="93"/>
      <c r="LND194" s="93"/>
      <c r="LNE194" s="93"/>
      <c r="LNF194" s="93"/>
      <c r="LNG194" s="93"/>
      <c r="LNH194" s="93"/>
      <c r="LNI194" s="93"/>
      <c r="LNJ194" s="93"/>
      <c r="LNK194" s="93"/>
      <c r="LNL194" s="93"/>
      <c r="LNM194" s="93"/>
      <c r="LNN194" s="93"/>
      <c r="LNO194" s="93"/>
      <c r="LNP194" s="93"/>
      <c r="LNQ194" s="93"/>
      <c r="LNR194" s="93"/>
      <c r="LNS194" s="93"/>
      <c r="LNT194" s="93"/>
      <c r="LNU194" s="93"/>
      <c r="LNV194" s="93"/>
      <c r="LNW194" s="93"/>
      <c r="LNX194" s="93"/>
      <c r="LNY194" s="93"/>
      <c r="LNZ194" s="93"/>
      <c r="LOA194" s="93"/>
      <c r="LOB194" s="93"/>
      <c r="LOC194" s="93"/>
      <c r="LOD194" s="93"/>
      <c r="LOE194" s="93"/>
      <c r="LOF194" s="93"/>
      <c r="LOG194" s="93"/>
      <c r="LOH194" s="93"/>
      <c r="LON194" s="93"/>
      <c r="LOQ194" s="93"/>
      <c r="LOT194" s="93"/>
      <c r="LOW194" s="93"/>
      <c r="LOZ194" s="93"/>
      <c r="LPC194" s="93"/>
      <c r="LPI194" s="93"/>
      <c r="LPR194" s="93"/>
      <c r="LPU194" s="93"/>
      <c r="LPX194" s="93"/>
      <c r="LQA194" s="93"/>
      <c r="LQM194" s="93"/>
      <c r="LQS194" s="93"/>
      <c r="LQV194" s="93"/>
      <c r="LQY194" s="93"/>
      <c r="LRB194" s="93"/>
      <c r="LRH194" s="93"/>
      <c r="LRK194" s="93"/>
      <c r="LRN194" s="93"/>
      <c r="LRQ194" s="93"/>
      <c r="LRS194" s="93"/>
      <c r="LRT194" s="93"/>
      <c r="LRY194" s="93"/>
      <c r="LSB194" s="93"/>
      <c r="LSE194" s="93"/>
      <c r="LSH194" s="93"/>
      <c r="LSK194" s="93"/>
      <c r="LSN194" s="93"/>
      <c r="LSQ194" s="93"/>
      <c r="LSW194" s="93"/>
      <c r="LSZ194" s="93"/>
      <c r="LTC194" s="93"/>
      <c r="LTE194" s="93"/>
      <c r="LTF194" s="93"/>
      <c r="LTN194" s="93"/>
      <c r="LTQ194" s="93"/>
      <c r="LTT194" s="93"/>
      <c r="LUE194" s="93"/>
      <c r="LUF194" s="93"/>
      <c r="LUK194" s="93"/>
      <c r="LUO194" s="93"/>
      <c r="LUP194" s="93"/>
      <c r="LUX194" s="93"/>
      <c r="LUY194" s="93"/>
      <c r="LVY194" s="93"/>
      <c r="LVZ194" s="93"/>
      <c r="LWA194" s="93"/>
      <c r="LWB194" s="93"/>
      <c r="LWC194" s="93"/>
      <c r="LWD194" s="93"/>
      <c r="LWE194" s="93"/>
      <c r="LWF194" s="93"/>
      <c r="LWG194" s="93"/>
      <c r="LWH194" s="93"/>
      <c r="LWI194" s="93"/>
      <c r="LWJ194" s="93"/>
      <c r="LWK194" s="93"/>
      <c r="LWL194" s="93"/>
      <c r="LWM194" s="93"/>
      <c r="LWN194" s="93"/>
      <c r="LWO194" s="93"/>
      <c r="LWP194" s="93"/>
      <c r="LWQ194" s="93"/>
      <c r="LWR194" s="93"/>
      <c r="LWS194" s="93"/>
      <c r="LWT194" s="93"/>
      <c r="LWU194" s="93"/>
      <c r="LWV194" s="93"/>
      <c r="LWW194" s="93"/>
      <c r="LWX194" s="93"/>
      <c r="LWY194" s="93"/>
      <c r="LWZ194" s="93"/>
      <c r="LXA194" s="93"/>
      <c r="LXB194" s="93"/>
      <c r="LXC194" s="93"/>
      <c r="LXD194" s="93"/>
      <c r="LXE194" s="93"/>
      <c r="LXF194" s="93"/>
      <c r="LXG194" s="93"/>
      <c r="LXH194" s="93"/>
      <c r="LXI194" s="93"/>
      <c r="LXJ194" s="93"/>
      <c r="LXK194" s="93"/>
      <c r="LXL194" s="93"/>
      <c r="LXM194" s="93"/>
      <c r="LXN194" s="93"/>
      <c r="LXO194" s="93"/>
      <c r="LXP194" s="93"/>
      <c r="LXQ194" s="93"/>
      <c r="LXR194" s="93"/>
      <c r="LXS194" s="93"/>
      <c r="LXT194" s="93"/>
      <c r="LXU194" s="93"/>
      <c r="LXV194" s="93"/>
      <c r="LXW194" s="93"/>
      <c r="LXX194" s="93"/>
      <c r="LXY194" s="93"/>
      <c r="LXZ194" s="93"/>
      <c r="LYA194" s="93"/>
      <c r="LYB194" s="93"/>
      <c r="LYC194" s="93"/>
      <c r="LYD194" s="93"/>
      <c r="LYJ194" s="93"/>
      <c r="LYM194" s="93"/>
      <c r="LYP194" s="93"/>
      <c r="LYS194" s="93"/>
      <c r="LYV194" s="93"/>
      <c r="LYY194" s="93"/>
      <c r="LZE194" s="93"/>
      <c r="LZN194" s="93"/>
      <c r="LZQ194" s="93"/>
      <c r="LZT194" s="93"/>
      <c r="LZW194" s="93"/>
      <c r="MAI194" s="93"/>
      <c r="MAO194" s="93"/>
      <c r="MAR194" s="93"/>
      <c r="MAU194" s="93"/>
      <c r="MAX194" s="93"/>
      <c r="MBD194" s="93"/>
      <c r="MBG194" s="93"/>
      <c r="MBJ194" s="93"/>
      <c r="MBM194" s="93"/>
      <c r="MBO194" s="93"/>
      <c r="MBP194" s="93"/>
      <c r="MBU194" s="93"/>
      <c r="MBX194" s="93"/>
      <c r="MCA194" s="93"/>
      <c r="MCD194" s="93"/>
      <c r="MCG194" s="93"/>
      <c r="MCJ194" s="93"/>
      <c r="MCM194" s="93"/>
      <c r="MCS194" s="93"/>
      <c r="MCV194" s="93"/>
      <c r="MCY194" s="93"/>
      <c r="MDA194" s="93"/>
      <c r="MDB194" s="93"/>
      <c r="MDJ194" s="93"/>
      <c r="MDM194" s="93"/>
      <c r="MDP194" s="93"/>
      <c r="MEA194" s="93"/>
      <c r="MEB194" s="93"/>
      <c r="MEG194" s="93"/>
      <c r="MEK194" s="93"/>
      <c r="MEL194" s="93"/>
      <c r="MET194" s="93"/>
      <c r="MEU194" s="93"/>
      <c r="MFU194" s="93"/>
      <c r="MFV194" s="93"/>
      <c r="MFW194" s="93"/>
      <c r="MFX194" s="93"/>
      <c r="MFY194" s="93"/>
      <c r="MFZ194" s="93"/>
      <c r="MGA194" s="93"/>
      <c r="MGB194" s="93"/>
      <c r="MGC194" s="93"/>
      <c r="MGD194" s="93"/>
      <c r="MGE194" s="93"/>
      <c r="MGF194" s="93"/>
      <c r="MGG194" s="93"/>
      <c r="MGH194" s="93"/>
      <c r="MGI194" s="93"/>
      <c r="MGJ194" s="93"/>
      <c r="MGK194" s="93"/>
      <c r="MGL194" s="93"/>
      <c r="MGM194" s="93"/>
      <c r="MGN194" s="93"/>
      <c r="MGO194" s="93"/>
      <c r="MGP194" s="93"/>
      <c r="MGQ194" s="93"/>
      <c r="MGR194" s="93"/>
      <c r="MGS194" s="93"/>
      <c r="MGT194" s="93"/>
      <c r="MGU194" s="93"/>
      <c r="MGV194" s="93"/>
      <c r="MGW194" s="93"/>
      <c r="MGX194" s="93"/>
      <c r="MGY194" s="93"/>
      <c r="MGZ194" s="93"/>
      <c r="MHA194" s="93"/>
      <c r="MHB194" s="93"/>
      <c r="MHC194" s="93"/>
      <c r="MHD194" s="93"/>
      <c r="MHE194" s="93"/>
      <c r="MHF194" s="93"/>
      <c r="MHG194" s="93"/>
      <c r="MHH194" s="93"/>
      <c r="MHI194" s="93"/>
      <c r="MHJ194" s="93"/>
      <c r="MHK194" s="93"/>
      <c r="MHL194" s="93"/>
      <c r="MHM194" s="93"/>
      <c r="MHN194" s="93"/>
      <c r="MHO194" s="93"/>
      <c r="MHP194" s="93"/>
      <c r="MHQ194" s="93"/>
      <c r="MHR194" s="93"/>
      <c r="MHS194" s="93"/>
      <c r="MHT194" s="93"/>
      <c r="MHU194" s="93"/>
      <c r="MHV194" s="93"/>
      <c r="MHW194" s="93"/>
      <c r="MHX194" s="93"/>
      <c r="MHY194" s="93"/>
      <c r="MHZ194" s="93"/>
      <c r="MIF194" s="93"/>
      <c r="MII194" s="93"/>
      <c r="MIL194" s="93"/>
      <c r="MIO194" s="93"/>
      <c r="MIR194" s="93"/>
      <c r="MIU194" s="93"/>
      <c r="MJA194" s="93"/>
      <c r="MJJ194" s="93"/>
      <c r="MJM194" s="93"/>
      <c r="MJP194" s="93"/>
      <c r="MJS194" s="93"/>
      <c r="MKE194" s="93"/>
      <c r="MKK194" s="93"/>
      <c r="MKN194" s="93"/>
      <c r="MKQ194" s="93"/>
      <c r="MKT194" s="93"/>
      <c r="MKZ194" s="93"/>
      <c r="MLC194" s="93"/>
      <c r="MLF194" s="93"/>
      <c r="MLI194" s="93"/>
      <c r="MLK194" s="93"/>
      <c r="MLL194" s="93"/>
      <c r="MLQ194" s="93"/>
      <c r="MLT194" s="93"/>
      <c r="MLW194" s="93"/>
      <c r="MLZ194" s="93"/>
      <c r="MMC194" s="93"/>
      <c r="MMF194" s="93"/>
      <c r="MMI194" s="93"/>
      <c r="MMO194" s="93"/>
      <c r="MMR194" s="93"/>
      <c r="MMU194" s="93"/>
      <c r="MMW194" s="93"/>
      <c r="MMX194" s="93"/>
      <c r="MNF194" s="93"/>
      <c r="MNI194" s="93"/>
      <c r="MNL194" s="93"/>
      <c r="MNW194" s="93"/>
      <c r="MNX194" s="93"/>
      <c r="MOC194" s="93"/>
      <c r="MOG194" s="93"/>
      <c r="MOH194" s="93"/>
      <c r="MOP194" s="93"/>
      <c r="MOQ194" s="93"/>
      <c r="MPQ194" s="93"/>
      <c r="MPR194" s="93"/>
      <c r="MPS194" s="93"/>
      <c r="MPT194" s="93"/>
      <c r="MPU194" s="93"/>
      <c r="MPV194" s="93"/>
      <c r="MPW194" s="93"/>
      <c r="MPX194" s="93"/>
      <c r="MPY194" s="93"/>
      <c r="MPZ194" s="93"/>
      <c r="MQA194" s="93"/>
      <c r="MQB194" s="93"/>
      <c r="MQC194" s="93"/>
      <c r="MQD194" s="93"/>
      <c r="MQE194" s="93"/>
      <c r="MQF194" s="93"/>
      <c r="MQG194" s="93"/>
      <c r="MQH194" s="93"/>
      <c r="MQI194" s="93"/>
      <c r="MQJ194" s="93"/>
      <c r="MQK194" s="93"/>
      <c r="MQL194" s="93"/>
      <c r="MQM194" s="93"/>
      <c r="MQN194" s="93"/>
      <c r="MQO194" s="93"/>
      <c r="MQP194" s="93"/>
      <c r="MQQ194" s="93"/>
      <c r="MQR194" s="93"/>
      <c r="MQS194" s="93"/>
      <c r="MQT194" s="93"/>
      <c r="MQU194" s="93"/>
      <c r="MQV194" s="93"/>
      <c r="MQW194" s="93"/>
      <c r="MQX194" s="93"/>
      <c r="MQY194" s="93"/>
      <c r="MQZ194" s="93"/>
      <c r="MRA194" s="93"/>
      <c r="MRB194" s="93"/>
      <c r="MRC194" s="93"/>
      <c r="MRD194" s="93"/>
      <c r="MRE194" s="93"/>
      <c r="MRF194" s="93"/>
      <c r="MRG194" s="93"/>
      <c r="MRH194" s="93"/>
      <c r="MRI194" s="93"/>
      <c r="MRJ194" s="93"/>
      <c r="MRK194" s="93"/>
      <c r="MRL194" s="93"/>
      <c r="MRM194" s="93"/>
      <c r="MRN194" s="93"/>
      <c r="MRO194" s="93"/>
      <c r="MRP194" s="93"/>
      <c r="MRQ194" s="93"/>
      <c r="MRR194" s="93"/>
      <c r="MRS194" s="93"/>
      <c r="MRT194" s="93"/>
      <c r="MRU194" s="93"/>
      <c r="MRV194" s="93"/>
      <c r="MSB194" s="93"/>
      <c r="MSE194" s="93"/>
      <c r="MSH194" s="93"/>
      <c r="MSK194" s="93"/>
      <c r="MSN194" s="93"/>
      <c r="MSQ194" s="93"/>
      <c r="MSW194" s="93"/>
      <c r="MTF194" s="93"/>
      <c r="MTI194" s="93"/>
      <c r="MTL194" s="93"/>
      <c r="MTO194" s="93"/>
      <c r="MUA194" s="93"/>
      <c r="MUG194" s="93"/>
      <c r="MUJ194" s="93"/>
      <c r="MUM194" s="93"/>
      <c r="MUP194" s="93"/>
      <c r="MUV194" s="93"/>
      <c r="MUY194" s="93"/>
      <c r="MVB194" s="93"/>
      <c r="MVE194" s="93"/>
      <c r="MVG194" s="93"/>
      <c r="MVH194" s="93"/>
      <c r="MVM194" s="93"/>
      <c r="MVP194" s="93"/>
      <c r="MVS194" s="93"/>
      <c r="MVV194" s="93"/>
      <c r="MVY194" s="93"/>
      <c r="MWB194" s="93"/>
      <c r="MWE194" s="93"/>
      <c r="MWK194" s="93"/>
      <c r="MWN194" s="93"/>
      <c r="MWQ194" s="93"/>
      <c r="MWS194" s="93"/>
      <c r="MWT194" s="93"/>
      <c r="MXB194" s="93"/>
      <c r="MXE194" s="93"/>
      <c r="MXH194" s="93"/>
      <c r="MXS194" s="93"/>
      <c r="MXT194" s="93"/>
      <c r="MXY194" s="93"/>
      <c r="MYC194" s="93"/>
      <c r="MYD194" s="93"/>
      <c r="MYL194" s="93"/>
      <c r="MYM194" s="93"/>
      <c r="MZM194" s="93"/>
      <c r="MZN194" s="93"/>
      <c r="MZO194" s="93"/>
      <c r="MZP194" s="93"/>
      <c r="MZQ194" s="93"/>
      <c r="MZR194" s="93"/>
      <c r="MZS194" s="93"/>
      <c r="MZT194" s="93"/>
      <c r="MZU194" s="93"/>
      <c r="MZV194" s="93"/>
      <c r="MZW194" s="93"/>
      <c r="MZX194" s="93"/>
      <c r="MZY194" s="93"/>
      <c r="MZZ194" s="93"/>
      <c r="NAA194" s="93"/>
      <c r="NAB194" s="93"/>
      <c r="NAC194" s="93"/>
      <c r="NAD194" s="93"/>
      <c r="NAE194" s="93"/>
      <c r="NAF194" s="93"/>
      <c r="NAG194" s="93"/>
      <c r="NAH194" s="93"/>
      <c r="NAI194" s="93"/>
      <c r="NAJ194" s="93"/>
      <c r="NAK194" s="93"/>
      <c r="NAL194" s="93"/>
      <c r="NAM194" s="93"/>
      <c r="NAN194" s="93"/>
      <c r="NAO194" s="93"/>
      <c r="NAP194" s="93"/>
      <c r="NAQ194" s="93"/>
      <c r="NAR194" s="93"/>
      <c r="NAS194" s="93"/>
      <c r="NAT194" s="93"/>
      <c r="NAU194" s="93"/>
      <c r="NAV194" s="93"/>
      <c r="NAW194" s="93"/>
      <c r="NAX194" s="93"/>
      <c r="NAY194" s="93"/>
      <c r="NAZ194" s="93"/>
      <c r="NBA194" s="93"/>
      <c r="NBB194" s="93"/>
      <c r="NBC194" s="93"/>
      <c r="NBD194" s="93"/>
      <c r="NBE194" s="93"/>
      <c r="NBF194" s="93"/>
      <c r="NBG194" s="93"/>
      <c r="NBH194" s="93"/>
      <c r="NBI194" s="93"/>
      <c r="NBJ194" s="93"/>
      <c r="NBK194" s="93"/>
      <c r="NBL194" s="93"/>
      <c r="NBM194" s="93"/>
      <c r="NBN194" s="93"/>
      <c r="NBO194" s="93"/>
      <c r="NBP194" s="93"/>
      <c r="NBQ194" s="93"/>
      <c r="NBR194" s="93"/>
      <c r="NBX194" s="93"/>
      <c r="NCA194" s="93"/>
      <c r="NCD194" s="93"/>
      <c r="NCG194" s="93"/>
      <c r="NCJ194" s="93"/>
      <c r="NCM194" s="93"/>
      <c r="NCS194" s="93"/>
      <c r="NDB194" s="93"/>
      <c r="NDE194" s="93"/>
      <c r="NDH194" s="93"/>
      <c r="NDK194" s="93"/>
      <c r="NDW194" s="93"/>
      <c r="NEC194" s="93"/>
      <c r="NEF194" s="93"/>
      <c r="NEI194" s="93"/>
      <c r="NEL194" s="93"/>
      <c r="NER194" s="93"/>
      <c r="NEU194" s="93"/>
      <c r="NEX194" s="93"/>
      <c r="NFA194" s="93"/>
      <c r="NFC194" s="93"/>
      <c r="NFD194" s="93"/>
      <c r="NFI194" s="93"/>
      <c r="NFL194" s="93"/>
      <c r="NFO194" s="93"/>
      <c r="NFR194" s="93"/>
      <c r="NFU194" s="93"/>
      <c r="NFX194" s="93"/>
      <c r="NGA194" s="93"/>
      <c r="NGG194" s="93"/>
      <c r="NGJ194" s="93"/>
      <c r="NGM194" s="93"/>
      <c r="NGO194" s="93"/>
      <c r="NGP194" s="93"/>
      <c r="NGX194" s="93"/>
      <c r="NHA194" s="93"/>
      <c r="NHD194" s="93"/>
      <c r="NHO194" s="93"/>
      <c r="NHP194" s="93"/>
      <c r="NHU194" s="93"/>
      <c r="NHY194" s="93"/>
      <c r="NHZ194" s="93"/>
      <c r="NIH194" s="93"/>
      <c r="NII194" s="93"/>
      <c r="NJI194" s="93"/>
      <c r="NJJ194" s="93"/>
      <c r="NJK194" s="93"/>
      <c r="NJL194" s="93"/>
      <c r="NJM194" s="93"/>
      <c r="NJN194" s="93"/>
      <c r="NJO194" s="93"/>
      <c r="NJP194" s="93"/>
      <c r="NJQ194" s="93"/>
      <c r="NJR194" s="93"/>
      <c r="NJS194" s="93"/>
      <c r="NJT194" s="93"/>
      <c r="NJU194" s="93"/>
      <c r="NJV194" s="93"/>
      <c r="NJW194" s="93"/>
      <c r="NJX194" s="93"/>
      <c r="NJY194" s="93"/>
      <c r="NJZ194" s="93"/>
      <c r="NKA194" s="93"/>
      <c r="NKB194" s="93"/>
      <c r="NKC194" s="93"/>
      <c r="NKD194" s="93"/>
      <c r="NKE194" s="93"/>
      <c r="NKF194" s="93"/>
      <c r="NKG194" s="93"/>
      <c r="NKH194" s="93"/>
      <c r="NKI194" s="93"/>
      <c r="NKJ194" s="93"/>
      <c r="NKK194" s="93"/>
      <c r="NKL194" s="93"/>
      <c r="NKM194" s="93"/>
      <c r="NKN194" s="93"/>
      <c r="NKO194" s="93"/>
      <c r="NKP194" s="93"/>
      <c r="NKQ194" s="93"/>
      <c r="NKR194" s="93"/>
      <c r="NKS194" s="93"/>
      <c r="NKT194" s="93"/>
      <c r="NKU194" s="93"/>
      <c r="NKV194" s="93"/>
      <c r="NKW194" s="93"/>
      <c r="NKX194" s="93"/>
      <c r="NKY194" s="93"/>
      <c r="NKZ194" s="93"/>
      <c r="NLA194" s="93"/>
      <c r="NLB194" s="93"/>
      <c r="NLC194" s="93"/>
      <c r="NLD194" s="93"/>
      <c r="NLE194" s="93"/>
      <c r="NLF194" s="93"/>
      <c r="NLG194" s="93"/>
      <c r="NLH194" s="93"/>
      <c r="NLI194" s="93"/>
      <c r="NLJ194" s="93"/>
      <c r="NLK194" s="93"/>
      <c r="NLL194" s="93"/>
      <c r="NLM194" s="93"/>
      <c r="NLN194" s="93"/>
      <c r="NLT194" s="93"/>
      <c r="NLW194" s="93"/>
      <c r="NLZ194" s="93"/>
      <c r="NMC194" s="93"/>
      <c r="NMF194" s="93"/>
      <c r="NMI194" s="93"/>
      <c r="NMO194" s="93"/>
      <c r="NMX194" s="93"/>
      <c r="NNA194" s="93"/>
      <c r="NND194" s="93"/>
      <c r="NNG194" s="93"/>
      <c r="NNS194" s="93"/>
      <c r="NNY194" s="93"/>
      <c r="NOB194" s="93"/>
      <c r="NOE194" s="93"/>
      <c r="NOH194" s="93"/>
      <c r="NON194" s="93"/>
      <c r="NOQ194" s="93"/>
      <c r="NOT194" s="93"/>
      <c r="NOW194" s="93"/>
      <c r="NOY194" s="93"/>
      <c r="NOZ194" s="93"/>
      <c r="NPE194" s="93"/>
      <c r="NPH194" s="93"/>
      <c r="NPK194" s="93"/>
      <c r="NPN194" s="93"/>
      <c r="NPQ194" s="93"/>
      <c r="NPT194" s="93"/>
      <c r="NPW194" s="93"/>
      <c r="NQC194" s="93"/>
      <c r="NQF194" s="93"/>
      <c r="NQI194" s="93"/>
      <c r="NQK194" s="93"/>
      <c r="NQL194" s="93"/>
      <c r="NQT194" s="93"/>
      <c r="NQW194" s="93"/>
      <c r="NQZ194" s="93"/>
      <c r="NRK194" s="93"/>
      <c r="NRL194" s="93"/>
      <c r="NRQ194" s="93"/>
      <c r="NRU194" s="93"/>
      <c r="NRV194" s="93"/>
      <c r="NSD194" s="93"/>
      <c r="NSE194" s="93"/>
      <c r="NTE194" s="93"/>
      <c r="NTF194" s="93"/>
      <c r="NTG194" s="93"/>
      <c r="NTH194" s="93"/>
      <c r="NTI194" s="93"/>
      <c r="NTJ194" s="93"/>
      <c r="NTK194" s="93"/>
      <c r="NTL194" s="93"/>
      <c r="NTM194" s="93"/>
      <c r="NTN194" s="93"/>
      <c r="NTO194" s="93"/>
      <c r="NTP194" s="93"/>
      <c r="NTQ194" s="93"/>
      <c r="NTR194" s="93"/>
      <c r="NTS194" s="93"/>
      <c r="NTT194" s="93"/>
      <c r="NTU194" s="93"/>
      <c r="NTV194" s="93"/>
      <c r="NTW194" s="93"/>
      <c r="NTX194" s="93"/>
      <c r="NTY194" s="93"/>
      <c r="NTZ194" s="93"/>
      <c r="NUA194" s="93"/>
      <c r="NUB194" s="93"/>
      <c r="NUC194" s="93"/>
      <c r="NUD194" s="93"/>
      <c r="NUE194" s="93"/>
      <c r="NUF194" s="93"/>
      <c r="NUG194" s="93"/>
      <c r="NUH194" s="93"/>
      <c r="NUI194" s="93"/>
      <c r="NUJ194" s="93"/>
      <c r="NUK194" s="93"/>
      <c r="NUL194" s="93"/>
      <c r="NUM194" s="93"/>
      <c r="NUN194" s="93"/>
      <c r="NUO194" s="93"/>
      <c r="NUP194" s="93"/>
      <c r="NUQ194" s="93"/>
      <c r="NUR194" s="93"/>
      <c r="NUS194" s="93"/>
      <c r="NUT194" s="93"/>
      <c r="NUU194" s="93"/>
      <c r="NUV194" s="93"/>
      <c r="NUW194" s="93"/>
      <c r="NUX194" s="93"/>
      <c r="NUY194" s="93"/>
      <c r="NUZ194" s="93"/>
      <c r="NVA194" s="93"/>
      <c r="NVB194" s="93"/>
      <c r="NVC194" s="93"/>
      <c r="NVD194" s="93"/>
      <c r="NVE194" s="93"/>
      <c r="NVF194" s="93"/>
      <c r="NVG194" s="93"/>
      <c r="NVH194" s="93"/>
      <c r="NVI194" s="93"/>
      <c r="NVJ194" s="93"/>
      <c r="NVP194" s="93"/>
      <c r="NVS194" s="93"/>
      <c r="NVV194" s="93"/>
      <c r="NVY194" s="93"/>
      <c r="NWB194" s="93"/>
      <c r="NWE194" s="93"/>
      <c r="NWK194" s="93"/>
      <c r="NWT194" s="93"/>
      <c r="NWW194" s="93"/>
      <c r="NWZ194" s="93"/>
      <c r="NXC194" s="93"/>
      <c r="NXO194" s="93"/>
      <c r="NXU194" s="93"/>
      <c r="NXX194" s="93"/>
      <c r="NYA194" s="93"/>
      <c r="NYD194" s="93"/>
      <c r="NYJ194" s="93"/>
      <c r="NYM194" s="93"/>
      <c r="NYP194" s="93"/>
      <c r="NYS194" s="93"/>
      <c r="NYU194" s="93"/>
      <c r="NYV194" s="93"/>
      <c r="NZA194" s="93"/>
      <c r="NZD194" s="93"/>
      <c r="NZG194" s="93"/>
      <c r="NZJ194" s="93"/>
      <c r="NZM194" s="93"/>
      <c r="NZP194" s="93"/>
      <c r="NZS194" s="93"/>
      <c r="NZY194" s="93"/>
      <c r="OAB194" s="93"/>
      <c r="OAE194" s="93"/>
      <c r="OAG194" s="93"/>
      <c r="OAH194" s="93"/>
      <c r="OAP194" s="93"/>
      <c r="OAS194" s="93"/>
      <c r="OAV194" s="93"/>
      <c r="OBG194" s="93"/>
      <c r="OBH194" s="93"/>
      <c r="OBM194" s="93"/>
      <c r="OBQ194" s="93"/>
      <c r="OBR194" s="93"/>
      <c r="OBZ194" s="93"/>
      <c r="OCA194" s="93"/>
      <c r="ODA194" s="93"/>
      <c r="ODB194" s="93"/>
      <c r="ODC194" s="93"/>
      <c r="ODD194" s="93"/>
      <c r="ODE194" s="93"/>
      <c r="ODF194" s="93"/>
      <c r="ODG194" s="93"/>
      <c r="ODH194" s="93"/>
      <c r="ODI194" s="93"/>
      <c r="ODJ194" s="93"/>
      <c r="ODK194" s="93"/>
      <c r="ODL194" s="93"/>
      <c r="ODM194" s="93"/>
      <c r="ODN194" s="93"/>
      <c r="ODO194" s="93"/>
      <c r="ODP194" s="93"/>
      <c r="ODQ194" s="93"/>
      <c r="ODR194" s="93"/>
      <c r="ODS194" s="93"/>
      <c r="ODT194" s="93"/>
      <c r="ODU194" s="93"/>
      <c r="ODV194" s="93"/>
      <c r="ODW194" s="93"/>
      <c r="ODX194" s="93"/>
      <c r="ODY194" s="93"/>
      <c r="ODZ194" s="93"/>
      <c r="OEA194" s="93"/>
      <c r="OEB194" s="93"/>
      <c r="OEC194" s="93"/>
      <c r="OED194" s="93"/>
      <c r="OEE194" s="93"/>
      <c r="OEF194" s="93"/>
      <c r="OEG194" s="93"/>
      <c r="OEH194" s="93"/>
      <c r="OEI194" s="93"/>
      <c r="OEJ194" s="93"/>
      <c r="OEK194" s="93"/>
      <c r="OEL194" s="93"/>
      <c r="OEM194" s="93"/>
      <c r="OEN194" s="93"/>
      <c r="OEO194" s="93"/>
      <c r="OEP194" s="93"/>
      <c r="OEQ194" s="93"/>
      <c r="OER194" s="93"/>
      <c r="OES194" s="93"/>
      <c r="OET194" s="93"/>
      <c r="OEU194" s="93"/>
      <c r="OEV194" s="93"/>
      <c r="OEW194" s="93"/>
      <c r="OEX194" s="93"/>
      <c r="OEY194" s="93"/>
      <c r="OEZ194" s="93"/>
      <c r="OFA194" s="93"/>
      <c r="OFB194" s="93"/>
      <c r="OFC194" s="93"/>
      <c r="OFD194" s="93"/>
      <c r="OFE194" s="93"/>
      <c r="OFF194" s="93"/>
      <c r="OFL194" s="93"/>
      <c r="OFO194" s="93"/>
      <c r="OFR194" s="93"/>
      <c r="OFU194" s="93"/>
      <c r="OFX194" s="93"/>
      <c r="OGA194" s="93"/>
      <c r="OGG194" s="93"/>
      <c r="OGP194" s="93"/>
      <c r="OGS194" s="93"/>
      <c r="OGV194" s="93"/>
      <c r="OGY194" s="93"/>
      <c r="OHK194" s="93"/>
      <c r="OHQ194" s="93"/>
      <c r="OHT194" s="93"/>
      <c r="OHW194" s="93"/>
      <c r="OHZ194" s="93"/>
      <c r="OIF194" s="93"/>
      <c r="OII194" s="93"/>
      <c r="OIL194" s="93"/>
      <c r="OIO194" s="93"/>
      <c r="OIQ194" s="93"/>
      <c r="OIR194" s="93"/>
      <c r="OIW194" s="93"/>
      <c r="OIZ194" s="93"/>
      <c r="OJC194" s="93"/>
      <c r="OJF194" s="93"/>
      <c r="OJI194" s="93"/>
      <c r="OJL194" s="93"/>
      <c r="OJO194" s="93"/>
      <c r="OJU194" s="93"/>
      <c r="OJX194" s="93"/>
      <c r="OKA194" s="93"/>
      <c r="OKC194" s="93"/>
      <c r="OKD194" s="93"/>
      <c r="OKL194" s="93"/>
      <c r="OKO194" s="93"/>
      <c r="OKR194" s="93"/>
      <c r="OLC194" s="93"/>
      <c r="OLD194" s="93"/>
      <c r="OLI194" s="93"/>
      <c r="OLM194" s="93"/>
      <c r="OLN194" s="93"/>
      <c r="OLV194" s="93"/>
      <c r="OLW194" s="93"/>
      <c r="OMW194" s="93"/>
      <c r="OMX194" s="93"/>
      <c r="OMY194" s="93"/>
      <c r="OMZ194" s="93"/>
      <c r="ONA194" s="93"/>
      <c r="ONB194" s="93"/>
      <c r="ONC194" s="93"/>
      <c r="OND194" s="93"/>
      <c r="ONE194" s="93"/>
      <c r="ONF194" s="93"/>
      <c r="ONG194" s="93"/>
      <c r="ONH194" s="93"/>
      <c r="ONI194" s="93"/>
      <c r="ONJ194" s="93"/>
      <c r="ONK194" s="93"/>
      <c r="ONL194" s="93"/>
      <c r="ONM194" s="93"/>
      <c r="ONN194" s="93"/>
      <c r="ONO194" s="93"/>
      <c r="ONP194" s="93"/>
      <c r="ONQ194" s="93"/>
      <c r="ONR194" s="93"/>
      <c r="ONS194" s="93"/>
      <c r="ONT194" s="93"/>
      <c r="ONU194" s="93"/>
      <c r="ONV194" s="93"/>
      <c r="ONW194" s="93"/>
      <c r="ONX194" s="93"/>
      <c r="ONY194" s="93"/>
      <c r="ONZ194" s="93"/>
      <c r="OOA194" s="93"/>
      <c r="OOB194" s="93"/>
      <c r="OOC194" s="93"/>
      <c r="OOD194" s="93"/>
      <c r="OOE194" s="93"/>
      <c r="OOF194" s="93"/>
      <c r="OOG194" s="93"/>
      <c r="OOH194" s="93"/>
      <c r="OOI194" s="93"/>
      <c r="OOJ194" s="93"/>
      <c r="OOK194" s="93"/>
      <c r="OOL194" s="93"/>
      <c r="OOM194" s="93"/>
      <c r="OON194" s="93"/>
      <c r="OOO194" s="93"/>
      <c r="OOP194" s="93"/>
      <c r="OOQ194" s="93"/>
      <c r="OOR194" s="93"/>
      <c r="OOS194" s="93"/>
      <c r="OOT194" s="93"/>
      <c r="OOU194" s="93"/>
      <c r="OOV194" s="93"/>
      <c r="OOW194" s="93"/>
      <c r="OOX194" s="93"/>
      <c r="OOY194" s="93"/>
      <c r="OOZ194" s="93"/>
      <c r="OPA194" s="93"/>
      <c r="OPB194" s="93"/>
      <c r="OPH194" s="93"/>
      <c r="OPK194" s="93"/>
      <c r="OPN194" s="93"/>
      <c r="OPQ194" s="93"/>
      <c r="OPT194" s="93"/>
      <c r="OPW194" s="93"/>
      <c r="OQC194" s="93"/>
      <c r="OQL194" s="93"/>
      <c r="OQO194" s="93"/>
      <c r="OQR194" s="93"/>
      <c r="OQU194" s="93"/>
      <c r="ORG194" s="93"/>
      <c r="ORM194" s="93"/>
      <c r="ORP194" s="93"/>
      <c r="ORS194" s="93"/>
      <c r="ORV194" s="93"/>
      <c r="OSB194" s="93"/>
      <c r="OSE194" s="93"/>
      <c r="OSH194" s="93"/>
      <c r="OSK194" s="93"/>
      <c r="OSM194" s="93"/>
      <c r="OSN194" s="93"/>
      <c r="OSS194" s="93"/>
      <c r="OSV194" s="93"/>
      <c r="OSY194" s="93"/>
      <c r="OTB194" s="93"/>
      <c r="OTE194" s="93"/>
      <c r="OTH194" s="93"/>
      <c r="OTK194" s="93"/>
      <c r="OTQ194" s="93"/>
      <c r="OTT194" s="93"/>
      <c r="OTW194" s="93"/>
      <c r="OTY194" s="93"/>
      <c r="OTZ194" s="93"/>
      <c r="OUH194" s="93"/>
      <c r="OUK194" s="93"/>
      <c r="OUN194" s="93"/>
      <c r="OUY194" s="93"/>
      <c r="OUZ194" s="93"/>
      <c r="OVE194" s="93"/>
      <c r="OVI194" s="93"/>
      <c r="OVJ194" s="93"/>
      <c r="OVR194" s="93"/>
      <c r="OVS194" s="93"/>
      <c r="OWS194" s="93"/>
      <c r="OWT194" s="93"/>
      <c r="OWU194" s="93"/>
      <c r="OWV194" s="93"/>
      <c r="OWW194" s="93"/>
      <c r="OWX194" s="93"/>
      <c r="OWY194" s="93"/>
      <c r="OWZ194" s="93"/>
      <c r="OXA194" s="93"/>
      <c r="OXB194" s="93"/>
      <c r="OXC194" s="93"/>
      <c r="OXD194" s="93"/>
      <c r="OXE194" s="93"/>
      <c r="OXF194" s="93"/>
      <c r="OXG194" s="93"/>
      <c r="OXH194" s="93"/>
      <c r="OXI194" s="93"/>
      <c r="OXJ194" s="93"/>
      <c r="OXK194" s="93"/>
      <c r="OXL194" s="93"/>
      <c r="OXM194" s="93"/>
      <c r="OXN194" s="93"/>
      <c r="OXO194" s="93"/>
      <c r="OXP194" s="93"/>
      <c r="OXQ194" s="93"/>
      <c r="OXR194" s="93"/>
      <c r="OXS194" s="93"/>
      <c r="OXT194" s="93"/>
      <c r="OXU194" s="93"/>
      <c r="OXV194" s="93"/>
      <c r="OXW194" s="93"/>
      <c r="OXX194" s="93"/>
      <c r="OXY194" s="93"/>
      <c r="OXZ194" s="93"/>
      <c r="OYA194" s="93"/>
      <c r="OYB194" s="93"/>
      <c r="OYC194" s="93"/>
      <c r="OYD194" s="93"/>
      <c r="OYE194" s="93"/>
      <c r="OYF194" s="93"/>
      <c r="OYG194" s="93"/>
      <c r="OYH194" s="93"/>
      <c r="OYI194" s="93"/>
      <c r="OYJ194" s="93"/>
      <c r="OYK194" s="93"/>
      <c r="OYL194" s="93"/>
      <c r="OYM194" s="93"/>
      <c r="OYN194" s="93"/>
      <c r="OYO194" s="93"/>
      <c r="OYP194" s="93"/>
      <c r="OYQ194" s="93"/>
      <c r="OYR194" s="93"/>
      <c r="OYS194" s="93"/>
      <c r="OYT194" s="93"/>
      <c r="OYU194" s="93"/>
      <c r="OYV194" s="93"/>
      <c r="OYW194" s="93"/>
      <c r="OYX194" s="93"/>
      <c r="OZD194" s="93"/>
      <c r="OZG194" s="93"/>
      <c r="OZJ194" s="93"/>
      <c r="OZM194" s="93"/>
      <c r="OZP194" s="93"/>
      <c r="OZS194" s="93"/>
      <c r="OZY194" s="93"/>
      <c r="PAH194" s="93"/>
      <c r="PAK194" s="93"/>
      <c r="PAN194" s="93"/>
      <c r="PAQ194" s="93"/>
      <c r="PBC194" s="93"/>
      <c r="PBI194" s="93"/>
      <c r="PBL194" s="93"/>
      <c r="PBO194" s="93"/>
      <c r="PBR194" s="93"/>
      <c r="PBX194" s="93"/>
      <c r="PCA194" s="93"/>
      <c r="PCD194" s="93"/>
      <c r="PCG194" s="93"/>
      <c r="PCI194" s="93"/>
      <c r="PCJ194" s="93"/>
      <c r="PCO194" s="93"/>
      <c r="PCR194" s="93"/>
      <c r="PCU194" s="93"/>
      <c r="PCX194" s="93"/>
      <c r="PDA194" s="93"/>
      <c r="PDD194" s="93"/>
      <c r="PDG194" s="93"/>
      <c r="PDM194" s="93"/>
      <c r="PDP194" s="93"/>
      <c r="PDS194" s="93"/>
      <c r="PDU194" s="93"/>
      <c r="PDV194" s="93"/>
      <c r="PED194" s="93"/>
      <c r="PEG194" s="93"/>
      <c r="PEJ194" s="93"/>
      <c r="PEU194" s="93"/>
      <c r="PEV194" s="93"/>
      <c r="PFA194" s="93"/>
      <c r="PFE194" s="93"/>
      <c r="PFF194" s="93"/>
      <c r="PFN194" s="93"/>
      <c r="PFO194" s="93"/>
      <c r="PGO194" s="93"/>
      <c r="PGP194" s="93"/>
      <c r="PGQ194" s="93"/>
      <c r="PGR194" s="93"/>
      <c r="PGS194" s="93"/>
      <c r="PGT194" s="93"/>
      <c r="PGU194" s="93"/>
      <c r="PGV194" s="93"/>
      <c r="PGW194" s="93"/>
      <c r="PGX194" s="93"/>
      <c r="PGY194" s="93"/>
      <c r="PGZ194" s="93"/>
      <c r="PHA194" s="93"/>
      <c r="PHB194" s="93"/>
      <c r="PHC194" s="93"/>
      <c r="PHD194" s="93"/>
      <c r="PHE194" s="93"/>
      <c r="PHF194" s="93"/>
      <c r="PHG194" s="93"/>
      <c r="PHH194" s="93"/>
      <c r="PHI194" s="93"/>
      <c r="PHJ194" s="93"/>
      <c r="PHK194" s="93"/>
      <c r="PHL194" s="93"/>
      <c r="PHM194" s="93"/>
      <c r="PHN194" s="93"/>
      <c r="PHO194" s="93"/>
      <c r="PHP194" s="93"/>
      <c r="PHQ194" s="93"/>
      <c r="PHR194" s="93"/>
      <c r="PHS194" s="93"/>
      <c r="PHT194" s="93"/>
      <c r="PHU194" s="93"/>
      <c r="PHV194" s="93"/>
      <c r="PHW194" s="93"/>
      <c r="PHX194" s="93"/>
      <c r="PHY194" s="93"/>
      <c r="PHZ194" s="93"/>
      <c r="PIA194" s="93"/>
      <c r="PIB194" s="93"/>
      <c r="PIC194" s="93"/>
      <c r="PID194" s="93"/>
      <c r="PIE194" s="93"/>
      <c r="PIF194" s="93"/>
      <c r="PIG194" s="93"/>
      <c r="PIH194" s="93"/>
      <c r="PII194" s="93"/>
      <c r="PIJ194" s="93"/>
      <c r="PIK194" s="93"/>
      <c r="PIL194" s="93"/>
      <c r="PIM194" s="93"/>
      <c r="PIN194" s="93"/>
      <c r="PIO194" s="93"/>
      <c r="PIP194" s="93"/>
      <c r="PIQ194" s="93"/>
      <c r="PIR194" s="93"/>
      <c r="PIS194" s="93"/>
      <c r="PIT194" s="93"/>
      <c r="PIZ194" s="93"/>
      <c r="PJC194" s="93"/>
      <c r="PJF194" s="93"/>
      <c r="PJI194" s="93"/>
      <c r="PJL194" s="93"/>
      <c r="PJO194" s="93"/>
      <c r="PJU194" s="93"/>
      <c r="PKD194" s="93"/>
      <c r="PKG194" s="93"/>
      <c r="PKJ194" s="93"/>
      <c r="PKM194" s="93"/>
      <c r="PKY194" s="93"/>
      <c r="PLE194" s="93"/>
      <c r="PLH194" s="93"/>
      <c r="PLK194" s="93"/>
      <c r="PLN194" s="93"/>
      <c r="PLT194" s="93"/>
      <c r="PLW194" s="93"/>
      <c r="PLZ194" s="93"/>
      <c r="PMC194" s="93"/>
      <c r="PME194" s="93"/>
      <c r="PMF194" s="93"/>
      <c r="PMK194" s="93"/>
      <c r="PMN194" s="93"/>
      <c r="PMQ194" s="93"/>
      <c r="PMT194" s="93"/>
      <c r="PMW194" s="93"/>
      <c r="PMZ194" s="93"/>
      <c r="PNC194" s="93"/>
      <c r="PNI194" s="93"/>
      <c r="PNL194" s="93"/>
      <c r="PNO194" s="93"/>
      <c r="PNQ194" s="93"/>
      <c r="PNR194" s="93"/>
      <c r="PNZ194" s="93"/>
      <c r="POC194" s="93"/>
      <c r="POF194" s="93"/>
      <c r="POQ194" s="93"/>
      <c r="POR194" s="93"/>
      <c r="POW194" s="93"/>
      <c r="PPA194" s="93"/>
      <c r="PPB194" s="93"/>
      <c r="PPJ194" s="93"/>
      <c r="PPK194" s="93"/>
      <c r="PQK194" s="93"/>
      <c r="PQL194" s="93"/>
      <c r="PQM194" s="93"/>
      <c r="PQN194" s="93"/>
      <c r="PQO194" s="93"/>
      <c r="PQP194" s="93"/>
      <c r="PQQ194" s="93"/>
      <c r="PQR194" s="93"/>
      <c r="PQS194" s="93"/>
      <c r="PQT194" s="93"/>
      <c r="PQU194" s="93"/>
      <c r="PQV194" s="93"/>
      <c r="PQW194" s="93"/>
      <c r="PQX194" s="93"/>
      <c r="PQY194" s="93"/>
      <c r="PQZ194" s="93"/>
      <c r="PRA194" s="93"/>
      <c r="PRB194" s="93"/>
      <c r="PRC194" s="93"/>
      <c r="PRD194" s="93"/>
      <c r="PRE194" s="93"/>
      <c r="PRF194" s="93"/>
      <c r="PRG194" s="93"/>
      <c r="PRH194" s="93"/>
      <c r="PRI194" s="93"/>
      <c r="PRJ194" s="93"/>
      <c r="PRK194" s="93"/>
      <c r="PRL194" s="93"/>
      <c r="PRM194" s="93"/>
      <c r="PRN194" s="93"/>
      <c r="PRO194" s="93"/>
      <c r="PRP194" s="93"/>
      <c r="PRQ194" s="93"/>
      <c r="PRR194" s="93"/>
      <c r="PRS194" s="93"/>
      <c r="PRT194" s="93"/>
      <c r="PRU194" s="93"/>
      <c r="PRV194" s="93"/>
      <c r="PRW194" s="93"/>
      <c r="PRX194" s="93"/>
      <c r="PRY194" s="93"/>
      <c r="PRZ194" s="93"/>
      <c r="PSA194" s="93"/>
      <c r="PSB194" s="93"/>
      <c r="PSC194" s="93"/>
      <c r="PSD194" s="93"/>
      <c r="PSE194" s="93"/>
      <c r="PSF194" s="93"/>
      <c r="PSG194" s="93"/>
      <c r="PSH194" s="93"/>
      <c r="PSI194" s="93"/>
      <c r="PSJ194" s="93"/>
      <c r="PSK194" s="93"/>
      <c r="PSL194" s="93"/>
      <c r="PSM194" s="93"/>
      <c r="PSN194" s="93"/>
      <c r="PSO194" s="93"/>
      <c r="PSP194" s="93"/>
      <c r="PSV194" s="93"/>
      <c r="PSY194" s="93"/>
      <c r="PTB194" s="93"/>
      <c r="PTE194" s="93"/>
      <c r="PTH194" s="93"/>
      <c r="PTK194" s="93"/>
      <c r="PTQ194" s="93"/>
      <c r="PTZ194" s="93"/>
      <c r="PUC194" s="93"/>
      <c r="PUF194" s="93"/>
      <c r="PUI194" s="93"/>
      <c r="PUU194" s="93"/>
      <c r="PVA194" s="93"/>
      <c r="PVD194" s="93"/>
      <c r="PVG194" s="93"/>
      <c r="PVJ194" s="93"/>
      <c r="PVP194" s="93"/>
      <c r="PVS194" s="93"/>
      <c r="PVV194" s="93"/>
      <c r="PVY194" s="93"/>
      <c r="PWA194" s="93"/>
      <c r="PWB194" s="93"/>
      <c r="PWG194" s="93"/>
      <c r="PWJ194" s="93"/>
      <c r="PWM194" s="93"/>
      <c r="PWP194" s="93"/>
      <c r="PWS194" s="93"/>
      <c r="PWV194" s="93"/>
      <c r="PWY194" s="93"/>
      <c r="PXE194" s="93"/>
      <c r="PXH194" s="93"/>
      <c r="PXK194" s="93"/>
      <c r="PXM194" s="93"/>
      <c r="PXN194" s="93"/>
      <c r="PXV194" s="93"/>
      <c r="PXY194" s="93"/>
      <c r="PYB194" s="93"/>
      <c r="PYM194" s="93"/>
      <c r="PYN194" s="93"/>
      <c r="PYS194" s="93"/>
      <c r="PYW194" s="93"/>
      <c r="PYX194" s="93"/>
      <c r="PZF194" s="93"/>
      <c r="PZG194" s="93"/>
      <c r="QAG194" s="93"/>
      <c r="QAH194" s="93"/>
      <c r="QAI194" s="93"/>
      <c r="QAJ194" s="93"/>
      <c r="QAK194" s="93"/>
      <c r="QAL194" s="93"/>
      <c r="QAM194" s="93"/>
      <c r="QAN194" s="93"/>
      <c r="QAO194" s="93"/>
      <c r="QAP194" s="93"/>
      <c r="QAQ194" s="93"/>
      <c r="QAR194" s="93"/>
      <c r="QAS194" s="93"/>
      <c r="QAT194" s="93"/>
      <c r="QAU194" s="93"/>
      <c r="QAV194" s="93"/>
      <c r="QAW194" s="93"/>
      <c r="QAX194" s="93"/>
      <c r="QAY194" s="93"/>
      <c r="QAZ194" s="93"/>
      <c r="QBA194" s="93"/>
      <c r="QBB194" s="93"/>
      <c r="QBC194" s="93"/>
      <c r="QBD194" s="93"/>
      <c r="QBE194" s="93"/>
      <c r="QBF194" s="93"/>
      <c r="QBG194" s="93"/>
      <c r="QBH194" s="93"/>
      <c r="QBI194" s="93"/>
      <c r="QBJ194" s="93"/>
      <c r="QBK194" s="93"/>
      <c r="QBL194" s="93"/>
      <c r="QBM194" s="93"/>
      <c r="QBN194" s="93"/>
      <c r="QBO194" s="93"/>
      <c r="QBP194" s="93"/>
      <c r="QBQ194" s="93"/>
      <c r="QBR194" s="93"/>
      <c r="QBS194" s="93"/>
      <c r="QBT194" s="93"/>
      <c r="QBU194" s="93"/>
      <c r="QBV194" s="93"/>
      <c r="QBW194" s="93"/>
      <c r="QBX194" s="93"/>
      <c r="QBY194" s="93"/>
      <c r="QBZ194" s="93"/>
      <c r="QCA194" s="93"/>
      <c r="QCB194" s="93"/>
      <c r="QCC194" s="93"/>
      <c r="QCD194" s="93"/>
      <c r="QCE194" s="93"/>
      <c r="QCF194" s="93"/>
      <c r="QCG194" s="93"/>
      <c r="QCH194" s="93"/>
      <c r="QCI194" s="93"/>
      <c r="QCJ194" s="93"/>
      <c r="QCK194" s="93"/>
      <c r="QCL194" s="93"/>
      <c r="QCR194" s="93"/>
      <c r="QCU194" s="93"/>
      <c r="QCX194" s="93"/>
      <c r="QDA194" s="93"/>
      <c r="QDD194" s="93"/>
      <c r="QDG194" s="93"/>
      <c r="QDM194" s="93"/>
      <c r="QDV194" s="93"/>
      <c r="QDY194" s="93"/>
      <c r="QEB194" s="93"/>
      <c r="QEE194" s="93"/>
      <c r="QEQ194" s="93"/>
      <c r="QEW194" s="93"/>
      <c r="QEZ194" s="93"/>
      <c r="QFC194" s="93"/>
      <c r="QFF194" s="93"/>
      <c r="QFL194" s="93"/>
      <c r="QFO194" s="93"/>
      <c r="QFR194" s="93"/>
      <c r="QFU194" s="93"/>
      <c r="QFW194" s="93"/>
      <c r="QFX194" s="93"/>
      <c r="QGC194" s="93"/>
      <c r="QGF194" s="93"/>
      <c r="QGI194" s="93"/>
      <c r="QGL194" s="93"/>
      <c r="QGO194" s="93"/>
      <c r="QGR194" s="93"/>
      <c r="QGU194" s="93"/>
      <c r="QHA194" s="93"/>
      <c r="QHD194" s="93"/>
      <c r="QHG194" s="93"/>
      <c r="QHI194" s="93"/>
      <c r="QHJ194" s="93"/>
      <c r="QHR194" s="93"/>
      <c r="QHU194" s="93"/>
      <c r="QHX194" s="93"/>
      <c r="QII194" s="93"/>
      <c r="QIJ194" s="93"/>
      <c r="QIO194" s="93"/>
      <c r="QIS194" s="93"/>
      <c r="QIT194" s="93"/>
      <c r="QJB194" s="93"/>
      <c r="QJC194" s="93"/>
      <c r="QKC194" s="93"/>
      <c r="QKD194" s="93"/>
      <c r="QKE194" s="93"/>
      <c r="QKF194" s="93"/>
      <c r="QKG194" s="93"/>
      <c r="QKH194" s="93"/>
      <c r="QKI194" s="93"/>
      <c r="QKJ194" s="93"/>
      <c r="QKK194" s="93"/>
      <c r="QKL194" s="93"/>
      <c r="QKM194" s="93"/>
      <c r="QKN194" s="93"/>
      <c r="QKO194" s="93"/>
      <c r="QKP194" s="93"/>
      <c r="QKQ194" s="93"/>
      <c r="QKR194" s="93"/>
      <c r="QKS194" s="93"/>
      <c r="QKT194" s="93"/>
      <c r="QKU194" s="93"/>
      <c r="QKV194" s="93"/>
      <c r="QKW194" s="93"/>
      <c r="QKX194" s="93"/>
      <c r="QKY194" s="93"/>
      <c r="QKZ194" s="93"/>
      <c r="QLA194" s="93"/>
      <c r="QLB194" s="93"/>
      <c r="QLC194" s="93"/>
      <c r="QLD194" s="93"/>
      <c r="QLE194" s="93"/>
      <c r="QLF194" s="93"/>
      <c r="QLG194" s="93"/>
      <c r="QLH194" s="93"/>
      <c r="QLI194" s="93"/>
      <c r="QLJ194" s="93"/>
      <c r="QLK194" s="93"/>
      <c r="QLL194" s="93"/>
      <c r="QLM194" s="93"/>
      <c r="QLN194" s="93"/>
      <c r="QLO194" s="93"/>
      <c r="QLP194" s="93"/>
      <c r="QLQ194" s="93"/>
      <c r="QLR194" s="93"/>
      <c r="QLS194" s="93"/>
      <c r="QLT194" s="93"/>
      <c r="QLU194" s="93"/>
      <c r="QLV194" s="93"/>
      <c r="QLW194" s="93"/>
      <c r="QLX194" s="93"/>
      <c r="QLY194" s="93"/>
      <c r="QLZ194" s="93"/>
      <c r="QMA194" s="93"/>
      <c r="QMB194" s="93"/>
      <c r="QMC194" s="93"/>
      <c r="QMD194" s="93"/>
      <c r="QME194" s="93"/>
      <c r="QMF194" s="93"/>
      <c r="QMG194" s="93"/>
      <c r="QMH194" s="93"/>
      <c r="QMN194" s="93"/>
      <c r="QMQ194" s="93"/>
      <c r="QMT194" s="93"/>
      <c r="QMW194" s="93"/>
      <c r="QMZ194" s="93"/>
      <c r="QNC194" s="93"/>
      <c r="QNI194" s="93"/>
      <c r="QNR194" s="93"/>
      <c r="QNU194" s="93"/>
      <c r="QNX194" s="93"/>
      <c r="QOA194" s="93"/>
      <c r="QOM194" s="93"/>
      <c r="QOS194" s="93"/>
      <c r="QOV194" s="93"/>
      <c r="QOY194" s="93"/>
      <c r="QPB194" s="93"/>
      <c r="QPH194" s="93"/>
      <c r="QPK194" s="93"/>
      <c r="QPN194" s="93"/>
      <c r="QPQ194" s="93"/>
      <c r="QPS194" s="93"/>
      <c r="QPT194" s="93"/>
      <c r="QPY194" s="93"/>
      <c r="QQB194" s="93"/>
      <c r="QQE194" s="93"/>
      <c r="QQH194" s="93"/>
      <c r="QQK194" s="93"/>
      <c r="QQN194" s="93"/>
      <c r="QQQ194" s="93"/>
      <c r="QQW194" s="93"/>
      <c r="QQZ194" s="93"/>
      <c r="QRC194" s="93"/>
      <c r="QRE194" s="93"/>
      <c r="QRF194" s="93"/>
      <c r="QRN194" s="93"/>
      <c r="QRQ194" s="93"/>
      <c r="QRT194" s="93"/>
      <c r="QSE194" s="93"/>
      <c r="QSF194" s="93"/>
      <c r="QSK194" s="93"/>
      <c r="QSO194" s="93"/>
      <c r="QSP194" s="93"/>
      <c r="QSX194" s="93"/>
      <c r="QSY194" s="93"/>
      <c r="QTY194" s="93"/>
      <c r="QTZ194" s="93"/>
      <c r="QUA194" s="93"/>
      <c r="QUB194" s="93"/>
      <c r="QUC194" s="93"/>
      <c r="QUD194" s="93"/>
      <c r="QUE194" s="93"/>
      <c r="QUF194" s="93"/>
      <c r="QUG194" s="93"/>
      <c r="QUH194" s="93"/>
      <c r="QUI194" s="93"/>
      <c r="QUJ194" s="93"/>
      <c r="QUK194" s="93"/>
      <c r="QUL194" s="93"/>
      <c r="QUM194" s="93"/>
      <c r="QUN194" s="93"/>
      <c r="QUO194" s="93"/>
      <c r="QUP194" s="93"/>
      <c r="QUQ194" s="93"/>
      <c r="QUR194" s="93"/>
      <c r="QUS194" s="93"/>
      <c r="QUT194" s="93"/>
      <c r="QUU194" s="93"/>
      <c r="QUV194" s="93"/>
      <c r="QUW194" s="93"/>
      <c r="QUX194" s="93"/>
      <c r="QUY194" s="93"/>
      <c r="QUZ194" s="93"/>
      <c r="QVA194" s="93"/>
      <c r="QVB194" s="93"/>
      <c r="QVC194" s="93"/>
      <c r="QVD194" s="93"/>
      <c r="QVE194" s="93"/>
      <c r="QVF194" s="93"/>
      <c r="QVG194" s="93"/>
      <c r="QVH194" s="93"/>
      <c r="QVI194" s="93"/>
      <c r="QVJ194" s="93"/>
      <c r="QVK194" s="93"/>
      <c r="QVL194" s="93"/>
      <c r="QVM194" s="93"/>
      <c r="QVN194" s="93"/>
      <c r="QVO194" s="93"/>
      <c r="QVP194" s="93"/>
      <c r="QVQ194" s="93"/>
      <c r="QVR194" s="93"/>
      <c r="QVS194" s="93"/>
      <c r="QVT194" s="93"/>
      <c r="QVU194" s="93"/>
      <c r="QVV194" s="93"/>
      <c r="QVW194" s="93"/>
      <c r="QVX194" s="93"/>
      <c r="QVY194" s="93"/>
      <c r="QVZ194" s="93"/>
      <c r="QWA194" s="93"/>
      <c r="QWB194" s="93"/>
      <c r="QWC194" s="93"/>
      <c r="QWD194" s="93"/>
      <c r="QWJ194" s="93"/>
      <c r="QWM194" s="93"/>
      <c r="QWP194" s="93"/>
      <c r="QWS194" s="93"/>
      <c r="QWV194" s="93"/>
      <c r="QWY194" s="93"/>
      <c r="QXE194" s="93"/>
      <c r="QXN194" s="93"/>
      <c r="QXQ194" s="93"/>
      <c r="QXT194" s="93"/>
      <c r="QXW194" s="93"/>
      <c r="QYI194" s="93"/>
      <c r="QYO194" s="93"/>
      <c r="QYR194" s="93"/>
      <c r="QYU194" s="93"/>
      <c r="QYX194" s="93"/>
      <c r="QZD194" s="93"/>
      <c r="QZG194" s="93"/>
      <c r="QZJ194" s="93"/>
      <c r="QZM194" s="93"/>
      <c r="QZO194" s="93"/>
      <c r="QZP194" s="93"/>
      <c r="QZU194" s="93"/>
      <c r="QZX194" s="93"/>
      <c r="RAA194" s="93"/>
      <c r="RAD194" s="93"/>
      <c r="RAG194" s="93"/>
      <c r="RAJ194" s="93"/>
      <c r="RAM194" s="93"/>
      <c r="RAS194" s="93"/>
      <c r="RAV194" s="93"/>
      <c r="RAY194" s="93"/>
      <c r="RBA194" s="93"/>
      <c r="RBB194" s="93"/>
      <c r="RBJ194" s="93"/>
      <c r="RBM194" s="93"/>
      <c r="RBP194" s="93"/>
      <c r="RCA194" s="93"/>
      <c r="RCB194" s="93"/>
      <c r="RCG194" s="93"/>
      <c r="RCK194" s="93"/>
      <c r="RCL194" s="93"/>
      <c r="RCT194" s="93"/>
      <c r="RCU194" s="93"/>
      <c r="RDU194" s="93"/>
      <c r="RDV194" s="93"/>
      <c r="RDW194" s="93"/>
      <c r="RDX194" s="93"/>
      <c r="RDY194" s="93"/>
      <c r="RDZ194" s="93"/>
      <c r="REA194" s="93"/>
      <c r="REB194" s="93"/>
      <c r="REC194" s="93"/>
      <c r="RED194" s="93"/>
      <c r="REE194" s="93"/>
      <c r="REF194" s="93"/>
      <c r="REG194" s="93"/>
      <c r="REH194" s="93"/>
      <c r="REI194" s="93"/>
      <c r="REJ194" s="93"/>
      <c r="REK194" s="93"/>
      <c r="REL194" s="93"/>
      <c r="REM194" s="93"/>
      <c r="REN194" s="93"/>
      <c r="REO194" s="93"/>
      <c r="REP194" s="93"/>
      <c r="REQ194" s="93"/>
      <c r="RER194" s="93"/>
      <c r="RES194" s="93"/>
      <c r="RET194" s="93"/>
      <c r="REU194" s="93"/>
      <c r="REV194" s="93"/>
      <c r="REW194" s="93"/>
      <c r="REX194" s="93"/>
      <c r="REY194" s="93"/>
      <c r="REZ194" s="93"/>
      <c r="RFA194" s="93"/>
      <c r="RFB194" s="93"/>
      <c r="RFC194" s="93"/>
      <c r="RFD194" s="93"/>
      <c r="RFE194" s="93"/>
      <c r="RFF194" s="93"/>
      <c r="RFG194" s="93"/>
      <c r="RFH194" s="93"/>
      <c r="RFI194" s="93"/>
      <c r="RFJ194" s="93"/>
      <c r="RFK194" s="93"/>
      <c r="RFL194" s="93"/>
      <c r="RFM194" s="93"/>
      <c r="RFN194" s="93"/>
      <c r="RFO194" s="93"/>
      <c r="RFP194" s="93"/>
      <c r="RFQ194" s="93"/>
      <c r="RFR194" s="93"/>
      <c r="RFS194" s="93"/>
      <c r="RFT194" s="93"/>
      <c r="RFU194" s="93"/>
      <c r="RFV194" s="93"/>
      <c r="RFW194" s="93"/>
      <c r="RFX194" s="93"/>
      <c r="RFY194" s="93"/>
      <c r="RFZ194" s="93"/>
      <c r="RGF194" s="93"/>
      <c r="RGI194" s="93"/>
      <c r="RGL194" s="93"/>
      <c r="RGO194" s="93"/>
      <c r="RGR194" s="93"/>
      <c r="RGU194" s="93"/>
      <c r="RHA194" s="93"/>
      <c r="RHJ194" s="93"/>
      <c r="RHM194" s="93"/>
      <c r="RHP194" s="93"/>
      <c r="RHS194" s="93"/>
      <c r="RIE194" s="93"/>
      <c r="RIK194" s="93"/>
      <c r="RIN194" s="93"/>
      <c r="RIQ194" s="93"/>
      <c r="RIT194" s="93"/>
      <c r="RIZ194" s="93"/>
      <c r="RJC194" s="93"/>
      <c r="RJF194" s="93"/>
      <c r="RJI194" s="93"/>
      <c r="RJK194" s="93"/>
      <c r="RJL194" s="93"/>
      <c r="RJQ194" s="93"/>
      <c r="RJT194" s="93"/>
      <c r="RJW194" s="93"/>
      <c r="RJZ194" s="93"/>
      <c r="RKC194" s="93"/>
      <c r="RKF194" s="93"/>
      <c r="RKI194" s="93"/>
      <c r="RKO194" s="93"/>
      <c r="RKR194" s="93"/>
      <c r="RKU194" s="93"/>
      <c r="RKW194" s="93"/>
      <c r="RKX194" s="93"/>
      <c r="RLF194" s="93"/>
      <c r="RLI194" s="93"/>
      <c r="RLL194" s="93"/>
      <c r="RLW194" s="93"/>
      <c r="RLX194" s="93"/>
      <c r="RMC194" s="93"/>
      <c r="RMG194" s="93"/>
      <c r="RMH194" s="93"/>
      <c r="RMP194" s="93"/>
      <c r="RMQ194" s="93"/>
      <c r="RNQ194" s="93"/>
      <c r="RNR194" s="93"/>
      <c r="RNS194" s="93"/>
      <c r="RNT194" s="93"/>
      <c r="RNU194" s="93"/>
      <c r="RNV194" s="93"/>
      <c r="RNW194" s="93"/>
      <c r="RNX194" s="93"/>
      <c r="RNY194" s="93"/>
      <c r="RNZ194" s="93"/>
      <c r="ROA194" s="93"/>
      <c r="ROB194" s="93"/>
      <c r="ROC194" s="93"/>
      <c r="ROD194" s="93"/>
      <c r="ROE194" s="93"/>
      <c r="ROF194" s="93"/>
      <c r="ROG194" s="93"/>
      <c r="ROH194" s="93"/>
      <c r="ROI194" s="93"/>
      <c r="ROJ194" s="93"/>
      <c r="ROK194" s="93"/>
      <c r="ROL194" s="93"/>
      <c r="ROM194" s="93"/>
      <c r="RON194" s="93"/>
      <c r="ROO194" s="93"/>
      <c r="ROP194" s="93"/>
      <c r="ROQ194" s="93"/>
      <c r="ROR194" s="93"/>
      <c r="ROS194" s="93"/>
      <c r="ROT194" s="93"/>
      <c r="ROU194" s="93"/>
      <c r="ROV194" s="93"/>
      <c r="ROW194" s="93"/>
      <c r="ROX194" s="93"/>
      <c r="ROY194" s="93"/>
      <c r="ROZ194" s="93"/>
      <c r="RPA194" s="93"/>
      <c r="RPB194" s="93"/>
      <c r="RPC194" s="93"/>
      <c r="RPD194" s="93"/>
      <c r="RPE194" s="93"/>
      <c r="RPF194" s="93"/>
      <c r="RPG194" s="93"/>
      <c r="RPH194" s="93"/>
      <c r="RPI194" s="93"/>
      <c r="RPJ194" s="93"/>
      <c r="RPK194" s="93"/>
      <c r="RPL194" s="93"/>
      <c r="RPM194" s="93"/>
      <c r="RPN194" s="93"/>
      <c r="RPO194" s="93"/>
      <c r="RPP194" s="93"/>
      <c r="RPQ194" s="93"/>
      <c r="RPR194" s="93"/>
      <c r="RPS194" s="93"/>
      <c r="RPT194" s="93"/>
      <c r="RPU194" s="93"/>
      <c r="RPV194" s="93"/>
      <c r="RQB194" s="93"/>
      <c r="RQE194" s="93"/>
      <c r="RQH194" s="93"/>
      <c r="RQK194" s="93"/>
      <c r="RQN194" s="93"/>
      <c r="RQQ194" s="93"/>
      <c r="RQW194" s="93"/>
      <c r="RRF194" s="93"/>
      <c r="RRI194" s="93"/>
      <c r="RRL194" s="93"/>
      <c r="RRO194" s="93"/>
      <c r="RSA194" s="93"/>
      <c r="RSG194" s="93"/>
      <c r="RSJ194" s="93"/>
      <c r="RSM194" s="93"/>
      <c r="RSP194" s="93"/>
      <c r="RSV194" s="93"/>
      <c r="RSY194" s="93"/>
      <c r="RTB194" s="93"/>
      <c r="RTE194" s="93"/>
      <c r="RTG194" s="93"/>
      <c r="RTH194" s="93"/>
      <c r="RTM194" s="93"/>
      <c r="RTP194" s="93"/>
      <c r="RTS194" s="93"/>
      <c r="RTV194" s="93"/>
      <c r="RTY194" s="93"/>
      <c r="RUB194" s="93"/>
      <c r="RUE194" s="93"/>
      <c r="RUK194" s="93"/>
      <c r="RUN194" s="93"/>
      <c r="RUQ194" s="93"/>
      <c r="RUS194" s="93"/>
      <c r="RUT194" s="93"/>
      <c r="RVB194" s="93"/>
      <c r="RVE194" s="93"/>
      <c r="RVH194" s="93"/>
      <c r="RVS194" s="93"/>
      <c r="RVT194" s="93"/>
      <c r="RVY194" s="93"/>
      <c r="RWC194" s="93"/>
      <c r="RWD194" s="93"/>
      <c r="RWL194" s="93"/>
      <c r="RWM194" s="93"/>
      <c r="RXM194" s="93"/>
      <c r="RXN194" s="93"/>
      <c r="RXO194" s="93"/>
      <c r="RXP194" s="93"/>
      <c r="RXQ194" s="93"/>
      <c r="RXR194" s="93"/>
      <c r="RXS194" s="93"/>
      <c r="RXT194" s="93"/>
      <c r="RXU194" s="93"/>
      <c r="RXV194" s="93"/>
      <c r="RXW194" s="93"/>
      <c r="RXX194" s="93"/>
      <c r="RXY194" s="93"/>
      <c r="RXZ194" s="93"/>
      <c r="RYA194" s="93"/>
      <c r="RYB194" s="93"/>
      <c r="RYC194" s="93"/>
      <c r="RYD194" s="93"/>
      <c r="RYE194" s="93"/>
      <c r="RYF194" s="93"/>
      <c r="RYG194" s="93"/>
      <c r="RYH194" s="93"/>
      <c r="RYI194" s="93"/>
      <c r="RYJ194" s="93"/>
      <c r="RYK194" s="93"/>
      <c r="RYL194" s="93"/>
      <c r="RYM194" s="93"/>
      <c r="RYN194" s="93"/>
      <c r="RYO194" s="93"/>
      <c r="RYP194" s="93"/>
      <c r="RYQ194" s="93"/>
      <c r="RYR194" s="93"/>
      <c r="RYS194" s="93"/>
      <c r="RYT194" s="93"/>
      <c r="RYU194" s="93"/>
      <c r="RYV194" s="93"/>
      <c r="RYW194" s="93"/>
      <c r="RYX194" s="93"/>
      <c r="RYY194" s="93"/>
      <c r="RYZ194" s="93"/>
      <c r="RZA194" s="93"/>
      <c r="RZB194" s="93"/>
      <c r="RZC194" s="93"/>
      <c r="RZD194" s="93"/>
      <c r="RZE194" s="93"/>
      <c r="RZF194" s="93"/>
      <c r="RZG194" s="93"/>
      <c r="RZH194" s="93"/>
      <c r="RZI194" s="93"/>
      <c r="RZJ194" s="93"/>
      <c r="RZK194" s="93"/>
      <c r="RZL194" s="93"/>
      <c r="RZM194" s="93"/>
      <c r="RZN194" s="93"/>
      <c r="RZO194" s="93"/>
      <c r="RZP194" s="93"/>
      <c r="RZQ194" s="93"/>
      <c r="RZR194" s="93"/>
      <c r="RZX194" s="93"/>
      <c r="SAA194" s="93"/>
      <c r="SAD194" s="93"/>
      <c r="SAG194" s="93"/>
      <c r="SAJ194" s="93"/>
      <c r="SAM194" s="93"/>
      <c r="SAS194" s="93"/>
      <c r="SBB194" s="93"/>
      <c r="SBE194" s="93"/>
      <c r="SBH194" s="93"/>
      <c r="SBK194" s="93"/>
      <c r="SBW194" s="93"/>
      <c r="SCC194" s="93"/>
      <c r="SCF194" s="93"/>
      <c r="SCI194" s="93"/>
      <c r="SCL194" s="93"/>
      <c r="SCR194" s="93"/>
      <c r="SCU194" s="93"/>
      <c r="SCX194" s="93"/>
      <c r="SDA194" s="93"/>
      <c r="SDC194" s="93"/>
      <c r="SDD194" s="93"/>
      <c r="SDI194" s="93"/>
      <c r="SDL194" s="93"/>
      <c r="SDO194" s="93"/>
      <c r="SDR194" s="93"/>
      <c r="SDU194" s="93"/>
      <c r="SDX194" s="93"/>
      <c r="SEA194" s="93"/>
      <c r="SEG194" s="93"/>
      <c r="SEJ194" s="93"/>
      <c r="SEM194" s="93"/>
      <c r="SEO194" s="93"/>
      <c r="SEP194" s="93"/>
      <c r="SEX194" s="93"/>
      <c r="SFA194" s="93"/>
      <c r="SFD194" s="93"/>
      <c r="SFO194" s="93"/>
      <c r="SFP194" s="93"/>
      <c r="SFU194" s="93"/>
      <c r="SFY194" s="93"/>
      <c r="SFZ194" s="93"/>
      <c r="SGH194" s="93"/>
      <c r="SGI194" s="93"/>
      <c r="SHI194" s="93"/>
      <c r="SHJ194" s="93"/>
      <c r="SHK194" s="93"/>
      <c r="SHL194" s="93"/>
      <c r="SHM194" s="93"/>
      <c r="SHN194" s="93"/>
      <c r="SHO194" s="93"/>
      <c r="SHP194" s="93"/>
      <c r="SHQ194" s="93"/>
      <c r="SHR194" s="93"/>
      <c r="SHS194" s="93"/>
      <c r="SHT194" s="93"/>
      <c r="SHU194" s="93"/>
      <c r="SHV194" s="93"/>
      <c r="SHW194" s="93"/>
      <c r="SHX194" s="93"/>
      <c r="SHY194" s="93"/>
      <c r="SHZ194" s="93"/>
      <c r="SIA194" s="93"/>
      <c r="SIB194" s="93"/>
      <c r="SIC194" s="93"/>
      <c r="SID194" s="93"/>
      <c r="SIE194" s="93"/>
      <c r="SIF194" s="93"/>
      <c r="SIG194" s="93"/>
      <c r="SIH194" s="93"/>
      <c r="SII194" s="93"/>
      <c r="SIJ194" s="93"/>
      <c r="SIK194" s="93"/>
      <c r="SIL194" s="93"/>
      <c r="SIM194" s="93"/>
      <c r="SIN194" s="93"/>
      <c r="SIO194" s="93"/>
      <c r="SIP194" s="93"/>
      <c r="SIQ194" s="93"/>
      <c r="SIR194" s="93"/>
      <c r="SIS194" s="93"/>
      <c r="SIT194" s="93"/>
      <c r="SIU194" s="93"/>
      <c r="SIV194" s="93"/>
      <c r="SIW194" s="93"/>
      <c r="SIX194" s="93"/>
      <c r="SIY194" s="93"/>
      <c r="SIZ194" s="93"/>
      <c r="SJA194" s="93"/>
      <c r="SJB194" s="93"/>
      <c r="SJC194" s="93"/>
      <c r="SJD194" s="93"/>
      <c r="SJE194" s="93"/>
      <c r="SJF194" s="93"/>
      <c r="SJG194" s="93"/>
      <c r="SJH194" s="93"/>
      <c r="SJI194" s="93"/>
      <c r="SJJ194" s="93"/>
      <c r="SJK194" s="93"/>
      <c r="SJL194" s="93"/>
      <c r="SJM194" s="93"/>
      <c r="SJN194" s="93"/>
      <c r="SJT194" s="93"/>
      <c r="SJW194" s="93"/>
      <c r="SJZ194" s="93"/>
      <c r="SKC194" s="93"/>
      <c r="SKF194" s="93"/>
      <c r="SKI194" s="93"/>
      <c r="SKO194" s="93"/>
      <c r="SKX194" s="93"/>
      <c r="SLA194" s="93"/>
      <c r="SLD194" s="93"/>
      <c r="SLG194" s="93"/>
      <c r="SLS194" s="93"/>
      <c r="SLY194" s="93"/>
      <c r="SMB194" s="93"/>
      <c r="SME194" s="93"/>
      <c r="SMH194" s="93"/>
      <c r="SMN194" s="93"/>
      <c r="SMQ194" s="93"/>
      <c r="SMT194" s="93"/>
      <c r="SMW194" s="93"/>
      <c r="SMY194" s="93"/>
      <c r="SMZ194" s="93"/>
      <c r="SNE194" s="93"/>
      <c r="SNH194" s="93"/>
      <c r="SNK194" s="93"/>
      <c r="SNN194" s="93"/>
      <c r="SNQ194" s="93"/>
      <c r="SNT194" s="93"/>
      <c r="SNW194" s="93"/>
      <c r="SOC194" s="93"/>
      <c r="SOF194" s="93"/>
      <c r="SOI194" s="93"/>
      <c r="SOK194" s="93"/>
      <c r="SOL194" s="93"/>
      <c r="SOT194" s="93"/>
      <c r="SOW194" s="93"/>
      <c r="SOZ194" s="93"/>
      <c r="SPK194" s="93"/>
      <c r="SPL194" s="93"/>
      <c r="SPQ194" s="93"/>
      <c r="SPU194" s="93"/>
      <c r="SPV194" s="93"/>
      <c r="SQD194" s="93"/>
      <c r="SQE194" s="93"/>
      <c r="SRE194" s="93"/>
      <c r="SRF194" s="93"/>
      <c r="SRG194" s="93"/>
      <c r="SRH194" s="93"/>
      <c r="SRI194" s="93"/>
      <c r="SRJ194" s="93"/>
      <c r="SRK194" s="93"/>
      <c r="SRL194" s="93"/>
      <c r="SRM194" s="93"/>
      <c r="SRN194" s="93"/>
      <c r="SRO194" s="93"/>
      <c r="SRP194" s="93"/>
      <c r="SRQ194" s="93"/>
      <c r="SRR194" s="93"/>
      <c r="SRS194" s="93"/>
      <c r="SRT194" s="93"/>
      <c r="SRU194" s="93"/>
      <c r="SRV194" s="93"/>
      <c r="SRW194" s="93"/>
      <c r="SRX194" s="93"/>
      <c r="SRY194" s="93"/>
      <c r="SRZ194" s="93"/>
      <c r="SSA194" s="93"/>
      <c r="SSB194" s="93"/>
      <c r="SSC194" s="93"/>
      <c r="SSD194" s="93"/>
      <c r="SSE194" s="93"/>
      <c r="SSF194" s="93"/>
      <c r="SSG194" s="93"/>
      <c r="SSH194" s="93"/>
      <c r="SSI194" s="93"/>
      <c r="SSJ194" s="93"/>
      <c r="SSK194" s="93"/>
      <c r="SSL194" s="93"/>
      <c r="SSM194" s="93"/>
      <c r="SSN194" s="93"/>
      <c r="SSO194" s="93"/>
      <c r="SSP194" s="93"/>
      <c r="SSQ194" s="93"/>
      <c r="SSR194" s="93"/>
      <c r="SSS194" s="93"/>
      <c r="SST194" s="93"/>
      <c r="SSU194" s="93"/>
      <c r="SSV194" s="93"/>
      <c r="SSW194" s="93"/>
      <c r="SSX194" s="93"/>
      <c r="SSY194" s="93"/>
      <c r="SSZ194" s="93"/>
      <c r="STA194" s="93"/>
      <c r="STB194" s="93"/>
      <c r="STC194" s="93"/>
      <c r="STD194" s="93"/>
      <c r="STE194" s="93"/>
      <c r="STF194" s="93"/>
      <c r="STG194" s="93"/>
      <c r="STH194" s="93"/>
      <c r="STI194" s="93"/>
      <c r="STJ194" s="93"/>
      <c r="STP194" s="93"/>
      <c r="STS194" s="93"/>
      <c r="STV194" s="93"/>
      <c r="STY194" s="93"/>
      <c r="SUB194" s="93"/>
      <c r="SUE194" s="93"/>
      <c r="SUK194" s="93"/>
      <c r="SUT194" s="93"/>
      <c r="SUW194" s="93"/>
      <c r="SUZ194" s="93"/>
      <c r="SVC194" s="93"/>
      <c r="SVO194" s="93"/>
      <c r="SVU194" s="93"/>
      <c r="SVX194" s="93"/>
      <c r="SWA194" s="93"/>
      <c r="SWD194" s="93"/>
      <c r="SWJ194" s="93"/>
      <c r="SWM194" s="93"/>
      <c r="SWP194" s="93"/>
      <c r="SWS194" s="93"/>
      <c r="SWU194" s="93"/>
      <c r="SWV194" s="93"/>
      <c r="SXA194" s="93"/>
      <c r="SXD194" s="93"/>
      <c r="SXG194" s="93"/>
      <c r="SXJ194" s="93"/>
      <c r="SXM194" s="93"/>
      <c r="SXP194" s="93"/>
      <c r="SXS194" s="93"/>
      <c r="SXY194" s="93"/>
      <c r="SYB194" s="93"/>
      <c r="SYE194" s="93"/>
      <c r="SYG194" s="93"/>
      <c r="SYH194" s="93"/>
      <c r="SYP194" s="93"/>
      <c r="SYS194" s="93"/>
      <c r="SYV194" s="93"/>
      <c r="SZG194" s="93"/>
      <c r="SZH194" s="93"/>
      <c r="SZM194" s="93"/>
      <c r="SZQ194" s="93"/>
      <c r="SZR194" s="93"/>
      <c r="SZZ194" s="93"/>
      <c r="TAA194" s="93"/>
      <c r="TBA194" s="93"/>
      <c r="TBB194" s="93"/>
      <c r="TBC194" s="93"/>
      <c r="TBD194" s="93"/>
      <c r="TBE194" s="93"/>
      <c r="TBF194" s="93"/>
      <c r="TBG194" s="93"/>
      <c r="TBH194" s="93"/>
      <c r="TBI194" s="93"/>
      <c r="TBJ194" s="93"/>
      <c r="TBK194" s="93"/>
      <c r="TBL194" s="93"/>
      <c r="TBM194" s="93"/>
      <c r="TBN194" s="93"/>
      <c r="TBO194" s="93"/>
      <c r="TBP194" s="93"/>
      <c r="TBQ194" s="93"/>
      <c r="TBR194" s="93"/>
      <c r="TBS194" s="93"/>
      <c r="TBT194" s="93"/>
      <c r="TBU194" s="93"/>
      <c r="TBV194" s="93"/>
      <c r="TBW194" s="93"/>
      <c r="TBX194" s="93"/>
      <c r="TBY194" s="93"/>
      <c r="TBZ194" s="93"/>
      <c r="TCA194" s="93"/>
      <c r="TCB194" s="93"/>
      <c r="TCC194" s="93"/>
      <c r="TCD194" s="93"/>
      <c r="TCE194" s="93"/>
      <c r="TCF194" s="93"/>
      <c r="TCG194" s="93"/>
      <c r="TCH194" s="93"/>
      <c r="TCI194" s="93"/>
      <c r="TCJ194" s="93"/>
      <c r="TCK194" s="93"/>
      <c r="TCL194" s="93"/>
      <c r="TCM194" s="93"/>
      <c r="TCN194" s="93"/>
      <c r="TCO194" s="93"/>
      <c r="TCP194" s="93"/>
      <c r="TCQ194" s="93"/>
      <c r="TCR194" s="93"/>
      <c r="TCS194" s="93"/>
      <c r="TCT194" s="93"/>
      <c r="TCU194" s="93"/>
      <c r="TCV194" s="93"/>
      <c r="TCW194" s="93"/>
      <c r="TCX194" s="93"/>
      <c r="TCY194" s="93"/>
      <c r="TCZ194" s="93"/>
      <c r="TDA194" s="93"/>
      <c r="TDB194" s="93"/>
      <c r="TDC194" s="93"/>
      <c r="TDD194" s="93"/>
      <c r="TDE194" s="93"/>
      <c r="TDF194" s="93"/>
      <c r="TDL194" s="93"/>
      <c r="TDO194" s="93"/>
      <c r="TDR194" s="93"/>
      <c r="TDU194" s="93"/>
      <c r="TDX194" s="93"/>
      <c r="TEA194" s="93"/>
      <c r="TEG194" s="93"/>
      <c r="TEP194" s="93"/>
      <c r="TES194" s="93"/>
      <c r="TEV194" s="93"/>
      <c r="TEY194" s="93"/>
      <c r="TFK194" s="93"/>
      <c r="TFQ194" s="93"/>
      <c r="TFT194" s="93"/>
      <c r="TFW194" s="93"/>
      <c r="TFZ194" s="93"/>
      <c r="TGF194" s="93"/>
      <c r="TGI194" s="93"/>
      <c r="TGL194" s="93"/>
      <c r="TGO194" s="93"/>
      <c r="TGQ194" s="93"/>
      <c r="TGR194" s="93"/>
      <c r="TGW194" s="93"/>
      <c r="TGZ194" s="93"/>
      <c r="THC194" s="93"/>
      <c r="THF194" s="93"/>
      <c r="THI194" s="93"/>
      <c r="THL194" s="93"/>
      <c r="THO194" s="93"/>
      <c r="THU194" s="93"/>
      <c r="THX194" s="93"/>
      <c r="TIA194" s="93"/>
      <c r="TIC194" s="93"/>
      <c r="TID194" s="93"/>
      <c r="TIL194" s="93"/>
      <c r="TIO194" s="93"/>
      <c r="TIR194" s="93"/>
      <c r="TJC194" s="93"/>
      <c r="TJD194" s="93"/>
      <c r="TJI194" s="93"/>
      <c r="TJM194" s="93"/>
      <c r="TJN194" s="93"/>
      <c r="TJV194" s="93"/>
      <c r="TJW194" s="93"/>
      <c r="TKW194" s="93"/>
      <c r="TKX194" s="93"/>
      <c r="TKY194" s="93"/>
      <c r="TKZ194" s="93"/>
      <c r="TLA194" s="93"/>
      <c r="TLB194" s="93"/>
      <c r="TLC194" s="93"/>
      <c r="TLD194" s="93"/>
      <c r="TLE194" s="93"/>
      <c r="TLF194" s="93"/>
      <c r="TLG194" s="93"/>
      <c r="TLH194" s="93"/>
      <c r="TLI194" s="93"/>
      <c r="TLJ194" s="93"/>
      <c r="TLK194" s="93"/>
      <c r="TLL194" s="93"/>
      <c r="TLM194" s="93"/>
      <c r="TLN194" s="93"/>
      <c r="TLO194" s="93"/>
      <c r="TLP194" s="93"/>
      <c r="TLQ194" s="93"/>
      <c r="TLR194" s="93"/>
      <c r="TLS194" s="93"/>
      <c r="TLT194" s="93"/>
      <c r="TLU194" s="93"/>
      <c r="TLV194" s="93"/>
      <c r="TLW194" s="93"/>
      <c r="TLX194" s="93"/>
      <c r="TLY194" s="93"/>
      <c r="TLZ194" s="93"/>
      <c r="TMA194" s="93"/>
      <c r="TMB194" s="93"/>
      <c r="TMC194" s="93"/>
      <c r="TMD194" s="93"/>
      <c r="TME194" s="93"/>
      <c r="TMF194" s="93"/>
      <c r="TMG194" s="93"/>
      <c r="TMH194" s="93"/>
      <c r="TMI194" s="93"/>
      <c r="TMJ194" s="93"/>
      <c r="TMK194" s="93"/>
      <c r="TML194" s="93"/>
      <c r="TMM194" s="93"/>
      <c r="TMN194" s="93"/>
      <c r="TMO194" s="93"/>
      <c r="TMP194" s="93"/>
      <c r="TMQ194" s="93"/>
      <c r="TMR194" s="93"/>
      <c r="TMS194" s="93"/>
      <c r="TMT194" s="93"/>
      <c r="TMU194" s="93"/>
      <c r="TMV194" s="93"/>
      <c r="TMW194" s="93"/>
      <c r="TMX194" s="93"/>
      <c r="TMY194" s="93"/>
      <c r="TMZ194" s="93"/>
      <c r="TNA194" s="93"/>
      <c r="TNB194" s="93"/>
      <c r="TNH194" s="93"/>
      <c r="TNK194" s="93"/>
      <c r="TNN194" s="93"/>
      <c r="TNQ194" s="93"/>
      <c r="TNT194" s="93"/>
      <c r="TNW194" s="93"/>
      <c r="TOC194" s="93"/>
      <c r="TOL194" s="93"/>
      <c r="TOO194" s="93"/>
      <c r="TOR194" s="93"/>
      <c r="TOU194" s="93"/>
      <c r="TPG194" s="93"/>
      <c r="TPM194" s="93"/>
      <c r="TPP194" s="93"/>
      <c r="TPS194" s="93"/>
      <c r="TPV194" s="93"/>
      <c r="TQB194" s="93"/>
      <c r="TQE194" s="93"/>
      <c r="TQH194" s="93"/>
      <c r="TQK194" s="93"/>
      <c r="TQM194" s="93"/>
      <c r="TQN194" s="93"/>
      <c r="TQS194" s="93"/>
      <c r="TQV194" s="93"/>
      <c r="TQY194" s="93"/>
      <c r="TRB194" s="93"/>
      <c r="TRE194" s="93"/>
      <c r="TRH194" s="93"/>
      <c r="TRK194" s="93"/>
      <c r="TRQ194" s="93"/>
      <c r="TRT194" s="93"/>
      <c r="TRW194" s="93"/>
      <c r="TRY194" s="93"/>
      <c r="TRZ194" s="93"/>
      <c r="TSH194" s="93"/>
      <c r="TSK194" s="93"/>
      <c r="TSN194" s="93"/>
      <c r="TSY194" s="93"/>
      <c r="TSZ194" s="93"/>
      <c r="TTE194" s="93"/>
      <c r="TTI194" s="93"/>
      <c r="TTJ194" s="93"/>
      <c r="TTR194" s="93"/>
      <c r="TTS194" s="93"/>
      <c r="TUS194" s="93"/>
      <c r="TUT194" s="93"/>
      <c r="TUU194" s="93"/>
      <c r="TUV194" s="93"/>
      <c r="TUW194" s="93"/>
      <c r="TUX194" s="93"/>
      <c r="TUY194" s="93"/>
      <c r="TUZ194" s="93"/>
      <c r="TVA194" s="93"/>
      <c r="TVB194" s="93"/>
      <c r="TVC194" s="93"/>
      <c r="TVD194" s="93"/>
      <c r="TVE194" s="93"/>
      <c r="TVF194" s="93"/>
      <c r="TVG194" s="93"/>
      <c r="TVH194" s="93"/>
      <c r="TVI194" s="93"/>
      <c r="TVJ194" s="93"/>
      <c r="TVK194" s="93"/>
      <c r="TVL194" s="93"/>
      <c r="TVM194" s="93"/>
      <c r="TVN194" s="93"/>
      <c r="TVO194" s="93"/>
      <c r="TVP194" s="93"/>
      <c r="TVQ194" s="93"/>
      <c r="TVR194" s="93"/>
      <c r="TVS194" s="93"/>
      <c r="TVT194" s="93"/>
      <c r="TVU194" s="93"/>
      <c r="TVV194" s="93"/>
      <c r="TVW194" s="93"/>
      <c r="TVX194" s="93"/>
      <c r="TVY194" s="93"/>
      <c r="TVZ194" s="93"/>
      <c r="TWA194" s="93"/>
      <c r="TWB194" s="93"/>
      <c r="TWC194" s="93"/>
      <c r="TWD194" s="93"/>
      <c r="TWE194" s="93"/>
      <c r="TWF194" s="93"/>
      <c r="TWG194" s="93"/>
      <c r="TWH194" s="93"/>
      <c r="TWI194" s="93"/>
      <c r="TWJ194" s="93"/>
      <c r="TWK194" s="93"/>
      <c r="TWL194" s="93"/>
      <c r="TWM194" s="93"/>
      <c r="TWN194" s="93"/>
      <c r="TWO194" s="93"/>
      <c r="TWP194" s="93"/>
      <c r="TWQ194" s="93"/>
      <c r="TWR194" s="93"/>
      <c r="TWS194" s="93"/>
      <c r="TWT194" s="93"/>
      <c r="TWU194" s="93"/>
      <c r="TWV194" s="93"/>
      <c r="TWW194" s="93"/>
      <c r="TWX194" s="93"/>
      <c r="TXD194" s="93"/>
      <c r="TXG194" s="93"/>
      <c r="TXJ194" s="93"/>
      <c r="TXM194" s="93"/>
      <c r="TXP194" s="93"/>
      <c r="TXS194" s="93"/>
      <c r="TXY194" s="93"/>
      <c r="TYH194" s="93"/>
      <c r="TYK194" s="93"/>
      <c r="TYN194" s="93"/>
      <c r="TYQ194" s="93"/>
      <c r="TZC194" s="93"/>
      <c r="TZI194" s="93"/>
      <c r="TZL194" s="93"/>
      <c r="TZO194" s="93"/>
      <c r="TZR194" s="93"/>
      <c r="TZX194" s="93"/>
      <c r="UAA194" s="93"/>
      <c r="UAD194" s="93"/>
      <c r="UAG194" s="93"/>
      <c r="UAI194" s="93"/>
      <c r="UAJ194" s="93"/>
      <c r="UAO194" s="93"/>
      <c r="UAR194" s="93"/>
      <c r="UAU194" s="93"/>
      <c r="UAX194" s="93"/>
      <c r="UBA194" s="93"/>
      <c r="UBD194" s="93"/>
      <c r="UBG194" s="93"/>
      <c r="UBM194" s="93"/>
      <c r="UBP194" s="93"/>
      <c r="UBS194" s="93"/>
      <c r="UBU194" s="93"/>
      <c r="UBV194" s="93"/>
      <c r="UCD194" s="93"/>
      <c r="UCG194" s="93"/>
      <c r="UCJ194" s="93"/>
      <c r="UCU194" s="93"/>
      <c r="UCV194" s="93"/>
      <c r="UDA194" s="93"/>
      <c r="UDE194" s="93"/>
      <c r="UDF194" s="93"/>
      <c r="UDN194" s="93"/>
      <c r="UDO194" s="93"/>
      <c r="UEO194" s="93"/>
      <c r="UEP194" s="93"/>
      <c r="UEQ194" s="93"/>
      <c r="UER194" s="93"/>
      <c r="UES194" s="93"/>
      <c r="UET194" s="93"/>
      <c r="UEU194" s="93"/>
      <c r="UEV194" s="93"/>
      <c r="UEW194" s="93"/>
      <c r="UEX194" s="93"/>
      <c r="UEY194" s="93"/>
      <c r="UEZ194" s="93"/>
      <c r="UFA194" s="93"/>
      <c r="UFB194" s="93"/>
      <c r="UFC194" s="93"/>
      <c r="UFD194" s="93"/>
      <c r="UFE194" s="93"/>
      <c r="UFF194" s="93"/>
      <c r="UFG194" s="93"/>
      <c r="UFH194" s="93"/>
      <c r="UFI194" s="93"/>
      <c r="UFJ194" s="93"/>
      <c r="UFK194" s="93"/>
      <c r="UFL194" s="93"/>
      <c r="UFM194" s="93"/>
      <c r="UFN194" s="93"/>
      <c r="UFO194" s="93"/>
      <c r="UFP194" s="93"/>
      <c r="UFQ194" s="93"/>
      <c r="UFR194" s="93"/>
      <c r="UFS194" s="93"/>
      <c r="UFT194" s="93"/>
      <c r="UFU194" s="93"/>
      <c r="UFV194" s="93"/>
      <c r="UFW194" s="93"/>
      <c r="UFX194" s="93"/>
      <c r="UFY194" s="93"/>
      <c r="UFZ194" s="93"/>
      <c r="UGA194" s="93"/>
      <c r="UGB194" s="93"/>
      <c r="UGC194" s="93"/>
      <c r="UGD194" s="93"/>
      <c r="UGE194" s="93"/>
      <c r="UGF194" s="93"/>
      <c r="UGG194" s="93"/>
      <c r="UGH194" s="93"/>
      <c r="UGI194" s="93"/>
      <c r="UGJ194" s="93"/>
      <c r="UGK194" s="93"/>
      <c r="UGL194" s="93"/>
      <c r="UGM194" s="93"/>
      <c r="UGN194" s="93"/>
      <c r="UGO194" s="93"/>
      <c r="UGP194" s="93"/>
      <c r="UGQ194" s="93"/>
      <c r="UGR194" s="93"/>
      <c r="UGS194" s="93"/>
      <c r="UGT194" s="93"/>
      <c r="UGZ194" s="93"/>
      <c r="UHC194" s="93"/>
      <c r="UHF194" s="93"/>
      <c r="UHI194" s="93"/>
      <c r="UHL194" s="93"/>
      <c r="UHO194" s="93"/>
      <c r="UHU194" s="93"/>
      <c r="UID194" s="93"/>
      <c r="UIG194" s="93"/>
      <c r="UIJ194" s="93"/>
      <c r="UIM194" s="93"/>
      <c r="UIY194" s="93"/>
      <c r="UJE194" s="93"/>
      <c r="UJH194" s="93"/>
      <c r="UJK194" s="93"/>
      <c r="UJN194" s="93"/>
      <c r="UJT194" s="93"/>
      <c r="UJW194" s="93"/>
      <c r="UJZ194" s="93"/>
      <c r="UKC194" s="93"/>
      <c r="UKE194" s="93"/>
      <c r="UKF194" s="93"/>
      <c r="UKK194" s="93"/>
      <c r="UKN194" s="93"/>
      <c r="UKQ194" s="93"/>
      <c r="UKT194" s="93"/>
      <c r="UKW194" s="93"/>
      <c r="UKZ194" s="93"/>
      <c r="ULC194" s="93"/>
      <c r="ULI194" s="93"/>
      <c r="ULL194" s="93"/>
      <c r="ULO194" s="93"/>
      <c r="ULQ194" s="93"/>
      <c r="ULR194" s="93"/>
      <c r="ULZ194" s="93"/>
      <c r="UMC194" s="93"/>
      <c r="UMF194" s="93"/>
      <c r="UMQ194" s="93"/>
      <c r="UMR194" s="93"/>
      <c r="UMW194" s="93"/>
      <c r="UNA194" s="93"/>
      <c r="UNB194" s="93"/>
      <c r="UNJ194" s="93"/>
      <c r="UNK194" s="93"/>
      <c r="UOK194" s="93"/>
      <c r="UOL194" s="93"/>
      <c r="UOM194" s="93"/>
      <c r="UON194" s="93"/>
      <c r="UOO194" s="93"/>
      <c r="UOP194" s="93"/>
      <c r="UOQ194" s="93"/>
      <c r="UOR194" s="93"/>
      <c r="UOS194" s="93"/>
      <c r="UOT194" s="93"/>
      <c r="UOU194" s="93"/>
      <c r="UOV194" s="93"/>
      <c r="UOW194" s="93"/>
      <c r="UOX194" s="93"/>
      <c r="UOY194" s="93"/>
      <c r="UOZ194" s="93"/>
      <c r="UPA194" s="93"/>
      <c r="UPB194" s="93"/>
      <c r="UPC194" s="93"/>
      <c r="UPD194" s="93"/>
      <c r="UPE194" s="93"/>
      <c r="UPF194" s="93"/>
      <c r="UPG194" s="93"/>
      <c r="UPH194" s="93"/>
      <c r="UPI194" s="93"/>
      <c r="UPJ194" s="93"/>
      <c r="UPK194" s="93"/>
      <c r="UPL194" s="93"/>
      <c r="UPM194" s="93"/>
      <c r="UPN194" s="93"/>
      <c r="UPO194" s="93"/>
      <c r="UPP194" s="93"/>
      <c r="UPQ194" s="93"/>
      <c r="UPR194" s="93"/>
      <c r="UPS194" s="93"/>
      <c r="UPT194" s="93"/>
      <c r="UPU194" s="93"/>
      <c r="UPV194" s="93"/>
      <c r="UPW194" s="93"/>
      <c r="UPX194" s="93"/>
      <c r="UPY194" s="93"/>
      <c r="UPZ194" s="93"/>
      <c r="UQA194" s="93"/>
      <c r="UQB194" s="93"/>
      <c r="UQC194" s="93"/>
      <c r="UQD194" s="93"/>
      <c r="UQE194" s="93"/>
      <c r="UQF194" s="93"/>
      <c r="UQG194" s="93"/>
      <c r="UQH194" s="93"/>
      <c r="UQI194" s="93"/>
      <c r="UQJ194" s="93"/>
      <c r="UQK194" s="93"/>
      <c r="UQL194" s="93"/>
      <c r="UQM194" s="93"/>
      <c r="UQN194" s="93"/>
      <c r="UQO194" s="93"/>
      <c r="UQP194" s="93"/>
      <c r="UQV194" s="93"/>
      <c r="UQY194" s="93"/>
      <c r="URB194" s="93"/>
      <c r="URE194" s="93"/>
      <c r="URH194" s="93"/>
      <c r="URK194" s="93"/>
      <c r="URQ194" s="93"/>
      <c r="URZ194" s="93"/>
      <c r="USC194" s="93"/>
      <c r="USF194" s="93"/>
      <c r="USI194" s="93"/>
      <c r="USU194" s="93"/>
      <c r="UTA194" s="93"/>
      <c r="UTD194" s="93"/>
      <c r="UTG194" s="93"/>
      <c r="UTJ194" s="93"/>
      <c r="UTP194" s="93"/>
      <c r="UTS194" s="93"/>
      <c r="UTV194" s="93"/>
      <c r="UTY194" s="93"/>
      <c r="UUA194" s="93"/>
      <c r="UUB194" s="93"/>
      <c r="UUG194" s="93"/>
      <c r="UUJ194" s="93"/>
      <c r="UUM194" s="93"/>
      <c r="UUP194" s="93"/>
      <c r="UUS194" s="93"/>
      <c r="UUV194" s="93"/>
      <c r="UUY194" s="93"/>
      <c r="UVE194" s="93"/>
      <c r="UVH194" s="93"/>
      <c r="UVK194" s="93"/>
      <c r="UVM194" s="93"/>
      <c r="UVN194" s="93"/>
      <c r="UVV194" s="93"/>
      <c r="UVY194" s="93"/>
      <c r="UWB194" s="93"/>
      <c r="UWM194" s="93"/>
      <c r="UWN194" s="93"/>
      <c r="UWS194" s="93"/>
      <c r="UWW194" s="93"/>
      <c r="UWX194" s="93"/>
      <c r="UXF194" s="93"/>
      <c r="UXG194" s="93"/>
      <c r="UYG194" s="93"/>
      <c r="UYH194" s="93"/>
      <c r="UYI194" s="93"/>
      <c r="UYJ194" s="93"/>
      <c r="UYK194" s="93"/>
      <c r="UYL194" s="93"/>
      <c r="UYM194" s="93"/>
      <c r="UYN194" s="93"/>
      <c r="UYO194" s="93"/>
      <c r="UYP194" s="93"/>
      <c r="UYQ194" s="93"/>
      <c r="UYR194" s="93"/>
      <c r="UYS194" s="93"/>
      <c r="UYT194" s="93"/>
      <c r="UYU194" s="93"/>
      <c r="UYV194" s="93"/>
      <c r="UYW194" s="93"/>
      <c r="UYX194" s="93"/>
      <c r="UYY194" s="93"/>
      <c r="UYZ194" s="93"/>
      <c r="UZA194" s="93"/>
      <c r="UZB194" s="93"/>
      <c r="UZC194" s="93"/>
      <c r="UZD194" s="93"/>
      <c r="UZE194" s="93"/>
      <c r="UZF194" s="93"/>
      <c r="UZG194" s="93"/>
      <c r="UZH194" s="93"/>
      <c r="UZI194" s="93"/>
      <c r="UZJ194" s="93"/>
      <c r="UZK194" s="93"/>
      <c r="UZL194" s="93"/>
      <c r="UZM194" s="93"/>
      <c r="UZN194" s="93"/>
      <c r="UZO194" s="93"/>
      <c r="UZP194" s="93"/>
      <c r="UZQ194" s="93"/>
      <c r="UZR194" s="93"/>
      <c r="UZS194" s="93"/>
      <c r="UZT194" s="93"/>
      <c r="UZU194" s="93"/>
      <c r="UZV194" s="93"/>
      <c r="UZW194" s="93"/>
      <c r="UZX194" s="93"/>
      <c r="UZY194" s="93"/>
      <c r="UZZ194" s="93"/>
      <c r="VAA194" s="93"/>
      <c r="VAB194" s="93"/>
      <c r="VAC194" s="93"/>
      <c r="VAD194" s="93"/>
      <c r="VAE194" s="93"/>
      <c r="VAF194" s="93"/>
      <c r="VAG194" s="93"/>
      <c r="VAH194" s="93"/>
      <c r="VAI194" s="93"/>
      <c r="VAJ194" s="93"/>
      <c r="VAK194" s="93"/>
      <c r="VAL194" s="93"/>
      <c r="VAR194" s="93"/>
      <c r="VAU194" s="93"/>
      <c r="VAX194" s="93"/>
      <c r="VBA194" s="93"/>
      <c r="VBD194" s="93"/>
      <c r="VBG194" s="93"/>
      <c r="VBM194" s="93"/>
      <c r="VBV194" s="93"/>
      <c r="VBY194" s="93"/>
      <c r="VCB194" s="93"/>
      <c r="VCE194" s="93"/>
      <c r="VCQ194" s="93"/>
      <c r="VCW194" s="93"/>
      <c r="VCZ194" s="93"/>
      <c r="VDC194" s="93"/>
      <c r="VDF194" s="93"/>
      <c r="VDL194" s="93"/>
      <c r="VDO194" s="93"/>
      <c r="VDR194" s="93"/>
      <c r="VDU194" s="93"/>
      <c r="VDW194" s="93"/>
      <c r="VDX194" s="93"/>
      <c r="VEC194" s="93"/>
      <c r="VEF194" s="93"/>
      <c r="VEI194" s="93"/>
      <c r="VEL194" s="93"/>
      <c r="VEO194" s="93"/>
      <c r="VER194" s="93"/>
      <c r="VEU194" s="93"/>
      <c r="VFA194" s="93"/>
      <c r="VFD194" s="93"/>
      <c r="VFG194" s="93"/>
      <c r="VFI194" s="93"/>
      <c r="VFJ194" s="93"/>
      <c r="VFR194" s="93"/>
      <c r="VFU194" s="93"/>
      <c r="VFX194" s="93"/>
      <c r="VGI194" s="93"/>
      <c r="VGJ194" s="93"/>
      <c r="VGO194" s="93"/>
      <c r="VGS194" s="93"/>
      <c r="VGT194" s="93"/>
      <c r="VHB194" s="93"/>
      <c r="VHC194" s="93"/>
      <c r="VIC194" s="93"/>
      <c r="VID194" s="93"/>
      <c r="VIE194" s="93"/>
      <c r="VIF194" s="93"/>
      <c r="VIG194" s="93"/>
      <c r="VIH194" s="93"/>
      <c r="VII194" s="93"/>
      <c r="VIJ194" s="93"/>
      <c r="VIK194" s="93"/>
      <c r="VIL194" s="93"/>
      <c r="VIM194" s="93"/>
      <c r="VIN194" s="93"/>
      <c r="VIO194" s="93"/>
      <c r="VIP194" s="93"/>
      <c r="VIQ194" s="93"/>
      <c r="VIR194" s="93"/>
      <c r="VIS194" s="93"/>
      <c r="VIT194" s="93"/>
      <c r="VIU194" s="93"/>
      <c r="VIV194" s="93"/>
      <c r="VIW194" s="93"/>
      <c r="VIX194" s="93"/>
      <c r="VIY194" s="93"/>
      <c r="VIZ194" s="93"/>
      <c r="VJA194" s="93"/>
      <c r="VJB194" s="93"/>
      <c r="VJC194" s="93"/>
      <c r="VJD194" s="93"/>
      <c r="VJE194" s="93"/>
      <c r="VJF194" s="93"/>
      <c r="VJG194" s="93"/>
      <c r="VJH194" s="93"/>
      <c r="VJI194" s="93"/>
      <c r="VJJ194" s="93"/>
      <c r="VJK194" s="93"/>
      <c r="VJL194" s="93"/>
      <c r="VJM194" s="93"/>
      <c r="VJN194" s="93"/>
      <c r="VJO194" s="93"/>
      <c r="VJP194" s="93"/>
      <c r="VJQ194" s="93"/>
      <c r="VJR194" s="93"/>
      <c r="VJS194" s="93"/>
      <c r="VJT194" s="93"/>
      <c r="VJU194" s="93"/>
      <c r="VJV194" s="93"/>
      <c r="VJW194" s="93"/>
      <c r="VJX194" s="93"/>
      <c r="VJY194" s="93"/>
      <c r="VJZ194" s="93"/>
      <c r="VKA194" s="93"/>
      <c r="VKB194" s="93"/>
      <c r="VKC194" s="93"/>
      <c r="VKD194" s="93"/>
      <c r="VKE194" s="93"/>
      <c r="VKF194" s="93"/>
      <c r="VKG194" s="93"/>
      <c r="VKH194" s="93"/>
      <c r="VKN194" s="93"/>
      <c r="VKQ194" s="93"/>
      <c r="VKT194" s="93"/>
      <c r="VKW194" s="93"/>
      <c r="VKZ194" s="93"/>
      <c r="VLC194" s="93"/>
      <c r="VLI194" s="93"/>
      <c r="VLR194" s="93"/>
      <c r="VLU194" s="93"/>
      <c r="VLX194" s="93"/>
      <c r="VMA194" s="93"/>
      <c r="VMM194" s="93"/>
      <c r="VMS194" s="93"/>
      <c r="VMV194" s="93"/>
      <c r="VMY194" s="93"/>
      <c r="VNB194" s="93"/>
      <c r="VNH194" s="93"/>
      <c r="VNK194" s="93"/>
      <c r="VNN194" s="93"/>
      <c r="VNQ194" s="93"/>
      <c r="VNS194" s="93"/>
      <c r="VNT194" s="93"/>
      <c r="VNY194" s="93"/>
      <c r="VOB194" s="93"/>
      <c r="VOE194" s="93"/>
      <c r="VOH194" s="93"/>
      <c r="VOK194" s="93"/>
      <c r="VON194" s="93"/>
      <c r="VOQ194" s="93"/>
      <c r="VOW194" s="93"/>
      <c r="VOZ194" s="93"/>
      <c r="VPC194" s="93"/>
      <c r="VPE194" s="93"/>
      <c r="VPF194" s="93"/>
      <c r="VPN194" s="93"/>
      <c r="VPQ194" s="93"/>
      <c r="VPT194" s="93"/>
      <c r="VQE194" s="93"/>
      <c r="VQF194" s="93"/>
      <c r="VQK194" s="93"/>
      <c r="VQO194" s="93"/>
      <c r="VQP194" s="93"/>
      <c r="VQX194" s="93"/>
      <c r="VQY194" s="93"/>
      <c r="VRY194" s="93"/>
      <c r="VRZ194" s="93"/>
      <c r="VSA194" s="93"/>
      <c r="VSB194" s="93"/>
      <c r="VSC194" s="93"/>
      <c r="VSD194" s="93"/>
      <c r="VSE194" s="93"/>
      <c r="VSF194" s="93"/>
      <c r="VSG194" s="93"/>
      <c r="VSH194" s="93"/>
      <c r="VSI194" s="93"/>
      <c r="VSJ194" s="93"/>
      <c r="VSK194" s="93"/>
      <c r="VSL194" s="93"/>
      <c r="VSM194" s="93"/>
      <c r="VSN194" s="93"/>
      <c r="VSO194" s="93"/>
      <c r="VSP194" s="93"/>
      <c r="VSQ194" s="93"/>
      <c r="VSR194" s="93"/>
      <c r="VSS194" s="93"/>
      <c r="VST194" s="93"/>
      <c r="VSU194" s="93"/>
      <c r="VSV194" s="93"/>
      <c r="VSW194" s="93"/>
      <c r="VSX194" s="93"/>
      <c r="VSY194" s="93"/>
      <c r="VSZ194" s="93"/>
      <c r="VTA194" s="93"/>
      <c r="VTB194" s="93"/>
      <c r="VTC194" s="93"/>
      <c r="VTD194" s="93"/>
      <c r="VTE194" s="93"/>
      <c r="VTF194" s="93"/>
      <c r="VTG194" s="93"/>
      <c r="VTH194" s="93"/>
      <c r="VTI194" s="93"/>
      <c r="VTJ194" s="93"/>
      <c r="VTK194" s="93"/>
      <c r="VTL194" s="93"/>
      <c r="VTM194" s="93"/>
      <c r="VTN194" s="93"/>
      <c r="VTO194" s="93"/>
      <c r="VTP194" s="93"/>
      <c r="VTQ194" s="93"/>
      <c r="VTR194" s="93"/>
      <c r="VTS194" s="93"/>
      <c r="VTT194" s="93"/>
      <c r="VTU194" s="93"/>
      <c r="VTV194" s="93"/>
      <c r="VTW194" s="93"/>
      <c r="VTX194" s="93"/>
      <c r="VTY194" s="93"/>
      <c r="VTZ194" s="93"/>
      <c r="VUA194" s="93"/>
      <c r="VUB194" s="93"/>
      <c r="VUC194" s="93"/>
      <c r="VUD194" s="93"/>
      <c r="VUJ194" s="93"/>
      <c r="VUM194" s="93"/>
      <c r="VUP194" s="93"/>
      <c r="VUS194" s="93"/>
      <c r="VUV194" s="93"/>
      <c r="VUY194" s="93"/>
      <c r="VVE194" s="93"/>
      <c r="VVN194" s="93"/>
      <c r="VVQ194" s="93"/>
      <c r="VVT194" s="93"/>
      <c r="VVW194" s="93"/>
      <c r="VWI194" s="93"/>
      <c r="VWO194" s="93"/>
      <c r="VWR194" s="93"/>
      <c r="VWU194" s="93"/>
      <c r="VWX194" s="93"/>
      <c r="VXD194" s="93"/>
      <c r="VXG194" s="93"/>
      <c r="VXJ194" s="93"/>
      <c r="VXM194" s="93"/>
      <c r="VXO194" s="93"/>
      <c r="VXP194" s="93"/>
      <c r="VXU194" s="93"/>
      <c r="VXX194" s="93"/>
      <c r="VYA194" s="93"/>
      <c r="VYD194" s="93"/>
      <c r="VYG194" s="93"/>
      <c r="VYJ194" s="93"/>
      <c r="VYM194" s="93"/>
      <c r="VYS194" s="93"/>
      <c r="VYV194" s="93"/>
      <c r="VYY194" s="93"/>
      <c r="VZA194" s="93"/>
      <c r="VZB194" s="93"/>
      <c r="VZJ194" s="93"/>
      <c r="VZM194" s="93"/>
      <c r="VZP194" s="93"/>
      <c r="WAA194" s="93"/>
      <c r="WAB194" s="93"/>
      <c r="WAG194" s="93"/>
      <c r="WAK194" s="93"/>
      <c r="WAL194" s="93"/>
      <c r="WAT194" s="93"/>
      <c r="WAU194" s="93"/>
      <c r="WBU194" s="93"/>
      <c r="WBV194" s="93"/>
      <c r="WBW194" s="93"/>
      <c r="WBX194" s="93"/>
      <c r="WBY194" s="93"/>
      <c r="WBZ194" s="93"/>
      <c r="WCA194" s="93"/>
      <c r="WCB194" s="93"/>
      <c r="WCC194" s="93"/>
      <c r="WCD194" s="93"/>
      <c r="WCE194" s="93"/>
      <c r="WCF194" s="93"/>
      <c r="WCG194" s="93"/>
      <c r="WCH194" s="93"/>
      <c r="WCI194" s="93"/>
      <c r="WCJ194" s="93"/>
      <c r="WCK194" s="93"/>
      <c r="WCL194" s="93"/>
      <c r="WCM194" s="93"/>
      <c r="WCN194" s="93"/>
      <c r="WCO194" s="93"/>
      <c r="WCP194" s="93"/>
      <c r="WCQ194" s="93"/>
      <c r="WCR194" s="93"/>
      <c r="WCS194" s="93"/>
      <c r="WCT194" s="93"/>
      <c r="WCU194" s="93"/>
      <c r="WCV194" s="93"/>
      <c r="WCW194" s="93"/>
      <c r="WCX194" s="93"/>
      <c r="WCY194" s="93"/>
      <c r="WCZ194" s="93"/>
      <c r="WDA194" s="93"/>
      <c r="WDB194" s="93"/>
      <c r="WDC194" s="93"/>
      <c r="WDD194" s="93"/>
      <c r="WDE194" s="93"/>
      <c r="WDF194" s="93"/>
      <c r="WDG194" s="93"/>
      <c r="WDH194" s="93"/>
      <c r="WDI194" s="93"/>
      <c r="WDJ194" s="93"/>
      <c r="WDK194" s="93"/>
      <c r="WDL194" s="93"/>
      <c r="WDM194" s="93"/>
      <c r="WDN194" s="93"/>
      <c r="WDO194" s="93"/>
      <c r="WDP194" s="93"/>
      <c r="WDQ194" s="93"/>
      <c r="WDR194" s="93"/>
      <c r="WDS194" s="93"/>
      <c r="WDT194" s="93"/>
      <c r="WDU194" s="93"/>
      <c r="WDV194" s="93"/>
      <c r="WDW194" s="93"/>
      <c r="WDX194" s="93"/>
      <c r="WDY194" s="93"/>
      <c r="WDZ194" s="93"/>
      <c r="WEF194" s="93"/>
      <c r="WEI194" s="93"/>
      <c r="WEL194" s="93"/>
      <c r="WEO194" s="93"/>
      <c r="WER194" s="93"/>
      <c r="WEU194" s="93"/>
      <c r="WFA194" s="93"/>
      <c r="WFJ194" s="93"/>
      <c r="WFM194" s="93"/>
      <c r="WFP194" s="93"/>
      <c r="WFS194" s="93"/>
      <c r="WGE194" s="93"/>
      <c r="WGK194" s="93"/>
      <c r="WGN194" s="93"/>
      <c r="WGQ194" s="93"/>
      <c r="WGT194" s="93"/>
      <c r="WGZ194" s="93"/>
      <c r="WHC194" s="93"/>
      <c r="WHF194" s="93"/>
      <c r="WHI194" s="93"/>
      <c r="WHK194" s="93"/>
      <c r="WHL194" s="93"/>
      <c r="WHQ194" s="93"/>
      <c r="WHT194" s="93"/>
      <c r="WHW194" s="93"/>
      <c r="WHZ194" s="93"/>
      <c r="WIC194" s="93"/>
      <c r="WIF194" s="93"/>
      <c r="WII194" s="93"/>
      <c r="WIO194" s="93"/>
      <c r="WIR194" s="93"/>
      <c r="WIU194" s="93"/>
      <c r="WIW194" s="93"/>
      <c r="WIX194" s="93"/>
      <c r="WJF194" s="93"/>
      <c r="WJI194" s="93"/>
      <c r="WJL194" s="93"/>
      <c r="WJW194" s="93"/>
      <c r="WJX194" s="93"/>
      <c r="WKC194" s="93"/>
      <c r="WKG194" s="93"/>
      <c r="WKH194" s="93"/>
      <c r="WKP194" s="93"/>
      <c r="WKQ194" s="93"/>
      <c r="WLQ194" s="93"/>
      <c r="WLR194" s="93"/>
      <c r="WLS194" s="93"/>
      <c r="WLT194" s="93"/>
      <c r="WLU194" s="93"/>
      <c r="WLV194" s="93"/>
      <c r="WLW194" s="93"/>
      <c r="WLX194" s="93"/>
      <c r="WLY194" s="93"/>
      <c r="WLZ194" s="93"/>
      <c r="WMA194" s="93"/>
      <c r="WMB194" s="93"/>
      <c r="WMC194" s="93"/>
      <c r="WMD194" s="93"/>
      <c r="WME194" s="93"/>
      <c r="WMF194" s="93"/>
      <c r="WMG194" s="93"/>
      <c r="WMH194" s="93"/>
      <c r="WMI194" s="93"/>
      <c r="WMJ194" s="93"/>
      <c r="WMK194" s="93"/>
      <c r="WML194" s="93"/>
      <c r="WMM194" s="93"/>
      <c r="WMN194" s="93"/>
      <c r="WMO194" s="93"/>
      <c r="WMP194" s="93"/>
      <c r="WMQ194" s="93"/>
      <c r="WMR194" s="93"/>
      <c r="WMS194" s="93"/>
      <c r="WMT194" s="93"/>
      <c r="WMU194" s="93"/>
      <c r="WMV194" s="93"/>
      <c r="WMW194" s="93"/>
      <c r="WMX194" s="93"/>
      <c r="WMY194" s="93"/>
      <c r="WMZ194" s="93"/>
      <c r="WNA194" s="93"/>
      <c r="WNB194" s="93"/>
      <c r="WNC194" s="93"/>
      <c r="WND194" s="93"/>
      <c r="WNE194" s="93"/>
      <c r="WNF194" s="93"/>
      <c r="WNG194" s="93"/>
      <c r="WNH194" s="93"/>
      <c r="WNI194" s="93"/>
      <c r="WNJ194" s="93"/>
      <c r="WNK194" s="93"/>
      <c r="WNL194" s="93"/>
      <c r="WNM194" s="93"/>
      <c r="WNN194" s="93"/>
      <c r="WNO194" s="93"/>
      <c r="WNP194" s="93"/>
      <c r="WNQ194" s="93"/>
      <c r="WNR194" s="93"/>
      <c r="WNS194" s="93"/>
      <c r="WNT194" s="93"/>
      <c r="WNU194" s="93"/>
      <c r="WNV194" s="93"/>
      <c r="WOB194" s="93"/>
      <c r="WOE194" s="93"/>
      <c r="WOH194" s="93"/>
      <c r="WOK194" s="93"/>
      <c r="WON194" s="93"/>
      <c r="WOQ194" s="93"/>
      <c r="WOW194" s="93"/>
      <c r="WPF194" s="93"/>
      <c r="WPI194" s="93"/>
      <c r="WPL194" s="93"/>
      <c r="WPO194" s="93"/>
      <c r="WQA194" s="93"/>
      <c r="WQG194" s="93"/>
      <c r="WQJ194" s="93"/>
      <c r="WQM194" s="93"/>
      <c r="WQP194" s="93"/>
      <c r="WQV194" s="93"/>
      <c r="WQY194" s="93"/>
      <c r="WRB194" s="93"/>
      <c r="WRE194" s="93"/>
      <c r="WRG194" s="93"/>
      <c r="WRH194" s="93"/>
      <c r="WRM194" s="93"/>
      <c r="WRP194" s="93"/>
      <c r="WRS194" s="93"/>
      <c r="WRV194" s="93"/>
      <c r="WRY194" s="93"/>
      <c r="WSB194" s="93"/>
      <c r="WSE194" s="93"/>
      <c r="WSK194" s="93"/>
      <c r="WSN194" s="93"/>
      <c r="WSQ194" s="93"/>
      <c r="WSS194" s="93"/>
      <c r="WST194" s="93"/>
      <c r="WTB194" s="93"/>
      <c r="WTE194" s="93"/>
      <c r="WTH194" s="93"/>
      <c r="WTS194" s="93"/>
      <c r="WTT194" s="93"/>
      <c r="WTY194" s="93"/>
      <c r="WUC194" s="93"/>
      <c r="WUD194" s="93"/>
      <c r="WUL194" s="93"/>
      <c r="WUM194" s="93"/>
      <c r="WVM194" s="93"/>
      <c r="WVN194" s="93"/>
      <c r="WVO194" s="93"/>
      <c r="WVP194" s="93"/>
      <c r="WVQ194" s="93"/>
      <c r="WVR194" s="93"/>
      <c r="WVS194" s="93"/>
      <c r="WVT194" s="93"/>
      <c r="WVU194" s="93"/>
      <c r="WVV194" s="93"/>
      <c r="WVW194" s="93"/>
      <c r="WVX194" s="93"/>
      <c r="WVY194" s="93"/>
      <c r="WVZ194" s="93"/>
      <c r="WWA194" s="93"/>
      <c r="WWB194" s="93"/>
      <c r="WWC194" s="93"/>
      <c r="WWD194" s="93"/>
      <c r="WWE194" s="93"/>
      <c r="WWF194" s="93"/>
      <c r="WWG194" s="93"/>
      <c r="WWH194" s="93"/>
      <c r="WWI194" s="93"/>
      <c r="WWJ194" s="93"/>
      <c r="WWK194" s="93"/>
      <c r="WWL194" s="93"/>
      <c r="WWM194" s="93"/>
      <c r="WWN194" s="93"/>
      <c r="WWO194" s="93"/>
      <c r="WWP194" s="93"/>
      <c r="WWQ194" s="93"/>
      <c r="WWR194" s="93"/>
      <c r="WWS194" s="93"/>
      <c r="WWT194" s="93"/>
      <c r="WWU194" s="93"/>
      <c r="WWV194" s="93"/>
      <c r="WWW194" s="93"/>
      <c r="WWX194" s="93"/>
      <c r="WWY194" s="93"/>
      <c r="WWZ194" s="93"/>
      <c r="WXA194" s="93"/>
      <c r="WXB194" s="93"/>
      <c r="WXC194" s="93"/>
      <c r="WXD194" s="93"/>
      <c r="WXE194" s="93"/>
      <c r="WXF194" s="93"/>
      <c r="WXG194" s="93"/>
      <c r="WXH194" s="93"/>
      <c r="WXI194" s="93"/>
      <c r="WXJ194" s="93"/>
      <c r="WXK194" s="93"/>
      <c r="WXL194" s="93"/>
      <c r="WXM194" s="93"/>
      <c r="WXN194" s="93"/>
      <c r="WXO194" s="93"/>
      <c r="WXP194" s="93"/>
      <c r="WXQ194" s="93"/>
      <c r="WXR194" s="93"/>
      <c r="WXS194" s="93"/>
      <c r="WXT194" s="93"/>
      <c r="WXU194" s="93"/>
      <c r="WXV194" s="93"/>
      <c r="WXW194" s="93"/>
      <c r="WXX194" s="93"/>
      <c r="WXY194" s="93"/>
      <c r="WXZ194" s="93"/>
      <c r="WYA194" s="93"/>
      <c r="WYB194" s="93"/>
      <c r="WYC194" s="93"/>
      <c r="WYD194" s="93"/>
      <c r="WYE194" s="93"/>
      <c r="WYF194" s="93"/>
      <c r="WYG194" s="93"/>
      <c r="WYH194" s="93"/>
      <c r="WYI194" s="93"/>
      <c r="WYJ194" s="93"/>
      <c r="WYK194" s="93"/>
      <c r="WYL194" s="93"/>
      <c r="WYM194" s="93"/>
      <c r="WYN194" s="93"/>
      <c r="WYO194" s="93"/>
      <c r="WYP194" s="93"/>
      <c r="WYQ194" s="93"/>
      <c r="WYR194" s="93"/>
      <c r="WYS194" s="93"/>
      <c r="WYT194" s="93"/>
      <c r="WYU194" s="93"/>
      <c r="WYV194" s="93"/>
      <c r="WYW194" s="93"/>
      <c r="WYX194" s="93"/>
      <c r="WYY194" s="93"/>
      <c r="WYZ194" s="93"/>
      <c r="WZA194" s="93"/>
      <c r="WZB194" s="93"/>
      <c r="WZC194" s="93"/>
      <c r="WZD194" s="93"/>
      <c r="WZE194" s="93"/>
      <c r="WZF194" s="93"/>
      <c r="WZG194" s="93"/>
      <c r="WZH194" s="93"/>
      <c r="WZI194" s="93"/>
      <c r="WZJ194" s="93"/>
      <c r="WZK194" s="93"/>
      <c r="WZL194" s="93"/>
      <c r="WZM194" s="93"/>
      <c r="WZN194" s="93"/>
      <c r="WZO194" s="93"/>
      <c r="WZP194" s="93"/>
      <c r="WZQ194" s="93"/>
      <c r="WZR194" s="93"/>
      <c r="WZS194" s="93"/>
      <c r="WZT194" s="93"/>
      <c r="WZU194" s="93"/>
      <c r="WZV194" s="93"/>
      <c r="WZW194" s="93"/>
      <c r="WZX194" s="93"/>
      <c r="WZY194" s="93"/>
      <c r="WZZ194" s="93"/>
      <c r="XAA194" s="93"/>
      <c r="XAB194" s="93"/>
      <c r="XAC194" s="93"/>
      <c r="XAD194" s="93"/>
      <c r="XAE194" s="93"/>
      <c r="XAF194" s="93"/>
      <c r="XAG194" s="93"/>
      <c r="XAH194" s="93"/>
      <c r="XAI194" s="93"/>
      <c r="XAJ194" s="93"/>
      <c r="XAK194" s="93"/>
      <c r="XAL194" s="93"/>
      <c r="XAM194" s="93"/>
      <c r="XAN194" s="93"/>
      <c r="XAO194" s="93"/>
      <c r="XAP194" s="93"/>
      <c r="XAQ194" s="93"/>
      <c r="XAR194" s="93"/>
      <c r="XAS194" s="93"/>
      <c r="XAT194" s="93"/>
      <c r="XAU194" s="93"/>
      <c r="XAV194" s="93"/>
      <c r="XAW194" s="93"/>
      <c r="XAX194" s="93"/>
      <c r="XAY194" s="93"/>
      <c r="XAZ194" s="93"/>
      <c r="XBA194" s="93"/>
      <c r="XBB194" s="93"/>
      <c r="XBC194" s="93"/>
      <c r="XBD194" s="93"/>
      <c r="XBE194" s="93"/>
      <c r="XBF194" s="93"/>
      <c r="XBG194" s="93"/>
      <c r="XBH194" s="93"/>
      <c r="XBI194" s="93"/>
      <c r="XBJ194" s="93"/>
      <c r="XBK194" s="93"/>
      <c r="XBL194" s="93"/>
      <c r="XBM194" s="93"/>
      <c r="XBN194" s="93"/>
      <c r="XBO194" s="93"/>
      <c r="XBP194" s="93"/>
      <c r="XBQ194" s="93"/>
      <c r="XBR194" s="93"/>
      <c r="XBS194" s="93"/>
      <c r="XBT194" s="93"/>
      <c r="XBU194" s="93"/>
      <c r="XBV194" s="93"/>
      <c r="XBW194" s="93"/>
      <c r="XBX194" s="93"/>
      <c r="XBY194" s="93"/>
      <c r="XBZ194" s="93"/>
      <c r="XCA194" s="93"/>
      <c r="XCB194" s="93"/>
      <c r="XCC194" s="93"/>
      <c r="XCD194" s="93"/>
      <c r="XCE194" s="93"/>
      <c r="XCF194" s="93"/>
      <c r="XCG194" s="93"/>
      <c r="XCH194" s="93"/>
      <c r="XCI194" s="93"/>
      <c r="XCJ194" s="93"/>
      <c r="XCK194" s="93"/>
      <c r="XCL194" s="93"/>
      <c r="XCM194" s="93"/>
      <c r="XCN194" s="93"/>
      <c r="XCO194" s="93"/>
      <c r="XCP194" s="93"/>
      <c r="XCQ194" s="93"/>
      <c r="XCR194" s="93"/>
      <c r="XCS194" s="93"/>
      <c r="XCT194" s="93"/>
      <c r="XCU194" s="93"/>
      <c r="XCV194" s="93"/>
      <c r="XCW194" s="93"/>
      <c r="XCX194" s="93"/>
      <c r="XCY194" s="93"/>
      <c r="XCZ194" s="93"/>
      <c r="XDA194" s="93"/>
      <c r="XDB194" s="93"/>
      <c r="XDC194" s="93"/>
      <c r="XDD194" s="93"/>
      <c r="XDE194" s="93"/>
      <c r="XDF194" s="93"/>
      <c r="XDG194" s="93"/>
      <c r="XDH194" s="93"/>
      <c r="XDI194" s="93"/>
      <c r="XDJ194" s="93"/>
      <c r="XDK194" s="93"/>
      <c r="XDL194" s="93"/>
      <c r="XDM194" s="93"/>
      <c r="XDN194" s="93"/>
      <c r="XDO194" s="93"/>
      <c r="XDP194" s="93"/>
      <c r="XDQ194" s="93"/>
      <c r="XDR194" s="93"/>
      <c r="XDS194" s="93"/>
      <c r="XDT194" s="93"/>
      <c r="XDU194" s="93"/>
      <c r="XDV194" s="93"/>
      <c r="XDW194" s="93"/>
      <c r="XDX194" s="93"/>
      <c r="XDY194" s="93"/>
      <c r="XDZ194" s="93"/>
      <c r="XEA194" s="93"/>
      <c r="XEB194" s="93"/>
      <c r="XEC194" s="93"/>
      <c r="XED194" s="93"/>
      <c r="XEE194" s="93"/>
      <c r="XEF194" s="93"/>
      <c r="XEG194" s="93"/>
      <c r="XEH194" s="93"/>
      <c r="XEI194" s="93"/>
      <c r="XEJ194" s="93"/>
      <c r="XEK194" s="93"/>
      <c r="XEL194" s="93"/>
      <c r="XEM194" s="93"/>
      <c r="XEN194" s="93"/>
      <c r="XEO194" s="93"/>
      <c r="XEP194" s="93"/>
      <c r="XEQ194" s="93"/>
      <c r="XER194" s="93"/>
      <c r="XES194" s="93"/>
      <c r="XET194" s="93"/>
      <c r="XEU194" s="93"/>
      <c r="XEV194" s="93"/>
      <c r="XEW194" s="93"/>
      <c r="XEX194" s="93"/>
      <c r="XEY194" s="93"/>
      <c r="XEZ194" s="93"/>
      <c r="XFA194" s="93"/>
      <c r="XFB194" s="93"/>
      <c r="XFC194" s="93"/>
      <c r="XFD194" s="93"/>
    </row>
    <row r="195" spans="1:1003 1029:2027 2053:3051 3077:4075 4101:5099 5125:6123 6149:7147 7173:8171 8197:9195 9221:10219 10245:11243 11269:12267 12293:13291 13317:14315 14341:15339 15365:16384" s="62" customFormat="1" ht="26.25" hidden="1" customHeight="1">
      <c r="A195" s="8" t="s">
        <v>179</v>
      </c>
      <c r="B195" s="54" t="s">
        <v>321</v>
      </c>
      <c r="C195" s="54">
        <v>0</v>
      </c>
      <c r="D195" s="54">
        <v>0</v>
      </c>
      <c r="E195" s="54">
        <v>0</v>
      </c>
      <c r="F195" s="54">
        <v>10</v>
      </c>
      <c r="G195" s="56">
        <v>0</v>
      </c>
      <c r="H195" s="56"/>
      <c r="I195" s="56">
        <v>-314</v>
      </c>
      <c r="J195" s="9"/>
      <c r="K195" s="10"/>
      <c r="L195" s="11">
        <v>0</v>
      </c>
    </row>
    <row r="196" spans="1:1003 1029:2027 2053:3051 3077:4075 4101:5099 5125:6123 6149:7147 7173:8171 8197:9195 9221:10219 10245:11243 11269:12267 12293:13291 13317:14315 14341:15339 15365:16384" s="62" customFormat="1" ht="21.75" hidden="1" customHeight="1">
      <c r="A196" s="8" t="s">
        <v>182</v>
      </c>
      <c r="B196" s="54" t="s">
        <v>321</v>
      </c>
      <c r="C196" s="54">
        <v>0</v>
      </c>
      <c r="D196" s="54">
        <v>0</v>
      </c>
      <c r="E196" s="54">
        <v>0</v>
      </c>
      <c r="F196" s="54">
        <v>0</v>
      </c>
      <c r="G196" s="56">
        <v>0</v>
      </c>
      <c r="H196" s="56"/>
      <c r="I196" s="56">
        <v>0</v>
      </c>
      <c r="J196" s="9"/>
      <c r="K196" s="19"/>
      <c r="L196" s="11">
        <v>0</v>
      </c>
    </row>
    <row r="197" spans="1:1003 1029:2027 2053:3051 3077:4075 4101:5099 5125:6123 6149:7147 7173:8171 8197:9195 9221:10219 10245:11243 11269:12267 12293:13291 13317:14315 14341:15339 15365:16384" s="62" customFormat="1" ht="26.25" hidden="1" customHeight="1">
      <c r="A197" s="8" t="s">
        <v>183</v>
      </c>
      <c r="B197" s="54" t="s">
        <v>321</v>
      </c>
      <c r="C197" s="54">
        <v>0</v>
      </c>
      <c r="D197" s="54">
        <v>0</v>
      </c>
      <c r="E197" s="54">
        <v>0</v>
      </c>
      <c r="F197" s="54">
        <v>0</v>
      </c>
      <c r="G197" s="56">
        <v>0</v>
      </c>
      <c r="H197" s="56"/>
      <c r="I197" s="56"/>
      <c r="J197" s="9"/>
      <c r="K197" s="12">
        <v>23000</v>
      </c>
      <c r="L197" s="11">
        <v>0</v>
      </c>
    </row>
    <row r="198" spans="1:1003 1029:2027 2053:3051 3077:4075 4101:5099 5125:6123 6149:7147 7173:8171 8197:9195 9221:10219 10245:11243 11269:12267 12293:13291 13317:14315 14341:15339 15365:16384" s="62" customFormat="1" ht="26.25" hidden="1" customHeight="1">
      <c r="A198" s="8" t="s">
        <v>184</v>
      </c>
      <c r="B198" s="54"/>
      <c r="C198" s="54"/>
      <c r="D198" s="54">
        <v>0</v>
      </c>
      <c r="E198" s="54">
        <v>0</v>
      </c>
      <c r="F198" s="54">
        <v>0</v>
      </c>
      <c r="G198" s="56">
        <v>0</v>
      </c>
      <c r="H198" s="56"/>
      <c r="I198" s="56"/>
      <c r="J198" s="9"/>
      <c r="K198" s="12"/>
      <c r="L198" s="11">
        <v>0</v>
      </c>
    </row>
    <row r="199" spans="1:1003 1029:2027 2053:3051 3077:4075 4101:5099 5125:6123 6149:7147 7173:8171 8197:9195 9221:10219 10245:11243 11269:12267 12293:13291 13317:14315 14341:15339 15365:16384" s="62" customFormat="1" ht="26.25" customHeight="1">
      <c r="A199" s="23" t="s">
        <v>99</v>
      </c>
      <c r="B199" s="54" t="s">
        <v>321</v>
      </c>
      <c r="C199" s="54">
        <v>0</v>
      </c>
      <c r="D199" s="54">
        <v>0</v>
      </c>
      <c r="E199" s="54">
        <v>0</v>
      </c>
      <c r="F199" s="54">
        <v>0</v>
      </c>
      <c r="G199" s="56">
        <v>0</v>
      </c>
      <c r="H199" s="56"/>
      <c r="I199" s="56">
        <v>-15</v>
      </c>
      <c r="J199" s="98">
        <v>8</v>
      </c>
      <c r="K199" s="99">
        <v>7500</v>
      </c>
      <c r="L199" s="100">
        <f t="shared" ref="L199:L200" si="1">+K199*J199</f>
        <v>60000</v>
      </c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P199" s="93"/>
      <c r="BS199" s="93"/>
      <c r="BV199" s="93"/>
      <c r="BY199" s="93"/>
      <c r="CB199" s="93"/>
      <c r="CE199" s="93"/>
      <c r="CK199" s="93"/>
      <c r="CT199" s="93"/>
      <c r="CW199" s="93"/>
      <c r="CZ199" s="93"/>
      <c r="DC199" s="93"/>
      <c r="DO199" s="93"/>
      <c r="DU199" s="93"/>
      <c r="DX199" s="93"/>
      <c r="EA199" s="93"/>
      <c r="ED199" s="93"/>
      <c r="EJ199" s="93"/>
      <c r="EM199" s="93"/>
      <c r="EP199" s="93"/>
      <c r="ES199" s="93"/>
      <c r="EU199" s="93"/>
      <c r="EV199" s="93"/>
      <c r="FA199" s="93"/>
      <c r="FD199" s="93"/>
      <c r="FG199" s="93"/>
      <c r="FJ199" s="93"/>
      <c r="FM199" s="93"/>
      <c r="FP199" s="93"/>
      <c r="FS199" s="93"/>
      <c r="FY199" s="93"/>
      <c r="GB199" s="93"/>
      <c r="GE199" s="93"/>
      <c r="GG199" s="93"/>
      <c r="GH199" s="93"/>
      <c r="GP199" s="93"/>
      <c r="GS199" s="93"/>
      <c r="GV199" s="93"/>
      <c r="HG199" s="93"/>
      <c r="HH199" s="93"/>
      <c r="HM199" s="93"/>
      <c r="HQ199" s="93"/>
      <c r="HR199" s="93"/>
      <c r="HZ199" s="93"/>
      <c r="IA199" s="93"/>
      <c r="JA199" s="93"/>
      <c r="JB199" s="93"/>
      <c r="JC199" s="93"/>
      <c r="JD199" s="93"/>
      <c r="JE199" s="93"/>
      <c r="JF199" s="93"/>
      <c r="JG199" s="93"/>
      <c r="JH199" s="93"/>
      <c r="JI199" s="93"/>
      <c r="JJ199" s="93"/>
      <c r="JK199" s="93"/>
      <c r="JL199" s="93"/>
      <c r="JM199" s="93"/>
      <c r="JN199" s="93"/>
      <c r="JO199" s="93"/>
      <c r="JP199" s="93"/>
      <c r="JQ199" s="93"/>
      <c r="JR199" s="93"/>
      <c r="JS199" s="93"/>
      <c r="JT199" s="93"/>
      <c r="JU199" s="93"/>
      <c r="JV199" s="93"/>
      <c r="JW199" s="93"/>
      <c r="JX199" s="93"/>
      <c r="JY199" s="93"/>
      <c r="JZ199" s="93"/>
      <c r="KA199" s="93"/>
      <c r="KB199" s="93"/>
      <c r="KC199" s="93"/>
      <c r="KD199" s="93"/>
      <c r="KE199" s="93"/>
      <c r="KF199" s="93"/>
      <c r="KG199" s="93"/>
      <c r="KH199" s="93"/>
      <c r="KI199" s="93"/>
      <c r="KJ199" s="93"/>
      <c r="KK199" s="93"/>
      <c r="KL199" s="93"/>
      <c r="KM199" s="93"/>
      <c r="KN199" s="93"/>
      <c r="KO199" s="93"/>
      <c r="KP199" s="93"/>
      <c r="KQ199" s="93"/>
      <c r="KR199" s="93"/>
      <c r="KS199" s="93"/>
      <c r="KT199" s="93"/>
      <c r="KU199" s="93"/>
      <c r="KV199" s="93"/>
      <c r="KW199" s="93"/>
      <c r="KX199" s="93"/>
      <c r="KY199" s="93"/>
      <c r="KZ199" s="93"/>
      <c r="LA199" s="93"/>
      <c r="LB199" s="93"/>
      <c r="LC199" s="93"/>
      <c r="LD199" s="93"/>
      <c r="LE199" s="93"/>
      <c r="LF199" s="93"/>
      <c r="LL199" s="93"/>
      <c r="LO199" s="93"/>
      <c r="LR199" s="93"/>
      <c r="LU199" s="93"/>
      <c r="LX199" s="93"/>
      <c r="MA199" s="93"/>
      <c r="MG199" s="93"/>
      <c r="MP199" s="93"/>
      <c r="MS199" s="93"/>
      <c r="MV199" s="93"/>
      <c r="MY199" s="93"/>
      <c r="NK199" s="93"/>
      <c r="NQ199" s="93"/>
      <c r="NT199" s="93"/>
      <c r="NW199" s="93"/>
      <c r="NZ199" s="93"/>
      <c r="OF199" s="93"/>
      <c r="OI199" s="93"/>
      <c r="OL199" s="93"/>
      <c r="OO199" s="93"/>
      <c r="OQ199" s="93"/>
      <c r="OR199" s="93"/>
      <c r="OW199" s="93"/>
      <c r="OZ199" s="93"/>
      <c r="PC199" s="93"/>
      <c r="PF199" s="93"/>
      <c r="PI199" s="93"/>
      <c r="PL199" s="93"/>
      <c r="PO199" s="93"/>
      <c r="PU199" s="93"/>
      <c r="PX199" s="93"/>
      <c r="QA199" s="93"/>
      <c r="QC199" s="93"/>
      <c r="QD199" s="93"/>
      <c r="QL199" s="93"/>
      <c r="QO199" s="93"/>
      <c r="QR199" s="93"/>
      <c r="RC199" s="93"/>
      <c r="RD199" s="93"/>
      <c r="RI199" s="93"/>
      <c r="RM199" s="93"/>
      <c r="RN199" s="93"/>
      <c r="RV199" s="93"/>
      <c r="RW199" s="93"/>
      <c r="SW199" s="93"/>
      <c r="SX199" s="93"/>
      <c r="SY199" s="93"/>
      <c r="SZ199" s="93"/>
      <c r="TA199" s="93"/>
      <c r="TB199" s="93"/>
      <c r="TC199" s="93"/>
      <c r="TD199" s="93"/>
      <c r="TE199" s="93"/>
      <c r="TF199" s="93"/>
      <c r="TG199" s="93"/>
      <c r="TH199" s="93"/>
      <c r="TI199" s="93"/>
      <c r="TJ199" s="93"/>
      <c r="TK199" s="93"/>
      <c r="TL199" s="93"/>
      <c r="TM199" s="93"/>
      <c r="TN199" s="93"/>
      <c r="TO199" s="93"/>
      <c r="TP199" s="93"/>
      <c r="TQ199" s="93"/>
      <c r="TR199" s="93"/>
      <c r="TS199" s="93"/>
      <c r="TT199" s="93"/>
      <c r="TU199" s="93"/>
      <c r="TV199" s="93"/>
      <c r="TW199" s="93"/>
      <c r="TX199" s="93"/>
      <c r="TY199" s="93"/>
      <c r="TZ199" s="93"/>
      <c r="UA199" s="93"/>
      <c r="UB199" s="93"/>
      <c r="UC199" s="93"/>
      <c r="UD199" s="93"/>
      <c r="UE199" s="93"/>
      <c r="UF199" s="93"/>
      <c r="UG199" s="93"/>
      <c r="UH199" s="93"/>
      <c r="UI199" s="93"/>
      <c r="UJ199" s="93"/>
      <c r="UK199" s="93"/>
      <c r="UL199" s="93"/>
      <c r="UM199" s="93"/>
      <c r="UN199" s="93"/>
      <c r="UO199" s="93"/>
      <c r="UP199" s="93"/>
      <c r="UQ199" s="93"/>
      <c r="UR199" s="93"/>
      <c r="US199" s="93"/>
      <c r="UT199" s="93"/>
      <c r="UU199" s="93"/>
      <c r="UV199" s="93"/>
      <c r="UW199" s="93"/>
      <c r="UX199" s="93"/>
      <c r="UY199" s="93"/>
      <c r="UZ199" s="93"/>
      <c r="VA199" s="93"/>
      <c r="VB199" s="93"/>
      <c r="VH199" s="93"/>
      <c r="VK199" s="93"/>
      <c r="VN199" s="93"/>
      <c r="VQ199" s="93"/>
      <c r="VT199" s="93"/>
      <c r="VW199" s="93"/>
      <c r="WC199" s="93"/>
      <c r="WL199" s="93"/>
      <c r="WO199" s="93"/>
      <c r="WR199" s="93"/>
      <c r="WU199" s="93"/>
      <c r="XG199" s="93"/>
      <c r="XM199" s="93"/>
      <c r="XP199" s="93"/>
      <c r="XS199" s="93"/>
      <c r="XV199" s="93"/>
      <c r="YB199" s="93"/>
      <c r="YE199" s="93"/>
      <c r="YH199" s="93"/>
      <c r="YK199" s="93"/>
      <c r="YM199" s="93"/>
      <c r="YN199" s="93"/>
      <c r="YS199" s="93"/>
      <c r="YV199" s="93"/>
      <c r="YY199" s="93"/>
      <c r="ZB199" s="93"/>
      <c r="ZE199" s="93"/>
      <c r="ZH199" s="93"/>
      <c r="ZK199" s="93"/>
      <c r="ZQ199" s="93"/>
      <c r="ZT199" s="93"/>
      <c r="ZW199" s="93"/>
      <c r="ZY199" s="93"/>
      <c r="ZZ199" s="93"/>
      <c r="AAH199" s="93"/>
      <c r="AAK199" s="93"/>
      <c r="AAN199" s="93"/>
      <c r="AAY199" s="93"/>
      <c r="AAZ199" s="93"/>
      <c r="ABE199" s="93"/>
      <c r="ABI199" s="93"/>
      <c r="ABJ199" s="93"/>
      <c r="ABR199" s="93"/>
      <c r="ABS199" s="93"/>
      <c r="ACS199" s="93"/>
      <c r="ACT199" s="93"/>
      <c r="ACU199" s="93"/>
      <c r="ACV199" s="93"/>
      <c r="ACW199" s="93"/>
      <c r="ACX199" s="93"/>
      <c r="ACY199" s="93"/>
      <c r="ACZ199" s="93"/>
      <c r="ADA199" s="93"/>
      <c r="ADB199" s="93"/>
      <c r="ADC199" s="93"/>
      <c r="ADD199" s="93"/>
      <c r="ADE199" s="93"/>
      <c r="ADF199" s="93"/>
      <c r="ADG199" s="93"/>
      <c r="ADH199" s="93"/>
      <c r="ADI199" s="93"/>
      <c r="ADJ199" s="93"/>
      <c r="ADK199" s="93"/>
      <c r="ADL199" s="93"/>
      <c r="ADM199" s="93"/>
      <c r="ADN199" s="93"/>
      <c r="ADO199" s="93"/>
      <c r="ADP199" s="93"/>
      <c r="ADQ199" s="93"/>
      <c r="ADR199" s="93"/>
      <c r="ADS199" s="93"/>
      <c r="ADT199" s="93"/>
      <c r="ADU199" s="93"/>
      <c r="ADV199" s="93"/>
      <c r="ADW199" s="93"/>
      <c r="ADX199" s="93"/>
      <c r="ADY199" s="93"/>
      <c r="ADZ199" s="93"/>
      <c r="AEA199" s="93"/>
      <c r="AEB199" s="93"/>
      <c r="AEC199" s="93"/>
      <c r="AED199" s="93"/>
      <c r="AEE199" s="93"/>
      <c r="AEF199" s="93"/>
      <c r="AEG199" s="93"/>
      <c r="AEH199" s="93"/>
      <c r="AEI199" s="93"/>
      <c r="AEJ199" s="93"/>
      <c r="AEK199" s="93"/>
      <c r="AEL199" s="93"/>
      <c r="AEM199" s="93"/>
      <c r="AEN199" s="93"/>
      <c r="AEO199" s="93"/>
      <c r="AEP199" s="93"/>
      <c r="AEQ199" s="93"/>
      <c r="AER199" s="93"/>
      <c r="AES199" s="93"/>
      <c r="AET199" s="93"/>
      <c r="AEU199" s="93"/>
      <c r="AEV199" s="93"/>
      <c r="AEW199" s="93"/>
      <c r="AEX199" s="93"/>
      <c r="AFD199" s="93"/>
      <c r="AFG199" s="93"/>
      <c r="AFJ199" s="93"/>
      <c r="AFM199" s="93"/>
      <c r="AFP199" s="93"/>
      <c r="AFS199" s="93"/>
      <c r="AFY199" s="93"/>
      <c r="AGH199" s="93"/>
      <c r="AGK199" s="93"/>
      <c r="AGN199" s="93"/>
      <c r="AGQ199" s="93"/>
      <c r="AHC199" s="93"/>
      <c r="AHI199" s="93"/>
      <c r="AHL199" s="93"/>
      <c r="AHO199" s="93"/>
      <c r="AHR199" s="93"/>
      <c r="AHX199" s="93"/>
      <c r="AIA199" s="93"/>
      <c r="AID199" s="93"/>
      <c r="AIG199" s="93"/>
      <c r="AII199" s="93"/>
      <c r="AIJ199" s="93"/>
      <c r="AIO199" s="93"/>
      <c r="AIR199" s="93"/>
      <c r="AIU199" s="93"/>
      <c r="AIX199" s="93"/>
      <c r="AJA199" s="93"/>
      <c r="AJD199" s="93"/>
      <c r="AJG199" s="93"/>
      <c r="AJM199" s="93"/>
      <c r="AJP199" s="93"/>
      <c r="AJS199" s="93"/>
      <c r="AJU199" s="93"/>
      <c r="AJV199" s="93"/>
      <c r="AKD199" s="93"/>
      <c r="AKG199" s="93"/>
      <c r="AKJ199" s="93"/>
      <c r="AKU199" s="93"/>
      <c r="AKV199" s="93"/>
      <c r="ALA199" s="93"/>
      <c r="ALE199" s="93"/>
      <c r="ALF199" s="93"/>
      <c r="ALN199" s="93"/>
      <c r="ALO199" s="93"/>
      <c r="AMO199" s="93"/>
      <c r="AMP199" s="93"/>
      <c r="AMQ199" s="93"/>
      <c r="AMR199" s="93"/>
      <c r="AMS199" s="93"/>
      <c r="AMT199" s="93"/>
      <c r="AMU199" s="93"/>
      <c r="AMV199" s="93"/>
      <c r="AMW199" s="93"/>
      <c r="AMX199" s="93"/>
      <c r="AMY199" s="93"/>
      <c r="AMZ199" s="93"/>
      <c r="ANA199" s="93"/>
      <c r="ANB199" s="93"/>
      <c r="ANC199" s="93"/>
      <c r="AND199" s="93"/>
      <c r="ANE199" s="93"/>
      <c r="ANF199" s="93"/>
      <c r="ANG199" s="93"/>
      <c r="ANH199" s="93"/>
      <c r="ANI199" s="93"/>
      <c r="ANJ199" s="93"/>
      <c r="ANK199" s="93"/>
      <c r="ANL199" s="93"/>
      <c r="ANM199" s="93"/>
      <c r="ANN199" s="93"/>
      <c r="ANO199" s="93"/>
      <c r="ANP199" s="93"/>
      <c r="ANQ199" s="93"/>
      <c r="ANR199" s="93"/>
      <c r="ANS199" s="93"/>
      <c r="ANT199" s="93"/>
      <c r="ANU199" s="93"/>
      <c r="ANV199" s="93"/>
      <c r="ANW199" s="93"/>
      <c r="ANX199" s="93"/>
      <c r="ANY199" s="93"/>
      <c r="ANZ199" s="93"/>
      <c r="AOA199" s="93"/>
      <c r="AOB199" s="93"/>
      <c r="AOC199" s="93"/>
      <c r="AOD199" s="93"/>
      <c r="AOE199" s="93"/>
      <c r="AOF199" s="93"/>
      <c r="AOG199" s="93"/>
      <c r="AOH199" s="93"/>
      <c r="AOI199" s="93"/>
      <c r="AOJ199" s="93"/>
      <c r="AOK199" s="93"/>
      <c r="AOL199" s="93"/>
      <c r="AOM199" s="93"/>
      <c r="AON199" s="93"/>
      <c r="AOO199" s="93"/>
      <c r="AOP199" s="93"/>
      <c r="AOQ199" s="93"/>
      <c r="AOR199" s="93"/>
      <c r="AOS199" s="93"/>
      <c r="AOT199" s="93"/>
      <c r="AOZ199" s="93"/>
      <c r="APC199" s="93"/>
      <c r="APF199" s="93"/>
      <c r="API199" s="93"/>
      <c r="APL199" s="93"/>
      <c r="APO199" s="93"/>
      <c r="APU199" s="93"/>
      <c r="AQD199" s="93"/>
      <c r="AQG199" s="93"/>
      <c r="AQJ199" s="93"/>
      <c r="AQM199" s="93"/>
      <c r="AQY199" s="93"/>
      <c r="ARE199" s="93"/>
      <c r="ARH199" s="93"/>
      <c r="ARK199" s="93"/>
      <c r="ARN199" s="93"/>
      <c r="ART199" s="93"/>
      <c r="ARW199" s="93"/>
      <c r="ARZ199" s="93"/>
      <c r="ASC199" s="93"/>
      <c r="ASE199" s="93"/>
      <c r="ASF199" s="93"/>
      <c r="ASK199" s="93"/>
      <c r="ASN199" s="93"/>
      <c r="ASQ199" s="93"/>
      <c r="AST199" s="93"/>
      <c r="ASW199" s="93"/>
      <c r="ASZ199" s="93"/>
      <c r="ATC199" s="93"/>
      <c r="ATI199" s="93"/>
      <c r="ATL199" s="93"/>
      <c r="ATO199" s="93"/>
      <c r="ATQ199" s="93"/>
      <c r="ATR199" s="93"/>
      <c r="ATZ199" s="93"/>
      <c r="AUC199" s="93"/>
      <c r="AUF199" s="93"/>
      <c r="AUQ199" s="93"/>
      <c r="AUR199" s="93"/>
      <c r="AUW199" s="93"/>
      <c r="AVA199" s="93"/>
      <c r="AVB199" s="93"/>
      <c r="AVJ199" s="93"/>
      <c r="AVK199" s="93"/>
      <c r="AWK199" s="93"/>
      <c r="AWL199" s="93"/>
      <c r="AWM199" s="93"/>
      <c r="AWN199" s="93"/>
      <c r="AWO199" s="93"/>
      <c r="AWP199" s="93"/>
      <c r="AWQ199" s="93"/>
      <c r="AWR199" s="93"/>
      <c r="AWS199" s="93"/>
      <c r="AWT199" s="93"/>
      <c r="AWU199" s="93"/>
      <c r="AWV199" s="93"/>
      <c r="AWW199" s="93"/>
      <c r="AWX199" s="93"/>
      <c r="AWY199" s="93"/>
      <c r="AWZ199" s="93"/>
      <c r="AXA199" s="93"/>
      <c r="AXB199" s="93"/>
      <c r="AXC199" s="93"/>
      <c r="AXD199" s="93"/>
      <c r="AXE199" s="93"/>
      <c r="AXF199" s="93"/>
      <c r="AXG199" s="93"/>
      <c r="AXH199" s="93"/>
      <c r="AXI199" s="93"/>
      <c r="AXJ199" s="93"/>
      <c r="AXK199" s="93"/>
      <c r="AXL199" s="93"/>
      <c r="AXM199" s="93"/>
      <c r="AXN199" s="93"/>
      <c r="AXO199" s="93"/>
      <c r="AXP199" s="93"/>
      <c r="AXQ199" s="93"/>
      <c r="AXR199" s="93"/>
      <c r="AXS199" s="93"/>
      <c r="AXT199" s="93"/>
      <c r="AXU199" s="93"/>
      <c r="AXV199" s="93"/>
      <c r="AXW199" s="93"/>
      <c r="AXX199" s="93"/>
      <c r="AXY199" s="93"/>
      <c r="AXZ199" s="93"/>
      <c r="AYA199" s="93"/>
      <c r="AYB199" s="93"/>
      <c r="AYC199" s="93"/>
      <c r="AYD199" s="93"/>
      <c r="AYE199" s="93"/>
      <c r="AYF199" s="93"/>
      <c r="AYG199" s="93"/>
      <c r="AYH199" s="93"/>
      <c r="AYI199" s="93"/>
      <c r="AYJ199" s="93"/>
      <c r="AYK199" s="93"/>
      <c r="AYL199" s="93"/>
      <c r="AYM199" s="93"/>
      <c r="AYN199" s="93"/>
      <c r="AYO199" s="93"/>
      <c r="AYP199" s="93"/>
      <c r="AYV199" s="93"/>
      <c r="AYY199" s="93"/>
      <c r="AZB199" s="93"/>
      <c r="AZE199" s="93"/>
      <c r="AZH199" s="93"/>
      <c r="AZK199" s="93"/>
      <c r="AZQ199" s="93"/>
      <c r="AZZ199" s="93"/>
      <c r="BAC199" s="93"/>
      <c r="BAF199" s="93"/>
      <c r="BAI199" s="93"/>
      <c r="BAU199" s="93"/>
      <c r="BBA199" s="93"/>
      <c r="BBD199" s="93"/>
      <c r="BBG199" s="93"/>
      <c r="BBJ199" s="93"/>
      <c r="BBP199" s="93"/>
      <c r="BBS199" s="93"/>
      <c r="BBV199" s="93"/>
      <c r="BBY199" s="93"/>
      <c r="BCA199" s="93"/>
      <c r="BCB199" s="93"/>
      <c r="BCG199" s="93"/>
      <c r="BCJ199" s="93"/>
      <c r="BCM199" s="93"/>
      <c r="BCP199" s="93"/>
      <c r="BCS199" s="93"/>
      <c r="BCV199" s="93"/>
      <c r="BCY199" s="93"/>
      <c r="BDE199" s="93"/>
      <c r="BDH199" s="93"/>
      <c r="BDK199" s="93"/>
      <c r="BDM199" s="93"/>
      <c r="BDN199" s="93"/>
      <c r="BDV199" s="93"/>
      <c r="BDY199" s="93"/>
      <c r="BEB199" s="93"/>
      <c r="BEM199" s="93"/>
      <c r="BEN199" s="93"/>
      <c r="BES199" s="93"/>
      <c r="BEW199" s="93"/>
      <c r="BEX199" s="93"/>
      <c r="BFF199" s="93"/>
      <c r="BFG199" s="93"/>
      <c r="BGG199" s="93"/>
      <c r="BGH199" s="93"/>
      <c r="BGI199" s="93"/>
      <c r="BGJ199" s="93"/>
      <c r="BGK199" s="93"/>
      <c r="BGL199" s="93"/>
      <c r="BGM199" s="93"/>
      <c r="BGN199" s="93"/>
      <c r="BGO199" s="93"/>
      <c r="BGP199" s="93"/>
      <c r="BGQ199" s="93"/>
      <c r="BGR199" s="93"/>
      <c r="BGS199" s="93"/>
      <c r="BGT199" s="93"/>
      <c r="BGU199" s="93"/>
      <c r="BGV199" s="93"/>
      <c r="BGW199" s="93"/>
      <c r="BGX199" s="93"/>
      <c r="BGY199" s="93"/>
      <c r="BGZ199" s="93"/>
      <c r="BHA199" s="93"/>
      <c r="BHB199" s="93"/>
      <c r="BHC199" s="93"/>
      <c r="BHD199" s="93"/>
      <c r="BHE199" s="93"/>
      <c r="BHF199" s="93"/>
      <c r="BHG199" s="93"/>
      <c r="BHH199" s="93"/>
      <c r="BHI199" s="93"/>
      <c r="BHJ199" s="93"/>
      <c r="BHK199" s="93"/>
      <c r="BHL199" s="93"/>
      <c r="BHM199" s="93"/>
      <c r="BHN199" s="93"/>
      <c r="BHO199" s="93"/>
      <c r="BHP199" s="93"/>
      <c r="BHQ199" s="93"/>
      <c r="BHR199" s="93"/>
      <c r="BHS199" s="93"/>
      <c r="BHT199" s="93"/>
      <c r="BHU199" s="93"/>
      <c r="BHV199" s="93"/>
      <c r="BHW199" s="93"/>
      <c r="BHX199" s="93"/>
      <c r="BHY199" s="93"/>
      <c r="BHZ199" s="93"/>
      <c r="BIA199" s="93"/>
      <c r="BIB199" s="93"/>
      <c r="BIC199" s="93"/>
      <c r="BID199" s="93"/>
      <c r="BIE199" s="93"/>
      <c r="BIF199" s="93"/>
      <c r="BIG199" s="93"/>
      <c r="BIH199" s="93"/>
      <c r="BII199" s="93"/>
      <c r="BIJ199" s="93"/>
      <c r="BIK199" s="93"/>
      <c r="BIL199" s="93"/>
      <c r="BIR199" s="93"/>
      <c r="BIU199" s="93"/>
      <c r="BIX199" s="93"/>
      <c r="BJA199" s="93"/>
      <c r="BJD199" s="93"/>
      <c r="BJG199" s="93"/>
      <c r="BJM199" s="93"/>
      <c r="BJV199" s="93"/>
      <c r="BJY199" s="93"/>
      <c r="BKB199" s="93"/>
      <c r="BKE199" s="93"/>
      <c r="BKQ199" s="93"/>
      <c r="BKW199" s="93"/>
      <c r="BKZ199" s="93"/>
      <c r="BLC199" s="93"/>
      <c r="BLF199" s="93"/>
      <c r="BLL199" s="93"/>
      <c r="BLO199" s="93"/>
      <c r="BLR199" s="93"/>
      <c r="BLU199" s="93"/>
      <c r="BLW199" s="93"/>
      <c r="BLX199" s="93"/>
      <c r="BMC199" s="93"/>
      <c r="BMF199" s="93"/>
      <c r="BMI199" s="93"/>
      <c r="BML199" s="93"/>
      <c r="BMO199" s="93"/>
      <c r="BMR199" s="93"/>
      <c r="BMU199" s="93"/>
      <c r="BNA199" s="93"/>
      <c r="BND199" s="93"/>
      <c r="BNG199" s="93"/>
      <c r="BNI199" s="93"/>
      <c r="BNJ199" s="93"/>
      <c r="BNR199" s="93"/>
      <c r="BNU199" s="93"/>
      <c r="BNX199" s="93"/>
      <c r="BOI199" s="93"/>
      <c r="BOJ199" s="93"/>
      <c r="BOO199" s="93"/>
      <c r="BOS199" s="93"/>
      <c r="BOT199" s="93"/>
      <c r="BPB199" s="93"/>
      <c r="BPC199" s="93"/>
      <c r="BQC199" s="93"/>
      <c r="BQD199" s="93"/>
      <c r="BQE199" s="93"/>
      <c r="BQF199" s="93"/>
      <c r="BQG199" s="93"/>
      <c r="BQH199" s="93"/>
      <c r="BQI199" s="93"/>
      <c r="BQJ199" s="93"/>
      <c r="BQK199" s="93"/>
      <c r="BQL199" s="93"/>
      <c r="BQM199" s="93"/>
      <c r="BQN199" s="93"/>
      <c r="BQO199" s="93"/>
      <c r="BQP199" s="93"/>
      <c r="BQQ199" s="93"/>
      <c r="BQR199" s="93"/>
      <c r="BQS199" s="93"/>
      <c r="BQT199" s="93"/>
      <c r="BQU199" s="93"/>
      <c r="BQV199" s="93"/>
      <c r="BQW199" s="93"/>
      <c r="BQX199" s="93"/>
      <c r="BQY199" s="93"/>
      <c r="BQZ199" s="93"/>
      <c r="BRA199" s="93"/>
      <c r="BRB199" s="93"/>
      <c r="BRC199" s="93"/>
      <c r="BRD199" s="93"/>
      <c r="BRE199" s="93"/>
      <c r="BRF199" s="93"/>
      <c r="BRG199" s="93"/>
      <c r="BRH199" s="93"/>
      <c r="BRI199" s="93"/>
      <c r="BRJ199" s="93"/>
      <c r="BRK199" s="93"/>
      <c r="BRL199" s="93"/>
      <c r="BRM199" s="93"/>
      <c r="BRN199" s="93"/>
      <c r="BRO199" s="93"/>
      <c r="BRP199" s="93"/>
      <c r="BRQ199" s="93"/>
      <c r="BRR199" s="93"/>
      <c r="BRS199" s="93"/>
      <c r="BRT199" s="93"/>
      <c r="BRU199" s="93"/>
      <c r="BRV199" s="93"/>
      <c r="BRW199" s="93"/>
      <c r="BRX199" s="93"/>
      <c r="BRY199" s="93"/>
      <c r="BRZ199" s="93"/>
      <c r="BSA199" s="93"/>
      <c r="BSB199" s="93"/>
      <c r="BSC199" s="93"/>
      <c r="BSD199" s="93"/>
      <c r="BSE199" s="93"/>
      <c r="BSF199" s="93"/>
      <c r="BSG199" s="93"/>
      <c r="BSH199" s="93"/>
      <c r="BSN199" s="93"/>
      <c r="BSQ199" s="93"/>
      <c r="BST199" s="93"/>
      <c r="BSW199" s="93"/>
      <c r="BSZ199" s="93"/>
      <c r="BTC199" s="93"/>
      <c r="BTI199" s="93"/>
      <c r="BTR199" s="93"/>
      <c r="BTU199" s="93"/>
      <c r="BTX199" s="93"/>
      <c r="BUA199" s="93"/>
      <c r="BUM199" s="93"/>
      <c r="BUS199" s="93"/>
      <c r="BUV199" s="93"/>
      <c r="BUY199" s="93"/>
      <c r="BVB199" s="93"/>
      <c r="BVH199" s="93"/>
      <c r="BVK199" s="93"/>
      <c r="BVN199" s="93"/>
      <c r="BVQ199" s="93"/>
      <c r="BVS199" s="93"/>
      <c r="BVT199" s="93"/>
      <c r="BVY199" s="93"/>
      <c r="BWB199" s="93"/>
      <c r="BWE199" s="93"/>
      <c r="BWH199" s="93"/>
      <c r="BWK199" s="93"/>
      <c r="BWN199" s="93"/>
      <c r="BWQ199" s="93"/>
      <c r="BWW199" s="93"/>
      <c r="BWZ199" s="93"/>
      <c r="BXC199" s="93"/>
      <c r="BXE199" s="93"/>
      <c r="BXF199" s="93"/>
      <c r="BXN199" s="93"/>
      <c r="BXQ199" s="93"/>
      <c r="BXT199" s="93"/>
      <c r="BYE199" s="93"/>
      <c r="BYF199" s="93"/>
      <c r="BYK199" s="93"/>
      <c r="BYO199" s="93"/>
      <c r="BYP199" s="93"/>
      <c r="BYX199" s="93"/>
      <c r="BYY199" s="93"/>
      <c r="BZY199" s="93"/>
      <c r="BZZ199" s="93"/>
      <c r="CAA199" s="93"/>
      <c r="CAB199" s="93"/>
      <c r="CAC199" s="93"/>
      <c r="CAD199" s="93"/>
      <c r="CAE199" s="93"/>
      <c r="CAF199" s="93"/>
      <c r="CAG199" s="93"/>
      <c r="CAH199" s="93"/>
      <c r="CAI199" s="93"/>
      <c r="CAJ199" s="93"/>
      <c r="CAK199" s="93"/>
      <c r="CAL199" s="93"/>
      <c r="CAM199" s="93"/>
      <c r="CAN199" s="93"/>
      <c r="CAO199" s="93"/>
      <c r="CAP199" s="93"/>
      <c r="CAQ199" s="93"/>
      <c r="CAR199" s="93"/>
      <c r="CAS199" s="93"/>
      <c r="CAT199" s="93"/>
      <c r="CAU199" s="93"/>
      <c r="CAV199" s="93"/>
      <c r="CAW199" s="93"/>
      <c r="CAX199" s="93"/>
      <c r="CAY199" s="93"/>
      <c r="CAZ199" s="93"/>
      <c r="CBA199" s="93"/>
      <c r="CBB199" s="93"/>
      <c r="CBC199" s="93"/>
      <c r="CBD199" s="93"/>
      <c r="CBE199" s="93"/>
      <c r="CBF199" s="93"/>
      <c r="CBG199" s="93"/>
      <c r="CBH199" s="93"/>
      <c r="CBI199" s="93"/>
      <c r="CBJ199" s="93"/>
      <c r="CBK199" s="93"/>
      <c r="CBL199" s="93"/>
      <c r="CBM199" s="93"/>
      <c r="CBN199" s="93"/>
      <c r="CBO199" s="93"/>
      <c r="CBP199" s="93"/>
      <c r="CBQ199" s="93"/>
      <c r="CBR199" s="93"/>
      <c r="CBS199" s="93"/>
      <c r="CBT199" s="93"/>
      <c r="CBU199" s="93"/>
      <c r="CBV199" s="93"/>
      <c r="CBW199" s="93"/>
      <c r="CBX199" s="93"/>
      <c r="CBY199" s="93"/>
      <c r="CBZ199" s="93"/>
      <c r="CCA199" s="93"/>
      <c r="CCB199" s="93"/>
      <c r="CCC199" s="93"/>
      <c r="CCD199" s="93"/>
      <c r="CCJ199" s="93"/>
      <c r="CCM199" s="93"/>
      <c r="CCP199" s="93"/>
      <c r="CCS199" s="93"/>
      <c r="CCV199" s="93"/>
      <c r="CCY199" s="93"/>
      <c r="CDE199" s="93"/>
      <c r="CDN199" s="93"/>
      <c r="CDQ199" s="93"/>
      <c r="CDT199" s="93"/>
      <c r="CDW199" s="93"/>
      <c r="CEI199" s="93"/>
      <c r="CEO199" s="93"/>
      <c r="CER199" s="93"/>
      <c r="CEU199" s="93"/>
      <c r="CEX199" s="93"/>
      <c r="CFD199" s="93"/>
      <c r="CFG199" s="93"/>
      <c r="CFJ199" s="93"/>
      <c r="CFM199" s="93"/>
      <c r="CFO199" s="93"/>
      <c r="CFP199" s="93"/>
      <c r="CFU199" s="93"/>
      <c r="CFX199" s="93"/>
      <c r="CGA199" s="93"/>
      <c r="CGD199" s="93"/>
      <c r="CGG199" s="93"/>
      <c r="CGJ199" s="93"/>
      <c r="CGM199" s="93"/>
      <c r="CGS199" s="93"/>
      <c r="CGV199" s="93"/>
      <c r="CGY199" s="93"/>
      <c r="CHA199" s="93"/>
      <c r="CHB199" s="93"/>
      <c r="CHJ199" s="93"/>
      <c r="CHM199" s="93"/>
      <c r="CHP199" s="93"/>
      <c r="CIA199" s="93"/>
      <c r="CIB199" s="93"/>
      <c r="CIG199" s="93"/>
      <c r="CIK199" s="93"/>
      <c r="CIL199" s="93"/>
      <c r="CIT199" s="93"/>
      <c r="CIU199" s="93"/>
      <c r="CJU199" s="93"/>
      <c r="CJV199" s="93"/>
      <c r="CJW199" s="93"/>
      <c r="CJX199" s="93"/>
      <c r="CJY199" s="93"/>
      <c r="CJZ199" s="93"/>
      <c r="CKA199" s="93"/>
      <c r="CKB199" s="93"/>
      <c r="CKC199" s="93"/>
      <c r="CKD199" s="93"/>
      <c r="CKE199" s="93"/>
      <c r="CKF199" s="93"/>
      <c r="CKG199" s="93"/>
      <c r="CKH199" s="93"/>
      <c r="CKI199" s="93"/>
      <c r="CKJ199" s="93"/>
      <c r="CKK199" s="93"/>
      <c r="CKL199" s="93"/>
      <c r="CKM199" s="93"/>
      <c r="CKN199" s="93"/>
      <c r="CKO199" s="93"/>
      <c r="CKP199" s="93"/>
      <c r="CKQ199" s="93"/>
      <c r="CKR199" s="93"/>
      <c r="CKS199" s="93"/>
      <c r="CKT199" s="93"/>
      <c r="CKU199" s="93"/>
      <c r="CKV199" s="93"/>
      <c r="CKW199" s="93"/>
      <c r="CKX199" s="93"/>
      <c r="CKY199" s="93"/>
      <c r="CKZ199" s="93"/>
      <c r="CLA199" s="93"/>
      <c r="CLB199" s="93"/>
      <c r="CLC199" s="93"/>
      <c r="CLD199" s="93"/>
      <c r="CLE199" s="93"/>
      <c r="CLF199" s="93"/>
      <c r="CLG199" s="93"/>
      <c r="CLH199" s="93"/>
      <c r="CLI199" s="93"/>
      <c r="CLJ199" s="93"/>
      <c r="CLK199" s="93"/>
      <c r="CLL199" s="93"/>
      <c r="CLM199" s="93"/>
      <c r="CLN199" s="93"/>
      <c r="CLO199" s="93"/>
      <c r="CLP199" s="93"/>
      <c r="CLQ199" s="93"/>
      <c r="CLR199" s="93"/>
      <c r="CLS199" s="93"/>
      <c r="CLT199" s="93"/>
      <c r="CLU199" s="93"/>
      <c r="CLV199" s="93"/>
      <c r="CLW199" s="93"/>
      <c r="CLX199" s="93"/>
      <c r="CLY199" s="93"/>
      <c r="CLZ199" s="93"/>
      <c r="CMF199" s="93"/>
      <c r="CMI199" s="93"/>
      <c r="CML199" s="93"/>
      <c r="CMO199" s="93"/>
      <c r="CMR199" s="93"/>
      <c r="CMU199" s="93"/>
      <c r="CNA199" s="93"/>
      <c r="CNJ199" s="93"/>
      <c r="CNM199" s="93"/>
      <c r="CNP199" s="93"/>
      <c r="CNS199" s="93"/>
      <c r="COE199" s="93"/>
      <c r="COK199" s="93"/>
      <c r="CON199" s="93"/>
      <c r="COQ199" s="93"/>
      <c r="COT199" s="93"/>
      <c r="COZ199" s="93"/>
      <c r="CPC199" s="93"/>
      <c r="CPF199" s="93"/>
      <c r="CPI199" s="93"/>
      <c r="CPK199" s="93"/>
      <c r="CPL199" s="93"/>
      <c r="CPQ199" s="93"/>
      <c r="CPT199" s="93"/>
      <c r="CPW199" s="93"/>
      <c r="CPZ199" s="93"/>
      <c r="CQC199" s="93"/>
      <c r="CQF199" s="93"/>
      <c r="CQI199" s="93"/>
      <c r="CQO199" s="93"/>
      <c r="CQR199" s="93"/>
      <c r="CQU199" s="93"/>
      <c r="CQW199" s="93"/>
      <c r="CQX199" s="93"/>
      <c r="CRF199" s="93"/>
      <c r="CRI199" s="93"/>
      <c r="CRL199" s="93"/>
      <c r="CRW199" s="93"/>
      <c r="CRX199" s="93"/>
      <c r="CSC199" s="93"/>
      <c r="CSG199" s="93"/>
      <c r="CSH199" s="93"/>
      <c r="CSP199" s="93"/>
      <c r="CSQ199" s="93"/>
      <c r="CTQ199" s="93"/>
      <c r="CTR199" s="93"/>
      <c r="CTS199" s="93"/>
      <c r="CTT199" s="93"/>
      <c r="CTU199" s="93"/>
      <c r="CTV199" s="93"/>
      <c r="CTW199" s="93"/>
      <c r="CTX199" s="93"/>
      <c r="CTY199" s="93"/>
      <c r="CTZ199" s="93"/>
      <c r="CUA199" s="93"/>
      <c r="CUB199" s="93"/>
      <c r="CUC199" s="93"/>
      <c r="CUD199" s="93"/>
      <c r="CUE199" s="93"/>
      <c r="CUF199" s="93"/>
      <c r="CUG199" s="93"/>
      <c r="CUH199" s="93"/>
      <c r="CUI199" s="93"/>
      <c r="CUJ199" s="93"/>
      <c r="CUK199" s="93"/>
      <c r="CUL199" s="93"/>
      <c r="CUM199" s="93"/>
      <c r="CUN199" s="93"/>
      <c r="CUO199" s="93"/>
      <c r="CUP199" s="93"/>
      <c r="CUQ199" s="93"/>
      <c r="CUR199" s="93"/>
      <c r="CUS199" s="93"/>
      <c r="CUT199" s="93"/>
      <c r="CUU199" s="93"/>
      <c r="CUV199" s="93"/>
      <c r="CUW199" s="93"/>
      <c r="CUX199" s="93"/>
      <c r="CUY199" s="93"/>
      <c r="CUZ199" s="93"/>
      <c r="CVA199" s="93"/>
      <c r="CVB199" s="93"/>
      <c r="CVC199" s="93"/>
      <c r="CVD199" s="93"/>
      <c r="CVE199" s="93"/>
      <c r="CVF199" s="93"/>
      <c r="CVG199" s="93"/>
      <c r="CVH199" s="93"/>
      <c r="CVI199" s="93"/>
      <c r="CVJ199" s="93"/>
      <c r="CVK199" s="93"/>
      <c r="CVL199" s="93"/>
      <c r="CVM199" s="93"/>
      <c r="CVN199" s="93"/>
      <c r="CVO199" s="93"/>
      <c r="CVP199" s="93"/>
      <c r="CVQ199" s="93"/>
      <c r="CVR199" s="93"/>
      <c r="CVS199" s="93"/>
      <c r="CVT199" s="93"/>
      <c r="CVU199" s="93"/>
      <c r="CVV199" s="93"/>
      <c r="CWB199" s="93"/>
      <c r="CWE199" s="93"/>
      <c r="CWH199" s="93"/>
      <c r="CWK199" s="93"/>
      <c r="CWN199" s="93"/>
      <c r="CWQ199" s="93"/>
      <c r="CWW199" s="93"/>
      <c r="CXF199" s="93"/>
      <c r="CXI199" s="93"/>
      <c r="CXL199" s="93"/>
      <c r="CXO199" s="93"/>
      <c r="CYA199" s="93"/>
      <c r="CYG199" s="93"/>
      <c r="CYJ199" s="93"/>
      <c r="CYM199" s="93"/>
      <c r="CYP199" s="93"/>
      <c r="CYV199" s="93"/>
      <c r="CYY199" s="93"/>
      <c r="CZB199" s="93"/>
      <c r="CZE199" s="93"/>
      <c r="CZG199" s="93"/>
      <c r="CZH199" s="93"/>
      <c r="CZM199" s="93"/>
      <c r="CZP199" s="93"/>
      <c r="CZS199" s="93"/>
      <c r="CZV199" s="93"/>
      <c r="CZY199" s="93"/>
      <c r="DAB199" s="93"/>
      <c r="DAE199" s="93"/>
      <c r="DAK199" s="93"/>
      <c r="DAN199" s="93"/>
      <c r="DAQ199" s="93"/>
      <c r="DAS199" s="93"/>
      <c r="DAT199" s="93"/>
      <c r="DBB199" s="93"/>
      <c r="DBE199" s="93"/>
      <c r="DBH199" s="93"/>
      <c r="DBS199" s="93"/>
      <c r="DBT199" s="93"/>
      <c r="DBY199" s="93"/>
      <c r="DCC199" s="93"/>
      <c r="DCD199" s="93"/>
      <c r="DCL199" s="93"/>
      <c r="DCM199" s="93"/>
      <c r="DDM199" s="93"/>
      <c r="DDN199" s="93"/>
      <c r="DDO199" s="93"/>
      <c r="DDP199" s="93"/>
      <c r="DDQ199" s="93"/>
      <c r="DDR199" s="93"/>
      <c r="DDS199" s="93"/>
      <c r="DDT199" s="93"/>
      <c r="DDU199" s="93"/>
      <c r="DDV199" s="93"/>
      <c r="DDW199" s="93"/>
      <c r="DDX199" s="93"/>
      <c r="DDY199" s="93"/>
      <c r="DDZ199" s="93"/>
      <c r="DEA199" s="93"/>
      <c r="DEB199" s="93"/>
      <c r="DEC199" s="93"/>
      <c r="DED199" s="93"/>
      <c r="DEE199" s="93"/>
      <c r="DEF199" s="93"/>
      <c r="DEG199" s="93"/>
      <c r="DEH199" s="93"/>
      <c r="DEI199" s="93"/>
      <c r="DEJ199" s="93"/>
      <c r="DEK199" s="93"/>
      <c r="DEL199" s="93"/>
      <c r="DEM199" s="93"/>
      <c r="DEN199" s="93"/>
      <c r="DEO199" s="93"/>
      <c r="DEP199" s="93"/>
      <c r="DEQ199" s="93"/>
      <c r="DER199" s="93"/>
      <c r="DES199" s="93"/>
      <c r="DET199" s="93"/>
      <c r="DEU199" s="93"/>
      <c r="DEV199" s="93"/>
      <c r="DEW199" s="93"/>
      <c r="DEX199" s="93"/>
      <c r="DEY199" s="93"/>
      <c r="DEZ199" s="93"/>
      <c r="DFA199" s="93"/>
      <c r="DFB199" s="93"/>
      <c r="DFC199" s="93"/>
      <c r="DFD199" s="93"/>
      <c r="DFE199" s="93"/>
      <c r="DFF199" s="93"/>
      <c r="DFG199" s="93"/>
      <c r="DFH199" s="93"/>
      <c r="DFI199" s="93"/>
      <c r="DFJ199" s="93"/>
      <c r="DFK199" s="93"/>
      <c r="DFL199" s="93"/>
      <c r="DFM199" s="93"/>
      <c r="DFN199" s="93"/>
      <c r="DFO199" s="93"/>
      <c r="DFP199" s="93"/>
      <c r="DFQ199" s="93"/>
      <c r="DFR199" s="93"/>
      <c r="DFX199" s="93"/>
      <c r="DGA199" s="93"/>
      <c r="DGD199" s="93"/>
      <c r="DGG199" s="93"/>
      <c r="DGJ199" s="93"/>
      <c r="DGM199" s="93"/>
      <c r="DGS199" s="93"/>
      <c r="DHB199" s="93"/>
      <c r="DHE199" s="93"/>
      <c r="DHH199" s="93"/>
      <c r="DHK199" s="93"/>
      <c r="DHW199" s="93"/>
      <c r="DIC199" s="93"/>
      <c r="DIF199" s="93"/>
      <c r="DII199" s="93"/>
      <c r="DIL199" s="93"/>
      <c r="DIR199" s="93"/>
      <c r="DIU199" s="93"/>
      <c r="DIX199" s="93"/>
      <c r="DJA199" s="93"/>
      <c r="DJC199" s="93"/>
      <c r="DJD199" s="93"/>
      <c r="DJI199" s="93"/>
      <c r="DJL199" s="93"/>
      <c r="DJO199" s="93"/>
      <c r="DJR199" s="93"/>
      <c r="DJU199" s="93"/>
      <c r="DJX199" s="93"/>
      <c r="DKA199" s="93"/>
      <c r="DKG199" s="93"/>
      <c r="DKJ199" s="93"/>
      <c r="DKM199" s="93"/>
      <c r="DKO199" s="93"/>
      <c r="DKP199" s="93"/>
      <c r="DKX199" s="93"/>
      <c r="DLA199" s="93"/>
      <c r="DLD199" s="93"/>
      <c r="DLO199" s="93"/>
      <c r="DLP199" s="93"/>
      <c r="DLU199" s="93"/>
      <c r="DLY199" s="93"/>
      <c r="DLZ199" s="93"/>
      <c r="DMH199" s="93"/>
      <c r="DMI199" s="93"/>
      <c r="DNI199" s="93"/>
      <c r="DNJ199" s="93"/>
      <c r="DNK199" s="93"/>
      <c r="DNL199" s="93"/>
      <c r="DNM199" s="93"/>
      <c r="DNN199" s="93"/>
      <c r="DNO199" s="93"/>
      <c r="DNP199" s="93"/>
      <c r="DNQ199" s="93"/>
      <c r="DNR199" s="93"/>
      <c r="DNS199" s="93"/>
      <c r="DNT199" s="93"/>
      <c r="DNU199" s="93"/>
      <c r="DNV199" s="93"/>
      <c r="DNW199" s="93"/>
      <c r="DNX199" s="93"/>
      <c r="DNY199" s="93"/>
      <c r="DNZ199" s="93"/>
      <c r="DOA199" s="93"/>
      <c r="DOB199" s="93"/>
      <c r="DOC199" s="93"/>
      <c r="DOD199" s="93"/>
      <c r="DOE199" s="93"/>
      <c r="DOF199" s="93"/>
      <c r="DOG199" s="93"/>
      <c r="DOH199" s="93"/>
      <c r="DOI199" s="93"/>
      <c r="DOJ199" s="93"/>
      <c r="DOK199" s="93"/>
      <c r="DOL199" s="93"/>
      <c r="DOM199" s="93"/>
      <c r="DON199" s="93"/>
      <c r="DOO199" s="93"/>
      <c r="DOP199" s="93"/>
      <c r="DOQ199" s="93"/>
      <c r="DOR199" s="93"/>
      <c r="DOS199" s="93"/>
      <c r="DOT199" s="93"/>
      <c r="DOU199" s="93"/>
      <c r="DOV199" s="93"/>
      <c r="DOW199" s="93"/>
      <c r="DOX199" s="93"/>
      <c r="DOY199" s="93"/>
      <c r="DOZ199" s="93"/>
      <c r="DPA199" s="93"/>
      <c r="DPB199" s="93"/>
      <c r="DPC199" s="93"/>
      <c r="DPD199" s="93"/>
      <c r="DPE199" s="93"/>
      <c r="DPF199" s="93"/>
      <c r="DPG199" s="93"/>
      <c r="DPH199" s="93"/>
      <c r="DPI199" s="93"/>
      <c r="DPJ199" s="93"/>
      <c r="DPK199" s="93"/>
      <c r="DPL199" s="93"/>
      <c r="DPM199" s="93"/>
      <c r="DPN199" s="93"/>
      <c r="DPT199" s="93"/>
      <c r="DPW199" s="93"/>
      <c r="DPZ199" s="93"/>
      <c r="DQC199" s="93"/>
      <c r="DQF199" s="93"/>
      <c r="DQI199" s="93"/>
      <c r="DQO199" s="93"/>
      <c r="DQX199" s="93"/>
      <c r="DRA199" s="93"/>
      <c r="DRD199" s="93"/>
      <c r="DRG199" s="93"/>
      <c r="DRS199" s="93"/>
      <c r="DRY199" s="93"/>
      <c r="DSB199" s="93"/>
      <c r="DSE199" s="93"/>
      <c r="DSH199" s="93"/>
      <c r="DSN199" s="93"/>
      <c r="DSQ199" s="93"/>
      <c r="DST199" s="93"/>
      <c r="DSW199" s="93"/>
      <c r="DSY199" s="93"/>
      <c r="DSZ199" s="93"/>
      <c r="DTE199" s="93"/>
      <c r="DTH199" s="93"/>
      <c r="DTK199" s="93"/>
      <c r="DTN199" s="93"/>
      <c r="DTQ199" s="93"/>
      <c r="DTT199" s="93"/>
      <c r="DTW199" s="93"/>
      <c r="DUC199" s="93"/>
      <c r="DUF199" s="93"/>
      <c r="DUI199" s="93"/>
      <c r="DUK199" s="93"/>
      <c r="DUL199" s="93"/>
      <c r="DUT199" s="93"/>
      <c r="DUW199" s="93"/>
      <c r="DUZ199" s="93"/>
      <c r="DVK199" s="93"/>
      <c r="DVL199" s="93"/>
      <c r="DVQ199" s="93"/>
      <c r="DVU199" s="93"/>
      <c r="DVV199" s="93"/>
      <c r="DWD199" s="93"/>
      <c r="DWE199" s="93"/>
      <c r="DXE199" s="93"/>
      <c r="DXF199" s="93"/>
      <c r="DXG199" s="93"/>
      <c r="DXH199" s="93"/>
      <c r="DXI199" s="93"/>
      <c r="DXJ199" s="93"/>
      <c r="DXK199" s="93"/>
      <c r="DXL199" s="93"/>
      <c r="DXM199" s="93"/>
      <c r="DXN199" s="93"/>
      <c r="DXO199" s="93"/>
      <c r="DXP199" s="93"/>
      <c r="DXQ199" s="93"/>
      <c r="DXR199" s="93"/>
      <c r="DXS199" s="93"/>
      <c r="DXT199" s="93"/>
      <c r="DXU199" s="93"/>
      <c r="DXV199" s="93"/>
      <c r="DXW199" s="93"/>
      <c r="DXX199" s="93"/>
      <c r="DXY199" s="93"/>
      <c r="DXZ199" s="93"/>
      <c r="DYA199" s="93"/>
      <c r="DYB199" s="93"/>
      <c r="DYC199" s="93"/>
      <c r="DYD199" s="93"/>
      <c r="DYE199" s="93"/>
      <c r="DYF199" s="93"/>
      <c r="DYG199" s="93"/>
      <c r="DYH199" s="93"/>
      <c r="DYI199" s="93"/>
      <c r="DYJ199" s="93"/>
      <c r="DYK199" s="93"/>
      <c r="DYL199" s="93"/>
      <c r="DYM199" s="93"/>
      <c r="DYN199" s="93"/>
      <c r="DYO199" s="93"/>
      <c r="DYP199" s="93"/>
      <c r="DYQ199" s="93"/>
      <c r="DYR199" s="93"/>
      <c r="DYS199" s="93"/>
      <c r="DYT199" s="93"/>
      <c r="DYU199" s="93"/>
      <c r="DYV199" s="93"/>
      <c r="DYW199" s="93"/>
      <c r="DYX199" s="93"/>
      <c r="DYY199" s="93"/>
      <c r="DYZ199" s="93"/>
      <c r="DZA199" s="93"/>
      <c r="DZB199" s="93"/>
      <c r="DZC199" s="93"/>
      <c r="DZD199" s="93"/>
      <c r="DZE199" s="93"/>
      <c r="DZF199" s="93"/>
      <c r="DZG199" s="93"/>
      <c r="DZH199" s="93"/>
      <c r="DZI199" s="93"/>
      <c r="DZJ199" s="93"/>
      <c r="DZP199" s="93"/>
      <c r="DZS199" s="93"/>
      <c r="DZV199" s="93"/>
      <c r="DZY199" s="93"/>
      <c r="EAB199" s="93"/>
      <c r="EAE199" s="93"/>
      <c r="EAK199" s="93"/>
      <c r="EAT199" s="93"/>
      <c r="EAW199" s="93"/>
      <c r="EAZ199" s="93"/>
      <c r="EBC199" s="93"/>
      <c r="EBO199" s="93"/>
      <c r="EBU199" s="93"/>
      <c r="EBX199" s="93"/>
      <c r="ECA199" s="93"/>
      <c r="ECD199" s="93"/>
      <c r="ECJ199" s="93"/>
      <c r="ECM199" s="93"/>
      <c r="ECP199" s="93"/>
      <c r="ECS199" s="93"/>
      <c r="ECU199" s="93"/>
      <c r="ECV199" s="93"/>
      <c r="EDA199" s="93"/>
      <c r="EDD199" s="93"/>
      <c r="EDG199" s="93"/>
      <c r="EDJ199" s="93"/>
      <c r="EDM199" s="93"/>
      <c r="EDP199" s="93"/>
      <c r="EDS199" s="93"/>
      <c r="EDY199" s="93"/>
      <c r="EEB199" s="93"/>
      <c r="EEE199" s="93"/>
      <c r="EEG199" s="93"/>
      <c r="EEH199" s="93"/>
      <c r="EEP199" s="93"/>
      <c r="EES199" s="93"/>
      <c r="EEV199" s="93"/>
      <c r="EFG199" s="93"/>
      <c r="EFH199" s="93"/>
      <c r="EFM199" s="93"/>
      <c r="EFQ199" s="93"/>
      <c r="EFR199" s="93"/>
      <c r="EFZ199" s="93"/>
      <c r="EGA199" s="93"/>
      <c r="EHA199" s="93"/>
      <c r="EHB199" s="93"/>
      <c r="EHC199" s="93"/>
      <c r="EHD199" s="93"/>
      <c r="EHE199" s="93"/>
      <c r="EHF199" s="93"/>
      <c r="EHG199" s="93"/>
      <c r="EHH199" s="93"/>
      <c r="EHI199" s="93"/>
      <c r="EHJ199" s="93"/>
      <c r="EHK199" s="93"/>
      <c r="EHL199" s="93"/>
      <c r="EHM199" s="93"/>
      <c r="EHN199" s="93"/>
      <c r="EHO199" s="93"/>
      <c r="EHP199" s="93"/>
      <c r="EHQ199" s="93"/>
      <c r="EHR199" s="93"/>
      <c r="EHS199" s="93"/>
      <c r="EHT199" s="93"/>
      <c r="EHU199" s="93"/>
      <c r="EHV199" s="93"/>
      <c r="EHW199" s="93"/>
      <c r="EHX199" s="93"/>
      <c r="EHY199" s="93"/>
      <c r="EHZ199" s="93"/>
      <c r="EIA199" s="93"/>
      <c r="EIB199" s="93"/>
      <c r="EIC199" s="93"/>
      <c r="EID199" s="93"/>
      <c r="EIE199" s="93"/>
      <c r="EIF199" s="93"/>
      <c r="EIG199" s="93"/>
      <c r="EIH199" s="93"/>
      <c r="EII199" s="93"/>
      <c r="EIJ199" s="93"/>
      <c r="EIK199" s="93"/>
      <c r="EIL199" s="93"/>
      <c r="EIM199" s="93"/>
      <c r="EIN199" s="93"/>
      <c r="EIO199" s="93"/>
      <c r="EIP199" s="93"/>
      <c r="EIQ199" s="93"/>
      <c r="EIR199" s="93"/>
      <c r="EIS199" s="93"/>
      <c r="EIT199" s="93"/>
      <c r="EIU199" s="93"/>
      <c r="EIV199" s="93"/>
      <c r="EIW199" s="93"/>
      <c r="EIX199" s="93"/>
      <c r="EIY199" s="93"/>
      <c r="EIZ199" s="93"/>
      <c r="EJA199" s="93"/>
      <c r="EJB199" s="93"/>
      <c r="EJC199" s="93"/>
      <c r="EJD199" s="93"/>
      <c r="EJE199" s="93"/>
      <c r="EJF199" s="93"/>
      <c r="EJL199" s="93"/>
      <c r="EJO199" s="93"/>
      <c r="EJR199" s="93"/>
      <c r="EJU199" s="93"/>
      <c r="EJX199" s="93"/>
      <c r="EKA199" s="93"/>
      <c r="EKG199" s="93"/>
      <c r="EKP199" s="93"/>
      <c r="EKS199" s="93"/>
      <c r="EKV199" s="93"/>
      <c r="EKY199" s="93"/>
      <c r="ELK199" s="93"/>
      <c r="ELQ199" s="93"/>
      <c r="ELT199" s="93"/>
      <c r="ELW199" s="93"/>
      <c r="ELZ199" s="93"/>
      <c r="EMF199" s="93"/>
      <c r="EMI199" s="93"/>
      <c r="EML199" s="93"/>
      <c r="EMO199" s="93"/>
      <c r="EMQ199" s="93"/>
      <c r="EMR199" s="93"/>
      <c r="EMW199" s="93"/>
      <c r="EMZ199" s="93"/>
      <c r="ENC199" s="93"/>
      <c r="ENF199" s="93"/>
      <c r="ENI199" s="93"/>
      <c r="ENL199" s="93"/>
      <c r="ENO199" s="93"/>
      <c r="ENU199" s="93"/>
      <c r="ENX199" s="93"/>
      <c r="EOA199" s="93"/>
      <c r="EOC199" s="93"/>
      <c r="EOD199" s="93"/>
      <c r="EOL199" s="93"/>
      <c r="EOO199" s="93"/>
      <c r="EOR199" s="93"/>
      <c r="EPC199" s="93"/>
      <c r="EPD199" s="93"/>
      <c r="EPI199" s="93"/>
      <c r="EPM199" s="93"/>
      <c r="EPN199" s="93"/>
      <c r="EPV199" s="93"/>
      <c r="EPW199" s="93"/>
      <c r="EQW199" s="93"/>
      <c r="EQX199" s="93"/>
      <c r="EQY199" s="93"/>
      <c r="EQZ199" s="93"/>
      <c r="ERA199" s="93"/>
      <c r="ERB199" s="93"/>
      <c r="ERC199" s="93"/>
      <c r="ERD199" s="93"/>
      <c r="ERE199" s="93"/>
      <c r="ERF199" s="93"/>
      <c r="ERG199" s="93"/>
      <c r="ERH199" s="93"/>
      <c r="ERI199" s="93"/>
      <c r="ERJ199" s="93"/>
      <c r="ERK199" s="93"/>
      <c r="ERL199" s="93"/>
      <c r="ERM199" s="93"/>
      <c r="ERN199" s="93"/>
      <c r="ERO199" s="93"/>
      <c r="ERP199" s="93"/>
      <c r="ERQ199" s="93"/>
      <c r="ERR199" s="93"/>
      <c r="ERS199" s="93"/>
      <c r="ERT199" s="93"/>
      <c r="ERU199" s="93"/>
      <c r="ERV199" s="93"/>
      <c r="ERW199" s="93"/>
      <c r="ERX199" s="93"/>
      <c r="ERY199" s="93"/>
      <c r="ERZ199" s="93"/>
      <c r="ESA199" s="93"/>
      <c r="ESB199" s="93"/>
      <c r="ESC199" s="93"/>
      <c r="ESD199" s="93"/>
      <c r="ESE199" s="93"/>
      <c r="ESF199" s="93"/>
      <c r="ESG199" s="93"/>
      <c r="ESH199" s="93"/>
      <c r="ESI199" s="93"/>
      <c r="ESJ199" s="93"/>
      <c r="ESK199" s="93"/>
      <c r="ESL199" s="93"/>
      <c r="ESM199" s="93"/>
      <c r="ESN199" s="93"/>
      <c r="ESO199" s="93"/>
      <c r="ESP199" s="93"/>
      <c r="ESQ199" s="93"/>
      <c r="ESR199" s="93"/>
      <c r="ESS199" s="93"/>
      <c r="EST199" s="93"/>
      <c r="ESU199" s="93"/>
      <c r="ESV199" s="93"/>
      <c r="ESW199" s="93"/>
      <c r="ESX199" s="93"/>
      <c r="ESY199" s="93"/>
      <c r="ESZ199" s="93"/>
      <c r="ETA199" s="93"/>
      <c r="ETB199" s="93"/>
      <c r="ETH199" s="93"/>
      <c r="ETK199" s="93"/>
      <c r="ETN199" s="93"/>
      <c r="ETQ199" s="93"/>
      <c r="ETT199" s="93"/>
      <c r="ETW199" s="93"/>
      <c r="EUC199" s="93"/>
      <c r="EUL199" s="93"/>
      <c r="EUO199" s="93"/>
      <c r="EUR199" s="93"/>
      <c r="EUU199" s="93"/>
      <c r="EVG199" s="93"/>
      <c r="EVM199" s="93"/>
      <c r="EVP199" s="93"/>
      <c r="EVS199" s="93"/>
      <c r="EVV199" s="93"/>
      <c r="EWB199" s="93"/>
      <c r="EWE199" s="93"/>
      <c r="EWH199" s="93"/>
      <c r="EWK199" s="93"/>
      <c r="EWM199" s="93"/>
      <c r="EWN199" s="93"/>
      <c r="EWS199" s="93"/>
      <c r="EWV199" s="93"/>
      <c r="EWY199" s="93"/>
      <c r="EXB199" s="93"/>
      <c r="EXE199" s="93"/>
      <c r="EXH199" s="93"/>
      <c r="EXK199" s="93"/>
      <c r="EXQ199" s="93"/>
      <c r="EXT199" s="93"/>
      <c r="EXW199" s="93"/>
      <c r="EXY199" s="93"/>
      <c r="EXZ199" s="93"/>
      <c r="EYH199" s="93"/>
      <c r="EYK199" s="93"/>
      <c r="EYN199" s="93"/>
      <c r="EYY199" s="93"/>
      <c r="EYZ199" s="93"/>
      <c r="EZE199" s="93"/>
      <c r="EZI199" s="93"/>
      <c r="EZJ199" s="93"/>
      <c r="EZR199" s="93"/>
      <c r="EZS199" s="93"/>
      <c r="FAS199" s="93"/>
      <c r="FAT199" s="93"/>
      <c r="FAU199" s="93"/>
      <c r="FAV199" s="93"/>
      <c r="FAW199" s="93"/>
      <c r="FAX199" s="93"/>
      <c r="FAY199" s="93"/>
      <c r="FAZ199" s="93"/>
      <c r="FBA199" s="93"/>
      <c r="FBB199" s="93"/>
      <c r="FBC199" s="93"/>
      <c r="FBD199" s="93"/>
      <c r="FBE199" s="93"/>
      <c r="FBF199" s="93"/>
      <c r="FBG199" s="93"/>
      <c r="FBH199" s="93"/>
      <c r="FBI199" s="93"/>
      <c r="FBJ199" s="93"/>
      <c r="FBK199" s="93"/>
      <c r="FBL199" s="93"/>
      <c r="FBM199" s="93"/>
      <c r="FBN199" s="93"/>
      <c r="FBO199" s="93"/>
      <c r="FBP199" s="93"/>
      <c r="FBQ199" s="93"/>
      <c r="FBR199" s="93"/>
      <c r="FBS199" s="93"/>
      <c r="FBT199" s="93"/>
      <c r="FBU199" s="93"/>
      <c r="FBV199" s="93"/>
      <c r="FBW199" s="93"/>
      <c r="FBX199" s="93"/>
      <c r="FBY199" s="93"/>
      <c r="FBZ199" s="93"/>
      <c r="FCA199" s="93"/>
      <c r="FCB199" s="93"/>
      <c r="FCC199" s="93"/>
      <c r="FCD199" s="93"/>
      <c r="FCE199" s="93"/>
      <c r="FCF199" s="93"/>
      <c r="FCG199" s="93"/>
      <c r="FCH199" s="93"/>
      <c r="FCI199" s="93"/>
      <c r="FCJ199" s="93"/>
      <c r="FCK199" s="93"/>
      <c r="FCL199" s="93"/>
      <c r="FCM199" s="93"/>
      <c r="FCN199" s="93"/>
      <c r="FCO199" s="93"/>
      <c r="FCP199" s="93"/>
      <c r="FCQ199" s="93"/>
      <c r="FCR199" s="93"/>
      <c r="FCS199" s="93"/>
      <c r="FCT199" s="93"/>
      <c r="FCU199" s="93"/>
      <c r="FCV199" s="93"/>
      <c r="FCW199" s="93"/>
      <c r="FCX199" s="93"/>
      <c r="FDD199" s="93"/>
      <c r="FDG199" s="93"/>
      <c r="FDJ199" s="93"/>
      <c r="FDM199" s="93"/>
      <c r="FDP199" s="93"/>
      <c r="FDS199" s="93"/>
      <c r="FDY199" s="93"/>
      <c r="FEH199" s="93"/>
      <c r="FEK199" s="93"/>
      <c r="FEN199" s="93"/>
      <c r="FEQ199" s="93"/>
      <c r="FFC199" s="93"/>
      <c r="FFI199" s="93"/>
      <c r="FFL199" s="93"/>
      <c r="FFO199" s="93"/>
      <c r="FFR199" s="93"/>
      <c r="FFX199" s="93"/>
      <c r="FGA199" s="93"/>
      <c r="FGD199" s="93"/>
      <c r="FGG199" s="93"/>
      <c r="FGI199" s="93"/>
      <c r="FGJ199" s="93"/>
      <c r="FGO199" s="93"/>
      <c r="FGR199" s="93"/>
      <c r="FGU199" s="93"/>
      <c r="FGX199" s="93"/>
      <c r="FHA199" s="93"/>
      <c r="FHD199" s="93"/>
      <c r="FHG199" s="93"/>
      <c r="FHM199" s="93"/>
      <c r="FHP199" s="93"/>
      <c r="FHS199" s="93"/>
      <c r="FHU199" s="93"/>
      <c r="FHV199" s="93"/>
      <c r="FID199" s="93"/>
      <c r="FIG199" s="93"/>
      <c r="FIJ199" s="93"/>
      <c r="FIU199" s="93"/>
      <c r="FIV199" s="93"/>
      <c r="FJA199" s="93"/>
      <c r="FJE199" s="93"/>
      <c r="FJF199" s="93"/>
      <c r="FJN199" s="93"/>
      <c r="FJO199" s="93"/>
      <c r="FKO199" s="93"/>
      <c r="FKP199" s="93"/>
      <c r="FKQ199" s="93"/>
      <c r="FKR199" s="93"/>
      <c r="FKS199" s="93"/>
      <c r="FKT199" s="93"/>
      <c r="FKU199" s="93"/>
      <c r="FKV199" s="93"/>
      <c r="FKW199" s="93"/>
      <c r="FKX199" s="93"/>
      <c r="FKY199" s="93"/>
      <c r="FKZ199" s="93"/>
      <c r="FLA199" s="93"/>
      <c r="FLB199" s="93"/>
      <c r="FLC199" s="93"/>
      <c r="FLD199" s="93"/>
      <c r="FLE199" s="93"/>
      <c r="FLF199" s="93"/>
      <c r="FLG199" s="93"/>
      <c r="FLH199" s="93"/>
      <c r="FLI199" s="93"/>
      <c r="FLJ199" s="93"/>
      <c r="FLK199" s="93"/>
      <c r="FLL199" s="93"/>
      <c r="FLM199" s="93"/>
      <c r="FLN199" s="93"/>
      <c r="FLO199" s="93"/>
      <c r="FLP199" s="93"/>
      <c r="FLQ199" s="93"/>
      <c r="FLR199" s="93"/>
      <c r="FLS199" s="93"/>
      <c r="FLT199" s="93"/>
      <c r="FLU199" s="93"/>
      <c r="FLV199" s="93"/>
      <c r="FLW199" s="93"/>
      <c r="FLX199" s="93"/>
      <c r="FLY199" s="93"/>
      <c r="FLZ199" s="93"/>
      <c r="FMA199" s="93"/>
      <c r="FMB199" s="93"/>
      <c r="FMC199" s="93"/>
      <c r="FMD199" s="93"/>
      <c r="FME199" s="93"/>
      <c r="FMF199" s="93"/>
      <c r="FMG199" s="93"/>
      <c r="FMH199" s="93"/>
      <c r="FMI199" s="93"/>
      <c r="FMJ199" s="93"/>
      <c r="FMK199" s="93"/>
      <c r="FML199" s="93"/>
      <c r="FMM199" s="93"/>
      <c r="FMN199" s="93"/>
      <c r="FMO199" s="93"/>
      <c r="FMP199" s="93"/>
      <c r="FMQ199" s="93"/>
      <c r="FMR199" s="93"/>
      <c r="FMS199" s="93"/>
      <c r="FMT199" s="93"/>
      <c r="FMZ199" s="93"/>
      <c r="FNC199" s="93"/>
      <c r="FNF199" s="93"/>
      <c r="FNI199" s="93"/>
      <c r="FNL199" s="93"/>
      <c r="FNO199" s="93"/>
      <c r="FNU199" s="93"/>
      <c r="FOD199" s="93"/>
      <c r="FOG199" s="93"/>
      <c r="FOJ199" s="93"/>
      <c r="FOM199" s="93"/>
      <c r="FOY199" s="93"/>
      <c r="FPE199" s="93"/>
      <c r="FPH199" s="93"/>
      <c r="FPK199" s="93"/>
      <c r="FPN199" s="93"/>
      <c r="FPT199" s="93"/>
      <c r="FPW199" s="93"/>
      <c r="FPZ199" s="93"/>
      <c r="FQC199" s="93"/>
      <c r="FQE199" s="93"/>
      <c r="FQF199" s="93"/>
      <c r="FQK199" s="93"/>
      <c r="FQN199" s="93"/>
      <c r="FQQ199" s="93"/>
      <c r="FQT199" s="93"/>
      <c r="FQW199" s="93"/>
      <c r="FQZ199" s="93"/>
      <c r="FRC199" s="93"/>
      <c r="FRI199" s="93"/>
      <c r="FRL199" s="93"/>
      <c r="FRO199" s="93"/>
      <c r="FRQ199" s="93"/>
      <c r="FRR199" s="93"/>
      <c r="FRZ199" s="93"/>
      <c r="FSC199" s="93"/>
      <c r="FSF199" s="93"/>
      <c r="FSQ199" s="93"/>
      <c r="FSR199" s="93"/>
      <c r="FSW199" s="93"/>
      <c r="FTA199" s="93"/>
      <c r="FTB199" s="93"/>
      <c r="FTJ199" s="93"/>
      <c r="FTK199" s="93"/>
      <c r="FUK199" s="93"/>
      <c r="FUL199" s="93"/>
      <c r="FUM199" s="93"/>
      <c r="FUN199" s="93"/>
      <c r="FUO199" s="93"/>
      <c r="FUP199" s="93"/>
      <c r="FUQ199" s="93"/>
      <c r="FUR199" s="93"/>
      <c r="FUS199" s="93"/>
      <c r="FUT199" s="93"/>
      <c r="FUU199" s="93"/>
      <c r="FUV199" s="93"/>
      <c r="FUW199" s="93"/>
      <c r="FUX199" s="93"/>
      <c r="FUY199" s="93"/>
      <c r="FUZ199" s="93"/>
      <c r="FVA199" s="93"/>
      <c r="FVB199" s="93"/>
      <c r="FVC199" s="93"/>
      <c r="FVD199" s="93"/>
      <c r="FVE199" s="93"/>
      <c r="FVF199" s="93"/>
      <c r="FVG199" s="93"/>
      <c r="FVH199" s="93"/>
      <c r="FVI199" s="93"/>
      <c r="FVJ199" s="93"/>
      <c r="FVK199" s="93"/>
      <c r="FVL199" s="93"/>
      <c r="FVM199" s="93"/>
      <c r="FVN199" s="93"/>
      <c r="FVO199" s="93"/>
      <c r="FVP199" s="93"/>
      <c r="FVQ199" s="93"/>
      <c r="FVR199" s="93"/>
      <c r="FVS199" s="93"/>
      <c r="FVT199" s="93"/>
      <c r="FVU199" s="93"/>
      <c r="FVV199" s="93"/>
      <c r="FVW199" s="93"/>
      <c r="FVX199" s="93"/>
      <c r="FVY199" s="93"/>
      <c r="FVZ199" s="93"/>
      <c r="FWA199" s="93"/>
      <c r="FWB199" s="93"/>
      <c r="FWC199" s="93"/>
      <c r="FWD199" s="93"/>
      <c r="FWE199" s="93"/>
      <c r="FWF199" s="93"/>
      <c r="FWG199" s="93"/>
      <c r="FWH199" s="93"/>
      <c r="FWI199" s="93"/>
      <c r="FWJ199" s="93"/>
      <c r="FWK199" s="93"/>
      <c r="FWL199" s="93"/>
      <c r="FWM199" s="93"/>
      <c r="FWN199" s="93"/>
      <c r="FWO199" s="93"/>
      <c r="FWP199" s="93"/>
      <c r="FWV199" s="93"/>
      <c r="FWY199" s="93"/>
      <c r="FXB199" s="93"/>
      <c r="FXE199" s="93"/>
      <c r="FXH199" s="93"/>
      <c r="FXK199" s="93"/>
      <c r="FXQ199" s="93"/>
      <c r="FXZ199" s="93"/>
      <c r="FYC199" s="93"/>
      <c r="FYF199" s="93"/>
      <c r="FYI199" s="93"/>
      <c r="FYU199" s="93"/>
      <c r="FZA199" s="93"/>
      <c r="FZD199" s="93"/>
      <c r="FZG199" s="93"/>
      <c r="FZJ199" s="93"/>
      <c r="FZP199" s="93"/>
      <c r="FZS199" s="93"/>
      <c r="FZV199" s="93"/>
      <c r="FZY199" s="93"/>
      <c r="GAA199" s="93"/>
      <c r="GAB199" s="93"/>
      <c r="GAG199" s="93"/>
      <c r="GAJ199" s="93"/>
      <c r="GAM199" s="93"/>
      <c r="GAP199" s="93"/>
      <c r="GAS199" s="93"/>
      <c r="GAV199" s="93"/>
      <c r="GAY199" s="93"/>
      <c r="GBE199" s="93"/>
      <c r="GBH199" s="93"/>
      <c r="GBK199" s="93"/>
      <c r="GBM199" s="93"/>
      <c r="GBN199" s="93"/>
      <c r="GBV199" s="93"/>
      <c r="GBY199" s="93"/>
      <c r="GCB199" s="93"/>
      <c r="GCM199" s="93"/>
      <c r="GCN199" s="93"/>
      <c r="GCS199" s="93"/>
      <c r="GCW199" s="93"/>
      <c r="GCX199" s="93"/>
      <c r="GDF199" s="93"/>
      <c r="GDG199" s="93"/>
      <c r="GEG199" s="93"/>
      <c r="GEH199" s="93"/>
      <c r="GEI199" s="93"/>
      <c r="GEJ199" s="93"/>
      <c r="GEK199" s="93"/>
      <c r="GEL199" s="93"/>
      <c r="GEM199" s="93"/>
      <c r="GEN199" s="93"/>
      <c r="GEO199" s="93"/>
      <c r="GEP199" s="93"/>
      <c r="GEQ199" s="93"/>
      <c r="GER199" s="93"/>
      <c r="GES199" s="93"/>
      <c r="GET199" s="93"/>
      <c r="GEU199" s="93"/>
      <c r="GEV199" s="93"/>
      <c r="GEW199" s="93"/>
      <c r="GEX199" s="93"/>
      <c r="GEY199" s="93"/>
      <c r="GEZ199" s="93"/>
      <c r="GFA199" s="93"/>
      <c r="GFB199" s="93"/>
      <c r="GFC199" s="93"/>
      <c r="GFD199" s="93"/>
      <c r="GFE199" s="93"/>
      <c r="GFF199" s="93"/>
      <c r="GFG199" s="93"/>
      <c r="GFH199" s="93"/>
      <c r="GFI199" s="93"/>
      <c r="GFJ199" s="93"/>
      <c r="GFK199" s="93"/>
      <c r="GFL199" s="93"/>
      <c r="GFM199" s="93"/>
      <c r="GFN199" s="93"/>
      <c r="GFO199" s="93"/>
      <c r="GFP199" s="93"/>
      <c r="GFQ199" s="93"/>
      <c r="GFR199" s="93"/>
      <c r="GFS199" s="93"/>
      <c r="GFT199" s="93"/>
      <c r="GFU199" s="93"/>
      <c r="GFV199" s="93"/>
      <c r="GFW199" s="93"/>
      <c r="GFX199" s="93"/>
      <c r="GFY199" s="93"/>
      <c r="GFZ199" s="93"/>
      <c r="GGA199" s="93"/>
      <c r="GGB199" s="93"/>
      <c r="GGC199" s="93"/>
      <c r="GGD199" s="93"/>
      <c r="GGE199" s="93"/>
      <c r="GGF199" s="93"/>
      <c r="GGG199" s="93"/>
      <c r="GGH199" s="93"/>
      <c r="GGI199" s="93"/>
      <c r="GGJ199" s="93"/>
      <c r="GGK199" s="93"/>
      <c r="GGL199" s="93"/>
      <c r="GGR199" s="93"/>
      <c r="GGU199" s="93"/>
      <c r="GGX199" s="93"/>
      <c r="GHA199" s="93"/>
      <c r="GHD199" s="93"/>
      <c r="GHG199" s="93"/>
      <c r="GHM199" s="93"/>
      <c r="GHV199" s="93"/>
      <c r="GHY199" s="93"/>
      <c r="GIB199" s="93"/>
      <c r="GIE199" s="93"/>
      <c r="GIQ199" s="93"/>
      <c r="GIW199" s="93"/>
      <c r="GIZ199" s="93"/>
      <c r="GJC199" s="93"/>
      <c r="GJF199" s="93"/>
      <c r="GJL199" s="93"/>
      <c r="GJO199" s="93"/>
      <c r="GJR199" s="93"/>
      <c r="GJU199" s="93"/>
      <c r="GJW199" s="93"/>
      <c r="GJX199" s="93"/>
      <c r="GKC199" s="93"/>
      <c r="GKF199" s="93"/>
      <c r="GKI199" s="93"/>
      <c r="GKL199" s="93"/>
      <c r="GKO199" s="93"/>
      <c r="GKR199" s="93"/>
      <c r="GKU199" s="93"/>
      <c r="GLA199" s="93"/>
      <c r="GLD199" s="93"/>
      <c r="GLG199" s="93"/>
      <c r="GLI199" s="93"/>
      <c r="GLJ199" s="93"/>
      <c r="GLR199" s="93"/>
      <c r="GLU199" s="93"/>
      <c r="GLX199" s="93"/>
      <c r="GMI199" s="93"/>
      <c r="GMJ199" s="93"/>
      <c r="GMO199" s="93"/>
      <c r="GMS199" s="93"/>
      <c r="GMT199" s="93"/>
      <c r="GNB199" s="93"/>
      <c r="GNC199" s="93"/>
      <c r="GOC199" s="93"/>
      <c r="GOD199" s="93"/>
      <c r="GOE199" s="93"/>
      <c r="GOF199" s="93"/>
      <c r="GOG199" s="93"/>
      <c r="GOH199" s="93"/>
      <c r="GOI199" s="93"/>
      <c r="GOJ199" s="93"/>
      <c r="GOK199" s="93"/>
      <c r="GOL199" s="93"/>
      <c r="GOM199" s="93"/>
      <c r="GON199" s="93"/>
      <c r="GOO199" s="93"/>
      <c r="GOP199" s="93"/>
      <c r="GOQ199" s="93"/>
      <c r="GOR199" s="93"/>
      <c r="GOS199" s="93"/>
      <c r="GOT199" s="93"/>
      <c r="GOU199" s="93"/>
      <c r="GOV199" s="93"/>
      <c r="GOW199" s="93"/>
      <c r="GOX199" s="93"/>
      <c r="GOY199" s="93"/>
      <c r="GOZ199" s="93"/>
      <c r="GPA199" s="93"/>
      <c r="GPB199" s="93"/>
      <c r="GPC199" s="93"/>
      <c r="GPD199" s="93"/>
      <c r="GPE199" s="93"/>
      <c r="GPF199" s="93"/>
      <c r="GPG199" s="93"/>
      <c r="GPH199" s="93"/>
      <c r="GPI199" s="93"/>
      <c r="GPJ199" s="93"/>
      <c r="GPK199" s="93"/>
      <c r="GPL199" s="93"/>
      <c r="GPM199" s="93"/>
      <c r="GPN199" s="93"/>
      <c r="GPO199" s="93"/>
      <c r="GPP199" s="93"/>
      <c r="GPQ199" s="93"/>
      <c r="GPR199" s="93"/>
      <c r="GPS199" s="93"/>
      <c r="GPT199" s="93"/>
      <c r="GPU199" s="93"/>
      <c r="GPV199" s="93"/>
      <c r="GPW199" s="93"/>
      <c r="GPX199" s="93"/>
      <c r="GPY199" s="93"/>
      <c r="GPZ199" s="93"/>
      <c r="GQA199" s="93"/>
      <c r="GQB199" s="93"/>
      <c r="GQC199" s="93"/>
      <c r="GQD199" s="93"/>
      <c r="GQE199" s="93"/>
      <c r="GQF199" s="93"/>
      <c r="GQG199" s="93"/>
      <c r="GQH199" s="93"/>
      <c r="GQN199" s="93"/>
      <c r="GQQ199" s="93"/>
      <c r="GQT199" s="93"/>
      <c r="GQW199" s="93"/>
      <c r="GQZ199" s="93"/>
      <c r="GRC199" s="93"/>
      <c r="GRI199" s="93"/>
      <c r="GRR199" s="93"/>
      <c r="GRU199" s="93"/>
      <c r="GRX199" s="93"/>
      <c r="GSA199" s="93"/>
      <c r="GSM199" s="93"/>
      <c r="GSS199" s="93"/>
      <c r="GSV199" s="93"/>
      <c r="GSY199" s="93"/>
      <c r="GTB199" s="93"/>
      <c r="GTH199" s="93"/>
      <c r="GTK199" s="93"/>
      <c r="GTN199" s="93"/>
      <c r="GTQ199" s="93"/>
      <c r="GTS199" s="93"/>
      <c r="GTT199" s="93"/>
      <c r="GTY199" s="93"/>
      <c r="GUB199" s="93"/>
      <c r="GUE199" s="93"/>
      <c r="GUH199" s="93"/>
      <c r="GUK199" s="93"/>
      <c r="GUN199" s="93"/>
      <c r="GUQ199" s="93"/>
      <c r="GUW199" s="93"/>
      <c r="GUZ199" s="93"/>
      <c r="GVC199" s="93"/>
      <c r="GVE199" s="93"/>
      <c r="GVF199" s="93"/>
      <c r="GVN199" s="93"/>
      <c r="GVQ199" s="93"/>
      <c r="GVT199" s="93"/>
      <c r="GWE199" s="93"/>
      <c r="GWF199" s="93"/>
      <c r="GWK199" s="93"/>
      <c r="GWO199" s="93"/>
      <c r="GWP199" s="93"/>
      <c r="GWX199" s="93"/>
      <c r="GWY199" s="93"/>
      <c r="GXY199" s="93"/>
      <c r="GXZ199" s="93"/>
      <c r="GYA199" s="93"/>
      <c r="GYB199" s="93"/>
      <c r="GYC199" s="93"/>
      <c r="GYD199" s="93"/>
      <c r="GYE199" s="93"/>
      <c r="GYF199" s="93"/>
      <c r="GYG199" s="93"/>
      <c r="GYH199" s="93"/>
      <c r="GYI199" s="93"/>
      <c r="GYJ199" s="93"/>
      <c r="GYK199" s="93"/>
      <c r="GYL199" s="93"/>
      <c r="GYM199" s="93"/>
      <c r="GYN199" s="93"/>
      <c r="GYO199" s="93"/>
      <c r="GYP199" s="93"/>
      <c r="GYQ199" s="93"/>
      <c r="GYR199" s="93"/>
      <c r="GYS199" s="93"/>
      <c r="GYT199" s="93"/>
      <c r="GYU199" s="93"/>
      <c r="GYV199" s="93"/>
      <c r="GYW199" s="93"/>
      <c r="GYX199" s="93"/>
      <c r="GYY199" s="93"/>
      <c r="GYZ199" s="93"/>
      <c r="GZA199" s="93"/>
      <c r="GZB199" s="93"/>
      <c r="GZC199" s="93"/>
      <c r="GZD199" s="93"/>
      <c r="GZE199" s="93"/>
      <c r="GZF199" s="93"/>
      <c r="GZG199" s="93"/>
      <c r="GZH199" s="93"/>
      <c r="GZI199" s="93"/>
      <c r="GZJ199" s="93"/>
      <c r="GZK199" s="93"/>
      <c r="GZL199" s="93"/>
      <c r="GZM199" s="93"/>
      <c r="GZN199" s="93"/>
      <c r="GZO199" s="93"/>
      <c r="GZP199" s="93"/>
      <c r="GZQ199" s="93"/>
      <c r="GZR199" s="93"/>
      <c r="GZS199" s="93"/>
      <c r="GZT199" s="93"/>
      <c r="GZU199" s="93"/>
      <c r="GZV199" s="93"/>
      <c r="GZW199" s="93"/>
      <c r="GZX199" s="93"/>
      <c r="GZY199" s="93"/>
      <c r="GZZ199" s="93"/>
      <c r="HAA199" s="93"/>
      <c r="HAB199" s="93"/>
      <c r="HAC199" s="93"/>
      <c r="HAD199" s="93"/>
      <c r="HAJ199" s="93"/>
      <c r="HAM199" s="93"/>
      <c r="HAP199" s="93"/>
      <c r="HAS199" s="93"/>
      <c r="HAV199" s="93"/>
      <c r="HAY199" s="93"/>
      <c r="HBE199" s="93"/>
      <c r="HBN199" s="93"/>
      <c r="HBQ199" s="93"/>
      <c r="HBT199" s="93"/>
      <c r="HBW199" s="93"/>
      <c r="HCI199" s="93"/>
      <c r="HCO199" s="93"/>
      <c r="HCR199" s="93"/>
      <c r="HCU199" s="93"/>
      <c r="HCX199" s="93"/>
      <c r="HDD199" s="93"/>
      <c r="HDG199" s="93"/>
      <c r="HDJ199" s="93"/>
      <c r="HDM199" s="93"/>
      <c r="HDO199" s="93"/>
      <c r="HDP199" s="93"/>
      <c r="HDU199" s="93"/>
      <c r="HDX199" s="93"/>
      <c r="HEA199" s="93"/>
      <c r="HED199" s="93"/>
      <c r="HEG199" s="93"/>
      <c r="HEJ199" s="93"/>
      <c r="HEM199" s="93"/>
      <c r="HES199" s="93"/>
      <c r="HEV199" s="93"/>
      <c r="HEY199" s="93"/>
      <c r="HFA199" s="93"/>
      <c r="HFB199" s="93"/>
      <c r="HFJ199" s="93"/>
      <c r="HFM199" s="93"/>
      <c r="HFP199" s="93"/>
      <c r="HGA199" s="93"/>
      <c r="HGB199" s="93"/>
      <c r="HGG199" s="93"/>
      <c r="HGK199" s="93"/>
      <c r="HGL199" s="93"/>
      <c r="HGT199" s="93"/>
      <c r="HGU199" s="93"/>
      <c r="HHU199" s="93"/>
      <c r="HHV199" s="93"/>
      <c r="HHW199" s="93"/>
      <c r="HHX199" s="93"/>
      <c r="HHY199" s="93"/>
      <c r="HHZ199" s="93"/>
      <c r="HIA199" s="93"/>
      <c r="HIB199" s="93"/>
      <c r="HIC199" s="93"/>
      <c r="HID199" s="93"/>
      <c r="HIE199" s="93"/>
      <c r="HIF199" s="93"/>
      <c r="HIG199" s="93"/>
      <c r="HIH199" s="93"/>
      <c r="HII199" s="93"/>
      <c r="HIJ199" s="93"/>
      <c r="HIK199" s="93"/>
      <c r="HIL199" s="93"/>
      <c r="HIM199" s="93"/>
      <c r="HIN199" s="93"/>
      <c r="HIO199" s="93"/>
      <c r="HIP199" s="93"/>
      <c r="HIQ199" s="93"/>
      <c r="HIR199" s="93"/>
      <c r="HIS199" s="93"/>
      <c r="HIT199" s="93"/>
      <c r="HIU199" s="93"/>
      <c r="HIV199" s="93"/>
      <c r="HIW199" s="93"/>
      <c r="HIX199" s="93"/>
      <c r="HIY199" s="93"/>
      <c r="HIZ199" s="93"/>
      <c r="HJA199" s="93"/>
      <c r="HJB199" s="93"/>
      <c r="HJC199" s="93"/>
      <c r="HJD199" s="93"/>
      <c r="HJE199" s="93"/>
      <c r="HJF199" s="93"/>
      <c r="HJG199" s="93"/>
      <c r="HJH199" s="93"/>
      <c r="HJI199" s="93"/>
      <c r="HJJ199" s="93"/>
      <c r="HJK199" s="93"/>
      <c r="HJL199" s="93"/>
      <c r="HJM199" s="93"/>
      <c r="HJN199" s="93"/>
      <c r="HJO199" s="93"/>
      <c r="HJP199" s="93"/>
      <c r="HJQ199" s="93"/>
      <c r="HJR199" s="93"/>
      <c r="HJS199" s="93"/>
      <c r="HJT199" s="93"/>
      <c r="HJU199" s="93"/>
      <c r="HJV199" s="93"/>
      <c r="HJW199" s="93"/>
      <c r="HJX199" s="93"/>
      <c r="HJY199" s="93"/>
      <c r="HJZ199" s="93"/>
      <c r="HKF199" s="93"/>
      <c r="HKI199" s="93"/>
      <c r="HKL199" s="93"/>
      <c r="HKO199" s="93"/>
      <c r="HKR199" s="93"/>
      <c r="HKU199" s="93"/>
      <c r="HLA199" s="93"/>
      <c r="HLJ199" s="93"/>
      <c r="HLM199" s="93"/>
      <c r="HLP199" s="93"/>
      <c r="HLS199" s="93"/>
      <c r="HME199" s="93"/>
      <c r="HMK199" s="93"/>
      <c r="HMN199" s="93"/>
      <c r="HMQ199" s="93"/>
      <c r="HMT199" s="93"/>
      <c r="HMZ199" s="93"/>
      <c r="HNC199" s="93"/>
      <c r="HNF199" s="93"/>
      <c r="HNI199" s="93"/>
      <c r="HNK199" s="93"/>
      <c r="HNL199" s="93"/>
      <c r="HNQ199" s="93"/>
      <c r="HNT199" s="93"/>
      <c r="HNW199" s="93"/>
      <c r="HNZ199" s="93"/>
      <c r="HOC199" s="93"/>
      <c r="HOF199" s="93"/>
      <c r="HOI199" s="93"/>
      <c r="HOO199" s="93"/>
      <c r="HOR199" s="93"/>
      <c r="HOU199" s="93"/>
      <c r="HOW199" s="93"/>
      <c r="HOX199" s="93"/>
      <c r="HPF199" s="93"/>
      <c r="HPI199" s="93"/>
      <c r="HPL199" s="93"/>
      <c r="HPW199" s="93"/>
      <c r="HPX199" s="93"/>
      <c r="HQC199" s="93"/>
      <c r="HQG199" s="93"/>
      <c r="HQH199" s="93"/>
      <c r="HQP199" s="93"/>
      <c r="HQQ199" s="93"/>
      <c r="HRQ199" s="93"/>
      <c r="HRR199" s="93"/>
      <c r="HRS199" s="93"/>
      <c r="HRT199" s="93"/>
      <c r="HRU199" s="93"/>
      <c r="HRV199" s="93"/>
      <c r="HRW199" s="93"/>
      <c r="HRX199" s="93"/>
      <c r="HRY199" s="93"/>
      <c r="HRZ199" s="93"/>
      <c r="HSA199" s="93"/>
      <c r="HSB199" s="93"/>
      <c r="HSC199" s="93"/>
      <c r="HSD199" s="93"/>
      <c r="HSE199" s="93"/>
      <c r="HSF199" s="93"/>
      <c r="HSG199" s="93"/>
      <c r="HSH199" s="93"/>
      <c r="HSI199" s="93"/>
      <c r="HSJ199" s="93"/>
      <c r="HSK199" s="93"/>
      <c r="HSL199" s="93"/>
      <c r="HSM199" s="93"/>
      <c r="HSN199" s="93"/>
      <c r="HSO199" s="93"/>
      <c r="HSP199" s="93"/>
      <c r="HSQ199" s="93"/>
      <c r="HSR199" s="93"/>
      <c r="HSS199" s="93"/>
      <c r="HST199" s="93"/>
      <c r="HSU199" s="93"/>
      <c r="HSV199" s="93"/>
      <c r="HSW199" s="93"/>
      <c r="HSX199" s="93"/>
      <c r="HSY199" s="93"/>
      <c r="HSZ199" s="93"/>
      <c r="HTA199" s="93"/>
      <c r="HTB199" s="93"/>
      <c r="HTC199" s="93"/>
      <c r="HTD199" s="93"/>
      <c r="HTE199" s="93"/>
      <c r="HTF199" s="93"/>
      <c r="HTG199" s="93"/>
      <c r="HTH199" s="93"/>
      <c r="HTI199" s="93"/>
      <c r="HTJ199" s="93"/>
      <c r="HTK199" s="93"/>
      <c r="HTL199" s="93"/>
      <c r="HTM199" s="93"/>
      <c r="HTN199" s="93"/>
      <c r="HTO199" s="93"/>
      <c r="HTP199" s="93"/>
      <c r="HTQ199" s="93"/>
      <c r="HTR199" s="93"/>
      <c r="HTS199" s="93"/>
      <c r="HTT199" s="93"/>
      <c r="HTU199" s="93"/>
      <c r="HTV199" s="93"/>
      <c r="HUB199" s="93"/>
      <c r="HUE199" s="93"/>
      <c r="HUH199" s="93"/>
      <c r="HUK199" s="93"/>
      <c r="HUN199" s="93"/>
      <c r="HUQ199" s="93"/>
      <c r="HUW199" s="93"/>
      <c r="HVF199" s="93"/>
      <c r="HVI199" s="93"/>
      <c r="HVL199" s="93"/>
      <c r="HVO199" s="93"/>
      <c r="HWA199" s="93"/>
      <c r="HWG199" s="93"/>
      <c r="HWJ199" s="93"/>
      <c r="HWM199" s="93"/>
      <c r="HWP199" s="93"/>
      <c r="HWV199" s="93"/>
      <c r="HWY199" s="93"/>
      <c r="HXB199" s="93"/>
      <c r="HXE199" s="93"/>
      <c r="HXG199" s="93"/>
      <c r="HXH199" s="93"/>
      <c r="HXM199" s="93"/>
      <c r="HXP199" s="93"/>
      <c r="HXS199" s="93"/>
      <c r="HXV199" s="93"/>
      <c r="HXY199" s="93"/>
      <c r="HYB199" s="93"/>
      <c r="HYE199" s="93"/>
      <c r="HYK199" s="93"/>
      <c r="HYN199" s="93"/>
      <c r="HYQ199" s="93"/>
      <c r="HYS199" s="93"/>
      <c r="HYT199" s="93"/>
      <c r="HZB199" s="93"/>
      <c r="HZE199" s="93"/>
      <c r="HZH199" s="93"/>
      <c r="HZS199" s="93"/>
      <c r="HZT199" s="93"/>
      <c r="HZY199" s="93"/>
      <c r="IAC199" s="93"/>
      <c r="IAD199" s="93"/>
      <c r="IAL199" s="93"/>
      <c r="IAM199" s="93"/>
      <c r="IBM199" s="93"/>
      <c r="IBN199" s="93"/>
      <c r="IBO199" s="93"/>
      <c r="IBP199" s="93"/>
      <c r="IBQ199" s="93"/>
      <c r="IBR199" s="93"/>
      <c r="IBS199" s="93"/>
      <c r="IBT199" s="93"/>
      <c r="IBU199" s="93"/>
      <c r="IBV199" s="93"/>
      <c r="IBW199" s="93"/>
      <c r="IBX199" s="93"/>
      <c r="IBY199" s="93"/>
      <c r="IBZ199" s="93"/>
      <c r="ICA199" s="93"/>
      <c r="ICB199" s="93"/>
      <c r="ICC199" s="93"/>
      <c r="ICD199" s="93"/>
      <c r="ICE199" s="93"/>
      <c r="ICF199" s="93"/>
      <c r="ICG199" s="93"/>
      <c r="ICH199" s="93"/>
      <c r="ICI199" s="93"/>
      <c r="ICJ199" s="93"/>
      <c r="ICK199" s="93"/>
      <c r="ICL199" s="93"/>
      <c r="ICM199" s="93"/>
      <c r="ICN199" s="93"/>
      <c r="ICO199" s="93"/>
      <c r="ICP199" s="93"/>
      <c r="ICQ199" s="93"/>
      <c r="ICR199" s="93"/>
      <c r="ICS199" s="93"/>
      <c r="ICT199" s="93"/>
      <c r="ICU199" s="93"/>
      <c r="ICV199" s="93"/>
      <c r="ICW199" s="93"/>
      <c r="ICX199" s="93"/>
      <c r="ICY199" s="93"/>
      <c r="ICZ199" s="93"/>
      <c r="IDA199" s="93"/>
      <c r="IDB199" s="93"/>
      <c r="IDC199" s="93"/>
      <c r="IDD199" s="93"/>
      <c r="IDE199" s="93"/>
      <c r="IDF199" s="93"/>
      <c r="IDG199" s="93"/>
      <c r="IDH199" s="93"/>
      <c r="IDI199" s="93"/>
      <c r="IDJ199" s="93"/>
      <c r="IDK199" s="93"/>
      <c r="IDL199" s="93"/>
      <c r="IDM199" s="93"/>
      <c r="IDN199" s="93"/>
      <c r="IDO199" s="93"/>
      <c r="IDP199" s="93"/>
      <c r="IDQ199" s="93"/>
      <c r="IDR199" s="93"/>
      <c r="IDX199" s="93"/>
      <c r="IEA199" s="93"/>
      <c r="IED199" s="93"/>
      <c r="IEG199" s="93"/>
      <c r="IEJ199" s="93"/>
      <c r="IEM199" s="93"/>
      <c r="IES199" s="93"/>
      <c r="IFB199" s="93"/>
      <c r="IFE199" s="93"/>
      <c r="IFH199" s="93"/>
      <c r="IFK199" s="93"/>
      <c r="IFW199" s="93"/>
      <c r="IGC199" s="93"/>
      <c r="IGF199" s="93"/>
      <c r="IGI199" s="93"/>
      <c r="IGL199" s="93"/>
      <c r="IGR199" s="93"/>
      <c r="IGU199" s="93"/>
      <c r="IGX199" s="93"/>
      <c r="IHA199" s="93"/>
      <c r="IHC199" s="93"/>
      <c r="IHD199" s="93"/>
      <c r="IHI199" s="93"/>
      <c r="IHL199" s="93"/>
      <c r="IHO199" s="93"/>
      <c r="IHR199" s="93"/>
      <c r="IHU199" s="93"/>
      <c r="IHX199" s="93"/>
      <c r="IIA199" s="93"/>
      <c r="IIG199" s="93"/>
      <c r="IIJ199" s="93"/>
      <c r="IIM199" s="93"/>
      <c r="IIO199" s="93"/>
      <c r="IIP199" s="93"/>
      <c r="IIX199" s="93"/>
      <c r="IJA199" s="93"/>
      <c r="IJD199" s="93"/>
      <c r="IJO199" s="93"/>
      <c r="IJP199" s="93"/>
      <c r="IJU199" s="93"/>
      <c r="IJY199" s="93"/>
      <c r="IJZ199" s="93"/>
      <c r="IKH199" s="93"/>
      <c r="IKI199" s="93"/>
      <c r="ILI199" s="93"/>
      <c r="ILJ199" s="93"/>
      <c r="ILK199" s="93"/>
      <c r="ILL199" s="93"/>
      <c r="ILM199" s="93"/>
      <c r="ILN199" s="93"/>
      <c r="ILO199" s="93"/>
      <c r="ILP199" s="93"/>
      <c r="ILQ199" s="93"/>
      <c r="ILR199" s="93"/>
      <c r="ILS199" s="93"/>
      <c r="ILT199" s="93"/>
      <c r="ILU199" s="93"/>
      <c r="ILV199" s="93"/>
      <c r="ILW199" s="93"/>
      <c r="ILX199" s="93"/>
      <c r="ILY199" s="93"/>
      <c r="ILZ199" s="93"/>
      <c r="IMA199" s="93"/>
      <c r="IMB199" s="93"/>
      <c r="IMC199" s="93"/>
      <c r="IMD199" s="93"/>
      <c r="IME199" s="93"/>
      <c r="IMF199" s="93"/>
      <c r="IMG199" s="93"/>
      <c r="IMH199" s="93"/>
      <c r="IMI199" s="93"/>
      <c r="IMJ199" s="93"/>
      <c r="IMK199" s="93"/>
      <c r="IML199" s="93"/>
      <c r="IMM199" s="93"/>
      <c r="IMN199" s="93"/>
      <c r="IMO199" s="93"/>
      <c r="IMP199" s="93"/>
      <c r="IMQ199" s="93"/>
      <c r="IMR199" s="93"/>
      <c r="IMS199" s="93"/>
      <c r="IMT199" s="93"/>
      <c r="IMU199" s="93"/>
      <c r="IMV199" s="93"/>
      <c r="IMW199" s="93"/>
      <c r="IMX199" s="93"/>
      <c r="IMY199" s="93"/>
      <c r="IMZ199" s="93"/>
      <c r="INA199" s="93"/>
      <c r="INB199" s="93"/>
      <c r="INC199" s="93"/>
      <c r="IND199" s="93"/>
      <c r="INE199" s="93"/>
      <c r="INF199" s="93"/>
      <c r="ING199" s="93"/>
      <c r="INH199" s="93"/>
      <c r="INI199" s="93"/>
      <c r="INJ199" s="93"/>
      <c r="INK199" s="93"/>
      <c r="INL199" s="93"/>
      <c r="INM199" s="93"/>
      <c r="INN199" s="93"/>
      <c r="INT199" s="93"/>
      <c r="INW199" s="93"/>
      <c r="INZ199" s="93"/>
      <c r="IOC199" s="93"/>
      <c r="IOF199" s="93"/>
      <c r="IOI199" s="93"/>
      <c r="IOO199" s="93"/>
      <c r="IOX199" s="93"/>
      <c r="IPA199" s="93"/>
      <c r="IPD199" s="93"/>
      <c r="IPG199" s="93"/>
      <c r="IPS199" s="93"/>
      <c r="IPY199" s="93"/>
      <c r="IQB199" s="93"/>
      <c r="IQE199" s="93"/>
      <c r="IQH199" s="93"/>
      <c r="IQN199" s="93"/>
      <c r="IQQ199" s="93"/>
      <c r="IQT199" s="93"/>
      <c r="IQW199" s="93"/>
      <c r="IQY199" s="93"/>
      <c r="IQZ199" s="93"/>
      <c r="IRE199" s="93"/>
      <c r="IRH199" s="93"/>
      <c r="IRK199" s="93"/>
      <c r="IRN199" s="93"/>
      <c r="IRQ199" s="93"/>
      <c r="IRT199" s="93"/>
      <c r="IRW199" s="93"/>
      <c r="ISC199" s="93"/>
      <c r="ISF199" s="93"/>
      <c r="ISI199" s="93"/>
      <c r="ISK199" s="93"/>
      <c r="ISL199" s="93"/>
      <c r="IST199" s="93"/>
      <c r="ISW199" s="93"/>
      <c r="ISZ199" s="93"/>
      <c r="ITK199" s="93"/>
      <c r="ITL199" s="93"/>
      <c r="ITQ199" s="93"/>
      <c r="ITU199" s="93"/>
      <c r="ITV199" s="93"/>
      <c r="IUD199" s="93"/>
      <c r="IUE199" s="93"/>
      <c r="IVE199" s="93"/>
      <c r="IVF199" s="93"/>
      <c r="IVG199" s="93"/>
      <c r="IVH199" s="93"/>
      <c r="IVI199" s="93"/>
      <c r="IVJ199" s="93"/>
      <c r="IVK199" s="93"/>
      <c r="IVL199" s="93"/>
      <c r="IVM199" s="93"/>
      <c r="IVN199" s="93"/>
      <c r="IVO199" s="93"/>
      <c r="IVP199" s="93"/>
      <c r="IVQ199" s="93"/>
      <c r="IVR199" s="93"/>
      <c r="IVS199" s="93"/>
      <c r="IVT199" s="93"/>
      <c r="IVU199" s="93"/>
      <c r="IVV199" s="93"/>
      <c r="IVW199" s="93"/>
      <c r="IVX199" s="93"/>
      <c r="IVY199" s="93"/>
      <c r="IVZ199" s="93"/>
      <c r="IWA199" s="93"/>
      <c r="IWB199" s="93"/>
      <c r="IWC199" s="93"/>
      <c r="IWD199" s="93"/>
      <c r="IWE199" s="93"/>
      <c r="IWF199" s="93"/>
      <c r="IWG199" s="93"/>
      <c r="IWH199" s="93"/>
      <c r="IWI199" s="93"/>
      <c r="IWJ199" s="93"/>
      <c r="IWK199" s="93"/>
      <c r="IWL199" s="93"/>
      <c r="IWM199" s="93"/>
      <c r="IWN199" s="93"/>
      <c r="IWO199" s="93"/>
      <c r="IWP199" s="93"/>
      <c r="IWQ199" s="93"/>
      <c r="IWR199" s="93"/>
      <c r="IWS199" s="93"/>
      <c r="IWT199" s="93"/>
      <c r="IWU199" s="93"/>
      <c r="IWV199" s="93"/>
      <c r="IWW199" s="93"/>
      <c r="IWX199" s="93"/>
      <c r="IWY199" s="93"/>
      <c r="IWZ199" s="93"/>
      <c r="IXA199" s="93"/>
      <c r="IXB199" s="93"/>
      <c r="IXC199" s="93"/>
      <c r="IXD199" s="93"/>
      <c r="IXE199" s="93"/>
      <c r="IXF199" s="93"/>
      <c r="IXG199" s="93"/>
      <c r="IXH199" s="93"/>
      <c r="IXI199" s="93"/>
      <c r="IXJ199" s="93"/>
      <c r="IXP199" s="93"/>
      <c r="IXS199" s="93"/>
      <c r="IXV199" s="93"/>
      <c r="IXY199" s="93"/>
      <c r="IYB199" s="93"/>
      <c r="IYE199" s="93"/>
      <c r="IYK199" s="93"/>
      <c r="IYT199" s="93"/>
      <c r="IYW199" s="93"/>
      <c r="IYZ199" s="93"/>
      <c r="IZC199" s="93"/>
      <c r="IZO199" s="93"/>
      <c r="IZU199" s="93"/>
      <c r="IZX199" s="93"/>
      <c r="JAA199" s="93"/>
      <c r="JAD199" s="93"/>
      <c r="JAJ199" s="93"/>
      <c r="JAM199" s="93"/>
      <c r="JAP199" s="93"/>
      <c r="JAS199" s="93"/>
      <c r="JAU199" s="93"/>
      <c r="JAV199" s="93"/>
      <c r="JBA199" s="93"/>
      <c r="JBD199" s="93"/>
      <c r="JBG199" s="93"/>
      <c r="JBJ199" s="93"/>
      <c r="JBM199" s="93"/>
      <c r="JBP199" s="93"/>
      <c r="JBS199" s="93"/>
      <c r="JBY199" s="93"/>
      <c r="JCB199" s="93"/>
      <c r="JCE199" s="93"/>
      <c r="JCG199" s="93"/>
      <c r="JCH199" s="93"/>
      <c r="JCP199" s="93"/>
      <c r="JCS199" s="93"/>
      <c r="JCV199" s="93"/>
      <c r="JDG199" s="93"/>
      <c r="JDH199" s="93"/>
      <c r="JDM199" s="93"/>
      <c r="JDQ199" s="93"/>
      <c r="JDR199" s="93"/>
      <c r="JDZ199" s="93"/>
      <c r="JEA199" s="93"/>
      <c r="JFA199" s="93"/>
      <c r="JFB199" s="93"/>
      <c r="JFC199" s="93"/>
      <c r="JFD199" s="93"/>
      <c r="JFE199" s="93"/>
      <c r="JFF199" s="93"/>
      <c r="JFG199" s="93"/>
      <c r="JFH199" s="93"/>
      <c r="JFI199" s="93"/>
      <c r="JFJ199" s="93"/>
      <c r="JFK199" s="93"/>
      <c r="JFL199" s="93"/>
      <c r="JFM199" s="93"/>
      <c r="JFN199" s="93"/>
      <c r="JFO199" s="93"/>
      <c r="JFP199" s="93"/>
      <c r="JFQ199" s="93"/>
      <c r="JFR199" s="93"/>
      <c r="JFS199" s="93"/>
      <c r="JFT199" s="93"/>
      <c r="JFU199" s="93"/>
      <c r="JFV199" s="93"/>
      <c r="JFW199" s="93"/>
      <c r="JFX199" s="93"/>
      <c r="JFY199" s="93"/>
      <c r="JFZ199" s="93"/>
      <c r="JGA199" s="93"/>
      <c r="JGB199" s="93"/>
      <c r="JGC199" s="93"/>
      <c r="JGD199" s="93"/>
      <c r="JGE199" s="93"/>
      <c r="JGF199" s="93"/>
      <c r="JGG199" s="93"/>
      <c r="JGH199" s="93"/>
      <c r="JGI199" s="93"/>
      <c r="JGJ199" s="93"/>
      <c r="JGK199" s="93"/>
      <c r="JGL199" s="93"/>
      <c r="JGM199" s="93"/>
      <c r="JGN199" s="93"/>
      <c r="JGO199" s="93"/>
      <c r="JGP199" s="93"/>
      <c r="JGQ199" s="93"/>
      <c r="JGR199" s="93"/>
      <c r="JGS199" s="93"/>
      <c r="JGT199" s="93"/>
      <c r="JGU199" s="93"/>
      <c r="JGV199" s="93"/>
      <c r="JGW199" s="93"/>
      <c r="JGX199" s="93"/>
      <c r="JGY199" s="93"/>
      <c r="JGZ199" s="93"/>
      <c r="JHA199" s="93"/>
      <c r="JHB199" s="93"/>
      <c r="JHC199" s="93"/>
      <c r="JHD199" s="93"/>
      <c r="JHE199" s="93"/>
      <c r="JHF199" s="93"/>
      <c r="JHL199" s="93"/>
      <c r="JHO199" s="93"/>
      <c r="JHR199" s="93"/>
      <c r="JHU199" s="93"/>
      <c r="JHX199" s="93"/>
      <c r="JIA199" s="93"/>
      <c r="JIG199" s="93"/>
      <c r="JIP199" s="93"/>
      <c r="JIS199" s="93"/>
      <c r="JIV199" s="93"/>
      <c r="JIY199" s="93"/>
      <c r="JJK199" s="93"/>
      <c r="JJQ199" s="93"/>
      <c r="JJT199" s="93"/>
      <c r="JJW199" s="93"/>
      <c r="JJZ199" s="93"/>
      <c r="JKF199" s="93"/>
      <c r="JKI199" s="93"/>
      <c r="JKL199" s="93"/>
      <c r="JKO199" s="93"/>
      <c r="JKQ199" s="93"/>
      <c r="JKR199" s="93"/>
      <c r="JKW199" s="93"/>
      <c r="JKZ199" s="93"/>
      <c r="JLC199" s="93"/>
      <c r="JLF199" s="93"/>
      <c r="JLI199" s="93"/>
      <c r="JLL199" s="93"/>
      <c r="JLO199" s="93"/>
      <c r="JLU199" s="93"/>
      <c r="JLX199" s="93"/>
      <c r="JMA199" s="93"/>
      <c r="JMC199" s="93"/>
      <c r="JMD199" s="93"/>
      <c r="JML199" s="93"/>
      <c r="JMO199" s="93"/>
      <c r="JMR199" s="93"/>
      <c r="JNC199" s="93"/>
      <c r="JND199" s="93"/>
      <c r="JNI199" s="93"/>
      <c r="JNM199" s="93"/>
      <c r="JNN199" s="93"/>
      <c r="JNV199" s="93"/>
      <c r="JNW199" s="93"/>
      <c r="JOW199" s="93"/>
      <c r="JOX199" s="93"/>
      <c r="JOY199" s="93"/>
      <c r="JOZ199" s="93"/>
      <c r="JPA199" s="93"/>
      <c r="JPB199" s="93"/>
      <c r="JPC199" s="93"/>
      <c r="JPD199" s="93"/>
      <c r="JPE199" s="93"/>
      <c r="JPF199" s="93"/>
      <c r="JPG199" s="93"/>
      <c r="JPH199" s="93"/>
      <c r="JPI199" s="93"/>
      <c r="JPJ199" s="93"/>
      <c r="JPK199" s="93"/>
      <c r="JPL199" s="93"/>
      <c r="JPM199" s="93"/>
      <c r="JPN199" s="93"/>
      <c r="JPO199" s="93"/>
      <c r="JPP199" s="93"/>
      <c r="JPQ199" s="93"/>
      <c r="JPR199" s="93"/>
      <c r="JPS199" s="93"/>
      <c r="JPT199" s="93"/>
      <c r="JPU199" s="93"/>
      <c r="JPV199" s="93"/>
      <c r="JPW199" s="93"/>
      <c r="JPX199" s="93"/>
      <c r="JPY199" s="93"/>
      <c r="JPZ199" s="93"/>
      <c r="JQA199" s="93"/>
      <c r="JQB199" s="93"/>
      <c r="JQC199" s="93"/>
      <c r="JQD199" s="93"/>
      <c r="JQE199" s="93"/>
      <c r="JQF199" s="93"/>
      <c r="JQG199" s="93"/>
      <c r="JQH199" s="93"/>
      <c r="JQI199" s="93"/>
      <c r="JQJ199" s="93"/>
      <c r="JQK199" s="93"/>
      <c r="JQL199" s="93"/>
      <c r="JQM199" s="93"/>
      <c r="JQN199" s="93"/>
      <c r="JQO199" s="93"/>
      <c r="JQP199" s="93"/>
      <c r="JQQ199" s="93"/>
      <c r="JQR199" s="93"/>
      <c r="JQS199" s="93"/>
      <c r="JQT199" s="93"/>
      <c r="JQU199" s="93"/>
      <c r="JQV199" s="93"/>
      <c r="JQW199" s="93"/>
      <c r="JQX199" s="93"/>
      <c r="JQY199" s="93"/>
      <c r="JQZ199" s="93"/>
      <c r="JRA199" s="93"/>
      <c r="JRB199" s="93"/>
      <c r="JRH199" s="93"/>
      <c r="JRK199" s="93"/>
      <c r="JRN199" s="93"/>
      <c r="JRQ199" s="93"/>
      <c r="JRT199" s="93"/>
      <c r="JRW199" s="93"/>
      <c r="JSC199" s="93"/>
      <c r="JSL199" s="93"/>
      <c r="JSO199" s="93"/>
      <c r="JSR199" s="93"/>
      <c r="JSU199" s="93"/>
      <c r="JTG199" s="93"/>
      <c r="JTM199" s="93"/>
      <c r="JTP199" s="93"/>
      <c r="JTS199" s="93"/>
      <c r="JTV199" s="93"/>
      <c r="JUB199" s="93"/>
      <c r="JUE199" s="93"/>
      <c r="JUH199" s="93"/>
      <c r="JUK199" s="93"/>
      <c r="JUM199" s="93"/>
      <c r="JUN199" s="93"/>
      <c r="JUS199" s="93"/>
      <c r="JUV199" s="93"/>
      <c r="JUY199" s="93"/>
      <c r="JVB199" s="93"/>
      <c r="JVE199" s="93"/>
      <c r="JVH199" s="93"/>
      <c r="JVK199" s="93"/>
      <c r="JVQ199" s="93"/>
      <c r="JVT199" s="93"/>
      <c r="JVW199" s="93"/>
      <c r="JVY199" s="93"/>
      <c r="JVZ199" s="93"/>
      <c r="JWH199" s="93"/>
      <c r="JWK199" s="93"/>
      <c r="JWN199" s="93"/>
      <c r="JWY199" s="93"/>
      <c r="JWZ199" s="93"/>
      <c r="JXE199" s="93"/>
      <c r="JXI199" s="93"/>
      <c r="JXJ199" s="93"/>
      <c r="JXR199" s="93"/>
      <c r="JXS199" s="93"/>
      <c r="JYS199" s="93"/>
      <c r="JYT199" s="93"/>
      <c r="JYU199" s="93"/>
      <c r="JYV199" s="93"/>
      <c r="JYW199" s="93"/>
      <c r="JYX199" s="93"/>
      <c r="JYY199" s="93"/>
      <c r="JYZ199" s="93"/>
      <c r="JZA199" s="93"/>
      <c r="JZB199" s="93"/>
      <c r="JZC199" s="93"/>
      <c r="JZD199" s="93"/>
      <c r="JZE199" s="93"/>
      <c r="JZF199" s="93"/>
      <c r="JZG199" s="93"/>
      <c r="JZH199" s="93"/>
      <c r="JZI199" s="93"/>
      <c r="JZJ199" s="93"/>
      <c r="JZK199" s="93"/>
      <c r="JZL199" s="93"/>
      <c r="JZM199" s="93"/>
      <c r="JZN199" s="93"/>
      <c r="JZO199" s="93"/>
      <c r="JZP199" s="93"/>
      <c r="JZQ199" s="93"/>
      <c r="JZR199" s="93"/>
      <c r="JZS199" s="93"/>
      <c r="JZT199" s="93"/>
      <c r="JZU199" s="93"/>
      <c r="JZV199" s="93"/>
      <c r="JZW199" s="93"/>
      <c r="JZX199" s="93"/>
      <c r="JZY199" s="93"/>
      <c r="JZZ199" s="93"/>
      <c r="KAA199" s="93"/>
      <c r="KAB199" s="93"/>
      <c r="KAC199" s="93"/>
      <c r="KAD199" s="93"/>
      <c r="KAE199" s="93"/>
      <c r="KAF199" s="93"/>
      <c r="KAG199" s="93"/>
      <c r="KAH199" s="93"/>
      <c r="KAI199" s="93"/>
      <c r="KAJ199" s="93"/>
      <c r="KAK199" s="93"/>
      <c r="KAL199" s="93"/>
      <c r="KAM199" s="93"/>
      <c r="KAN199" s="93"/>
      <c r="KAO199" s="93"/>
      <c r="KAP199" s="93"/>
      <c r="KAQ199" s="93"/>
      <c r="KAR199" s="93"/>
      <c r="KAS199" s="93"/>
      <c r="KAT199" s="93"/>
      <c r="KAU199" s="93"/>
      <c r="KAV199" s="93"/>
      <c r="KAW199" s="93"/>
      <c r="KAX199" s="93"/>
      <c r="KBD199" s="93"/>
      <c r="KBG199" s="93"/>
      <c r="KBJ199" s="93"/>
      <c r="KBM199" s="93"/>
      <c r="KBP199" s="93"/>
      <c r="KBS199" s="93"/>
      <c r="KBY199" s="93"/>
      <c r="KCH199" s="93"/>
      <c r="KCK199" s="93"/>
      <c r="KCN199" s="93"/>
      <c r="KCQ199" s="93"/>
      <c r="KDC199" s="93"/>
      <c r="KDI199" s="93"/>
      <c r="KDL199" s="93"/>
      <c r="KDO199" s="93"/>
      <c r="KDR199" s="93"/>
      <c r="KDX199" s="93"/>
      <c r="KEA199" s="93"/>
      <c r="KED199" s="93"/>
      <c r="KEG199" s="93"/>
      <c r="KEI199" s="93"/>
      <c r="KEJ199" s="93"/>
      <c r="KEO199" s="93"/>
      <c r="KER199" s="93"/>
      <c r="KEU199" s="93"/>
      <c r="KEX199" s="93"/>
      <c r="KFA199" s="93"/>
      <c r="KFD199" s="93"/>
      <c r="KFG199" s="93"/>
      <c r="KFM199" s="93"/>
      <c r="KFP199" s="93"/>
      <c r="KFS199" s="93"/>
      <c r="KFU199" s="93"/>
      <c r="KFV199" s="93"/>
      <c r="KGD199" s="93"/>
      <c r="KGG199" s="93"/>
      <c r="KGJ199" s="93"/>
      <c r="KGU199" s="93"/>
      <c r="KGV199" s="93"/>
      <c r="KHA199" s="93"/>
      <c r="KHE199" s="93"/>
      <c r="KHF199" s="93"/>
      <c r="KHN199" s="93"/>
      <c r="KHO199" s="93"/>
      <c r="KIO199" s="93"/>
      <c r="KIP199" s="93"/>
      <c r="KIQ199" s="93"/>
      <c r="KIR199" s="93"/>
      <c r="KIS199" s="93"/>
      <c r="KIT199" s="93"/>
      <c r="KIU199" s="93"/>
      <c r="KIV199" s="93"/>
      <c r="KIW199" s="93"/>
      <c r="KIX199" s="93"/>
      <c r="KIY199" s="93"/>
      <c r="KIZ199" s="93"/>
      <c r="KJA199" s="93"/>
      <c r="KJB199" s="93"/>
      <c r="KJC199" s="93"/>
      <c r="KJD199" s="93"/>
      <c r="KJE199" s="93"/>
      <c r="KJF199" s="93"/>
      <c r="KJG199" s="93"/>
      <c r="KJH199" s="93"/>
      <c r="KJI199" s="93"/>
      <c r="KJJ199" s="93"/>
      <c r="KJK199" s="93"/>
      <c r="KJL199" s="93"/>
      <c r="KJM199" s="93"/>
      <c r="KJN199" s="93"/>
      <c r="KJO199" s="93"/>
      <c r="KJP199" s="93"/>
      <c r="KJQ199" s="93"/>
      <c r="KJR199" s="93"/>
      <c r="KJS199" s="93"/>
      <c r="KJT199" s="93"/>
      <c r="KJU199" s="93"/>
      <c r="KJV199" s="93"/>
      <c r="KJW199" s="93"/>
      <c r="KJX199" s="93"/>
      <c r="KJY199" s="93"/>
      <c r="KJZ199" s="93"/>
      <c r="KKA199" s="93"/>
      <c r="KKB199" s="93"/>
      <c r="KKC199" s="93"/>
      <c r="KKD199" s="93"/>
      <c r="KKE199" s="93"/>
      <c r="KKF199" s="93"/>
      <c r="KKG199" s="93"/>
      <c r="KKH199" s="93"/>
      <c r="KKI199" s="93"/>
      <c r="KKJ199" s="93"/>
      <c r="KKK199" s="93"/>
      <c r="KKL199" s="93"/>
      <c r="KKM199" s="93"/>
      <c r="KKN199" s="93"/>
      <c r="KKO199" s="93"/>
      <c r="KKP199" s="93"/>
      <c r="KKQ199" s="93"/>
      <c r="KKR199" s="93"/>
      <c r="KKS199" s="93"/>
      <c r="KKT199" s="93"/>
      <c r="KKZ199" s="93"/>
      <c r="KLC199" s="93"/>
      <c r="KLF199" s="93"/>
      <c r="KLI199" s="93"/>
      <c r="KLL199" s="93"/>
      <c r="KLO199" s="93"/>
      <c r="KLU199" s="93"/>
      <c r="KMD199" s="93"/>
      <c r="KMG199" s="93"/>
      <c r="KMJ199" s="93"/>
      <c r="KMM199" s="93"/>
      <c r="KMY199" s="93"/>
      <c r="KNE199" s="93"/>
      <c r="KNH199" s="93"/>
      <c r="KNK199" s="93"/>
      <c r="KNN199" s="93"/>
      <c r="KNT199" s="93"/>
      <c r="KNW199" s="93"/>
      <c r="KNZ199" s="93"/>
      <c r="KOC199" s="93"/>
      <c r="KOE199" s="93"/>
      <c r="KOF199" s="93"/>
      <c r="KOK199" s="93"/>
      <c r="KON199" s="93"/>
      <c r="KOQ199" s="93"/>
      <c r="KOT199" s="93"/>
      <c r="KOW199" s="93"/>
      <c r="KOZ199" s="93"/>
      <c r="KPC199" s="93"/>
      <c r="KPI199" s="93"/>
      <c r="KPL199" s="93"/>
      <c r="KPO199" s="93"/>
      <c r="KPQ199" s="93"/>
      <c r="KPR199" s="93"/>
      <c r="KPZ199" s="93"/>
      <c r="KQC199" s="93"/>
      <c r="KQF199" s="93"/>
      <c r="KQQ199" s="93"/>
      <c r="KQR199" s="93"/>
      <c r="KQW199" s="93"/>
      <c r="KRA199" s="93"/>
      <c r="KRB199" s="93"/>
      <c r="KRJ199" s="93"/>
      <c r="KRK199" s="93"/>
      <c r="KSK199" s="93"/>
      <c r="KSL199" s="93"/>
      <c r="KSM199" s="93"/>
      <c r="KSN199" s="93"/>
      <c r="KSO199" s="93"/>
      <c r="KSP199" s="93"/>
      <c r="KSQ199" s="93"/>
      <c r="KSR199" s="93"/>
      <c r="KSS199" s="93"/>
      <c r="KST199" s="93"/>
      <c r="KSU199" s="93"/>
      <c r="KSV199" s="93"/>
      <c r="KSW199" s="93"/>
      <c r="KSX199" s="93"/>
      <c r="KSY199" s="93"/>
      <c r="KSZ199" s="93"/>
      <c r="KTA199" s="93"/>
      <c r="KTB199" s="93"/>
      <c r="KTC199" s="93"/>
      <c r="KTD199" s="93"/>
      <c r="KTE199" s="93"/>
      <c r="KTF199" s="93"/>
      <c r="KTG199" s="93"/>
      <c r="KTH199" s="93"/>
      <c r="KTI199" s="93"/>
      <c r="KTJ199" s="93"/>
      <c r="KTK199" s="93"/>
      <c r="KTL199" s="93"/>
      <c r="KTM199" s="93"/>
      <c r="KTN199" s="93"/>
      <c r="KTO199" s="93"/>
      <c r="KTP199" s="93"/>
      <c r="KTQ199" s="93"/>
      <c r="KTR199" s="93"/>
      <c r="KTS199" s="93"/>
      <c r="KTT199" s="93"/>
      <c r="KTU199" s="93"/>
      <c r="KTV199" s="93"/>
      <c r="KTW199" s="93"/>
      <c r="KTX199" s="93"/>
      <c r="KTY199" s="93"/>
      <c r="KTZ199" s="93"/>
      <c r="KUA199" s="93"/>
      <c r="KUB199" s="93"/>
      <c r="KUC199" s="93"/>
      <c r="KUD199" s="93"/>
      <c r="KUE199" s="93"/>
      <c r="KUF199" s="93"/>
      <c r="KUG199" s="93"/>
      <c r="KUH199" s="93"/>
      <c r="KUI199" s="93"/>
      <c r="KUJ199" s="93"/>
      <c r="KUK199" s="93"/>
      <c r="KUL199" s="93"/>
      <c r="KUM199" s="93"/>
      <c r="KUN199" s="93"/>
      <c r="KUO199" s="93"/>
      <c r="KUP199" s="93"/>
      <c r="KUV199" s="93"/>
      <c r="KUY199" s="93"/>
      <c r="KVB199" s="93"/>
      <c r="KVE199" s="93"/>
      <c r="KVH199" s="93"/>
      <c r="KVK199" s="93"/>
      <c r="KVQ199" s="93"/>
      <c r="KVZ199" s="93"/>
      <c r="KWC199" s="93"/>
      <c r="KWF199" s="93"/>
      <c r="KWI199" s="93"/>
      <c r="KWU199" s="93"/>
      <c r="KXA199" s="93"/>
      <c r="KXD199" s="93"/>
      <c r="KXG199" s="93"/>
      <c r="KXJ199" s="93"/>
      <c r="KXP199" s="93"/>
      <c r="KXS199" s="93"/>
      <c r="KXV199" s="93"/>
      <c r="KXY199" s="93"/>
      <c r="KYA199" s="93"/>
      <c r="KYB199" s="93"/>
      <c r="KYG199" s="93"/>
      <c r="KYJ199" s="93"/>
      <c r="KYM199" s="93"/>
      <c r="KYP199" s="93"/>
      <c r="KYS199" s="93"/>
      <c r="KYV199" s="93"/>
      <c r="KYY199" s="93"/>
      <c r="KZE199" s="93"/>
      <c r="KZH199" s="93"/>
      <c r="KZK199" s="93"/>
      <c r="KZM199" s="93"/>
      <c r="KZN199" s="93"/>
      <c r="KZV199" s="93"/>
      <c r="KZY199" s="93"/>
      <c r="LAB199" s="93"/>
      <c r="LAM199" s="93"/>
      <c r="LAN199" s="93"/>
      <c r="LAS199" s="93"/>
      <c r="LAW199" s="93"/>
      <c r="LAX199" s="93"/>
      <c r="LBF199" s="93"/>
      <c r="LBG199" s="93"/>
      <c r="LCG199" s="93"/>
      <c r="LCH199" s="93"/>
      <c r="LCI199" s="93"/>
      <c r="LCJ199" s="93"/>
      <c r="LCK199" s="93"/>
      <c r="LCL199" s="93"/>
      <c r="LCM199" s="93"/>
      <c r="LCN199" s="93"/>
      <c r="LCO199" s="93"/>
      <c r="LCP199" s="93"/>
      <c r="LCQ199" s="93"/>
      <c r="LCR199" s="93"/>
      <c r="LCS199" s="93"/>
      <c r="LCT199" s="93"/>
      <c r="LCU199" s="93"/>
      <c r="LCV199" s="93"/>
      <c r="LCW199" s="93"/>
      <c r="LCX199" s="93"/>
      <c r="LCY199" s="93"/>
      <c r="LCZ199" s="93"/>
      <c r="LDA199" s="93"/>
      <c r="LDB199" s="93"/>
      <c r="LDC199" s="93"/>
      <c r="LDD199" s="93"/>
      <c r="LDE199" s="93"/>
      <c r="LDF199" s="93"/>
      <c r="LDG199" s="93"/>
      <c r="LDH199" s="93"/>
      <c r="LDI199" s="93"/>
      <c r="LDJ199" s="93"/>
      <c r="LDK199" s="93"/>
      <c r="LDL199" s="93"/>
      <c r="LDM199" s="93"/>
      <c r="LDN199" s="93"/>
      <c r="LDO199" s="93"/>
      <c r="LDP199" s="93"/>
      <c r="LDQ199" s="93"/>
      <c r="LDR199" s="93"/>
      <c r="LDS199" s="93"/>
      <c r="LDT199" s="93"/>
      <c r="LDU199" s="93"/>
      <c r="LDV199" s="93"/>
      <c r="LDW199" s="93"/>
      <c r="LDX199" s="93"/>
      <c r="LDY199" s="93"/>
      <c r="LDZ199" s="93"/>
      <c r="LEA199" s="93"/>
      <c r="LEB199" s="93"/>
      <c r="LEC199" s="93"/>
      <c r="LED199" s="93"/>
      <c r="LEE199" s="93"/>
      <c r="LEF199" s="93"/>
      <c r="LEG199" s="93"/>
      <c r="LEH199" s="93"/>
      <c r="LEI199" s="93"/>
      <c r="LEJ199" s="93"/>
      <c r="LEK199" s="93"/>
      <c r="LEL199" s="93"/>
      <c r="LER199" s="93"/>
      <c r="LEU199" s="93"/>
      <c r="LEX199" s="93"/>
      <c r="LFA199" s="93"/>
      <c r="LFD199" s="93"/>
      <c r="LFG199" s="93"/>
      <c r="LFM199" s="93"/>
      <c r="LFV199" s="93"/>
      <c r="LFY199" s="93"/>
      <c r="LGB199" s="93"/>
      <c r="LGE199" s="93"/>
      <c r="LGQ199" s="93"/>
      <c r="LGW199" s="93"/>
      <c r="LGZ199" s="93"/>
      <c r="LHC199" s="93"/>
      <c r="LHF199" s="93"/>
      <c r="LHL199" s="93"/>
      <c r="LHO199" s="93"/>
      <c r="LHR199" s="93"/>
      <c r="LHU199" s="93"/>
      <c r="LHW199" s="93"/>
      <c r="LHX199" s="93"/>
      <c r="LIC199" s="93"/>
      <c r="LIF199" s="93"/>
      <c r="LII199" s="93"/>
      <c r="LIL199" s="93"/>
      <c r="LIO199" s="93"/>
      <c r="LIR199" s="93"/>
      <c r="LIU199" s="93"/>
      <c r="LJA199" s="93"/>
      <c r="LJD199" s="93"/>
      <c r="LJG199" s="93"/>
      <c r="LJI199" s="93"/>
      <c r="LJJ199" s="93"/>
      <c r="LJR199" s="93"/>
      <c r="LJU199" s="93"/>
      <c r="LJX199" s="93"/>
      <c r="LKI199" s="93"/>
      <c r="LKJ199" s="93"/>
      <c r="LKO199" s="93"/>
      <c r="LKS199" s="93"/>
      <c r="LKT199" s="93"/>
      <c r="LLB199" s="93"/>
      <c r="LLC199" s="93"/>
      <c r="LMC199" s="93"/>
      <c r="LMD199" s="93"/>
      <c r="LME199" s="93"/>
      <c r="LMF199" s="93"/>
      <c r="LMG199" s="93"/>
      <c r="LMH199" s="93"/>
      <c r="LMI199" s="93"/>
      <c r="LMJ199" s="93"/>
      <c r="LMK199" s="93"/>
      <c r="LML199" s="93"/>
      <c r="LMM199" s="93"/>
      <c r="LMN199" s="93"/>
      <c r="LMO199" s="93"/>
      <c r="LMP199" s="93"/>
      <c r="LMQ199" s="93"/>
      <c r="LMR199" s="93"/>
      <c r="LMS199" s="93"/>
      <c r="LMT199" s="93"/>
      <c r="LMU199" s="93"/>
      <c r="LMV199" s="93"/>
      <c r="LMW199" s="93"/>
      <c r="LMX199" s="93"/>
      <c r="LMY199" s="93"/>
      <c r="LMZ199" s="93"/>
      <c r="LNA199" s="93"/>
      <c r="LNB199" s="93"/>
      <c r="LNC199" s="93"/>
      <c r="LND199" s="93"/>
      <c r="LNE199" s="93"/>
      <c r="LNF199" s="93"/>
      <c r="LNG199" s="93"/>
      <c r="LNH199" s="93"/>
      <c r="LNI199" s="93"/>
      <c r="LNJ199" s="93"/>
      <c r="LNK199" s="93"/>
      <c r="LNL199" s="93"/>
      <c r="LNM199" s="93"/>
      <c r="LNN199" s="93"/>
      <c r="LNO199" s="93"/>
      <c r="LNP199" s="93"/>
      <c r="LNQ199" s="93"/>
      <c r="LNR199" s="93"/>
      <c r="LNS199" s="93"/>
      <c r="LNT199" s="93"/>
      <c r="LNU199" s="93"/>
      <c r="LNV199" s="93"/>
      <c r="LNW199" s="93"/>
      <c r="LNX199" s="93"/>
      <c r="LNY199" s="93"/>
      <c r="LNZ199" s="93"/>
      <c r="LOA199" s="93"/>
      <c r="LOB199" s="93"/>
      <c r="LOC199" s="93"/>
      <c r="LOD199" s="93"/>
      <c r="LOE199" s="93"/>
      <c r="LOF199" s="93"/>
      <c r="LOG199" s="93"/>
      <c r="LOH199" s="93"/>
      <c r="LON199" s="93"/>
      <c r="LOQ199" s="93"/>
      <c r="LOT199" s="93"/>
      <c r="LOW199" s="93"/>
      <c r="LOZ199" s="93"/>
      <c r="LPC199" s="93"/>
      <c r="LPI199" s="93"/>
      <c r="LPR199" s="93"/>
      <c r="LPU199" s="93"/>
      <c r="LPX199" s="93"/>
      <c r="LQA199" s="93"/>
      <c r="LQM199" s="93"/>
      <c r="LQS199" s="93"/>
      <c r="LQV199" s="93"/>
      <c r="LQY199" s="93"/>
      <c r="LRB199" s="93"/>
      <c r="LRH199" s="93"/>
      <c r="LRK199" s="93"/>
      <c r="LRN199" s="93"/>
      <c r="LRQ199" s="93"/>
      <c r="LRS199" s="93"/>
      <c r="LRT199" s="93"/>
      <c r="LRY199" s="93"/>
      <c r="LSB199" s="93"/>
      <c r="LSE199" s="93"/>
      <c r="LSH199" s="93"/>
      <c r="LSK199" s="93"/>
      <c r="LSN199" s="93"/>
      <c r="LSQ199" s="93"/>
      <c r="LSW199" s="93"/>
      <c r="LSZ199" s="93"/>
      <c r="LTC199" s="93"/>
      <c r="LTE199" s="93"/>
      <c r="LTF199" s="93"/>
      <c r="LTN199" s="93"/>
      <c r="LTQ199" s="93"/>
      <c r="LTT199" s="93"/>
      <c r="LUE199" s="93"/>
      <c r="LUF199" s="93"/>
      <c r="LUK199" s="93"/>
      <c r="LUO199" s="93"/>
      <c r="LUP199" s="93"/>
      <c r="LUX199" s="93"/>
      <c r="LUY199" s="93"/>
      <c r="LVY199" s="93"/>
      <c r="LVZ199" s="93"/>
      <c r="LWA199" s="93"/>
      <c r="LWB199" s="93"/>
      <c r="LWC199" s="93"/>
      <c r="LWD199" s="93"/>
      <c r="LWE199" s="93"/>
      <c r="LWF199" s="93"/>
      <c r="LWG199" s="93"/>
      <c r="LWH199" s="93"/>
      <c r="LWI199" s="93"/>
      <c r="LWJ199" s="93"/>
      <c r="LWK199" s="93"/>
      <c r="LWL199" s="93"/>
      <c r="LWM199" s="93"/>
      <c r="LWN199" s="93"/>
      <c r="LWO199" s="93"/>
      <c r="LWP199" s="93"/>
      <c r="LWQ199" s="93"/>
      <c r="LWR199" s="93"/>
      <c r="LWS199" s="93"/>
      <c r="LWT199" s="93"/>
      <c r="LWU199" s="93"/>
      <c r="LWV199" s="93"/>
      <c r="LWW199" s="93"/>
      <c r="LWX199" s="93"/>
      <c r="LWY199" s="93"/>
      <c r="LWZ199" s="93"/>
      <c r="LXA199" s="93"/>
      <c r="LXB199" s="93"/>
      <c r="LXC199" s="93"/>
      <c r="LXD199" s="93"/>
      <c r="LXE199" s="93"/>
      <c r="LXF199" s="93"/>
      <c r="LXG199" s="93"/>
      <c r="LXH199" s="93"/>
      <c r="LXI199" s="93"/>
      <c r="LXJ199" s="93"/>
      <c r="LXK199" s="93"/>
      <c r="LXL199" s="93"/>
      <c r="LXM199" s="93"/>
      <c r="LXN199" s="93"/>
      <c r="LXO199" s="93"/>
      <c r="LXP199" s="93"/>
      <c r="LXQ199" s="93"/>
      <c r="LXR199" s="93"/>
      <c r="LXS199" s="93"/>
      <c r="LXT199" s="93"/>
      <c r="LXU199" s="93"/>
      <c r="LXV199" s="93"/>
      <c r="LXW199" s="93"/>
      <c r="LXX199" s="93"/>
      <c r="LXY199" s="93"/>
      <c r="LXZ199" s="93"/>
      <c r="LYA199" s="93"/>
      <c r="LYB199" s="93"/>
      <c r="LYC199" s="93"/>
      <c r="LYD199" s="93"/>
      <c r="LYJ199" s="93"/>
      <c r="LYM199" s="93"/>
      <c r="LYP199" s="93"/>
      <c r="LYS199" s="93"/>
      <c r="LYV199" s="93"/>
      <c r="LYY199" s="93"/>
      <c r="LZE199" s="93"/>
      <c r="LZN199" s="93"/>
      <c r="LZQ199" s="93"/>
      <c r="LZT199" s="93"/>
      <c r="LZW199" s="93"/>
      <c r="MAI199" s="93"/>
      <c r="MAO199" s="93"/>
      <c r="MAR199" s="93"/>
      <c r="MAU199" s="93"/>
      <c r="MAX199" s="93"/>
      <c r="MBD199" s="93"/>
      <c r="MBG199" s="93"/>
      <c r="MBJ199" s="93"/>
      <c r="MBM199" s="93"/>
      <c r="MBO199" s="93"/>
      <c r="MBP199" s="93"/>
      <c r="MBU199" s="93"/>
      <c r="MBX199" s="93"/>
      <c r="MCA199" s="93"/>
      <c r="MCD199" s="93"/>
      <c r="MCG199" s="93"/>
      <c r="MCJ199" s="93"/>
      <c r="MCM199" s="93"/>
      <c r="MCS199" s="93"/>
      <c r="MCV199" s="93"/>
      <c r="MCY199" s="93"/>
      <c r="MDA199" s="93"/>
      <c r="MDB199" s="93"/>
      <c r="MDJ199" s="93"/>
      <c r="MDM199" s="93"/>
      <c r="MDP199" s="93"/>
      <c r="MEA199" s="93"/>
      <c r="MEB199" s="93"/>
      <c r="MEG199" s="93"/>
      <c r="MEK199" s="93"/>
      <c r="MEL199" s="93"/>
      <c r="MET199" s="93"/>
      <c r="MEU199" s="93"/>
      <c r="MFU199" s="93"/>
      <c r="MFV199" s="93"/>
      <c r="MFW199" s="93"/>
      <c r="MFX199" s="93"/>
      <c r="MFY199" s="93"/>
      <c r="MFZ199" s="93"/>
      <c r="MGA199" s="93"/>
      <c r="MGB199" s="93"/>
      <c r="MGC199" s="93"/>
      <c r="MGD199" s="93"/>
      <c r="MGE199" s="93"/>
      <c r="MGF199" s="93"/>
      <c r="MGG199" s="93"/>
      <c r="MGH199" s="93"/>
      <c r="MGI199" s="93"/>
      <c r="MGJ199" s="93"/>
      <c r="MGK199" s="93"/>
      <c r="MGL199" s="93"/>
      <c r="MGM199" s="93"/>
      <c r="MGN199" s="93"/>
      <c r="MGO199" s="93"/>
      <c r="MGP199" s="93"/>
      <c r="MGQ199" s="93"/>
      <c r="MGR199" s="93"/>
      <c r="MGS199" s="93"/>
      <c r="MGT199" s="93"/>
      <c r="MGU199" s="93"/>
      <c r="MGV199" s="93"/>
      <c r="MGW199" s="93"/>
      <c r="MGX199" s="93"/>
      <c r="MGY199" s="93"/>
      <c r="MGZ199" s="93"/>
      <c r="MHA199" s="93"/>
      <c r="MHB199" s="93"/>
      <c r="MHC199" s="93"/>
      <c r="MHD199" s="93"/>
      <c r="MHE199" s="93"/>
      <c r="MHF199" s="93"/>
      <c r="MHG199" s="93"/>
      <c r="MHH199" s="93"/>
      <c r="MHI199" s="93"/>
      <c r="MHJ199" s="93"/>
      <c r="MHK199" s="93"/>
      <c r="MHL199" s="93"/>
      <c r="MHM199" s="93"/>
      <c r="MHN199" s="93"/>
      <c r="MHO199" s="93"/>
      <c r="MHP199" s="93"/>
      <c r="MHQ199" s="93"/>
      <c r="MHR199" s="93"/>
      <c r="MHS199" s="93"/>
      <c r="MHT199" s="93"/>
      <c r="MHU199" s="93"/>
      <c r="MHV199" s="93"/>
      <c r="MHW199" s="93"/>
      <c r="MHX199" s="93"/>
      <c r="MHY199" s="93"/>
      <c r="MHZ199" s="93"/>
      <c r="MIF199" s="93"/>
      <c r="MII199" s="93"/>
      <c r="MIL199" s="93"/>
      <c r="MIO199" s="93"/>
      <c r="MIR199" s="93"/>
      <c r="MIU199" s="93"/>
      <c r="MJA199" s="93"/>
      <c r="MJJ199" s="93"/>
      <c r="MJM199" s="93"/>
      <c r="MJP199" s="93"/>
      <c r="MJS199" s="93"/>
      <c r="MKE199" s="93"/>
      <c r="MKK199" s="93"/>
      <c r="MKN199" s="93"/>
      <c r="MKQ199" s="93"/>
      <c r="MKT199" s="93"/>
      <c r="MKZ199" s="93"/>
      <c r="MLC199" s="93"/>
      <c r="MLF199" s="93"/>
      <c r="MLI199" s="93"/>
      <c r="MLK199" s="93"/>
      <c r="MLL199" s="93"/>
      <c r="MLQ199" s="93"/>
      <c r="MLT199" s="93"/>
      <c r="MLW199" s="93"/>
      <c r="MLZ199" s="93"/>
      <c r="MMC199" s="93"/>
      <c r="MMF199" s="93"/>
      <c r="MMI199" s="93"/>
      <c r="MMO199" s="93"/>
      <c r="MMR199" s="93"/>
      <c r="MMU199" s="93"/>
      <c r="MMW199" s="93"/>
      <c r="MMX199" s="93"/>
      <c r="MNF199" s="93"/>
      <c r="MNI199" s="93"/>
      <c r="MNL199" s="93"/>
      <c r="MNW199" s="93"/>
      <c r="MNX199" s="93"/>
      <c r="MOC199" s="93"/>
      <c r="MOG199" s="93"/>
      <c r="MOH199" s="93"/>
      <c r="MOP199" s="93"/>
      <c r="MOQ199" s="93"/>
      <c r="MPQ199" s="93"/>
      <c r="MPR199" s="93"/>
      <c r="MPS199" s="93"/>
      <c r="MPT199" s="93"/>
      <c r="MPU199" s="93"/>
      <c r="MPV199" s="93"/>
      <c r="MPW199" s="93"/>
      <c r="MPX199" s="93"/>
      <c r="MPY199" s="93"/>
      <c r="MPZ199" s="93"/>
      <c r="MQA199" s="93"/>
      <c r="MQB199" s="93"/>
      <c r="MQC199" s="93"/>
      <c r="MQD199" s="93"/>
      <c r="MQE199" s="93"/>
      <c r="MQF199" s="93"/>
      <c r="MQG199" s="93"/>
      <c r="MQH199" s="93"/>
      <c r="MQI199" s="93"/>
      <c r="MQJ199" s="93"/>
      <c r="MQK199" s="93"/>
      <c r="MQL199" s="93"/>
      <c r="MQM199" s="93"/>
      <c r="MQN199" s="93"/>
      <c r="MQO199" s="93"/>
      <c r="MQP199" s="93"/>
      <c r="MQQ199" s="93"/>
      <c r="MQR199" s="93"/>
      <c r="MQS199" s="93"/>
      <c r="MQT199" s="93"/>
      <c r="MQU199" s="93"/>
      <c r="MQV199" s="93"/>
      <c r="MQW199" s="93"/>
      <c r="MQX199" s="93"/>
      <c r="MQY199" s="93"/>
      <c r="MQZ199" s="93"/>
      <c r="MRA199" s="93"/>
      <c r="MRB199" s="93"/>
      <c r="MRC199" s="93"/>
      <c r="MRD199" s="93"/>
      <c r="MRE199" s="93"/>
      <c r="MRF199" s="93"/>
      <c r="MRG199" s="93"/>
      <c r="MRH199" s="93"/>
      <c r="MRI199" s="93"/>
      <c r="MRJ199" s="93"/>
      <c r="MRK199" s="93"/>
      <c r="MRL199" s="93"/>
      <c r="MRM199" s="93"/>
      <c r="MRN199" s="93"/>
      <c r="MRO199" s="93"/>
      <c r="MRP199" s="93"/>
      <c r="MRQ199" s="93"/>
      <c r="MRR199" s="93"/>
      <c r="MRS199" s="93"/>
      <c r="MRT199" s="93"/>
      <c r="MRU199" s="93"/>
      <c r="MRV199" s="93"/>
      <c r="MSB199" s="93"/>
      <c r="MSE199" s="93"/>
      <c r="MSH199" s="93"/>
      <c r="MSK199" s="93"/>
      <c r="MSN199" s="93"/>
      <c r="MSQ199" s="93"/>
      <c r="MSW199" s="93"/>
      <c r="MTF199" s="93"/>
      <c r="MTI199" s="93"/>
      <c r="MTL199" s="93"/>
      <c r="MTO199" s="93"/>
      <c r="MUA199" s="93"/>
      <c r="MUG199" s="93"/>
      <c r="MUJ199" s="93"/>
      <c r="MUM199" s="93"/>
      <c r="MUP199" s="93"/>
      <c r="MUV199" s="93"/>
      <c r="MUY199" s="93"/>
      <c r="MVB199" s="93"/>
      <c r="MVE199" s="93"/>
      <c r="MVG199" s="93"/>
      <c r="MVH199" s="93"/>
      <c r="MVM199" s="93"/>
      <c r="MVP199" s="93"/>
      <c r="MVS199" s="93"/>
      <c r="MVV199" s="93"/>
      <c r="MVY199" s="93"/>
      <c r="MWB199" s="93"/>
      <c r="MWE199" s="93"/>
      <c r="MWK199" s="93"/>
      <c r="MWN199" s="93"/>
      <c r="MWQ199" s="93"/>
      <c r="MWS199" s="93"/>
      <c r="MWT199" s="93"/>
      <c r="MXB199" s="93"/>
      <c r="MXE199" s="93"/>
      <c r="MXH199" s="93"/>
      <c r="MXS199" s="93"/>
      <c r="MXT199" s="93"/>
      <c r="MXY199" s="93"/>
      <c r="MYC199" s="93"/>
      <c r="MYD199" s="93"/>
      <c r="MYL199" s="93"/>
      <c r="MYM199" s="93"/>
      <c r="MZM199" s="93"/>
      <c r="MZN199" s="93"/>
      <c r="MZO199" s="93"/>
      <c r="MZP199" s="93"/>
      <c r="MZQ199" s="93"/>
      <c r="MZR199" s="93"/>
      <c r="MZS199" s="93"/>
      <c r="MZT199" s="93"/>
      <c r="MZU199" s="93"/>
      <c r="MZV199" s="93"/>
      <c r="MZW199" s="93"/>
      <c r="MZX199" s="93"/>
      <c r="MZY199" s="93"/>
      <c r="MZZ199" s="93"/>
      <c r="NAA199" s="93"/>
      <c r="NAB199" s="93"/>
      <c r="NAC199" s="93"/>
      <c r="NAD199" s="93"/>
      <c r="NAE199" s="93"/>
      <c r="NAF199" s="93"/>
      <c r="NAG199" s="93"/>
      <c r="NAH199" s="93"/>
      <c r="NAI199" s="93"/>
      <c r="NAJ199" s="93"/>
      <c r="NAK199" s="93"/>
      <c r="NAL199" s="93"/>
      <c r="NAM199" s="93"/>
      <c r="NAN199" s="93"/>
      <c r="NAO199" s="93"/>
      <c r="NAP199" s="93"/>
      <c r="NAQ199" s="93"/>
      <c r="NAR199" s="93"/>
      <c r="NAS199" s="93"/>
      <c r="NAT199" s="93"/>
      <c r="NAU199" s="93"/>
      <c r="NAV199" s="93"/>
      <c r="NAW199" s="93"/>
      <c r="NAX199" s="93"/>
      <c r="NAY199" s="93"/>
      <c r="NAZ199" s="93"/>
      <c r="NBA199" s="93"/>
      <c r="NBB199" s="93"/>
      <c r="NBC199" s="93"/>
      <c r="NBD199" s="93"/>
      <c r="NBE199" s="93"/>
      <c r="NBF199" s="93"/>
      <c r="NBG199" s="93"/>
      <c r="NBH199" s="93"/>
      <c r="NBI199" s="93"/>
      <c r="NBJ199" s="93"/>
      <c r="NBK199" s="93"/>
      <c r="NBL199" s="93"/>
      <c r="NBM199" s="93"/>
      <c r="NBN199" s="93"/>
      <c r="NBO199" s="93"/>
      <c r="NBP199" s="93"/>
      <c r="NBQ199" s="93"/>
      <c r="NBR199" s="93"/>
      <c r="NBX199" s="93"/>
      <c r="NCA199" s="93"/>
      <c r="NCD199" s="93"/>
      <c r="NCG199" s="93"/>
      <c r="NCJ199" s="93"/>
      <c r="NCM199" s="93"/>
      <c r="NCS199" s="93"/>
      <c r="NDB199" s="93"/>
      <c r="NDE199" s="93"/>
      <c r="NDH199" s="93"/>
      <c r="NDK199" s="93"/>
      <c r="NDW199" s="93"/>
      <c r="NEC199" s="93"/>
      <c r="NEF199" s="93"/>
      <c r="NEI199" s="93"/>
      <c r="NEL199" s="93"/>
      <c r="NER199" s="93"/>
      <c r="NEU199" s="93"/>
      <c r="NEX199" s="93"/>
      <c r="NFA199" s="93"/>
      <c r="NFC199" s="93"/>
      <c r="NFD199" s="93"/>
      <c r="NFI199" s="93"/>
      <c r="NFL199" s="93"/>
      <c r="NFO199" s="93"/>
      <c r="NFR199" s="93"/>
      <c r="NFU199" s="93"/>
      <c r="NFX199" s="93"/>
      <c r="NGA199" s="93"/>
      <c r="NGG199" s="93"/>
      <c r="NGJ199" s="93"/>
      <c r="NGM199" s="93"/>
      <c r="NGO199" s="93"/>
      <c r="NGP199" s="93"/>
      <c r="NGX199" s="93"/>
      <c r="NHA199" s="93"/>
      <c r="NHD199" s="93"/>
      <c r="NHO199" s="93"/>
      <c r="NHP199" s="93"/>
      <c r="NHU199" s="93"/>
      <c r="NHY199" s="93"/>
      <c r="NHZ199" s="93"/>
      <c r="NIH199" s="93"/>
      <c r="NII199" s="93"/>
      <c r="NJI199" s="93"/>
      <c r="NJJ199" s="93"/>
      <c r="NJK199" s="93"/>
      <c r="NJL199" s="93"/>
      <c r="NJM199" s="93"/>
      <c r="NJN199" s="93"/>
      <c r="NJO199" s="93"/>
      <c r="NJP199" s="93"/>
      <c r="NJQ199" s="93"/>
      <c r="NJR199" s="93"/>
      <c r="NJS199" s="93"/>
      <c r="NJT199" s="93"/>
      <c r="NJU199" s="93"/>
      <c r="NJV199" s="93"/>
      <c r="NJW199" s="93"/>
      <c r="NJX199" s="93"/>
      <c r="NJY199" s="93"/>
      <c r="NJZ199" s="93"/>
      <c r="NKA199" s="93"/>
      <c r="NKB199" s="93"/>
      <c r="NKC199" s="93"/>
      <c r="NKD199" s="93"/>
      <c r="NKE199" s="93"/>
      <c r="NKF199" s="93"/>
      <c r="NKG199" s="93"/>
      <c r="NKH199" s="93"/>
      <c r="NKI199" s="93"/>
      <c r="NKJ199" s="93"/>
      <c r="NKK199" s="93"/>
      <c r="NKL199" s="93"/>
      <c r="NKM199" s="93"/>
      <c r="NKN199" s="93"/>
      <c r="NKO199" s="93"/>
      <c r="NKP199" s="93"/>
      <c r="NKQ199" s="93"/>
      <c r="NKR199" s="93"/>
      <c r="NKS199" s="93"/>
      <c r="NKT199" s="93"/>
      <c r="NKU199" s="93"/>
      <c r="NKV199" s="93"/>
      <c r="NKW199" s="93"/>
      <c r="NKX199" s="93"/>
      <c r="NKY199" s="93"/>
      <c r="NKZ199" s="93"/>
      <c r="NLA199" s="93"/>
      <c r="NLB199" s="93"/>
      <c r="NLC199" s="93"/>
      <c r="NLD199" s="93"/>
      <c r="NLE199" s="93"/>
      <c r="NLF199" s="93"/>
      <c r="NLG199" s="93"/>
      <c r="NLH199" s="93"/>
      <c r="NLI199" s="93"/>
      <c r="NLJ199" s="93"/>
      <c r="NLK199" s="93"/>
      <c r="NLL199" s="93"/>
      <c r="NLM199" s="93"/>
      <c r="NLN199" s="93"/>
      <c r="NLT199" s="93"/>
      <c r="NLW199" s="93"/>
      <c r="NLZ199" s="93"/>
      <c r="NMC199" s="93"/>
      <c r="NMF199" s="93"/>
      <c r="NMI199" s="93"/>
      <c r="NMO199" s="93"/>
      <c r="NMX199" s="93"/>
      <c r="NNA199" s="93"/>
      <c r="NND199" s="93"/>
      <c r="NNG199" s="93"/>
      <c r="NNS199" s="93"/>
      <c r="NNY199" s="93"/>
      <c r="NOB199" s="93"/>
      <c r="NOE199" s="93"/>
      <c r="NOH199" s="93"/>
      <c r="NON199" s="93"/>
      <c r="NOQ199" s="93"/>
      <c r="NOT199" s="93"/>
      <c r="NOW199" s="93"/>
      <c r="NOY199" s="93"/>
      <c r="NOZ199" s="93"/>
      <c r="NPE199" s="93"/>
      <c r="NPH199" s="93"/>
      <c r="NPK199" s="93"/>
      <c r="NPN199" s="93"/>
      <c r="NPQ199" s="93"/>
      <c r="NPT199" s="93"/>
      <c r="NPW199" s="93"/>
      <c r="NQC199" s="93"/>
      <c r="NQF199" s="93"/>
      <c r="NQI199" s="93"/>
      <c r="NQK199" s="93"/>
      <c r="NQL199" s="93"/>
      <c r="NQT199" s="93"/>
      <c r="NQW199" s="93"/>
      <c r="NQZ199" s="93"/>
      <c r="NRK199" s="93"/>
      <c r="NRL199" s="93"/>
      <c r="NRQ199" s="93"/>
      <c r="NRU199" s="93"/>
      <c r="NRV199" s="93"/>
      <c r="NSD199" s="93"/>
      <c r="NSE199" s="93"/>
      <c r="NTE199" s="93"/>
      <c r="NTF199" s="93"/>
      <c r="NTG199" s="93"/>
      <c r="NTH199" s="93"/>
      <c r="NTI199" s="93"/>
      <c r="NTJ199" s="93"/>
      <c r="NTK199" s="93"/>
      <c r="NTL199" s="93"/>
      <c r="NTM199" s="93"/>
      <c r="NTN199" s="93"/>
      <c r="NTO199" s="93"/>
      <c r="NTP199" s="93"/>
      <c r="NTQ199" s="93"/>
      <c r="NTR199" s="93"/>
      <c r="NTS199" s="93"/>
      <c r="NTT199" s="93"/>
      <c r="NTU199" s="93"/>
      <c r="NTV199" s="93"/>
      <c r="NTW199" s="93"/>
      <c r="NTX199" s="93"/>
      <c r="NTY199" s="93"/>
      <c r="NTZ199" s="93"/>
      <c r="NUA199" s="93"/>
      <c r="NUB199" s="93"/>
      <c r="NUC199" s="93"/>
      <c r="NUD199" s="93"/>
      <c r="NUE199" s="93"/>
      <c r="NUF199" s="93"/>
      <c r="NUG199" s="93"/>
      <c r="NUH199" s="93"/>
      <c r="NUI199" s="93"/>
      <c r="NUJ199" s="93"/>
      <c r="NUK199" s="93"/>
      <c r="NUL199" s="93"/>
      <c r="NUM199" s="93"/>
      <c r="NUN199" s="93"/>
      <c r="NUO199" s="93"/>
      <c r="NUP199" s="93"/>
      <c r="NUQ199" s="93"/>
      <c r="NUR199" s="93"/>
      <c r="NUS199" s="93"/>
      <c r="NUT199" s="93"/>
      <c r="NUU199" s="93"/>
      <c r="NUV199" s="93"/>
      <c r="NUW199" s="93"/>
      <c r="NUX199" s="93"/>
      <c r="NUY199" s="93"/>
      <c r="NUZ199" s="93"/>
      <c r="NVA199" s="93"/>
      <c r="NVB199" s="93"/>
      <c r="NVC199" s="93"/>
      <c r="NVD199" s="93"/>
      <c r="NVE199" s="93"/>
      <c r="NVF199" s="93"/>
      <c r="NVG199" s="93"/>
      <c r="NVH199" s="93"/>
      <c r="NVI199" s="93"/>
      <c r="NVJ199" s="93"/>
      <c r="NVP199" s="93"/>
      <c r="NVS199" s="93"/>
      <c r="NVV199" s="93"/>
      <c r="NVY199" s="93"/>
      <c r="NWB199" s="93"/>
      <c r="NWE199" s="93"/>
      <c r="NWK199" s="93"/>
      <c r="NWT199" s="93"/>
      <c r="NWW199" s="93"/>
      <c r="NWZ199" s="93"/>
      <c r="NXC199" s="93"/>
      <c r="NXO199" s="93"/>
      <c r="NXU199" s="93"/>
      <c r="NXX199" s="93"/>
      <c r="NYA199" s="93"/>
      <c r="NYD199" s="93"/>
      <c r="NYJ199" s="93"/>
      <c r="NYM199" s="93"/>
      <c r="NYP199" s="93"/>
      <c r="NYS199" s="93"/>
      <c r="NYU199" s="93"/>
      <c r="NYV199" s="93"/>
      <c r="NZA199" s="93"/>
      <c r="NZD199" s="93"/>
      <c r="NZG199" s="93"/>
      <c r="NZJ199" s="93"/>
      <c r="NZM199" s="93"/>
      <c r="NZP199" s="93"/>
      <c r="NZS199" s="93"/>
      <c r="NZY199" s="93"/>
      <c r="OAB199" s="93"/>
      <c r="OAE199" s="93"/>
      <c r="OAG199" s="93"/>
      <c r="OAH199" s="93"/>
      <c r="OAP199" s="93"/>
      <c r="OAS199" s="93"/>
      <c r="OAV199" s="93"/>
      <c r="OBG199" s="93"/>
      <c r="OBH199" s="93"/>
      <c r="OBM199" s="93"/>
      <c r="OBQ199" s="93"/>
      <c r="OBR199" s="93"/>
      <c r="OBZ199" s="93"/>
      <c r="OCA199" s="93"/>
      <c r="ODA199" s="93"/>
      <c r="ODB199" s="93"/>
      <c r="ODC199" s="93"/>
      <c r="ODD199" s="93"/>
      <c r="ODE199" s="93"/>
      <c r="ODF199" s="93"/>
      <c r="ODG199" s="93"/>
      <c r="ODH199" s="93"/>
      <c r="ODI199" s="93"/>
      <c r="ODJ199" s="93"/>
      <c r="ODK199" s="93"/>
      <c r="ODL199" s="93"/>
      <c r="ODM199" s="93"/>
      <c r="ODN199" s="93"/>
      <c r="ODO199" s="93"/>
      <c r="ODP199" s="93"/>
      <c r="ODQ199" s="93"/>
      <c r="ODR199" s="93"/>
      <c r="ODS199" s="93"/>
      <c r="ODT199" s="93"/>
      <c r="ODU199" s="93"/>
      <c r="ODV199" s="93"/>
      <c r="ODW199" s="93"/>
      <c r="ODX199" s="93"/>
      <c r="ODY199" s="93"/>
      <c r="ODZ199" s="93"/>
      <c r="OEA199" s="93"/>
      <c r="OEB199" s="93"/>
      <c r="OEC199" s="93"/>
      <c r="OED199" s="93"/>
      <c r="OEE199" s="93"/>
      <c r="OEF199" s="93"/>
      <c r="OEG199" s="93"/>
      <c r="OEH199" s="93"/>
      <c r="OEI199" s="93"/>
      <c r="OEJ199" s="93"/>
      <c r="OEK199" s="93"/>
      <c r="OEL199" s="93"/>
      <c r="OEM199" s="93"/>
      <c r="OEN199" s="93"/>
      <c r="OEO199" s="93"/>
      <c r="OEP199" s="93"/>
      <c r="OEQ199" s="93"/>
      <c r="OER199" s="93"/>
      <c r="OES199" s="93"/>
      <c r="OET199" s="93"/>
      <c r="OEU199" s="93"/>
      <c r="OEV199" s="93"/>
      <c r="OEW199" s="93"/>
      <c r="OEX199" s="93"/>
      <c r="OEY199" s="93"/>
      <c r="OEZ199" s="93"/>
      <c r="OFA199" s="93"/>
      <c r="OFB199" s="93"/>
      <c r="OFC199" s="93"/>
      <c r="OFD199" s="93"/>
      <c r="OFE199" s="93"/>
      <c r="OFF199" s="93"/>
      <c r="OFL199" s="93"/>
      <c r="OFO199" s="93"/>
      <c r="OFR199" s="93"/>
      <c r="OFU199" s="93"/>
      <c r="OFX199" s="93"/>
      <c r="OGA199" s="93"/>
      <c r="OGG199" s="93"/>
      <c r="OGP199" s="93"/>
      <c r="OGS199" s="93"/>
      <c r="OGV199" s="93"/>
      <c r="OGY199" s="93"/>
      <c r="OHK199" s="93"/>
      <c r="OHQ199" s="93"/>
      <c r="OHT199" s="93"/>
      <c r="OHW199" s="93"/>
      <c r="OHZ199" s="93"/>
      <c r="OIF199" s="93"/>
      <c r="OII199" s="93"/>
      <c r="OIL199" s="93"/>
      <c r="OIO199" s="93"/>
      <c r="OIQ199" s="93"/>
      <c r="OIR199" s="93"/>
      <c r="OIW199" s="93"/>
      <c r="OIZ199" s="93"/>
      <c r="OJC199" s="93"/>
      <c r="OJF199" s="93"/>
      <c r="OJI199" s="93"/>
      <c r="OJL199" s="93"/>
      <c r="OJO199" s="93"/>
      <c r="OJU199" s="93"/>
      <c r="OJX199" s="93"/>
      <c r="OKA199" s="93"/>
      <c r="OKC199" s="93"/>
      <c r="OKD199" s="93"/>
      <c r="OKL199" s="93"/>
      <c r="OKO199" s="93"/>
      <c r="OKR199" s="93"/>
      <c r="OLC199" s="93"/>
      <c r="OLD199" s="93"/>
      <c r="OLI199" s="93"/>
      <c r="OLM199" s="93"/>
      <c r="OLN199" s="93"/>
      <c r="OLV199" s="93"/>
      <c r="OLW199" s="93"/>
      <c r="OMW199" s="93"/>
      <c r="OMX199" s="93"/>
      <c r="OMY199" s="93"/>
      <c r="OMZ199" s="93"/>
      <c r="ONA199" s="93"/>
      <c r="ONB199" s="93"/>
      <c r="ONC199" s="93"/>
      <c r="OND199" s="93"/>
      <c r="ONE199" s="93"/>
      <c r="ONF199" s="93"/>
      <c r="ONG199" s="93"/>
      <c r="ONH199" s="93"/>
      <c r="ONI199" s="93"/>
      <c r="ONJ199" s="93"/>
      <c r="ONK199" s="93"/>
      <c r="ONL199" s="93"/>
      <c r="ONM199" s="93"/>
      <c r="ONN199" s="93"/>
      <c r="ONO199" s="93"/>
      <c r="ONP199" s="93"/>
      <c r="ONQ199" s="93"/>
      <c r="ONR199" s="93"/>
      <c r="ONS199" s="93"/>
      <c r="ONT199" s="93"/>
      <c r="ONU199" s="93"/>
      <c r="ONV199" s="93"/>
      <c r="ONW199" s="93"/>
      <c r="ONX199" s="93"/>
      <c r="ONY199" s="93"/>
      <c r="ONZ199" s="93"/>
      <c r="OOA199" s="93"/>
      <c r="OOB199" s="93"/>
      <c r="OOC199" s="93"/>
      <c r="OOD199" s="93"/>
      <c r="OOE199" s="93"/>
      <c r="OOF199" s="93"/>
      <c r="OOG199" s="93"/>
      <c r="OOH199" s="93"/>
      <c r="OOI199" s="93"/>
      <c r="OOJ199" s="93"/>
      <c r="OOK199" s="93"/>
      <c r="OOL199" s="93"/>
      <c r="OOM199" s="93"/>
      <c r="OON199" s="93"/>
      <c r="OOO199" s="93"/>
      <c r="OOP199" s="93"/>
      <c r="OOQ199" s="93"/>
      <c r="OOR199" s="93"/>
      <c r="OOS199" s="93"/>
      <c r="OOT199" s="93"/>
      <c r="OOU199" s="93"/>
      <c r="OOV199" s="93"/>
      <c r="OOW199" s="93"/>
      <c r="OOX199" s="93"/>
      <c r="OOY199" s="93"/>
      <c r="OOZ199" s="93"/>
      <c r="OPA199" s="93"/>
      <c r="OPB199" s="93"/>
      <c r="OPH199" s="93"/>
      <c r="OPK199" s="93"/>
      <c r="OPN199" s="93"/>
      <c r="OPQ199" s="93"/>
      <c r="OPT199" s="93"/>
      <c r="OPW199" s="93"/>
      <c r="OQC199" s="93"/>
      <c r="OQL199" s="93"/>
      <c r="OQO199" s="93"/>
      <c r="OQR199" s="93"/>
      <c r="OQU199" s="93"/>
      <c r="ORG199" s="93"/>
      <c r="ORM199" s="93"/>
      <c r="ORP199" s="93"/>
      <c r="ORS199" s="93"/>
      <c r="ORV199" s="93"/>
      <c r="OSB199" s="93"/>
      <c r="OSE199" s="93"/>
      <c r="OSH199" s="93"/>
      <c r="OSK199" s="93"/>
      <c r="OSM199" s="93"/>
      <c r="OSN199" s="93"/>
      <c r="OSS199" s="93"/>
      <c r="OSV199" s="93"/>
      <c r="OSY199" s="93"/>
      <c r="OTB199" s="93"/>
      <c r="OTE199" s="93"/>
      <c r="OTH199" s="93"/>
      <c r="OTK199" s="93"/>
      <c r="OTQ199" s="93"/>
      <c r="OTT199" s="93"/>
      <c r="OTW199" s="93"/>
      <c r="OTY199" s="93"/>
      <c r="OTZ199" s="93"/>
      <c r="OUH199" s="93"/>
      <c r="OUK199" s="93"/>
      <c r="OUN199" s="93"/>
      <c r="OUY199" s="93"/>
      <c r="OUZ199" s="93"/>
      <c r="OVE199" s="93"/>
      <c r="OVI199" s="93"/>
      <c r="OVJ199" s="93"/>
      <c r="OVR199" s="93"/>
      <c r="OVS199" s="93"/>
      <c r="OWS199" s="93"/>
      <c r="OWT199" s="93"/>
      <c r="OWU199" s="93"/>
      <c r="OWV199" s="93"/>
      <c r="OWW199" s="93"/>
      <c r="OWX199" s="93"/>
      <c r="OWY199" s="93"/>
      <c r="OWZ199" s="93"/>
      <c r="OXA199" s="93"/>
      <c r="OXB199" s="93"/>
      <c r="OXC199" s="93"/>
      <c r="OXD199" s="93"/>
      <c r="OXE199" s="93"/>
      <c r="OXF199" s="93"/>
      <c r="OXG199" s="93"/>
      <c r="OXH199" s="93"/>
      <c r="OXI199" s="93"/>
      <c r="OXJ199" s="93"/>
      <c r="OXK199" s="93"/>
      <c r="OXL199" s="93"/>
      <c r="OXM199" s="93"/>
      <c r="OXN199" s="93"/>
      <c r="OXO199" s="93"/>
      <c r="OXP199" s="93"/>
      <c r="OXQ199" s="93"/>
      <c r="OXR199" s="93"/>
      <c r="OXS199" s="93"/>
      <c r="OXT199" s="93"/>
      <c r="OXU199" s="93"/>
      <c r="OXV199" s="93"/>
      <c r="OXW199" s="93"/>
      <c r="OXX199" s="93"/>
      <c r="OXY199" s="93"/>
      <c r="OXZ199" s="93"/>
      <c r="OYA199" s="93"/>
      <c r="OYB199" s="93"/>
      <c r="OYC199" s="93"/>
      <c r="OYD199" s="93"/>
      <c r="OYE199" s="93"/>
      <c r="OYF199" s="93"/>
      <c r="OYG199" s="93"/>
      <c r="OYH199" s="93"/>
      <c r="OYI199" s="93"/>
      <c r="OYJ199" s="93"/>
      <c r="OYK199" s="93"/>
      <c r="OYL199" s="93"/>
      <c r="OYM199" s="93"/>
      <c r="OYN199" s="93"/>
      <c r="OYO199" s="93"/>
      <c r="OYP199" s="93"/>
      <c r="OYQ199" s="93"/>
      <c r="OYR199" s="93"/>
      <c r="OYS199" s="93"/>
      <c r="OYT199" s="93"/>
      <c r="OYU199" s="93"/>
      <c r="OYV199" s="93"/>
      <c r="OYW199" s="93"/>
      <c r="OYX199" s="93"/>
      <c r="OZD199" s="93"/>
      <c r="OZG199" s="93"/>
      <c r="OZJ199" s="93"/>
      <c r="OZM199" s="93"/>
      <c r="OZP199" s="93"/>
      <c r="OZS199" s="93"/>
      <c r="OZY199" s="93"/>
      <c r="PAH199" s="93"/>
      <c r="PAK199" s="93"/>
      <c r="PAN199" s="93"/>
      <c r="PAQ199" s="93"/>
      <c r="PBC199" s="93"/>
      <c r="PBI199" s="93"/>
      <c r="PBL199" s="93"/>
      <c r="PBO199" s="93"/>
      <c r="PBR199" s="93"/>
      <c r="PBX199" s="93"/>
      <c r="PCA199" s="93"/>
      <c r="PCD199" s="93"/>
      <c r="PCG199" s="93"/>
      <c r="PCI199" s="93"/>
      <c r="PCJ199" s="93"/>
      <c r="PCO199" s="93"/>
      <c r="PCR199" s="93"/>
      <c r="PCU199" s="93"/>
      <c r="PCX199" s="93"/>
      <c r="PDA199" s="93"/>
      <c r="PDD199" s="93"/>
      <c r="PDG199" s="93"/>
      <c r="PDM199" s="93"/>
      <c r="PDP199" s="93"/>
      <c r="PDS199" s="93"/>
      <c r="PDU199" s="93"/>
      <c r="PDV199" s="93"/>
      <c r="PED199" s="93"/>
      <c r="PEG199" s="93"/>
      <c r="PEJ199" s="93"/>
      <c r="PEU199" s="93"/>
      <c r="PEV199" s="93"/>
      <c r="PFA199" s="93"/>
      <c r="PFE199" s="93"/>
      <c r="PFF199" s="93"/>
      <c r="PFN199" s="93"/>
      <c r="PFO199" s="93"/>
      <c r="PGO199" s="93"/>
      <c r="PGP199" s="93"/>
      <c r="PGQ199" s="93"/>
      <c r="PGR199" s="93"/>
      <c r="PGS199" s="93"/>
      <c r="PGT199" s="93"/>
      <c r="PGU199" s="93"/>
      <c r="PGV199" s="93"/>
      <c r="PGW199" s="93"/>
      <c r="PGX199" s="93"/>
      <c r="PGY199" s="93"/>
      <c r="PGZ199" s="93"/>
      <c r="PHA199" s="93"/>
      <c r="PHB199" s="93"/>
      <c r="PHC199" s="93"/>
      <c r="PHD199" s="93"/>
      <c r="PHE199" s="93"/>
      <c r="PHF199" s="93"/>
      <c r="PHG199" s="93"/>
      <c r="PHH199" s="93"/>
      <c r="PHI199" s="93"/>
      <c r="PHJ199" s="93"/>
      <c r="PHK199" s="93"/>
      <c r="PHL199" s="93"/>
      <c r="PHM199" s="93"/>
      <c r="PHN199" s="93"/>
      <c r="PHO199" s="93"/>
      <c r="PHP199" s="93"/>
      <c r="PHQ199" s="93"/>
      <c r="PHR199" s="93"/>
      <c r="PHS199" s="93"/>
      <c r="PHT199" s="93"/>
      <c r="PHU199" s="93"/>
      <c r="PHV199" s="93"/>
      <c r="PHW199" s="93"/>
      <c r="PHX199" s="93"/>
      <c r="PHY199" s="93"/>
      <c r="PHZ199" s="93"/>
      <c r="PIA199" s="93"/>
      <c r="PIB199" s="93"/>
      <c r="PIC199" s="93"/>
      <c r="PID199" s="93"/>
      <c r="PIE199" s="93"/>
      <c r="PIF199" s="93"/>
      <c r="PIG199" s="93"/>
      <c r="PIH199" s="93"/>
      <c r="PII199" s="93"/>
      <c r="PIJ199" s="93"/>
      <c r="PIK199" s="93"/>
      <c r="PIL199" s="93"/>
      <c r="PIM199" s="93"/>
      <c r="PIN199" s="93"/>
      <c r="PIO199" s="93"/>
      <c r="PIP199" s="93"/>
      <c r="PIQ199" s="93"/>
      <c r="PIR199" s="93"/>
      <c r="PIS199" s="93"/>
      <c r="PIT199" s="93"/>
      <c r="PIZ199" s="93"/>
      <c r="PJC199" s="93"/>
      <c r="PJF199" s="93"/>
      <c r="PJI199" s="93"/>
      <c r="PJL199" s="93"/>
      <c r="PJO199" s="93"/>
      <c r="PJU199" s="93"/>
      <c r="PKD199" s="93"/>
      <c r="PKG199" s="93"/>
      <c r="PKJ199" s="93"/>
      <c r="PKM199" s="93"/>
      <c r="PKY199" s="93"/>
      <c r="PLE199" s="93"/>
      <c r="PLH199" s="93"/>
      <c r="PLK199" s="93"/>
      <c r="PLN199" s="93"/>
      <c r="PLT199" s="93"/>
      <c r="PLW199" s="93"/>
      <c r="PLZ199" s="93"/>
      <c r="PMC199" s="93"/>
      <c r="PME199" s="93"/>
      <c r="PMF199" s="93"/>
      <c r="PMK199" s="93"/>
      <c r="PMN199" s="93"/>
      <c r="PMQ199" s="93"/>
      <c r="PMT199" s="93"/>
      <c r="PMW199" s="93"/>
      <c r="PMZ199" s="93"/>
      <c r="PNC199" s="93"/>
      <c r="PNI199" s="93"/>
      <c r="PNL199" s="93"/>
      <c r="PNO199" s="93"/>
      <c r="PNQ199" s="93"/>
      <c r="PNR199" s="93"/>
      <c r="PNZ199" s="93"/>
      <c r="POC199" s="93"/>
      <c r="POF199" s="93"/>
      <c r="POQ199" s="93"/>
      <c r="POR199" s="93"/>
      <c r="POW199" s="93"/>
      <c r="PPA199" s="93"/>
      <c r="PPB199" s="93"/>
      <c r="PPJ199" s="93"/>
      <c r="PPK199" s="93"/>
      <c r="PQK199" s="93"/>
      <c r="PQL199" s="93"/>
      <c r="PQM199" s="93"/>
      <c r="PQN199" s="93"/>
      <c r="PQO199" s="93"/>
      <c r="PQP199" s="93"/>
      <c r="PQQ199" s="93"/>
      <c r="PQR199" s="93"/>
      <c r="PQS199" s="93"/>
      <c r="PQT199" s="93"/>
      <c r="PQU199" s="93"/>
      <c r="PQV199" s="93"/>
      <c r="PQW199" s="93"/>
      <c r="PQX199" s="93"/>
      <c r="PQY199" s="93"/>
      <c r="PQZ199" s="93"/>
      <c r="PRA199" s="93"/>
      <c r="PRB199" s="93"/>
      <c r="PRC199" s="93"/>
      <c r="PRD199" s="93"/>
      <c r="PRE199" s="93"/>
      <c r="PRF199" s="93"/>
      <c r="PRG199" s="93"/>
      <c r="PRH199" s="93"/>
      <c r="PRI199" s="93"/>
      <c r="PRJ199" s="93"/>
      <c r="PRK199" s="93"/>
      <c r="PRL199" s="93"/>
      <c r="PRM199" s="93"/>
      <c r="PRN199" s="93"/>
      <c r="PRO199" s="93"/>
      <c r="PRP199" s="93"/>
      <c r="PRQ199" s="93"/>
      <c r="PRR199" s="93"/>
      <c r="PRS199" s="93"/>
      <c r="PRT199" s="93"/>
      <c r="PRU199" s="93"/>
      <c r="PRV199" s="93"/>
      <c r="PRW199" s="93"/>
      <c r="PRX199" s="93"/>
      <c r="PRY199" s="93"/>
      <c r="PRZ199" s="93"/>
      <c r="PSA199" s="93"/>
      <c r="PSB199" s="93"/>
      <c r="PSC199" s="93"/>
      <c r="PSD199" s="93"/>
      <c r="PSE199" s="93"/>
      <c r="PSF199" s="93"/>
      <c r="PSG199" s="93"/>
      <c r="PSH199" s="93"/>
      <c r="PSI199" s="93"/>
      <c r="PSJ199" s="93"/>
      <c r="PSK199" s="93"/>
      <c r="PSL199" s="93"/>
      <c r="PSM199" s="93"/>
      <c r="PSN199" s="93"/>
      <c r="PSO199" s="93"/>
      <c r="PSP199" s="93"/>
      <c r="PSV199" s="93"/>
      <c r="PSY199" s="93"/>
      <c r="PTB199" s="93"/>
      <c r="PTE199" s="93"/>
      <c r="PTH199" s="93"/>
      <c r="PTK199" s="93"/>
      <c r="PTQ199" s="93"/>
      <c r="PTZ199" s="93"/>
      <c r="PUC199" s="93"/>
      <c r="PUF199" s="93"/>
      <c r="PUI199" s="93"/>
      <c r="PUU199" s="93"/>
      <c r="PVA199" s="93"/>
      <c r="PVD199" s="93"/>
      <c r="PVG199" s="93"/>
      <c r="PVJ199" s="93"/>
      <c r="PVP199" s="93"/>
      <c r="PVS199" s="93"/>
      <c r="PVV199" s="93"/>
      <c r="PVY199" s="93"/>
      <c r="PWA199" s="93"/>
      <c r="PWB199" s="93"/>
      <c r="PWG199" s="93"/>
      <c r="PWJ199" s="93"/>
      <c r="PWM199" s="93"/>
      <c r="PWP199" s="93"/>
      <c r="PWS199" s="93"/>
      <c r="PWV199" s="93"/>
      <c r="PWY199" s="93"/>
      <c r="PXE199" s="93"/>
      <c r="PXH199" s="93"/>
      <c r="PXK199" s="93"/>
      <c r="PXM199" s="93"/>
      <c r="PXN199" s="93"/>
      <c r="PXV199" s="93"/>
      <c r="PXY199" s="93"/>
      <c r="PYB199" s="93"/>
      <c r="PYM199" s="93"/>
      <c r="PYN199" s="93"/>
      <c r="PYS199" s="93"/>
      <c r="PYW199" s="93"/>
      <c r="PYX199" s="93"/>
      <c r="PZF199" s="93"/>
      <c r="PZG199" s="93"/>
      <c r="QAG199" s="93"/>
      <c r="QAH199" s="93"/>
      <c r="QAI199" s="93"/>
      <c r="QAJ199" s="93"/>
      <c r="QAK199" s="93"/>
      <c r="QAL199" s="93"/>
      <c r="QAM199" s="93"/>
      <c r="QAN199" s="93"/>
      <c r="QAO199" s="93"/>
      <c r="QAP199" s="93"/>
      <c r="QAQ199" s="93"/>
      <c r="QAR199" s="93"/>
      <c r="QAS199" s="93"/>
      <c r="QAT199" s="93"/>
      <c r="QAU199" s="93"/>
      <c r="QAV199" s="93"/>
      <c r="QAW199" s="93"/>
      <c r="QAX199" s="93"/>
      <c r="QAY199" s="93"/>
      <c r="QAZ199" s="93"/>
      <c r="QBA199" s="93"/>
      <c r="QBB199" s="93"/>
      <c r="QBC199" s="93"/>
      <c r="QBD199" s="93"/>
      <c r="QBE199" s="93"/>
      <c r="QBF199" s="93"/>
      <c r="QBG199" s="93"/>
      <c r="QBH199" s="93"/>
      <c r="QBI199" s="93"/>
      <c r="QBJ199" s="93"/>
      <c r="QBK199" s="93"/>
      <c r="QBL199" s="93"/>
      <c r="QBM199" s="93"/>
      <c r="QBN199" s="93"/>
      <c r="QBO199" s="93"/>
      <c r="QBP199" s="93"/>
      <c r="QBQ199" s="93"/>
      <c r="QBR199" s="93"/>
      <c r="QBS199" s="93"/>
      <c r="QBT199" s="93"/>
      <c r="QBU199" s="93"/>
      <c r="QBV199" s="93"/>
      <c r="QBW199" s="93"/>
      <c r="QBX199" s="93"/>
      <c r="QBY199" s="93"/>
      <c r="QBZ199" s="93"/>
      <c r="QCA199" s="93"/>
      <c r="QCB199" s="93"/>
      <c r="QCC199" s="93"/>
      <c r="QCD199" s="93"/>
      <c r="QCE199" s="93"/>
      <c r="QCF199" s="93"/>
      <c r="QCG199" s="93"/>
      <c r="QCH199" s="93"/>
      <c r="QCI199" s="93"/>
      <c r="QCJ199" s="93"/>
      <c r="QCK199" s="93"/>
      <c r="QCL199" s="93"/>
      <c r="QCR199" s="93"/>
      <c r="QCU199" s="93"/>
      <c r="QCX199" s="93"/>
      <c r="QDA199" s="93"/>
      <c r="QDD199" s="93"/>
      <c r="QDG199" s="93"/>
      <c r="QDM199" s="93"/>
      <c r="QDV199" s="93"/>
      <c r="QDY199" s="93"/>
      <c r="QEB199" s="93"/>
      <c r="QEE199" s="93"/>
      <c r="QEQ199" s="93"/>
      <c r="QEW199" s="93"/>
      <c r="QEZ199" s="93"/>
      <c r="QFC199" s="93"/>
      <c r="QFF199" s="93"/>
      <c r="QFL199" s="93"/>
      <c r="QFO199" s="93"/>
      <c r="QFR199" s="93"/>
      <c r="QFU199" s="93"/>
      <c r="QFW199" s="93"/>
      <c r="QFX199" s="93"/>
      <c r="QGC199" s="93"/>
      <c r="QGF199" s="93"/>
      <c r="QGI199" s="93"/>
      <c r="QGL199" s="93"/>
      <c r="QGO199" s="93"/>
      <c r="QGR199" s="93"/>
      <c r="QGU199" s="93"/>
      <c r="QHA199" s="93"/>
      <c r="QHD199" s="93"/>
      <c r="QHG199" s="93"/>
      <c r="QHI199" s="93"/>
      <c r="QHJ199" s="93"/>
      <c r="QHR199" s="93"/>
      <c r="QHU199" s="93"/>
      <c r="QHX199" s="93"/>
      <c r="QII199" s="93"/>
      <c r="QIJ199" s="93"/>
      <c r="QIO199" s="93"/>
      <c r="QIS199" s="93"/>
      <c r="QIT199" s="93"/>
      <c r="QJB199" s="93"/>
      <c r="QJC199" s="93"/>
      <c r="QKC199" s="93"/>
      <c r="QKD199" s="93"/>
      <c r="QKE199" s="93"/>
      <c r="QKF199" s="93"/>
      <c r="QKG199" s="93"/>
      <c r="QKH199" s="93"/>
      <c r="QKI199" s="93"/>
      <c r="QKJ199" s="93"/>
      <c r="QKK199" s="93"/>
      <c r="QKL199" s="93"/>
      <c r="QKM199" s="93"/>
      <c r="QKN199" s="93"/>
      <c r="QKO199" s="93"/>
      <c r="QKP199" s="93"/>
      <c r="QKQ199" s="93"/>
      <c r="QKR199" s="93"/>
      <c r="QKS199" s="93"/>
      <c r="QKT199" s="93"/>
      <c r="QKU199" s="93"/>
      <c r="QKV199" s="93"/>
      <c r="QKW199" s="93"/>
      <c r="QKX199" s="93"/>
      <c r="QKY199" s="93"/>
      <c r="QKZ199" s="93"/>
      <c r="QLA199" s="93"/>
      <c r="QLB199" s="93"/>
      <c r="QLC199" s="93"/>
      <c r="QLD199" s="93"/>
      <c r="QLE199" s="93"/>
      <c r="QLF199" s="93"/>
      <c r="QLG199" s="93"/>
      <c r="QLH199" s="93"/>
      <c r="QLI199" s="93"/>
      <c r="QLJ199" s="93"/>
      <c r="QLK199" s="93"/>
      <c r="QLL199" s="93"/>
      <c r="QLM199" s="93"/>
      <c r="QLN199" s="93"/>
      <c r="QLO199" s="93"/>
      <c r="QLP199" s="93"/>
      <c r="QLQ199" s="93"/>
      <c r="QLR199" s="93"/>
      <c r="QLS199" s="93"/>
      <c r="QLT199" s="93"/>
      <c r="QLU199" s="93"/>
      <c r="QLV199" s="93"/>
      <c r="QLW199" s="93"/>
      <c r="QLX199" s="93"/>
      <c r="QLY199" s="93"/>
      <c r="QLZ199" s="93"/>
      <c r="QMA199" s="93"/>
      <c r="QMB199" s="93"/>
      <c r="QMC199" s="93"/>
      <c r="QMD199" s="93"/>
      <c r="QME199" s="93"/>
      <c r="QMF199" s="93"/>
      <c r="QMG199" s="93"/>
      <c r="QMH199" s="93"/>
      <c r="QMN199" s="93"/>
      <c r="QMQ199" s="93"/>
      <c r="QMT199" s="93"/>
      <c r="QMW199" s="93"/>
      <c r="QMZ199" s="93"/>
      <c r="QNC199" s="93"/>
      <c r="QNI199" s="93"/>
      <c r="QNR199" s="93"/>
      <c r="QNU199" s="93"/>
      <c r="QNX199" s="93"/>
      <c r="QOA199" s="93"/>
      <c r="QOM199" s="93"/>
      <c r="QOS199" s="93"/>
      <c r="QOV199" s="93"/>
      <c r="QOY199" s="93"/>
      <c r="QPB199" s="93"/>
      <c r="QPH199" s="93"/>
      <c r="QPK199" s="93"/>
      <c r="QPN199" s="93"/>
      <c r="QPQ199" s="93"/>
      <c r="QPS199" s="93"/>
      <c r="QPT199" s="93"/>
      <c r="QPY199" s="93"/>
      <c r="QQB199" s="93"/>
      <c r="QQE199" s="93"/>
      <c r="QQH199" s="93"/>
      <c r="QQK199" s="93"/>
      <c r="QQN199" s="93"/>
      <c r="QQQ199" s="93"/>
      <c r="QQW199" s="93"/>
      <c r="QQZ199" s="93"/>
      <c r="QRC199" s="93"/>
      <c r="QRE199" s="93"/>
      <c r="QRF199" s="93"/>
      <c r="QRN199" s="93"/>
      <c r="QRQ199" s="93"/>
      <c r="QRT199" s="93"/>
      <c r="QSE199" s="93"/>
      <c r="QSF199" s="93"/>
      <c r="QSK199" s="93"/>
      <c r="QSO199" s="93"/>
      <c r="QSP199" s="93"/>
      <c r="QSX199" s="93"/>
      <c r="QSY199" s="93"/>
      <c r="QTY199" s="93"/>
      <c r="QTZ199" s="93"/>
      <c r="QUA199" s="93"/>
      <c r="QUB199" s="93"/>
      <c r="QUC199" s="93"/>
      <c r="QUD199" s="93"/>
      <c r="QUE199" s="93"/>
      <c r="QUF199" s="93"/>
      <c r="QUG199" s="93"/>
      <c r="QUH199" s="93"/>
      <c r="QUI199" s="93"/>
      <c r="QUJ199" s="93"/>
      <c r="QUK199" s="93"/>
      <c r="QUL199" s="93"/>
      <c r="QUM199" s="93"/>
      <c r="QUN199" s="93"/>
      <c r="QUO199" s="93"/>
      <c r="QUP199" s="93"/>
      <c r="QUQ199" s="93"/>
      <c r="QUR199" s="93"/>
      <c r="QUS199" s="93"/>
      <c r="QUT199" s="93"/>
      <c r="QUU199" s="93"/>
      <c r="QUV199" s="93"/>
      <c r="QUW199" s="93"/>
      <c r="QUX199" s="93"/>
      <c r="QUY199" s="93"/>
      <c r="QUZ199" s="93"/>
      <c r="QVA199" s="93"/>
      <c r="QVB199" s="93"/>
      <c r="QVC199" s="93"/>
      <c r="QVD199" s="93"/>
      <c r="QVE199" s="93"/>
      <c r="QVF199" s="93"/>
      <c r="QVG199" s="93"/>
      <c r="QVH199" s="93"/>
      <c r="QVI199" s="93"/>
      <c r="QVJ199" s="93"/>
      <c r="QVK199" s="93"/>
      <c r="QVL199" s="93"/>
      <c r="QVM199" s="93"/>
      <c r="QVN199" s="93"/>
      <c r="QVO199" s="93"/>
      <c r="QVP199" s="93"/>
      <c r="QVQ199" s="93"/>
      <c r="QVR199" s="93"/>
      <c r="QVS199" s="93"/>
      <c r="QVT199" s="93"/>
      <c r="QVU199" s="93"/>
      <c r="QVV199" s="93"/>
      <c r="QVW199" s="93"/>
      <c r="QVX199" s="93"/>
      <c r="QVY199" s="93"/>
      <c r="QVZ199" s="93"/>
      <c r="QWA199" s="93"/>
      <c r="QWB199" s="93"/>
      <c r="QWC199" s="93"/>
      <c r="QWD199" s="93"/>
      <c r="QWJ199" s="93"/>
      <c r="QWM199" s="93"/>
      <c r="QWP199" s="93"/>
      <c r="QWS199" s="93"/>
      <c r="QWV199" s="93"/>
      <c r="QWY199" s="93"/>
      <c r="QXE199" s="93"/>
      <c r="QXN199" s="93"/>
      <c r="QXQ199" s="93"/>
      <c r="QXT199" s="93"/>
      <c r="QXW199" s="93"/>
      <c r="QYI199" s="93"/>
      <c r="QYO199" s="93"/>
      <c r="QYR199" s="93"/>
      <c r="QYU199" s="93"/>
      <c r="QYX199" s="93"/>
      <c r="QZD199" s="93"/>
      <c r="QZG199" s="93"/>
      <c r="QZJ199" s="93"/>
      <c r="QZM199" s="93"/>
      <c r="QZO199" s="93"/>
      <c r="QZP199" s="93"/>
      <c r="QZU199" s="93"/>
      <c r="QZX199" s="93"/>
      <c r="RAA199" s="93"/>
      <c r="RAD199" s="93"/>
      <c r="RAG199" s="93"/>
      <c r="RAJ199" s="93"/>
      <c r="RAM199" s="93"/>
      <c r="RAS199" s="93"/>
      <c r="RAV199" s="93"/>
      <c r="RAY199" s="93"/>
      <c r="RBA199" s="93"/>
      <c r="RBB199" s="93"/>
      <c r="RBJ199" s="93"/>
      <c r="RBM199" s="93"/>
      <c r="RBP199" s="93"/>
      <c r="RCA199" s="93"/>
      <c r="RCB199" s="93"/>
      <c r="RCG199" s="93"/>
      <c r="RCK199" s="93"/>
      <c r="RCL199" s="93"/>
      <c r="RCT199" s="93"/>
      <c r="RCU199" s="93"/>
      <c r="RDU199" s="93"/>
      <c r="RDV199" s="93"/>
      <c r="RDW199" s="93"/>
      <c r="RDX199" s="93"/>
      <c r="RDY199" s="93"/>
      <c r="RDZ199" s="93"/>
      <c r="REA199" s="93"/>
      <c r="REB199" s="93"/>
      <c r="REC199" s="93"/>
      <c r="RED199" s="93"/>
      <c r="REE199" s="93"/>
      <c r="REF199" s="93"/>
      <c r="REG199" s="93"/>
      <c r="REH199" s="93"/>
      <c r="REI199" s="93"/>
      <c r="REJ199" s="93"/>
      <c r="REK199" s="93"/>
      <c r="REL199" s="93"/>
      <c r="REM199" s="93"/>
      <c r="REN199" s="93"/>
      <c r="REO199" s="93"/>
      <c r="REP199" s="93"/>
      <c r="REQ199" s="93"/>
      <c r="RER199" s="93"/>
      <c r="RES199" s="93"/>
      <c r="RET199" s="93"/>
      <c r="REU199" s="93"/>
      <c r="REV199" s="93"/>
      <c r="REW199" s="93"/>
      <c r="REX199" s="93"/>
      <c r="REY199" s="93"/>
      <c r="REZ199" s="93"/>
      <c r="RFA199" s="93"/>
      <c r="RFB199" s="93"/>
      <c r="RFC199" s="93"/>
      <c r="RFD199" s="93"/>
      <c r="RFE199" s="93"/>
      <c r="RFF199" s="93"/>
      <c r="RFG199" s="93"/>
      <c r="RFH199" s="93"/>
      <c r="RFI199" s="93"/>
      <c r="RFJ199" s="93"/>
      <c r="RFK199" s="93"/>
      <c r="RFL199" s="93"/>
      <c r="RFM199" s="93"/>
      <c r="RFN199" s="93"/>
      <c r="RFO199" s="93"/>
      <c r="RFP199" s="93"/>
      <c r="RFQ199" s="93"/>
      <c r="RFR199" s="93"/>
      <c r="RFS199" s="93"/>
      <c r="RFT199" s="93"/>
      <c r="RFU199" s="93"/>
      <c r="RFV199" s="93"/>
      <c r="RFW199" s="93"/>
      <c r="RFX199" s="93"/>
      <c r="RFY199" s="93"/>
      <c r="RFZ199" s="93"/>
      <c r="RGF199" s="93"/>
      <c r="RGI199" s="93"/>
      <c r="RGL199" s="93"/>
      <c r="RGO199" s="93"/>
      <c r="RGR199" s="93"/>
      <c r="RGU199" s="93"/>
      <c r="RHA199" s="93"/>
      <c r="RHJ199" s="93"/>
      <c r="RHM199" s="93"/>
      <c r="RHP199" s="93"/>
      <c r="RHS199" s="93"/>
      <c r="RIE199" s="93"/>
      <c r="RIK199" s="93"/>
      <c r="RIN199" s="93"/>
      <c r="RIQ199" s="93"/>
      <c r="RIT199" s="93"/>
      <c r="RIZ199" s="93"/>
      <c r="RJC199" s="93"/>
      <c r="RJF199" s="93"/>
      <c r="RJI199" s="93"/>
      <c r="RJK199" s="93"/>
      <c r="RJL199" s="93"/>
      <c r="RJQ199" s="93"/>
      <c r="RJT199" s="93"/>
      <c r="RJW199" s="93"/>
      <c r="RJZ199" s="93"/>
      <c r="RKC199" s="93"/>
      <c r="RKF199" s="93"/>
      <c r="RKI199" s="93"/>
      <c r="RKO199" s="93"/>
      <c r="RKR199" s="93"/>
      <c r="RKU199" s="93"/>
      <c r="RKW199" s="93"/>
      <c r="RKX199" s="93"/>
      <c r="RLF199" s="93"/>
      <c r="RLI199" s="93"/>
      <c r="RLL199" s="93"/>
      <c r="RLW199" s="93"/>
      <c r="RLX199" s="93"/>
      <c r="RMC199" s="93"/>
      <c r="RMG199" s="93"/>
      <c r="RMH199" s="93"/>
      <c r="RMP199" s="93"/>
      <c r="RMQ199" s="93"/>
      <c r="RNQ199" s="93"/>
      <c r="RNR199" s="93"/>
      <c r="RNS199" s="93"/>
      <c r="RNT199" s="93"/>
      <c r="RNU199" s="93"/>
      <c r="RNV199" s="93"/>
      <c r="RNW199" s="93"/>
      <c r="RNX199" s="93"/>
      <c r="RNY199" s="93"/>
      <c r="RNZ199" s="93"/>
      <c r="ROA199" s="93"/>
      <c r="ROB199" s="93"/>
      <c r="ROC199" s="93"/>
      <c r="ROD199" s="93"/>
      <c r="ROE199" s="93"/>
      <c r="ROF199" s="93"/>
      <c r="ROG199" s="93"/>
      <c r="ROH199" s="93"/>
      <c r="ROI199" s="93"/>
      <c r="ROJ199" s="93"/>
      <c r="ROK199" s="93"/>
      <c r="ROL199" s="93"/>
      <c r="ROM199" s="93"/>
      <c r="RON199" s="93"/>
      <c r="ROO199" s="93"/>
      <c r="ROP199" s="93"/>
      <c r="ROQ199" s="93"/>
      <c r="ROR199" s="93"/>
      <c r="ROS199" s="93"/>
      <c r="ROT199" s="93"/>
      <c r="ROU199" s="93"/>
      <c r="ROV199" s="93"/>
      <c r="ROW199" s="93"/>
      <c r="ROX199" s="93"/>
      <c r="ROY199" s="93"/>
      <c r="ROZ199" s="93"/>
      <c r="RPA199" s="93"/>
      <c r="RPB199" s="93"/>
      <c r="RPC199" s="93"/>
      <c r="RPD199" s="93"/>
      <c r="RPE199" s="93"/>
      <c r="RPF199" s="93"/>
      <c r="RPG199" s="93"/>
      <c r="RPH199" s="93"/>
      <c r="RPI199" s="93"/>
      <c r="RPJ199" s="93"/>
      <c r="RPK199" s="93"/>
      <c r="RPL199" s="93"/>
      <c r="RPM199" s="93"/>
      <c r="RPN199" s="93"/>
      <c r="RPO199" s="93"/>
      <c r="RPP199" s="93"/>
      <c r="RPQ199" s="93"/>
      <c r="RPR199" s="93"/>
      <c r="RPS199" s="93"/>
      <c r="RPT199" s="93"/>
      <c r="RPU199" s="93"/>
      <c r="RPV199" s="93"/>
      <c r="RQB199" s="93"/>
      <c r="RQE199" s="93"/>
      <c r="RQH199" s="93"/>
      <c r="RQK199" s="93"/>
      <c r="RQN199" s="93"/>
      <c r="RQQ199" s="93"/>
      <c r="RQW199" s="93"/>
      <c r="RRF199" s="93"/>
      <c r="RRI199" s="93"/>
      <c r="RRL199" s="93"/>
      <c r="RRO199" s="93"/>
      <c r="RSA199" s="93"/>
      <c r="RSG199" s="93"/>
      <c r="RSJ199" s="93"/>
      <c r="RSM199" s="93"/>
      <c r="RSP199" s="93"/>
      <c r="RSV199" s="93"/>
      <c r="RSY199" s="93"/>
      <c r="RTB199" s="93"/>
      <c r="RTE199" s="93"/>
      <c r="RTG199" s="93"/>
      <c r="RTH199" s="93"/>
      <c r="RTM199" s="93"/>
      <c r="RTP199" s="93"/>
      <c r="RTS199" s="93"/>
      <c r="RTV199" s="93"/>
      <c r="RTY199" s="93"/>
      <c r="RUB199" s="93"/>
      <c r="RUE199" s="93"/>
      <c r="RUK199" s="93"/>
      <c r="RUN199" s="93"/>
      <c r="RUQ199" s="93"/>
      <c r="RUS199" s="93"/>
      <c r="RUT199" s="93"/>
      <c r="RVB199" s="93"/>
      <c r="RVE199" s="93"/>
      <c r="RVH199" s="93"/>
      <c r="RVS199" s="93"/>
      <c r="RVT199" s="93"/>
      <c r="RVY199" s="93"/>
      <c r="RWC199" s="93"/>
      <c r="RWD199" s="93"/>
      <c r="RWL199" s="93"/>
      <c r="RWM199" s="93"/>
      <c r="RXM199" s="93"/>
      <c r="RXN199" s="93"/>
      <c r="RXO199" s="93"/>
      <c r="RXP199" s="93"/>
      <c r="RXQ199" s="93"/>
      <c r="RXR199" s="93"/>
      <c r="RXS199" s="93"/>
      <c r="RXT199" s="93"/>
      <c r="RXU199" s="93"/>
      <c r="RXV199" s="93"/>
      <c r="RXW199" s="93"/>
      <c r="RXX199" s="93"/>
      <c r="RXY199" s="93"/>
      <c r="RXZ199" s="93"/>
      <c r="RYA199" s="93"/>
      <c r="RYB199" s="93"/>
      <c r="RYC199" s="93"/>
      <c r="RYD199" s="93"/>
      <c r="RYE199" s="93"/>
      <c r="RYF199" s="93"/>
      <c r="RYG199" s="93"/>
      <c r="RYH199" s="93"/>
      <c r="RYI199" s="93"/>
      <c r="RYJ199" s="93"/>
      <c r="RYK199" s="93"/>
      <c r="RYL199" s="93"/>
      <c r="RYM199" s="93"/>
      <c r="RYN199" s="93"/>
      <c r="RYO199" s="93"/>
      <c r="RYP199" s="93"/>
      <c r="RYQ199" s="93"/>
      <c r="RYR199" s="93"/>
      <c r="RYS199" s="93"/>
      <c r="RYT199" s="93"/>
      <c r="RYU199" s="93"/>
      <c r="RYV199" s="93"/>
      <c r="RYW199" s="93"/>
      <c r="RYX199" s="93"/>
      <c r="RYY199" s="93"/>
      <c r="RYZ199" s="93"/>
      <c r="RZA199" s="93"/>
      <c r="RZB199" s="93"/>
      <c r="RZC199" s="93"/>
      <c r="RZD199" s="93"/>
      <c r="RZE199" s="93"/>
      <c r="RZF199" s="93"/>
      <c r="RZG199" s="93"/>
      <c r="RZH199" s="93"/>
      <c r="RZI199" s="93"/>
      <c r="RZJ199" s="93"/>
      <c r="RZK199" s="93"/>
      <c r="RZL199" s="93"/>
      <c r="RZM199" s="93"/>
      <c r="RZN199" s="93"/>
      <c r="RZO199" s="93"/>
      <c r="RZP199" s="93"/>
      <c r="RZQ199" s="93"/>
      <c r="RZR199" s="93"/>
      <c r="RZX199" s="93"/>
      <c r="SAA199" s="93"/>
      <c r="SAD199" s="93"/>
      <c r="SAG199" s="93"/>
      <c r="SAJ199" s="93"/>
      <c r="SAM199" s="93"/>
      <c r="SAS199" s="93"/>
      <c r="SBB199" s="93"/>
      <c r="SBE199" s="93"/>
      <c r="SBH199" s="93"/>
      <c r="SBK199" s="93"/>
      <c r="SBW199" s="93"/>
      <c r="SCC199" s="93"/>
      <c r="SCF199" s="93"/>
      <c r="SCI199" s="93"/>
      <c r="SCL199" s="93"/>
      <c r="SCR199" s="93"/>
      <c r="SCU199" s="93"/>
      <c r="SCX199" s="93"/>
      <c r="SDA199" s="93"/>
      <c r="SDC199" s="93"/>
      <c r="SDD199" s="93"/>
      <c r="SDI199" s="93"/>
      <c r="SDL199" s="93"/>
      <c r="SDO199" s="93"/>
      <c r="SDR199" s="93"/>
      <c r="SDU199" s="93"/>
      <c r="SDX199" s="93"/>
      <c r="SEA199" s="93"/>
      <c r="SEG199" s="93"/>
      <c r="SEJ199" s="93"/>
      <c r="SEM199" s="93"/>
      <c r="SEO199" s="93"/>
      <c r="SEP199" s="93"/>
      <c r="SEX199" s="93"/>
      <c r="SFA199" s="93"/>
      <c r="SFD199" s="93"/>
      <c r="SFO199" s="93"/>
      <c r="SFP199" s="93"/>
      <c r="SFU199" s="93"/>
      <c r="SFY199" s="93"/>
      <c r="SFZ199" s="93"/>
      <c r="SGH199" s="93"/>
      <c r="SGI199" s="93"/>
      <c r="SHI199" s="93"/>
      <c r="SHJ199" s="93"/>
      <c r="SHK199" s="93"/>
      <c r="SHL199" s="93"/>
      <c r="SHM199" s="93"/>
      <c r="SHN199" s="93"/>
      <c r="SHO199" s="93"/>
      <c r="SHP199" s="93"/>
      <c r="SHQ199" s="93"/>
      <c r="SHR199" s="93"/>
      <c r="SHS199" s="93"/>
      <c r="SHT199" s="93"/>
      <c r="SHU199" s="93"/>
      <c r="SHV199" s="93"/>
      <c r="SHW199" s="93"/>
      <c r="SHX199" s="93"/>
      <c r="SHY199" s="93"/>
      <c r="SHZ199" s="93"/>
      <c r="SIA199" s="93"/>
      <c r="SIB199" s="93"/>
      <c r="SIC199" s="93"/>
      <c r="SID199" s="93"/>
      <c r="SIE199" s="93"/>
      <c r="SIF199" s="93"/>
      <c r="SIG199" s="93"/>
      <c r="SIH199" s="93"/>
      <c r="SII199" s="93"/>
      <c r="SIJ199" s="93"/>
      <c r="SIK199" s="93"/>
      <c r="SIL199" s="93"/>
      <c r="SIM199" s="93"/>
      <c r="SIN199" s="93"/>
      <c r="SIO199" s="93"/>
      <c r="SIP199" s="93"/>
      <c r="SIQ199" s="93"/>
      <c r="SIR199" s="93"/>
      <c r="SIS199" s="93"/>
      <c r="SIT199" s="93"/>
      <c r="SIU199" s="93"/>
      <c r="SIV199" s="93"/>
      <c r="SIW199" s="93"/>
      <c r="SIX199" s="93"/>
      <c r="SIY199" s="93"/>
      <c r="SIZ199" s="93"/>
      <c r="SJA199" s="93"/>
      <c r="SJB199" s="93"/>
      <c r="SJC199" s="93"/>
      <c r="SJD199" s="93"/>
      <c r="SJE199" s="93"/>
      <c r="SJF199" s="93"/>
      <c r="SJG199" s="93"/>
      <c r="SJH199" s="93"/>
      <c r="SJI199" s="93"/>
      <c r="SJJ199" s="93"/>
      <c r="SJK199" s="93"/>
      <c r="SJL199" s="93"/>
      <c r="SJM199" s="93"/>
      <c r="SJN199" s="93"/>
      <c r="SJT199" s="93"/>
      <c r="SJW199" s="93"/>
      <c r="SJZ199" s="93"/>
      <c r="SKC199" s="93"/>
      <c r="SKF199" s="93"/>
      <c r="SKI199" s="93"/>
      <c r="SKO199" s="93"/>
      <c r="SKX199" s="93"/>
      <c r="SLA199" s="93"/>
      <c r="SLD199" s="93"/>
      <c r="SLG199" s="93"/>
      <c r="SLS199" s="93"/>
      <c r="SLY199" s="93"/>
      <c r="SMB199" s="93"/>
      <c r="SME199" s="93"/>
      <c r="SMH199" s="93"/>
      <c r="SMN199" s="93"/>
      <c r="SMQ199" s="93"/>
      <c r="SMT199" s="93"/>
      <c r="SMW199" s="93"/>
      <c r="SMY199" s="93"/>
      <c r="SMZ199" s="93"/>
      <c r="SNE199" s="93"/>
      <c r="SNH199" s="93"/>
      <c r="SNK199" s="93"/>
      <c r="SNN199" s="93"/>
      <c r="SNQ199" s="93"/>
      <c r="SNT199" s="93"/>
      <c r="SNW199" s="93"/>
      <c r="SOC199" s="93"/>
      <c r="SOF199" s="93"/>
      <c r="SOI199" s="93"/>
      <c r="SOK199" s="93"/>
      <c r="SOL199" s="93"/>
      <c r="SOT199" s="93"/>
      <c r="SOW199" s="93"/>
      <c r="SOZ199" s="93"/>
      <c r="SPK199" s="93"/>
      <c r="SPL199" s="93"/>
      <c r="SPQ199" s="93"/>
      <c r="SPU199" s="93"/>
      <c r="SPV199" s="93"/>
      <c r="SQD199" s="93"/>
      <c r="SQE199" s="93"/>
      <c r="SRE199" s="93"/>
      <c r="SRF199" s="93"/>
      <c r="SRG199" s="93"/>
      <c r="SRH199" s="93"/>
      <c r="SRI199" s="93"/>
      <c r="SRJ199" s="93"/>
      <c r="SRK199" s="93"/>
      <c r="SRL199" s="93"/>
      <c r="SRM199" s="93"/>
      <c r="SRN199" s="93"/>
      <c r="SRO199" s="93"/>
      <c r="SRP199" s="93"/>
      <c r="SRQ199" s="93"/>
      <c r="SRR199" s="93"/>
      <c r="SRS199" s="93"/>
      <c r="SRT199" s="93"/>
      <c r="SRU199" s="93"/>
      <c r="SRV199" s="93"/>
      <c r="SRW199" s="93"/>
      <c r="SRX199" s="93"/>
      <c r="SRY199" s="93"/>
      <c r="SRZ199" s="93"/>
      <c r="SSA199" s="93"/>
      <c r="SSB199" s="93"/>
      <c r="SSC199" s="93"/>
      <c r="SSD199" s="93"/>
      <c r="SSE199" s="93"/>
      <c r="SSF199" s="93"/>
      <c r="SSG199" s="93"/>
      <c r="SSH199" s="93"/>
      <c r="SSI199" s="93"/>
      <c r="SSJ199" s="93"/>
      <c r="SSK199" s="93"/>
      <c r="SSL199" s="93"/>
      <c r="SSM199" s="93"/>
      <c r="SSN199" s="93"/>
      <c r="SSO199" s="93"/>
      <c r="SSP199" s="93"/>
      <c r="SSQ199" s="93"/>
      <c r="SSR199" s="93"/>
      <c r="SSS199" s="93"/>
      <c r="SST199" s="93"/>
      <c r="SSU199" s="93"/>
      <c r="SSV199" s="93"/>
      <c r="SSW199" s="93"/>
      <c r="SSX199" s="93"/>
      <c r="SSY199" s="93"/>
      <c r="SSZ199" s="93"/>
      <c r="STA199" s="93"/>
      <c r="STB199" s="93"/>
      <c r="STC199" s="93"/>
      <c r="STD199" s="93"/>
      <c r="STE199" s="93"/>
      <c r="STF199" s="93"/>
      <c r="STG199" s="93"/>
      <c r="STH199" s="93"/>
      <c r="STI199" s="93"/>
      <c r="STJ199" s="93"/>
      <c r="STP199" s="93"/>
      <c r="STS199" s="93"/>
      <c r="STV199" s="93"/>
      <c r="STY199" s="93"/>
      <c r="SUB199" s="93"/>
      <c r="SUE199" s="93"/>
      <c r="SUK199" s="93"/>
      <c r="SUT199" s="93"/>
      <c r="SUW199" s="93"/>
      <c r="SUZ199" s="93"/>
      <c r="SVC199" s="93"/>
      <c r="SVO199" s="93"/>
      <c r="SVU199" s="93"/>
      <c r="SVX199" s="93"/>
      <c r="SWA199" s="93"/>
      <c r="SWD199" s="93"/>
      <c r="SWJ199" s="93"/>
      <c r="SWM199" s="93"/>
      <c r="SWP199" s="93"/>
      <c r="SWS199" s="93"/>
      <c r="SWU199" s="93"/>
      <c r="SWV199" s="93"/>
      <c r="SXA199" s="93"/>
      <c r="SXD199" s="93"/>
      <c r="SXG199" s="93"/>
      <c r="SXJ199" s="93"/>
      <c r="SXM199" s="93"/>
      <c r="SXP199" s="93"/>
      <c r="SXS199" s="93"/>
      <c r="SXY199" s="93"/>
      <c r="SYB199" s="93"/>
      <c r="SYE199" s="93"/>
      <c r="SYG199" s="93"/>
      <c r="SYH199" s="93"/>
      <c r="SYP199" s="93"/>
      <c r="SYS199" s="93"/>
      <c r="SYV199" s="93"/>
      <c r="SZG199" s="93"/>
      <c r="SZH199" s="93"/>
      <c r="SZM199" s="93"/>
      <c r="SZQ199" s="93"/>
      <c r="SZR199" s="93"/>
      <c r="SZZ199" s="93"/>
      <c r="TAA199" s="93"/>
      <c r="TBA199" s="93"/>
      <c r="TBB199" s="93"/>
      <c r="TBC199" s="93"/>
      <c r="TBD199" s="93"/>
      <c r="TBE199" s="93"/>
      <c r="TBF199" s="93"/>
      <c r="TBG199" s="93"/>
      <c r="TBH199" s="93"/>
      <c r="TBI199" s="93"/>
      <c r="TBJ199" s="93"/>
      <c r="TBK199" s="93"/>
      <c r="TBL199" s="93"/>
      <c r="TBM199" s="93"/>
      <c r="TBN199" s="93"/>
      <c r="TBO199" s="93"/>
      <c r="TBP199" s="93"/>
      <c r="TBQ199" s="93"/>
      <c r="TBR199" s="93"/>
      <c r="TBS199" s="93"/>
      <c r="TBT199" s="93"/>
      <c r="TBU199" s="93"/>
      <c r="TBV199" s="93"/>
      <c r="TBW199" s="93"/>
      <c r="TBX199" s="93"/>
      <c r="TBY199" s="93"/>
      <c r="TBZ199" s="93"/>
      <c r="TCA199" s="93"/>
      <c r="TCB199" s="93"/>
      <c r="TCC199" s="93"/>
      <c r="TCD199" s="93"/>
      <c r="TCE199" s="93"/>
      <c r="TCF199" s="93"/>
      <c r="TCG199" s="93"/>
      <c r="TCH199" s="93"/>
      <c r="TCI199" s="93"/>
      <c r="TCJ199" s="93"/>
      <c r="TCK199" s="93"/>
      <c r="TCL199" s="93"/>
      <c r="TCM199" s="93"/>
      <c r="TCN199" s="93"/>
      <c r="TCO199" s="93"/>
      <c r="TCP199" s="93"/>
      <c r="TCQ199" s="93"/>
      <c r="TCR199" s="93"/>
      <c r="TCS199" s="93"/>
      <c r="TCT199" s="93"/>
      <c r="TCU199" s="93"/>
      <c r="TCV199" s="93"/>
      <c r="TCW199" s="93"/>
      <c r="TCX199" s="93"/>
      <c r="TCY199" s="93"/>
      <c r="TCZ199" s="93"/>
      <c r="TDA199" s="93"/>
      <c r="TDB199" s="93"/>
      <c r="TDC199" s="93"/>
      <c r="TDD199" s="93"/>
      <c r="TDE199" s="93"/>
      <c r="TDF199" s="93"/>
      <c r="TDL199" s="93"/>
      <c r="TDO199" s="93"/>
      <c r="TDR199" s="93"/>
      <c r="TDU199" s="93"/>
      <c r="TDX199" s="93"/>
      <c r="TEA199" s="93"/>
      <c r="TEG199" s="93"/>
      <c r="TEP199" s="93"/>
      <c r="TES199" s="93"/>
      <c r="TEV199" s="93"/>
      <c r="TEY199" s="93"/>
      <c r="TFK199" s="93"/>
      <c r="TFQ199" s="93"/>
      <c r="TFT199" s="93"/>
      <c r="TFW199" s="93"/>
      <c r="TFZ199" s="93"/>
      <c r="TGF199" s="93"/>
      <c r="TGI199" s="93"/>
      <c r="TGL199" s="93"/>
      <c r="TGO199" s="93"/>
      <c r="TGQ199" s="93"/>
      <c r="TGR199" s="93"/>
      <c r="TGW199" s="93"/>
      <c r="TGZ199" s="93"/>
      <c r="THC199" s="93"/>
      <c r="THF199" s="93"/>
      <c r="THI199" s="93"/>
      <c r="THL199" s="93"/>
      <c r="THO199" s="93"/>
      <c r="THU199" s="93"/>
      <c r="THX199" s="93"/>
      <c r="TIA199" s="93"/>
      <c r="TIC199" s="93"/>
      <c r="TID199" s="93"/>
      <c r="TIL199" s="93"/>
      <c r="TIO199" s="93"/>
      <c r="TIR199" s="93"/>
      <c r="TJC199" s="93"/>
      <c r="TJD199" s="93"/>
      <c r="TJI199" s="93"/>
      <c r="TJM199" s="93"/>
      <c r="TJN199" s="93"/>
      <c r="TJV199" s="93"/>
      <c r="TJW199" s="93"/>
      <c r="TKW199" s="93"/>
      <c r="TKX199" s="93"/>
      <c r="TKY199" s="93"/>
      <c r="TKZ199" s="93"/>
      <c r="TLA199" s="93"/>
      <c r="TLB199" s="93"/>
      <c r="TLC199" s="93"/>
      <c r="TLD199" s="93"/>
      <c r="TLE199" s="93"/>
      <c r="TLF199" s="93"/>
      <c r="TLG199" s="93"/>
      <c r="TLH199" s="93"/>
      <c r="TLI199" s="93"/>
      <c r="TLJ199" s="93"/>
      <c r="TLK199" s="93"/>
      <c r="TLL199" s="93"/>
      <c r="TLM199" s="93"/>
      <c r="TLN199" s="93"/>
      <c r="TLO199" s="93"/>
      <c r="TLP199" s="93"/>
      <c r="TLQ199" s="93"/>
      <c r="TLR199" s="93"/>
      <c r="TLS199" s="93"/>
      <c r="TLT199" s="93"/>
      <c r="TLU199" s="93"/>
      <c r="TLV199" s="93"/>
      <c r="TLW199" s="93"/>
      <c r="TLX199" s="93"/>
      <c r="TLY199" s="93"/>
      <c r="TLZ199" s="93"/>
      <c r="TMA199" s="93"/>
      <c r="TMB199" s="93"/>
      <c r="TMC199" s="93"/>
      <c r="TMD199" s="93"/>
      <c r="TME199" s="93"/>
      <c r="TMF199" s="93"/>
      <c r="TMG199" s="93"/>
      <c r="TMH199" s="93"/>
      <c r="TMI199" s="93"/>
      <c r="TMJ199" s="93"/>
      <c r="TMK199" s="93"/>
      <c r="TML199" s="93"/>
      <c r="TMM199" s="93"/>
      <c r="TMN199" s="93"/>
      <c r="TMO199" s="93"/>
      <c r="TMP199" s="93"/>
      <c r="TMQ199" s="93"/>
      <c r="TMR199" s="93"/>
      <c r="TMS199" s="93"/>
      <c r="TMT199" s="93"/>
      <c r="TMU199" s="93"/>
      <c r="TMV199" s="93"/>
      <c r="TMW199" s="93"/>
      <c r="TMX199" s="93"/>
      <c r="TMY199" s="93"/>
      <c r="TMZ199" s="93"/>
      <c r="TNA199" s="93"/>
      <c r="TNB199" s="93"/>
      <c r="TNH199" s="93"/>
      <c r="TNK199" s="93"/>
      <c r="TNN199" s="93"/>
      <c r="TNQ199" s="93"/>
      <c r="TNT199" s="93"/>
      <c r="TNW199" s="93"/>
      <c r="TOC199" s="93"/>
      <c r="TOL199" s="93"/>
      <c r="TOO199" s="93"/>
      <c r="TOR199" s="93"/>
      <c r="TOU199" s="93"/>
      <c r="TPG199" s="93"/>
      <c r="TPM199" s="93"/>
      <c r="TPP199" s="93"/>
      <c r="TPS199" s="93"/>
      <c r="TPV199" s="93"/>
      <c r="TQB199" s="93"/>
      <c r="TQE199" s="93"/>
      <c r="TQH199" s="93"/>
      <c r="TQK199" s="93"/>
      <c r="TQM199" s="93"/>
      <c r="TQN199" s="93"/>
      <c r="TQS199" s="93"/>
      <c r="TQV199" s="93"/>
      <c r="TQY199" s="93"/>
      <c r="TRB199" s="93"/>
      <c r="TRE199" s="93"/>
      <c r="TRH199" s="93"/>
      <c r="TRK199" s="93"/>
      <c r="TRQ199" s="93"/>
      <c r="TRT199" s="93"/>
      <c r="TRW199" s="93"/>
      <c r="TRY199" s="93"/>
      <c r="TRZ199" s="93"/>
      <c r="TSH199" s="93"/>
      <c r="TSK199" s="93"/>
      <c r="TSN199" s="93"/>
      <c r="TSY199" s="93"/>
      <c r="TSZ199" s="93"/>
      <c r="TTE199" s="93"/>
      <c r="TTI199" s="93"/>
      <c r="TTJ199" s="93"/>
      <c r="TTR199" s="93"/>
      <c r="TTS199" s="93"/>
      <c r="TUS199" s="93"/>
      <c r="TUT199" s="93"/>
      <c r="TUU199" s="93"/>
      <c r="TUV199" s="93"/>
      <c r="TUW199" s="93"/>
      <c r="TUX199" s="93"/>
      <c r="TUY199" s="93"/>
      <c r="TUZ199" s="93"/>
      <c r="TVA199" s="93"/>
      <c r="TVB199" s="93"/>
      <c r="TVC199" s="93"/>
      <c r="TVD199" s="93"/>
      <c r="TVE199" s="93"/>
      <c r="TVF199" s="93"/>
      <c r="TVG199" s="93"/>
      <c r="TVH199" s="93"/>
      <c r="TVI199" s="93"/>
      <c r="TVJ199" s="93"/>
      <c r="TVK199" s="93"/>
      <c r="TVL199" s="93"/>
      <c r="TVM199" s="93"/>
      <c r="TVN199" s="93"/>
      <c r="TVO199" s="93"/>
      <c r="TVP199" s="93"/>
      <c r="TVQ199" s="93"/>
      <c r="TVR199" s="93"/>
      <c r="TVS199" s="93"/>
      <c r="TVT199" s="93"/>
      <c r="TVU199" s="93"/>
      <c r="TVV199" s="93"/>
      <c r="TVW199" s="93"/>
      <c r="TVX199" s="93"/>
      <c r="TVY199" s="93"/>
      <c r="TVZ199" s="93"/>
      <c r="TWA199" s="93"/>
      <c r="TWB199" s="93"/>
      <c r="TWC199" s="93"/>
      <c r="TWD199" s="93"/>
      <c r="TWE199" s="93"/>
      <c r="TWF199" s="93"/>
      <c r="TWG199" s="93"/>
      <c r="TWH199" s="93"/>
      <c r="TWI199" s="93"/>
      <c r="TWJ199" s="93"/>
      <c r="TWK199" s="93"/>
      <c r="TWL199" s="93"/>
      <c r="TWM199" s="93"/>
      <c r="TWN199" s="93"/>
      <c r="TWO199" s="93"/>
      <c r="TWP199" s="93"/>
      <c r="TWQ199" s="93"/>
      <c r="TWR199" s="93"/>
      <c r="TWS199" s="93"/>
      <c r="TWT199" s="93"/>
      <c r="TWU199" s="93"/>
      <c r="TWV199" s="93"/>
      <c r="TWW199" s="93"/>
      <c r="TWX199" s="93"/>
      <c r="TXD199" s="93"/>
      <c r="TXG199" s="93"/>
      <c r="TXJ199" s="93"/>
      <c r="TXM199" s="93"/>
      <c r="TXP199" s="93"/>
      <c r="TXS199" s="93"/>
      <c r="TXY199" s="93"/>
      <c r="TYH199" s="93"/>
      <c r="TYK199" s="93"/>
      <c r="TYN199" s="93"/>
      <c r="TYQ199" s="93"/>
      <c r="TZC199" s="93"/>
      <c r="TZI199" s="93"/>
      <c r="TZL199" s="93"/>
      <c r="TZO199" s="93"/>
      <c r="TZR199" s="93"/>
      <c r="TZX199" s="93"/>
      <c r="UAA199" s="93"/>
      <c r="UAD199" s="93"/>
      <c r="UAG199" s="93"/>
      <c r="UAI199" s="93"/>
      <c r="UAJ199" s="93"/>
      <c r="UAO199" s="93"/>
      <c r="UAR199" s="93"/>
      <c r="UAU199" s="93"/>
      <c r="UAX199" s="93"/>
      <c r="UBA199" s="93"/>
      <c r="UBD199" s="93"/>
      <c r="UBG199" s="93"/>
      <c r="UBM199" s="93"/>
      <c r="UBP199" s="93"/>
      <c r="UBS199" s="93"/>
      <c r="UBU199" s="93"/>
      <c r="UBV199" s="93"/>
      <c r="UCD199" s="93"/>
      <c r="UCG199" s="93"/>
      <c r="UCJ199" s="93"/>
      <c r="UCU199" s="93"/>
      <c r="UCV199" s="93"/>
      <c r="UDA199" s="93"/>
      <c r="UDE199" s="93"/>
      <c r="UDF199" s="93"/>
      <c r="UDN199" s="93"/>
      <c r="UDO199" s="93"/>
      <c r="UEO199" s="93"/>
      <c r="UEP199" s="93"/>
      <c r="UEQ199" s="93"/>
      <c r="UER199" s="93"/>
      <c r="UES199" s="93"/>
      <c r="UET199" s="93"/>
      <c r="UEU199" s="93"/>
      <c r="UEV199" s="93"/>
      <c r="UEW199" s="93"/>
      <c r="UEX199" s="93"/>
      <c r="UEY199" s="93"/>
      <c r="UEZ199" s="93"/>
      <c r="UFA199" s="93"/>
      <c r="UFB199" s="93"/>
      <c r="UFC199" s="93"/>
      <c r="UFD199" s="93"/>
      <c r="UFE199" s="93"/>
      <c r="UFF199" s="93"/>
      <c r="UFG199" s="93"/>
      <c r="UFH199" s="93"/>
      <c r="UFI199" s="93"/>
      <c r="UFJ199" s="93"/>
      <c r="UFK199" s="93"/>
      <c r="UFL199" s="93"/>
      <c r="UFM199" s="93"/>
      <c r="UFN199" s="93"/>
      <c r="UFO199" s="93"/>
      <c r="UFP199" s="93"/>
      <c r="UFQ199" s="93"/>
      <c r="UFR199" s="93"/>
      <c r="UFS199" s="93"/>
      <c r="UFT199" s="93"/>
      <c r="UFU199" s="93"/>
      <c r="UFV199" s="93"/>
      <c r="UFW199" s="93"/>
      <c r="UFX199" s="93"/>
      <c r="UFY199" s="93"/>
      <c r="UFZ199" s="93"/>
      <c r="UGA199" s="93"/>
      <c r="UGB199" s="93"/>
      <c r="UGC199" s="93"/>
      <c r="UGD199" s="93"/>
      <c r="UGE199" s="93"/>
      <c r="UGF199" s="93"/>
      <c r="UGG199" s="93"/>
      <c r="UGH199" s="93"/>
      <c r="UGI199" s="93"/>
      <c r="UGJ199" s="93"/>
      <c r="UGK199" s="93"/>
      <c r="UGL199" s="93"/>
      <c r="UGM199" s="93"/>
      <c r="UGN199" s="93"/>
      <c r="UGO199" s="93"/>
      <c r="UGP199" s="93"/>
      <c r="UGQ199" s="93"/>
      <c r="UGR199" s="93"/>
      <c r="UGS199" s="93"/>
      <c r="UGT199" s="93"/>
      <c r="UGZ199" s="93"/>
      <c r="UHC199" s="93"/>
      <c r="UHF199" s="93"/>
      <c r="UHI199" s="93"/>
      <c r="UHL199" s="93"/>
      <c r="UHO199" s="93"/>
      <c r="UHU199" s="93"/>
      <c r="UID199" s="93"/>
      <c r="UIG199" s="93"/>
      <c r="UIJ199" s="93"/>
      <c r="UIM199" s="93"/>
      <c r="UIY199" s="93"/>
      <c r="UJE199" s="93"/>
      <c r="UJH199" s="93"/>
      <c r="UJK199" s="93"/>
      <c r="UJN199" s="93"/>
      <c r="UJT199" s="93"/>
      <c r="UJW199" s="93"/>
      <c r="UJZ199" s="93"/>
      <c r="UKC199" s="93"/>
      <c r="UKE199" s="93"/>
      <c r="UKF199" s="93"/>
      <c r="UKK199" s="93"/>
      <c r="UKN199" s="93"/>
      <c r="UKQ199" s="93"/>
      <c r="UKT199" s="93"/>
      <c r="UKW199" s="93"/>
      <c r="UKZ199" s="93"/>
      <c r="ULC199" s="93"/>
      <c r="ULI199" s="93"/>
      <c r="ULL199" s="93"/>
      <c r="ULO199" s="93"/>
      <c r="ULQ199" s="93"/>
      <c r="ULR199" s="93"/>
      <c r="ULZ199" s="93"/>
      <c r="UMC199" s="93"/>
      <c r="UMF199" s="93"/>
      <c r="UMQ199" s="93"/>
      <c r="UMR199" s="93"/>
      <c r="UMW199" s="93"/>
      <c r="UNA199" s="93"/>
      <c r="UNB199" s="93"/>
      <c r="UNJ199" s="93"/>
      <c r="UNK199" s="93"/>
      <c r="UOK199" s="93"/>
      <c r="UOL199" s="93"/>
      <c r="UOM199" s="93"/>
      <c r="UON199" s="93"/>
      <c r="UOO199" s="93"/>
      <c r="UOP199" s="93"/>
      <c r="UOQ199" s="93"/>
      <c r="UOR199" s="93"/>
      <c r="UOS199" s="93"/>
      <c r="UOT199" s="93"/>
      <c r="UOU199" s="93"/>
      <c r="UOV199" s="93"/>
      <c r="UOW199" s="93"/>
      <c r="UOX199" s="93"/>
      <c r="UOY199" s="93"/>
      <c r="UOZ199" s="93"/>
      <c r="UPA199" s="93"/>
      <c r="UPB199" s="93"/>
      <c r="UPC199" s="93"/>
      <c r="UPD199" s="93"/>
      <c r="UPE199" s="93"/>
      <c r="UPF199" s="93"/>
      <c r="UPG199" s="93"/>
      <c r="UPH199" s="93"/>
      <c r="UPI199" s="93"/>
      <c r="UPJ199" s="93"/>
      <c r="UPK199" s="93"/>
      <c r="UPL199" s="93"/>
      <c r="UPM199" s="93"/>
      <c r="UPN199" s="93"/>
      <c r="UPO199" s="93"/>
      <c r="UPP199" s="93"/>
      <c r="UPQ199" s="93"/>
      <c r="UPR199" s="93"/>
      <c r="UPS199" s="93"/>
      <c r="UPT199" s="93"/>
      <c r="UPU199" s="93"/>
      <c r="UPV199" s="93"/>
      <c r="UPW199" s="93"/>
      <c r="UPX199" s="93"/>
      <c r="UPY199" s="93"/>
      <c r="UPZ199" s="93"/>
      <c r="UQA199" s="93"/>
      <c r="UQB199" s="93"/>
      <c r="UQC199" s="93"/>
      <c r="UQD199" s="93"/>
      <c r="UQE199" s="93"/>
      <c r="UQF199" s="93"/>
      <c r="UQG199" s="93"/>
      <c r="UQH199" s="93"/>
      <c r="UQI199" s="93"/>
      <c r="UQJ199" s="93"/>
      <c r="UQK199" s="93"/>
      <c r="UQL199" s="93"/>
      <c r="UQM199" s="93"/>
      <c r="UQN199" s="93"/>
      <c r="UQO199" s="93"/>
      <c r="UQP199" s="93"/>
      <c r="UQV199" s="93"/>
      <c r="UQY199" s="93"/>
      <c r="URB199" s="93"/>
      <c r="URE199" s="93"/>
      <c r="URH199" s="93"/>
      <c r="URK199" s="93"/>
      <c r="URQ199" s="93"/>
      <c r="URZ199" s="93"/>
      <c r="USC199" s="93"/>
      <c r="USF199" s="93"/>
      <c r="USI199" s="93"/>
      <c r="USU199" s="93"/>
      <c r="UTA199" s="93"/>
      <c r="UTD199" s="93"/>
      <c r="UTG199" s="93"/>
      <c r="UTJ199" s="93"/>
      <c r="UTP199" s="93"/>
      <c r="UTS199" s="93"/>
      <c r="UTV199" s="93"/>
      <c r="UTY199" s="93"/>
      <c r="UUA199" s="93"/>
      <c r="UUB199" s="93"/>
      <c r="UUG199" s="93"/>
      <c r="UUJ199" s="93"/>
      <c r="UUM199" s="93"/>
      <c r="UUP199" s="93"/>
      <c r="UUS199" s="93"/>
      <c r="UUV199" s="93"/>
      <c r="UUY199" s="93"/>
      <c r="UVE199" s="93"/>
      <c r="UVH199" s="93"/>
      <c r="UVK199" s="93"/>
      <c r="UVM199" s="93"/>
      <c r="UVN199" s="93"/>
      <c r="UVV199" s="93"/>
      <c r="UVY199" s="93"/>
      <c r="UWB199" s="93"/>
      <c r="UWM199" s="93"/>
      <c r="UWN199" s="93"/>
      <c r="UWS199" s="93"/>
      <c r="UWW199" s="93"/>
      <c r="UWX199" s="93"/>
      <c r="UXF199" s="93"/>
      <c r="UXG199" s="93"/>
      <c r="UYG199" s="93"/>
      <c r="UYH199" s="93"/>
      <c r="UYI199" s="93"/>
      <c r="UYJ199" s="93"/>
      <c r="UYK199" s="93"/>
      <c r="UYL199" s="93"/>
      <c r="UYM199" s="93"/>
      <c r="UYN199" s="93"/>
      <c r="UYO199" s="93"/>
      <c r="UYP199" s="93"/>
      <c r="UYQ199" s="93"/>
      <c r="UYR199" s="93"/>
      <c r="UYS199" s="93"/>
      <c r="UYT199" s="93"/>
      <c r="UYU199" s="93"/>
      <c r="UYV199" s="93"/>
      <c r="UYW199" s="93"/>
      <c r="UYX199" s="93"/>
      <c r="UYY199" s="93"/>
      <c r="UYZ199" s="93"/>
      <c r="UZA199" s="93"/>
      <c r="UZB199" s="93"/>
      <c r="UZC199" s="93"/>
      <c r="UZD199" s="93"/>
      <c r="UZE199" s="93"/>
      <c r="UZF199" s="93"/>
      <c r="UZG199" s="93"/>
      <c r="UZH199" s="93"/>
      <c r="UZI199" s="93"/>
      <c r="UZJ199" s="93"/>
      <c r="UZK199" s="93"/>
      <c r="UZL199" s="93"/>
      <c r="UZM199" s="93"/>
      <c r="UZN199" s="93"/>
      <c r="UZO199" s="93"/>
      <c r="UZP199" s="93"/>
      <c r="UZQ199" s="93"/>
      <c r="UZR199" s="93"/>
      <c r="UZS199" s="93"/>
      <c r="UZT199" s="93"/>
      <c r="UZU199" s="93"/>
      <c r="UZV199" s="93"/>
      <c r="UZW199" s="93"/>
      <c r="UZX199" s="93"/>
      <c r="UZY199" s="93"/>
      <c r="UZZ199" s="93"/>
      <c r="VAA199" s="93"/>
      <c r="VAB199" s="93"/>
      <c r="VAC199" s="93"/>
      <c r="VAD199" s="93"/>
      <c r="VAE199" s="93"/>
      <c r="VAF199" s="93"/>
      <c r="VAG199" s="93"/>
      <c r="VAH199" s="93"/>
      <c r="VAI199" s="93"/>
      <c r="VAJ199" s="93"/>
      <c r="VAK199" s="93"/>
      <c r="VAL199" s="93"/>
      <c r="VAR199" s="93"/>
      <c r="VAU199" s="93"/>
      <c r="VAX199" s="93"/>
      <c r="VBA199" s="93"/>
      <c r="VBD199" s="93"/>
      <c r="VBG199" s="93"/>
      <c r="VBM199" s="93"/>
      <c r="VBV199" s="93"/>
      <c r="VBY199" s="93"/>
      <c r="VCB199" s="93"/>
      <c r="VCE199" s="93"/>
      <c r="VCQ199" s="93"/>
      <c r="VCW199" s="93"/>
      <c r="VCZ199" s="93"/>
      <c r="VDC199" s="93"/>
      <c r="VDF199" s="93"/>
      <c r="VDL199" s="93"/>
      <c r="VDO199" s="93"/>
      <c r="VDR199" s="93"/>
      <c r="VDU199" s="93"/>
      <c r="VDW199" s="93"/>
      <c r="VDX199" s="93"/>
      <c r="VEC199" s="93"/>
      <c r="VEF199" s="93"/>
      <c r="VEI199" s="93"/>
      <c r="VEL199" s="93"/>
      <c r="VEO199" s="93"/>
      <c r="VER199" s="93"/>
      <c r="VEU199" s="93"/>
      <c r="VFA199" s="93"/>
      <c r="VFD199" s="93"/>
      <c r="VFG199" s="93"/>
      <c r="VFI199" s="93"/>
      <c r="VFJ199" s="93"/>
      <c r="VFR199" s="93"/>
      <c r="VFU199" s="93"/>
      <c r="VFX199" s="93"/>
      <c r="VGI199" s="93"/>
      <c r="VGJ199" s="93"/>
      <c r="VGO199" s="93"/>
      <c r="VGS199" s="93"/>
      <c r="VGT199" s="93"/>
      <c r="VHB199" s="93"/>
      <c r="VHC199" s="93"/>
      <c r="VIC199" s="93"/>
      <c r="VID199" s="93"/>
      <c r="VIE199" s="93"/>
      <c r="VIF199" s="93"/>
      <c r="VIG199" s="93"/>
      <c r="VIH199" s="93"/>
      <c r="VII199" s="93"/>
      <c r="VIJ199" s="93"/>
      <c r="VIK199" s="93"/>
      <c r="VIL199" s="93"/>
      <c r="VIM199" s="93"/>
      <c r="VIN199" s="93"/>
      <c r="VIO199" s="93"/>
      <c r="VIP199" s="93"/>
      <c r="VIQ199" s="93"/>
      <c r="VIR199" s="93"/>
      <c r="VIS199" s="93"/>
      <c r="VIT199" s="93"/>
      <c r="VIU199" s="93"/>
      <c r="VIV199" s="93"/>
      <c r="VIW199" s="93"/>
      <c r="VIX199" s="93"/>
      <c r="VIY199" s="93"/>
      <c r="VIZ199" s="93"/>
      <c r="VJA199" s="93"/>
      <c r="VJB199" s="93"/>
      <c r="VJC199" s="93"/>
      <c r="VJD199" s="93"/>
      <c r="VJE199" s="93"/>
      <c r="VJF199" s="93"/>
      <c r="VJG199" s="93"/>
      <c r="VJH199" s="93"/>
      <c r="VJI199" s="93"/>
      <c r="VJJ199" s="93"/>
      <c r="VJK199" s="93"/>
      <c r="VJL199" s="93"/>
      <c r="VJM199" s="93"/>
      <c r="VJN199" s="93"/>
      <c r="VJO199" s="93"/>
      <c r="VJP199" s="93"/>
      <c r="VJQ199" s="93"/>
      <c r="VJR199" s="93"/>
      <c r="VJS199" s="93"/>
      <c r="VJT199" s="93"/>
      <c r="VJU199" s="93"/>
      <c r="VJV199" s="93"/>
      <c r="VJW199" s="93"/>
      <c r="VJX199" s="93"/>
      <c r="VJY199" s="93"/>
      <c r="VJZ199" s="93"/>
      <c r="VKA199" s="93"/>
      <c r="VKB199" s="93"/>
      <c r="VKC199" s="93"/>
      <c r="VKD199" s="93"/>
      <c r="VKE199" s="93"/>
      <c r="VKF199" s="93"/>
      <c r="VKG199" s="93"/>
      <c r="VKH199" s="93"/>
      <c r="VKN199" s="93"/>
      <c r="VKQ199" s="93"/>
      <c r="VKT199" s="93"/>
      <c r="VKW199" s="93"/>
      <c r="VKZ199" s="93"/>
      <c r="VLC199" s="93"/>
      <c r="VLI199" s="93"/>
      <c r="VLR199" s="93"/>
      <c r="VLU199" s="93"/>
      <c r="VLX199" s="93"/>
      <c r="VMA199" s="93"/>
      <c r="VMM199" s="93"/>
      <c r="VMS199" s="93"/>
      <c r="VMV199" s="93"/>
      <c r="VMY199" s="93"/>
      <c r="VNB199" s="93"/>
      <c r="VNH199" s="93"/>
      <c r="VNK199" s="93"/>
      <c r="VNN199" s="93"/>
      <c r="VNQ199" s="93"/>
      <c r="VNS199" s="93"/>
      <c r="VNT199" s="93"/>
      <c r="VNY199" s="93"/>
      <c r="VOB199" s="93"/>
      <c r="VOE199" s="93"/>
      <c r="VOH199" s="93"/>
      <c r="VOK199" s="93"/>
      <c r="VON199" s="93"/>
      <c r="VOQ199" s="93"/>
      <c r="VOW199" s="93"/>
      <c r="VOZ199" s="93"/>
      <c r="VPC199" s="93"/>
      <c r="VPE199" s="93"/>
      <c r="VPF199" s="93"/>
      <c r="VPN199" s="93"/>
      <c r="VPQ199" s="93"/>
      <c r="VPT199" s="93"/>
      <c r="VQE199" s="93"/>
      <c r="VQF199" s="93"/>
      <c r="VQK199" s="93"/>
      <c r="VQO199" s="93"/>
      <c r="VQP199" s="93"/>
      <c r="VQX199" s="93"/>
      <c r="VQY199" s="93"/>
      <c r="VRY199" s="93"/>
      <c r="VRZ199" s="93"/>
      <c r="VSA199" s="93"/>
      <c r="VSB199" s="93"/>
      <c r="VSC199" s="93"/>
      <c r="VSD199" s="93"/>
      <c r="VSE199" s="93"/>
      <c r="VSF199" s="93"/>
      <c r="VSG199" s="93"/>
      <c r="VSH199" s="93"/>
      <c r="VSI199" s="93"/>
      <c r="VSJ199" s="93"/>
      <c r="VSK199" s="93"/>
      <c r="VSL199" s="93"/>
      <c r="VSM199" s="93"/>
      <c r="VSN199" s="93"/>
      <c r="VSO199" s="93"/>
      <c r="VSP199" s="93"/>
      <c r="VSQ199" s="93"/>
      <c r="VSR199" s="93"/>
      <c r="VSS199" s="93"/>
      <c r="VST199" s="93"/>
      <c r="VSU199" s="93"/>
      <c r="VSV199" s="93"/>
      <c r="VSW199" s="93"/>
      <c r="VSX199" s="93"/>
      <c r="VSY199" s="93"/>
      <c r="VSZ199" s="93"/>
      <c r="VTA199" s="93"/>
      <c r="VTB199" s="93"/>
      <c r="VTC199" s="93"/>
      <c r="VTD199" s="93"/>
      <c r="VTE199" s="93"/>
      <c r="VTF199" s="93"/>
      <c r="VTG199" s="93"/>
      <c r="VTH199" s="93"/>
      <c r="VTI199" s="93"/>
      <c r="VTJ199" s="93"/>
      <c r="VTK199" s="93"/>
      <c r="VTL199" s="93"/>
      <c r="VTM199" s="93"/>
      <c r="VTN199" s="93"/>
      <c r="VTO199" s="93"/>
      <c r="VTP199" s="93"/>
      <c r="VTQ199" s="93"/>
      <c r="VTR199" s="93"/>
      <c r="VTS199" s="93"/>
      <c r="VTT199" s="93"/>
      <c r="VTU199" s="93"/>
      <c r="VTV199" s="93"/>
      <c r="VTW199" s="93"/>
      <c r="VTX199" s="93"/>
      <c r="VTY199" s="93"/>
      <c r="VTZ199" s="93"/>
      <c r="VUA199" s="93"/>
      <c r="VUB199" s="93"/>
      <c r="VUC199" s="93"/>
      <c r="VUD199" s="93"/>
      <c r="VUJ199" s="93"/>
      <c r="VUM199" s="93"/>
      <c r="VUP199" s="93"/>
      <c r="VUS199" s="93"/>
      <c r="VUV199" s="93"/>
      <c r="VUY199" s="93"/>
      <c r="VVE199" s="93"/>
      <c r="VVN199" s="93"/>
      <c r="VVQ199" s="93"/>
      <c r="VVT199" s="93"/>
      <c r="VVW199" s="93"/>
      <c r="VWI199" s="93"/>
      <c r="VWO199" s="93"/>
      <c r="VWR199" s="93"/>
      <c r="VWU199" s="93"/>
      <c r="VWX199" s="93"/>
      <c r="VXD199" s="93"/>
      <c r="VXG199" s="93"/>
      <c r="VXJ199" s="93"/>
      <c r="VXM199" s="93"/>
      <c r="VXO199" s="93"/>
      <c r="VXP199" s="93"/>
      <c r="VXU199" s="93"/>
      <c r="VXX199" s="93"/>
      <c r="VYA199" s="93"/>
      <c r="VYD199" s="93"/>
      <c r="VYG199" s="93"/>
      <c r="VYJ199" s="93"/>
      <c r="VYM199" s="93"/>
      <c r="VYS199" s="93"/>
      <c r="VYV199" s="93"/>
      <c r="VYY199" s="93"/>
      <c r="VZA199" s="93"/>
      <c r="VZB199" s="93"/>
      <c r="VZJ199" s="93"/>
      <c r="VZM199" s="93"/>
      <c r="VZP199" s="93"/>
      <c r="WAA199" s="93"/>
      <c r="WAB199" s="93"/>
      <c r="WAG199" s="93"/>
      <c r="WAK199" s="93"/>
      <c r="WAL199" s="93"/>
      <c r="WAT199" s="93"/>
      <c r="WAU199" s="93"/>
      <c r="WBU199" s="93"/>
      <c r="WBV199" s="93"/>
      <c r="WBW199" s="93"/>
      <c r="WBX199" s="93"/>
      <c r="WBY199" s="93"/>
      <c r="WBZ199" s="93"/>
      <c r="WCA199" s="93"/>
      <c r="WCB199" s="93"/>
      <c r="WCC199" s="93"/>
      <c r="WCD199" s="93"/>
      <c r="WCE199" s="93"/>
      <c r="WCF199" s="93"/>
      <c r="WCG199" s="93"/>
      <c r="WCH199" s="93"/>
      <c r="WCI199" s="93"/>
      <c r="WCJ199" s="93"/>
      <c r="WCK199" s="93"/>
      <c r="WCL199" s="93"/>
      <c r="WCM199" s="93"/>
      <c r="WCN199" s="93"/>
      <c r="WCO199" s="93"/>
      <c r="WCP199" s="93"/>
      <c r="WCQ199" s="93"/>
      <c r="WCR199" s="93"/>
      <c r="WCS199" s="93"/>
      <c r="WCT199" s="93"/>
      <c r="WCU199" s="93"/>
      <c r="WCV199" s="93"/>
      <c r="WCW199" s="93"/>
      <c r="WCX199" s="93"/>
      <c r="WCY199" s="93"/>
      <c r="WCZ199" s="93"/>
      <c r="WDA199" s="93"/>
      <c r="WDB199" s="93"/>
      <c r="WDC199" s="93"/>
      <c r="WDD199" s="93"/>
      <c r="WDE199" s="93"/>
      <c r="WDF199" s="93"/>
      <c r="WDG199" s="93"/>
      <c r="WDH199" s="93"/>
      <c r="WDI199" s="93"/>
      <c r="WDJ199" s="93"/>
      <c r="WDK199" s="93"/>
      <c r="WDL199" s="93"/>
      <c r="WDM199" s="93"/>
      <c r="WDN199" s="93"/>
      <c r="WDO199" s="93"/>
      <c r="WDP199" s="93"/>
      <c r="WDQ199" s="93"/>
      <c r="WDR199" s="93"/>
      <c r="WDS199" s="93"/>
      <c r="WDT199" s="93"/>
      <c r="WDU199" s="93"/>
      <c r="WDV199" s="93"/>
      <c r="WDW199" s="93"/>
      <c r="WDX199" s="93"/>
      <c r="WDY199" s="93"/>
      <c r="WDZ199" s="93"/>
      <c r="WEF199" s="93"/>
      <c r="WEI199" s="93"/>
      <c r="WEL199" s="93"/>
      <c r="WEO199" s="93"/>
      <c r="WER199" s="93"/>
      <c r="WEU199" s="93"/>
      <c r="WFA199" s="93"/>
      <c r="WFJ199" s="93"/>
      <c r="WFM199" s="93"/>
      <c r="WFP199" s="93"/>
      <c r="WFS199" s="93"/>
      <c r="WGE199" s="93"/>
      <c r="WGK199" s="93"/>
      <c r="WGN199" s="93"/>
      <c r="WGQ199" s="93"/>
      <c r="WGT199" s="93"/>
      <c r="WGZ199" s="93"/>
      <c r="WHC199" s="93"/>
      <c r="WHF199" s="93"/>
      <c r="WHI199" s="93"/>
      <c r="WHK199" s="93"/>
      <c r="WHL199" s="93"/>
      <c r="WHQ199" s="93"/>
      <c r="WHT199" s="93"/>
      <c r="WHW199" s="93"/>
      <c r="WHZ199" s="93"/>
      <c r="WIC199" s="93"/>
      <c r="WIF199" s="93"/>
      <c r="WII199" s="93"/>
      <c r="WIO199" s="93"/>
      <c r="WIR199" s="93"/>
      <c r="WIU199" s="93"/>
      <c r="WIW199" s="93"/>
      <c r="WIX199" s="93"/>
      <c r="WJF199" s="93"/>
      <c r="WJI199" s="93"/>
      <c r="WJL199" s="93"/>
      <c r="WJW199" s="93"/>
      <c r="WJX199" s="93"/>
      <c r="WKC199" s="93"/>
      <c r="WKG199" s="93"/>
      <c r="WKH199" s="93"/>
      <c r="WKP199" s="93"/>
      <c r="WKQ199" s="93"/>
      <c r="WLQ199" s="93"/>
      <c r="WLR199" s="93"/>
      <c r="WLS199" s="93"/>
      <c r="WLT199" s="93"/>
      <c r="WLU199" s="93"/>
      <c r="WLV199" s="93"/>
      <c r="WLW199" s="93"/>
      <c r="WLX199" s="93"/>
      <c r="WLY199" s="93"/>
      <c r="WLZ199" s="93"/>
      <c r="WMA199" s="93"/>
      <c r="WMB199" s="93"/>
      <c r="WMC199" s="93"/>
      <c r="WMD199" s="93"/>
      <c r="WME199" s="93"/>
      <c r="WMF199" s="93"/>
      <c r="WMG199" s="93"/>
      <c r="WMH199" s="93"/>
      <c r="WMI199" s="93"/>
      <c r="WMJ199" s="93"/>
      <c r="WMK199" s="93"/>
      <c r="WML199" s="93"/>
      <c r="WMM199" s="93"/>
      <c r="WMN199" s="93"/>
      <c r="WMO199" s="93"/>
      <c r="WMP199" s="93"/>
      <c r="WMQ199" s="93"/>
      <c r="WMR199" s="93"/>
      <c r="WMS199" s="93"/>
      <c r="WMT199" s="93"/>
      <c r="WMU199" s="93"/>
      <c r="WMV199" s="93"/>
      <c r="WMW199" s="93"/>
      <c r="WMX199" s="93"/>
      <c r="WMY199" s="93"/>
      <c r="WMZ199" s="93"/>
      <c r="WNA199" s="93"/>
      <c r="WNB199" s="93"/>
      <c r="WNC199" s="93"/>
      <c r="WND199" s="93"/>
      <c r="WNE199" s="93"/>
      <c r="WNF199" s="93"/>
      <c r="WNG199" s="93"/>
      <c r="WNH199" s="93"/>
      <c r="WNI199" s="93"/>
      <c r="WNJ199" s="93"/>
      <c r="WNK199" s="93"/>
      <c r="WNL199" s="93"/>
      <c r="WNM199" s="93"/>
      <c r="WNN199" s="93"/>
      <c r="WNO199" s="93"/>
      <c r="WNP199" s="93"/>
      <c r="WNQ199" s="93"/>
      <c r="WNR199" s="93"/>
      <c r="WNS199" s="93"/>
      <c r="WNT199" s="93"/>
      <c r="WNU199" s="93"/>
      <c r="WNV199" s="93"/>
      <c r="WOB199" s="93"/>
      <c r="WOE199" s="93"/>
      <c r="WOH199" s="93"/>
      <c r="WOK199" s="93"/>
      <c r="WON199" s="93"/>
      <c r="WOQ199" s="93"/>
      <c r="WOW199" s="93"/>
      <c r="WPF199" s="93"/>
      <c r="WPI199" s="93"/>
      <c r="WPL199" s="93"/>
      <c r="WPO199" s="93"/>
      <c r="WQA199" s="93"/>
      <c r="WQG199" s="93"/>
      <c r="WQJ199" s="93"/>
      <c r="WQM199" s="93"/>
      <c r="WQP199" s="93"/>
      <c r="WQV199" s="93"/>
      <c r="WQY199" s="93"/>
      <c r="WRB199" s="93"/>
      <c r="WRE199" s="93"/>
      <c r="WRG199" s="93"/>
      <c r="WRH199" s="93"/>
      <c r="WRM199" s="93"/>
      <c r="WRP199" s="93"/>
      <c r="WRS199" s="93"/>
      <c r="WRV199" s="93"/>
      <c r="WRY199" s="93"/>
      <c r="WSB199" s="93"/>
      <c r="WSE199" s="93"/>
      <c r="WSK199" s="93"/>
      <c r="WSN199" s="93"/>
      <c r="WSQ199" s="93"/>
      <c r="WSS199" s="93"/>
      <c r="WST199" s="93"/>
      <c r="WTB199" s="93"/>
      <c r="WTE199" s="93"/>
      <c r="WTH199" s="93"/>
      <c r="WTS199" s="93"/>
      <c r="WTT199" s="93"/>
      <c r="WTY199" s="93"/>
      <c r="WUC199" s="93"/>
      <c r="WUD199" s="93"/>
      <c r="WUL199" s="93"/>
      <c r="WUM199" s="93"/>
      <c r="WVM199" s="93"/>
      <c r="WVN199" s="93"/>
      <c r="WVO199" s="93"/>
      <c r="WVP199" s="93"/>
      <c r="WVQ199" s="93"/>
      <c r="WVR199" s="93"/>
      <c r="WVS199" s="93"/>
      <c r="WVT199" s="93"/>
      <c r="WVU199" s="93"/>
      <c r="WVV199" s="93"/>
      <c r="WVW199" s="93"/>
      <c r="WVX199" s="93"/>
      <c r="WVY199" s="93"/>
      <c r="WVZ199" s="93"/>
      <c r="WWA199" s="93"/>
      <c r="WWB199" s="93"/>
      <c r="WWC199" s="93"/>
      <c r="WWD199" s="93"/>
      <c r="WWE199" s="93"/>
      <c r="WWF199" s="93"/>
      <c r="WWG199" s="93"/>
      <c r="WWH199" s="93"/>
      <c r="WWI199" s="93"/>
      <c r="WWJ199" s="93"/>
      <c r="WWK199" s="93"/>
      <c r="WWL199" s="93"/>
      <c r="WWM199" s="93"/>
      <c r="WWN199" s="93"/>
      <c r="WWO199" s="93"/>
      <c r="WWP199" s="93"/>
      <c r="WWQ199" s="93"/>
      <c r="WWR199" s="93"/>
      <c r="WWS199" s="93"/>
      <c r="WWT199" s="93"/>
      <c r="WWU199" s="93"/>
      <c r="WWV199" s="93"/>
      <c r="WWW199" s="93"/>
      <c r="WWX199" s="93"/>
      <c r="WWY199" s="93"/>
      <c r="WWZ199" s="93"/>
      <c r="WXA199" s="93"/>
      <c r="WXB199" s="93"/>
      <c r="WXC199" s="93"/>
      <c r="WXD199" s="93"/>
      <c r="WXE199" s="93"/>
      <c r="WXF199" s="93"/>
      <c r="WXG199" s="93"/>
      <c r="WXH199" s="93"/>
      <c r="WXI199" s="93"/>
      <c r="WXJ199" s="93"/>
      <c r="WXK199" s="93"/>
      <c r="WXL199" s="93"/>
      <c r="WXM199" s="93"/>
      <c r="WXN199" s="93"/>
      <c r="WXO199" s="93"/>
      <c r="WXP199" s="93"/>
      <c r="WXQ199" s="93"/>
      <c r="WXR199" s="93"/>
      <c r="WXS199" s="93"/>
      <c r="WXT199" s="93"/>
      <c r="WXU199" s="93"/>
      <c r="WXV199" s="93"/>
      <c r="WXW199" s="93"/>
      <c r="WXX199" s="93"/>
      <c r="WXY199" s="93"/>
      <c r="WXZ199" s="93"/>
      <c r="WYA199" s="93"/>
      <c r="WYB199" s="93"/>
      <c r="WYC199" s="93"/>
      <c r="WYD199" s="93"/>
      <c r="WYE199" s="93"/>
      <c r="WYF199" s="93"/>
      <c r="WYG199" s="93"/>
      <c r="WYH199" s="93"/>
      <c r="WYI199" s="93"/>
      <c r="WYJ199" s="93"/>
      <c r="WYK199" s="93"/>
      <c r="WYL199" s="93"/>
      <c r="WYM199" s="93"/>
      <c r="WYN199" s="93"/>
      <c r="WYO199" s="93"/>
      <c r="WYP199" s="93"/>
      <c r="WYQ199" s="93"/>
      <c r="WYR199" s="93"/>
      <c r="WYS199" s="93"/>
      <c r="WYT199" s="93"/>
      <c r="WYU199" s="93"/>
      <c r="WYV199" s="93"/>
      <c r="WYW199" s="93"/>
      <c r="WYX199" s="93"/>
      <c r="WYY199" s="93"/>
      <c r="WYZ199" s="93"/>
      <c r="WZA199" s="93"/>
      <c r="WZB199" s="93"/>
      <c r="WZC199" s="93"/>
      <c r="WZD199" s="93"/>
      <c r="WZE199" s="93"/>
      <c r="WZF199" s="93"/>
      <c r="WZG199" s="93"/>
      <c r="WZH199" s="93"/>
      <c r="WZI199" s="93"/>
      <c r="WZJ199" s="93"/>
      <c r="WZK199" s="93"/>
      <c r="WZL199" s="93"/>
      <c r="WZM199" s="93"/>
      <c r="WZN199" s="93"/>
      <c r="WZO199" s="93"/>
      <c r="WZP199" s="93"/>
      <c r="WZQ199" s="93"/>
      <c r="WZR199" s="93"/>
      <c r="WZS199" s="93"/>
      <c r="WZT199" s="93"/>
      <c r="WZU199" s="93"/>
      <c r="WZV199" s="93"/>
      <c r="WZW199" s="93"/>
      <c r="WZX199" s="93"/>
      <c r="WZY199" s="93"/>
      <c r="WZZ199" s="93"/>
      <c r="XAA199" s="93"/>
      <c r="XAB199" s="93"/>
      <c r="XAC199" s="93"/>
      <c r="XAD199" s="93"/>
      <c r="XAE199" s="93"/>
      <c r="XAF199" s="93"/>
      <c r="XAG199" s="93"/>
      <c r="XAH199" s="93"/>
      <c r="XAI199" s="93"/>
      <c r="XAJ199" s="93"/>
      <c r="XAK199" s="93"/>
      <c r="XAL199" s="93"/>
      <c r="XAM199" s="93"/>
      <c r="XAN199" s="93"/>
      <c r="XAO199" s="93"/>
      <c r="XAP199" s="93"/>
      <c r="XAQ199" s="93"/>
      <c r="XAR199" s="93"/>
      <c r="XAS199" s="93"/>
      <c r="XAT199" s="93"/>
      <c r="XAU199" s="93"/>
      <c r="XAV199" s="93"/>
      <c r="XAW199" s="93"/>
      <c r="XAX199" s="93"/>
      <c r="XAY199" s="93"/>
      <c r="XAZ199" s="93"/>
      <c r="XBA199" s="93"/>
      <c r="XBB199" s="93"/>
      <c r="XBC199" s="93"/>
      <c r="XBD199" s="93"/>
      <c r="XBE199" s="93"/>
      <c r="XBF199" s="93"/>
      <c r="XBG199" s="93"/>
      <c r="XBH199" s="93"/>
      <c r="XBI199" s="93"/>
      <c r="XBJ199" s="93"/>
      <c r="XBK199" s="93"/>
      <c r="XBL199" s="93"/>
      <c r="XBM199" s="93"/>
      <c r="XBN199" s="93"/>
      <c r="XBO199" s="93"/>
      <c r="XBP199" s="93"/>
      <c r="XBQ199" s="93"/>
      <c r="XBR199" s="93"/>
      <c r="XBS199" s="93"/>
      <c r="XBT199" s="93"/>
      <c r="XBU199" s="93"/>
      <c r="XBV199" s="93"/>
      <c r="XBW199" s="93"/>
      <c r="XBX199" s="93"/>
      <c r="XBY199" s="93"/>
      <c r="XBZ199" s="93"/>
      <c r="XCA199" s="93"/>
      <c r="XCB199" s="93"/>
      <c r="XCC199" s="93"/>
      <c r="XCD199" s="93"/>
      <c r="XCE199" s="93"/>
      <c r="XCF199" s="93"/>
      <c r="XCG199" s="93"/>
      <c r="XCH199" s="93"/>
      <c r="XCI199" s="93"/>
      <c r="XCJ199" s="93"/>
      <c r="XCK199" s="93"/>
      <c r="XCL199" s="93"/>
      <c r="XCM199" s="93"/>
      <c r="XCN199" s="93"/>
      <c r="XCO199" s="93"/>
      <c r="XCP199" s="93"/>
      <c r="XCQ199" s="93"/>
      <c r="XCR199" s="93"/>
      <c r="XCS199" s="93"/>
      <c r="XCT199" s="93"/>
      <c r="XCU199" s="93"/>
      <c r="XCV199" s="93"/>
      <c r="XCW199" s="93"/>
      <c r="XCX199" s="93"/>
      <c r="XCY199" s="93"/>
      <c r="XCZ199" s="93"/>
      <c r="XDA199" s="93"/>
      <c r="XDB199" s="93"/>
      <c r="XDC199" s="93"/>
      <c r="XDD199" s="93"/>
      <c r="XDE199" s="93"/>
      <c r="XDF199" s="93"/>
      <c r="XDG199" s="93"/>
      <c r="XDH199" s="93"/>
      <c r="XDI199" s="93"/>
      <c r="XDJ199" s="93"/>
      <c r="XDK199" s="93"/>
      <c r="XDL199" s="93"/>
      <c r="XDM199" s="93"/>
      <c r="XDN199" s="93"/>
      <c r="XDO199" s="93"/>
      <c r="XDP199" s="93"/>
      <c r="XDQ199" s="93"/>
      <c r="XDR199" s="93"/>
      <c r="XDS199" s="93"/>
      <c r="XDT199" s="93"/>
      <c r="XDU199" s="93"/>
      <c r="XDV199" s="93"/>
      <c r="XDW199" s="93"/>
      <c r="XDX199" s="93"/>
      <c r="XDY199" s="93"/>
      <c r="XDZ199" s="93"/>
      <c r="XEA199" s="93"/>
      <c r="XEB199" s="93"/>
      <c r="XEC199" s="93"/>
      <c r="XED199" s="93"/>
      <c r="XEE199" s="93"/>
      <c r="XEF199" s="93"/>
      <c r="XEG199" s="93"/>
      <c r="XEH199" s="93"/>
      <c r="XEI199" s="93"/>
      <c r="XEJ199" s="93"/>
      <c r="XEK199" s="93"/>
      <c r="XEL199" s="93"/>
      <c r="XEM199" s="93"/>
      <c r="XEN199" s="93"/>
      <c r="XEO199" s="93"/>
      <c r="XEP199" s="93"/>
      <c r="XEQ199" s="93"/>
      <c r="XER199" s="93"/>
      <c r="XES199" s="93"/>
      <c r="XET199" s="93"/>
      <c r="XEU199" s="93"/>
      <c r="XEV199" s="93"/>
      <c r="XEW199" s="93"/>
      <c r="XEX199" s="93"/>
      <c r="XEY199" s="93"/>
      <c r="XEZ199" s="93"/>
      <c r="XFA199" s="93"/>
      <c r="XFB199" s="93"/>
      <c r="XFC199" s="93"/>
      <c r="XFD199" s="93"/>
    </row>
    <row r="200" spans="1:1003 1029:2027 2053:3051 3077:4075 4101:5099 5125:6123 6149:7147 7173:8171 8197:9195 9221:10219 10245:11243 11269:12267 12293:13291 13317:14315 14341:15339 15365:16384" s="62" customFormat="1" ht="26.25" customHeight="1">
      <c r="A200" s="23" t="s">
        <v>185</v>
      </c>
      <c r="B200" s="54"/>
      <c r="C200" s="54"/>
      <c r="D200" s="54">
        <v>0</v>
      </c>
      <c r="E200" s="54">
        <v>0</v>
      </c>
      <c r="F200" s="54">
        <v>30</v>
      </c>
      <c r="G200" s="56">
        <v>0</v>
      </c>
      <c r="H200" s="56"/>
      <c r="I200" s="56">
        <v>-595</v>
      </c>
      <c r="J200" s="98">
        <v>35</v>
      </c>
      <c r="K200" s="102">
        <v>8500</v>
      </c>
      <c r="L200" s="100">
        <f t="shared" si="1"/>
        <v>297500</v>
      </c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P200" s="93"/>
      <c r="BS200" s="93"/>
      <c r="BV200" s="93"/>
      <c r="BY200" s="93"/>
      <c r="CB200" s="93"/>
      <c r="CE200" s="93"/>
      <c r="CK200" s="93"/>
      <c r="CT200" s="93"/>
      <c r="CW200" s="93"/>
      <c r="CZ200" s="93"/>
      <c r="DC200" s="93"/>
      <c r="DO200" s="93"/>
      <c r="DU200" s="93"/>
      <c r="DX200" s="93"/>
      <c r="EA200" s="93"/>
      <c r="ED200" s="93"/>
      <c r="EJ200" s="93"/>
      <c r="EM200" s="93"/>
      <c r="EP200" s="93"/>
      <c r="ES200" s="93"/>
      <c r="EU200" s="93"/>
      <c r="EV200" s="93"/>
      <c r="FA200" s="93"/>
      <c r="FD200" s="93"/>
      <c r="FG200" s="93"/>
      <c r="FJ200" s="93"/>
      <c r="FM200" s="93"/>
      <c r="FP200" s="93"/>
      <c r="FS200" s="93"/>
      <c r="FY200" s="93"/>
      <c r="GB200" s="93"/>
      <c r="GE200" s="93"/>
      <c r="GG200" s="93"/>
      <c r="GH200" s="93"/>
      <c r="GP200" s="93"/>
      <c r="GS200" s="93"/>
      <c r="GV200" s="93"/>
      <c r="HG200" s="93"/>
      <c r="HH200" s="93"/>
      <c r="HM200" s="93"/>
      <c r="HQ200" s="93"/>
      <c r="HR200" s="93"/>
      <c r="HZ200" s="93"/>
      <c r="IA200" s="93"/>
      <c r="JA200" s="93"/>
      <c r="JB200" s="93"/>
      <c r="JC200" s="93"/>
      <c r="JD200" s="93"/>
      <c r="JE200" s="93"/>
      <c r="JF200" s="93"/>
      <c r="JG200" s="93"/>
      <c r="JH200" s="93"/>
      <c r="JI200" s="93"/>
      <c r="JJ200" s="93"/>
      <c r="JK200" s="93"/>
      <c r="JL200" s="93"/>
      <c r="JM200" s="93"/>
      <c r="JN200" s="93"/>
      <c r="JO200" s="93"/>
      <c r="JP200" s="93"/>
      <c r="JQ200" s="93"/>
      <c r="JR200" s="93"/>
      <c r="JS200" s="93"/>
      <c r="JT200" s="93"/>
      <c r="JU200" s="93"/>
      <c r="JV200" s="93"/>
      <c r="JW200" s="93"/>
      <c r="JX200" s="93"/>
      <c r="JY200" s="93"/>
      <c r="JZ200" s="93"/>
      <c r="KA200" s="93"/>
      <c r="KB200" s="93"/>
      <c r="KC200" s="93"/>
      <c r="KD200" s="93"/>
      <c r="KE200" s="93"/>
      <c r="KF200" s="93"/>
      <c r="KG200" s="93"/>
      <c r="KH200" s="93"/>
      <c r="KI200" s="93"/>
      <c r="KJ200" s="93"/>
      <c r="KK200" s="93"/>
      <c r="KL200" s="93"/>
      <c r="KM200" s="93"/>
      <c r="KN200" s="93"/>
      <c r="KO200" s="93"/>
      <c r="KP200" s="93"/>
      <c r="KQ200" s="93"/>
      <c r="KR200" s="93"/>
      <c r="KS200" s="93"/>
      <c r="KT200" s="93"/>
      <c r="KU200" s="93"/>
      <c r="KV200" s="93"/>
      <c r="KW200" s="93"/>
      <c r="KX200" s="93"/>
      <c r="KY200" s="93"/>
      <c r="KZ200" s="93"/>
      <c r="LA200" s="93"/>
      <c r="LB200" s="93"/>
      <c r="LC200" s="93"/>
      <c r="LD200" s="93"/>
      <c r="LE200" s="93"/>
      <c r="LF200" s="93"/>
      <c r="LL200" s="93"/>
      <c r="LO200" s="93"/>
      <c r="LR200" s="93"/>
      <c r="LU200" s="93"/>
      <c r="LX200" s="93"/>
      <c r="MA200" s="93"/>
      <c r="MG200" s="93"/>
      <c r="MP200" s="93"/>
      <c r="MS200" s="93"/>
      <c r="MV200" s="93"/>
      <c r="MY200" s="93"/>
      <c r="NK200" s="93"/>
      <c r="NQ200" s="93"/>
      <c r="NT200" s="93"/>
      <c r="NW200" s="93"/>
      <c r="NZ200" s="93"/>
      <c r="OF200" s="93"/>
      <c r="OI200" s="93"/>
      <c r="OL200" s="93"/>
      <c r="OO200" s="93"/>
      <c r="OQ200" s="93"/>
      <c r="OR200" s="93"/>
      <c r="OW200" s="93"/>
      <c r="OZ200" s="93"/>
      <c r="PC200" s="93"/>
      <c r="PF200" s="93"/>
      <c r="PI200" s="93"/>
      <c r="PL200" s="93"/>
      <c r="PO200" s="93"/>
      <c r="PU200" s="93"/>
      <c r="PX200" s="93"/>
      <c r="QA200" s="93"/>
      <c r="QC200" s="93"/>
      <c r="QD200" s="93"/>
      <c r="QL200" s="93"/>
      <c r="QO200" s="93"/>
      <c r="QR200" s="93"/>
      <c r="RC200" s="93"/>
      <c r="RD200" s="93"/>
      <c r="RI200" s="93"/>
      <c r="RM200" s="93"/>
      <c r="RN200" s="93"/>
      <c r="RV200" s="93"/>
      <c r="RW200" s="93"/>
      <c r="SW200" s="93"/>
      <c r="SX200" s="93"/>
      <c r="SY200" s="93"/>
      <c r="SZ200" s="93"/>
      <c r="TA200" s="93"/>
      <c r="TB200" s="93"/>
      <c r="TC200" s="93"/>
      <c r="TD200" s="93"/>
      <c r="TE200" s="93"/>
      <c r="TF200" s="93"/>
      <c r="TG200" s="93"/>
      <c r="TH200" s="93"/>
      <c r="TI200" s="93"/>
      <c r="TJ200" s="93"/>
      <c r="TK200" s="93"/>
      <c r="TL200" s="93"/>
      <c r="TM200" s="93"/>
      <c r="TN200" s="93"/>
      <c r="TO200" s="93"/>
      <c r="TP200" s="93"/>
      <c r="TQ200" s="93"/>
      <c r="TR200" s="93"/>
      <c r="TS200" s="93"/>
      <c r="TT200" s="93"/>
      <c r="TU200" s="93"/>
      <c r="TV200" s="93"/>
      <c r="TW200" s="93"/>
      <c r="TX200" s="93"/>
      <c r="TY200" s="93"/>
      <c r="TZ200" s="93"/>
      <c r="UA200" s="93"/>
      <c r="UB200" s="93"/>
      <c r="UC200" s="93"/>
      <c r="UD200" s="93"/>
      <c r="UE200" s="93"/>
      <c r="UF200" s="93"/>
      <c r="UG200" s="93"/>
      <c r="UH200" s="93"/>
      <c r="UI200" s="93"/>
      <c r="UJ200" s="93"/>
      <c r="UK200" s="93"/>
      <c r="UL200" s="93"/>
      <c r="UM200" s="93"/>
      <c r="UN200" s="93"/>
      <c r="UO200" s="93"/>
      <c r="UP200" s="93"/>
      <c r="UQ200" s="93"/>
      <c r="UR200" s="93"/>
      <c r="US200" s="93"/>
      <c r="UT200" s="93"/>
      <c r="UU200" s="93"/>
      <c r="UV200" s="93"/>
      <c r="UW200" s="93"/>
      <c r="UX200" s="93"/>
      <c r="UY200" s="93"/>
      <c r="UZ200" s="93"/>
      <c r="VA200" s="93"/>
      <c r="VB200" s="93"/>
      <c r="VH200" s="93"/>
      <c r="VK200" s="93"/>
      <c r="VN200" s="93"/>
      <c r="VQ200" s="93"/>
      <c r="VT200" s="93"/>
      <c r="VW200" s="93"/>
      <c r="WC200" s="93"/>
      <c r="WL200" s="93"/>
      <c r="WO200" s="93"/>
      <c r="WR200" s="93"/>
      <c r="WU200" s="93"/>
      <c r="XG200" s="93"/>
      <c r="XM200" s="93"/>
      <c r="XP200" s="93"/>
      <c r="XS200" s="93"/>
      <c r="XV200" s="93"/>
      <c r="YB200" s="93"/>
      <c r="YE200" s="93"/>
      <c r="YH200" s="93"/>
      <c r="YK200" s="93"/>
      <c r="YM200" s="93"/>
      <c r="YN200" s="93"/>
      <c r="YS200" s="93"/>
      <c r="YV200" s="93"/>
      <c r="YY200" s="93"/>
      <c r="ZB200" s="93"/>
      <c r="ZE200" s="93"/>
      <c r="ZH200" s="93"/>
      <c r="ZK200" s="93"/>
      <c r="ZQ200" s="93"/>
      <c r="ZT200" s="93"/>
      <c r="ZW200" s="93"/>
      <c r="ZY200" s="93"/>
      <c r="ZZ200" s="93"/>
      <c r="AAH200" s="93"/>
      <c r="AAK200" s="93"/>
      <c r="AAN200" s="93"/>
      <c r="AAY200" s="93"/>
      <c r="AAZ200" s="93"/>
      <c r="ABE200" s="93"/>
      <c r="ABI200" s="93"/>
      <c r="ABJ200" s="93"/>
      <c r="ABR200" s="93"/>
      <c r="ABS200" s="93"/>
      <c r="ACS200" s="93"/>
      <c r="ACT200" s="93"/>
      <c r="ACU200" s="93"/>
      <c r="ACV200" s="93"/>
      <c r="ACW200" s="93"/>
      <c r="ACX200" s="93"/>
      <c r="ACY200" s="93"/>
      <c r="ACZ200" s="93"/>
      <c r="ADA200" s="93"/>
      <c r="ADB200" s="93"/>
      <c r="ADC200" s="93"/>
      <c r="ADD200" s="93"/>
      <c r="ADE200" s="93"/>
      <c r="ADF200" s="93"/>
      <c r="ADG200" s="93"/>
      <c r="ADH200" s="93"/>
      <c r="ADI200" s="93"/>
      <c r="ADJ200" s="93"/>
      <c r="ADK200" s="93"/>
      <c r="ADL200" s="93"/>
      <c r="ADM200" s="93"/>
      <c r="ADN200" s="93"/>
      <c r="ADO200" s="93"/>
      <c r="ADP200" s="93"/>
      <c r="ADQ200" s="93"/>
      <c r="ADR200" s="93"/>
      <c r="ADS200" s="93"/>
      <c r="ADT200" s="93"/>
      <c r="ADU200" s="93"/>
      <c r="ADV200" s="93"/>
      <c r="ADW200" s="93"/>
      <c r="ADX200" s="93"/>
      <c r="ADY200" s="93"/>
      <c r="ADZ200" s="93"/>
      <c r="AEA200" s="93"/>
      <c r="AEB200" s="93"/>
      <c r="AEC200" s="93"/>
      <c r="AED200" s="93"/>
      <c r="AEE200" s="93"/>
      <c r="AEF200" s="93"/>
      <c r="AEG200" s="93"/>
      <c r="AEH200" s="93"/>
      <c r="AEI200" s="93"/>
      <c r="AEJ200" s="93"/>
      <c r="AEK200" s="93"/>
      <c r="AEL200" s="93"/>
      <c r="AEM200" s="93"/>
      <c r="AEN200" s="93"/>
      <c r="AEO200" s="93"/>
      <c r="AEP200" s="93"/>
      <c r="AEQ200" s="93"/>
      <c r="AER200" s="93"/>
      <c r="AES200" s="93"/>
      <c r="AET200" s="93"/>
      <c r="AEU200" s="93"/>
      <c r="AEV200" s="93"/>
      <c r="AEW200" s="93"/>
      <c r="AEX200" s="93"/>
      <c r="AFD200" s="93"/>
      <c r="AFG200" s="93"/>
      <c r="AFJ200" s="93"/>
      <c r="AFM200" s="93"/>
      <c r="AFP200" s="93"/>
      <c r="AFS200" s="93"/>
      <c r="AFY200" s="93"/>
      <c r="AGH200" s="93"/>
      <c r="AGK200" s="93"/>
      <c r="AGN200" s="93"/>
      <c r="AGQ200" s="93"/>
      <c r="AHC200" s="93"/>
      <c r="AHI200" s="93"/>
      <c r="AHL200" s="93"/>
      <c r="AHO200" s="93"/>
      <c r="AHR200" s="93"/>
      <c r="AHX200" s="93"/>
      <c r="AIA200" s="93"/>
      <c r="AID200" s="93"/>
      <c r="AIG200" s="93"/>
      <c r="AII200" s="93"/>
      <c r="AIJ200" s="93"/>
      <c r="AIO200" s="93"/>
      <c r="AIR200" s="93"/>
      <c r="AIU200" s="93"/>
      <c r="AIX200" s="93"/>
      <c r="AJA200" s="93"/>
      <c r="AJD200" s="93"/>
      <c r="AJG200" s="93"/>
      <c r="AJM200" s="93"/>
      <c r="AJP200" s="93"/>
      <c r="AJS200" s="93"/>
      <c r="AJU200" s="93"/>
      <c r="AJV200" s="93"/>
      <c r="AKD200" s="93"/>
      <c r="AKG200" s="93"/>
      <c r="AKJ200" s="93"/>
      <c r="AKU200" s="93"/>
      <c r="AKV200" s="93"/>
      <c r="ALA200" s="93"/>
      <c r="ALE200" s="93"/>
      <c r="ALF200" s="93"/>
      <c r="ALN200" s="93"/>
      <c r="ALO200" s="93"/>
      <c r="AMO200" s="93"/>
      <c r="AMP200" s="93"/>
      <c r="AMQ200" s="93"/>
      <c r="AMR200" s="93"/>
      <c r="AMS200" s="93"/>
      <c r="AMT200" s="93"/>
      <c r="AMU200" s="93"/>
      <c r="AMV200" s="93"/>
      <c r="AMW200" s="93"/>
      <c r="AMX200" s="93"/>
      <c r="AMY200" s="93"/>
      <c r="AMZ200" s="93"/>
      <c r="ANA200" s="93"/>
      <c r="ANB200" s="93"/>
      <c r="ANC200" s="93"/>
      <c r="AND200" s="93"/>
      <c r="ANE200" s="93"/>
      <c r="ANF200" s="93"/>
      <c r="ANG200" s="93"/>
      <c r="ANH200" s="93"/>
      <c r="ANI200" s="93"/>
      <c r="ANJ200" s="93"/>
      <c r="ANK200" s="93"/>
      <c r="ANL200" s="93"/>
      <c r="ANM200" s="93"/>
      <c r="ANN200" s="93"/>
      <c r="ANO200" s="93"/>
      <c r="ANP200" s="93"/>
      <c r="ANQ200" s="93"/>
      <c r="ANR200" s="93"/>
      <c r="ANS200" s="93"/>
      <c r="ANT200" s="93"/>
      <c r="ANU200" s="93"/>
      <c r="ANV200" s="93"/>
      <c r="ANW200" s="93"/>
      <c r="ANX200" s="93"/>
      <c r="ANY200" s="93"/>
      <c r="ANZ200" s="93"/>
      <c r="AOA200" s="93"/>
      <c r="AOB200" s="93"/>
      <c r="AOC200" s="93"/>
      <c r="AOD200" s="93"/>
      <c r="AOE200" s="93"/>
      <c r="AOF200" s="93"/>
      <c r="AOG200" s="93"/>
      <c r="AOH200" s="93"/>
      <c r="AOI200" s="93"/>
      <c r="AOJ200" s="93"/>
      <c r="AOK200" s="93"/>
      <c r="AOL200" s="93"/>
      <c r="AOM200" s="93"/>
      <c r="AON200" s="93"/>
      <c r="AOO200" s="93"/>
      <c r="AOP200" s="93"/>
      <c r="AOQ200" s="93"/>
      <c r="AOR200" s="93"/>
      <c r="AOS200" s="93"/>
      <c r="AOT200" s="93"/>
      <c r="AOZ200" s="93"/>
      <c r="APC200" s="93"/>
      <c r="APF200" s="93"/>
      <c r="API200" s="93"/>
      <c r="APL200" s="93"/>
      <c r="APO200" s="93"/>
      <c r="APU200" s="93"/>
      <c r="AQD200" s="93"/>
      <c r="AQG200" s="93"/>
      <c r="AQJ200" s="93"/>
      <c r="AQM200" s="93"/>
      <c r="AQY200" s="93"/>
      <c r="ARE200" s="93"/>
      <c r="ARH200" s="93"/>
      <c r="ARK200" s="93"/>
      <c r="ARN200" s="93"/>
      <c r="ART200" s="93"/>
      <c r="ARW200" s="93"/>
      <c r="ARZ200" s="93"/>
      <c r="ASC200" s="93"/>
      <c r="ASE200" s="93"/>
      <c r="ASF200" s="93"/>
      <c r="ASK200" s="93"/>
      <c r="ASN200" s="93"/>
      <c r="ASQ200" s="93"/>
      <c r="AST200" s="93"/>
      <c r="ASW200" s="93"/>
      <c r="ASZ200" s="93"/>
      <c r="ATC200" s="93"/>
      <c r="ATI200" s="93"/>
      <c r="ATL200" s="93"/>
      <c r="ATO200" s="93"/>
      <c r="ATQ200" s="93"/>
      <c r="ATR200" s="93"/>
      <c r="ATZ200" s="93"/>
      <c r="AUC200" s="93"/>
      <c r="AUF200" s="93"/>
      <c r="AUQ200" s="93"/>
      <c r="AUR200" s="93"/>
      <c r="AUW200" s="93"/>
      <c r="AVA200" s="93"/>
      <c r="AVB200" s="93"/>
      <c r="AVJ200" s="93"/>
      <c r="AVK200" s="93"/>
      <c r="AWK200" s="93"/>
      <c r="AWL200" s="93"/>
      <c r="AWM200" s="93"/>
      <c r="AWN200" s="93"/>
      <c r="AWO200" s="93"/>
      <c r="AWP200" s="93"/>
      <c r="AWQ200" s="93"/>
      <c r="AWR200" s="93"/>
      <c r="AWS200" s="93"/>
      <c r="AWT200" s="93"/>
      <c r="AWU200" s="93"/>
      <c r="AWV200" s="93"/>
      <c r="AWW200" s="93"/>
      <c r="AWX200" s="93"/>
      <c r="AWY200" s="93"/>
      <c r="AWZ200" s="93"/>
      <c r="AXA200" s="93"/>
      <c r="AXB200" s="93"/>
      <c r="AXC200" s="93"/>
      <c r="AXD200" s="93"/>
      <c r="AXE200" s="93"/>
      <c r="AXF200" s="93"/>
      <c r="AXG200" s="93"/>
      <c r="AXH200" s="93"/>
      <c r="AXI200" s="93"/>
      <c r="AXJ200" s="93"/>
      <c r="AXK200" s="93"/>
      <c r="AXL200" s="93"/>
      <c r="AXM200" s="93"/>
      <c r="AXN200" s="93"/>
      <c r="AXO200" s="93"/>
      <c r="AXP200" s="93"/>
      <c r="AXQ200" s="93"/>
      <c r="AXR200" s="93"/>
      <c r="AXS200" s="93"/>
      <c r="AXT200" s="93"/>
      <c r="AXU200" s="93"/>
      <c r="AXV200" s="93"/>
      <c r="AXW200" s="93"/>
      <c r="AXX200" s="93"/>
      <c r="AXY200" s="93"/>
      <c r="AXZ200" s="93"/>
      <c r="AYA200" s="93"/>
      <c r="AYB200" s="93"/>
      <c r="AYC200" s="93"/>
      <c r="AYD200" s="93"/>
      <c r="AYE200" s="93"/>
      <c r="AYF200" s="93"/>
      <c r="AYG200" s="93"/>
      <c r="AYH200" s="93"/>
      <c r="AYI200" s="93"/>
      <c r="AYJ200" s="93"/>
      <c r="AYK200" s="93"/>
      <c r="AYL200" s="93"/>
      <c r="AYM200" s="93"/>
      <c r="AYN200" s="93"/>
      <c r="AYO200" s="93"/>
      <c r="AYP200" s="93"/>
      <c r="AYV200" s="93"/>
      <c r="AYY200" s="93"/>
      <c r="AZB200" s="93"/>
      <c r="AZE200" s="93"/>
      <c r="AZH200" s="93"/>
      <c r="AZK200" s="93"/>
      <c r="AZQ200" s="93"/>
      <c r="AZZ200" s="93"/>
      <c r="BAC200" s="93"/>
      <c r="BAF200" s="93"/>
      <c r="BAI200" s="93"/>
      <c r="BAU200" s="93"/>
      <c r="BBA200" s="93"/>
      <c r="BBD200" s="93"/>
      <c r="BBG200" s="93"/>
      <c r="BBJ200" s="93"/>
      <c r="BBP200" s="93"/>
      <c r="BBS200" s="93"/>
      <c r="BBV200" s="93"/>
      <c r="BBY200" s="93"/>
      <c r="BCA200" s="93"/>
      <c r="BCB200" s="93"/>
      <c r="BCG200" s="93"/>
      <c r="BCJ200" s="93"/>
      <c r="BCM200" s="93"/>
      <c r="BCP200" s="93"/>
      <c r="BCS200" s="93"/>
      <c r="BCV200" s="93"/>
      <c r="BCY200" s="93"/>
      <c r="BDE200" s="93"/>
      <c r="BDH200" s="93"/>
      <c r="BDK200" s="93"/>
      <c r="BDM200" s="93"/>
      <c r="BDN200" s="93"/>
      <c r="BDV200" s="93"/>
      <c r="BDY200" s="93"/>
      <c r="BEB200" s="93"/>
      <c r="BEM200" s="93"/>
      <c r="BEN200" s="93"/>
      <c r="BES200" s="93"/>
      <c r="BEW200" s="93"/>
      <c r="BEX200" s="93"/>
      <c r="BFF200" s="93"/>
      <c r="BFG200" s="93"/>
      <c r="BGG200" s="93"/>
      <c r="BGH200" s="93"/>
      <c r="BGI200" s="93"/>
      <c r="BGJ200" s="93"/>
      <c r="BGK200" s="93"/>
      <c r="BGL200" s="93"/>
      <c r="BGM200" s="93"/>
      <c r="BGN200" s="93"/>
      <c r="BGO200" s="93"/>
      <c r="BGP200" s="93"/>
      <c r="BGQ200" s="93"/>
      <c r="BGR200" s="93"/>
      <c r="BGS200" s="93"/>
      <c r="BGT200" s="93"/>
      <c r="BGU200" s="93"/>
      <c r="BGV200" s="93"/>
      <c r="BGW200" s="93"/>
      <c r="BGX200" s="93"/>
      <c r="BGY200" s="93"/>
      <c r="BGZ200" s="93"/>
      <c r="BHA200" s="93"/>
      <c r="BHB200" s="93"/>
      <c r="BHC200" s="93"/>
      <c r="BHD200" s="93"/>
      <c r="BHE200" s="93"/>
      <c r="BHF200" s="93"/>
      <c r="BHG200" s="93"/>
      <c r="BHH200" s="93"/>
      <c r="BHI200" s="93"/>
      <c r="BHJ200" s="93"/>
      <c r="BHK200" s="93"/>
      <c r="BHL200" s="93"/>
      <c r="BHM200" s="93"/>
      <c r="BHN200" s="93"/>
      <c r="BHO200" s="93"/>
      <c r="BHP200" s="93"/>
      <c r="BHQ200" s="93"/>
      <c r="BHR200" s="93"/>
      <c r="BHS200" s="93"/>
      <c r="BHT200" s="93"/>
      <c r="BHU200" s="93"/>
      <c r="BHV200" s="93"/>
      <c r="BHW200" s="93"/>
      <c r="BHX200" s="93"/>
      <c r="BHY200" s="93"/>
      <c r="BHZ200" s="93"/>
      <c r="BIA200" s="93"/>
      <c r="BIB200" s="93"/>
      <c r="BIC200" s="93"/>
      <c r="BID200" s="93"/>
      <c r="BIE200" s="93"/>
      <c r="BIF200" s="93"/>
      <c r="BIG200" s="93"/>
      <c r="BIH200" s="93"/>
      <c r="BII200" s="93"/>
      <c r="BIJ200" s="93"/>
      <c r="BIK200" s="93"/>
      <c r="BIL200" s="93"/>
      <c r="BIR200" s="93"/>
      <c r="BIU200" s="93"/>
      <c r="BIX200" s="93"/>
      <c r="BJA200" s="93"/>
      <c r="BJD200" s="93"/>
      <c r="BJG200" s="93"/>
      <c r="BJM200" s="93"/>
      <c r="BJV200" s="93"/>
      <c r="BJY200" s="93"/>
      <c r="BKB200" s="93"/>
      <c r="BKE200" s="93"/>
      <c r="BKQ200" s="93"/>
      <c r="BKW200" s="93"/>
      <c r="BKZ200" s="93"/>
      <c r="BLC200" s="93"/>
      <c r="BLF200" s="93"/>
      <c r="BLL200" s="93"/>
      <c r="BLO200" s="93"/>
      <c r="BLR200" s="93"/>
      <c r="BLU200" s="93"/>
      <c r="BLW200" s="93"/>
      <c r="BLX200" s="93"/>
      <c r="BMC200" s="93"/>
      <c r="BMF200" s="93"/>
      <c r="BMI200" s="93"/>
      <c r="BML200" s="93"/>
      <c r="BMO200" s="93"/>
      <c r="BMR200" s="93"/>
      <c r="BMU200" s="93"/>
      <c r="BNA200" s="93"/>
      <c r="BND200" s="93"/>
      <c r="BNG200" s="93"/>
      <c r="BNI200" s="93"/>
      <c r="BNJ200" s="93"/>
      <c r="BNR200" s="93"/>
      <c r="BNU200" s="93"/>
      <c r="BNX200" s="93"/>
      <c r="BOI200" s="93"/>
      <c r="BOJ200" s="93"/>
      <c r="BOO200" s="93"/>
      <c r="BOS200" s="93"/>
      <c r="BOT200" s="93"/>
      <c r="BPB200" s="93"/>
      <c r="BPC200" s="93"/>
      <c r="BQC200" s="93"/>
      <c r="BQD200" s="93"/>
      <c r="BQE200" s="93"/>
      <c r="BQF200" s="93"/>
      <c r="BQG200" s="93"/>
      <c r="BQH200" s="93"/>
      <c r="BQI200" s="93"/>
      <c r="BQJ200" s="93"/>
      <c r="BQK200" s="93"/>
      <c r="BQL200" s="93"/>
      <c r="BQM200" s="93"/>
      <c r="BQN200" s="93"/>
      <c r="BQO200" s="93"/>
      <c r="BQP200" s="93"/>
      <c r="BQQ200" s="93"/>
      <c r="BQR200" s="93"/>
      <c r="BQS200" s="93"/>
      <c r="BQT200" s="93"/>
      <c r="BQU200" s="93"/>
      <c r="BQV200" s="93"/>
      <c r="BQW200" s="93"/>
      <c r="BQX200" s="93"/>
      <c r="BQY200" s="93"/>
      <c r="BQZ200" s="93"/>
      <c r="BRA200" s="93"/>
      <c r="BRB200" s="93"/>
      <c r="BRC200" s="93"/>
      <c r="BRD200" s="93"/>
      <c r="BRE200" s="93"/>
      <c r="BRF200" s="93"/>
      <c r="BRG200" s="93"/>
      <c r="BRH200" s="93"/>
      <c r="BRI200" s="93"/>
      <c r="BRJ200" s="93"/>
      <c r="BRK200" s="93"/>
      <c r="BRL200" s="93"/>
      <c r="BRM200" s="93"/>
      <c r="BRN200" s="93"/>
      <c r="BRO200" s="93"/>
      <c r="BRP200" s="93"/>
      <c r="BRQ200" s="93"/>
      <c r="BRR200" s="93"/>
      <c r="BRS200" s="93"/>
      <c r="BRT200" s="93"/>
      <c r="BRU200" s="93"/>
      <c r="BRV200" s="93"/>
      <c r="BRW200" s="93"/>
      <c r="BRX200" s="93"/>
      <c r="BRY200" s="93"/>
      <c r="BRZ200" s="93"/>
      <c r="BSA200" s="93"/>
      <c r="BSB200" s="93"/>
      <c r="BSC200" s="93"/>
      <c r="BSD200" s="93"/>
      <c r="BSE200" s="93"/>
      <c r="BSF200" s="93"/>
      <c r="BSG200" s="93"/>
      <c r="BSH200" s="93"/>
      <c r="BSN200" s="93"/>
      <c r="BSQ200" s="93"/>
      <c r="BST200" s="93"/>
      <c r="BSW200" s="93"/>
      <c r="BSZ200" s="93"/>
      <c r="BTC200" s="93"/>
      <c r="BTI200" s="93"/>
      <c r="BTR200" s="93"/>
      <c r="BTU200" s="93"/>
      <c r="BTX200" s="93"/>
      <c r="BUA200" s="93"/>
      <c r="BUM200" s="93"/>
      <c r="BUS200" s="93"/>
      <c r="BUV200" s="93"/>
      <c r="BUY200" s="93"/>
      <c r="BVB200" s="93"/>
      <c r="BVH200" s="93"/>
      <c r="BVK200" s="93"/>
      <c r="BVN200" s="93"/>
      <c r="BVQ200" s="93"/>
      <c r="BVS200" s="93"/>
      <c r="BVT200" s="93"/>
      <c r="BVY200" s="93"/>
      <c r="BWB200" s="93"/>
      <c r="BWE200" s="93"/>
      <c r="BWH200" s="93"/>
      <c r="BWK200" s="93"/>
      <c r="BWN200" s="93"/>
      <c r="BWQ200" s="93"/>
      <c r="BWW200" s="93"/>
      <c r="BWZ200" s="93"/>
      <c r="BXC200" s="93"/>
      <c r="BXE200" s="93"/>
      <c r="BXF200" s="93"/>
      <c r="BXN200" s="93"/>
      <c r="BXQ200" s="93"/>
      <c r="BXT200" s="93"/>
      <c r="BYE200" s="93"/>
      <c r="BYF200" s="93"/>
      <c r="BYK200" s="93"/>
      <c r="BYO200" s="93"/>
      <c r="BYP200" s="93"/>
      <c r="BYX200" s="93"/>
      <c r="BYY200" s="93"/>
      <c r="BZY200" s="93"/>
      <c r="BZZ200" s="93"/>
      <c r="CAA200" s="93"/>
      <c r="CAB200" s="93"/>
      <c r="CAC200" s="93"/>
      <c r="CAD200" s="93"/>
      <c r="CAE200" s="93"/>
      <c r="CAF200" s="93"/>
      <c r="CAG200" s="93"/>
      <c r="CAH200" s="93"/>
      <c r="CAI200" s="93"/>
      <c r="CAJ200" s="93"/>
      <c r="CAK200" s="93"/>
      <c r="CAL200" s="93"/>
      <c r="CAM200" s="93"/>
      <c r="CAN200" s="93"/>
      <c r="CAO200" s="93"/>
      <c r="CAP200" s="93"/>
      <c r="CAQ200" s="93"/>
      <c r="CAR200" s="93"/>
      <c r="CAS200" s="93"/>
      <c r="CAT200" s="93"/>
      <c r="CAU200" s="93"/>
      <c r="CAV200" s="93"/>
      <c r="CAW200" s="93"/>
      <c r="CAX200" s="93"/>
      <c r="CAY200" s="93"/>
      <c r="CAZ200" s="93"/>
      <c r="CBA200" s="93"/>
      <c r="CBB200" s="93"/>
      <c r="CBC200" s="93"/>
      <c r="CBD200" s="93"/>
      <c r="CBE200" s="93"/>
      <c r="CBF200" s="93"/>
      <c r="CBG200" s="93"/>
      <c r="CBH200" s="93"/>
      <c r="CBI200" s="93"/>
      <c r="CBJ200" s="93"/>
      <c r="CBK200" s="93"/>
      <c r="CBL200" s="93"/>
      <c r="CBM200" s="93"/>
      <c r="CBN200" s="93"/>
      <c r="CBO200" s="93"/>
      <c r="CBP200" s="93"/>
      <c r="CBQ200" s="93"/>
      <c r="CBR200" s="93"/>
      <c r="CBS200" s="93"/>
      <c r="CBT200" s="93"/>
      <c r="CBU200" s="93"/>
      <c r="CBV200" s="93"/>
      <c r="CBW200" s="93"/>
      <c r="CBX200" s="93"/>
      <c r="CBY200" s="93"/>
      <c r="CBZ200" s="93"/>
      <c r="CCA200" s="93"/>
      <c r="CCB200" s="93"/>
      <c r="CCC200" s="93"/>
      <c r="CCD200" s="93"/>
      <c r="CCJ200" s="93"/>
      <c r="CCM200" s="93"/>
      <c r="CCP200" s="93"/>
      <c r="CCS200" s="93"/>
      <c r="CCV200" s="93"/>
      <c r="CCY200" s="93"/>
      <c r="CDE200" s="93"/>
      <c r="CDN200" s="93"/>
      <c r="CDQ200" s="93"/>
      <c r="CDT200" s="93"/>
      <c r="CDW200" s="93"/>
      <c r="CEI200" s="93"/>
      <c r="CEO200" s="93"/>
      <c r="CER200" s="93"/>
      <c r="CEU200" s="93"/>
      <c r="CEX200" s="93"/>
      <c r="CFD200" s="93"/>
      <c r="CFG200" s="93"/>
      <c r="CFJ200" s="93"/>
      <c r="CFM200" s="93"/>
      <c r="CFO200" s="93"/>
      <c r="CFP200" s="93"/>
      <c r="CFU200" s="93"/>
      <c r="CFX200" s="93"/>
      <c r="CGA200" s="93"/>
      <c r="CGD200" s="93"/>
      <c r="CGG200" s="93"/>
      <c r="CGJ200" s="93"/>
      <c r="CGM200" s="93"/>
      <c r="CGS200" s="93"/>
      <c r="CGV200" s="93"/>
      <c r="CGY200" s="93"/>
      <c r="CHA200" s="93"/>
      <c r="CHB200" s="93"/>
      <c r="CHJ200" s="93"/>
      <c r="CHM200" s="93"/>
      <c r="CHP200" s="93"/>
      <c r="CIA200" s="93"/>
      <c r="CIB200" s="93"/>
      <c r="CIG200" s="93"/>
      <c r="CIK200" s="93"/>
      <c r="CIL200" s="93"/>
      <c r="CIT200" s="93"/>
      <c r="CIU200" s="93"/>
      <c r="CJU200" s="93"/>
      <c r="CJV200" s="93"/>
      <c r="CJW200" s="93"/>
      <c r="CJX200" s="93"/>
      <c r="CJY200" s="93"/>
      <c r="CJZ200" s="93"/>
      <c r="CKA200" s="93"/>
      <c r="CKB200" s="93"/>
      <c r="CKC200" s="93"/>
      <c r="CKD200" s="93"/>
      <c r="CKE200" s="93"/>
      <c r="CKF200" s="93"/>
      <c r="CKG200" s="93"/>
      <c r="CKH200" s="93"/>
      <c r="CKI200" s="93"/>
      <c r="CKJ200" s="93"/>
      <c r="CKK200" s="93"/>
      <c r="CKL200" s="93"/>
      <c r="CKM200" s="93"/>
      <c r="CKN200" s="93"/>
      <c r="CKO200" s="93"/>
      <c r="CKP200" s="93"/>
      <c r="CKQ200" s="93"/>
      <c r="CKR200" s="93"/>
      <c r="CKS200" s="93"/>
      <c r="CKT200" s="93"/>
      <c r="CKU200" s="93"/>
      <c r="CKV200" s="93"/>
      <c r="CKW200" s="93"/>
      <c r="CKX200" s="93"/>
      <c r="CKY200" s="93"/>
      <c r="CKZ200" s="93"/>
      <c r="CLA200" s="93"/>
      <c r="CLB200" s="93"/>
      <c r="CLC200" s="93"/>
      <c r="CLD200" s="93"/>
      <c r="CLE200" s="93"/>
      <c r="CLF200" s="93"/>
      <c r="CLG200" s="93"/>
      <c r="CLH200" s="93"/>
      <c r="CLI200" s="93"/>
      <c r="CLJ200" s="93"/>
      <c r="CLK200" s="93"/>
      <c r="CLL200" s="93"/>
      <c r="CLM200" s="93"/>
      <c r="CLN200" s="93"/>
      <c r="CLO200" s="93"/>
      <c r="CLP200" s="93"/>
      <c r="CLQ200" s="93"/>
      <c r="CLR200" s="93"/>
      <c r="CLS200" s="93"/>
      <c r="CLT200" s="93"/>
      <c r="CLU200" s="93"/>
      <c r="CLV200" s="93"/>
      <c r="CLW200" s="93"/>
      <c r="CLX200" s="93"/>
      <c r="CLY200" s="93"/>
      <c r="CLZ200" s="93"/>
      <c r="CMF200" s="93"/>
      <c r="CMI200" s="93"/>
      <c r="CML200" s="93"/>
      <c r="CMO200" s="93"/>
      <c r="CMR200" s="93"/>
      <c r="CMU200" s="93"/>
      <c r="CNA200" s="93"/>
      <c r="CNJ200" s="93"/>
      <c r="CNM200" s="93"/>
      <c r="CNP200" s="93"/>
      <c r="CNS200" s="93"/>
      <c r="COE200" s="93"/>
      <c r="COK200" s="93"/>
      <c r="CON200" s="93"/>
      <c r="COQ200" s="93"/>
      <c r="COT200" s="93"/>
      <c r="COZ200" s="93"/>
      <c r="CPC200" s="93"/>
      <c r="CPF200" s="93"/>
      <c r="CPI200" s="93"/>
      <c r="CPK200" s="93"/>
      <c r="CPL200" s="93"/>
      <c r="CPQ200" s="93"/>
      <c r="CPT200" s="93"/>
      <c r="CPW200" s="93"/>
      <c r="CPZ200" s="93"/>
      <c r="CQC200" s="93"/>
      <c r="CQF200" s="93"/>
      <c r="CQI200" s="93"/>
      <c r="CQO200" s="93"/>
      <c r="CQR200" s="93"/>
      <c r="CQU200" s="93"/>
      <c r="CQW200" s="93"/>
      <c r="CQX200" s="93"/>
      <c r="CRF200" s="93"/>
      <c r="CRI200" s="93"/>
      <c r="CRL200" s="93"/>
      <c r="CRW200" s="93"/>
      <c r="CRX200" s="93"/>
      <c r="CSC200" s="93"/>
      <c r="CSG200" s="93"/>
      <c r="CSH200" s="93"/>
      <c r="CSP200" s="93"/>
      <c r="CSQ200" s="93"/>
      <c r="CTQ200" s="93"/>
      <c r="CTR200" s="93"/>
      <c r="CTS200" s="93"/>
      <c r="CTT200" s="93"/>
      <c r="CTU200" s="93"/>
      <c r="CTV200" s="93"/>
      <c r="CTW200" s="93"/>
      <c r="CTX200" s="93"/>
      <c r="CTY200" s="93"/>
      <c r="CTZ200" s="93"/>
      <c r="CUA200" s="93"/>
      <c r="CUB200" s="93"/>
      <c r="CUC200" s="93"/>
      <c r="CUD200" s="93"/>
      <c r="CUE200" s="93"/>
      <c r="CUF200" s="93"/>
      <c r="CUG200" s="93"/>
      <c r="CUH200" s="93"/>
      <c r="CUI200" s="93"/>
      <c r="CUJ200" s="93"/>
      <c r="CUK200" s="93"/>
      <c r="CUL200" s="93"/>
      <c r="CUM200" s="93"/>
      <c r="CUN200" s="93"/>
      <c r="CUO200" s="93"/>
      <c r="CUP200" s="93"/>
      <c r="CUQ200" s="93"/>
      <c r="CUR200" s="93"/>
      <c r="CUS200" s="93"/>
      <c r="CUT200" s="93"/>
      <c r="CUU200" s="93"/>
      <c r="CUV200" s="93"/>
      <c r="CUW200" s="93"/>
      <c r="CUX200" s="93"/>
      <c r="CUY200" s="93"/>
      <c r="CUZ200" s="93"/>
      <c r="CVA200" s="93"/>
      <c r="CVB200" s="93"/>
      <c r="CVC200" s="93"/>
      <c r="CVD200" s="93"/>
      <c r="CVE200" s="93"/>
      <c r="CVF200" s="93"/>
      <c r="CVG200" s="93"/>
      <c r="CVH200" s="93"/>
      <c r="CVI200" s="93"/>
      <c r="CVJ200" s="93"/>
      <c r="CVK200" s="93"/>
      <c r="CVL200" s="93"/>
      <c r="CVM200" s="93"/>
      <c r="CVN200" s="93"/>
      <c r="CVO200" s="93"/>
      <c r="CVP200" s="93"/>
      <c r="CVQ200" s="93"/>
      <c r="CVR200" s="93"/>
      <c r="CVS200" s="93"/>
      <c r="CVT200" s="93"/>
      <c r="CVU200" s="93"/>
      <c r="CVV200" s="93"/>
      <c r="CWB200" s="93"/>
      <c r="CWE200" s="93"/>
      <c r="CWH200" s="93"/>
      <c r="CWK200" s="93"/>
      <c r="CWN200" s="93"/>
      <c r="CWQ200" s="93"/>
      <c r="CWW200" s="93"/>
      <c r="CXF200" s="93"/>
      <c r="CXI200" s="93"/>
      <c r="CXL200" s="93"/>
      <c r="CXO200" s="93"/>
      <c r="CYA200" s="93"/>
      <c r="CYG200" s="93"/>
      <c r="CYJ200" s="93"/>
      <c r="CYM200" s="93"/>
      <c r="CYP200" s="93"/>
      <c r="CYV200" s="93"/>
      <c r="CYY200" s="93"/>
      <c r="CZB200" s="93"/>
      <c r="CZE200" s="93"/>
      <c r="CZG200" s="93"/>
      <c r="CZH200" s="93"/>
      <c r="CZM200" s="93"/>
      <c r="CZP200" s="93"/>
      <c r="CZS200" s="93"/>
      <c r="CZV200" s="93"/>
      <c r="CZY200" s="93"/>
      <c r="DAB200" s="93"/>
      <c r="DAE200" s="93"/>
      <c r="DAK200" s="93"/>
      <c r="DAN200" s="93"/>
      <c r="DAQ200" s="93"/>
      <c r="DAS200" s="93"/>
      <c r="DAT200" s="93"/>
      <c r="DBB200" s="93"/>
      <c r="DBE200" s="93"/>
      <c r="DBH200" s="93"/>
      <c r="DBS200" s="93"/>
      <c r="DBT200" s="93"/>
      <c r="DBY200" s="93"/>
      <c r="DCC200" s="93"/>
      <c r="DCD200" s="93"/>
      <c r="DCL200" s="93"/>
      <c r="DCM200" s="93"/>
      <c r="DDM200" s="93"/>
      <c r="DDN200" s="93"/>
      <c r="DDO200" s="93"/>
      <c r="DDP200" s="93"/>
      <c r="DDQ200" s="93"/>
      <c r="DDR200" s="93"/>
      <c r="DDS200" s="93"/>
      <c r="DDT200" s="93"/>
      <c r="DDU200" s="93"/>
      <c r="DDV200" s="93"/>
      <c r="DDW200" s="93"/>
      <c r="DDX200" s="93"/>
      <c r="DDY200" s="93"/>
      <c r="DDZ200" s="93"/>
      <c r="DEA200" s="93"/>
      <c r="DEB200" s="93"/>
      <c r="DEC200" s="93"/>
      <c r="DED200" s="93"/>
      <c r="DEE200" s="93"/>
      <c r="DEF200" s="93"/>
      <c r="DEG200" s="93"/>
      <c r="DEH200" s="93"/>
      <c r="DEI200" s="93"/>
      <c r="DEJ200" s="93"/>
      <c r="DEK200" s="93"/>
      <c r="DEL200" s="93"/>
      <c r="DEM200" s="93"/>
      <c r="DEN200" s="93"/>
      <c r="DEO200" s="93"/>
      <c r="DEP200" s="93"/>
      <c r="DEQ200" s="93"/>
      <c r="DER200" s="93"/>
      <c r="DES200" s="93"/>
      <c r="DET200" s="93"/>
      <c r="DEU200" s="93"/>
      <c r="DEV200" s="93"/>
      <c r="DEW200" s="93"/>
      <c r="DEX200" s="93"/>
      <c r="DEY200" s="93"/>
      <c r="DEZ200" s="93"/>
      <c r="DFA200" s="93"/>
      <c r="DFB200" s="93"/>
      <c r="DFC200" s="93"/>
      <c r="DFD200" s="93"/>
      <c r="DFE200" s="93"/>
      <c r="DFF200" s="93"/>
      <c r="DFG200" s="93"/>
      <c r="DFH200" s="93"/>
      <c r="DFI200" s="93"/>
      <c r="DFJ200" s="93"/>
      <c r="DFK200" s="93"/>
      <c r="DFL200" s="93"/>
      <c r="DFM200" s="93"/>
      <c r="DFN200" s="93"/>
      <c r="DFO200" s="93"/>
      <c r="DFP200" s="93"/>
      <c r="DFQ200" s="93"/>
      <c r="DFR200" s="93"/>
      <c r="DFX200" s="93"/>
      <c r="DGA200" s="93"/>
      <c r="DGD200" s="93"/>
      <c r="DGG200" s="93"/>
      <c r="DGJ200" s="93"/>
      <c r="DGM200" s="93"/>
      <c r="DGS200" s="93"/>
      <c r="DHB200" s="93"/>
      <c r="DHE200" s="93"/>
      <c r="DHH200" s="93"/>
      <c r="DHK200" s="93"/>
      <c r="DHW200" s="93"/>
      <c r="DIC200" s="93"/>
      <c r="DIF200" s="93"/>
      <c r="DII200" s="93"/>
      <c r="DIL200" s="93"/>
      <c r="DIR200" s="93"/>
      <c r="DIU200" s="93"/>
      <c r="DIX200" s="93"/>
      <c r="DJA200" s="93"/>
      <c r="DJC200" s="93"/>
      <c r="DJD200" s="93"/>
      <c r="DJI200" s="93"/>
      <c r="DJL200" s="93"/>
      <c r="DJO200" s="93"/>
      <c r="DJR200" s="93"/>
      <c r="DJU200" s="93"/>
      <c r="DJX200" s="93"/>
      <c r="DKA200" s="93"/>
      <c r="DKG200" s="93"/>
      <c r="DKJ200" s="93"/>
      <c r="DKM200" s="93"/>
      <c r="DKO200" s="93"/>
      <c r="DKP200" s="93"/>
      <c r="DKX200" s="93"/>
      <c r="DLA200" s="93"/>
      <c r="DLD200" s="93"/>
      <c r="DLO200" s="93"/>
      <c r="DLP200" s="93"/>
      <c r="DLU200" s="93"/>
      <c r="DLY200" s="93"/>
      <c r="DLZ200" s="93"/>
      <c r="DMH200" s="93"/>
      <c r="DMI200" s="93"/>
      <c r="DNI200" s="93"/>
      <c r="DNJ200" s="93"/>
      <c r="DNK200" s="93"/>
      <c r="DNL200" s="93"/>
      <c r="DNM200" s="93"/>
      <c r="DNN200" s="93"/>
      <c r="DNO200" s="93"/>
      <c r="DNP200" s="93"/>
      <c r="DNQ200" s="93"/>
      <c r="DNR200" s="93"/>
      <c r="DNS200" s="93"/>
      <c r="DNT200" s="93"/>
      <c r="DNU200" s="93"/>
      <c r="DNV200" s="93"/>
      <c r="DNW200" s="93"/>
      <c r="DNX200" s="93"/>
      <c r="DNY200" s="93"/>
      <c r="DNZ200" s="93"/>
      <c r="DOA200" s="93"/>
      <c r="DOB200" s="93"/>
      <c r="DOC200" s="93"/>
      <c r="DOD200" s="93"/>
      <c r="DOE200" s="93"/>
      <c r="DOF200" s="93"/>
      <c r="DOG200" s="93"/>
      <c r="DOH200" s="93"/>
      <c r="DOI200" s="93"/>
      <c r="DOJ200" s="93"/>
      <c r="DOK200" s="93"/>
      <c r="DOL200" s="93"/>
      <c r="DOM200" s="93"/>
      <c r="DON200" s="93"/>
      <c r="DOO200" s="93"/>
      <c r="DOP200" s="93"/>
      <c r="DOQ200" s="93"/>
      <c r="DOR200" s="93"/>
      <c r="DOS200" s="93"/>
      <c r="DOT200" s="93"/>
      <c r="DOU200" s="93"/>
      <c r="DOV200" s="93"/>
      <c r="DOW200" s="93"/>
      <c r="DOX200" s="93"/>
      <c r="DOY200" s="93"/>
      <c r="DOZ200" s="93"/>
      <c r="DPA200" s="93"/>
      <c r="DPB200" s="93"/>
      <c r="DPC200" s="93"/>
      <c r="DPD200" s="93"/>
      <c r="DPE200" s="93"/>
      <c r="DPF200" s="93"/>
      <c r="DPG200" s="93"/>
      <c r="DPH200" s="93"/>
      <c r="DPI200" s="93"/>
      <c r="DPJ200" s="93"/>
      <c r="DPK200" s="93"/>
      <c r="DPL200" s="93"/>
      <c r="DPM200" s="93"/>
      <c r="DPN200" s="93"/>
      <c r="DPT200" s="93"/>
      <c r="DPW200" s="93"/>
      <c r="DPZ200" s="93"/>
      <c r="DQC200" s="93"/>
      <c r="DQF200" s="93"/>
      <c r="DQI200" s="93"/>
      <c r="DQO200" s="93"/>
      <c r="DQX200" s="93"/>
      <c r="DRA200" s="93"/>
      <c r="DRD200" s="93"/>
      <c r="DRG200" s="93"/>
      <c r="DRS200" s="93"/>
      <c r="DRY200" s="93"/>
      <c r="DSB200" s="93"/>
      <c r="DSE200" s="93"/>
      <c r="DSH200" s="93"/>
      <c r="DSN200" s="93"/>
      <c r="DSQ200" s="93"/>
      <c r="DST200" s="93"/>
      <c r="DSW200" s="93"/>
      <c r="DSY200" s="93"/>
      <c r="DSZ200" s="93"/>
      <c r="DTE200" s="93"/>
      <c r="DTH200" s="93"/>
      <c r="DTK200" s="93"/>
      <c r="DTN200" s="93"/>
      <c r="DTQ200" s="93"/>
      <c r="DTT200" s="93"/>
      <c r="DTW200" s="93"/>
      <c r="DUC200" s="93"/>
      <c r="DUF200" s="93"/>
      <c r="DUI200" s="93"/>
      <c r="DUK200" s="93"/>
      <c r="DUL200" s="93"/>
      <c r="DUT200" s="93"/>
      <c r="DUW200" s="93"/>
      <c r="DUZ200" s="93"/>
      <c r="DVK200" s="93"/>
      <c r="DVL200" s="93"/>
      <c r="DVQ200" s="93"/>
      <c r="DVU200" s="93"/>
      <c r="DVV200" s="93"/>
      <c r="DWD200" s="93"/>
      <c r="DWE200" s="93"/>
      <c r="DXE200" s="93"/>
      <c r="DXF200" s="93"/>
      <c r="DXG200" s="93"/>
      <c r="DXH200" s="93"/>
      <c r="DXI200" s="93"/>
      <c r="DXJ200" s="93"/>
      <c r="DXK200" s="93"/>
      <c r="DXL200" s="93"/>
      <c r="DXM200" s="93"/>
      <c r="DXN200" s="93"/>
      <c r="DXO200" s="93"/>
      <c r="DXP200" s="93"/>
      <c r="DXQ200" s="93"/>
      <c r="DXR200" s="93"/>
      <c r="DXS200" s="93"/>
      <c r="DXT200" s="93"/>
      <c r="DXU200" s="93"/>
      <c r="DXV200" s="93"/>
      <c r="DXW200" s="93"/>
      <c r="DXX200" s="93"/>
      <c r="DXY200" s="93"/>
      <c r="DXZ200" s="93"/>
      <c r="DYA200" s="93"/>
      <c r="DYB200" s="93"/>
      <c r="DYC200" s="93"/>
      <c r="DYD200" s="93"/>
      <c r="DYE200" s="93"/>
      <c r="DYF200" s="93"/>
      <c r="DYG200" s="93"/>
      <c r="DYH200" s="93"/>
      <c r="DYI200" s="93"/>
      <c r="DYJ200" s="93"/>
      <c r="DYK200" s="93"/>
      <c r="DYL200" s="93"/>
      <c r="DYM200" s="93"/>
      <c r="DYN200" s="93"/>
      <c r="DYO200" s="93"/>
      <c r="DYP200" s="93"/>
      <c r="DYQ200" s="93"/>
      <c r="DYR200" s="93"/>
      <c r="DYS200" s="93"/>
      <c r="DYT200" s="93"/>
      <c r="DYU200" s="93"/>
      <c r="DYV200" s="93"/>
      <c r="DYW200" s="93"/>
      <c r="DYX200" s="93"/>
      <c r="DYY200" s="93"/>
      <c r="DYZ200" s="93"/>
      <c r="DZA200" s="93"/>
      <c r="DZB200" s="93"/>
      <c r="DZC200" s="93"/>
      <c r="DZD200" s="93"/>
      <c r="DZE200" s="93"/>
      <c r="DZF200" s="93"/>
      <c r="DZG200" s="93"/>
      <c r="DZH200" s="93"/>
      <c r="DZI200" s="93"/>
      <c r="DZJ200" s="93"/>
      <c r="DZP200" s="93"/>
      <c r="DZS200" s="93"/>
      <c r="DZV200" s="93"/>
      <c r="DZY200" s="93"/>
      <c r="EAB200" s="93"/>
      <c r="EAE200" s="93"/>
      <c r="EAK200" s="93"/>
      <c r="EAT200" s="93"/>
      <c r="EAW200" s="93"/>
      <c r="EAZ200" s="93"/>
      <c r="EBC200" s="93"/>
      <c r="EBO200" s="93"/>
      <c r="EBU200" s="93"/>
      <c r="EBX200" s="93"/>
      <c r="ECA200" s="93"/>
      <c r="ECD200" s="93"/>
      <c r="ECJ200" s="93"/>
      <c r="ECM200" s="93"/>
      <c r="ECP200" s="93"/>
      <c r="ECS200" s="93"/>
      <c r="ECU200" s="93"/>
      <c r="ECV200" s="93"/>
      <c r="EDA200" s="93"/>
      <c r="EDD200" s="93"/>
      <c r="EDG200" s="93"/>
      <c r="EDJ200" s="93"/>
      <c r="EDM200" s="93"/>
      <c r="EDP200" s="93"/>
      <c r="EDS200" s="93"/>
      <c r="EDY200" s="93"/>
      <c r="EEB200" s="93"/>
      <c r="EEE200" s="93"/>
      <c r="EEG200" s="93"/>
      <c r="EEH200" s="93"/>
      <c r="EEP200" s="93"/>
      <c r="EES200" s="93"/>
      <c r="EEV200" s="93"/>
      <c r="EFG200" s="93"/>
      <c r="EFH200" s="93"/>
      <c r="EFM200" s="93"/>
      <c r="EFQ200" s="93"/>
      <c r="EFR200" s="93"/>
      <c r="EFZ200" s="93"/>
      <c r="EGA200" s="93"/>
      <c r="EHA200" s="93"/>
      <c r="EHB200" s="93"/>
      <c r="EHC200" s="93"/>
      <c r="EHD200" s="93"/>
      <c r="EHE200" s="93"/>
      <c r="EHF200" s="93"/>
      <c r="EHG200" s="93"/>
      <c r="EHH200" s="93"/>
      <c r="EHI200" s="93"/>
      <c r="EHJ200" s="93"/>
      <c r="EHK200" s="93"/>
      <c r="EHL200" s="93"/>
      <c r="EHM200" s="93"/>
      <c r="EHN200" s="93"/>
      <c r="EHO200" s="93"/>
      <c r="EHP200" s="93"/>
      <c r="EHQ200" s="93"/>
      <c r="EHR200" s="93"/>
      <c r="EHS200" s="93"/>
      <c r="EHT200" s="93"/>
      <c r="EHU200" s="93"/>
      <c r="EHV200" s="93"/>
      <c r="EHW200" s="93"/>
      <c r="EHX200" s="93"/>
      <c r="EHY200" s="93"/>
      <c r="EHZ200" s="93"/>
      <c r="EIA200" s="93"/>
      <c r="EIB200" s="93"/>
      <c r="EIC200" s="93"/>
      <c r="EID200" s="93"/>
      <c r="EIE200" s="93"/>
      <c r="EIF200" s="93"/>
      <c r="EIG200" s="93"/>
      <c r="EIH200" s="93"/>
      <c r="EII200" s="93"/>
      <c r="EIJ200" s="93"/>
      <c r="EIK200" s="93"/>
      <c r="EIL200" s="93"/>
      <c r="EIM200" s="93"/>
      <c r="EIN200" s="93"/>
      <c r="EIO200" s="93"/>
      <c r="EIP200" s="93"/>
      <c r="EIQ200" s="93"/>
      <c r="EIR200" s="93"/>
      <c r="EIS200" s="93"/>
      <c r="EIT200" s="93"/>
      <c r="EIU200" s="93"/>
      <c r="EIV200" s="93"/>
      <c r="EIW200" s="93"/>
      <c r="EIX200" s="93"/>
      <c r="EIY200" s="93"/>
      <c r="EIZ200" s="93"/>
      <c r="EJA200" s="93"/>
      <c r="EJB200" s="93"/>
      <c r="EJC200" s="93"/>
      <c r="EJD200" s="93"/>
      <c r="EJE200" s="93"/>
      <c r="EJF200" s="93"/>
      <c r="EJL200" s="93"/>
      <c r="EJO200" s="93"/>
      <c r="EJR200" s="93"/>
      <c r="EJU200" s="93"/>
      <c r="EJX200" s="93"/>
      <c r="EKA200" s="93"/>
      <c r="EKG200" s="93"/>
      <c r="EKP200" s="93"/>
      <c r="EKS200" s="93"/>
      <c r="EKV200" s="93"/>
      <c r="EKY200" s="93"/>
      <c r="ELK200" s="93"/>
      <c r="ELQ200" s="93"/>
      <c r="ELT200" s="93"/>
      <c r="ELW200" s="93"/>
      <c r="ELZ200" s="93"/>
      <c r="EMF200" s="93"/>
      <c r="EMI200" s="93"/>
      <c r="EML200" s="93"/>
      <c r="EMO200" s="93"/>
      <c r="EMQ200" s="93"/>
      <c r="EMR200" s="93"/>
      <c r="EMW200" s="93"/>
      <c r="EMZ200" s="93"/>
      <c r="ENC200" s="93"/>
      <c r="ENF200" s="93"/>
      <c r="ENI200" s="93"/>
      <c r="ENL200" s="93"/>
      <c r="ENO200" s="93"/>
      <c r="ENU200" s="93"/>
      <c r="ENX200" s="93"/>
      <c r="EOA200" s="93"/>
      <c r="EOC200" s="93"/>
      <c r="EOD200" s="93"/>
      <c r="EOL200" s="93"/>
      <c r="EOO200" s="93"/>
      <c r="EOR200" s="93"/>
      <c r="EPC200" s="93"/>
      <c r="EPD200" s="93"/>
      <c r="EPI200" s="93"/>
      <c r="EPM200" s="93"/>
      <c r="EPN200" s="93"/>
      <c r="EPV200" s="93"/>
      <c r="EPW200" s="93"/>
      <c r="EQW200" s="93"/>
      <c r="EQX200" s="93"/>
      <c r="EQY200" s="93"/>
      <c r="EQZ200" s="93"/>
      <c r="ERA200" s="93"/>
      <c r="ERB200" s="93"/>
      <c r="ERC200" s="93"/>
      <c r="ERD200" s="93"/>
      <c r="ERE200" s="93"/>
      <c r="ERF200" s="93"/>
      <c r="ERG200" s="93"/>
      <c r="ERH200" s="93"/>
      <c r="ERI200" s="93"/>
      <c r="ERJ200" s="93"/>
      <c r="ERK200" s="93"/>
      <c r="ERL200" s="93"/>
      <c r="ERM200" s="93"/>
      <c r="ERN200" s="93"/>
      <c r="ERO200" s="93"/>
      <c r="ERP200" s="93"/>
      <c r="ERQ200" s="93"/>
      <c r="ERR200" s="93"/>
      <c r="ERS200" s="93"/>
      <c r="ERT200" s="93"/>
      <c r="ERU200" s="93"/>
      <c r="ERV200" s="93"/>
      <c r="ERW200" s="93"/>
      <c r="ERX200" s="93"/>
      <c r="ERY200" s="93"/>
      <c r="ERZ200" s="93"/>
      <c r="ESA200" s="93"/>
      <c r="ESB200" s="93"/>
      <c r="ESC200" s="93"/>
      <c r="ESD200" s="93"/>
      <c r="ESE200" s="93"/>
      <c r="ESF200" s="93"/>
      <c r="ESG200" s="93"/>
      <c r="ESH200" s="93"/>
      <c r="ESI200" s="93"/>
      <c r="ESJ200" s="93"/>
      <c r="ESK200" s="93"/>
      <c r="ESL200" s="93"/>
      <c r="ESM200" s="93"/>
      <c r="ESN200" s="93"/>
      <c r="ESO200" s="93"/>
      <c r="ESP200" s="93"/>
      <c r="ESQ200" s="93"/>
      <c r="ESR200" s="93"/>
      <c r="ESS200" s="93"/>
      <c r="EST200" s="93"/>
      <c r="ESU200" s="93"/>
      <c r="ESV200" s="93"/>
      <c r="ESW200" s="93"/>
      <c r="ESX200" s="93"/>
      <c r="ESY200" s="93"/>
      <c r="ESZ200" s="93"/>
      <c r="ETA200" s="93"/>
      <c r="ETB200" s="93"/>
      <c r="ETH200" s="93"/>
      <c r="ETK200" s="93"/>
      <c r="ETN200" s="93"/>
      <c r="ETQ200" s="93"/>
      <c r="ETT200" s="93"/>
      <c r="ETW200" s="93"/>
      <c r="EUC200" s="93"/>
      <c r="EUL200" s="93"/>
      <c r="EUO200" s="93"/>
      <c r="EUR200" s="93"/>
      <c r="EUU200" s="93"/>
      <c r="EVG200" s="93"/>
      <c r="EVM200" s="93"/>
      <c r="EVP200" s="93"/>
      <c r="EVS200" s="93"/>
      <c r="EVV200" s="93"/>
      <c r="EWB200" s="93"/>
      <c r="EWE200" s="93"/>
      <c r="EWH200" s="93"/>
      <c r="EWK200" s="93"/>
      <c r="EWM200" s="93"/>
      <c r="EWN200" s="93"/>
      <c r="EWS200" s="93"/>
      <c r="EWV200" s="93"/>
      <c r="EWY200" s="93"/>
      <c r="EXB200" s="93"/>
      <c r="EXE200" s="93"/>
      <c r="EXH200" s="93"/>
      <c r="EXK200" s="93"/>
      <c r="EXQ200" s="93"/>
      <c r="EXT200" s="93"/>
      <c r="EXW200" s="93"/>
      <c r="EXY200" s="93"/>
      <c r="EXZ200" s="93"/>
      <c r="EYH200" s="93"/>
      <c r="EYK200" s="93"/>
      <c r="EYN200" s="93"/>
      <c r="EYY200" s="93"/>
      <c r="EYZ200" s="93"/>
      <c r="EZE200" s="93"/>
      <c r="EZI200" s="93"/>
      <c r="EZJ200" s="93"/>
      <c r="EZR200" s="93"/>
      <c r="EZS200" s="93"/>
      <c r="FAS200" s="93"/>
      <c r="FAT200" s="93"/>
      <c r="FAU200" s="93"/>
      <c r="FAV200" s="93"/>
      <c r="FAW200" s="93"/>
      <c r="FAX200" s="93"/>
      <c r="FAY200" s="93"/>
      <c r="FAZ200" s="93"/>
      <c r="FBA200" s="93"/>
      <c r="FBB200" s="93"/>
      <c r="FBC200" s="93"/>
      <c r="FBD200" s="93"/>
      <c r="FBE200" s="93"/>
      <c r="FBF200" s="93"/>
      <c r="FBG200" s="93"/>
      <c r="FBH200" s="93"/>
      <c r="FBI200" s="93"/>
      <c r="FBJ200" s="93"/>
      <c r="FBK200" s="93"/>
      <c r="FBL200" s="93"/>
      <c r="FBM200" s="93"/>
      <c r="FBN200" s="93"/>
      <c r="FBO200" s="93"/>
      <c r="FBP200" s="93"/>
      <c r="FBQ200" s="93"/>
      <c r="FBR200" s="93"/>
      <c r="FBS200" s="93"/>
      <c r="FBT200" s="93"/>
      <c r="FBU200" s="93"/>
      <c r="FBV200" s="93"/>
      <c r="FBW200" s="93"/>
      <c r="FBX200" s="93"/>
      <c r="FBY200" s="93"/>
      <c r="FBZ200" s="93"/>
      <c r="FCA200" s="93"/>
      <c r="FCB200" s="93"/>
      <c r="FCC200" s="93"/>
      <c r="FCD200" s="93"/>
      <c r="FCE200" s="93"/>
      <c r="FCF200" s="93"/>
      <c r="FCG200" s="93"/>
      <c r="FCH200" s="93"/>
      <c r="FCI200" s="93"/>
      <c r="FCJ200" s="93"/>
      <c r="FCK200" s="93"/>
      <c r="FCL200" s="93"/>
      <c r="FCM200" s="93"/>
      <c r="FCN200" s="93"/>
      <c r="FCO200" s="93"/>
      <c r="FCP200" s="93"/>
      <c r="FCQ200" s="93"/>
      <c r="FCR200" s="93"/>
      <c r="FCS200" s="93"/>
      <c r="FCT200" s="93"/>
      <c r="FCU200" s="93"/>
      <c r="FCV200" s="93"/>
      <c r="FCW200" s="93"/>
      <c r="FCX200" s="93"/>
      <c r="FDD200" s="93"/>
      <c r="FDG200" s="93"/>
      <c r="FDJ200" s="93"/>
      <c r="FDM200" s="93"/>
      <c r="FDP200" s="93"/>
      <c r="FDS200" s="93"/>
      <c r="FDY200" s="93"/>
      <c r="FEH200" s="93"/>
      <c r="FEK200" s="93"/>
      <c r="FEN200" s="93"/>
      <c r="FEQ200" s="93"/>
      <c r="FFC200" s="93"/>
      <c r="FFI200" s="93"/>
      <c r="FFL200" s="93"/>
      <c r="FFO200" s="93"/>
      <c r="FFR200" s="93"/>
      <c r="FFX200" s="93"/>
      <c r="FGA200" s="93"/>
      <c r="FGD200" s="93"/>
      <c r="FGG200" s="93"/>
      <c r="FGI200" s="93"/>
      <c r="FGJ200" s="93"/>
      <c r="FGO200" s="93"/>
      <c r="FGR200" s="93"/>
      <c r="FGU200" s="93"/>
      <c r="FGX200" s="93"/>
      <c r="FHA200" s="93"/>
      <c r="FHD200" s="93"/>
      <c r="FHG200" s="93"/>
      <c r="FHM200" s="93"/>
      <c r="FHP200" s="93"/>
      <c r="FHS200" s="93"/>
      <c r="FHU200" s="93"/>
      <c r="FHV200" s="93"/>
      <c r="FID200" s="93"/>
      <c r="FIG200" s="93"/>
      <c r="FIJ200" s="93"/>
      <c r="FIU200" s="93"/>
      <c r="FIV200" s="93"/>
      <c r="FJA200" s="93"/>
      <c r="FJE200" s="93"/>
      <c r="FJF200" s="93"/>
      <c r="FJN200" s="93"/>
      <c r="FJO200" s="93"/>
      <c r="FKO200" s="93"/>
      <c r="FKP200" s="93"/>
      <c r="FKQ200" s="93"/>
      <c r="FKR200" s="93"/>
      <c r="FKS200" s="93"/>
      <c r="FKT200" s="93"/>
      <c r="FKU200" s="93"/>
      <c r="FKV200" s="93"/>
      <c r="FKW200" s="93"/>
      <c r="FKX200" s="93"/>
      <c r="FKY200" s="93"/>
      <c r="FKZ200" s="93"/>
      <c r="FLA200" s="93"/>
      <c r="FLB200" s="93"/>
      <c r="FLC200" s="93"/>
      <c r="FLD200" s="93"/>
      <c r="FLE200" s="93"/>
      <c r="FLF200" s="93"/>
      <c r="FLG200" s="93"/>
      <c r="FLH200" s="93"/>
      <c r="FLI200" s="93"/>
      <c r="FLJ200" s="93"/>
      <c r="FLK200" s="93"/>
      <c r="FLL200" s="93"/>
      <c r="FLM200" s="93"/>
      <c r="FLN200" s="93"/>
      <c r="FLO200" s="93"/>
      <c r="FLP200" s="93"/>
      <c r="FLQ200" s="93"/>
      <c r="FLR200" s="93"/>
      <c r="FLS200" s="93"/>
      <c r="FLT200" s="93"/>
      <c r="FLU200" s="93"/>
      <c r="FLV200" s="93"/>
      <c r="FLW200" s="93"/>
      <c r="FLX200" s="93"/>
      <c r="FLY200" s="93"/>
      <c r="FLZ200" s="93"/>
      <c r="FMA200" s="93"/>
      <c r="FMB200" s="93"/>
      <c r="FMC200" s="93"/>
      <c r="FMD200" s="93"/>
      <c r="FME200" s="93"/>
      <c r="FMF200" s="93"/>
      <c r="FMG200" s="93"/>
      <c r="FMH200" s="93"/>
      <c r="FMI200" s="93"/>
      <c r="FMJ200" s="93"/>
      <c r="FMK200" s="93"/>
      <c r="FML200" s="93"/>
      <c r="FMM200" s="93"/>
      <c r="FMN200" s="93"/>
      <c r="FMO200" s="93"/>
      <c r="FMP200" s="93"/>
      <c r="FMQ200" s="93"/>
      <c r="FMR200" s="93"/>
      <c r="FMS200" s="93"/>
      <c r="FMT200" s="93"/>
      <c r="FMZ200" s="93"/>
      <c r="FNC200" s="93"/>
      <c r="FNF200" s="93"/>
      <c r="FNI200" s="93"/>
      <c r="FNL200" s="93"/>
      <c r="FNO200" s="93"/>
      <c r="FNU200" s="93"/>
      <c r="FOD200" s="93"/>
      <c r="FOG200" s="93"/>
      <c r="FOJ200" s="93"/>
      <c r="FOM200" s="93"/>
      <c r="FOY200" s="93"/>
      <c r="FPE200" s="93"/>
      <c r="FPH200" s="93"/>
      <c r="FPK200" s="93"/>
      <c r="FPN200" s="93"/>
      <c r="FPT200" s="93"/>
      <c r="FPW200" s="93"/>
      <c r="FPZ200" s="93"/>
      <c r="FQC200" s="93"/>
      <c r="FQE200" s="93"/>
      <c r="FQF200" s="93"/>
      <c r="FQK200" s="93"/>
      <c r="FQN200" s="93"/>
      <c r="FQQ200" s="93"/>
      <c r="FQT200" s="93"/>
      <c r="FQW200" s="93"/>
      <c r="FQZ200" s="93"/>
      <c r="FRC200" s="93"/>
      <c r="FRI200" s="93"/>
      <c r="FRL200" s="93"/>
      <c r="FRO200" s="93"/>
      <c r="FRQ200" s="93"/>
      <c r="FRR200" s="93"/>
      <c r="FRZ200" s="93"/>
      <c r="FSC200" s="93"/>
      <c r="FSF200" s="93"/>
      <c r="FSQ200" s="93"/>
      <c r="FSR200" s="93"/>
      <c r="FSW200" s="93"/>
      <c r="FTA200" s="93"/>
      <c r="FTB200" s="93"/>
      <c r="FTJ200" s="93"/>
      <c r="FTK200" s="93"/>
      <c r="FUK200" s="93"/>
      <c r="FUL200" s="93"/>
      <c r="FUM200" s="93"/>
      <c r="FUN200" s="93"/>
      <c r="FUO200" s="93"/>
      <c r="FUP200" s="93"/>
      <c r="FUQ200" s="93"/>
      <c r="FUR200" s="93"/>
      <c r="FUS200" s="93"/>
      <c r="FUT200" s="93"/>
      <c r="FUU200" s="93"/>
      <c r="FUV200" s="93"/>
      <c r="FUW200" s="93"/>
      <c r="FUX200" s="93"/>
      <c r="FUY200" s="93"/>
      <c r="FUZ200" s="93"/>
      <c r="FVA200" s="93"/>
      <c r="FVB200" s="93"/>
      <c r="FVC200" s="93"/>
      <c r="FVD200" s="93"/>
      <c r="FVE200" s="93"/>
      <c r="FVF200" s="93"/>
      <c r="FVG200" s="93"/>
      <c r="FVH200" s="93"/>
      <c r="FVI200" s="93"/>
      <c r="FVJ200" s="93"/>
      <c r="FVK200" s="93"/>
      <c r="FVL200" s="93"/>
      <c r="FVM200" s="93"/>
      <c r="FVN200" s="93"/>
      <c r="FVO200" s="93"/>
      <c r="FVP200" s="93"/>
      <c r="FVQ200" s="93"/>
      <c r="FVR200" s="93"/>
      <c r="FVS200" s="93"/>
      <c r="FVT200" s="93"/>
      <c r="FVU200" s="93"/>
      <c r="FVV200" s="93"/>
      <c r="FVW200" s="93"/>
      <c r="FVX200" s="93"/>
      <c r="FVY200" s="93"/>
      <c r="FVZ200" s="93"/>
      <c r="FWA200" s="93"/>
      <c r="FWB200" s="93"/>
      <c r="FWC200" s="93"/>
      <c r="FWD200" s="93"/>
      <c r="FWE200" s="93"/>
      <c r="FWF200" s="93"/>
      <c r="FWG200" s="93"/>
      <c r="FWH200" s="93"/>
      <c r="FWI200" s="93"/>
      <c r="FWJ200" s="93"/>
      <c r="FWK200" s="93"/>
      <c r="FWL200" s="93"/>
      <c r="FWM200" s="93"/>
      <c r="FWN200" s="93"/>
      <c r="FWO200" s="93"/>
      <c r="FWP200" s="93"/>
      <c r="FWV200" s="93"/>
      <c r="FWY200" s="93"/>
      <c r="FXB200" s="93"/>
      <c r="FXE200" s="93"/>
      <c r="FXH200" s="93"/>
      <c r="FXK200" s="93"/>
      <c r="FXQ200" s="93"/>
      <c r="FXZ200" s="93"/>
      <c r="FYC200" s="93"/>
      <c r="FYF200" s="93"/>
      <c r="FYI200" s="93"/>
      <c r="FYU200" s="93"/>
      <c r="FZA200" s="93"/>
      <c r="FZD200" s="93"/>
      <c r="FZG200" s="93"/>
      <c r="FZJ200" s="93"/>
      <c r="FZP200" s="93"/>
      <c r="FZS200" s="93"/>
      <c r="FZV200" s="93"/>
      <c r="FZY200" s="93"/>
      <c r="GAA200" s="93"/>
      <c r="GAB200" s="93"/>
      <c r="GAG200" s="93"/>
      <c r="GAJ200" s="93"/>
      <c r="GAM200" s="93"/>
      <c r="GAP200" s="93"/>
      <c r="GAS200" s="93"/>
      <c r="GAV200" s="93"/>
      <c r="GAY200" s="93"/>
      <c r="GBE200" s="93"/>
      <c r="GBH200" s="93"/>
      <c r="GBK200" s="93"/>
      <c r="GBM200" s="93"/>
      <c r="GBN200" s="93"/>
      <c r="GBV200" s="93"/>
      <c r="GBY200" s="93"/>
      <c r="GCB200" s="93"/>
      <c r="GCM200" s="93"/>
      <c r="GCN200" s="93"/>
      <c r="GCS200" s="93"/>
      <c r="GCW200" s="93"/>
      <c r="GCX200" s="93"/>
      <c r="GDF200" s="93"/>
      <c r="GDG200" s="93"/>
      <c r="GEG200" s="93"/>
      <c r="GEH200" s="93"/>
      <c r="GEI200" s="93"/>
      <c r="GEJ200" s="93"/>
      <c r="GEK200" s="93"/>
      <c r="GEL200" s="93"/>
      <c r="GEM200" s="93"/>
      <c r="GEN200" s="93"/>
      <c r="GEO200" s="93"/>
      <c r="GEP200" s="93"/>
      <c r="GEQ200" s="93"/>
      <c r="GER200" s="93"/>
      <c r="GES200" s="93"/>
      <c r="GET200" s="93"/>
      <c r="GEU200" s="93"/>
      <c r="GEV200" s="93"/>
      <c r="GEW200" s="93"/>
      <c r="GEX200" s="93"/>
      <c r="GEY200" s="93"/>
      <c r="GEZ200" s="93"/>
      <c r="GFA200" s="93"/>
      <c r="GFB200" s="93"/>
      <c r="GFC200" s="93"/>
      <c r="GFD200" s="93"/>
      <c r="GFE200" s="93"/>
      <c r="GFF200" s="93"/>
      <c r="GFG200" s="93"/>
      <c r="GFH200" s="93"/>
      <c r="GFI200" s="93"/>
      <c r="GFJ200" s="93"/>
      <c r="GFK200" s="93"/>
      <c r="GFL200" s="93"/>
      <c r="GFM200" s="93"/>
      <c r="GFN200" s="93"/>
      <c r="GFO200" s="93"/>
      <c r="GFP200" s="93"/>
      <c r="GFQ200" s="93"/>
      <c r="GFR200" s="93"/>
      <c r="GFS200" s="93"/>
      <c r="GFT200" s="93"/>
      <c r="GFU200" s="93"/>
      <c r="GFV200" s="93"/>
      <c r="GFW200" s="93"/>
      <c r="GFX200" s="93"/>
      <c r="GFY200" s="93"/>
      <c r="GFZ200" s="93"/>
      <c r="GGA200" s="93"/>
      <c r="GGB200" s="93"/>
      <c r="GGC200" s="93"/>
      <c r="GGD200" s="93"/>
      <c r="GGE200" s="93"/>
      <c r="GGF200" s="93"/>
      <c r="GGG200" s="93"/>
      <c r="GGH200" s="93"/>
      <c r="GGI200" s="93"/>
      <c r="GGJ200" s="93"/>
      <c r="GGK200" s="93"/>
      <c r="GGL200" s="93"/>
      <c r="GGR200" s="93"/>
      <c r="GGU200" s="93"/>
      <c r="GGX200" s="93"/>
      <c r="GHA200" s="93"/>
      <c r="GHD200" s="93"/>
      <c r="GHG200" s="93"/>
      <c r="GHM200" s="93"/>
      <c r="GHV200" s="93"/>
      <c r="GHY200" s="93"/>
      <c r="GIB200" s="93"/>
      <c r="GIE200" s="93"/>
      <c r="GIQ200" s="93"/>
      <c r="GIW200" s="93"/>
      <c r="GIZ200" s="93"/>
      <c r="GJC200" s="93"/>
      <c r="GJF200" s="93"/>
      <c r="GJL200" s="93"/>
      <c r="GJO200" s="93"/>
      <c r="GJR200" s="93"/>
      <c r="GJU200" s="93"/>
      <c r="GJW200" s="93"/>
      <c r="GJX200" s="93"/>
      <c r="GKC200" s="93"/>
      <c r="GKF200" s="93"/>
      <c r="GKI200" s="93"/>
      <c r="GKL200" s="93"/>
      <c r="GKO200" s="93"/>
      <c r="GKR200" s="93"/>
      <c r="GKU200" s="93"/>
      <c r="GLA200" s="93"/>
      <c r="GLD200" s="93"/>
      <c r="GLG200" s="93"/>
      <c r="GLI200" s="93"/>
      <c r="GLJ200" s="93"/>
      <c r="GLR200" s="93"/>
      <c r="GLU200" s="93"/>
      <c r="GLX200" s="93"/>
      <c r="GMI200" s="93"/>
      <c r="GMJ200" s="93"/>
      <c r="GMO200" s="93"/>
      <c r="GMS200" s="93"/>
      <c r="GMT200" s="93"/>
      <c r="GNB200" s="93"/>
      <c r="GNC200" s="93"/>
      <c r="GOC200" s="93"/>
      <c r="GOD200" s="93"/>
      <c r="GOE200" s="93"/>
      <c r="GOF200" s="93"/>
      <c r="GOG200" s="93"/>
      <c r="GOH200" s="93"/>
      <c r="GOI200" s="93"/>
      <c r="GOJ200" s="93"/>
      <c r="GOK200" s="93"/>
      <c r="GOL200" s="93"/>
      <c r="GOM200" s="93"/>
      <c r="GON200" s="93"/>
      <c r="GOO200" s="93"/>
      <c r="GOP200" s="93"/>
      <c r="GOQ200" s="93"/>
      <c r="GOR200" s="93"/>
      <c r="GOS200" s="93"/>
      <c r="GOT200" s="93"/>
      <c r="GOU200" s="93"/>
      <c r="GOV200" s="93"/>
      <c r="GOW200" s="93"/>
      <c r="GOX200" s="93"/>
      <c r="GOY200" s="93"/>
      <c r="GOZ200" s="93"/>
      <c r="GPA200" s="93"/>
      <c r="GPB200" s="93"/>
      <c r="GPC200" s="93"/>
      <c r="GPD200" s="93"/>
      <c r="GPE200" s="93"/>
      <c r="GPF200" s="93"/>
      <c r="GPG200" s="93"/>
      <c r="GPH200" s="93"/>
      <c r="GPI200" s="93"/>
      <c r="GPJ200" s="93"/>
      <c r="GPK200" s="93"/>
      <c r="GPL200" s="93"/>
      <c r="GPM200" s="93"/>
      <c r="GPN200" s="93"/>
      <c r="GPO200" s="93"/>
      <c r="GPP200" s="93"/>
      <c r="GPQ200" s="93"/>
      <c r="GPR200" s="93"/>
      <c r="GPS200" s="93"/>
      <c r="GPT200" s="93"/>
      <c r="GPU200" s="93"/>
      <c r="GPV200" s="93"/>
      <c r="GPW200" s="93"/>
      <c r="GPX200" s="93"/>
      <c r="GPY200" s="93"/>
      <c r="GPZ200" s="93"/>
      <c r="GQA200" s="93"/>
      <c r="GQB200" s="93"/>
      <c r="GQC200" s="93"/>
      <c r="GQD200" s="93"/>
      <c r="GQE200" s="93"/>
      <c r="GQF200" s="93"/>
      <c r="GQG200" s="93"/>
      <c r="GQH200" s="93"/>
      <c r="GQN200" s="93"/>
      <c r="GQQ200" s="93"/>
      <c r="GQT200" s="93"/>
      <c r="GQW200" s="93"/>
      <c r="GQZ200" s="93"/>
      <c r="GRC200" s="93"/>
      <c r="GRI200" s="93"/>
      <c r="GRR200" s="93"/>
      <c r="GRU200" s="93"/>
      <c r="GRX200" s="93"/>
      <c r="GSA200" s="93"/>
      <c r="GSM200" s="93"/>
      <c r="GSS200" s="93"/>
      <c r="GSV200" s="93"/>
      <c r="GSY200" s="93"/>
      <c r="GTB200" s="93"/>
      <c r="GTH200" s="93"/>
      <c r="GTK200" s="93"/>
      <c r="GTN200" s="93"/>
      <c r="GTQ200" s="93"/>
      <c r="GTS200" s="93"/>
      <c r="GTT200" s="93"/>
      <c r="GTY200" s="93"/>
      <c r="GUB200" s="93"/>
      <c r="GUE200" s="93"/>
      <c r="GUH200" s="93"/>
      <c r="GUK200" s="93"/>
      <c r="GUN200" s="93"/>
      <c r="GUQ200" s="93"/>
      <c r="GUW200" s="93"/>
      <c r="GUZ200" s="93"/>
      <c r="GVC200" s="93"/>
      <c r="GVE200" s="93"/>
      <c r="GVF200" s="93"/>
      <c r="GVN200" s="93"/>
      <c r="GVQ200" s="93"/>
      <c r="GVT200" s="93"/>
      <c r="GWE200" s="93"/>
      <c r="GWF200" s="93"/>
      <c r="GWK200" s="93"/>
      <c r="GWO200" s="93"/>
      <c r="GWP200" s="93"/>
      <c r="GWX200" s="93"/>
      <c r="GWY200" s="93"/>
      <c r="GXY200" s="93"/>
      <c r="GXZ200" s="93"/>
      <c r="GYA200" s="93"/>
      <c r="GYB200" s="93"/>
      <c r="GYC200" s="93"/>
      <c r="GYD200" s="93"/>
      <c r="GYE200" s="93"/>
      <c r="GYF200" s="93"/>
      <c r="GYG200" s="93"/>
      <c r="GYH200" s="93"/>
      <c r="GYI200" s="93"/>
      <c r="GYJ200" s="93"/>
      <c r="GYK200" s="93"/>
      <c r="GYL200" s="93"/>
      <c r="GYM200" s="93"/>
      <c r="GYN200" s="93"/>
      <c r="GYO200" s="93"/>
      <c r="GYP200" s="93"/>
      <c r="GYQ200" s="93"/>
      <c r="GYR200" s="93"/>
      <c r="GYS200" s="93"/>
      <c r="GYT200" s="93"/>
      <c r="GYU200" s="93"/>
      <c r="GYV200" s="93"/>
      <c r="GYW200" s="93"/>
      <c r="GYX200" s="93"/>
      <c r="GYY200" s="93"/>
      <c r="GYZ200" s="93"/>
      <c r="GZA200" s="93"/>
      <c r="GZB200" s="93"/>
      <c r="GZC200" s="93"/>
      <c r="GZD200" s="93"/>
      <c r="GZE200" s="93"/>
      <c r="GZF200" s="93"/>
      <c r="GZG200" s="93"/>
      <c r="GZH200" s="93"/>
      <c r="GZI200" s="93"/>
      <c r="GZJ200" s="93"/>
      <c r="GZK200" s="93"/>
      <c r="GZL200" s="93"/>
      <c r="GZM200" s="93"/>
      <c r="GZN200" s="93"/>
      <c r="GZO200" s="93"/>
      <c r="GZP200" s="93"/>
      <c r="GZQ200" s="93"/>
      <c r="GZR200" s="93"/>
      <c r="GZS200" s="93"/>
      <c r="GZT200" s="93"/>
      <c r="GZU200" s="93"/>
      <c r="GZV200" s="93"/>
      <c r="GZW200" s="93"/>
      <c r="GZX200" s="93"/>
      <c r="GZY200" s="93"/>
      <c r="GZZ200" s="93"/>
      <c r="HAA200" s="93"/>
      <c r="HAB200" s="93"/>
      <c r="HAC200" s="93"/>
      <c r="HAD200" s="93"/>
      <c r="HAJ200" s="93"/>
      <c r="HAM200" s="93"/>
      <c r="HAP200" s="93"/>
      <c r="HAS200" s="93"/>
      <c r="HAV200" s="93"/>
      <c r="HAY200" s="93"/>
      <c r="HBE200" s="93"/>
      <c r="HBN200" s="93"/>
      <c r="HBQ200" s="93"/>
      <c r="HBT200" s="93"/>
      <c r="HBW200" s="93"/>
      <c r="HCI200" s="93"/>
      <c r="HCO200" s="93"/>
      <c r="HCR200" s="93"/>
      <c r="HCU200" s="93"/>
      <c r="HCX200" s="93"/>
      <c r="HDD200" s="93"/>
      <c r="HDG200" s="93"/>
      <c r="HDJ200" s="93"/>
      <c r="HDM200" s="93"/>
      <c r="HDO200" s="93"/>
      <c r="HDP200" s="93"/>
      <c r="HDU200" s="93"/>
      <c r="HDX200" s="93"/>
      <c r="HEA200" s="93"/>
      <c r="HED200" s="93"/>
      <c r="HEG200" s="93"/>
      <c r="HEJ200" s="93"/>
      <c r="HEM200" s="93"/>
      <c r="HES200" s="93"/>
      <c r="HEV200" s="93"/>
      <c r="HEY200" s="93"/>
      <c r="HFA200" s="93"/>
      <c r="HFB200" s="93"/>
      <c r="HFJ200" s="93"/>
      <c r="HFM200" s="93"/>
      <c r="HFP200" s="93"/>
      <c r="HGA200" s="93"/>
      <c r="HGB200" s="93"/>
      <c r="HGG200" s="93"/>
      <c r="HGK200" s="93"/>
      <c r="HGL200" s="93"/>
      <c r="HGT200" s="93"/>
      <c r="HGU200" s="93"/>
      <c r="HHU200" s="93"/>
      <c r="HHV200" s="93"/>
      <c r="HHW200" s="93"/>
      <c r="HHX200" s="93"/>
      <c r="HHY200" s="93"/>
      <c r="HHZ200" s="93"/>
      <c r="HIA200" s="93"/>
      <c r="HIB200" s="93"/>
      <c r="HIC200" s="93"/>
      <c r="HID200" s="93"/>
      <c r="HIE200" s="93"/>
      <c r="HIF200" s="93"/>
      <c r="HIG200" s="93"/>
      <c r="HIH200" s="93"/>
      <c r="HII200" s="93"/>
      <c r="HIJ200" s="93"/>
      <c r="HIK200" s="93"/>
      <c r="HIL200" s="93"/>
      <c r="HIM200" s="93"/>
      <c r="HIN200" s="93"/>
      <c r="HIO200" s="93"/>
      <c r="HIP200" s="93"/>
      <c r="HIQ200" s="93"/>
      <c r="HIR200" s="93"/>
      <c r="HIS200" s="93"/>
      <c r="HIT200" s="93"/>
      <c r="HIU200" s="93"/>
      <c r="HIV200" s="93"/>
      <c r="HIW200" s="93"/>
      <c r="HIX200" s="93"/>
      <c r="HIY200" s="93"/>
      <c r="HIZ200" s="93"/>
      <c r="HJA200" s="93"/>
      <c r="HJB200" s="93"/>
      <c r="HJC200" s="93"/>
      <c r="HJD200" s="93"/>
      <c r="HJE200" s="93"/>
      <c r="HJF200" s="93"/>
      <c r="HJG200" s="93"/>
      <c r="HJH200" s="93"/>
      <c r="HJI200" s="93"/>
      <c r="HJJ200" s="93"/>
      <c r="HJK200" s="93"/>
      <c r="HJL200" s="93"/>
      <c r="HJM200" s="93"/>
      <c r="HJN200" s="93"/>
      <c r="HJO200" s="93"/>
      <c r="HJP200" s="93"/>
      <c r="HJQ200" s="93"/>
      <c r="HJR200" s="93"/>
      <c r="HJS200" s="93"/>
      <c r="HJT200" s="93"/>
      <c r="HJU200" s="93"/>
      <c r="HJV200" s="93"/>
      <c r="HJW200" s="93"/>
      <c r="HJX200" s="93"/>
      <c r="HJY200" s="93"/>
      <c r="HJZ200" s="93"/>
      <c r="HKF200" s="93"/>
      <c r="HKI200" s="93"/>
      <c r="HKL200" s="93"/>
      <c r="HKO200" s="93"/>
      <c r="HKR200" s="93"/>
      <c r="HKU200" s="93"/>
      <c r="HLA200" s="93"/>
      <c r="HLJ200" s="93"/>
      <c r="HLM200" s="93"/>
      <c r="HLP200" s="93"/>
      <c r="HLS200" s="93"/>
      <c r="HME200" s="93"/>
      <c r="HMK200" s="93"/>
      <c r="HMN200" s="93"/>
      <c r="HMQ200" s="93"/>
      <c r="HMT200" s="93"/>
      <c r="HMZ200" s="93"/>
      <c r="HNC200" s="93"/>
      <c r="HNF200" s="93"/>
      <c r="HNI200" s="93"/>
      <c r="HNK200" s="93"/>
      <c r="HNL200" s="93"/>
      <c r="HNQ200" s="93"/>
      <c r="HNT200" s="93"/>
      <c r="HNW200" s="93"/>
      <c r="HNZ200" s="93"/>
      <c r="HOC200" s="93"/>
      <c r="HOF200" s="93"/>
      <c r="HOI200" s="93"/>
      <c r="HOO200" s="93"/>
      <c r="HOR200" s="93"/>
      <c r="HOU200" s="93"/>
      <c r="HOW200" s="93"/>
      <c r="HOX200" s="93"/>
      <c r="HPF200" s="93"/>
      <c r="HPI200" s="93"/>
      <c r="HPL200" s="93"/>
      <c r="HPW200" s="93"/>
      <c r="HPX200" s="93"/>
      <c r="HQC200" s="93"/>
      <c r="HQG200" s="93"/>
      <c r="HQH200" s="93"/>
      <c r="HQP200" s="93"/>
      <c r="HQQ200" s="93"/>
      <c r="HRQ200" s="93"/>
      <c r="HRR200" s="93"/>
      <c r="HRS200" s="93"/>
      <c r="HRT200" s="93"/>
      <c r="HRU200" s="93"/>
      <c r="HRV200" s="93"/>
      <c r="HRW200" s="93"/>
      <c r="HRX200" s="93"/>
      <c r="HRY200" s="93"/>
      <c r="HRZ200" s="93"/>
      <c r="HSA200" s="93"/>
      <c r="HSB200" s="93"/>
      <c r="HSC200" s="93"/>
      <c r="HSD200" s="93"/>
      <c r="HSE200" s="93"/>
      <c r="HSF200" s="93"/>
      <c r="HSG200" s="93"/>
      <c r="HSH200" s="93"/>
      <c r="HSI200" s="93"/>
      <c r="HSJ200" s="93"/>
      <c r="HSK200" s="93"/>
      <c r="HSL200" s="93"/>
      <c r="HSM200" s="93"/>
      <c r="HSN200" s="93"/>
      <c r="HSO200" s="93"/>
      <c r="HSP200" s="93"/>
      <c r="HSQ200" s="93"/>
      <c r="HSR200" s="93"/>
      <c r="HSS200" s="93"/>
      <c r="HST200" s="93"/>
      <c r="HSU200" s="93"/>
      <c r="HSV200" s="93"/>
      <c r="HSW200" s="93"/>
      <c r="HSX200" s="93"/>
      <c r="HSY200" s="93"/>
      <c r="HSZ200" s="93"/>
      <c r="HTA200" s="93"/>
      <c r="HTB200" s="93"/>
      <c r="HTC200" s="93"/>
      <c r="HTD200" s="93"/>
      <c r="HTE200" s="93"/>
      <c r="HTF200" s="93"/>
      <c r="HTG200" s="93"/>
      <c r="HTH200" s="93"/>
      <c r="HTI200" s="93"/>
      <c r="HTJ200" s="93"/>
      <c r="HTK200" s="93"/>
      <c r="HTL200" s="93"/>
      <c r="HTM200" s="93"/>
      <c r="HTN200" s="93"/>
      <c r="HTO200" s="93"/>
      <c r="HTP200" s="93"/>
      <c r="HTQ200" s="93"/>
      <c r="HTR200" s="93"/>
      <c r="HTS200" s="93"/>
      <c r="HTT200" s="93"/>
      <c r="HTU200" s="93"/>
      <c r="HTV200" s="93"/>
      <c r="HUB200" s="93"/>
      <c r="HUE200" s="93"/>
      <c r="HUH200" s="93"/>
      <c r="HUK200" s="93"/>
      <c r="HUN200" s="93"/>
      <c r="HUQ200" s="93"/>
      <c r="HUW200" s="93"/>
      <c r="HVF200" s="93"/>
      <c r="HVI200" s="93"/>
      <c r="HVL200" s="93"/>
      <c r="HVO200" s="93"/>
      <c r="HWA200" s="93"/>
      <c r="HWG200" s="93"/>
      <c r="HWJ200" s="93"/>
      <c r="HWM200" s="93"/>
      <c r="HWP200" s="93"/>
      <c r="HWV200" s="93"/>
      <c r="HWY200" s="93"/>
      <c r="HXB200" s="93"/>
      <c r="HXE200" s="93"/>
      <c r="HXG200" s="93"/>
      <c r="HXH200" s="93"/>
      <c r="HXM200" s="93"/>
      <c r="HXP200" s="93"/>
      <c r="HXS200" s="93"/>
      <c r="HXV200" s="93"/>
      <c r="HXY200" s="93"/>
      <c r="HYB200" s="93"/>
      <c r="HYE200" s="93"/>
      <c r="HYK200" s="93"/>
      <c r="HYN200" s="93"/>
      <c r="HYQ200" s="93"/>
      <c r="HYS200" s="93"/>
      <c r="HYT200" s="93"/>
      <c r="HZB200" s="93"/>
      <c r="HZE200" s="93"/>
      <c r="HZH200" s="93"/>
      <c r="HZS200" s="93"/>
      <c r="HZT200" s="93"/>
      <c r="HZY200" s="93"/>
      <c r="IAC200" s="93"/>
      <c r="IAD200" s="93"/>
      <c r="IAL200" s="93"/>
      <c r="IAM200" s="93"/>
      <c r="IBM200" s="93"/>
      <c r="IBN200" s="93"/>
      <c r="IBO200" s="93"/>
      <c r="IBP200" s="93"/>
      <c r="IBQ200" s="93"/>
      <c r="IBR200" s="93"/>
      <c r="IBS200" s="93"/>
      <c r="IBT200" s="93"/>
      <c r="IBU200" s="93"/>
      <c r="IBV200" s="93"/>
      <c r="IBW200" s="93"/>
      <c r="IBX200" s="93"/>
      <c r="IBY200" s="93"/>
      <c r="IBZ200" s="93"/>
      <c r="ICA200" s="93"/>
      <c r="ICB200" s="93"/>
      <c r="ICC200" s="93"/>
      <c r="ICD200" s="93"/>
      <c r="ICE200" s="93"/>
      <c r="ICF200" s="93"/>
      <c r="ICG200" s="93"/>
      <c r="ICH200" s="93"/>
      <c r="ICI200" s="93"/>
      <c r="ICJ200" s="93"/>
      <c r="ICK200" s="93"/>
      <c r="ICL200" s="93"/>
      <c r="ICM200" s="93"/>
      <c r="ICN200" s="93"/>
      <c r="ICO200" s="93"/>
      <c r="ICP200" s="93"/>
      <c r="ICQ200" s="93"/>
      <c r="ICR200" s="93"/>
      <c r="ICS200" s="93"/>
      <c r="ICT200" s="93"/>
      <c r="ICU200" s="93"/>
      <c r="ICV200" s="93"/>
      <c r="ICW200" s="93"/>
      <c r="ICX200" s="93"/>
      <c r="ICY200" s="93"/>
      <c r="ICZ200" s="93"/>
      <c r="IDA200" s="93"/>
      <c r="IDB200" s="93"/>
      <c r="IDC200" s="93"/>
      <c r="IDD200" s="93"/>
      <c r="IDE200" s="93"/>
      <c r="IDF200" s="93"/>
      <c r="IDG200" s="93"/>
      <c r="IDH200" s="93"/>
      <c r="IDI200" s="93"/>
      <c r="IDJ200" s="93"/>
      <c r="IDK200" s="93"/>
      <c r="IDL200" s="93"/>
      <c r="IDM200" s="93"/>
      <c r="IDN200" s="93"/>
      <c r="IDO200" s="93"/>
      <c r="IDP200" s="93"/>
      <c r="IDQ200" s="93"/>
      <c r="IDR200" s="93"/>
      <c r="IDX200" s="93"/>
      <c r="IEA200" s="93"/>
      <c r="IED200" s="93"/>
      <c r="IEG200" s="93"/>
      <c r="IEJ200" s="93"/>
      <c r="IEM200" s="93"/>
      <c r="IES200" s="93"/>
      <c r="IFB200" s="93"/>
      <c r="IFE200" s="93"/>
      <c r="IFH200" s="93"/>
      <c r="IFK200" s="93"/>
      <c r="IFW200" s="93"/>
      <c r="IGC200" s="93"/>
      <c r="IGF200" s="93"/>
      <c r="IGI200" s="93"/>
      <c r="IGL200" s="93"/>
      <c r="IGR200" s="93"/>
      <c r="IGU200" s="93"/>
      <c r="IGX200" s="93"/>
      <c r="IHA200" s="93"/>
      <c r="IHC200" s="93"/>
      <c r="IHD200" s="93"/>
      <c r="IHI200" s="93"/>
      <c r="IHL200" s="93"/>
      <c r="IHO200" s="93"/>
      <c r="IHR200" s="93"/>
      <c r="IHU200" s="93"/>
      <c r="IHX200" s="93"/>
      <c r="IIA200" s="93"/>
      <c r="IIG200" s="93"/>
      <c r="IIJ200" s="93"/>
      <c r="IIM200" s="93"/>
      <c r="IIO200" s="93"/>
      <c r="IIP200" s="93"/>
      <c r="IIX200" s="93"/>
      <c r="IJA200" s="93"/>
      <c r="IJD200" s="93"/>
      <c r="IJO200" s="93"/>
      <c r="IJP200" s="93"/>
      <c r="IJU200" s="93"/>
      <c r="IJY200" s="93"/>
      <c r="IJZ200" s="93"/>
      <c r="IKH200" s="93"/>
      <c r="IKI200" s="93"/>
      <c r="ILI200" s="93"/>
      <c r="ILJ200" s="93"/>
      <c r="ILK200" s="93"/>
      <c r="ILL200" s="93"/>
      <c r="ILM200" s="93"/>
      <c r="ILN200" s="93"/>
      <c r="ILO200" s="93"/>
      <c r="ILP200" s="93"/>
      <c r="ILQ200" s="93"/>
      <c r="ILR200" s="93"/>
      <c r="ILS200" s="93"/>
      <c r="ILT200" s="93"/>
      <c r="ILU200" s="93"/>
      <c r="ILV200" s="93"/>
      <c r="ILW200" s="93"/>
      <c r="ILX200" s="93"/>
      <c r="ILY200" s="93"/>
      <c r="ILZ200" s="93"/>
      <c r="IMA200" s="93"/>
      <c r="IMB200" s="93"/>
      <c r="IMC200" s="93"/>
      <c r="IMD200" s="93"/>
      <c r="IME200" s="93"/>
      <c r="IMF200" s="93"/>
      <c r="IMG200" s="93"/>
      <c r="IMH200" s="93"/>
      <c r="IMI200" s="93"/>
      <c r="IMJ200" s="93"/>
      <c r="IMK200" s="93"/>
      <c r="IML200" s="93"/>
      <c r="IMM200" s="93"/>
      <c r="IMN200" s="93"/>
      <c r="IMO200" s="93"/>
      <c r="IMP200" s="93"/>
      <c r="IMQ200" s="93"/>
      <c r="IMR200" s="93"/>
      <c r="IMS200" s="93"/>
      <c r="IMT200" s="93"/>
      <c r="IMU200" s="93"/>
      <c r="IMV200" s="93"/>
      <c r="IMW200" s="93"/>
      <c r="IMX200" s="93"/>
      <c r="IMY200" s="93"/>
      <c r="IMZ200" s="93"/>
      <c r="INA200" s="93"/>
      <c r="INB200" s="93"/>
      <c r="INC200" s="93"/>
      <c r="IND200" s="93"/>
      <c r="INE200" s="93"/>
      <c r="INF200" s="93"/>
      <c r="ING200" s="93"/>
      <c r="INH200" s="93"/>
      <c r="INI200" s="93"/>
      <c r="INJ200" s="93"/>
      <c r="INK200" s="93"/>
      <c r="INL200" s="93"/>
      <c r="INM200" s="93"/>
      <c r="INN200" s="93"/>
      <c r="INT200" s="93"/>
      <c r="INW200" s="93"/>
      <c r="INZ200" s="93"/>
      <c r="IOC200" s="93"/>
      <c r="IOF200" s="93"/>
      <c r="IOI200" s="93"/>
      <c r="IOO200" s="93"/>
      <c r="IOX200" s="93"/>
      <c r="IPA200" s="93"/>
      <c r="IPD200" s="93"/>
      <c r="IPG200" s="93"/>
      <c r="IPS200" s="93"/>
      <c r="IPY200" s="93"/>
      <c r="IQB200" s="93"/>
      <c r="IQE200" s="93"/>
      <c r="IQH200" s="93"/>
      <c r="IQN200" s="93"/>
      <c r="IQQ200" s="93"/>
      <c r="IQT200" s="93"/>
      <c r="IQW200" s="93"/>
      <c r="IQY200" s="93"/>
      <c r="IQZ200" s="93"/>
      <c r="IRE200" s="93"/>
      <c r="IRH200" s="93"/>
      <c r="IRK200" s="93"/>
      <c r="IRN200" s="93"/>
      <c r="IRQ200" s="93"/>
      <c r="IRT200" s="93"/>
      <c r="IRW200" s="93"/>
      <c r="ISC200" s="93"/>
      <c r="ISF200" s="93"/>
      <c r="ISI200" s="93"/>
      <c r="ISK200" s="93"/>
      <c r="ISL200" s="93"/>
      <c r="IST200" s="93"/>
      <c r="ISW200" s="93"/>
      <c r="ISZ200" s="93"/>
      <c r="ITK200" s="93"/>
      <c r="ITL200" s="93"/>
      <c r="ITQ200" s="93"/>
      <c r="ITU200" s="93"/>
      <c r="ITV200" s="93"/>
      <c r="IUD200" s="93"/>
      <c r="IUE200" s="93"/>
      <c r="IVE200" s="93"/>
      <c r="IVF200" s="93"/>
      <c r="IVG200" s="93"/>
      <c r="IVH200" s="93"/>
      <c r="IVI200" s="93"/>
      <c r="IVJ200" s="93"/>
      <c r="IVK200" s="93"/>
      <c r="IVL200" s="93"/>
      <c r="IVM200" s="93"/>
      <c r="IVN200" s="93"/>
      <c r="IVO200" s="93"/>
      <c r="IVP200" s="93"/>
      <c r="IVQ200" s="93"/>
      <c r="IVR200" s="93"/>
      <c r="IVS200" s="93"/>
      <c r="IVT200" s="93"/>
      <c r="IVU200" s="93"/>
      <c r="IVV200" s="93"/>
      <c r="IVW200" s="93"/>
      <c r="IVX200" s="93"/>
      <c r="IVY200" s="93"/>
      <c r="IVZ200" s="93"/>
      <c r="IWA200" s="93"/>
      <c r="IWB200" s="93"/>
      <c r="IWC200" s="93"/>
      <c r="IWD200" s="93"/>
      <c r="IWE200" s="93"/>
      <c r="IWF200" s="93"/>
      <c r="IWG200" s="93"/>
      <c r="IWH200" s="93"/>
      <c r="IWI200" s="93"/>
      <c r="IWJ200" s="93"/>
      <c r="IWK200" s="93"/>
      <c r="IWL200" s="93"/>
      <c r="IWM200" s="93"/>
      <c r="IWN200" s="93"/>
      <c r="IWO200" s="93"/>
      <c r="IWP200" s="93"/>
      <c r="IWQ200" s="93"/>
      <c r="IWR200" s="93"/>
      <c r="IWS200" s="93"/>
      <c r="IWT200" s="93"/>
      <c r="IWU200" s="93"/>
      <c r="IWV200" s="93"/>
      <c r="IWW200" s="93"/>
      <c r="IWX200" s="93"/>
      <c r="IWY200" s="93"/>
      <c r="IWZ200" s="93"/>
      <c r="IXA200" s="93"/>
      <c r="IXB200" s="93"/>
      <c r="IXC200" s="93"/>
      <c r="IXD200" s="93"/>
      <c r="IXE200" s="93"/>
      <c r="IXF200" s="93"/>
      <c r="IXG200" s="93"/>
      <c r="IXH200" s="93"/>
      <c r="IXI200" s="93"/>
      <c r="IXJ200" s="93"/>
      <c r="IXP200" s="93"/>
      <c r="IXS200" s="93"/>
      <c r="IXV200" s="93"/>
      <c r="IXY200" s="93"/>
      <c r="IYB200" s="93"/>
      <c r="IYE200" s="93"/>
      <c r="IYK200" s="93"/>
      <c r="IYT200" s="93"/>
      <c r="IYW200" s="93"/>
      <c r="IYZ200" s="93"/>
      <c r="IZC200" s="93"/>
      <c r="IZO200" s="93"/>
      <c r="IZU200" s="93"/>
      <c r="IZX200" s="93"/>
      <c r="JAA200" s="93"/>
      <c r="JAD200" s="93"/>
      <c r="JAJ200" s="93"/>
      <c r="JAM200" s="93"/>
      <c r="JAP200" s="93"/>
      <c r="JAS200" s="93"/>
      <c r="JAU200" s="93"/>
      <c r="JAV200" s="93"/>
      <c r="JBA200" s="93"/>
      <c r="JBD200" s="93"/>
      <c r="JBG200" s="93"/>
      <c r="JBJ200" s="93"/>
      <c r="JBM200" s="93"/>
      <c r="JBP200" s="93"/>
      <c r="JBS200" s="93"/>
      <c r="JBY200" s="93"/>
      <c r="JCB200" s="93"/>
      <c r="JCE200" s="93"/>
      <c r="JCG200" s="93"/>
      <c r="JCH200" s="93"/>
      <c r="JCP200" s="93"/>
      <c r="JCS200" s="93"/>
      <c r="JCV200" s="93"/>
      <c r="JDG200" s="93"/>
      <c r="JDH200" s="93"/>
      <c r="JDM200" s="93"/>
      <c r="JDQ200" s="93"/>
      <c r="JDR200" s="93"/>
      <c r="JDZ200" s="93"/>
      <c r="JEA200" s="93"/>
      <c r="JFA200" s="93"/>
      <c r="JFB200" s="93"/>
      <c r="JFC200" s="93"/>
      <c r="JFD200" s="93"/>
      <c r="JFE200" s="93"/>
      <c r="JFF200" s="93"/>
      <c r="JFG200" s="93"/>
      <c r="JFH200" s="93"/>
      <c r="JFI200" s="93"/>
      <c r="JFJ200" s="93"/>
      <c r="JFK200" s="93"/>
      <c r="JFL200" s="93"/>
      <c r="JFM200" s="93"/>
      <c r="JFN200" s="93"/>
      <c r="JFO200" s="93"/>
      <c r="JFP200" s="93"/>
      <c r="JFQ200" s="93"/>
      <c r="JFR200" s="93"/>
      <c r="JFS200" s="93"/>
      <c r="JFT200" s="93"/>
      <c r="JFU200" s="93"/>
      <c r="JFV200" s="93"/>
      <c r="JFW200" s="93"/>
      <c r="JFX200" s="93"/>
      <c r="JFY200" s="93"/>
      <c r="JFZ200" s="93"/>
      <c r="JGA200" s="93"/>
      <c r="JGB200" s="93"/>
      <c r="JGC200" s="93"/>
      <c r="JGD200" s="93"/>
      <c r="JGE200" s="93"/>
      <c r="JGF200" s="93"/>
      <c r="JGG200" s="93"/>
      <c r="JGH200" s="93"/>
      <c r="JGI200" s="93"/>
      <c r="JGJ200" s="93"/>
      <c r="JGK200" s="93"/>
      <c r="JGL200" s="93"/>
      <c r="JGM200" s="93"/>
      <c r="JGN200" s="93"/>
      <c r="JGO200" s="93"/>
      <c r="JGP200" s="93"/>
      <c r="JGQ200" s="93"/>
      <c r="JGR200" s="93"/>
      <c r="JGS200" s="93"/>
      <c r="JGT200" s="93"/>
      <c r="JGU200" s="93"/>
      <c r="JGV200" s="93"/>
      <c r="JGW200" s="93"/>
      <c r="JGX200" s="93"/>
      <c r="JGY200" s="93"/>
      <c r="JGZ200" s="93"/>
      <c r="JHA200" s="93"/>
      <c r="JHB200" s="93"/>
      <c r="JHC200" s="93"/>
      <c r="JHD200" s="93"/>
      <c r="JHE200" s="93"/>
      <c r="JHF200" s="93"/>
      <c r="JHL200" s="93"/>
      <c r="JHO200" s="93"/>
      <c r="JHR200" s="93"/>
      <c r="JHU200" s="93"/>
      <c r="JHX200" s="93"/>
      <c r="JIA200" s="93"/>
      <c r="JIG200" s="93"/>
      <c r="JIP200" s="93"/>
      <c r="JIS200" s="93"/>
      <c r="JIV200" s="93"/>
      <c r="JIY200" s="93"/>
      <c r="JJK200" s="93"/>
      <c r="JJQ200" s="93"/>
      <c r="JJT200" s="93"/>
      <c r="JJW200" s="93"/>
      <c r="JJZ200" s="93"/>
      <c r="JKF200" s="93"/>
      <c r="JKI200" s="93"/>
      <c r="JKL200" s="93"/>
      <c r="JKO200" s="93"/>
      <c r="JKQ200" s="93"/>
      <c r="JKR200" s="93"/>
      <c r="JKW200" s="93"/>
      <c r="JKZ200" s="93"/>
      <c r="JLC200" s="93"/>
      <c r="JLF200" s="93"/>
      <c r="JLI200" s="93"/>
      <c r="JLL200" s="93"/>
      <c r="JLO200" s="93"/>
      <c r="JLU200" s="93"/>
      <c r="JLX200" s="93"/>
      <c r="JMA200" s="93"/>
      <c r="JMC200" s="93"/>
      <c r="JMD200" s="93"/>
      <c r="JML200" s="93"/>
      <c r="JMO200" s="93"/>
      <c r="JMR200" s="93"/>
      <c r="JNC200" s="93"/>
      <c r="JND200" s="93"/>
      <c r="JNI200" s="93"/>
      <c r="JNM200" s="93"/>
      <c r="JNN200" s="93"/>
      <c r="JNV200" s="93"/>
      <c r="JNW200" s="93"/>
      <c r="JOW200" s="93"/>
      <c r="JOX200" s="93"/>
      <c r="JOY200" s="93"/>
      <c r="JOZ200" s="93"/>
      <c r="JPA200" s="93"/>
      <c r="JPB200" s="93"/>
      <c r="JPC200" s="93"/>
      <c r="JPD200" s="93"/>
      <c r="JPE200" s="93"/>
      <c r="JPF200" s="93"/>
      <c r="JPG200" s="93"/>
      <c r="JPH200" s="93"/>
      <c r="JPI200" s="93"/>
      <c r="JPJ200" s="93"/>
      <c r="JPK200" s="93"/>
      <c r="JPL200" s="93"/>
      <c r="JPM200" s="93"/>
      <c r="JPN200" s="93"/>
      <c r="JPO200" s="93"/>
      <c r="JPP200" s="93"/>
      <c r="JPQ200" s="93"/>
      <c r="JPR200" s="93"/>
      <c r="JPS200" s="93"/>
      <c r="JPT200" s="93"/>
      <c r="JPU200" s="93"/>
      <c r="JPV200" s="93"/>
      <c r="JPW200" s="93"/>
      <c r="JPX200" s="93"/>
      <c r="JPY200" s="93"/>
      <c r="JPZ200" s="93"/>
      <c r="JQA200" s="93"/>
      <c r="JQB200" s="93"/>
      <c r="JQC200" s="93"/>
      <c r="JQD200" s="93"/>
      <c r="JQE200" s="93"/>
      <c r="JQF200" s="93"/>
      <c r="JQG200" s="93"/>
      <c r="JQH200" s="93"/>
      <c r="JQI200" s="93"/>
      <c r="JQJ200" s="93"/>
      <c r="JQK200" s="93"/>
      <c r="JQL200" s="93"/>
      <c r="JQM200" s="93"/>
      <c r="JQN200" s="93"/>
      <c r="JQO200" s="93"/>
      <c r="JQP200" s="93"/>
      <c r="JQQ200" s="93"/>
      <c r="JQR200" s="93"/>
      <c r="JQS200" s="93"/>
      <c r="JQT200" s="93"/>
      <c r="JQU200" s="93"/>
      <c r="JQV200" s="93"/>
      <c r="JQW200" s="93"/>
      <c r="JQX200" s="93"/>
      <c r="JQY200" s="93"/>
      <c r="JQZ200" s="93"/>
      <c r="JRA200" s="93"/>
      <c r="JRB200" s="93"/>
      <c r="JRH200" s="93"/>
      <c r="JRK200" s="93"/>
      <c r="JRN200" s="93"/>
      <c r="JRQ200" s="93"/>
      <c r="JRT200" s="93"/>
      <c r="JRW200" s="93"/>
      <c r="JSC200" s="93"/>
      <c r="JSL200" s="93"/>
      <c r="JSO200" s="93"/>
      <c r="JSR200" s="93"/>
      <c r="JSU200" s="93"/>
      <c r="JTG200" s="93"/>
      <c r="JTM200" s="93"/>
      <c r="JTP200" s="93"/>
      <c r="JTS200" s="93"/>
      <c r="JTV200" s="93"/>
      <c r="JUB200" s="93"/>
      <c r="JUE200" s="93"/>
      <c r="JUH200" s="93"/>
      <c r="JUK200" s="93"/>
      <c r="JUM200" s="93"/>
      <c r="JUN200" s="93"/>
      <c r="JUS200" s="93"/>
      <c r="JUV200" s="93"/>
      <c r="JUY200" s="93"/>
      <c r="JVB200" s="93"/>
      <c r="JVE200" s="93"/>
      <c r="JVH200" s="93"/>
      <c r="JVK200" s="93"/>
      <c r="JVQ200" s="93"/>
      <c r="JVT200" s="93"/>
      <c r="JVW200" s="93"/>
      <c r="JVY200" s="93"/>
      <c r="JVZ200" s="93"/>
      <c r="JWH200" s="93"/>
      <c r="JWK200" s="93"/>
      <c r="JWN200" s="93"/>
      <c r="JWY200" s="93"/>
      <c r="JWZ200" s="93"/>
      <c r="JXE200" s="93"/>
      <c r="JXI200" s="93"/>
      <c r="JXJ200" s="93"/>
      <c r="JXR200" s="93"/>
      <c r="JXS200" s="93"/>
      <c r="JYS200" s="93"/>
      <c r="JYT200" s="93"/>
      <c r="JYU200" s="93"/>
      <c r="JYV200" s="93"/>
      <c r="JYW200" s="93"/>
      <c r="JYX200" s="93"/>
      <c r="JYY200" s="93"/>
      <c r="JYZ200" s="93"/>
      <c r="JZA200" s="93"/>
      <c r="JZB200" s="93"/>
      <c r="JZC200" s="93"/>
      <c r="JZD200" s="93"/>
      <c r="JZE200" s="93"/>
      <c r="JZF200" s="93"/>
      <c r="JZG200" s="93"/>
      <c r="JZH200" s="93"/>
      <c r="JZI200" s="93"/>
      <c r="JZJ200" s="93"/>
      <c r="JZK200" s="93"/>
      <c r="JZL200" s="93"/>
      <c r="JZM200" s="93"/>
      <c r="JZN200" s="93"/>
      <c r="JZO200" s="93"/>
      <c r="JZP200" s="93"/>
      <c r="JZQ200" s="93"/>
      <c r="JZR200" s="93"/>
      <c r="JZS200" s="93"/>
      <c r="JZT200" s="93"/>
      <c r="JZU200" s="93"/>
      <c r="JZV200" s="93"/>
      <c r="JZW200" s="93"/>
      <c r="JZX200" s="93"/>
      <c r="JZY200" s="93"/>
      <c r="JZZ200" s="93"/>
      <c r="KAA200" s="93"/>
      <c r="KAB200" s="93"/>
      <c r="KAC200" s="93"/>
      <c r="KAD200" s="93"/>
      <c r="KAE200" s="93"/>
      <c r="KAF200" s="93"/>
      <c r="KAG200" s="93"/>
      <c r="KAH200" s="93"/>
      <c r="KAI200" s="93"/>
      <c r="KAJ200" s="93"/>
      <c r="KAK200" s="93"/>
      <c r="KAL200" s="93"/>
      <c r="KAM200" s="93"/>
      <c r="KAN200" s="93"/>
      <c r="KAO200" s="93"/>
      <c r="KAP200" s="93"/>
      <c r="KAQ200" s="93"/>
      <c r="KAR200" s="93"/>
      <c r="KAS200" s="93"/>
      <c r="KAT200" s="93"/>
      <c r="KAU200" s="93"/>
      <c r="KAV200" s="93"/>
      <c r="KAW200" s="93"/>
      <c r="KAX200" s="93"/>
      <c r="KBD200" s="93"/>
      <c r="KBG200" s="93"/>
      <c r="KBJ200" s="93"/>
      <c r="KBM200" s="93"/>
      <c r="KBP200" s="93"/>
      <c r="KBS200" s="93"/>
      <c r="KBY200" s="93"/>
      <c r="KCH200" s="93"/>
      <c r="KCK200" s="93"/>
      <c r="KCN200" s="93"/>
      <c r="KCQ200" s="93"/>
      <c r="KDC200" s="93"/>
      <c r="KDI200" s="93"/>
      <c r="KDL200" s="93"/>
      <c r="KDO200" s="93"/>
      <c r="KDR200" s="93"/>
      <c r="KDX200" s="93"/>
      <c r="KEA200" s="93"/>
      <c r="KED200" s="93"/>
      <c r="KEG200" s="93"/>
      <c r="KEI200" s="93"/>
      <c r="KEJ200" s="93"/>
      <c r="KEO200" s="93"/>
      <c r="KER200" s="93"/>
      <c r="KEU200" s="93"/>
      <c r="KEX200" s="93"/>
      <c r="KFA200" s="93"/>
      <c r="KFD200" s="93"/>
      <c r="KFG200" s="93"/>
      <c r="KFM200" s="93"/>
      <c r="KFP200" s="93"/>
      <c r="KFS200" s="93"/>
      <c r="KFU200" s="93"/>
      <c r="KFV200" s="93"/>
      <c r="KGD200" s="93"/>
      <c r="KGG200" s="93"/>
      <c r="KGJ200" s="93"/>
      <c r="KGU200" s="93"/>
      <c r="KGV200" s="93"/>
      <c r="KHA200" s="93"/>
      <c r="KHE200" s="93"/>
      <c r="KHF200" s="93"/>
      <c r="KHN200" s="93"/>
      <c r="KHO200" s="93"/>
      <c r="KIO200" s="93"/>
      <c r="KIP200" s="93"/>
      <c r="KIQ200" s="93"/>
      <c r="KIR200" s="93"/>
      <c r="KIS200" s="93"/>
      <c r="KIT200" s="93"/>
      <c r="KIU200" s="93"/>
      <c r="KIV200" s="93"/>
      <c r="KIW200" s="93"/>
      <c r="KIX200" s="93"/>
      <c r="KIY200" s="93"/>
      <c r="KIZ200" s="93"/>
      <c r="KJA200" s="93"/>
      <c r="KJB200" s="93"/>
      <c r="KJC200" s="93"/>
      <c r="KJD200" s="93"/>
      <c r="KJE200" s="93"/>
      <c r="KJF200" s="93"/>
      <c r="KJG200" s="93"/>
      <c r="KJH200" s="93"/>
      <c r="KJI200" s="93"/>
      <c r="KJJ200" s="93"/>
      <c r="KJK200" s="93"/>
      <c r="KJL200" s="93"/>
      <c r="KJM200" s="93"/>
      <c r="KJN200" s="93"/>
      <c r="KJO200" s="93"/>
      <c r="KJP200" s="93"/>
      <c r="KJQ200" s="93"/>
      <c r="KJR200" s="93"/>
      <c r="KJS200" s="93"/>
      <c r="KJT200" s="93"/>
      <c r="KJU200" s="93"/>
      <c r="KJV200" s="93"/>
      <c r="KJW200" s="93"/>
      <c r="KJX200" s="93"/>
      <c r="KJY200" s="93"/>
      <c r="KJZ200" s="93"/>
      <c r="KKA200" s="93"/>
      <c r="KKB200" s="93"/>
      <c r="KKC200" s="93"/>
      <c r="KKD200" s="93"/>
      <c r="KKE200" s="93"/>
      <c r="KKF200" s="93"/>
      <c r="KKG200" s="93"/>
      <c r="KKH200" s="93"/>
      <c r="KKI200" s="93"/>
      <c r="KKJ200" s="93"/>
      <c r="KKK200" s="93"/>
      <c r="KKL200" s="93"/>
      <c r="KKM200" s="93"/>
      <c r="KKN200" s="93"/>
      <c r="KKO200" s="93"/>
      <c r="KKP200" s="93"/>
      <c r="KKQ200" s="93"/>
      <c r="KKR200" s="93"/>
      <c r="KKS200" s="93"/>
      <c r="KKT200" s="93"/>
      <c r="KKZ200" s="93"/>
      <c r="KLC200" s="93"/>
      <c r="KLF200" s="93"/>
      <c r="KLI200" s="93"/>
      <c r="KLL200" s="93"/>
      <c r="KLO200" s="93"/>
      <c r="KLU200" s="93"/>
      <c r="KMD200" s="93"/>
      <c r="KMG200" s="93"/>
      <c r="KMJ200" s="93"/>
      <c r="KMM200" s="93"/>
      <c r="KMY200" s="93"/>
      <c r="KNE200" s="93"/>
      <c r="KNH200" s="93"/>
      <c r="KNK200" s="93"/>
      <c r="KNN200" s="93"/>
      <c r="KNT200" s="93"/>
      <c r="KNW200" s="93"/>
      <c r="KNZ200" s="93"/>
      <c r="KOC200" s="93"/>
      <c r="KOE200" s="93"/>
      <c r="KOF200" s="93"/>
      <c r="KOK200" s="93"/>
      <c r="KON200" s="93"/>
      <c r="KOQ200" s="93"/>
      <c r="KOT200" s="93"/>
      <c r="KOW200" s="93"/>
      <c r="KOZ200" s="93"/>
      <c r="KPC200" s="93"/>
      <c r="KPI200" s="93"/>
      <c r="KPL200" s="93"/>
      <c r="KPO200" s="93"/>
      <c r="KPQ200" s="93"/>
      <c r="KPR200" s="93"/>
      <c r="KPZ200" s="93"/>
      <c r="KQC200" s="93"/>
      <c r="KQF200" s="93"/>
      <c r="KQQ200" s="93"/>
      <c r="KQR200" s="93"/>
      <c r="KQW200" s="93"/>
      <c r="KRA200" s="93"/>
      <c r="KRB200" s="93"/>
      <c r="KRJ200" s="93"/>
      <c r="KRK200" s="93"/>
      <c r="KSK200" s="93"/>
      <c r="KSL200" s="93"/>
      <c r="KSM200" s="93"/>
      <c r="KSN200" s="93"/>
      <c r="KSO200" s="93"/>
      <c r="KSP200" s="93"/>
      <c r="KSQ200" s="93"/>
      <c r="KSR200" s="93"/>
      <c r="KSS200" s="93"/>
      <c r="KST200" s="93"/>
      <c r="KSU200" s="93"/>
      <c r="KSV200" s="93"/>
      <c r="KSW200" s="93"/>
      <c r="KSX200" s="93"/>
      <c r="KSY200" s="93"/>
      <c r="KSZ200" s="93"/>
      <c r="KTA200" s="93"/>
      <c r="KTB200" s="93"/>
      <c r="KTC200" s="93"/>
      <c r="KTD200" s="93"/>
      <c r="KTE200" s="93"/>
      <c r="KTF200" s="93"/>
      <c r="KTG200" s="93"/>
      <c r="KTH200" s="93"/>
      <c r="KTI200" s="93"/>
      <c r="KTJ200" s="93"/>
      <c r="KTK200" s="93"/>
      <c r="KTL200" s="93"/>
      <c r="KTM200" s="93"/>
      <c r="KTN200" s="93"/>
      <c r="KTO200" s="93"/>
      <c r="KTP200" s="93"/>
      <c r="KTQ200" s="93"/>
      <c r="KTR200" s="93"/>
      <c r="KTS200" s="93"/>
      <c r="KTT200" s="93"/>
      <c r="KTU200" s="93"/>
      <c r="KTV200" s="93"/>
      <c r="KTW200" s="93"/>
      <c r="KTX200" s="93"/>
      <c r="KTY200" s="93"/>
      <c r="KTZ200" s="93"/>
      <c r="KUA200" s="93"/>
      <c r="KUB200" s="93"/>
      <c r="KUC200" s="93"/>
      <c r="KUD200" s="93"/>
      <c r="KUE200" s="93"/>
      <c r="KUF200" s="93"/>
      <c r="KUG200" s="93"/>
      <c r="KUH200" s="93"/>
      <c r="KUI200" s="93"/>
      <c r="KUJ200" s="93"/>
      <c r="KUK200" s="93"/>
      <c r="KUL200" s="93"/>
      <c r="KUM200" s="93"/>
      <c r="KUN200" s="93"/>
      <c r="KUO200" s="93"/>
      <c r="KUP200" s="93"/>
      <c r="KUV200" s="93"/>
      <c r="KUY200" s="93"/>
      <c r="KVB200" s="93"/>
      <c r="KVE200" s="93"/>
      <c r="KVH200" s="93"/>
      <c r="KVK200" s="93"/>
      <c r="KVQ200" s="93"/>
      <c r="KVZ200" s="93"/>
      <c r="KWC200" s="93"/>
      <c r="KWF200" s="93"/>
      <c r="KWI200" s="93"/>
      <c r="KWU200" s="93"/>
      <c r="KXA200" s="93"/>
      <c r="KXD200" s="93"/>
      <c r="KXG200" s="93"/>
      <c r="KXJ200" s="93"/>
      <c r="KXP200" s="93"/>
      <c r="KXS200" s="93"/>
      <c r="KXV200" s="93"/>
      <c r="KXY200" s="93"/>
      <c r="KYA200" s="93"/>
      <c r="KYB200" s="93"/>
      <c r="KYG200" s="93"/>
      <c r="KYJ200" s="93"/>
      <c r="KYM200" s="93"/>
      <c r="KYP200" s="93"/>
      <c r="KYS200" s="93"/>
      <c r="KYV200" s="93"/>
      <c r="KYY200" s="93"/>
      <c r="KZE200" s="93"/>
      <c r="KZH200" s="93"/>
      <c r="KZK200" s="93"/>
      <c r="KZM200" s="93"/>
      <c r="KZN200" s="93"/>
      <c r="KZV200" s="93"/>
      <c r="KZY200" s="93"/>
      <c r="LAB200" s="93"/>
      <c r="LAM200" s="93"/>
      <c r="LAN200" s="93"/>
      <c r="LAS200" s="93"/>
      <c r="LAW200" s="93"/>
      <c r="LAX200" s="93"/>
      <c r="LBF200" s="93"/>
      <c r="LBG200" s="93"/>
      <c r="LCG200" s="93"/>
      <c r="LCH200" s="93"/>
      <c r="LCI200" s="93"/>
      <c r="LCJ200" s="93"/>
      <c r="LCK200" s="93"/>
      <c r="LCL200" s="93"/>
      <c r="LCM200" s="93"/>
      <c r="LCN200" s="93"/>
      <c r="LCO200" s="93"/>
      <c r="LCP200" s="93"/>
      <c r="LCQ200" s="93"/>
      <c r="LCR200" s="93"/>
      <c r="LCS200" s="93"/>
      <c r="LCT200" s="93"/>
      <c r="LCU200" s="93"/>
      <c r="LCV200" s="93"/>
      <c r="LCW200" s="93"/>
      <c r="LCX200" s="93"/>
      <c r="LCY200" s="93"/>
      <c r="LCZ200" s="93"/>
      <c r="LDA200" s="93"/>
      <c r="LDB200" s="93"/>
      <c r="LDC200" s="93"/>
      <c r="LDD200" s="93"/>
      <c r="LDE200" s="93"/>
      <c r="LDF200" s="93"/>
      <c r="LDG200" s="93"/>
      <c r="LDH200" s="93"/>
      <c r="LDI200" s="93"/>
      <c r="LDJ200" s="93"/>
      <c r="LDK200" s="93"/>
      <c r="LDL200" s="93"/>
      <c r="LDM200" s="93"/>
      <c r="LDN200" s="93"/>
      <c r="LDO200" s="93"/>
      <c r="LDP200" s="93"/>
      <c r="LDQ200" s="93"/>
      <c r="LDR200" s="93"/>
      <c r="LDS200" s="93"/>
      <c r="LDT200" s="93"/>
      <c r="LDU200" s="93"/>
      <c r="LDV200" s="93"/>
      <c r="LDW200" s="93"/>
      <c r="LDX200" s="93"/>
      <c r="LDY200" s="93"/>
      <c r="LDZ200" s="93"/>
      <c r="LEA200" s="93"/>
      <c r="LEB200" s="93"/>
      <c r="LEC200" s="93"/>
      <c r="LED200" s="93"/>
      <c r="LEE200" s="93"/>
      <c r="LEF200" s="93"/>
      <c r="LEG200" s="93"/>
      <c r="LEH200" s="93"/>
      <c r="LEI200" s="93"/>
      <c r="LEJ200" s="93"/>
      <c r="LEK200" s="93"/>
      <c r="LEL200" s="93"/>
      <c r="LER200" s="93"/>
      <c r="LEU200" s="93"/>
      <c r="LEX200" s="93"/>
      <c r="LFA200" s="93"/>
      <c r="LFD200" s="93"/>
      <c r="LFG200" s="93"/>
      <c r="LFM200" s="93"/>
      <c r="LFV200" s="93"/>
      <c r="LFY200" s="93"/>
      <c r="LGB200" s="93"/>
      <c r="LGE200" s="93"/>
      <c r="LGQ200" s="93"/>
      <c r="LGW200" s="93"/>
      <c r="LGZ200" s="93"/>
      <c r="LHC200" s="93"/>
      <c r="LHF200" s="93"/>
      <c r="LHL200" s="93"/>
      <c r="LHO200" s="93"/>
      <c r="LHR200" s="93"/>
      <c r="LHU200" s="93"/>
      <c r="LHW200" s="93"/>
      <c r="LHX200" s="93"/>
      <c r="LIC200" s="93"/>
      <c r="LIF200" s="93"/>
      <c r="LII200" s="93"/>
      <c r="LIL200" s="93"/>
      <c r="LIO200" s="93"/>
      <c r="LIR200" s="93"/>
      <c r="LIU200" s="93"/>
      <c r="LJA200" s="93"/>
      <c r="LJD200" s="93"/>
      <c r="LJG200" s="93"/>
      <c r="LJI200" s="93"/>
      <c r="LJJ200" s="93"/>
      <c r="LJR200" s="93"/>
      <c r="LJU200" s="93"/>
      <c r="LJX200" s="93"/>
      <c r="LKI200" s="93"/>
      <c r="LKJ200" s="93"/>
      <c r="LKO200" s="93"/>
      <c r="LKS200" s="93"/>
      <c r="LKT200" s="93"/>
      <c r="LLB200" s="93"/>
      <c r="LLC200" s="93"/>
      <c r="LMC200" s="93"/>
      <c r="LMD200" s="93"/>
      <c r="LME200" s="93"/>
      <c r="LMF200" s="93"/>
      <c r="LMG200" s="93"/>
      <c r="LMH200" s="93"/>
      <c r="LMI200" s="93"/>
      <c r="LMJ200" s="93"/>
      <c r="LMK200" s="93"/>
      <c r="LML200" s="93"/>
      <c r="LMM200" s="93"/>
      <c r="LMN200" s="93"/>
      <c r="LMO200" s="93"/>
      <c r="LMP200" s="93"/>
      <c r="LMQ200" s="93"/>
      <c r="LMR200" s="93"/>
      <c r="LMS200" s="93"/>
      <c r="LMT200" s="93"/>
      <c r="LMU200" s="93"/>
      <c r="LMV200" s="93"/>
      <c r="LMW200" s="93"/>
      <c r="LMX200" s="93"/>
      <c r="LMY200" s="93"/>
      <c r="LMZ200" s="93"/>
      <c r="LNA200" s="93"/>
      <c r="LNB200" s="93"/>
      <c r="LNC200" s="93"/>
      <c r="LND200" s="93"/>
      <c r="LNE200" s="93"/>
      <c r="LNF200" s="93"/>
      <c r="LNG200" s="93"/>
      <c r="LNH200" s="93"/>
      <c r="LNI200" s="93"/>
      <c r="LNJ200" s="93"/>
      <c r="LNK200" s="93"/>
      <c r="LNL200" s="93"/>
      <c r="LNM200" s="93"/>
      <c r="LNN200" s="93"/>
      <c r="LNO200" s="93"/>
      <c r="LNP200" s="93"/>
      <c r="LNQ200" s="93"/>
      <c r="LNR200" s="93"/>
      <c r="LNS200" s="93"/>
      <c r="LNT200" s="93"/>
      <c r="LNU200" s="93"/>
      <c r="LNV200" s="93"/>
      <c r="LNW200" s="93"/>
      <c r="LNX200" s="93"/>
      <c r="LNY200" s="93"/>
      <c r="LNZ200" s="93"/>
      <c r="LOA200" s="93"/>
      <c r="LOB200" s="93"/>
      <c r="LOC200" s="93"/>
      <c r="LOD200" s="93"/>
      <c r="LOE200" s="93"/>
      <c r="LOF200" s="93"/>
      <c r="LOG200" s="93"/>
      <c r="LOH200" s="93"/>
      <c r="LON200" s="93"/>
      <c r="LOQ200" s="93"/>
      <c r="LOT200" s="93"/>
      <c r="LOW200" s="93"/>
      <c r="LOZ200" s="93"/>
      <c r="LPC200" s="93"/>
      <c r="LPI200" s="93"/>
      <c r="LPR200" s="93"/>
      <c r="LPU200" s="93"/>
      <c r="LPX200" s="93"/>
      <c r="LQA200" s="93"/>
      <c r="LQM200" s="93"/>
      <c r="LQS200" s="93"/>
      <c r="LQV200" s="93"/>
      <c r="LQY200" s="93"/>
      <c r="LRB200" s="93"/>
      <c r="LRH200" s="93"/>
      <c r="LRK200" s="93"/>
      <c r="LRN200" s="93"/>
      <c r="LRQ200" s="93"/>
      <c r="LRS200" s="93"/>
      <c r="LRT200" s="93"/>
      <c r="LRY200" s="93"/>
      <c r="LSB200" s="93"/>
      <c r="LSE200" s="93"/>
      <c r="LSH200" s="93"/>
      <c r="LSK200" s="93"/>
      <c r="LSN200" s="93"/>
      <c r="LSQ200" s="93"/>
      <c r="LSW200" s="93"/>
      <c r="LSZ200" s="93"/>
      <c r="LTC200" s="93"/>
      <c r="LTE200" s="93"/>
      <c r="LTF200" s="93"/>
      <c r="LTN200" s="93"/>
      <c r="LTQ200" s="93"/>
      <c r="LTT200" s="93"/>
      <c r="LUE200" s="93"/>
      <c r="LUF200" s="93"/>
      <c r="LUK200" s="93"/>
      <c r="LUO200" s="93"/>
      <c r="LUP200" s="93"/>
      <c r="LUX200" s="93"/>
      <c r="LUY200" s="93"/>
      <c r="LVY200" s="93"/>
      <c r="LVZ200" s="93"/>
      <c r="LWA200" s="93"/>
      <c r="LWB200" s="93"/>
      <c r="LWC200" s="93"/>
      <c r="LWD200" s="93"/>
      <c r="LWE200" s="93"/>
      <c r="LWF200" s="93"/>
      <c r="LWG200" s="93"/>
      <c r="LWH200" s="93"/>
      <c r="LWI200" s="93"/>
      <c r="LWJ200" s="93"/>
      <c r="LWK200" s="93"/>
      <c r="LWL200" s="93"/>
      <c r="LWM200" s="93"/>
      <c r="LWN200" s="93"/>
      <c r="LWO200" s="93"/>
      <c r="LWP200" s="93"/>
      <c r="LWQ200" s="93"/>
      <c r="LWR200" s="93"/>
      <c r="LWS200" s="93"/>
      <c r="LWT200" s="93"/>
      <c r="LWU200" s="93"/>
      <c r="LWV200" s="93"/>
      <c r="LWW200" s="93"/>
      <c r="LWX200" s="93"/>
      <c r="LWY200" s="93"/>
      <c r="LWZ200" s="93"/>
      <c r="LXA200" s="93"/>
      <c r="LXB200" s="93"/>
      <c r="LXC200" s="93"/>
      <c r="LXD200" s="93"/>
      <c r="LXE200" s="93"/>
      <c r="LXF200" s="93"/>
      <c r="LXG200" s="93"/>
      <c r="LXH200" s="93"/>
      <c r="LXI200" s="93"/>
      <c r="LXJ200" s="93"/>
      <c r="LXK200" s="93"/>
      <c r="LXL200" s="93"/>
      <c r="LXM200" s="93"/>
      <c r="LXN200" s="93"/>
      <c r="LXO200" s="93"/>
      <c r="LXP200" s="93"/>
      <c r="LXQ200" s="93"/>
      <c r="LXR200" s="93"/>
      <c r="LXS200" s="93"/>
      <c r="LXT200" s="93"/>
      <c r="LXU200" s="93"/>
      <c r="LXV200" s="93"/>
      <c r="LXW200" s="93"/>
      <c r="LXX200" s="93"/>
      <c r="LXY200" s="93"/>
      <c r="LXZ200" s="93"/>
      <c r="LYA200" s="93"/>
      <c r="LYB200" s="93"/>
      <c r="LYC200" s="93"/>
      <c r="LYD200" s="93"/>
      <c r="LYJ200" s="93"/>
      <c r="LYM200" s="93"/>
      <c r="LYP200" s="93"/>
      <c r="LYS200" s="93"/>
      <c r="LYV200" s="93"/>
      <c r="LYY200" s="93"/>
      <c r="LZE200" s="93"/>
      <c r="LZN200" s="93"/>
      <c r="LZQ200" s="93"/>
      <c r="LZT200" s="93"/>
      <c r="LZW200" s="93"/>
      <c r="MAI200" s="93"/>
      <c r="MAO200" s="93"/>
      <c r="MAR200" s="93"/>
      <c r="MAU200" s="93"/>
      <c r="MAX200" s="93"/>
      <c r="MBD200" s="93"/>
      <c r="MBG200" s="93"/>
      <c r="MBJ200" s="93"/>
      <c r="MBM200" s="93"/>
      <c r="MBO200" s="93"/>
      <c r="MBP200" s="93"/>
      <c r="MBU200" s="93"/>
      <c r="MBX200" s="93"/>
      <c r="MCA200" s="93"/>
      <c r="MCD200" s="93"/>
      <c r="MCG200" s="93"/>
      <c r="MCJ200" s="93"/>
      <c r="MCM200" s="93"/>
      <c r="MCS200" s="93"/>
      <c r="MCV200" s="93"/>
      <c r="MCY200" s="93"/>
      <c r="MDA200" s="93"/>
      <c r="MDB200" s="93"/>
      <c r="MDJ200" s="93"/>
      <c r="MDM200" s="93"/>
      <c r="MDP200" s="93"/>
      <c r="MEA200" s="93"/>
      <c r="MEB200" s="93"/>
      <c r="MEG200" s="93"/>
      <c r="MEK200" s="93"/>
      <c r="MEL200" s="93"/>
      <c r="MET200" s="93"/>
      <c r="MEU200" s="93"/>
      <c r="MFU200" s="93"/>
      <c r="MFV200" s="93"/>
      <c r="MFW200" s="93"/>
      <c r="MFX200" s="93"/>
      <c r="MFY200" s="93"/>
      <c r="MFZ200" s="93"/>
      <c r="MGA200" s="93"/>
      <c r="MGB200" s="93"/>
      <c r="MGC200" s="93"/>
      <c r="MGD200" s="93"/>
      <c r="MGE200" s="93"/>
      <c r="MGF200" s="93"/>
      <c r="MGG200" s="93"/>
      <c r="MGH200" s="93"/>
      <c r="MGI200" s="93"/>
      <c r="MGJ200" s="93"/>
      <c r="MGK200" s="93"/>
      <c r="MGL200" s="93"/>
      <c r="MGM200" s="93"/>
      <c r="MGN200" s="93"/>
      <c r="MGO200" s="93"/>
      <c r="MGP200" s="93"/>
      <c r="MGQ200" s="93"/>
      <c r="MGR200" s="93"/>
      <c r="MGS200" s="93"/>
      <c r="MGT200" s="93"/>
      <c r="MGU200" s="93"/>
      <c r="MGV200" s="93"/>
      <c r="MGW200" s="93"/>
      <c r="MGX200" s="93"/>
      <c r="MGY200" s="93"/>
      <c r="MGZ200" s="93"/>
      <c r="MHA200" s="93"/>
      <c r="MHB200" s="93"/>
      <c r="MHC200" s="93"/>
      <c r="MHD200" s="93"/>
      <c r="MHE200" s="93"/>
      <c r="MHF200" s="93"/>
      <c r="MHG200" s="93"/>
      <c r="MHH200" s="93"/>
      <c r="MHI200" s="93"/>
      <c r="MHJ200" s="93"/>
      <c r="MHK200" s="93"/>
      <c r="MHL200" s="93"/>
      <c r="MHM200" s="93"/>
      <c r="MHN200" s="93"/>
      <c r="MHO200" s="93"/>
      <c r="MHP200" s="93"/>
      <c r="MHQ200" s="93"/>
      <c r="MHR200" s="93"/>
      <c r="MHS200" s="93"/>
      <c r="MHT200" s="93"/>
      <c r="MHU200" s="93"/>
      <c r="MHV200" s="93"/>
      <c r="MHW200" s="93"/>
      <c r="MHX200" s="93"/>
      <c r="MHY200" s="93"/>
      <c r="MHZ200" s="93"/>
      <c r="MIF200" s="93"/>
      <c r="MII200" s="93"/>
      <c r="MIL200" s="93"/>
      <c r="MIO200" s="93"/>
      <c r="MIR200" s="93"/>
      <c r="MIU200" s="93"/>
      <c r="MJA200" s="93"/>
      <c r="MJJ200" s="93"/>
      <c r="MJM200" s="93"/>
      <c r="MJP200" s="93"/>
      <c r="MJS200" s="93"/>
      <c r="MKE200" s="93"/>
      <c r="MKK200" s="93"/>
      <c r="MKN200" s="93"/>
      <c r="MKQ200" s="93"/>
      <c r="MKT200" s="93"/>
      <c r="MKZ200" s="93"/>
      <c r="MLC200" s="93"/>
      <c r="MLF200" s="93"/>
      <c r="MLI200" s="93"/>
      <c r="MLK200" s="93"/>
      <c r="MLL200" s="93"/>
      <c r="MLQ200" s="93"/>
      <c r="MLT200" s="93"/>
      <c r="MLW200" s="93"/>
      <c r="MLZ200" s="93"/>
      <c r="MMC200" s="93"/>
      <c r="MMF200" s="93"/>
      <c r="MMI200" s="93"/>
      <c r="MMO200" s="93"/>
      <c r="MMR200" s="93"/>
      <c r="MMU200" s="93"/>
      <c r="MMW200" s="93"/>
      <c r="MMX200" s="93"/>
      <c r="MNF200" s="93"/>
      <c r="MNI200" s="93"/>
      <c r="MNL200" s="93"/>
      <c r="MNW200" s="93"/>
      <c r="MNX200" s="93"/>
      <c r="MOC200" s="93"/>
      <c r="MOG200" s="93"/>
      <c r="MOH200" s="93"/>
      <c r="MOP200" s="93"/>
      <c r="MOQ200" s="93"/>
      <c r="MPQ200" s="93"/>
      <c r="MPR200" s="93"/>
      <c r="MPS200" s="93"/>
      <c r="MPT200" s="93"/>
      <c r="MPU200" s="93"/>
      <c r="MPV200" s="93"/>
      <c r="MPW200" s="93"/>
      <c r="MPX200" s="93"/>
      <c r="MPY200" s="93"/>
      <c r="MPZ200" s="93"/>
      <c r="MQA200" s="93"/>
      <c r="MQB200" s="93"/>
      <c r="MQC200" s="93"/>
      <c r="MQD200" s="93"/>
      <c r="MQE200" s="93"/>
      <c r="MQF200" s="93"/>
      <c r="MQG200" s="93"/>
      <c r="MQH200" s="93"/>
      <c r="MQI200" s="93"/>
      <c r="MQJ200" s="93"/>
      <c r="MQK200" s="93"/>
      <c r="MQL200" s="93"/>
      <c r="MQM200" s="93"/>
      <c r="MQN200" s="93"/>
      <c r="MQO200" s="93"/>
      <c r="MQP200" s="93"/>
      <c r="MQQ200" s="93"/>
      <c r="MQR200" s="93"/>
      <c r="MQS200" s="93"/>
      <c r="MQT200" s="93"/>
      <c r="MQU200" s="93"/>
      <c r="MQV200" s="93"/>
      <c r="MQW200" s="93"/>
      <c r="MQX200" s="93"/>
      <c r="MQY200" s="93"/>
      <c r="MQZ200" s="93"/>
      <c r="MRA200" s="93"/>
      <c r="MRB200" s="93"/>
      <c r="MRC200" s="93"/>
      <c r="MRD200" s="93"/>
      <c r="MRE200" s="93"/>
      <c r="MRF200" s="93"/>
      <c r="MRG200" s="93"/>
      <c r="MRH200" s="93"/>
      <c r="MRI200" s="93"/>
      <c r="MRJ200" s="93"/>
      <c r="MRK200" s="93"/>
      <c r="MRL200" s="93"/>
      <c r="MRM200" s="93"/>
      <c r="MRN200" s="93"/>
      <c r="MRO200" s="93"/>
      <c r="MRP200" s="93"/>
      <c r="MRQ200" s="93"/>
      <c r="MRR200" s="93"/>
      <c r="MRS200" s="93"/>
      <c r="MRT200" s="93"/>
      <c r="MRU200" s="93"/>
      <c r="MRV200" s="93"/>
      <c r="MSB200" s="93"/>
      <c r="MSE200" s="93"/>
      <c r="MSH200" s="93"/>
      <c r="MSK200" s="93"/>
      <c r="MSN200" s="93"/>
      <c r="MSQ200" s="93"/>
      <c r="MSW200" s="93"/>
      <c r="MTF200" s="93"/>
      <c r="MTI200" s="93"/>
      <c r="MTL200" s="93"/>
      <c r="MTO200" s="93"/>
      <c r="MUA200" s="93"/>
      <c r="MUG200" s="93"/>
      <c r="MUJ200" s="93"/>
      <c r="MUM200" s="93"/>
      <c r="MUP200" s="93"/>
      <c r="MUV200" s="93"/>
      <c r="MUY200" s="93"/>
      <c r="MVB200" s="93"/>
      <c r="MVE200" s="93"/>
      <c r="MVG200" s="93"/>
      <c r="MVH200" s="93"/>
      <c r="MVM200" s="93"/>
      <c r="MVP200" s="93"/>
      <c r="MVS200" s="93"/>
      <c r="MVV200" s="93"/>
      <c r="MVY200" s="93"/>
      <c r="MWB200" s="93"/>
      <c r="MWE200" s="93"/>
      <c r="MWK200" s="93"/>
      <c r="MWN200" s="93"/>
      <c r="MWQ200" s="93"/>
      <c r="MWS200" s="93"/>
      <c r="MWT200" s="93"/>
      <c r="MXB200" s="93"/>
      <c r="MXE200" s="93"/>
      <c r="MXH200" s="93"/>
      <c r="MXS200" s="93"/>
      <c r="MXT200" s="93"/>
      <c r="MXY200" s="93"/>
      <c r="MYC200" s="93"/>
      <c r="MYD200" s="93"/>
      <c r="MYL200" s="93"/>
      <c r="MYM200" s="93"/>
      <c r="MZM200" s="93"/>
      <c r="MZN200" s="93"/>
      <c r="MZO200" s="93"/>
      <c r="MZP200" s="93"/>
      <c r="MZQ200" s="93"/>
      <c r="MZR200" s="93"/>
      <c r="MZS200" s="93"/>
      <c r="MZT200" s="93"/>
      <c r="MZU200" s="93"/>
      <c r="MZV200" s="93"/>
      <c r="MZW200" s="93"/>
      <c r="MZX200" s="93"/>
      <c r="MZY200" s="93"/>
      <c r="MZZ200" s="93"/>
      <c r="NAA200" s="93"/>
      <c r="NAB200" s="93"/>
      <c r="NAC200" s="93"/>
      <c r="NAD200" s="93"/>
      <c r="NAE200" s="93"/>
      <c r="NAF200" s="93"/>
      <c r="NAG200" s="93"/>
      <c r="NAH200" s="93"/>
      <c r="NAI200" s="93"/>
      <c r="NAJ200" s="93"/>
      <c r="NAK200" s="93"/>
      <c r="NAL200" s="93"/>
      <c r="NAM200" s="93"/>
      <c r="NAN200" s="93"/>
      <c r="NAO200" s="93"/>
      <c r="NAP200" s="93"/>
      <c r="NAQ200" s="93"/>
      <c r="NAR200" s="93"/>
      <c r="NAS200" s="93"/>
      <c r="NAT200" s="93"/>
      <c r="NAU200" s="93"/>
      <c r="NAV200" s="93"/>
      <c r="NAW200" s="93"/>
      <c r="NAX200" s="93"/>
      <c r="NAY200" s="93"/>
      <c r="NAZ200" s="93"/>
      <c r="NBA200" s="93"/>
      <c r="NBB200" s="93"/>
      <c r="NBC200" s="93"/>
      <c r="NBD200" s="93"/>
      <c r="NBE200" s="93"/>
      <c r="NBF200" s="93"/>
      <c r="NBG200" s="93"/>
      <c r="NBH200" s="93"/>
      <c r="NBI200" s="93"/>
      <c r="NBJ200" s="93"/>
      <c r="NBK200" s="93"/>
      <c r="NBL200" s="93"/>
      <c r="NBM200" s="93"/>
      <c r="NBN200" s="93"/>
      <c r="NBO200" s="93"/>
      <c r="NBP200" s="93"/>
      <c r="NBQ200" s="93"/>
      <c r="NBR200" s="93"/>
      <c r="NBX200" s="93"/>
      <c r="NCA200" s="93"/>
      <c r="NCD200" s="93"/>
      <c r="NCG200" s="93"/>
      <c r="NCJ200" s="93"/>
      <c r="NCM200" s="93"/>
      <c r="NCS200" s="93"/>
      <c r="NDB200" s="93"/>
      <c r="NDE200" s="93"/>
      <c r="NDH200" s="93"/>
      <c r="NDK200" s="93"/>
      <c r="NDW200" s="93"/>
      <c r="NEC200" s="93"/>
      <c r="NEF200" s="93"/>
      <c r="NEI200" s="93"/>
      <c r="NEL200" s="93"/>
      <c r="NER200" s="93"/>
      <c r="NEU200" s="93"/>
      <c r="NEX200" s="93"/>
      <c r="NFA200" s="93"/>
      <c r="NFC200" s="93"/>
      <c r="NFD200" s="93"/>
      <c r="NFI200" s="93"/>
      <c r="NFL200" s="93"/>
      <c r="NFO200" s="93"/>
      <c r="NFR200" s="93"/>
      <c r="NFU200" s="93"/>
      <c r="NFX200" s="93"/>
      <c r="NGA200" s="93"/>
      <c r="NGG200" s="93"/>
      <c r="NGJ200" s="93"/>
      <c r="NGM200" s="93"/>
      <c r="NGO200" s="93"/>
      <c r="NGP200" s="93"/>
      <c r="NGX200" s="93"/>
      <c r="NHA200" s="93"/>
      <c r="NHD200" s="93"/>
      <c r="NHO200" s="93"/>
      <c r="NHP200" s="93"/>
      <c r="NHU200" s="93"/>
      <c r="NHY200" s="93"/>
      <c r="NHZ200" s="93"/>
      <c r="NIH200" s="93"/>
      <c r="NII200" s="93"/>
      <c r="NJI200" s="93"/>
      <c r="NJJ200" s="93"/>
      <c r="NJK200" s="93"/>
      <c r="NJL200" s="93"/>
      <c r="NJM200" s="93"/>
      <c r="NJN200" s="93"/>
      <c r="NJO200" s="93"/>
      <c r="NJP200" s="93"/>
      <c r="NJQ200" s="93"/>
      <c r="NJR200" s="93"/>
      <c r="NJS200" s="93"/>
      <c r="NJT200" s="93"/>
      <c r="NJU200" s="93"/>
      <c r="NJV200" s="93"/>
      <c r="NJW200" s="93"/>
      <c r="NJX200" s="93"/>
      <c r="NJY200" s="93"/>
      <c r="NJZ200" s="93"/>
      <c r="NKA200" s="93"/>
      <c r="NKB200" s="93"/>
      <c r="NKC200" s="93"/>
      <c r="NKD200" s="93"/>
      <c r="NKE200" s="93"/>
      <c r="NKF200" s="93"/>
      <c r="NKG200" s="93"/>
      <c r="NKH200" s="93"/>
      <c r="NKI200" s="93"/>
      <c r="NKJ200" s="93"/>
      <c r="NKK200" s="93"/>
      <c r="NKL200" s="93"/>
      <c r="NKM200" s="93"/>
      <c r="NKN200" s="93"/>
      <c r="NKO200" s="93"/>
      <c r="NKP200" s="93"/>
      <c r="NKQ200" s="93"/>
      <c r="NKR200" s="93"/>
      <c r="NKS200" s="93"/>
      <c r="NKT200" s="93"/>
      <c r="NKU200" s="93"/>
      <c r="NKV200" s="93"/>
      <c r="NKW200" s="93"/>
      <c r="NKX200" s="93"/>
      <c r="NKY200" s="93"/>
      <c r="NKZ200" s="93"/>
      <c r="NLA200" s="93"/>
      <c r="NLB200" s="93"/>
      <c r="NLC200" s="93"/>
      <c r="NLD200" s="93"/>
      <c r="NLE200" s="93"/>
      <c r="NLF200" s="93"/>
      <c r="NLG200" s="93"/>
      <c r="NLH200" s="93"/>
      <c r="NLI200" s="93"/>
      <c r="NLJ200" s="93"/>
      <c r="NLK200" s="93"/>
      <c r="NLL200" s="93"/>
      <c r="NLM200" s="93"/>
      <c r="NLN200" s="93"/>
      <c r="NLT200" s="93"/>
      <c r="NLW200" s="93"/>
      <c r="NLZ200" s="93"/>
      <c r="NMC200" s="93"/>
      <c r="NMF200" s="93"/>
      <c r="NMI200" s="93"/>
      <c r="NMO200" s="93"/>
      <c r="NMX200" s="93"/>
      <c r="NNA200" s="93"/>
      <c r="NND200" s="93"/>
      <c r="NNG200" s="93"/>
      <c r="NNS200" s="93"/>
      <c r="NNY200" s="93"/>
      <c r="NOB200" s="93"/>
      <c r="NOE200" s="93"/>
      <c r="NOH200" s="93"/>
      <c r="NON200" s="93"/>
      <c r="NOQ200" s="93"/>
      <c r="NOT200" s="93"/>
      <c r="NOW200" s="93"/>
      <c r="NOY200" s="93"/>
      <c r="NOZ200" s="93"/>
      <c r="NPE200" s="93"/>
      <c r="NPH200" s="93"/>
      <c r="NPK200" s="93"/>
      <c r="NPN200" s="93"/>
      <c r="NPQ200" s="93"/>
      <c r="NPT200" s="93"/>
      <c r="NPW200" s="93"/>
      <c r="NQC200" s="93"/>
      <c r="NQF200" s="93"/>
      <c r="NQI200" s="93"/>
      <c r="NQK200" s="93"/>
      <c r="NQL200" s="93"/>
      <c r="NQT200" s="93"/>
      <c r="NQW200" s="93"/>
      <c r="NQZ200" s="93"/>
      <c r="NRK200" s="93"/>
      <c r="NRL200" s="93"/>
      <c r="NRQ200" s="93"/>
      <c r="NRU200" s="93"/>
      <c r="NRV200" s="93"/>
      <c r="NSD200" s="93"/>
      <c r="NSE200" s="93"/>
      <c r="NTE200" s="93"/>
      <c r="NTF200" s="93"/>
      <c r="NTG200" s="93"/>
      <c r="NTH200" s="93"/>
      <c r="NTI200" s="93"/>
      <c r="NTJ200" s="93"/>
      <c r="NTK200" s="93"/>
      <c r="NTL200" s="93"/>
      <c r="NTM200" s="93"/>
      <c r="NTN200" s="93"/>
      <c r="NTO200" s="93"/>
      <c r="NTP200" s="93"/>
      <c r="NTQ200" s="93"/>
      <c r="NTR200" s="93"/>
      <c r="NTS200" s="93"/>
      <c r="NTT200" s="93"/>
      <c r="NTU200" s="93"/>
      <c r="NTV200" s="93"/>
      <c r="NTW200" s="93"/>
      <c r="NTX200" s="93"/>
      <c r="NTY200" s="93"/>
      <c r="NTZ200" s="93"/>
      <c r="NUA200" s="93"/>
      <c r="NUB200" s="93"/>
      <c r="NUC200" s="93"/>
      <c r="NUD200" s="93"/>
      <c r="NUE200" s="93"/>
      <c r="NUF200" s="93"/>
      <c r="NUG200" s="93"/>
      <c r="NUH200" s="93"/>
      <c r="NUI200" s="93"/>
      <c r="NUJ200" s="93"/>
      <c r="NUK200" s="93"/>
      <c r="NUL200" s="93"/>
      <c r="NUM200" s="93"/>
      <c r="NUN200" s="93"/>
      <c r="NUO200" s="93"/>
      <c r="NUP200" s="93"/>
      <c r="NUQ200" s="93"/>
      <c r="NUR200" s="93"/>
      <c r="NUS200" s="93"/>
      <c r="NUT200" s="93"/>
      <c r="NUU200" s="93"/>
      <c r="NUV200" s="93"/>
      <c r="NUW200" s="93"/>
      <c r="NUX200" s="93"/>
      <c r="NUY200" s="93"/>
      <c r="NUZ200" s="93"/>
      <c r="NVA200" s="93"/>
      <c r="NVB200" s="93"/>
      <c r="NVC200" s="93"/>
      <c r="NVD200" s="93"/>
      <c r="NVE200" s="93"/>
      <c r="NVF200" s="93"/>
      <c r="NVG200" s="93"/>
      <c r="NVH200" s="93"/>
      <c r="NVI200" s="93"/>
      <c r="NVJ200" s="93"/>
      <c r="NVP200" s="93"/>
      <c r="NVS200" s="93"/>
      <c r="NVV200" s="93"/>
      <c r="NVY200" s="93"/>
      <c r="NWB200" s="93"/>
      <c r="NWE200" s="93"/>
      <c r="NWK200" s="93"/>
      <c r="NWT200" s="93"/>
      <c r="NWW200" s="93"/>
      <c r="NWZ200" s="93"/>
      <c r="NXC200" s="93"/>
      <c r="NXO200" s="93"/>
      <c r="NXU200" s="93"/>
      <c r="NXX200" s="93"/>
      <c r="NYA200" s="93"/>
      <c r="NYD200" s="93"/>
      <c r="NYJ200" s="93"/>
      <c r="NYM200" s="93"/>
      <c r="NYP200" s="93"/>
      <c r="NYS200" s="93"/>
      <c r="NYU200" s="93"/>
      <c r="NYV200" s="93"/>
      <c r="NZA200" s="93"/>
      <c r="NZD200" s="93"/>
      <c r="NZG200" s="93"/>
      <c r="NZJ200" s="93"/>
      <c r="NZM200" s="93"/>
      <c r="NZP200" s="93"/>
      <c r="NZS200" s="93"/>
      <c r="NZY200" s="93"/>
      <c r="OAB200" s="93"/>
      <c r="OAE200" s="93"/>
      <c r="OAG200" s="93"/>
      <c r="OAH200" s="93"/>
      <c r="OAP200" s="93"/>
      <c r="OAS200" s="93"/>
      <c r="OAV200" s="93"/>
      <c r="OBG200" s="93"/>
      <c r="OBH200" s="93"/>
      <c r="OBM200" s="93"/>
      <c r="OBQ200" s="93"/>
      <c r="OBR200" s="93"/>
      <c r="OBZ200" s="93"/>
      <c r="OCA200" s="93"/>
      <c r="ODA200" s="93"/>
      <c r="ODB200" s="93"/>
      <c r="ODC200" s="93"/>
      <c r="ODD200" s="93"/>
      <c r="ODE200" s="93"/>
      <c r="ODF200" s="93"/>
      <c r="ODG200" s="93"/>
      <c r="ODH200" s="93"/>
      <c r="ODI200" s="93"/>
      <c r="ODJ200" s="93"/>
      <c r="ODK200" s="93"/>
      <c r="ODL200" s="93"/>
      <c r="ODM200" s="93"/>
      <c r="ODN200" s="93"/>
      <c r="ODO200" s="93"/>
      <c r="ODP200" s="93"/>
      <c r="ODQ200" s="93"/>
      <c r="ODR200" s="93"/>
      <c r="ODS200" s="93"/>
      <c r="ODT200" s="93"/>
      <c r="ODU200" s="93"/>
      <c r="ODV200" s="93"/>
      <c r="ODW200" s="93"/>
      <c r="ODX200" s="93"/>
      <c r="ODY200" s="93"/>
      <c r="ODZ200" s="93"/>
      <c r="OEA200" s="93"/>
      <c r="OEB200" s="93"/>
      <c r="OEC200" s="93"/>
      <c r="OED200" s="93"/>
      <c r="OEE200" s="93"/>
      <c r="OEF200" s="93"/>
      <c r="OEG200" s="93"/>
      <c r="OEH200" s="93"/>
      <c r="OEI200" s="93"/>
      <c r="OEJ200" s="93"/>
      <c r="OEK200" s="93"/>
      <c r="OEL200" s="93"/>
      <c r="OEM200" s="93"/>
      <c r="OEN200" s="93"/>
      <c r="OEO200" s="93"/>
      <c r="OEP200" s="93"/>
      <c r="OEQ200" s="93"/>
      <c r="OER200" s="93"/>
      <c r="OES200" s="93"/>
      <c r="OET200" s="93"/>
      <c r="OEU200" s="93"/>
      <c r="OEV200" s="93"/>
      <c r="OEW200" s="93"/>
      <c r="OEX200" s="93"/>
      <c r="OEY200" s="93"/>
      <c r="OEZ200" s="93"/>
      <c r="OFA200" s="93"/>
      <c r="OFB200" s="93"/>
      <c r="OFC200" s="93"/>
      <c r="OFD200" s="93"/>
      <c r="OFE200" s="93"/>
      <c r="OFF200" s="93"/>
      <c r="OFL200" s="93"/>
      <c r="OFO200" s="93"/>
      <c r="OFR200" s="93"/>
      <c r="OFU200" s="93"/>
      <c r="OFX200" s="93"/>
      <c r="OGA200" s="93"/>
      <c r="OGG200" s="93"/>
      <c r="OGP200" s="93"/>
      <c r="OGS200" s="93"/>
      <c r="OGV200" s="93"/>
      <c r="OGY200" s="93"/>
      <c r="OHK200" s="93"/>
      <c r="OHQ200" s="93"/>
      <c r="OHT200" s="93"/>
      <c r="OHW200" s="93"/>
      <c r="OHZ200" s="93"/>
      <c r="OIF200" s="93"/>
      <c r="OII200" s="93"/>
      <c r="OIL200" s="93"/>
      <c r="OIO200" s="93"/>
      <c r="OIQ200" s="93"/>
      <c r="OIR200" s="93"/>
      <c r="OIW200" s="93"/>
      <c r="OIZ200" s="93"/>
      <c r="OJC200" s="93"/>
      <c r="OJF200" s="93"/>
      <c r="OJI200" s="93"/>
      <c r="OJL200" s="93"/>
      <c r="OJO200" s="93"/>
      <c r="OJU200" s="93"/>
      <c r="OJX200" s="93"/>
      <c r="OKA200" s="93"/>
      <c r="OKC200" s="93"/>
      <c r="OKD200" s="93"/>
      <c r="OKL200" s="93"/>
      <c r="OKO200" s="93"/>
      <c r="OKR200" s="93"/>
      <c r="OLC200" s="93"/>
      <c r="OLD200" s="93"/>
      <c r="OLI200" s="93"/>
      <c r="OLM200" s="93"/>
      <c r="OLN200" s="93"/>
      <c r="OLV200" s="93"/>
      <c r="OLW200" s="93"/>
      <c r="OMW200" s="93"/>
      <c r="OMX200" s="93"/>
      <c r="OMY200" s="93"/>
      <c r="OMZ200" s="93"/>
      <c r="ONA200" s="93"/>
      <c r="ONB200" s="93"/>
      <c r="ONC200" s="93"/>
      <c r="OND200" s="93"/>
      <c r="ONE200" s="93"/>
      <c r="ONF200" s="93"/>
      <c r="ONG200" s="93"/>
      <c r="ONH200" s="93"/>
      <c r="ONI200" s="93"/>
      <c r="ONJ200" s="93"/>
      <c r="ONK200" s="93"/>
      <c r="ONL200" s="93"/>
      <c r="ONM200" s="93"/>
      <c r="ONN200" s="93"/>
      <c r="ONO200" s="93"/>
      <c r="ONP200" s="93"/>
      <c r="ONQ200" s="93"/>
      <c r="ONR200" s="93"/>
      <c r="ONS200" s="93"/>
      <c r="ONT200" s="93"/>
      <c r="ONU200" s="93"/>
      <c r="ONV200" s="93"/>
      <c r="ONW200" s="93"/>
      <c r="ONX200" s="93"/>
      <c r="ONY200" s="93"/>
      <c r="ONZ200" s="93"/>
      <c r="OOA200" s="93"/>
      <c r="OOB200" s="93"/>
      <c r="OOC200" s="93"/>
      <c r="OOD200" s="93"/>
      <c r="OOE200" s="93"/>
      <c r="OOF200" s="93"/>
      <c r="OOG200" s="93"/>
      <c r="OOH200" s="93"/>
      <c r="OOI200" s="93"/>
      <c r="OOJ200" s="93"/>
      <c r="OOK200" s="93"/>
      <c r="OOL200" s="93"/>
      <c r="OOM200" s="93"/>
      <c r="OON200" s="93"/>
      <c r="OOO200" s="93"/>
      <c r="OOP200" s="93"/>
      <c r="OOQ200" s="93"/>
      <c r="OOR200" s="93"/>
      <c r="OOS200" s="93"/>
      <c r="OOT200" s="93"/>
      <c r="OOU200" s="93"/>
      <c r="OOV200" s="93"/>
      <c r="OOW200" s="93"/>
      <c r="OOX200" s="93"/>
      <c r="OOY200" s="93"/>
      <c r="OOZ200" s="93"/>
      <c r="OPA200" s="93"/>
      <c r="OPB200" s="93"/>
      <c r="OPH200" s="93"/>
      <c r="OPK200" s="93"/>
      <c r="OPN200" s="93"/>
      <c r="OPQ200" s="93"/>
      <c r="OPT200" s="93"/>
      <c r="OPW200" s="93"/>
      <c r="OQC200" s="93"/>
      <c r="OQL200" s="93"/>
      <c r="OQO200" s="93"/>
      <c r="OQR200" s="93"/>
      <c r="OQU200" s="93"/>
      <c r="ORG200" s="93"/>
      <c r="ORM200" s="93"/>
      <c r="ORP200" s="93"/>
      <c r="ORS200" s="93"/>
      <c r="ORV200" s="93"/>
      <c r="OSB200" s="93"/>
      <c r="OSE200" s="93"/>
      <c r="OSH200" s="93"/>
      <c r="OSK200" s="93"/>
      <c r="OSM200" s="93"/>
      <c r="OSN200" s="93"/>
      <c r="OSS200" s="93"/>
      <c r="OSV200" s="93"/>
      <c r="OSY200" s="93"/>
      <c r="OTB200" s="93"/>
      <c r="OTE200" s="93"/>
      <c r="OTH200" s="93"/>
      <c r="OTK200" s="93"/>
      <c r="OTQ200" s="93"/>
      <c r="OTT200" s="93"/>
      <c r="OTW200" s="93"/>
      <c r="OTY200" s="93"/>
      <c r="OTZ200" s="93"/>
      <c r="OUH200" s="93"/>
      <c r="OUK200" s="93"/>
      <c r="OUN200" s="93"/>
      <c r="OUY200" s="93"/>
      <c r="OUZ200" s="93"/>
      <c r="OVE200" s="93"/>
      <c r="OVI200" s="93"/>
      <c r="OVJ200" s="93"/>
      <c r="OVR200" s="93"/>
      <c r="OVS200" s="93"/>
      <c r="OWS200" s="93"/>
      <c r="OWT200" s="93"/>
      <c r="OWU200" s="93"/>
      <c r="OWV200" s="93"/>
      <c r="OWW200" s="93"/>
      <c r="OWX200" s="93"/>
      <c r="OWY200" s="93"/>
      <c r="OWZ200" s="93"/>
      <c r="OXA200" s="93"/>
      <c r="OXB200" s="93"/>
      <c r="OXC200" s="93"/>
      <c r="OXD200" s="93"/>
      <c r="OXE200" s="93"/>
      <c r="OXF200" s="93"/>
      <c r="OXG200" s="93"/>
      <c r="OXH200" s="93"/>
      <c r="OXI200" s="93"/>
      <c r="OXJ200" s="93"/>
      <c r="OXK200" s="93"/>
      <c r="OXL200" s="93"/>
      <c r="OXM200" s="93"/>
      <c r="OXN200" s="93"/>
      <c r="OXO200" s="93"/>
      <c r="OXP200" s="93"/>
      <c r="OXQ200" s="93"/>
      <c r="OXR200" s="93"/>
      <c r="OXS200" s="93"/>
      <c r="OXT200" s="93"/>
      <c r="OXU200" s="93"/>
      <c r="OXV200" s="93"/>
      <c r="OXW200" s="93"/>
      <c r="OXX200" s="93"/>
      <c r="OXY200" s="93"/>
      <c r="OXZ200" s="93"/>
      <c r="OYA200" s="93"/>
      <c r="OYB200" s="93"/>
      <c r="OYC200" s="93"/>
      <c r="OYD200" s="93"/>
      <c r="OYE200" s="93"/>
      <c r="OYF200" s="93"/>
      <c r="OYG200" s="93"/>
      <c r="OYH200" s="93"/>
      <c r="OYI200" s="93"/>
      <c r="OYJ200" s="93"/>
      <c r="OYK200" s="93"/>
      <c r="OYL200" s="93"/>
      <c r="OYM200" s="93"/>
      <c r="OYN200" s="93"/>
      <c r="OYO200" s="93"/>
      <c r="OYP200" s="93"/>
      <c r="OYQ200" s="93"/>
      <c r="OYR200" s="93"/>
      <c r="OYS200" s="93"/>
      <c r="OYT200" s="93"/>
      <c r="OYU200" s="93"/>
      <c r="OYV200" s="93"/>
      <c r="OYW200" s="93"/>
      <c r="OYX200" s="93"/>
      <c r="OZD200" s="93"/>
      <c r="OZG200" s="93"/>
      <c r="OZJ200" s="93"/>
      <c r="OZM200" s="93"/>
      <c r="OZP200" s="93"/>
      <c r="OZS200" s="93"/>
      <c r="OZY200" s="93"/>
      <c r="PAH200" s="93"/>
      <c r="PAK200" s="93"/>
      <c r="PAN200" s="93"/>
      <c r="PAQ200" s="93"/>
      <c r="PBC200" s="93"/>
      <c r="PBI200" s="93"/>
      <c r="PBL200" s="93"/>
      <c r="PBO200" s="93"/>
      <c r="PBR200" s="93"/>
      <c r="PBX200" s="93"/>
      <c r="PCA200" s="93"/>
      <c r="PCD200" s="93"/>
      <c r="PCG200" s="93"/>
      <c r="PCI200" s="93"/>
      <c r="PCJ200" s="93"/>
      <c r="PCO200" s="93"/>
      <c r="PCR200" s="93"/>
      <c r="PCU200" s="93"/>
      <c r="PCX200" s="93"/>
      <c r="PDA200" s="93"/>
      <c r="PDD200" s="93"/>
      <c r="PDG200" s="93"/>
      <c r="PDM200" s="93"/>
      <c r="PDP200" s="93"/>
      <c r="PDS200" s="93"/>
      <c r="PDU200" s="93"/>
      <c r="PDV200" s="93"/>
      <c r="PED200" s="93"/>
      <c r="PEG200" s="93"/>
      <c r="PEJ200" s="93"/>
      <c r="PEU200" s="93"/>
      <c r="PEV200" s="93"/>
      <c r="PFA200" s="93"/>
      <c r="PFE200" s="93"/>
      <c r="PFF200" s="93"/>
      <c r="PFN200" s="93"/>
      <c r="PFO200" s="93"/>
      <c r="PGO200" s="93"/>
      <c r="PGP200" s="93"/>
      <c r="PGQ200" s="93"/>
      <c r="PGR200" s="93"/>
      <c r="PGS200" s="93"/>
      <c r="PGT200" s="93"/>
      <c r="PGU200" s="93"/>
      <c r="PGV200" s="93"/>
      <c r="PGW200" s="93"/>
      <c r="PGX200" s="93"/>
      <c r="PGY200" s="93"/>
      <c r="PGZ200" s="93"/>
      <c r="PHA200" s="93"/>
      <c r="PHB200" s="93"/>
      <c r="PHC200" s="93"/>
      <c r="PHD200" s="93"/>
      <c r="PHE200" s="93"/>
      <c r="PHF200" s="93"/>
      <c r="PHG200" s="93"/>
      <c r="PHH200" s="93"/>
      <c r="PHI200" s="93"/>
      <c r="PHJ200" s="93"/>
      <c r="PHK200" s="93"/>
      <c r="PHL200" s="93"/>
      <c r="PHM200" s="93"/>
      <c r="PHN200" s="93"/>
      <c r="PHO200" s="93"/>
      <c r="PHP200" s="93"/>
      <c r="PHQ200" s="93"/>
      <c r="PHR200" s="93"/>
      <c r="PHS200" s="93"/>
      <c r="PHT200" s="93"/>
      <c r="PHU200" s="93"/>
      <c r="PHV200" s="93"/>
      <c r="PHW200" s="93"/>
      <c r="PHX200" s="93"/>
      <c r="PHY200" s="93"/>
      <c r="PHZ200" s="93"/>
      <c r="PIA200" s="93"/>
      <c r="PIB200" s="93"/>
      <c r="PIC200" s="93"/>
      <c r="PID200" s="93"/>
      <c r="PIE200" s="93"/>
      <c r="PIF200" s="93"/>
      <c r="PIG200" s="93"/>
      <c r="PIH200" s="93"/>
      <c r="PII200" s="93"/>
      <c r="PIJ200" s="93"/>
      <c r="PIK200" s="93"/>
      <c r="PIL200" s="93"/>
      <c r="PIM200" s="93"/>
      <c r="PIN200" s="93"/>
      <c r="PIO200" s="93"/>
      <c r="PIP200" s="93"/>
      <c r="PIQ200" s="93"/>
      <c r="PIR200" s="93"/>
      <c r="PIS200" s="93"/>
      <c r="PIT200" s="93"/>
      <c r="PIZ200" s="93"/>
      <c r="PJC200" s="93"/>
      <c r="PJF200" s="93"/>
      <c r="PJI200" s="93"/>
      <c r="PJL200" s="93"/>
      <c r="PJO200" s="93"/>
      <c r="PJU200" s="93"/>
      <c r="PKD200" s="93"/>
      <c r="PKG200" s="93"/>
      <c r="PKJ200" s="93"/>
      <c r="PKM200" s="93"/>
      <c r="PKY200" s="93"/>
      <c r="PLE200" s="93"/>
      <c r="PLH200" s="93"/>
      <c r="PLK200" s="93"/>
      <c r="PLN200" s="93"/>
      <c r="PLT200" s="93"/>
      <c r="PLW200" s="93"/>
      <c r="PLZ200" s="93"/>
      <c r="PMC200" s="93"/>
      <c r="PME200" s="93"/>
      <c r="PMF200" s="93"/>
      <c r="PMK200" s="93"/>
      <c r="PMN200" s="93"/>
      <c r="PMQ200" s="93"/>
      <c r="PMT200" s="93"/>
      <c r="PMW200" s="93"/>
      <c r="PMZ200" s="93"/>
      <c r="PNC200" s="93"/>
      <c r="PNI200" s="93"/>
      <c r="PNL200" s="93"/>
      <c r="PNO200" s="93"/>
      <c r="PNQ200" s="93"/>
      <c r="PNR200" s="93"/>
      <c r="PNZ200" s="93"/>
      <c r="POC200" s="93"/>
      <c r="POF200" s="93"/>
      <c r="POQ200" s="93"/>
      <c r="POR200" s="93"/>
      <c r="POW200" s="93"/>
      <c r="PPA200" s="93"/>
      <c r="PPB200" s="93"/>
      <c r="PPJ200" s="93"/>
      <c r="PPK200" s="93"/>
      <c r="PQK200" s="93"/>
      <c r="PQL200" s="93"/>
      <c r="PQM200" s="93"/>
      <c r="PQN200" s="93"/>
      <c r="PQO200" s="93"/>
      <c r="PQP200" s="93"/>
      <c r="PQQ200" s="93"/>
      <c r="PQR200" s="93"/>
      <c r="PQS200" s="93"/>
      <c r="PQT200" s="93"/>
      <c r="PQU200" s="93"/>
      <c r="PQV200" s="93"/>
      <c r="PQW200" s="93"/>
      <c r="PQX200" s="93"/>
      <c r="PQY200" s="93"/>
      <c r="PQZ200" s="93"/>
      <c r="PRA200" s="93"/>
      <c r="PRB200" s="93"/>
      <c r="PRC200" s="93"/>
      <c r="PRD200" s="93"/>
      <c r="PRE200" s="93"/>
      <c r="PRF200" s="93"/>
      <c r="PRG200" s="93"/>
      <c r="PRH200" s="93"/>
      <c r="PRI200" s="93"/>
      <c r="PRJ200" s="93"/>
      <c r="PRK200" s="93"/>
      <c r="PRL200" s="93"/>
      <c r="PRM200" s="93"/>
      <c r="PRN200" s="93"/>
      <c r="PRO200" s="93"/>
      <c r="PRP200" s="93"/>
      <c r="PRQ200" s="93"/>
      <c r="PRR200" s="93"/>
      <c r="PRS200" s="93"/>
      <c r="PRT200" s="93"/>
      <c r="PRU200" s="93"/>
      <c r="PRV200" s="93"/>
      <c r="PRW200" s="93"/>
      <c r="PRX200" s="93"/>
      <c r="PRY200" s="93"/>
      <c r="PRZ200" s="93"/>
      <c r="PSA200" s="93"/>
      <c r="PSB200" s="93"/>
      <c r="PSC200" s="93"/>
      <c r="PSD200" s="93"/>
      <c r="PSE200" s="93"/>
      <c r="PSF200" s="93"/>
      <c r="PSG200" s="93"/>
      <c r="PSH200" s="93"/>
      <c r="PSI200" s="93"/>
      <c r="PSJ200" s="93"/>
      <c r="PSK200" s="93"/>
      <c r="PSL200" s="93"/>
      <c r="PSM200" s="93"/>
      <c r="PSN200" s="93"/>
      <c r="PSO200" s="93"/>
      <c r="PSP200" s="93"/>
      <c r="PSV200" s="93"/>
      <c r="PSY200" s="93"/>
      <c r="PTB200" s="93"/>
      <c r="PTE200" s="93"/>
      <c r="PTH200" s="93"/>
      <c r="PTK200" s="93"/>
      <c r="PTQ200" s="93"/>
      <c r="PTZ200" s="93"/>
      <c r="PUC200" s="93"/>
      <c r="PUF200" s="93"/>
      <c r="PUI200" s="93"/>
      <c r="PUU200" s="93"/>
      <c r="PVA200" s="93"/>
      <c r="PVD200" s="93"/>
      <c r="PVG200" s="93"/>
      <c r="PVJ200" s="93"/>
      <c r="PVP200" s="93"/>
      <c r="PVS200" s="93"/>
      <c r="PVV200" s="93"/>
      <c r="PVY200" s="93"/>
      <c r="PWA200" s="93"/>
      <c r="PWB200" s="93"/>
      <c r="PWG200" s="93"/>
      <c r="PWJ200" s="93"/>
      <c r="PWM200" s="93"/>
      <c r="PWP200" s="93"/>
      <c r="PWS200" s="93"/>
      <c r="PWV200" s="93"/>
      <c r="PWY200" s="93"/>
      <c r="PXE200" s="93"/>
      <c r="PXH200" s="93"/>
      <c r="PXK200" s="93"/>
      <c r="PXM200" s="93"/>
      <c r="PXN200" s="93"/>
      <c r="PXV200" s="93"/>
      <c r="PXY200" s="93"/>
      <c r="PYB200" s="93"/>
      <c r="PYM200" s="93"/>
      <c r="PYN200" s="93"/>
      <c r="PYS200" s="93"/>
      <c r="PYW200" s="93"/>
      <c r="PYX200" s="93"/>
      <c r="PZF200" s="93"/>
      <c r="PZG200" s="93"/>
      <c r="QAG200" s="93"/>
      <c r="QAH200" s="93"/>
      <c r="QAI200" s="93"/>
      <c r="QAJ200" s="93"/>
      <c r="QAK200" s="93"/>
      <c r="QAL200" s="93"/>
      <c r="QAM200" s="93"/>
      <c r="QAN200" s="93"/>
      <c r="QAO200" s="93"/>
      <c r="QAP200" s="93"/>
      <c r="QAQ200" s="93"/>
      <c r="QAR200" s="93"/>
      <c r="QAS200" s="93"/>
      <c r="QAT200" s="93"/>
      <c r="QAU200" s="93"/>
      <c r="QAV200" s="93"/>
      <c r="QAW200" s="93"/>
      <c r="QAX200" s="93"/>
      <c r="QAY200" s="93"/>
      <c r="QAZ200" s="93"/>
      <c r="QBA200" s="93"/>
      <c r="QBB200" s="93"/>
      <c r="QBC200" s="93"/>
      <c r="QBD200" s="93"/>
      <c r="QBE200" s="93"/>
      <c r="QBF200" s="93"/>
      <c r="QBG200" s="93"/>
      <c r="QBH200" s="93"/>
      <c r="QBI200" s="93"/>
      <c r="QBJ200" s="93"/>
      <c r="QBK200" s="93"/>
      <c r="QBL200" s="93"/>
      <c r="QBM200" s="93"/>
      <c r="QBN200" s="93"/>
      <c r="QBO200" s="93"/>
      <c r="QBP200" s="93"/>
      <c r="QBQ200" s="93"/>
      <c r="QBR200" s="93"/>
      <c r="QBS200" s="93"/>
      <c r="QBT200" s="93"/>
      <c r="QBU200" s="93"/>
      <c r="QBV200" s="93"/>
      <c r="QBW200" s="93"/>
      <c r="QBX200" s="93"/>
      <c r="QBY200" s="93"/>
      <c r="QBZ200" s="93"/>
      <c r="QCA200" s="93"/>
      <c r="QCB200" s="93"/>
      <c r="QCC200" s="93"/>
      <c r="QCD200" s="93"/>
      <c r="QCE200" s="93"/>
      <c r="QCF200" s="93"/>
      <c r="QCG200" s="93"/>
      <c r="QCH200" s="93"/>
      <c r="QCI200" s="93"/>
      <c r="QCJ200" s="93"/>
      <c r="QCK200" s="93"/>
      <c r="QCL200" s="93"/>
      <c r="QCR200" s="93"/>
      <c r="QCU200" s="93"/>
      <c r="QCX200" s="93"/>
      <c r="QDA200" s="93"/>
      <c r="QDD200" s="93"/>
      <c r="QDG200" s="93"/>
      <c r="QDM200" s="93"/>
      <c r="QDV200" s="93"/>
      <c r="QDY200" s="93"/>
      <c r="QEB200" s="93"/>
      <c r="QEE200" s="93"/>
      <c r="QEQ200" s="93"/>
      <c r="QEW200" s="93"/>
      <c r="QEZ200" s="93"/>
      <c r="QFC200" s="93"/>
      <c r="QFF200" s="93"/>
      <c r="QFL200" s="93"/>
      <c r="QFO200" s="93"/>
      <c r="QFR200" s="93"/>
      <c r="QFU200" s="93"/>
      <c r="QFW200" s="93"/>
      <c r="QFX200" s="93"/>
      <c r="QGC200" s="93"/>
      <c r="QGF200" s="93"/>
      <c r="QGI200" s="93"/>
      <c r="QGL200" s="93"/>
      <c r="QGO200" s="93"/>
      <c r="QGR200" s="93"/>
      <c r="QGU200" s="93"/>
      <c r="QHA200" s="93"/>
      <c r="QHD200" s="93"/>
      <c r="QHG200" s="93"/>
      <c r="QHI200" s="93"/>
      <c r="QHJ200" s="93"/>
      <c r="QHR200" s="93"/>
      <c r="QHU200" s="93"/>
      <c r="QHX200" s="93"/>
      <c r="QII200" s="93"/>
      <c r="QIJ200" s="93"/>
      <c r="QIO200" s="93"/>
      <c r="QIS200" s="93"/>
      <c r="QIT200" s="93"/>
      <c r="QJB200" s="93"/>
      <c r="QJC200" s="93"/>
      <c r="QKC200" s="93"/>
      <c r="QKD200" s="93"/>
      <c r="QKE200" s="93"/>
      <c r="QKF200" s="93"/>
      <c r="QKG200" s="93"/>
      <c r="QKH200" s="93"/>
      <c r="QKI200" s="93"/>
      <c r="QKJ200" s="93"/>
      <c r="QKK200" s="93"/>
      <c r="QKL200" s="93"/>
      <c r="QKM200" s="93"/>
      <c r="QKN200" s="93"/>
      <c r="QKO200" s="93"/>
      <c r="QKP200" s="93"/>
      <c r="QKQ200" s="93"/>
      <c r="QKR200" s="93"/>
      <c r="QKS200" s="93"/>
      <c r="QKT200" s="93"/>
      <c r="QKU200" s="93"/>
      <c r="QKV200" s="93"/>
      <c r="QKW200" s="93"/>
      <c r="QKX200" s="93"/>
      <c r="QKY200" s="93"/>
      <c r="QKZ200" s="93"/>
      <c r="QLA200" s="93"/>
      <c r="QLB200" s="93"/>
      <c r="QLC200" s="93"/>
      <c r="QLD200" s="93"/>
      <c r="QLE200" s="93"/>
      <c r="QLF200" s="93"/>
      <c r="QLG200" s="93"/>
      <c r="QLH200" s="93"/>
      <c r="QLI200" s="93"/>
      <c r="QLJ200" s="93"/>
      <c r="QLK200" s="93"/>
      <c r="QLL200" s="93"/>
      <c r="QLM200" s="93"/>
      <c r="QLN200" s="93"/>
      <c r="QLO200" s="93"/>
      <c r="QLP200" s="93"/>
      <c r="QLQ200" s="93"/>
      <c r="QLR200" s="93"/>
      <c r="QLS200" s="93"/>
      <c r="QLT200" s="93"/>
      <c r="QLU200" s="93"/>
      <c r="QLV200" s="93"/>
      <c r="QLW200" s="93"/>
      <c r="QLX200" s="93"/>
      <c r="QLY200" s="93"/>
      <c r="QLZ200" s="93"/>
      <c r="QMA200" s="93"/>
      <c r="QMB200" s="93"/>
      <c r="QMC200" s="93"/>
      <c r="QMD200" s="93"/>
      <c r="QME200" s="93"/>
      <c r="QMF200" s="93"/>
      <c r="QMG200" s="93"/>
      <c r="QMH200" s="93"/>
      <c r="QMN200" s="93"/>
      <c r="QMQ200" s="93"/>
      <c r="QMT200" s="93"/>
      <c r="QMW200" s="93"/>
      <c r="QMZ200" s="93"/>
      <c r="QNC200" s="93"/>
      <c r="QNI200" s="93"/>
      <c r="QNR200" s="93"/>
      <c r="QNU200" s="93"/>
      <c r="QNX200" s="93"/>
      <c r="QOA200" s="93"/>
      <c r="QOM200" s="93"/>
      <c r="QOS200" s="93"/>
      <c r="QOV200" s="93"/>
      <c r="QOY200" s="93"/>
      <c r="QPB200" s="93"/>
      <c r="QPH200" s="93"/>
      <c r="QPK200" s="93"/>
      <c r="QPN200" s="93"/>
      <c r="QPQ200" s="93"/>
      <c r="QPS200" s="93"/>
      <c r="QPT200" s="93"/>
      <c r="QPY200" s="93"/>
      <c r="QQB200" s="93"/>
      <c r="QQE200" s="93"/>
      <c r="QQH200" s="93"/>
      <c r="QQK200" s="93"/>
      <c r="QQN200" s="93"/>
      <c r="QQQ200" s="93"/>
      <c r="QQW200" s="93"/>
      <c r="QQZ200" s="93"/>
      <c r="QRC200" s="93"/>
      <c r="QRE200" s="93"/>
      <c r="QRF200" s="93"/>
      <c r="QRN200" s="93"/>
      <c r="QRQ200" s="93"/>
      <c r="QRT200" s="93"/>
      <c r="QSE200" s="93"/>
      <c r="QSF200" s="93"/>
      <c r="QSK200" s="93"/>
      <c r="QSO200" s="93"/>
      <c r="QSP200" s="93"/>
      <c r="QSX200" s="93"/>
      <c r="QSY200" s="93"/>
      <c r="QTY200" s="93"/>
      <c r="QTZ200" s="93"/>
      <c r="QUA200" s="93"/>
      <c r="QUB200" s="93"/>
      <c r="QUC200" s="93"/>
      <c r="QUD200" s="93"/>
      <c r="QUE200" s="93"/>
      <c r="QUF200" s="93"/>
      <c r="QUG200" s="93"/>
      <c r="QUH200" s="93"/>
      <c r="QUI200" s="93"/>
      <c r="QUJ200" s="93"/>
      <c r="QUK200" s="93"/>
      <c r="QUL200" s="93"/>
      <c r="QUM200" s="93"/>
      <c r="QUN200" s="93"/>
      <c r="QUO200" s="93"/>
      <c r="QUP200" s="93"/>
      <c r="QUQ200" s="93"/>
      <c r="QUR200" s="93"/>
      <c r="QUS200" s="93"/>
      <c r="QUT200" s="93"/>
      <c r="QUU200" s="93"/>
      <c r="QUV200" s="93"/>
      <c r="QUW200" s="93"/>
      <c r="QUX200" s="93"/>
      <c r="QUY200" s="93"/>
      <c r="QUZ200" s="93"/>
      <c r="QVA200" s="93"/>
      <c r="QVB200" s="93"/>
      <c r="QVC200" s="93"/>
      <c r="QVD200" s="93"/>
      <c r="QVE200" s="93"/>
      <c r="QVF200" s="93"/>
      <c r="QVG200" s="93"/>
      <c r="QVH200" s="93"/>
      <c r="QVI200" s="93"/>
      <c r="QVJ200" s="93"/>
      <c r="QVK200" s="93"/>
      <c r="QVL200" s="93"/>
      <c r="QVM200" s="93"/>
      <c r="QVN200" s="93"/>
      <c r="QVO200" s="93"/>
      <c r="QVP200" s="93"/>
      <c r="QVQ200" s="93"/>
      <c r="QVR200" s="93"/>
      <c r="QVS200" s="93"/>
      <c r="QVT200" s="93"/>
      <c r="QVU200" s="93"/>
      <c r="QVV200" s="93"/>
      <c r="QVW200" s="93"/>
      <c r="QVX200" s="93"/>
      <c r="QVY200" s="93"/>
      <c r="QVZ200" s="93"/>
      <c r="QWA200" s="93"/>
      <c r="QWB200" s="93"/>
      <c r="QWC200" s="93"/>
      <c r="QWD200" s="93"/>
      <c r="QWJ200" s="93"/>
      <c r="QWM200" s="93"/>
      <c r="QWP200" s="93"/>
      <c r="QWS200" s="93"/>
      <c r="QWV200" s="93"/>
      <c r="QWY200" s="93"/>
      <c r="QXE200" s="93"/>
      <c r="QXN200" s="93"/>
      <c r="QXQ200" s="93"/>
      <c r="QXT200" s="93"/>
      <c r="QXW200" s="93"/>
      <c r="QYI200" s="93"/>
      <c r="QYO200" s="93"/>
      <c r="QYR200" s="93"/>
      <c r="QYU200" s="93"/>
      <c r="QYX200" s="93"/>
      <c r="QZD200" s="93"/>
      <c r="QZG200" s="93"/>
      <c r="QZJ200" s="93"/>
      <c r="QZM200" s="93"/>
      <c r="QZO200" s="93"/>
      <c r="QZP200" s="93"/>
      <c r="QZU200" s="93"/>
      <c r="QZX200" s="93"/>
      <c r="RAA200" s="93"/>
      <c r="RAD200" s="93"/>
      <c r="RAG200" s="93"/>
      <c r="RAJ200" s="93"/>
      <c r="RAM200" s="93"/>
      <c r="RAS200" s="93"/>
      <c r="RAV200" s="93"/>
      <c r="RAY200" s="93"/>
      <c r="RBA200" s="93"/>
      <c r="RBB200" s="93"/>
      <c r="RBJ200" s="93"/>
      <c r="RBM200" s="93"/>
      <c r="RBP200" s="93"/>
      <c r="RCA200" s="93"/>
      <c r="RCB200" s="93"/>
      <c r="RCG200" s="93"/>
      <c r="RCK200" s="93"/>
      <c r="RCL200" s="93"/>
      <c r="RCT200" s="93"/>
      <c r="RCU200" s="93"/>
      <c r="RDU200" s="93"/>
      <c r="RDV200" s="93"/>
      <c r="RDW200" s="93"/>
      <c r="RDX200" s="93"/>
      <c r="RDY200" s="93"/>
      <c r="RDZ200" s="93"/>
      <c r="REA200" s="93"/>
      <c r="REB200" s="93"/>
      <c r="REC200" s="93"/>
      <c r="RED200" s="93"/>
      <c r="REE200" s="93"/>
      <c r="REF200" s="93"/>
      <c r="REG200" s="93"/>
      <c r="REH200" s="93"/>
      <c r="REI200" s="93"/>
      <c r="REJ200" s="93"/>
      <c r="REK200" s="93"/>
      <c r="REL200" s="93"/>
      <c r="REM200" s="93"/>
      <c r="REN200" s="93"/>
      <c r="REO200" s="93"/>
      <c r="REP200" s="93"/>
      <c r="REQ200" s="93"/>
      <c r="RER200" s="93"/>
      <c r="RES200" s="93"/>
      <c r="RET200" s="93"/>
      <c r="REU200" s="93"/>
      <c r="REV200" s="93"/>
      <c r="REW200" s="93"/>
      <c r="REX200" s="93"/>
      <c r="REY200" s="93"/>
      <c r="REZ200" s="93"/>
      <c r="RFA200" s="93"/>
      <c r="RFB200" s="93"/>
      <c r="RFC200" s="93"/>
      <c r="RFD200" s="93"/>
      <c r="RFE200" s="93"/>
      <c r="RFF200" s="93"/>
      <c r="RFG200" s="93"/>
      <c r="RFH200" s="93"/>
      <c r="RFI200" s="93"/>
      <c r="RFJ200" s="93"/>
      <c r="RFK200" s="93"/>
      <c r="RFL200" s="93"/>
      <c r="RFM200" s="93"/>
      <c r="RFN200" s="93"/>
      <c r="RFO200" s="93"/>
      <c r="RFP200" s="93"/>
      <c r="RFQ200" s="93"/>
      <c r="RFR200" s="93"/>
      <c r="RFS200" s="93"/>
      <c r="RFT200" s="93"/>
      <c r="RFU200" s="93"/>
      <c r="RFV200" s="93"/>
      <c r="RFW200" s="93"/>
      <c r="RFX200" s="93"/>
      <c r="RFY200" s="93"/>
      <c r="RFZ200" s="93"/>
      <c r="RGF200" s="93"/>
      <c r="RGI200" s="93"/>
      <c r="RGL200" s="93"/>
      <c r="RGO200" s="93"/>
      <c r="RGR200" s="93"/>
      <c r="RGU200" s="93"/>
      <c r="RHA200" s="93"/>
      <c r="RHJ200" s="93"/>
      <c r="RHM200" s="93"/>
      <c r="RHP200" s="93"/>
      <c r="RHS200" s="93"/>
      <c r="RIE200" s="93"/>
      <c r="RIK200" s="93"/>
      <c r="RIN200" s="93"/>
      <c r="RIQ200" s="93"/>
      <c r="RIT200" s="93"/>
      <c r="RIZ200" s="93"/>
      <c r="RJC200" s="93"/>
      <c r="RJF200" s="93"/>
      <c r="RJI200" s="93"/>
      <c r="RJK200" s="93"/>
      <c r="RJL200" s="93"/>
      <c r="RJQ200" s="93"/>
      <c r="RJT200" s="93"/>
      <c r="RJW200" s="93"/>
      <c r="RJZ200" s="93"/>
      <c r="RKC200" s="93"/>
      <c r="RKF200" s="93"/>
      <c r="RKI200" s="93"/>
      <c r="RKO200" s="93"/>
      <c r="RKR200" s="93"/>
      <c r="RKU200" s="93"/>
      <c r="RKW200" s="93"/>
      <c r="RKX200" s="93"/>
      <c r="RLF200" s="93"/>
      <c r="RLI200" s="93"/>
      <c r="RLL200" s="93"/>
      <c r="RLW200" s="93"/>
      <c r="RLX200" s="93"/>
      <c r="RMC200" s="93"/>
      <c r="RMG200" s="93"/>
      <c r="RMH200" s="93"/>
      <c r="RMP200" s="93"/>
      <c r="RMQ200" s="93"/>
      <c r="RNQ200" s="93"/>
      <c r="RNR200" s="93"/>
      <c r="RNS200" s="93"/>
      <c r="RNT200" s="93"/>
      <c r="RNU200" s="93"/>
      <c r="RNV200" s="93"/>
      <c r="RNW200" s="93"/>
      <c r="RNX200" s="93"/>
      <c r="RNY200" s="93"/>
      <c r="RNZ200" s="93"/>
      <c r="ROA200" s="93"/>
      <c r="ROB200" s="93"/>
      <c r="ROC200" s="93"/>
      <c r="ROD200" s="93"/>
      <c r="ROE200" s="93"/>
      <c r="ROF200" s="93"/>
      <c r="ROG200" s="93"/>
      <c r="ROH200" s="93"/>
      <c r="ROI200" s="93"/>
      <c r="ROJ200" s="93"/>
      <c r="ROK200" s="93"/>
      <c r="ROL200" s="93"/>
      <c r="ROM200" s="93"/>
      <c r="RON200" s="93"/>
      <c r="ROO200" s="93"/>
      <c r="ROP200" s="93"/>
      <c r="ROQ200" s="93"/>
      <c r="ROR200" s="93"/>
      <c r="ROS200" s="93"/>
      <c r="ROT200" s="93"/>
      <c r="ROU200" s="93"/>
      <c r="ROV200" s="93"/>
      <c r="ROW200" s="93"/>
      <c r="ROX200" s="93"/>
      <c r="ROY200" s="93"/>
      <c r="ROZ200" s="93"/>
      <c r="RPA200" s="93"/>
      <c r="RPB200" s="93"/>
      <c r="RPC200" s="93"/>
      <c r="RPD200" s="93"/>
      <c r="RPE200" s="93"/>
      <c r="RPF200" s="93"/>
      <c r="RPG200" s="93"/>
      <c r="RPH200" s="93"/>
      <c r="RPI200" s="93"/>
      <c r="RPJ200" s="93"/>
      <c r="RPK200" s="93"/>
      <c r="RPL200" s="93"/>
      <c r="RPM200" s="93"/>
      <c r="RPN200" s="93"/>
      <c r="RPO200" s="93"/>
      <c r="RPP200" s="93"/>
      <c r="RPQ200" s="93"/>
      <c r="RPR200" s="93"/>
      <c r="RPS200" s="93"/>
      <c r="RPT200" s="93"/>
      <c r="RPU200" s="93"/>
      <c r="RPV200" s="93"/>
      <c r="RQB200" s="93"/>
      <c r="RQE200" s="93"/>
      <c r="RQH200" s="93"/>
      <c r="RQK200" s="93"/>
      <c r="RQN200" s="93"/>
      <c r="RQQ200" s="93"/>
      <c r="RQW200" s="93"/>
      <c r="RRF200" s="93"/>
      <c r="RRI200" s="93"/>
      <c r="RRL200" s="93"/>
      <c r="RRO200" s="93"/>
      <c r="RSA200" s="93"/>
      <c r="RSG200" s="93"/>
      <c r="RSJ200" s="93"/>
      <c r="RSM200" s="93"/>
      <c r="RSP200" s="93"/>
      <c r="RSV200" s="93"/>
      <c r="RSY200" s="93"/>
      <c r="RTB200" s="93"/>
      <c r="RTE200" s="93"/>
      <c r="RTG200" s="93"/>
      <c r="RTH200" s="93"/>
      <c r="RTM200" s="93"/>
      <c r="RTP200" s="93"/>
      <c r="RTS200" s="93"/>
      <c r="RTV200" s="93"/>
      <c r="RTY200" s="93"/>
      <c r="RUB200" s="93"/>
      <c r="RUE200" s="93"/>
      <c r="RUK200" s="93"/>
      <c r="RUN200" s="93"/>
      <c r="RUQ200" s="93"/>
      <c r="RUS200" s="93"/>
      <c r="RUT200" s="93"/>
      <c r="RVB200" s="93"/>
      <c r="RVE200" s="93"/>
      <c r="RVH200" s="93"/>
      <c r="RVS200" s="93"/>
      <c r="RVT200" s="93"/>
      <c r="RVY200" s="93"/>
      <c r="RWC200" s="93"/>
      <c r="RWD200" s="93"/>
      <c r="RWL200" s="93"/>
      <c r="RWM200" s="93"/>
      <c r="RXM200" s="93"/>
      <c r="RXN200" s="93"/>
      <c r="RXO200" s="93"/>
      <c r="RXP200" s="93"/>
      <c r="RXQ200" s="93"/>
      <c r="RXR200" s="93"/>
      <c r="RXS200" s="93"/>
      <c r="RXT200" s="93"/>
      <c r="RXU200" s="93"/>
      <c r="RXV200" s="93"/>
      <c r="RXW200" s="93"/>
      <c r="RXX200" s="93"/>
      <c r="RXY200" s="93"/>
      <c r="RXZ200" s="93"/>
      <c r="RYA200" s="93"/>
      <c r="RYB200" s="93"/>
      <c r="RYC200" s="93"/>
      <c r="RYD200" s="93"/>
      <c r="RYE200" s="93"/>
      <c r="RYF200" s="93"/>
      <c r="RYG200" s="93"/>
      <c r="RYH200" s="93"/>
      <c r="RYI200" s="93"/>
      <c r="RYJ200" s="93"/>
      <c r="RYK200" s="93"/>
      <c r="RYL200" s="93"/>
      <c r="RYM200" s="93"/>
      <c r="RYN200" s="93"/>
      <c r="RYO200" s="93"/>
      <c r="RYP200" s="93"/>
      <c r="RYQ200" s="93"/>
      <c r="RYR200" s="93"/>
      <c r="RYS200" s="93"/>
      <c r="RYT200" s="93"/>
      <c r="RYU200" s="93"/>
      <c r="RYV200" s="93"/>
      <c r="RYW200" s="93"/>
      <c r="RYX200" s="93"/>
      <c r="RYY200" s="93"/>
      <c r="RYZ200" s="93"/>
      <c r="RZA200" s="93"/>
      <c r="RZB200" s="93"/>
      <c r="RZC200" s="93"/>
      <c r="RZD200" s="93"/>
      <c r="RZE200" s="93"/>
      <c r="RZF200" s="93"/>
      <c r="RZG200" s="93"/>
      <c r="RZH200" s="93"/>
      <c r="RZI200" s="93"/>
      <c r="RZJ200" s="93"/>
      <c r="RZK200" s="93"/>
      <c r="RZL200" s="93"/>
      <c r="RZM200" s="93"/>
      <c r="RZN200" s="93"/>
      <c r="RZO200" s="93"/>
      <c r="RZP200" s="93"/>
      <c r="RZQ200" s="93"/>
      <c r="RZR200" s="93"/>
      <c r="RZX200" s="93"/>
      <c r="SAA200" s="93"/>
      <c r="SAD200" s="93"/>
      <c r="SAG200" s="93"/>
      <c r="SAJ200" s="93"/>
      <c r="SAM200" s="93"/>
      <c r="SAS200" s="93"/>
      <c r="SBB200" s="93"/>
      <c r="SBE200" s="93"/>
      <c r="SBH200" s="93"/>
      <c r="SBK200" s="93"/>
      <c r="SBW200" s="93"/>
      <c r="SCC200" s="93"/>
      <c r="SCF200" s="93"/>
      <c r="SCI200" s="93"/>
      <c r="SCL200" s="93"/>
      <c r="SCR200" s="93"/>
      <c r="SCU200" s="93"/>
      <c r="SCX200" s="93"/>
      <c r="SDA200" s="93"/>
      <c r="SDC200" s="93"/>
      <c r="SDD200" s="93"/>
      <c r="SDI200" s="93"/>
      <c r="SDL200" s="93"/>
      <c r="SDO200" s="93"/>
      <c r="SDR200" s="93"/>
      <c r="SDU200" s="93"/>
      <c r="SDX200" s="93"/>
      <c r="SEA200" s="93"/>
      <c r="SEG200" s="93"/>
      <c r="SEJ200" s="93"/>
      <c r="SEM200" s="93"/>
      <c r="SEO200" s="93"/>
      <c r="SEP200" s="93"/>
      <c r="SEX200" s="93"/>
      <c r="SFA200" s="93"/>
      <c r="SFD200" s="93"/>
      <c r="SFO200" s="93"/>
      <c r="SFP200" s="93"/>
      <c r="SFU200" s="93"/>
      <c r="SFY200" s="93"/>
      <c r="SFZ200" s="93"/>
      <c r="SGH200" s="93"/>
      <c r="SGI200" s="93"/>
      <c r="SHI200" s="93"/>
      <c r="SHJ200" s="93"/>
      <c r="SHK200" s="93"/>
      <c r="SHL200" s="93"/>
      <c r="SHM200" s="93"/>
      <c r="SHN200" s="93"/>
      <c r="SHO200" s="93"/>
      <c r="SHP200" s="93"/>
      <c r="SHQ200" s="93"/>
      <c r="SHR200" s="93"/>
      <c r="SHS200" s="93"/>
      <c r="SHT200" s="93"/>
      <c r="SHU200" s="93"/>
      <c r="SHV200" s="93"/>
      <c r="SHW200" s="93"/>
      <c r="SHX200" s="93"/>
      <c r="SHY200" s="93"/>
      <c r="SHZ200" s="93"/>
      <c r="SIA200" s="93"/>
      <c r="SIB200" s="93"/>
      <c r="SIC200" s="93"/>
      <c r="SID200" s="93"/>
      <c r="SIE200" s="93"/>
      <c r="SIF200" s="93"/>
      <c r="SIG200" s="93"/>
      <c r="SIH200" s="93"/>
      <c r="SII200" s="93"/>
      <c r="SIJ200" s="93"/>
      <c r="SIK200" s="93"/>
      <c r="SIL200" s="93"/>
      <c r="SIM200" s="93"/>
      <c r="SIN200" s="93"/>
      <c r="SIO200" s="93"/>
      <c r="SIP200" s="93"/>
      <c r="SIQ200" s="93"/>
      <c r="SIR200" s="93"/>
      <c r="SIS200" s="93"/>
      <c r="SIT200" s="93"/>
      <c r="SIU200" s="93"/>
      <c r="SIV200" s="93"/>
      <c r="SIW200" s="93"/>
      <c r="SIX200" s="93"/>
      <c r="SIY200" s="93"/>
      <c r="SIZ200" s="93"/>
      <c r="SJA200" s="93"/>
      <c r="SJB200" s="93"/>
      <c r="SJC200" s="93"/>
      <c r="SJD200" s="93"/>
      <c r="SJE200" s="93"/>
      <c r="SJF200" s="93"/>
      <c r="SJG200" s="93"/>
      <c r="SJH200" s="93"/>
      <c r="SJI200" s="93"/>
      <c r="SJJ200" s="93"/>
      <c r="SJK200" s="93"/>
      <c r="SJL200" s="93"/>
      <c r="SJM200" s="93"/>
      <c r="SJN200" s="93"/>
      <c r="SJT200" s="93"/>
      <c r="SJW200" s="93"/>
      <c r="SJZ200" s="93"/>
      <c r="SKC200" s="93"/>
      <c r="SKF200" s="93"/>
      <c r="SKI200" s="93"/>
      <c r="SKO200" s="93"/>
      <c r="SKX200" s="93"/>
      <c r="SLA200" s="93"/>
      <c r="SLD200" s="93"/>
      <c r="SLG200" s="93"/>
      <c r="SLS200" s="93"/>
      <c r="SLY200" s="93"/>
      <c r="SMB200" s="93"/>
      <c r="SME200" s="93"/>
      <c r="SMH200" s="93"/>
      <c r="SMN200" s="93"/>
      <c r="SMQ200" s="93"/>
      <c r="SMT200" s="93"/>
      <c r="SMW200" s="93"/>
      <c r="SMY200" s="93"/>
      <c r="SMZ200" s="93"/>
      <c r="SNE200" s="93"/>
      <c r="SNH200" s="93"/>
      <c r="SNK200" s="93"/>
      <c r="SNN200" s="93"/>
      <c r="SNQ200" s="93"/>
      <c r="SNT200" s="93"/>
      <c r="SNW200" s="93"/>
      <c r="SOC200" s="93"/>
      <c r="SOF200" s="93"/>
      <c r="SOI200" s="93"/>
      <c r="SOK200" s="93"/>
      <c r="SOL200" s="93"/>
      <c r="SOT200" s="93"/>
      <c r="SOW200" s="93"/>
      <c r="SOZ200" s="93"/>
      <c r="SPK200" s="93"/>
      <c r="SPL200" s="93"/>
      <c r="SPQ200" s="93"/>
      <c r="SPU200" s="93"/>
      <c r="SPV200" s="93"/>
      <c r="SQD200" s="93"/>
      <c r="SQE200" s="93"/>
      <c r="SRE200" s="93"/>
      <c r="SRF200" s="93"/>
      <c r="SRG200" s="93"/>
      <c r="SRH200" s="93"/>
      <c r="SRI200" s="93"/>
      <c r="SRJ200" s="93"/>
      <c r="SRK200" s="93"/>
      <c r="SRL200" s="93"/>
      <c r="SRM200" s="93"/>
      <c r="SRN200" s="93"/>
      <c r="SRO200" s="93"/>
      <c r="SRP200" s="93"/>
      <c r="SRQ200" s="93"/>
      <c r="SRR200" s="93"/>
      <c r="SRS200" s="93"/>
      <c r="SRT200" s="93"/>
      <c r="SRU200" s="93"/>
      <c r="SRV200" s="93"/>
      <c r="SRW200" s="93"/>
      <c r="SRX200" s="93"/>
      <c r="SRY200" s="93"/>
      <c r="SRZ200" s="93"/>
      <c r="SSA200" s="93"/>
      <c r="SSB200" s="93"/>
      <c r="SSC200" s="93"/>
      <c r="SSD200" s="93"/>
      <c r="SSE200" s="93"/>
      <c r="SSF200" s="93"/>
      <c r="SSG200" s="93"/>
      <c r="SSH200" s="93"/>
      <c r="SSI200" s="93"/>
      <c r="SSJ200" s="93"/>
      <c r="SSK200" s="93"/>
      <c r="SSL200" s="93"/>
      <c r="SSM200" s="93"/>
      <c r="SSN200" s="93"/>
      <c r="SSO200" s="93"/>
      <c r="SSP200" s="93"/>
      <c r="SSQ200" s="93"/>
      <c r="SSR200" s="93"/>
      <c r="SSS200" s="93"/>
      <c r="SST200" s="93"/>
      <c r="SSU200" s="93"/>
      <c r="SSV200" s="93"/>
      <c r="SSW200" s="93"/>
      <c r="SSX200" s="93"/>
      <c r="SSY200" s="93"/>
      <c r="SSZ200" s="93"/>
      <c r="STA200" s="93"/>
      <c r="STB200" s="93"/>
      <c r="STC200" s="93"/>
      <c r="STD200" s="93"/>
      <c r="STE200" s="93"/>
      <c r="STF200" s="93"/>
      <c r="STG200" s="93"/>
      <c r="STH200" s="93"/>
      <c r="STI200" s="93"/>
      <c r="STJ200" s="93"/>
      <c r="STP200" s="93"/>
      <c r="STS200" s="93"/>
      <c r="STV200" s="93"/>
      <c r="STY200" s="93"/>
      <c r="SUB200" s="93"/>
      <c r="SUE200" s="93"/>
      <c r="SUK200" s="93"/>
      <c r="SUT200" s="93"/>
      <c r="SUW200" s="93"/>
      <c r="SUZ200" s="93"/>
      <c r="SVC200" s="93"/>
      <c r="SVO200" s="93"/>
      <c r="SVU200" s="93"/>
      <c r="SVX200" s="93"/>
      <c r="SWA200" s="93"/>
      <c r="SWD200" s="93"/>
      <c r="SWJ200" s="93"/>
      <c r="SWM200" s="93"/>
      <c r="SWP200" s="93"/>
      <c r="SWS200" s="93"/>
      <c r="SWU200" s="93"/>
      <c r="SWV200" s="93"/>
      <c r="SXA200" s="93"/>
      <c r="SXD200" s="93"/>
      <c r="SXG200" s="93"/>
      <c r="SXJ200" s="93"/>
      <c r="SXM200" s="93"/>
      <c r="SXP200" s="93"/>
      <c r="SXS200" s="93"/>
      <c r="SXY200" s="93"/>
      <c r="SYB200" s="93"/>
      <c r="SYE200" s="93"/>
      <c r="SYG200" s="93"/>
      <c r="SYH200" s="93"/>
      <c r="SYP200" s="93"/>
      <c r="SYS200" s="93"/>
      <c r="SYV200" s="93"/>
      <c r="SZG200" s="93"/>
      <c r="SZH200" s="93"/>
      <c r="SZM200" s="93"/>
      <c r="SZQ200" s="93"/>
      <c r="SZR200" s="93"/>
      <c r="SZZ200" s="93"/>
      <c r="TAA200" s="93"/>
      <c r="TBA200" s="93"/>
      <c r="TBB200" s="93"/>
      <c r="TBC200" s="93"/>
      <c r="TBD200" s="93"/>
      <c r="TBE200" s="93"/>
      <c r="TBF200" s="93"/>
      <c r="TBG200" s="93"/>
      <c r="TBH200" s="93"/>
      <c r="TBI200" s="93"/>
      <c r="TBJ200" s="93"/>
      <c r="TBK200" s="93"/>
      <c r="TBL200" s="93"/>
      <c r="TBM200" s="93"/>
      <c r="TBN200" s="93"/>
      <c r="TBO200" s="93"/>
      <c r="TBP200" s="93"/>
      <c r="TBQ200" s="93"/>
      <c r="TBR200" s="93"/>
      <c r="TBS200" s="93"/>
      <c r="TBT200" s="93"/>
      <c r="TBU200" s="93"/>
      <c r="TBV200" s="93"/>
      <c r="TBW200" s="93"/>
      <c r="TBX200" s="93"/>
      <c r="TBY200" s="93"/>
      <c r="TBZ200" s="93"/>
      <c r="TCA200" s="93"/>
      <c r="TCB200" s="93"/>
      <c r="TCC200" s="93"/>
      <c r="TCD200" s="93"/>
      <c r="TCE200" s="93"/>
      <c r="TCF200" s="93"/>
      <c r="TCG200" s="93"/>
      <c r="TCH200" s="93"/>
      <c r="TCI200" s="93"/>
      <c r="TCJ200" s="93"/>
      <c r="TCK200" s="93"/>
      <c r="TCL200" s="93"/>
      <c r="TCM200" s="93"/>
      <c r="TCN200" s="93"/>
      <c r="TCO200" s="93"/>
      <c r="TCP200" s="93"/>
      <c r="TCQ200" s="93"/>
      <c r="TCR200" s="93"/>
      <c r="TCS200" s="93"/>
      <c r="TCT200" s="93"/>
      <c r="TCU200" s="93"/>
      <c r="TCV200" s="93"/>
      <c r="TCW200" s="93"/>
      <c r="TCX200" s="93"/>
      <c r="TCY200" s="93"/>
      <c r="TCZ200" s="93"/>
      <c r="TDA200" s="93"/>
      <c r="TDB200" s="93"/>
      <c r="TDC200" s="93"/>
      <c r="TDD200" s="93"/>
      <c r="TDE200" s="93"/>
      <c r="TDF200" s="93"/>
      <c r="TDL200" s="93"/>
      <c r="TDO200" s="93"/>
      <c r="TDR200" s="93"/>
      <c r="TDU200" s="93"/>
      <c r="TDX200" s="93"/>
      <c r="TEA200" s="93"/>
      <c r="TEG200" s="93"/>
      <c r="TEP200" s="93"/>
      <c r="TES200" s="93"/>
      <c r="TEV200" s="93"/>
      <c r="TEY200" s="93"/>
      <c r="TFK200" s="93"/>
      <c r="TFQ200" s="93"/>
      <c r="TFT200" s="93"/>
      <c r="TFW200" s="93"/>
      <c r="TFZ200" s="93"/>
      <c r="TGF200" s="93"/>
      <c r="TGI200" s="93"/>
      <c r="TGL200" s="93"/>
      <c r="TGO200" s="93"/>
      <c r="TGQ200" s="93"/>
      <c r="TGR200" s="93"/>
      <c r="TGW200" s="93"/>
      <c r="TGZ200" s="93"/>
      <c r="THC200" s="93"/>
      <c r="THF200" s="93"/>
      <c r="THI200" s="93"/>
      <c r="THL200" s="93"/>
      <c r="THO200" s="93"/>
      <c r="THU200" s="93"/>
      <c r="THX200" s="93"/>
      <c r="TIA200" s="93"/>
      <c r="TIC200" s="93"/>
      <c r="TID200" s="93"/>
      <c r="TIL200" s="93"/>
      <c r="TIO200" s="93"/>
      <c r="TIR200" s="93"/>
      <c r="TJC200" s="93"/>
      <c r="TJD200" s="93"/>
      <c r="TJI200" s="93"/>
      <c r="TJM200" s="93"/>
      <c r="TJN200" s="93"/>
      <c r="TJV200" s="93"/>
      <c r="TJW200" s="93"/>
      <c r="TKW200" s="93"/>
      <c r="TKX200" s="93"/>
      <c r="TKY200" s="93"/>
      <c r="TKZ200" s="93"/>
      <c r="TLA200" s="93"/>
      <c r="TLB200" s="93"/>
      <c r="TLC200" s="93"/>
      <c r="TLD200" s="93"/>
      <c r="TLE200" s="93"/>
      <c r="TLF200" s="93"/>
      <c r="TLG200" s="93"/>
      <c r="TLH200" s="93"/>
      <c r="TLI200" s="93"/>
      <c r="TLJ200" s="93"/>
      <c r="TLK200" s="93"/>
      <c r="TLL200" s="93"/>
      <c r="TLM200" s="93"/>
      <c r="TLN200" s="93"/>
      <c r="TLO200" s="93"/>
      <c r="TLP200" s="93"/>
      <c r="TLQ200" s="93"/>
      <c r="TLR200" s="93"/>
      <c r="TLS200" s="93"/>
      <c r="TLT200" s="93"/>
      <c r="TLU200" s="93"/>
      <c r="TLV200" s="93"/>
      <c r="TLW200" s="93"/>
      <c r="TLX200" s="93"/>
      <c r="TLY200" s="93"/>
      <c r="TLZ200" s="93"/>
      <c r="TMA200" s="93"/>
      <c r="TMB200" s="93"/>
      <c r="TMC200" s="93"/>
      <c r="TMD200" s="93"/>
      <c r="TME200" s="93"/>
      <c r="TMF200" s="93"/>
      <c r="TMG200" s="93"/>
      <c r="TMH200" s="93"/>
      <c r="TMI200" s="93"/>
      <c r="TMJ200" s="93"/>
      <c r="TMK200" s="93"/>
      <c r="TML200" s="93"/>
      <c r="TMM200" s="93"/>
      <c r="TMN200" s="93"/>
      <c r="TMO200" s="93"/>
      <c r="TMP200" s="93"/>
      <c r="TMQ200" s="93"/>
      <c r="TMR200" s="93"/>
      <c r="TMS200" s="93"/>
      <c r="TMT200" s="93"/>
      <c r="TMU200" s="93"/>
      <c r="TMV200" s="93"/>
      <c r="TMW200" s="93"/>
      <c r="TMX200" s="93"/>
      <c r="TMY200" s="93"/>
      <c r="TMZ200" s="93"/>
      <c r="TNA200" s="93"/>
      <c r="TNB200" s="93"/>
      <c r="TNH200" s="93"/>
      <c r="TNK200" s="93"/>
      <c r="TNN200" s="93"/>
      <c r="TNQ200" s="93"/>
      <c r="TNT200" s="93"/>
      <c r="TNW200" s="93"/>
      <c r="TOC200" s="93"/>
      <c r="TOL200" s="93"/>
      <c r="TOO200" s="93"/>
      <c r="TOR200" s="93"/>
      <c r="TOU200" s="93"/>
      <c r="TPG200" s="93"/>
      <c r="TPM200" s="93"/>
      <c r="TPP200" s="93"/>
      <c r="TPS200" s="93"/>
      <c r="TPV200" s="93"/>
      <c r="TQB200" s="93"/>
      <c r="TQE200" s="93"/>
      <c r="TQH200" s="93"/>
      <c r="TQK200" s="93"/>
      <c r="TQM200" s="93"/>
      <c r="TQN200" s="93"/>
      <c r="TQS200" s="93"/>
      <c r="TQV200" s="93"/>
      <c r="TQY200" s="93"/>
      <c r="TRB200" s="93"/>
      <c r="TRE200" s="93"/>
      <c r="TRH200" s="93"/>
      <c r="TRK200" s="93"/>
      <c r="TRQ200" s="93"/>
      <c r="TRT200" s="93"/>
      <c r="TRW200" s="93"/>
      <c r="TRY200" s="93"/>
      <c r="TRZ200" s="93"/>
      <c r="TSH200" s="93"/>
      <c r="TSK200" s="93"/>
      <c r="TSN200" s="93"/>
      <c r="TSY200" s="93"/>
      <c r="TSZ200" s="93"/>
      <c r="TTE200" s="93"/>
      <c r="TTI200" s="93"/>
      <c r="TTJ200" s="93"/>
      <c r="TTR200" s="93"/>
      <c r="TTS200" s="93"/>
      <c r="TUS200" s="93"/>
      <c r="TUT200" s="93"/>
      <c r="TUU200" s="93"/>
      <c r="TUV200" s="93"/>
      <c r="TUW200" s="93"/>
      <c r="TUX200" s="93"/>
      <c r="TUY200" s="93"/>
      <c r="TUZ200" s="93"/>
      <c r="TVA200" s="93"/>
      <c r="TVB200" s="93"/>
      <c r="TVC200" s="93"/>
      <c r="TVD200" s="93"/>
      <c r="TVE200" s="93"/>
      <c r="TVF200" s="93"/>
      <c r="TVG200" s="93"/>
      <c r="TVH200" s="93"/>
      <c r="TVI200" s="93"/>
      <c r="TVJ200" s="93"/>
      <c r="TVK200" s="93"/>
      <c r="TVL200" s="93"/>
      <c r="TVM200" s="93"/>
      <c r="TVN200" s="93"/>
      <c r="TVO200" s="93"/>
      <c r="TVP200" s="93"/>
      <c r="TVQ200" s="93"/>
      <c r="TVR200" s="93"/>
      <c r="TVS200" s="93"/>
      <c r="TVT200" s="93"/>
      <c r="TVU200" s="93"/>
      <c r="TVV200" s="93"/>
      <c r="TVW200" s="93"/>
      <c r="TVX200" s="93"/>
      <c r="TVY200" s="93"/>
      <c r="TVZ200" s="93"/>
      <c r="TWA200" s="93"/>
      <c r="TWB200" s="93"/>
      <c r="TWC200" s="93"/>
      <c r="TWD200" s="93"/>
      <c r="TWE200" s="93"/>
      <c r="TWF200" s="93"/>
      <c r="TWG200" s="93"/>
      <c r="TWH200" s="93"/>
      <c r="TWI200" s="93"/>
      <c r="TWJ200" s="93"/>
      <c r="TWK200" s="93"/>
      <c r="TWL200" s="93"/>
      <c r="TWM200" s="93"/>
      <c r="TWN200" s="93"/>
      <c r="TWO200" s="93"/>
      <c r="TWP200" s="93"/>
      <c r="TWQ200" s="93"/>
      <c r="TWR200" s="93"/>
      <c r="TWS200" s="93"/>
      <c r="TWT200" s="93"/>
      <c r="TWU200" s="93"/>
      <c r="TWV200" s="93"/>
      <c r="TWW200" s="93"/>
      <c r="TWX200" s="93"/>
      <c r="TXD200" s="93"/>
      <c r="TXG200" s="93"/>
      <c r="TXJ200" s="93"/>
      <c r="TXM200" s="93"/>
      <c r="TXP200" s="93"/>
      <c r="TXS200" s="93"/>
      <c r="TXY200" s="93"/>
      <c r="TYH200" s="93"/>
      <c r="TYK200" s="93"/>
      <c r="TYN200" s="93"/>
      <c r="TYQ200" s="93"/>
      <c r="TZC200" s="93"/>
      <c r="TZI200" s="93"/>
      <c r="TZL200" s="93"/>
      <c r="TZO200" s="93"/>
      <c r="TZR200" s="93"/>
      <c r="TZX200" s="93"/>
      <c r="UAA200" s="93"/>
      <c r="UAD200" s="93"/>
      <c r="UAG200" s="93"/>
      <c r="UAI200" s="93"/>
      <c r="UAJ200" s="93"/>
      <c r="UAO200" s="93"/>
      <c r="UAR200" s="93"/>
      <c r="UAU200" s="93"/>
      <c r="UAX200" s="93"/>
      <c r="UBA200" s="93"/>
      <c r="UBD200" s="93"/>
      <c r="UBG200" s="93"/>
      <c r="UBM200" s="93"/>
      <c r="UBP200" s="93"/>
      <c r="UBS200" s="93"/>
      <c r="UBU200" s="93"/>
      <c r="UBV200" s="93"/>
      <c r="UCD200" s="93"/>
      <c r="UCG200" s="93"/>
      <c r="UCJ200" s="93"/>
      <c r="UCU200" s="93"/>
      <c r="UCV200" s="93"/>
      <c r="UDA200" s="93"/>
      <c r="UDE200" s="93"/>
      <c r="UDF200" s="93"/>
      <c r="UDN200" s="93"/>
      <c r="UDO200" s="93"/>
      <c r="UEO200" s="93"/>
      <c r="UEP200" s="93"/>
      <c r="UEQ200" s="93"/>
      <c r="UER200" s="93"/>
      <c r="UES200" s="93"/>
      <c r="UET200" s="93"/>
      <c r="UEU200" s="93"/>
      <c r="UEV200" s="93"/>
      <c r="UEW200" s="93"/>
      <c r="UEX200" s="93"/>
      <c r="UEY200" s="93"/>
      <c r="UEZ200" s="93"/>
      <c r="UFA200" s="93"/>
      <c r="UFB200" s="93"/>
      <c r="UFC200" s="93"/>
      <c r="UFD200" s="93"/>
      <c r="UFE200" s="93"/>
      <c r="UFF200" s="93"/>
      <c r="UFG200" s="93"/>
      <c r="UFH200" s="93"/>
      <c r="UFI200" s="93"/>
      <c r="UFJ200" s="93"/>
      <c r="UFK200" s="93"/>
      <c r="UFL200" s="93"/>
      <c r="UFM200" s="93"/>
      <c r="UFN200" s="93"/>
      <c r="UFO200" s="93"/>
      <c r="UFP200" s="93"/>
      <c r="UFQ200" s="93"/>
      <c r="UFR200" s="93"/>
      <c r="UFS200" s="93"/>
      <c r="UFT200" s="93"/>
      <c r="UFU200" s="93"/>
      <c r="UFV200" s="93"/>
      <c r="UFW200" s="93"/>
      <c r="UFX200" s="93"/>
      <c r="UFY200" s="93"/>
      <c r="UFZ200" s="93"/>
      <c r="UGA200" s="93"/>
      <c r="UGB200" s="93"/>
      <c r="UGC200" s="93"/>
      <c r="UGD200" s="93"/>
      <c r="UGE200" s="93"/>
      <c r="UGF200" s="93"/>
      <c r="UGG200" s="93"/>
      <c r="UGH200" s="93"/>
      <c r="UGI200" s="93"/>
      <c r="UGJ200" s="93"/>
      <c r="UGK200" s="93"/>
      <c r="UGL200" s="93"/>
      <c r="UGM200" s="93"/>
      <c r="UGN200" s="93"/>
      <c r="UGO200" s="93"/>
      <c r="UGP200" s="93"/>
      <c r="UGQ200" s="93"/>
      <c r="UGR200" s="93"/>
      <c r="UGS200" s="93"/>
      <c r="UGT200" s="93"/>
      <c r="UGZ200" s="93"/>
      <c r="UHC200" s="93"/>
      <c r="UHF200" s="93"/>
      <c r="UHI200" s="93"/>
      <c r="UHL200" s="93"/>
      <c r="UHO200" s="93"/>
      <c r="UHU200" s="93"/>
      <c r="UID200" s="93"/>
      <c r="UIG200" s="93"/>
      <c r="UIJ200" s="93"/>
      <c r="UIM200" s="93"/>
      <c r="UIY200" s="93"/>
      <c r="UJE200" s="93"/>
      <c r="UJH200" s="93"/>
      <c r="UJK200" s="93"/>
      <c r="UJN200" s="93"/>
      <c r="UJT200" s="93"/>
      <c r="UJW200" s="93"/>
      <c r="UJZ200" s="93"/>
      <c r="UKC200" s="93"/>
      <c r="UKE200" s="93"/>
      <c r="UKF200" s="93"/>
      <c r="UKK200" s="93"/>
      <c r="UKN200" s="93"/>
      <c r="UKQ200" s="93"/>
      <c r="UKT200" s="93"/>
      <c r="UKW200" s="93"/>
      <c r="UKZ200" s="93"/>
      <c r="ULC200" s="93"/>
      <c r="ULI200" s="93"/>
      <c r="ULL200" s="93"/>
      <c r="ULO200" s="93"/>
      <c r="ULQ200" s="93"/>
      <c r="ULR200" s="93"/>
      <c r="ULZ200" s="93"/>
      <c r="UMC200" s="93"/>
      <c r="UMF200" s="93"/>
      <c r="UMQ200" s="93"/>
      <c r="UMR200" s="93"/>
      <c r="UMW200" s="93"/>
      <c r="UNA200" s="93"/>
      <c r="UNB200" s="93"/>
      <c r="UNJ200" s="93"/>
      <c r="UNK200" s="93"/>
      <c r="UOK200" s="93"/>
      <c r="UOL200" s="93"/>
      <c r="UOM200" s="93"/>
      <c r="UON200" s="93"/>
      <c r="UOO200" s="93"/>
      <c r="UOP200" s="93"/>
      <c r="UOQ200" s="93"/>
      <c r="UOR200" s="93"/>
      <c r="UOS200" s="93"/>
      <c r="UOT200" s="93"/>
      <c r="UOU200" s="93"/>
      <c r="UOV200" s="93"/>
      <c r="UOW200" s="93"/>
      <c r="UOX200" s="93"/>
      <c r="UOY200" s="93"/>
      <c r="UOZ200" s="93"/>
      <c r="UPA200" s="93"/>
      <c r="UPB200" s="93"/>
      <c r="UPC200" s="93"/>
      <c r="UPD200" s="93"/>
      <c r="UPE200" s="93"/>
      <c r="UPF200" s="93"/>
      <c r="UPG200" s="93"/>
      <c r="UPH200" s="93"/>
      <c r="UPI200" s="93"/>
      <c r="UPJ200" s="93"/>
      <c r="UPK200" s="93"/>
      <c r="UPL200" s="93"/>
      <c r="UPM200" s="93"/>
      <c r="UPN200" s="93"/>
      <c r="UPO200" s="93"/>
      <c r="UPP200" s="93"/>
      <c r="UPQ200" s="93"/>
      <c r="UPR200" s="93"/>
      <c r="UPS200" s="93"/>
      <c r="UPT200" s="93"/>
      <c r="UPU200" s="93"/>
      <c r="UPV200" s="93"/>
      <c r="UPW200" s="93"/>
      <c r="UPX200" s="93"/>
      <c r="UPY200" s="93"/>
      <c r="UPZ200" s="93"/>
      <c r="UQA200" s="93"/>
      <c r="UQB200" s="93"/>
      <c r="UQC200" s="93"/>
      <c r="UQD200" s="93"/>
      <c r="UQE200" s="93"/>
      <c r="UQF200" s="93"/>
      <c r="UQG200" s="93"/>
      <c r="UQH200" s="93"/>
      <c r="UQI200" s="93"/>
      <c r="UQJ200" s="93"/>
      <c r="UQK200" s="93"/>
      <c r="UQL200" s="93"/>
      <c r="UQM200" s="93"/>
      <c r="UQN200" s="93"/>
      <c r="UQO200" s="93"/>
      <c r="UQP200" s="93"/>
      <c r="UQV200" s="93"/>
      <c r="UQY200" s="93"/>
      <c r="URB200" s="93"/>
      <c r="URE200" s="93"/>
      <c r="URH200" s="93"/>
      <c r="URK200" s="93"/>
      <c r="URQ200" s="93"/>
      <c r="URZ200" s="93"/>
      <c r="USC200" s="93"/>
      <c r="USF200" s="93"/>
      <c r="USI200" s="93"/>
      <c r="USU200" s="93"/>
      <c r="UTA200" s="93"/>
      <c r="UTD200" s="93"/>
      <c r="UTG200" s="93"/>
      <c r="UTJ200" s="93"/>
      <c r="UTP200" s="93"/>
      <c r="UTS200" s="93"/>
      <c r="UTV200" s="93"/>
      <c r="UTY200" s="93"/>
      <c r="UUA200" s="93"/>
      <c r="UUB200" s="93"/>
      <c r="UUG200" s="93"/>
      <c r="UUJ200" s="93"/>
      <c r="UUM200" s="93"/>
      <c r="UUP200" s="93"/>
      <c r="UUS200" s="93"/>
      <c r="UUV200" s="93"/>
      <c r="UUY200" s="93"/>
      <c r="UVE200" s="93"/>
      <c r="UVH200" s="93"/>
      <c r="UVK200" s="93"/>
      <c r="UVM200" s="93"/>
      <c r="UVN200" s="93"/>
      <c r="UVV200" s="93"/>
      <c r="UVY200" s="93"/>
      <c r="UWB200" s="93"/>
      <c r="UWM200" s="93"/>
      <c r="UWN200" s="93"/>
      <c r="UWS200" s="93"/>
      <c r="UWW200" s="93"/>
      <c r="UWX200" s="93"/>
      <c r="UXF200" s="93"/>
      <c r="UXG200" s="93"/>
      <c r="UYG200" s="93"/>
      <c r="UYH200" s="93"/>
      <c r="UYI200" s="93"/>
      <c r="UYJ200" s="93"/>
      <c r="UYK200" s="93"/>
      <c r="UYL200" s="93"/>
      <c r="UYM200" s="93"/>
      <c r="UYN200" s="93"/>
      <c r="UYO200" s="93"/>
      <c r="UYP200" s="93"/>
      <c r="UYQ200" s="93"/>
      <c r="UYR200" s="93"/>
      <c r="UYS200" s="93"/>
      <c r="UYT200" s="93"/>
      <c r="UYU200" s="93"/>
      <c r="UYV200" s="93"/>
      <c r="UYW200" s="93"/>
      <c r="UYX200" s="93"/>
      <c r="UYY200" s="93"/>
      <c r="UYZ200" s="93"/>
      <c r="UZA200" s="93"/>
      <c r="UZB200" s="93"/>
      <c r="UZC200" s="93"/>
      <c r="UZD200" s="93"/>
      <c r="UZE200" s="93"/>
      <c r="UZF200" s="93"/>
      <c r="UZG200" s="93"/>
      <c r="UZH200" s="93"/>
      <c r="UZI200" s="93"/>
      <c r="UZJ200" s="93"/>
      <c r="UZK200" s="93"/>
      <c r="UZL200" s="93"/>
      <c r="UZM200" s="93"/>
      <c r="UZN200" s="93"/>
      <c r="UZO200" s="93"/>
      <c r="UZP200" s="93"/>
      <c r="UZQ200" s="93"/>
      <c r="UZR200" s="93"/>
      <c r="UZS200" s="93"/>
      <c r="UZT200" s="93"/>
      <c r="UZU200" s="93"/>
      <c r="UZV200" s="93"/>
      <c r="UZW200" s="93"/>
      <c r="UZX200" s="93"/>
      <c r="UZY200" s="93"/>
      <c r="UZZ200" s="93"/>
      <c r="VAA200" s="93"/>
      <c r="VAB200" s="93"/>
      <c r="VAC200" s="93"/>
      <c r="VAD200" s="93"/>
      <c r="VAE200" s="93"/>
      <c r="VAF200" s="93"/>
      <c r="VAG200" s="93"/>
      <c r="VAH200" s="93"/>
      <c r="VAI200" s="93"/>
      <c r="VAJ200" s="93"/>
      <c r="VAK200" s="93"/>
      <c r="VAL200" s="93"/>
      <c r="VAR200" s="93"/>
      <c r="VAU200" s="93"/>
      <c r="VAX200" s="93"/>
      <c r="VBA200" s="93"/>
      <c r="VBD200" s="93"/>
      <c r="VBG200" s="93"/>
      <c r="VBM200" s="93"/>
      <c r="VBV200" s="93"/>
      <c r="VBY200" s="93"/>
      <c r="VCB200" s="93"/>
      <c r="VCE200" s="93"/>
      <c r="VCQ200" s="93"/>
      <c r="VCW200" s="93"/>
      <c r="VCZ200" s="93"/>
      <c r="VDC200" s="93"/>
      <c r="VDF200" s="93"/>
      <c r="VDL200" s="93"/>
      <c r="VDO200" s="93"/>
      <c r="VDR200" s="93"/>
      <c r="VDU200" s="93"/>
      <c r="VDW200" s="93"/>
      <c r="VDX200" s="93"/>
      <c r="VEC200" s="93"/>
      <c r="VEF200" s="93"/>
      <c r="VEI200" s="93"/>
      <c r="VEL200" s="93"/>
      <c r="VEO200" s="93"/>
      <c r="VER200" s="93"/>
      <c r="VEU200" s="93"/>
      <c r="VFA200" s="93"/>
      <c r="VFD200" s="93"/>
      <c r="VFG200" s="93"/>
      <c r="VFI200" s="93"/>
      <c r="VFJ200" s="93"/>
      <c r="VFR200" s="93"/>
      <c r="VFU200" s="93"/>
      <c r="VFX200" s="93"/>
      <c r="VGI200" s="93"/>
      <c r="VGJ200" s="93"/>
      <c r="VGO200" s="93"/>
      <c r="VGS200" s="93"/>
      <c r="VGT200" s="93"/>
      <c r="VHB200" s="93"/>
      <c r="VHC200" s="93"/>
      <c r="VIC200" s="93"/>
      <c r="VID200" s="93"/>
      <c r="VIE200" s="93"/>
      <c r="VIF200" s="93"/>
      <c r="VIG200" s="93"/>
      <c r="VIH200" s="93"/>
      <c r="VII200" s="93"/>
      <c r="VIJ200" s="93"/>
      <c r="VIK200" s="93"/>
      <c r="VIL200" s="93"/>
      <c r="VIM200" s="93"/>
      <c r="VIN200" s="93"/>
      <c r="VIO200" s="93"/>
      <c r="VIP200" s="93"/>
      <c r="VIQ200" s="93"/>
      <c r="VIR200" s="93"/>
      <c r="VIS200" s="93"/>
      <c r="VIT200" s="93"/>
      <c r="VIU200" s="93"/>
      <c r="VIV200" s="93"/>
      <c r="VIW200" s="93"/>
      <c r="VIX200" s="93"/>
      <c r="VIY200" s="93"/>
      <c r="VIZ200" s="93"/>
      <c r="VJA200" s="93"/>
      <c r="VJB200" s="93"/>
      <c r="VJC200" s="93"/>
      <c r="VJD200" s="93"/>
      <c r="VJE200" s="93"/>
      <c r="VJF200" s="93"/>
      <c r="VJG200" s="93"/>
      <c r="VJH200" s="93"/>
      <c r="VJI200" s="93"/>
      <c r="VJJ200" s="93"/>
      <c r="VJK200" s="93"/>
      <c r="VJL200" s="93"/>
      <c r="VJM200" s="93"/>
      <c r="VJN200" s="93"/>
      <c r="VJO200" s="93"/>
      <c r="VJP200" s="93"/>
      <c r="VJQ200" s="93"/>
      <c r="VJR200" s="93"/>
      <c r="VJS200" s="93"/>
      <c r="VJT200" s="93"/>
      <c r="VJU200" s="93"/>
      <c r="VJV200" s="93"/>
      <c r="VJW200" s="93"/>
      <c r="VJX200" s="93"/>
      <c r="VJY200" s="93"/>
      <c r="VJZ200" s="93"/>
      <c r="VKA200" s="93"/>
      <c r="VKB200" s="93"/>
      <c r="VKC200" s="93"/>
      <c r="VKD200" s="93"/>
      <c r="VKE200" s="93"/>
      <c r="VKF200" s="93"/>
      <c r="VKG200" s="93"/>
      <c r="VKH200" s="93"/>
      <c r="VKN200" s="93"/>
      <c r="VKQ200" s="93"/>
      <c r="VKT200" s="93"/>
      <c r="VKW200" s="93"/>
      <c r="VKZ200" s="93"/>
      <c r="VLC200" s="93"/>
      <c r="VLI200" s="93"/>
      <c r="VLR200" s="93"/>
      <c r="VLU200" s="93"/>
      <c r="VLX200" s="93"/>
      <c r="VMA200" s="93"/>
      <c r="VMM200" s="93"/>
      <c r="VMS200" s="93"/>
      <c r="VMV200" s="93"/>
      <c r="VMY200" s="93"/>
      <c r="VNB200" s="93"/>
      <c r="VNH200" s="93"/>
      <c r="VNK200" s="93"/>
      <c r="VNN200" s="93"/>
      <c r="VNQ200" s="93"/>
      <c r="VNS200" s="93"/>
      <c r="VNT200" s="93"/>
      <c r="VNY200" s="93"/>
      <c r="VOB200" s="93"/>
      <c r="VOE200" s="93"/>
      <c r="VOH200" s="93"/>
      <c r="VOK200" s="93"/>
      <c r="VON200" s="93"/>
      <c r="VOQ200" s="93"/>
      <c r="VOW200" s="93"/>
      <c r="VOZ200" s="93"/>
      <c r="VPC200" s="93"/>
      <c r="VPE200" s="93"/>
      <c r="VPF200" s="93"/>
      <c r="VPN200" s="93"/>
      <c r="VPQ200" s="93"/>
      <c r="VPT200" s="93"/>
      <c r="VQE200" s="93"/>
      <c r="VQF200" s="93"/>
      <c r="VQK200" s="93"/>
      <c r="VQO200" s="93"/>
      <c r="VQP200" s="93"/>
      <c r="VQX200" s="93"/>
      <c r="VQY200" s="93"/>
      <c r="VRY200" s="93"/>
      <c r="VRZ200" s="93"/>
      <c r="VSA200" s="93"/>
      <c r="VSB200" s="93"/>
      <c r="VSC200" s="93"/>
      <c r="VSD200" s="93"/>
      <c r="VSE200" s="93"/>
      <c r="VSF200" s="93"/>
      <c r="VSG200" s="93"/>
      <c r="VSH200" s="93"/>
      <c r="VSI200" s="93"/>
      <c r="VSJ200" s="93"/>
      <c r="VSK200" s="93"/>
      <c r="VSL200" s="93"/>
      <c r="VSM200" s="93"/>
      <c r="VSN200" s="93"/>
      <c r="VSO200" s="93"/>
      <c r="VSP200" s="93"/>
      <c r="VSQ200" s="93"/>
      <c r="VSR200" s="93"/>
      <c r="VSS200" s="93"/>
      <c r="VST200" s="93"/>
      <c r="VSU200" s="93"/>
      <c r="VSV200" s="93"/>
      <c r="VSW200" s="93"/>
      <c r="VSX200" s="93"/>
      <c r="VSY200" s="93"/>
      <c r="VSZ200" s="93"/>
      <c r="VTA200" s="93"/>
      <c r="VTB200" s="93"/>
      <c r="VTC200" s="93"/>
      <c r="VTD200" s="93"/>
      <c r="VTE200" s="93"/>
      <c r="VTF200" s="93"/>
      <c r="VTG200" s="93"/>
      <c r="VTH200" s="93"/>
      <c r="VTI200" s="93"/>
      <c r="VTJ200" s="93"/>
      <c r="VTK200" s="93"/>
      <c r="VTL200" s="93"/>
      <c r="VTM200" s="93"/>
      <c r="VTN200" s="93"/>
      <c r="VTO200" s="93"/>
      <c r="VTP200" s="93"/>
      <c r="VTQ200" s="93"/>
      <c r="VTR200" s="93"/>
      <c r="VTS200" s="93"/>
      <c r="VTT200" s="93"/>
      <c r="VTU200" s="93"/>
      <c r="VTV200" s="93"/>
      <c r="VTW200" s="93"/>
      <c r="VTX200" s="93"/>
      <c r="VTY200" s="93"/>
      <c r="VTZ200" s="93"/>
      <c r="VUA200" s="93"/>
      <c r="VUB200" s="93"/>
      <c r="VUC200" s="93"/>
      <c r="VUD200" s="93"/>
      <c r="VUJ200" s="93"/>
      <c r="VUM200" s="93"/>
      <c r="VUP200" s="93"/>
      <c r="VUS200" s="93"/>
      <c r="VUV200" s="93"/>
      <c r="VUY200" s="93"/>
      <c r="VVE200" s="93"/>
      <c r="VVN200" s="93"/>
      <c r="VVQ200" s="93"/>
      <c r="VVT200" s="93"/>
      <c r="VVW200" s="93"/>
      <c r="VWI200" s="93"/>
      <c r="VWO200" s="93"/>
      <c r="VWR200" s="93"/>
      <c r="VWU200" s="93"/>
      <c r="VWX200" s="93"/>
      <c r="VXD200" s="93"/>
      <c r="VXG200" s="93"/>
      <c r="VXJ200" s="93"/>
      <c r="VXM200" s="93"/>
      <c r="VXO200" s="93"/>
      <c r="VXP200" s="93"/>
      <c r="VXU200" s="93"/>
      <c r="VXX200" s="93"/>
      <c r="VYA200" s="93"/>
      <c r="VYD200" s="93"/>
      <c r="VYG200" s="93"/>
      <c r="VYJ200" s="93"/>
      <c r="VYM200" s="93"/>
      <c r="VYS200" s="93"/>
      <c r="VYV200" s="93"/>
      <c r="VYY200" s="93"/>
      <c r="VZA200" s="93"/>
      <c r="VZB200" s="93"/>
      <c r="VZJ200" s="93"/>
      <c r="VZM200" s="93"/>
      <c r="VZP200" s="93"/>
      <c r="WAA200" s="93"/>
      <c r="WAB200" s="93"/>
      <c r="WAG200" s="93"/>
      <c r="WAK200" s="93"/>
      <c r="WAL200" s="93"/>
      <c r="WAT200" s="93"/>
      <c r="WAU200" s="93"/>
      <c r="WBU200" s="93"/>
      <c r="WBV200" s="93"/>
      <c r="WBW200" s="93"/>
      <c r="WBX200" s="93"/>
      <c r="WBY200" s="93"/>
      <c r="WBZ200" s="93"/>
      <c r="WCA200" s="93"/>
      <c r="WCB200" s="93"/>
      <c r="WCC200" s="93"/>
      <c r="WCD200" s="93"/>
      <c r="WCE200" s="93"/>
      <c r="WCF200" s="93"/>
      <c r="WCG200" s="93"/>
      <c r="WCH200" s="93"/>
      <c r="WCI200" s="93"/>
      <c r="WCJ200" s="93"/>
      <c r="WCK200" s="93"/>
      <c r="WCL200" s="93"/>
      <c r="WCM200" s="93"/>
      <c r="WCN200" s="93"/>
      <c r="WCO200" s="93"/>
      <c r="WCP200" s="93"/>
      <c r="WCQ200" s="93"/>
      <c r="WCR200" s="93"/>
      <c r="WCS200" s="93"/>
      <c r="WCT200" s="93"/>
      <c r="WCU200" s="93"/>
      <c r="WCV200" s="93"/>
      <c r="WCW200" s="93"/>
      <c r="WCX200" s="93"/>
      <c r="WCY200" s="93"/>
      <c r="WCZ200" s="93"/>
      <c r="WDA200" s="93"/>
      <c r="WDB200" s="93"/>
      <c r="WDC200" s="93"/>
      <c r="WDD200" s="93"/>
      <c r="WDE200" s="93"/>
      <c r="WDF200" s="93"/>
      <c r="WDG200" s="93"/>
      <c r="WDH200" s="93"/>
      <c r="WDI200" s="93"/>
      <c r="WDJ200" s="93"/>
      <c r="WDK200" s="93"/>
      <c r="WDL200" s="93"/>
      <c r="WDM200" s="93"/>
      <c r="WDN200" s="93"/>
      <c r="WDO200" s="93"/>
      <c r="WDP200" s="93"/>
      <c r="WDQ200" s="93"/>
      <c r="WDR200" s="93"/>
      <c r="WDS200" s="93"/>
      <c r="WDT200" s="93"/>
      <c r="WDU200" s="93"/>
      <c r="WDV200" s="93"/>
      <c r="WDW200" s="93"/>
      <c r="WDX200" s="93"/>
      <c r="WDY200" s="93"/>
      <c r="WDZ200" s="93"/>
      <c r="WEF200" s="93"/>
      <c r="WEI200" s="93"/>
      <c r="WEL200" s="93"/>
      <c r="WEO200" s="93"/>
      <c r="WER200" s="93"/>
      <c r="WEU200" s="93"/>
      <c r="WFA200" s="93"/>
      <c r="WFJ200" s="93"/>
      <c r="WFM200" s="93"/>
      <c r="WFP200" s="93"/>
      <c r="WFS200" s="93"/>
      <c r="WGE200" s="93"/>
      <c r="WGK200" s="93"/>
      <c r="WGN200" s="93"/>
      <c r="WGQ200" s="93"/>
      <c r="WGT200" s="93"/>
      <c r="WGZ200" s="93"/>
      <c r="WHC200" s="93"/>
      <c r="WHF200" s="93"/>
      <c r="WHI200" s="93"/>
      <c r="WHK200" s="93"/>
      <c r="WHL200" s="93"/>
      <c r="WHQ200" s="93"/>
      <c r="WHT200" s="93"/>
      <c r="WHW200" s="93"/>
      <c r="WHZ200" s="93"/>
      <c r="WIC200" s="93"/>
      <c r="WIF200" s="93"/>
      <c r="WII200" s="93"/>
      <c r="WIO200" s="93"/>
      <c r="WIR200" s="93"/>
      <c r="WIU200" s="93"/>
      <c r="WIW200" s="93"/>
      <c r="WIX200" s="93"/>
      <c r="WJF200" s="93"/>
      <c r="WJI200" s="93"/>
      <c r="WJL200" s="93"/>
      <c r="WJW200" s="93"/>
      <c r="WJX200" s="93"/>
      <c r="WKC200" s="93"/>
      <c r="WKG200" s="93"/>
      <c r="WKH200" s="93"/>
      <c r="WKP200" s="93"/>
      <c r="WKQ200" s="93"/>
      <c r="WLQ200" s="93"/>
      <c r="WLR200" s="93"/>
      <c r="WLS200" s="93"/>
      <c r="WLT200" s="93"/>
      <c r="WLU200" s="93"/>
      <c r="WLV200" s="93"/>
      <c r="WLW200" s="93"/>
      <c r="WLX200" s="93"/>
      <c r="WLY200" s="93"/>
      <c r="WLZ200" s="93"/>
      <c r="WMA200" s="93"/>
      <c r="WMB200" s="93"/>
      <c r="WMC200" s="93"/>
      <c r="WMD200" s="93"/>
      <c r="WME200" s="93"/>
      <c r="WMF200" s="93"/>
      <c r="WMG200" s="93"/>
      <c r="WMH200" s="93"/>
      <c r="WMI200" s="93"/>
      <c r="WMJ200" s="93"/>
      <c r="WMK200" s="93"/>
      <c r="WML200" s="93"/>
      <c r="WMM200" s="93"/>
      <c r="WMN200" s="93"/>
      <c r="WMO200" s="93"/>
      <c r="WMP200" s="93"/>
      <c r="WMQ200" s="93"/>
      <c r="WMR200" s="93"/>
      <c r="WMS200" s="93"/>
      <c r="WMT200" s="93"/>
      <c r="WMU200" s="93"/>
      <c r="WMV200" s="93"/>
      <c r="WMW200" s="93"/>
      <c r="WMX200" s="93"/>
      <c r="WMY200" s="93"/>
      <c r="WMZ200" s="93"/>
      <c r="WNA200" s="93"/>
      <c r="WNB200" s="93"/>
      <c r="WNC200" s="93"/>
      <c r="WND200" s="93"/>
      <c r="WNE200" s="93"/>
      <c r="WNF200" s="93"/>
      <c r="WNG200" s="93"/>
      <c r="WNH200" s="93"/>
      <c r="WNI200" s="93"/>
      <c r="WNJ200" s="93"/>
      <c r="WNK200" s="93"/>
      <c r="WNL200" s="93"/>
      <c r="WNM200" s="93"/>
      <c r="WNN200" s="93"/>
      <c r="WNO200" s="93"/>
      <c r="WNP200" s="93"/>
      <c r="WNQ200" s="93"/>
      <c r="WNR200" s="93"/>
      <c r="WNS200" s="93"/>
      <c r="WNT200" s="93"/>
      <c r="WNU200" s="93"/>
      <c r="WNV200" s="93"/>
      <c r="WOB200" s="93"/>
      <c r="WOE200" s="93"/>
      <c r="WOH200" s="93"/>
      <c r="WOK200" s="93"/>
      <c r="WON200" s="93"/>
      <c r="WOQ200" s="93"/>
      <c r="WOW200" s="93"/>
      <c r="WPF200" s="93"/>
      <c r="WPI200" s="93"/>
      <c r="WPL200" s="93"/>
      <c r="WPO200" s="93"/>
      <c r="WQA200" s="93"/>
      <c r="WQG200" s="93"/>
      <c r="WQJ200" s="93"/>
      <c r="WQM200" s="93"/>
      <c r="WQP200" s="93"/>
      <c r="WQV200" s="93"/>
      <c r="WQY200" s="93"/>
      <c r="WRB200" s="93"/>
      <c r="WRE200" s="93"/>
      <c r="WRG200" s="93"/>
      <c r="WRH200" s="93"/>
      <c r="WRM200" s="93"/>
      <c r="WRP200" s="93"/>
      <c r="WRS200" s="93"/>
      <c r="WRV200" s="93"/>
      <c r="WRY200" s="93"/>
      <c r="WSB200" s="93"/>
      <c r="WSE200" s="93"/>
      <c r="WSK200" s="93"/>
      <c r="WSN200" s="93"/>
      <c r="WSQ200" s="93"/>
      <c r="WSS200" s="93"/>
      <c r="WST200" s="93"/>
      <c r="WTB200" s="93"/>
      <c r="WTE200" s="93"/>
      <c r="WTH200" s="93"/>
      <c r="WTS200" s="93"/>
      <c r="WTT200" s="93"/>
      <c r="WTY200" s="93"/>
      <c r="WUC200" s="93"/>
      <c r="WUD200" s="93"/>
      <c r="WUL200" s="93"/>
      <c r="WUM200" s="93"/>
      <c r="WVM200" s="93"/>
      <c r="WVN200" s="93"/>
      <c r="WVO200" s="93"/>
      <c r="WVP200" s="93"/>
      <c r="WVQ200" s="93"/>
      <c r="WVR200" s="93"/>
      <c r="WVS200" s="93"/>
      <c r="WVT200" s="93"/>
      <c r="WVU200" s="93"/>
      <c r="WVV200" s="93"/>
      <c r="WVW200" s="93"/>
      <c r="WVX200" s="93"/>
      <c r="WVY200" s="93"/>
      <c r="WVZ200" s="93"/>
      <c r="WWA200" s="93"/>
      <c r="WWB200" s="93"/>
      <c r="WWC200" s="93"/>
      <c r="WWD200" s="93"/>
      <c r="WWE200" s="93"/>
      <c r="WWF200" s="93"/>
      <c r="WWG200" s="93"/>
      <c r="WWH200" s="93"/>
      <c r="WWI200" s="93"/>
      <c r="WWJ200" s="93"/>
      <c r="WWK200" s="93"/>
      <c r="WWL200" s="93"/>
      <c r="WWM200" s="93"/>
      <c r="WWN200" s="93"/>
      <c r="WWO200" s="93"/>
      <c r="WWP200" s="93"/>
      <c r="WWQ200" s="93"/>
      <c r="WWR200" s="93"/>
      <c r="WWS200" s="93"/>
      <c r="WWT200" s="93"/>
      <c r="WWU200" s="93"/>
      <c r="WWV200" s="93"/>
      <c r="WWW200" s="93"/>
      <c r="WWX200" s="93"/>
      <c r="WWY200" s="93"/>
      <c r="WWZ200" s="93"/>
      <c r="WXA200" s="93"/>
      <c r="WXB200" s="93"/>
      <c r="WXC200" s="93"/>
      <c r="WXD200" s="93"/>
      <c r="WXE200" s="93"/>
      <c r="WXF200" s="93"/>
      <c r="WXG200" s="93"/>
      <c r="WXH200" s="93"/>
      <c r="WXI200" s="93"/>
      <c r="WXJ200" s="93"/>
      <c r="WXK200" s="93"/>
      <c r="WXL200" s="93"/>
      <c r="WXM200" s="93"/>
      <c r="WXN200" s="93"/>
      <c r="WXO200" s="93"/>
      <c r="WXP200" s="93"/>
      <c r="WXQ200" s="93"/>
      <c r="WXR200" s="93"/>
      <c r="WXS200" s="93"/>
      <c r="WXT200" s="93"/>
      <c r="WXU200" s="93"/>
      <c r="WXV200" s="93"/>
      <c r="WXW200" s="93"/>
      <c r="WXX200" s="93"/>
      <c r="WXY200" s="93"/>
      <c r="WXZ200" s="93"/>
      <c r="WYA200" s="93"/>
      <c r="WYB200" s="93"/>
      <c r="WYC200" s="93"/>
      <c r="WYD200" s="93"/>
      <c r="WYE200" s="93"/>
      <c r="WYF200" s="93"/>
      <c r="WYG200" s="93"/>
      <c r="WYH200" s="93"/>
      <c r="WYI200" s="93"/>
      <c r="WYJ200" s="93"/>
      <c r="WYK200" s="93"/>
      <c r="WYL200" s="93"/>
      <c r="WYM200" s="93"/>
      <c r="WYN200" s="93"/>
      <c r="WYO200" s="93"/>
      <c r="WYP200" s="93"/>
      <c r="WYQ200" s="93"/>
      <c r="WYR200" s="93"/>
      <c r="WYS200" s="93"/>
      <c r="WYT200" s="93"/>
      <c r="WYU200" s="93"/>
      <c r="WYV200" s="93"/>
      <c r="WYW200" s="93"/>
      <c r="WYX200" s="93"/>
      <c r="WYY200" s="93"/>
      <c r="WYZ200" s="93"/>
      <c r="WZA200" s="93"/>
      <c r="WZB200" s="93"/>
      <c r="WZC200" s="93"/>
      <c r="WZD200" s="93"/>
      <c r="WZE200" s="93"/>
      <c r="WZF200" s="93"/>
      <c r="WZG200" s="93"/>
      <c r="WZH200" s="93"/>
      <c r="WZI200" s="93"/>
      <c r="WZJ200" s="93"/>
      <c r="WZK200" s="93"/>
      <c r="WZL200" s="93"/>
      <c r="WZM200" s="93"/>
      <c r="WZN200" s="93"/>
      <c r="WZO200" s="93"/>
      <c r="WZP200" s="93"/>
      <c r="WZQ200" s="93"/>
      <c r="WZR200" s="93"/>
      <c r="WZS200" s="93"/>
      <c r="WZT200" s="93"/>
      <c r="WZU200" s="93"/>
      <c r="WZV200" s="93"/>
      <c r="WZW200" s="93"/>
      <c r="WZX200" s="93"/>
      <c r="WZY200" s="93"/>
      <c r="WZZ200" s="93"/>
      <c r="XAA200" s="93"/>
      <c r="XAB200" s="93"/>
      <c r="XAC200" s="93"/>
      <c r="XAD200" s="93"/>
      <c r="XAE200" s="93"/>
      <c r="XAF200" s="93"/>
      <c r="XAG200" s="93"/>
      <c r="XAH200" s="93"/>
      <c r="XAI200" s="93"/>
      <c r="XAJ200" s="93"/>
      <c r="XAK200" s="93"/>
      <c r="XAL200" s="93"/>
      <c r="XAM200" s="93"/>
      <c r="XAN200" s="93"/>
      <c r="XAO200" s="93"/>
      <c r="XAP200" s="93"/>
      <c r="XAQ200" s="93"/>
      <c r="XAR200" s="93"/>
      <c r="XAS200" s="93"/>
      <c r="XAT200" s="93"/>
      <c r="XAU200" s="93"/>
      <c r="XAV200" s="93"/>
      <c r="XAW200" s="93"/>
      <c r="XAX200" s="93"/>
      <c r="XAY200" s="93"/>
      <c r="XAZ200" s="93"/>
      <c r="XBA200" s="93"/>
      <c r="XBB200" s="93"/>
      <c r="XBC200" s="93"/>
      <c r="XBD200" s="93"/>
      <c r="XBE200" s="93"/>
      <c r="XBF200" s="93"/>
      <c r="XBG200" s="93"/>
      <c r="XBH200" s="93"/>
      <c r="XBI200" s="93"/>
      <c r="XBJ200" s="93"/>
      <c r="XBK200" s="93"/>
      <c r="XBL200" s="93"/>
      <c r="XBM200" s="93"/>
      <c r="XBN200" s="93"/>
      <c r="XBO200" s="93"/>
      <c r="XBP200" s="93"/>
      <c r="XBQ200" s="93"/>
      <c r="XBR200" s="93"/>
      <c r="XBS200" s="93"/>
      <c r="XBT200" s="93"/>
      <c r="XBU200" s="93"/>
      <c r="XBV200" s="93"/>
      <c r="XBW200" s="93"/>
      <c r="XBX200" s="93"/>
      <c r="XBY200" s="93"/>
      <c r="XBZ200" s="93"/>
      <c r="XCA200" s="93"/>
      <c r="XCB200" s="93"/>
      <c r="XCC200" s="93"/>
      <c r="XCD200" s="93"/>
      <c r="XCE200" s="93"/>
      <c r="XCF200" s="93"/>
      <c r="XCG200" s="93"/>
      <c r="XCH200" s="93"/>
      <c r="XCI200" s="93"/>
      <c r="XCJ200" s="93"/>
      <c r="XCK200" s="93"/>
      <c r="XCL200" s="93"/>
      <c r="XCM200" s="93"/>
      <c r="XCN200" s="93"/>
      <c r="XCO200" s="93"/>
      <c r="XCP200" s="93"/>
      <c r="XCQ200" s="93"/>
      <c r="XCR200" s="93"/>
      <c r="XCS200" s="93"/>
      <c r="XCT200" s="93"/>
      <c r="XCU200" s="93"/>
      <c r="XCV200" s="93"/>
      <c r="XCW200" s="93"/>
      <c r="XCX200" s="93"/>
      <c r="XCY200" s="93"/>
      <c r="XCZ200" s="93"/>
      <c r="XDA200" s="93"/>
      <c r="XDB200" s="93"/>
      <c r="XDC200" s="93"/>
      <c r="XDD200" s="93"/>
      <c r="XDE200" s="93"/>
      <c r="XDF200" s="93"/>
      <c r="XDG200" s="93"/>
      <c r="XDH200" s="93"/>
      <c r="XDI200" s="93"/>
      <c r="XDJ200" s="93"/>
      <c r="XDK200" s="93"/>
      <c r="XDL200" s="93"/>
      <c r="XDM200" s="93"/>
      <c r="XDN200" s="93"/>
      <c r="XDO200" s="93"/>
      <c r="XDP200" s="93"/>
      <c r="XDQ200" s="93"/>
      <c r="XDR200" s="93"/>
      <c r="XDS200" s="93"/>
      <c r="XDT200" s="93"/>
      <c r="XDU200" s="93"/>
      <c r="XDV200" s="93"/>
      <c r="XDW200" s="93"/>
      <c r="XDX200" s="93"/>
      <c r="XDY200" s="93"/>
      <c r="XDZ200" s="93"/>
      <c r="XEA200" s="93"/>
      <c r="XEB200" s="93"/>
      <c r="XEC200" s="93"/>
      <c r="XED200" s="93"/>
      <c r="XEE200" s="93"/>
      <c r="XEF200" s="93"/>
      <c r="XEG200" s="93"/>
      <c r="XEH200" s="93"/>
      <c r="XEI200" s="93"/>
      <c r="XEJ200" s="93"/>
      <c r="XEK200" s="93"/>
      <c r="XEL200" s="93"/>
      <c r="XEM200" s="93"/>
      <c r="XEN200" s="93"/>
      <c r="XEO200" s="93"/>
      <c r="XEP200" s="93"/>
      <c r="XEQ200" s="93"/>
      <c r="XER200" s="93"/>
      <c r="XES200" s="93"/>
      <c r="XET200" s="93"/>
      <c r="XEU200" s="93"/>
      <c r="XEV200" s="93"/>
      <c r="XEW200" s="93"/>
      <c r="XEX200" s="93"/>
      <c r="XEY200" s="93"/>
      <c r="XEZ200" s="93"/>
      <c r="XFA200" s="93"/>
      <c r="XFB200" s="93"/>
      <c r="XFC200" s="93"/>
      <c r="XFD200" s="93"/>
    </row>
    <row r="201" spans="1:1003 1029:2027 2053:3051 3077:4075 4101:5099 5125:6123 6149:7147 7173:8171 8197:9195 9221:10219 10245:11243 11269:12267 12293:13291 13317:14315 14341:15339 15365:16384" s="62" customFormat="1" ht="21.75" hidden="1" customHeight="1">
      <c r="A201" s="8" t="s">
        <v>198</v>
      </c>
      <c r="B201" s="54" t="s">
        <v>321</v>
      </c>
      <c r="C201" s="54">
        <v>0</v>
      </c>
      <c r="D201" s="54">
        <v>0</v>
      </c>
      <c r="E201" s="54">
        <v>0</v>
      </c>
      <c r="F201" s="54">
        <v>0</v>
      </c>
      <c r="G201" s="56">
        <v>0</v>
      </c>
      <c r="H201" s="56"/>
      <c r="I201" s="56">
        <v>0</v>
      </c>
      <c r="J201" s="9"/>
      <c r="K201" s="10"/>
      <c r="L201" s="11">
        <v>0</v>
      </c>
    </row>
    <row r="202" spans="1:1003 1029:2027 2053:3051 3077:4075 4101:5099 5125:6123 6149:7147 7173:8171 8197:9195 9221:10219 10245:11243 11269:12267 12293:13291 13317:14315 14341:15339 15365:16384" s="62" customFormat="1" ht="21.75" hidden="1" customHeight="1">
      <c r="A202" s="8" t="s">
        <v>199</v>
      </c>
      <c r="B202" s="54" t="s">
        <v>321</v>
      </c>
      <c r="C202" s="54">
        <v>0</v>
      </c>
      <c r="D202" s="54">
        <v>0</v>
      </c>
      <c r="E202" s="54">
        <v>0</v>
      </c>
      <c r="F202" s="54">
        <v>0</v>
      </c>
      <c r="G202" s="56">
        <v>0</v>
      </c>
      <c r="H202" s="56"/>
      <c r="I202" s="56">
        <v>0</v>
      </c>
      <c r="J202" s="9"/>
      <c r="K202" s="10"/>
      <c r="L202" s="11">
        <v>0</v>
      </c>
    </row>
    <row r="203" spans="1:1003 1029:2027 2053:3051 3077:4075 4101:5099 5125:6123 6149:7147 7173:8171 8197:9195 9221:10219 10245:11243 11269:12267 12293:13291 13317:14315 14341:15339 15365:16384" s="62" customFormat="1" ht="21.75" hidden="1" customHeight="1">
      <c r="A203" s="8" t="s">
        <v>202</v>
      </c>
      <c r="B203" s="54" t="s">
        <v>321</v>
      </c>
      <c r="C203" s="54">
        <v>0</v>
      </c>
      <c r="D203" s="54">
        <v>0</v>
      </c>
      <c r="E203" s="54">
        <v>0</v>
      </c>
      <c r="F203" s="54">
        <v>0</v>
      </c>
      <c r="G203" s="56">
        <v>0</v>
      </c>
      <c r="H203" s="56"/>
      <c r="I203" s="56">
        <v>0</v>
      </c>
      <c r="J203" s="9"/>
      <c r="K203" s="10"/>
      <c r="L203" s="11">
        <v>0</v>
      </c>
    </row>
    <row r="204" spans="1:1003 1029:2027 2053:3051 3077:4075 4101:5099 5125:6123 6149:7147 7173:8171 8197:9195 9221:10219 10245:11243 11269:12267 12293:13291 13317:14315 14341:15339 15365:16384" s="62" customFormat="1" ht="21.75" hidden="1" customHeight="1">
      <c r="A204" s="8" t="s">
        <v>205</v>
      </c>
      <c r="B204" s="54"/>
      <c r="C204" s="54"/>
      <c r="D204" s="54">
        <v>0</v>
      </c>
      <c r="E204" s="54">
        <v>0</v>
      </c>
      <c r="F204" s="54">
        <v>0</v>
      </c>
      <c r="G204" s="56">
        <v>0</v>
      </c>
      <c r="H204" s="56"/>
      <c r="I204" s="56">
        <v>0</v>
      </c>
      <c r="J204" s="9"/>
      <c r="K204" s="10"/>
      <c r="L204" s="11">
        <v>0</v>
      </c>
    </row>
    <row r="205" spans="1:1003 1029:2027 2053:3051 3077:4075 4101:5099 5125:6123 6149:7147 7173:8171 8197:9195 9221:10219 10245:11243 11269:12267 12293:13291 13317:14315 14341:15339 15365:16384" s="62" customFormat="1" ht="21.75" hidden="1" customHeight="1">
      <c r="A205" s="8" t="s">
        <v>187</v>
      </c>
      <c r="B205" s="54"/>
      <c r="C205" s="54"/>
      <c r="D205" s="54">
        <v>0</v>
      </c>
      <c r="E205" s="54">
        <v>0</v>
      </c>
      <c r="F205" s="54">
        <v>0</v>
      </c>
      <c r="G205" s="56">
        <v>0</v>
      </c>
      <c r="H205" s="56"/>
      <c r="I205" s="56">
        <v>0</v>
      </c>
      <c r="J205" s="9"/>
      <c r="K205" s="13"/>
      <c r="L205" s="11"/>
    </row>
    <row r="206" spans="1:1003 1029:2027 2053:3051 3077:4075 4101:5099 5125:6123 6149:7147 7173:8171 8197:9195 9221:10219 10245:11243 11269:12267 12293:13291 13317:14315 14341:15339 15365:16384" s="62" customFormat="1" ht="21.75" hidden="1" customHeight="1">
      <c r="A206" s="8" t="s">
        <v>188</v>
      </c>
      <c r="B206" s="54"/>
      <c r="C206" s="54"/>
      <c r="D206" s="54">
        <v>0</v>
      </c>
      <c r="E206" s="54">
        <v>0</v>
      </c>
      <c r="F206" s="54">
        <v>0</v>
      </c>
      <c r="G206" s="56">
        <v>0</v>
      </c>
      <c r="H206" s="56"/>
      <c r="I206" s="56">
        <v>0</v>
      </c>
      <c r="J206" s="9"/>
      <c r="K206" s="13"/>
      <c r="L206" s="11"/>
    </row>
    <row r="207" spans="1:1003 1029:2027 2053:3051 3077:4075 4101:5099 5125:6123 6149:7147 7173:8171 8197:9195 9221:10219 10245:11243 11269:12267 12293:13291 13317:14315 14341:15339 15365:16384" s="62" customFormat="1" ht="21.75" hidden="1" customHeight="1">
      <c r="A207" s="8" t="s">
        <v>189</v>
      </c>
      <c r="B207" s="54"/>
      <c r="C207" s="54"/>
      <c r="D207" s="54">
        <v>0</v>
      </c>
      <c r="E207" s="54">
        <v>0</v>
      </c>
      <c r="F207" s="54">
        <v>0</v>
      </c>
      <c r="G207" s="56">
        <v>0</v>
      </c>
      <c r="H207" s="56"/>
      <c r="I207" s="56">
        <v>0</v>
      </c>
      <c r="J207" s="9"/>
      <c r="K207" s="13"/>
      <c r="L207" s="11"/>
    </row>
    <row r="208" spans="1:1003 1029:2027 2053:3051 3077:4075 4101:5099 5125:6123 6149:7147 7173:8171 8197:9195 9221:10219 10245:11243 11269:12267 12293:13291 13317:14315 14341:15339 15365:16384" s="62" customFormat="1" ht="21.75" hidden="1" customHeight="1">
      <c r="A208" s="14" t="s">
        <v>190</v>
      </c>
      <c r="B208" s="54"/>
      <c r="C208" s="54"/>
      <c r="D208" s="54">
        <v>0</v>
      </c>
      <c r="E208" s="54">
        <v>0</v>
      </c>
      <c r="F208" s="54">
        <v>0</v>
      </c>
      <c r="G208" s="56">
        <v>0</v>
      </c>
      <c r="H208" s="56"/>
      <c r="I208" s="56"/>
      <c r="J208" s="9"/>
      <c r="K208" s="10"/>
      <c r="L208" s="11">
        <v>0</v>
      </c>
    </row>
    <row r="209" spans="1:1003 1029:2027 2053:3051 3077:4075 4101:5099 5125:6123 6149:7147 7173:8171 8197:9195 9221:10219 10245:11243 11269:12267 12293:13291 13317:14315 14341:15339 15365:16384" s="62" customFormat="1" ht="21.75" hidden="1" customHeight="1">
      <c r="A209" s="8" t="s">
        <v>191</v>
      </c>
      <c r="B209" s="54"/>
      <c r="C209" s="54"/>
      <c r="D209" s="54">
        <v>0</v>
      </c>
      <c r="E209" s="54">
        <v>0</v>
      </c>
      <c r="F209" s="54">
        <v>0</v>
      </c>
      <c r="G209" s="56">
        <v>0</v>
      </c>
      <c r="H209" s="56"/>
      <c r="I209" s="56"/>
      <c r="J209" s="9"/>
      <c r="K209" s="12"/>
      <c r="L209" s="11">
        <v>0</v>
      </c>
    </row>
    <row r="210" spans="1:1003 1029:2027 2053:3051 3077:4075 4101:5099 5125:6123 6149:7147 7173:8171 8197:9195 9221:10219 10245:11243 11269:12267 12293:13291 13317:14315 14341:15339 15365:16384" s="62" customFormat="1" ht="21.75" hidden="1" customHeight="1">
      <c r="A210" s="8" t="s">
        <v>192</v>
      </c>
      <c r="B210" s="54"/>
      <c r="C210" s="54"/>
      <c r="D210" s="54">
        <v>0</v>
      </c>
      <c r="E210" s="54">
        <v>0</v>
      </c>
      <c r="F210" s="54">
        <v>0</v>
      </c>
      <c r="G210" s="56">
        <v>0</v>
      </c>
      <c r="H210" s="56"/>
      <c r="I210" s="56">
        <v>0</v>
      </c>
      <c r="J210" s="9"/>
      <c r="K210" s="13"/>
      <c r="L210" s="11"/>
    </row>
    <row r="211" spans="1:1003 1029:2027 2053:3051 3077:4075 4101:5099 5125:6123 6149:7147 7173:8171 8197:9195 9221:10219 10245:11243 11269:12267 12293:13291 13317:14315 14341:15339 15365:16384" s="62" customFormat="1" ht="21.75" hidden="1" customHeight="1">
      <c r="A211" s="8" t="s">
        <v>193</v>
      </c>
      <c r="B211" s="54"/>
      <c r="C211" s="54"/>
      <c r="D211" s="54">
        <v>0</v>
      </c>
      <c r="E211" s="54">
        <v>0</v>
      </c>
      <c r="F211" s="54">
        <v>0</v>
      </c>
      <c r="G211" s="56">
        <v>0</v>
      </c>
      <c r="H211" s="56"/>
      <c r="I211" s="56">
        <v>0</v>
      </c>
      <c r="J211" s="9"/>
      <c r="K211" s="13"/>
      <c r="L211" s="11"/>
    </row>
    <row r="212" spans="1:1003 1029:2027 2053:3051 3077:4075 4101:5099 5125:6123 6149:7147 7173:8171 8197:9195 9221:10219 10245:11243 11269:12267 12293:13291 13317:14315 14341:15339 15365:16384" s="62" customFormat="1" ht="21.75" hidden="1" customHeight="1">
      <c r="A212" s="8" t="s">
        <v>194</v>
      </c>
      <c r="B212" s="54"/>
      <c r="C212" s="54"/>
      <c r="D212" s="54">
        <v>0</v>
      </c>
      <c r="E212" s="54">
        <v>0</v>
      </c>
      <c r="F212" s="54">
        <v>0</v>
      </c>
      <c r="G212" s="56">
        <v>0</v>
      </c>
      <c r="H212" s="56"/>
      <c r="I212" s="56">
        <v>0</v>
      </c>
      <c r="J212" s="9"/>
      <c r="K212" s="13"/>
      <c r="L212" s="11"/>
    </row>
    <row r="213" spans="1:1003 1029:2027 2053:3051 3077:4075 4101:5099 5125:6123 6149:7147 7173:8171 8197:9195 9221:10219 10245:11243 11269:12267 12293:13291 13317:14315 14341:15339 15365:16384" s="62" customFormat="1" ht="21.75" hidden="1" customHeight="1">
      <c r="A213" s="8" t="s">
        <v>195</v>
      </c>
      <c r="B213" s="54"/>
      <c r="C213" s="54"/>
      <c r="D213" s="54">
        <v>0</v>
      </c>
      <c r="E213" s="54">
        <v>0</v>
      </c>
      <c r="F213" s="54">
        <v>0</v>
      </c>
      <c r="G213" s="56">
        <v>0</v>
      </c>
      <c r="H213" s="56"/>
      <c r="I213" s="56">
        <v>0</v>
      </c>
      <c r="J213" s="9"/>
      <c r="K213" s="13"/>
      <c r="L213" s="11"/>
    </row>
    <row r="214" spans="1:1003 1029:2027 2053:3051 3077:4075 4101:5099 5125:6123 6149:7147 7173:8171 8197:9195 9221:10219 10245:11243 11269:12267 12293:13291 13317:14315 14341:15339 15365:16384" s="62" customFormat="1" ht="26.25" customHeight="1">
      <c r="A214" s="106"/>
      <c r="B214" s="29"/>
      <c r="C214" s="54">
        <v>0</v>
      </c>
      <c r="D214" s="29">
        <v>0</v>
      </c>
      <c r="E214" s="29">
        <v>0</v>
      </c>
      <c r="F214" s="29">
        <v>248</v>
      </c>
      <c r="G214" s="29">
        <v>0</v>
      </c>
      <c r="H214" s="29">
        <v>0</v>
      </c>
      <c r="I214" s="29">
        <v>-10338</v>
      </c>
      <c r="J214" s="57">
        <f t="shared" ref="J214" si="2">SUBTOTAL(9,J7:J200)</f>
        <v>1079.25</v>
      </c>
      <c r="K214" s="57"/>
      <c r="L214" s="57">
        <f>SUBTOTAL(9,L7:L200)</f>
        <v>14173000</v>
      </c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P214" s="93"/>
      <c r="BS214" s="93"/>
      <c r="BV214" s="93"/>
      <c r="BY214" s="93"/>
      <c r="CB214" s="93"/>
      <c r="CE214" s="93"/>
      <c r="CK214" s="93"/>
      <c r="CT214" s="93"/>
      <c r="CW214" s="93"/>
      <c r="CZ214" s="93"/>
      <c r="DC214" s="93"/>
      <c r="DO214" s="93"/>
      <c r="DU214" s="93"/>
      <c r="DX214" s="93"/>
      <c r="EA214" s="93"/>
      <c r="ED214" s="93"/>
      <c r="EJ214" s="93"/>
      <c r="EM214" s="93"/>
      <c r="EP214" s="93"/>
      <c r="ES214" s="93"/>
      <c r="EU214" s="93"/>
      <c r="EV214" s="93"/>
      <c r="FA214" s="93"/>
      <c r="FD214" s="93"/>
      <c r="FG214" s="93"/>
      <c r="FJ214" s="93"/>
      <c r="FM214" s="93"/>
      <c r="FP214" s="93"/>
      <c r="FS214" s="93"/>
      <c r="FY214" s="93"/>
      <c r="GB214" s="93"/>
      <c r="GE214" s="93"/>
      <c r="GG214" s="93"/>
      <c r="GH214" s="93"/>
      <c r="GP214" s="93"/>
      <c r="GS214" s="93"/>
      <c r="GV214" s="93"/>
      <c r="HG214" s="93"/>
      <c r="HH214" s="93"/>
      <c r="HM214" s="93"/>
      <c r="HQ214" s="93"/>
      <c r="HR214" s="93"/>
      <c r="HZ214" s="93"/>
      <c r="IA214" s="93"/>
      <c r="JA214" s="93"/>
      <c r="JB214" s="93"/>
      <c r="JC214" s="93"/>
      <c r="JD214" s="93"/>
      <c r="JE214" s="93"/>
      <c r="JF214" s="93"/>
      <c r="JG214" s="93"/>
      <c r="JH214" s="93"/>
      <c r="JI214" s="93"/>
      <c r="JJ214" s="93"/>
      <c r="JK214" s="93"/>
      <c r="JL214" s="93"/>
      <c r="JM214" s="93"/>
      <c r="JN214" s="93"/>
      <c r="JO214" s="93"/>
      <c r="JP214" s="93"/>
      <c r="JQ214" s="93"/>
      <c r="JR214" s="93"/>
      <c r="JS214" s="93"/>
      <c r="JT214" s="93"/>
      <c r="JU214" s="93"/>
      <c r="JV214" s="93"/>
      <c r="JW214" s="93"/>
      <c r="JX214" s="93"/>
      <c r="JY214" s="93"/>
      <c r="JZ214" s="93"/>
      <c r="KA214" s="93"/>
      <c r="KB214" s="93"/>
      <c r="KC214" s="93"/>
      <c r="KD214" s="93"/>
      <c r="KE214" s="93"/>
      <c r="KF214" s="93"/>
      <c r="KG214" s="93"/>
      <c r="KH214" s="93"/>
      <c r="KI214" s="93"/>
      <c r="KJ214" s="93"/>
      <c r="KK214" s="93"/>
      <c r="KL214" s="93"/>
      <c r="KM214" s="93"/>
      <c r="KN214" s="93"/>
      <c r="KO214" s="93"/>
      <c r="KP214" s="93"/>
      <c r="KQ214" s="93"/>
      <c r="KR214" s="93"/>
      <c r="KS214" s="93"/>
      <c r="KT214" s="93"/>
      <c r="KU214" s="93"/>
      <c r="KV214" s="93"/>
      <c r="KW214" s="93"/>
      <c r="KX214" s="93"/>
      <c r="KY214" s="93"/>
      <c r="KZ214" s="93"/>
      <c r="LA214" s="93"/>
      <c r="LB214" s="93"/>
      <c r="LC214" s="93"/>
      <c r="LD214" s="93"/>
      <c r="LE214" s="93"/>
      <c r="LF214" s="93"/>
      <c r="LL214" s="93"/>
      <c r="LO214" s="93"/>
      <c r="LR214" s="93"/>
      <c r="LU214" s="93"/>
      <c r="LX214" s="93"/>
      <c r="MA214" s="93"/>
      <c r="MG214" s="93"/>
      <c r="MP214" s="93"/>
      <c r="MS214" s="93"/>
      <c r="MV214" s="93"/>
      <c r="MY214" s="93"/>
      <c r="NK214" s="93"/>
      <c r="NQ214" s="93"/>
      <c r="NT214" s="93"/>
      <c r="NW214" s="93"/>
      <c r="NZ214" s="93"/>
      <c r="OF214" s="93"/>
      <c r="OI214" s="93"/>
      <c r="OL214" s="93"/>
      <c r="OO214" s="93"/>
      <c r="OQ214" s="93"/>
      <c r="OR214" s="93"/>
      <c r="OW214" s="93"/>
      <c r="OZ214" s="93"/>
      <c r="PC214" s="93"/>
      <c r="PF214" s="93"/>
      <c r="PI214" s="93"/>
      <c r="PL214" s="93"/>
      <c r="PO214" s="93"/>
      <c r="PU214" s="93"/>
      <c r="PX214" s="93"/>
      <c r="QA214" s="93"/>
      <c r="QC214" s="93"/>
      <c r="QD214" s="93"/>
      <c r="QL214" s="93"/>
      <c r="QO214" s="93"/>
      <c r="QR214" s="93"/>
      <c r="RC214" s="93"/>
      <c r="RD214" s="93"/>
      <c r="RI214" s="93"/>
      <c r="RM214" s="93"/>
      <c r="RN214" s="93"/>
      <c r="RV214" s="93"/>
      <c r="RW214" s="93"/>
      <c r="SW214" s="93"/>
      <c r="SX214" s="93"/>
      <c r="SY214" s="93"/>
      <c r="SZ214" s="93"/>
      <c r="TA214" s="93"/>
      <c r="TB214" s="93"/>
      <c r="TC214" s="93"/>
      <c r="TD214" s="93"/>
      <c r="TE214" s="93"/>
      <c r="TF214" s="93"/>
      <c r="TG214" s="93"/>
      <c r="TH214" s="93"/>
      <c r="TI214" s="93"/>
      <c r="TJ214" s="93"/>
      <c r="TK214" s="93"/>
      <c r="TL214" s="93"/>
      <c r="TM214" s="93"/>
      <c r="TN214" s="93"/>
      <c r="TO214" s="93"/>
      <c r="TP214" s="93"/>
      <c r="TQ214" s="93"/>
      <c r="TR214" s="93"/>
      <c r="TS214" s="93"/>
      <c r="TT214" s="93"/>
      <c r="TU214" s="93"/>
      <c r="TV214" s="93"/>
      <c r="TW214" s="93"/>
      <c r="TX214" s="93"/>
      <c r="TY214" s="93"/>
      <c r="TZ214" s="93"/>
      <c r="UA214" s="93"/>
      <c r="UB214" s="93"/>
      <c r="UC214" s="93"/>
      <c r="UD214" s="93"/>
      <c r="UE214" s="93"/>
      <c r="UF214" s="93"/>
      <c r="UG214" s="93"/>
      <c r="UH214" s="93"/>
      <c r="UI214" s="93"/>
      <c r="UJ214" s="93"/>
      <c r="UK214" s="93"/>
      <c r="UL214" s="93"/>
      <c r="UM214" s="93"/>
      <c r="UN214" s="93"/>
      <c r="UO214" s="93"/>
      <c r="UP214" s="93"/>
      <c r="UQ214" s="93"/>
      <c r="UR214" s="93"/>
      <c r="US214" s="93"/>
      <c r="UT214" s="93"/>
      <c r="UU214" s="93"/>
      <c r="UV214" s="93"/>
      <c r="UW214" s="93"/>
      <c r="UX214" s="93"/>
      <c r="UY214" s="93"/>
      <c r="UZ214" s="93"/>
      <c r="VA214" s="93"/>
      <c r="VB214" s="93"/>
      <c r="VH214" s="93"/>
      <c r="VK214" s="93"/>
      <c r="VN214" s="93"/>
      <c r="VQ214" s="93"/>
      <c r="VT214" s="93"/>
      <c r="VW214" s="93"/>
      <c r="WC214" s="93"/>
      <c r="WL214" s="93"/>
      <c r="WO214" s="93"/>
      <c r="WR214" s="93"/>
      <c r="WU214" s="93"/>
      <c r="XG214" s="93"/>
      <c r="XM214" s="93"/>
      <c r="XP214" s="93"/>
      <c r="XS214" s="93"/>
      <c r="XV214" s="93"/>
      <c r="YB214" s="93"/>
      <c r="YE214" s="93"/>
      <c r="YH214" s="93"/>
      <c r="YK214" s="93"/>
      <c r="YM214" s="93"/>
      <c r="YN214" s="93"/>
      <c r="YS214" s="93"/>
      <c r="YV214" s="93"/>
      <c r="YY214" s="93"/>
      <c r="ZB214" s="93"/>
      <c r="ZE214" s="93"/>
      <c r="ZH214" s="93"/>
      <c r="ZK214" s="93"/>
      <c r="ZQ214" s="93"/>
      <c r="ZT214" s="93"/>
      <c r="ZW214" s="93"/>
      <c r="ZY214" s="93"/>
      <c r="ZZ214" s="93"/>
      <c r="AAH214" s="93"/>
      <c r="AAK214" s="93"/>
      <c r="AAN214" s="93"/>
      <c r="AAY214" s="93"/>
      <c r="AAZ214" s="93"/>
      <c r="ABE214" s="93"/>
      <c r="ABI214" s="93"/>
      <c r="ABJ214" s="93"/>
      <c r="ABR214" s="93"/>
      <c r="ABS214" s="93"/>
      <c r="ACS214" s="93"/>
      <c r="ACT214" s="93"/>
      <c r="ACU214" s="93"/>
      <c r="ACV214" s="93"/>
      <c r="ACW214" s="93"/>
      <c r="ACX214" s="93"/>
      <c r="ACY214" s="93"/>
      <c r="ACZ214" s="93"/>
      <c r="ADA214" s="93"/>
      <c r="ADB214" s="93"/>
      <c r="ADC214" s="93"/>
      <c r="ADD214" s="93"/>
      <c r="ADE214" s="93"/>
      <c r="ADF214" s="93"/>
      <c r="ADG214" s="93"/>
      <c r="ADH214" s="93"/>
      <c r="ADI214" s="93"/>
      <c r="ADJ214" s="93"/>
      <c r="ADK214" s="93"/>
      <c r="ADL214" s="93"/>
      <c r="ADM214" s="93"/>
      <c r="ADN214" s="93"/>
      <c r="ADO214" s="93"/>
      <c r="ADP214" s="93"/>
      <c r="ADQ214" s="93"/>
      <c r="ADR214" s="93"/>
      <c r="ADS214" s="93"/>
      <c r="ADT214" s="93"/>
      <c r="ADU214" s="93"/>
      <c r="ADV214" s="93"/>
      <c r="ADW214" s="93"/>
      <c r="ADX214" s="93"/>
      <c r="ADY214" s="93"/>
      <c r="ADZ214" s="93"/>
      <c r="AEA214" s="93"/>
      <c r="AEB214" s="93"/>
      <c r="AEC214" s="93"/>
      <c r="AED214" s="93"/>
      <c r="AEE214" s="93"/>
      <c r="AEF214" s="93"/>
      <c r="AEG214" s="93"/>
      <c r="AEH214" s="93"/>
      <c r="AEI214" s="93"/>
      <c r="AEJ214" s="93"/>
      <c r="AEK214" s="93"/>
      <c r="AEL214" s="93"/>
      <c r="AEM214" s="93"/>
      <c r="AEN214" s="93"/>
      <c r="AEO214" s="93"/>
      <c r="AEP214" s="93"/>
      <c r="AEQ214" s="93"/>
      <c r="AER214" s="93"/>
      <c r="AES214" s="93"/>
      <c r="AET214" s="93"/>
      <c r="AEU214" s="93"/>
      <c r="AEV214" s="93"/>
      <c r="AEW214" s="93"/>
      <c r="AEX214" s="93"/>
      <c r="AFD214" s="93"/>
      <c r="AFG214" s="93"/>
      <c r="AFJ214" s="93"/>
      <c r="AFM214" s="93"/>
      <c r="AFP214" s="93"/>
      <c r="AFS214" s="93"/>
      <c r="AFY214" s="93"/>
      <c r="AGH214" s="93"/>
      <c r="AGK214" s="93"/>
      <c r="AGN214" s="93"/>
      <c r="AGQ214" s="93"/>
      <c r="AHC214" s="93"/>
      <c r="AHI214" s="93"/>
      <c r="AHL214" s="93"/>
      <c r="AHO214" s="93"/>
      <c r="AHR214" s="93"/>
      <c r="AHX214" s="93"/>
      <c r="AIA214" s="93"/>
      <c r="AID214" s="93"/>
      <c r="AIG214" s="93"/>
      <c r="AII214" s="93"/>
      <c r="AIJ214" s="93"/>
      <c r="AIO214" s="93"/>
      <c r="AIR214" s="93"/>
      <c r="AIU214" s="93"/>
      <c r="AIX214" s="93"/>
      <c r="AJA214" s="93"/>
      <c r="AJD214" s="93"/>
      <c r="AJG214" s="93"/>
      <c r="AJM214" s="93"/>
      <c r="AJP214" s="93"/>
      <c r="AJS214" s="93"/>
      <c r="AJU214" s="93"/>
      <c r="AJV214" s="93"/>
      <c r="AKD214" s="93"/>
      <c r="AKG214" s="93"/>
      <c r="AKJ214" s="93"/>
      <c r="AKU214" s="93"/>
      <c r="AKV214" s="93"/>
      <c r="ALA214" s="93"/>
      <c r="ALE214" s="93"/>
      <c r="ALF214" s="93"/>
      <c r="ALN214" s="93"/>
      <c r="ALO214" s="93"/>
      <c r="AMO214" s="93"/>
      <c r="AMP214" s="93"/>
      <c r="AMQ214" s="93"/>
      <c r="AMR214" s="93"/>
      <c r="AMS214" s="93"/>
      <c r="AMT214" s="93"/>
      <c r="AMU214" s="93"/>
      <c r="AMV214" s="93"/>
      <c r="AMW214" s="93"/>
      <c r="AMX214" s="93"/>
      <c r="AMY214" s="93"/>
      <c r="AMZ214" s="93"/>
      <c r="ANA214" s="93"/>
      <c r="ANB214" s="93"/>
      <c r="ANC214" s="93"/>
      <c r="AND214" s="93"/>
      <c r="ANE214" s="93"/>
      <c r="ANF214" s="93"/>
      <c r="ANG214" s="93"/>
      <c r="ANH214" s="93"/>
      <c r="ANI214" s="93"/>
      <c r="ANJ214" s="93"/>
      <c r="ANK214" s="93"/>
      <c r="ANL214" s="93"/>
      <c r="ANM214" s="93"/>
      <c r="ANN214" s="93"/>
      <c r="ANO214" s="93"/>
      <c r="ANP214" s="93"/>
      <c r="ANQ214" s="93"/>
      <c r="ANR214" s="93"/>
      <c r="ANS214" s="93"/>
      <c r="ANT214" s="93"/>
      <c r="ANU214" s="93"/>
      <c r="ANV214" s="93"/>
      <c r="ANW214" s="93"/>
      <c r="ANX214" s="93"/>
      <c r="ANY214" s="93"/>
      <c r="ANZ214" s="93"/>
      <c r="AOA214" s="93"/>
      <c r="AOB214" s="93"/>
      <c r="AOC214" s="93"/>
      <c r="AOD214" s="93"/>
      <c r="AOE214" s="93"/>
      <c r="AOF214" s="93"/>
      <c r="AOG214" s="93"/>
      <c r="AOH214" s="93"/>
      <c r="AOI214" s="93"/>
      <c r="AOJ214" s="93"/>
      <c r="AOK214" s="93"/>
      <c r="AOL214" s="93"/>
      <c r="AOM214" s="93"/>
      <c r="AON214" s="93"/>
      <c r="AOO214" s="93"/>
      <c r="AOP214" s="93"/>
      <c r="AOQ214" s="93"/>
      <c r="AOR214" s="93"/>
      <c r="AOS214" s="93"/>
      <c r="AOT214" s="93"/>
      <c r="AOZ214" s="93"/>
      <c r="APC214" s="93"/>
      <c r="APF214" s="93"/>
      <c r="API214" s="93"/>
      <c r="APL214" s="93"/>
      <c r="APO214" s="93"/>
      <c r="APU214" s="93"/>
      <c r="AQD214" s="93"/>
      <c r="AQG214" s="93"/>
      <c r="AQJ214" s="93"/>
      <c r="AQM214" s="93"/>
      <c r="AQY214" s="93"/>
      <c r="ARE214" s="93"/>
      <c r="ARH214" s="93"/>
      <c r="ARK214" s="93"/>
      <c r="ARN214" s="93"/>
      <c r="ART214" s="93"/>
      <c r="ARW214" s="93"/>
      <c r="ARZ214" s="93"/>
      <c r="ASC214" s="93"/>
      <c r="ASE214" s="93"/>
      <c r="ASF214" s="93"/>
      <c r="ASK214" s="93"/>
      <c r="ASN214" s="93"/>
      <c r="ASQ214" s="93"/>
      <c r="AST214" s="93"/>
      <c r="ASW214" s="93"/>
      <c r="ASZ214" s="93"/>
      <c r="ATC214" s="93"/>
      <c r="ATI214" s="93"/>
      <c r="ATL214" s="93"/>
      <c r="ATO214" s="93"/>
      <c r="ATQ214" s="93"/>
      <c r="ATR214" s="93"/>
      <c r="ATZ214" s="93"/>
      <c r="AUC214" s="93"/>
      <c r="AUF214" s="93"/>
      <c r="AUQ214" s="93"/>
      <c r="AUR214" s="93"/>
      <c r="AUW214" s="93"/>
      <c r="AVA214" s="93"/>
      <c r="AVB214" s="93"/>
      <c r="AVJ214" s="93"/>
      <c r="AVK214" s="93"/>
      <c r="AWK214" s="93"/>
      <c r="AWL214" s="93"/>
      <c r="AWM214" s="93"/>
      <c r="AWN214" s="93"/>
      <c r="AWO214" s="93"/>
      <c r="AWP214" s="93"/>
      <c r="AWQ214" s="93"/>
      <c r="AWR214" s="93"/>
      <c r="AWS214" s="93"/>
      <c r="AWT214" s="93"/>
      <c r="AWU214" s="93"/>
      <c r="AWV214" s="93"/>
      <c r="AWW214" s="93"/>
      <c r="AWX214" s="93"/>
      <c r="AWY214" s="93"/>
      <c r="AWZ214" s="93"/>
      <c r="AXA214" s="93"/>
      <c r="AXB214" s="93"/>
      <c r="AXC214" s="93"/>
      <c r="AXD214" s="93"/>
      <c r="AXE214" s="93"/>
      <c r="AXF214" s="93"/>
      <c r="AXG214" s="93"/>
      <c r="AXH214" s="93"/>
      <c r="AXI214" s="93"/>
      <c r="AXJ214" s="93"/>
      <c r="AXK214" s="93"/>
      <c r="AXL214" s="93"/>
      <c r="AXM214" s="93"/>
      <c r="AXN214" s="93"/>
      <c r="AXO214" s="93"/>
      <c r="AXP214" s="93"/>
      <c r="AXQ214" s="93"/>
      <c r="AXR214" s="93"/>
      <c r="AXS214" s="93"/>
      <c r="AXT214" s="93"/>
      <c r="AXU214" s="93"/>
      <c r="AXV214" s="93"/>
      <c r="AXW214" s="93"/>
      <c r="AXX214" s="93"/>
      <c r="AXY214" s="93"/>
      <c r="AXZ214" s="93"/>
      <c r="AYA214" s="93"/>
      <c r="AYB214" s="93"/>
      <c r="AYC214" s="93"/>
      <c r="AYD214" s="93"/>
      <c r="AYE214" s="93"/>
      <c r="AYF214" s="93"/>
      <c r="AYG214" s="93"/>
      <c r="AYH214" s="93"/>
      <c r="AYI214" s="93"/>
      <c r="AYJ214" s="93"/>
      <c r="AYK214" s="93"/>
      <c r="AYL214" s="93"/>
      <c r="AYM214" s="93"/>
      <c r="AYN214" s="93"/>
      <c r="AYO214" s="93"/>
      <c r="AYP214" s="93"/>
      <c r="AYV214" s="93"/>
      <c r="AYY214" s="93"/>
      <c r="AZB214" s="93"/>
      <c r="AZE214" s="93"/>
      <c r="AZH214" s="93"/>
      <c r="AZK214" s="93"/>
      <c r="AZQ214" s="93"/>
      <c r="AZZ214" s="93"/>
      <c r="BAC214" s="93"/>
      <c r="BAF214" s="93"/>
      <c r="BAI214" s="93"/>
      <c r="BAU214" s="93"/>
      <c r="BBA214" s="93"/>
      <c r="BBD214" s="93"/>
      <c r="BBG214" s="93"/>
      <c r="BBJ214" s="93"/>
      <c r="BBP214" s="93"/>
      <c r="BBS214" s="93"/>
      <c r="BBV214" s="93"/>
      <c r="BBY214" s="93"/>
      <c r="BCA214" s="93"/>
      <c r="BCB214" s="93"/>
      <c r="BCG214" s="93"/>
      <c r="BCJ214" s="93"/>
      <c r="BCM214" s="93"/>
      <c r="BCP214" s="93"/>
      <c r="BCS214" s="93"/>
      <c r="BCV214" s="93"/>
      <c r="BCY214" s="93"/>
      <c r="BDE214" s="93"/>
      <c r="BDH214" s="93"/>
      <c r="BDK214" s="93"/>
      <c r="BDM214" s="93"/>
      <c r="BDN214" s="93"/>
      <c r="BDV214" s="93"/>
      <c r="BDY214" s="93"/>
      <c r="BEB214" s="93"/>
      <c r="BEM214" s="93"/>
      <c r="BEN214" s="93"/>
      <c r="BES214" s="93"/>
      <c r="BEW214" s="93"/>
      <c r="BEX214" s="93"/>
      <c r="BFF214" s="93"/>
      <c r="BFG214" s="93"/>
      <c r="BGG214" s="93"/>
      <c r="BGH214" s="93"/>
      <c r="BGI214" s="93"/>
      <c r="BGJ214" s="93"/>
      <c r="BGK214" s="93"/>
      <c r="BGL214" s="93"/>
      <c r="BGM214" s="93"/>
      <c r="BGN214" s="93"/>
      <c r="BGO214" s="93"/>
      <c r="BGP214" s="93"/>
      <c r="BGQ214" s="93"/>
      <c r="BGR214" s="93"/>
      <c r="BGS214" s="93"/>
      <c r="BGT214" s="93"/>
      <c r="BGU214" s="93"/>
      <c r="BGV214" s="93"/>
      <c r="BGW214" s="93"/>
      <c r="BGX214" s="93"/>
      <c r="BGY214" s="93"/>
      <c r="BGZ214" s="93"/>
      <c r="BHA214" s="93"/>
      <c r="BHB214" s="93"/>
      <c r="BHC214" s="93"/>
      <c r="BHD214" s="93"/>
      <c r="BHE214" s="93"/>
      <c r="BHF214" s="93"/>
      <c r="BHG214" s="93"/>
      <c r="BHH214" s="93"/>
      <c r="BHI214" s="93"/>
      <c r="BHJ214" s="93"/>
      <c r="BHK214" s="93"/>
      <c r="BHL214" s="93"/>
      <c r="BHM214" s="93"/>
      <c r="BHN214" s="93"/>
      <c r="BHO214" s="93"/>
      <c r="BHP214" s="93"/>
      <c r="BHQ214" s="93"/>
      <c r="BHR214" s="93"/>
      <c r="BHS214" s="93"/>
      <c r="BHT214" s="93"/>
      <c r="BHU214" s="93"/>
      <c r="BHV214" s="93"/>
      <c r="BHW214" s="93"/>
      <c r="BHX214" s="93"/>
      <c r="BHY214" s="93"/>
      <c r="BHZ214" s="93"/>
      <c r="BIA214" s="93"/>
      <c r="BIB214" s="93"/>
      <c r="BIC214" s="93"/>
      <c r="BID214" s="93"/>
      <c r="BIE214" s="93"/>
      <c r="BIF214" s="93"/>
      <c r="BIG214" s="93"/>
      <c r="BIH214" s="93"/>
      <c r="BII214" s="93"/>
      <c r="BIJ214" s="93"/>
      <c r="BIK214" s="93"/>
      <c r="BIL214" s="93"/>
      <c r="BIR214" s="93"/>
      <c r="BIU214" s="93"/>
      <c r="BIX214" s="93"/>
      <c r="BJA214" s="93"/>
      <c r="BJD214" s="93"/>
      <c r="BJG214" s="93"/>
      <c r="BJM214" s="93"/>
      <c r="BJV214" s="93"/>
      <c r="BJY214" s="93"/>
      <c r="BKB214" s="93"/>
      <c r="BKE214" s="93"/>
      <c r="BKQ214" s="93"/>
      <c r="BKW214" s="93"/>
      <c r="BKZ214" s="93"/>
      <c r="BLC214" s="93"/>
      <c r="BLF214" s="93"/>
      <c r="BLL214" s="93"/>
      <c r="BLO214" s="93"/>
      <c r="BLR214" s="93"/>
      <c r="BLU214" s="93"/>
      <c r="BLW214" s="93"/>
      <c r="BLX214" s="93"/>
      <c r="BMC214" s="93"/>
      <c r="BMF214" s="93"/>
      <c r="BMI214" s="93"/>
      <c r="BML214" s="93"/>
      <c r="BMO214" s="93"/>
      <c r="BMR214" s="93"/>
      <c r="BMU214" s="93"/>
      <c r="BNA214" s="93"/>
      <c r="BND214" s="93"/>
      <c r="BNG214" s="93"/>
      <c r="BNI214" s="93"/>
      <c r="BNJ214" s="93"/>
      <c r="BNR214" s="93"/>
      <c r="BNU214" s="93"/>
      <c r="BNX214" s="93"/>
      <c r="BOI214" s="93"/>
      <c r="BOJ214" s="93"/>
      <c r="BOO214" s="93"/>
      <c r="BOS214" s="93"/>
      <c r="BOT214" s="93"/>
      <c r="BPB214" s="93"/>
      <c r="BPC214" s="93"/>
      <c r="BQC214" s="93"/>
      <c r="BQD214" s="93"/>
      <c r="BQE214" s="93"/>
      <c r="BQF214" s="93"/>
      <c r="BQG214" s="93"/>
      <c r="BQH214" s="93"/>
      <c r="BQI214" s="93"/>
      <c r="BQJ214" s="93"/>
      <c r="BQK214" s="93"/>
      <c r="BQL214" s="93"/>
      <c r="BQM214" s="93"/>
      <c r="BQN214" s="93"/>
      <c r="BQO214" s="93"/>
      <c r="BQP214" s="93"/>
      <c r="BQQ214" s="93"/>
      <c r="BQR214" s="93"/>
      <c r="BQS214" s="93"/>
      <c r="BQT214" s="93"/>
      <c r="BQU214" s="93"/>
      <c r="BQV214" s="93"/>
      <c r="BQW214" s="93"/>
      <c r="BQX214" s="93"/>
      <c r="BQY214" s="93"/>
      <c r="BQZ214" s="93"/>
      <c r="BRA214" s="93"/>
      <c r="BRB214" s="93"/>
      <c r="BRC214" s="93"/>
      <c r="BRD214" s="93"/>
      <c r="BRE214" s="93"/>
      <c r="BRF214" s="93"/>
      <c r="BRG214" s="93"/>
      <c r="BRH214" s="93"/>
      <c r="BRI214" s="93"/>
      <c r="BRJ214" s="93"/>
      <c r="BRK214" s="93"/>
      <c r="BRL214" s="93"/>
      <c r="BRM214" s="93"/>
      <c r="BRN214" s="93"/>
      <c r="BRO214" s="93"/>
      <c r="BRP214" s="93"/>
      <c r="BRQ214" s="93"/>
      <c r="BRR214" s="93"/>
      <c r="BRS214" s="93"/>
      <c r="BRT214" s="93"/>
      <c r="BRU214" s="93"/>
      <c r="BRV214" s="93"/>
      <c r="BRW214" s="93"/>
      <c r="BRX214" s="93"/>
      <c r="BRY214" s="93"/>
      <c r="BRZ214" s="93"/>
      <c r="BSA214" s="93"/>
      <c r="BSB214" s="93"/>
      <c r="BSC214" s="93"/>
      <c r="BSD214" s="93"/>
      <c r="BSE214" s="93"/>
      <c r="BSF214" s="93"/>
      <c r="BSG214" s="93"/>
      <c r="BSH214" s="93"/>
      <c r="BSN214" s="93"/>
      <c r="BSQ214" s="93"/>
      <c r="BST214" s="93"/>
      <c r="BSW214" s="93"/>
      <c r="BSZ214" s="93"/>
      <c r="BTC214" s="93"/>
      <c r="BTI214" s="93"/>
      <c r="BTR214" s="93"/>
      <c r="BTU214" s="93"/>
      <c r="BTX214" s="93"/>
      <c r="BUA214" s="93"/>
      <c r="BUM214" s="93"/>
      <c r="BUS214" s="93"/>
      <c r="BUV214" s="93"/>
      <c r="BUY214" s="93"/>
      <c r="BVB214" s="93"/>
      <c r="BVH214" s="93"/>
      <c r="BVK214" s="93"/>
      <c r="BVN214" s="93"/>
      <c r="BVQ214" s="93"/>
      <c r="BVS214" s="93"/>
      <c r="BVT214" s="93"/>
      <c r="BVY214" s="93"/>
      <c r="BWB214" s="93"/>
      <c r="BWE214" s="93"/>
      <c r="BWH214" s="93"/>
      <c r="BWK214" s="93"/>
      <c r="BWN214" s="93"/>
      <c r="BWQ214" s="93"/>
      <c r="BWW214" s="93"/>
      <c r="BWZ214" s="93"/>
      <c r="BXC214" s="93"/>
      <c r="BXE214" s="93"/>
      <c r="BXF214" s="93"/>
      <c r="BXN214" s="93"/>
      <c r="BXQ214" s="93"/>
      <c r="BXT214" s="93"/>
      <c r="BYE214" s="93"/>
      <c r="BYF214" s="93"/>
      <c r="BYK214" s="93"/>
      <c r="BYO214" s="93"/>
      <c r="BYP214" s="93"/>
      <c r="BYX214" s="93"/>
      <c r="BYY214" s="93"/>
      <c r="BZY214" s="93"/>
      <c r="BZZ214" s="93"/>
      <c r="CAA214" s="93"/>
      <c r="CAB214" s="93"/>
      <c r="CAC214" s="93"/>
      <c r="CAD214" s="93"/>
      <c r="CAE214" s="93"/>
      <c r="CAF214" s="93"/>
      <c r="CAG214" s="93"/>
      <c r="CAH214" s="93"/>
      <c r="CAI214" s="93"/>
      <c r="CAJ214" s="93"/>
      <c r="CAK214" s="93"/>
      <c r="CAL214" s="93"/>
      <c r="CAM214" s="93"/>
      <c r="CAN214" s="93"/>
      <c r="CAO214" s="93"/>
      <c r="CAP214" s="93"/>
      <c r="CAQ214" s="93"/>
      <c r="CAR214" s="93"/>
      <c r="CAS214" s="93"/>
      <c r="CAT214" s="93"/>
      <c r="CAU214" s="93"/>
      <c r="CAV214" s="93"/>
      <c r="CAW214" s="93"/>
      <c r="CAX214" s="93"/>
      <c r="CAY214" s="93"/>
      <c r="CAZ214" s="93"/>
      <c r="CBA214" s="93"/>
      <c r="CBB214" s="93"/>
      <c r="CBC214" s="93"/>
      <c r="CBD214" s="93"/>
      <c r="CBE214" s="93"/>
      <c r="CBF214" s="93"/>
      <c r="CBG214" s="93"/>
      <c r="CBH214" s="93"/>
      <c r="CBI214" s="93"/>
      <c r="CBJ214" s="93"/>
      <c r="CBK214" s="93"/>
      <c r="CBL214" s="93"/>
      <c r="CBM214" s="93"/>
      <c r="CBN214" s="93"/>
      <c r="CBO214" s="93"/>
      <c r="CBP214" s="93"/>
      <c r="CBQ214" s="93"/>
      <c r="CBR214" s="93"/>
      <c r="CBS214" s="93"/>
      <c r="CBT214" s="93"/>
      <c r="CBU214" s="93"/>
      <c r="CBV214" s="93"/>
      <c r="CBW214" s="93"/>
      <c r="CBX214" s="93"/>
      <c r="CBY214" s="93"/>
      <c r="CBZ214" s="93"/>
      <c r="CCA214" s="93"/>
      <c r="CCB214" s="93"/>
      <c r="CCC214" s="93"/>
      <c r="CCD214" s="93"/>
      <c r="CCJ214" s="93"/>
      <c r="CCM214" s="93"/>
      <c r="CCP214" s="93"/>
      <c r="CCS214" s="93"/>
      <c r="CCV214" s="93"/>
      <c r="CCY214" s="93"/>
      <c r="CDE214" s="93"/>
      <c r="CDN214" s="93"/>
      <c r="CDQ214" s="93"/>
      <c r="CDT214" s="93"/>
      <c r="CDW214" s="93"/>
      <c r="CEI214" s="93"/>
      <c r="CEO214" s="93"/>
      <c r="CER214" s="93"/>
      <c r="CEU214" s="93"/>
      <c r="CEX214" s="93"/>
      <c r="CFD214" s="93"/>
      <c r="CFG214" s="93"/>
      <c r="CFJ214" s="93"/>
      <c r="CFM214" s="93"/>
      <c r="CFO214" s="93"/>
      <c r="CFP214" s="93"/>
      <c r="CFU214" s="93"/>
      <c r="CFX214" s="93"/>
      <c r="CGA214" s="93"/>
      <c r="CGD214" s="93"/>
      <c r="CGG214" s="93"/>
      <c r="CGJ214" s="93"/>
      <c r="CGM214" s="93"/>
      <c r="CGS214" s="93"/>
      <c r="CGV214" s="93"/>
      <c r="CGY214" s="93"/>
      <c r="CHA214" s="93"/>
      <c r="CHB214" s="93"/>
      <c r="CHJ214" s="93"/>
      <c r="CHM214" s="93"/>
      <c r="CHP214" s="93"/>
      <c r="CIA214" s="93"/>
      <c r="CIB214" s="93"/>
      <c r="CIG214" s="93"/>
      <c r="CIK214" s="93"/>
      <c r="CIL214" s="93"/>
      <c r="CIT214" s="93"/>
      <c r="CIU214" s="93"/>
      <c r="CJU214" s="93"/>
      <c r="CJV214" s="93"/>
      <c r="CJW214" s="93"/>
      <c r="CJX214" s="93"/>
      <c r="CJY214" s="93"/>
      <c r="CJZ214" s="93"/>
      <c r="CKA214" s="93"/>
      <c r="CKB214" s="93"/>
      <c r="CKC214" s="93"/>
      <c r="CKD214" s="93"/>
      <c r="CKE214" s="93"/>
      <c r="CKF214" s="93"/>
      <c r="CKG214" s="93"/>
      <c r="CKH214" s="93"/>
      <c r="CKI214" s="93"/>
      <c r="CKJ214" s="93"/>
      <c r="CKK214" s="93"/>
      <c r="CKL214" s="93"/>
      <c r="CKM214" s="93"/>
      <c r="CKN214" s="93"/>
      <c r="CKO214" s="93"/>
      <c r="CKP214" s="93"/>
      <c r="CKQ214" s="93"/>
      <c r="CKR214" s="93"/>
      <c r="CKS214" s="93"/>
      <c r="CKT214" s="93"/>
      <c r="CKU214" s="93"/>
      <c r="CKV214" s="93"/>
      <c r="CKW214" s="93"/>
      <c r="CKX214" s="93"/>
      <c r="CKY214" s="93"/>
      <c r="CKZ214" s="93"/>
      <c r="CLA214" s="93"/>
      <c r="CLB214" s="93"/>
      <c r="CLC214" s="93"/>
      <c r="CLD214" s="93"/>
      <c r="CLE214" s="93"/>
      <c r="CLF214" s="93"/>
      <c r="CLG214" s="93"/>
      <c r="CLH214" s="93"/>
      <c r="CLI214" s="93"/>
      <c r="CLJ214" s="93"/>
      <c r="CLK214" s="93"/>
      <c r="CLL214" s="93"/>
      <c r="CLM214" s="93"/>
      <c r="CLN214" s="93"/>
      <c r="CLO214" s="93"/>
      <c r="CLP214" s="93"/>
      <c r="CLQ214" s="93"/>
      <c r="CLR214" s="93"/>
      <c r="CLS214" s="93"/>
      <c r="CLT214" s="93"/>
      <c r="CLU214" s="93"/>
      <c r="CLV214" s="93"/>
      <c r="CLW214" s="93"/>
      <c r="CLX214" s="93"/>
      <c r="CLY214" s="93"/>
      <c r="CLZ214" s="93"/>
      <c r="CMF214" s="93"/>
      <c r="CMI214" s="93"/>
      <c r="CML214" s="93"/>
      <c r="CMO214" s="93"/>
      <c r="CMR214" s="93"/>
      <c r="CMU214" s="93"/>
      <c r="CNA214" s="93"/>
      <c r="CNJ214" s="93"/>
      <c r="CNM214" s="93"/>
      <c r="CNP214" s="93"/>
      <c r="CNS214" s="93"/>
      <c r="COE214" s="93"/>
      <c r="COK214" s="93"/>
      <c r="CON214" s="93"/>
      <c r="COQ214" s="93"/>
      <c r="COT214" s="93"/>
      <c r="COZ214" s="93"/>
      <c r="CPC214" s="93"/>
      <c r="CPF214" s="93"/>
      <c r="CPI214" s="93"/>
      <c r="CPK214" s="93"/>
      <c r="CPL214" s="93"/>
      <c r="CPQ214" s="93"/>
      <c r="CPT214" s="93"/>
      <c r="CPW214" s="93"/>
      <c r="CPZ214" s="93"/>
      <c r="CQC214" s="93"/>
      <c r="CQF214" s="93"/>
      <c r="CQI214" s="93"/>
      <c r="CQO214" s="93"/>
      <c r="CQR214" s="93"/>
      <c r="CQU214" s="93"/>
      <c r="CQW214" s="93"/>
      <c r="CQX214" s="93"/>
      <c r="CRF214" s="93"/>
      <c r="CRI214" s="93"/>
      <c r="CRL214" s="93"/>
      <c r="CRW214" s="93"/>
      <c r="CRX214" s="93"/>
      <c r="CSC214" s="93"/>
      <c r="CSG214" s="93"/>
      <c r="CSH214" s="93"/>
      <c r="CSP214" s="93"/>
      <c r="CSQ214" s="93"/>
      <c r="CTQ214" s="93"/>
      <c r="CTR214" s="93"/>
      <c r="CTS214" s="93"/>
      <c r="CTT214" s="93"/>
      <c r="CTU214" s="93"/>
      <c r="CTV214" s="93"/>
      <c r="CTW214" s="93"/>
      <c r="CTX214" s="93"/>
      <c r="CTY214" s="93"/>
      <c r="CTZ214" s="93"/>
      <c r="CUA214" s="93"/>
      <c r="CUB214" s="93"/>
      <c r="CUC214" s="93"/>
      <c r="CUD214" s="93"/>
      <c r="CUE214" s="93"/>
      <c r="CUF214" s="93"/>
      <c r="CUG214" s="93"/>
      <c r="CUH214" s="93"/>
      <c r="CUI214" s="93"/>
      <c r="CUJ214" s="93"/>
      <c r="CUK214" s="93"/>
      <c r="CUL214" s="93"/>
      <c r="CUM214" s="93"/>
      <c r="CUN214" s="93"/>
      <c r="CUO214" s="93"/>
      <c r="CUP214" s="93"/>
      <c r="CUQ214" s="93"/>
      <c r="CUR214" s="93"/>
      <c r="CUS214" s="93"/>
      <c r="CUT214" s="93"/>
      <c r="CUU214" s="93"/>
      <c r="CUV214" s="93"/>
      <c r="CUW214" s="93"/>
      <c r="CUX214" s="93"/>
      <c r="CUY214" s="93"/>
      <c r="CUZ214" s="93"/>
      <c r="CVA214" s="93"/>
      <c r="CVB214" s="93"/>
      <c r="CVC214" s="93"/>
      <c r="CVD214" s="93"/>
      <c r="CVE214" s="93"/>
      <c r="CVF214" s="93"/>
      <c r="CVG214" s="93"/>
      <c r="CVH214" s="93"/>
      <c r="CVI214" s="93"/>
      <c r="CVJ214" s="93"/>
      <c r="CVK214" s="93"/>
      <c r="CVL214" s="93"/>
      <c r="CVM214" s="93"/>
      <c r="CVN214" s="93"/>
      <c r="CVO214" s="93"/>
      <c r="CVP214" s="93"/>
      <c r="CVQ214" s="93"/>
      <c r="CVR214" s="93"/>
      <c r="CVS214" s="93"/>
      <c r="CVT214" s="93"/>
      <c r="CVU214" s="93"/>
      <c r="CVV214" s="93"/>
      <c r="CWB214" s="93"/>
      <c r="CWE214" s="93"/>
      <c r="CWH214" s="93"/>
      <c r="CWK214" s="93"/>
      <c r="CWN214" s="93"/>
      <c r="CWQ214" s="93"/>
      <c r="CWW214" s="93"/>
      <c r="CXF214" s="93"/>
      <c r="CXI214" s="93"/>
      <c r="CXL214" s="93"/>
      <c r="CXO214" s="93"/>
      <c r="CYA214" s="93"/>
      <c r="CYG214" s="93"/>
      <c r="CYJ214" s="93"/>
      <c r="CYM214" s="93"/>
      <c r="CYP214" s="93"/>
      <c r="CYV214" s="93"/>
      <c r="CYY214" s="93"/>
      <c r="CZB214" s="93"/>
      <c r="CZE214" s="93"/>
      <c r="CZG214" s="93"/>
      <c r="CZH214" s="93"/>
      <c r="CZM214" s="93"/>
      <c r="CZP214" s="93"/>
      <c r="CZS214" s="93"/>
      <c r="CZV214" s="93"/>
      <c r="CZY214" s="93"/>
      <c r="DAB214" s="93"/>
      <c r="DAE214" s="93"/>
      <c r="DAK214" s="93"/>
      <c r="DAN214" s="93"/>
      <c r="DAQ214" s="93"/>
      <c r="DAS214" s="93"/>
      <c r="DAT214" s="93"/>
      <c r="DBB214" s="93"/>
      <c r="DBE214" s="93"/>
      <c r="DBH214" s="93"/>
      <c r="DBS214" s="93"/>
      <c r="DBT214" s="93"/>
      <c r="DBY214" s="93"/>
      <c r="DCC214" s="93"/>
      <c r="DCD214" s="93"/>
      <c r="DCL214" s="93"/>
      <c r="DCM214" s="93"/>
      <c r="DDM214" s="93"/>
      <c r="DDN214" s="93"/>
      <c r="DDO214" s="93"/>
      <c r="DDP214" s="93"/>
      <c r="DDQ214" s="93"/>
      <c r="DDR214" s="93"/>
      <c r="DDS214" s="93"/>
      <c r="DDT214" s="93"/>
      <c r="DDU214" s="93"/>
      <c r="DDV214" s="93"/>
      <c r="DDW214" s="93"/>
      <c r="DDX214" s="93"/>
      <c r="DDY214" s="93"/>
      <c r="DDZ214" s="93"/>
      <c r="DEA214" s="93"/>
      <c r="DEB214" s="93"/>
      <c r="DEC214" s="93"/>
      <c r="DED214" s="93"/>
      <c r="DEE214" s="93"/>
      <c r="DEF214" s="93"/>
      <c r="DEG214" s="93"/>
      <c r="DEH214" s="93"/>
      <c r="DEI214" s="93"/>
      <c r="DEJ214" s="93"/>
      <c r="DEK214" s="93"/>
      <c r="DEL214" s="93"/>
      <c r="DEM214" s="93"/>
      <c r="DEN214" s="93"/>
      <c r="DEO214" s="93"/>
      <c r="DEP214" s="93"/>
      <c r="DEQ214" s="93"/>
      <c r="DER214" s="93"/>
      <c r="DES214" s="93"/>
      <c r="DET214" s="93"/>
      <c r="DEU214" s="93"/>
      <c r="DEV214" s="93"/>
      <c r="DEW214" s="93"/>
      <c r="DEX214" s="93"/>
      <c r="DEY214" s="93"/>
      <c r="DEZ214" s="93"/>
      <c r="DFA214" s="93"/>
      <c r="DFB214" s="93"/>
      <c r="DFC214" s="93"/>
      <c r="DFD214" s="93"/>
      <c r="DFE214" s="93"/>
      <c r="DFF214" s="93"/>
      <c r="DFG214" s="93"/>
      <c r="DFH214" s="93"/>
      <c r="DFI214" s="93"/>
      <c r="DFJ214" s="93"/>
      <c r="DFK214" s="93"/>
      <c r="DFL214" s="93"/>
      <c r="DFM214" s="93"/>
      <c r="DFN214" s="93"/>
      <c r="DFO214" s="93"/>
      <c r="DFP214" s="93"/>
      <c r="DFQ214" s="93"/>
      <c r="DFR214" s="93"/>
      <c r="DFX214" s="93"/>
      <c r="DGA214" s="93"/>
      <c r="DGD214" s="93"/>
      <c r="DGG214" s="93"/>
      <c r="DGJ214" s="93"/>
      <c r="DGM214" s="93"/>
      <c r="DGS214" s="93"/>
      <c r="DHB214" s="93"/>
      <c r="DHE214" s="93"/>
      <c r="DHH214" s="93"/>
      <c r="DHK214" s="93"/>
      <c r="DHW214" s="93"/>
      <c r="DIC214" s="93"/>
      <c r="DIF214" s="93"/>
      <c r="DII214" s="93"/>
      <c r="DIL214" s="93"/>
      <c r="DIR214" s="93"/>
      <c r="DIU214" s="93"/>
      <c r="DIX214" s="93"/>
      <c r="DJA214" s="93"/>
      <c r="DJC214" s="93"/>
      <c r="DJD214" s="93"/>
      <c r="DJI214" s="93"/>
      <c r="DJL214" s="93"/>
      <c r="DJO214" s="93"/>
      <c r="DJR214" s="93"/>
      <c r="DJU214" s="93"/>
      <c r="DJX214" s="93"/>
      <c r="DKA214" s="93"/>
      <c r="DKG214" s="93"/>
      <c r="DKJ214" s="93"/>
      <c r="DKM214" s="93"/>
      <c r="DKO214" s="93"/>
      <c r="DKP214" s="93"/>
      <c r="DKX214" s="93"/>
      <c r="DLA214" s="93"/>
      <c r="DLD214" s="93"/>
      <c r="DLO214" s="93"/>
      <c r="DLP214" s="93"/>
      <c r="DLU214" s="93"/>
      <c r="DLY214" s="93"/>
      <c r="DLZ214" s="93"/>
      <c r="DMH214" s="93"/>
      <c r="DMI214" s="93"/>
      <c r="DNI214" s="93"/>
      <c r="DNJ214" s="93"/>
      <c r="DNK214" s="93"/>
      <c r="DNL214" s="93"/>
      <c r="DNM214" s="93"/>
      <c r="DNN214" s="93"/>
      <c r="DNO214" s="93"/>
      <c r="DNP214" s="93"/>
      <c r="DNQ214" s="93"/>
      <c r="DNR214" s="93"/>
      <c r="DNS214" s="93"/>
      <c r="DNT214" s="93"/>
      <c r="DNU214" s="93"/>
      <c r="DNV214" s="93"/>
      <c r="DNW214" s="93"/>
      <c r="DNX214" s="93"/>
      <c r="DNY214" s="93"/>
      <c r="DNZ214" s="93"/>
      <c r="DOA214" s="93"/>
      <c r="DOB214" s="93"/>
      <c r="DOC214" s="93"/>
      <c r="DOD214" s="93"/>
      <c r="DOE214" s="93"/>
      <c r="DOF214" s="93"/>
      <c r="DOG214" s="93"/>
      <c r="DOH214" s="93"/>
      <c r="DOI214" s="93"/>
      <c r="DOJ214" s="93"/>
      <c r="DOK214" s="93"/>
      <c r="DOL214" s="93"/>
      <c r="DOM214" s="93"/>
      <c r="DON214" s="93"/>
      <c r="DOO214" s="93"/>
      <c r="DOP214" s="93"/>
      <c r="DOQ214" s="93"/>
      <c r="DOR214" s="93"/>
      <c r="DOS214" s="93"/>
      <c r="DOT214" s="93"/>
      <c r="DOU214" s="93"/>
      <c r="DOV214" s="93"/>
      <c r="DOW214" s="93"/>
      <c r="DOX214" s="93"/>
      <c r="DOY214" s="93"/>
      <c r="DOZ214" s="93"/>
      <c r="DPA214" s="93"/>
      <c r="DPB214" s="93"/>
      <c r="DPC214" s="93"/>
      <c r="DPD214" s="93"/>
      <c r="DPE214" s="93"/>
      <c r="DPF214" s="93"/>
      <c r="DPG214" s="93"/>
      <c r="DPH214" s="93"/>
      <c r="DPI214" s="93"/>
      <c r="DPJ214" s="93"/>
      <c r="DPK214" s="93"/>
      <c r="DPL214" s="93"/>
      <c r="DPM214" s="93"/>
      <c r="DPN214" s="93"/>
      <c r="DPT214" s="93"/>
      <c r="DPW214" s="93"/>
      <c r="DPZ214" s="93"/>
      <c r="DQC214" s="93"/>
      <c r="DQF214" s="93"/>
      <c r="DQI214" s="93"/>
      <c r="DQO214" s="93"/>
      <c r="DQX214" s="93"/>
      <c r="DRA214" s="93"/>
      <c r="DRD214" s="93"/>
      <c r="DRG214" s="93"/>
      <c r="DRS214" s="93"/>
      <c r="DRY214" s="93"/>
      <c r="DSB214" s="93"/>
      <c r="DSE214" s="93"/>
      <c r="DSH214" s="93"/>
      <c r="DSN214" s="93"/>
      <c r="DSQ214" s="93"/>
      <c r="DST214" s="93"/>
      <c r="DSW214" s="93"/>
      <c r="DSY214" s="93"/>
      <c r="DSZ214" s="93"/>
      <c r="DTE214" s="93"/>
      <c r="DTH214" s="93"/>
      <c r="DTK214" s="93"/>
      <c r="DTN214" s="93"/>
      <c r="DTQ214" s="93"/>
      <c r="DTT214" s="93"/>
      <c r="DTW214" s="93"/>
      <c r="DUC214" s="93"/>
      <c r="DUF214" s="93"/>
      <c r="DUI214" s="93"/>
      <c r="DUK214" s="93"/>
      <c r="DUL214" s="93"/>
      <c r="DUT214" s="93"/>
      <c r="DUW214" s="93"/>
      <c r="DUZ214" s="93"/>
      <c r="DVK214" s="93"/>
      <c r="DVL214" s="93"/>
      <c r="DVQ214" s="93"/>
      <c r="DVU214" s="93"/>
      <c r="DVV214" s="93"/>
      <c r="DWD214" s="93"/>
      <c r="DWE214" s="93"/>
      <c r="DXE214" s="93"/>
      <c r="DXF214" s="93"/>
      <c r="DXG214" s="93"/>
      <c r="DXH214" s="93"/>
      <c r="DXI214" s="93"/>
      <c r="DXJ214" s="93"/>
      <c r="DXK214" s="93"/>
      <c r="DXL214" s="93"/>
      <c r="DXM214" s="93"/>
      <c r="DXN214" s="93"/>
      <c r="DXO214" s="93"/>
      <c r="DXP214" s="93"/>
      <c r="DXQ214" s="93"/>
      <c r="DXR214" s="93"/>
      <c r="DXS214" s="93"/>
      <c r="DXT214" s="93"/>
      <c r="DXU214" s="93"/>
      <c r="DXV214" s="93"/>
      <c r="DXW214" s="93"/>
      <c r="DXX214" s="93"/>
      <c r="DXY214" s="93"/>
      <c r="DXZ214" s="93"/>
      <c r="DYA214" s="93"/>
      <c r="DYB214" s="93"/>
      <c r="DYC214" s="93"/>
      <c r="DYD214" s="93"/>
      <c r="DYE214" s="93"/>
      <c r="DYF214" s="93"/>
      <c r="DYG214" s="93"/>
      <c r="DYH214" s="93"/>
      <c r="DYI214" s="93"/>
      <c r="DYJ214" s="93"/>
      <c r="DYK214" s="93"/>
      <c r="DYL214" s="93"/>
      <c r="DYM214" s="93"/>
      <c r="DYN214" s="93"/>
      <c r="DYO214" s="93"/>
      <c r="DYP214" s="93"/>
      <c r="DYQ214" s="93"/>
      <c r="DYR214" s="93"/>
      <c r="DYS214" s="93"/>
      <c r="DYT214" s="93"/>
      <c r="DYU214" s="93"/>
      <c r="DYV214" s="93"/>
      <c r="DYW214" s="93"/>
      <c r="DYX214" s="93"/>
      <c r="DYY214" s="93"/>
      <c r="DYZ214" s="93"/>
      <c r="DZA214" s="93"/>
      <c r="DZB214" s="93"/>
      <c r="DZC214" s="93"/>
      <c r="DZD214" s="93"/>
      <c r="DZE214" s="93"/>
      <c r="DZF214" s="93"/>
      <c r="DZG214" s="93"/>
      <c r="DZH214" s="93"/>
      <c r="DZI214" s="93"/>
      <c r="DZJ214" s="93"/>
      <c r="DZP214" s="93"/>
      <c r="DZS214" s="93"/>
      <c r="DZV214" s="93"/>
      <c r="DZY214" s="93"/>
      <c r="EAB214" s="93"/>
      <c r="EAE214" s="93"/>
      <c r="EAK214" s="93"/>
      <c r="EAT214" s="93"/>
      <c r="EAW214" s="93"/>
      <c r="EAZ214" s="93"/>
      <c r="EBC214" s="93"/>
      <c r="EBO214" s="93"/>
      <c r="EBU214" s="93"/>
      <c r="EBX214" s="93"/>
      <c r="ECA214" s="93"/>
      <c r="ECD214" s="93"/>
      <c r="ECJ214" s="93"/>
      <c r="ECM214" s="93"/>
      <c r="ECP214" s="93"/>
      <c r="ECS214" s="93"/>
      <c r="ECU214" s="93"/>
      <c r="ECV214" s="93"/>
      <c r="EDA214" s="93"/>
      <c r="EDD214" s="93"/>
      <c r="EDG214" s="93"/>
      <c r="EDJ214" s="93"/>
      <c r="EDM214" s="93"/>
      <c r="EDP214" s="93"/>
      <c r="EDS214" s="93"/>
      <c r="EDY214" s="93"/>
      <c r="EEB214" s="93"/>
      <c r="EEE214" s="93"/>
      <c r="EEG214" s="93"/>
      <c r="EEH214" s="93"/>
      <c r="EEP214" s="93"/>
      <c r="EES214" s="93"/>
      <c r="EEV214" s="93"/>
      <c r="EFG214" s="93"/>
      <c r="EFH214" s="93"/>
      <c r="EFM214" s="93"/>
      <c r="EFQ214" s="93"/>
      <c r="EFR214" s="93"/>
      <c r="EFZ214" s="93"/>
      <c r="EGA214" s="93"/>
      <c r="EHA214" s="93"/>
      <c r="EHB214" s="93"/>
      <c r="EHC214" s="93"/>
      <c r="EHD214" s="93"/>
      <c r="EHE214" s="93"/>
      <c r="EHF214" s="93"/>
      <c r="EHG214" s="93"/>
      <c r="EHH214" s="93"/>
      <c r="EHI214" s="93"/>
      <c r="EHJ214" s="93"/>
      <c r="EHK214" s="93"/>
      <c r="EHL214" s="93"/>
      <c r="EHM214" s="93"/>
      <c r="EHN214" s="93"/>
      <c r="EHO214" s="93"/>
      <c r="EHP214" s="93"/>
      <c r="EHQ214" s="93"/>
      <c r="EHR214" s="93"/>
      <c r="EHS214" s="93"/>
      <c r="EHT214" s="93"/>
      <c r="EHU214" s="93"/>
      <c r="EHV214" s="93"/>
      <c r="EHW214" s="93"/>
      <c r="EHX214" s="93"/>
      <c r="EHY214" s="93"/>
      <c r="EHZ214" s="93"/>
      <c r="EIA214" s="93"/>
      <c r="EIB214" s="93"/>
      <c r="EIC214" s="93"/>
      <c r="EID214" s="93"/>
      <c r="EIE214" s="93"/>
      <c r="EIF214" s="93"/>
      <c r="EIG214" s="93"/>
      <c r="EIH214" s="93"/>
      <c r="EII214" s="93"/>
      <c r="EIJ214" s="93"/>
      <c r="EIK214" s="93"/>
      <c r="EIL214" s="93"/>
      <c r="EIM214" s="93"/>
      <c r="EIN214" s="93"/>
      <c r="EIO214" s="93"/>
      <c r="EIP214" s="93"/>
      <c r="EIQ214" s="93"/>
      <c r="EIR214" s="93"/>
      <c r="EIS214" s="93"/>
      <c r="EIT214" s="93"/>
      <c r="EIU214" s="93"/>
      <c r="EIV214" s="93"/>
      <c r="EIW214" s="93"/>
      <c r="EIX214" s="93"/>
      <c r="EIY214" s="93"/>
      <c r="EIZ214" s="93"/>
      <c r="EJA214" s="93"/>
      <c r="EJB214" s="93"/>
      <c r="EJC214" s="93"/>
      <c r="EJD214" s="93"/>
      <c r="EJE214" s="93"/>
      <c r="EJF214" s="93"/>
      <c r="EJL214" s="93"/>
      <c r="EJO214" s="93"/>
      <c r="EJR214" s="93"/>
      <c r="EJU214" s="93"/>
      <c r="EJX214" s="93"/>
      <c r="EKA214" s="93"/>
      <c r="EKG214" s="93"/>
      <c r="EKP214" s="93"/>
      <c r="EKS214" s="93"/>
      <c r="EKV214" s="93"/>
      <c r="EKY214" s="93"/>
      <c r="ELK214" s="93"/>
      <c r="ELQ214" s="93"/>
      <c r="ELT214" s="93"/>
      <c r="ELW214" s="93"/>
      <c r="ELZ214" s="93"/>
      <c r="EMF214" s="93"/>
      <c r="EMI214" s="93"/>
      <c r="EML214" s="93"/>
      <c r="EMO214" s="93"/>
      <c r="EMQ214" s="93"/>
      <c r="EMR214" s="93"/>
      <c r="EMW214" s="93"/>
      <c r="EMZ214" s="93"/>
      <c r="ENC214" s="93"/>
      <c r="ENF214" s="93"/>
      <c r="ENI214" s="93"/>
      <c r="ENL214" s="93"/>
      <c r="ENO214" s="93"/>
      <c r="ENU214" s="93"/>
      <c r="ENX214" s="93"/>
      <c r="EOA214" s="93"/>
      <c r="EOC214" s="93"/>
      <c r="EOD214" s="93"/>
      <c r="EOL214" s="93"/>
      <c r="EOO214" s="93"/>
      <c r="EOR214" s="93"/>
      <c r="EPC214" s="93"/>
      <c r="EPD214" s="93"/>
      <c r="EPI214" s="93"/>
      <c r="EPM214" s="93"/>
      <c r="EPN214" s="93"/>
      <c r="EPV214" s="93"/>
      <c r="EPW214" s="93"/>
      <c r="EQW214" s="93"/>
      <c r="EQX214" s="93"/>
      <c r="EQY214" s="93"/>
      <c r="EQZ214" s="93"/>
      <c r="ERA214" s="93"/>
      <c r="ERB214" s="93"/>
      <c r="ERC214" s="93"/>
      <c r="ERD214" s="93"/>
      <c r="ERE214" s="93"/>
      <c r="ERF214" s="93"/>
      <c r="ERG214" s="93"/>
      <c r="ERH214" s="93"/>
      <c r="ERI214" s="93"/>
      <c r="ERJ214" s="93"/>
      <c r="ERK214" s="93"/>
      <c r="ERL214" s="93"/>
      <c r="ERM214" s="93"/>
      <c r="ERN214" s="93"/>
      <c r="ERO214" s="93"/>
      <c r="ERP214" s="93"/>
      <c r="ERQ214" s="93"/>
      <c r="ERR214" s="93"/>
      <c r="ERS214" s="93"/>
      <c r="ERT214" s="93"/>
      <c r="ERU214" s="93"/>
      <c r="ERV214" s="93"/>
      <c r="ERW214" s="93"/>
      <c r="ERX214" s="93"/>
      <c r="ERY214" s="93"/>
      <c r="ERZ214" s="93"/>
      <c r="ESA214" s="93"/>
      <c r="ESB214" s="93"/>
      <c r="ESC214" s="93"/>
      <c r="ESD214" s="93"/>
      <c r="ESE214" s="93"/>
      <c r="ESF214" s="93"/>
      <c r="ESG214" s="93"/>
      <c r="ESH214" s="93"/>
      <c r="ESI214" s="93"/>
      <c r="ESJ214" s="93"/>
      <c r="ESK214" s="93"/>
      <c r="ESL214" s="93"/>
      <c r="ESM214" s="93"/>
      <c r="ESN214" s="93"/>
      <c r="ESO214" s="93"/>
      <c r="ESP214" s="93"/>
      <c r="ESQ214" s="93"/>
      <c r="ESR214" s="93"/>
      <c r="ESS214" s="93"/>
      <c r="EST214" s="93"/>
      <c r="ESU214" s="93"/>
      <c r="ESV214" s="93"/>
      <c r="ESW214" s="93"/>
      <c r="ESX214" s="93"/>
      <c r="ESY214" s="93"/>
      <c r="ESZ214" s="93"/>
      <c r="ETA214" s="93"/>
      <c r="ETB214" s="93"/>
      <c r="ETH214" s="93"/>
      <c r="ETK214" s="93"/>
      <c r="ETN214" s="93"/>
      <c r="ETQ214" s="93"/>
      <c r="ETT214" s="93"/>
      <c r="ETW214" s="93"/>
      <c r="EUC214" s="93"/>
      <c r="EUL214" s="93"/>
      <c r="EUO214" s="93"/>
      <c r="EUR214" s="93"/>
      <c r="EUU214" s="93"/>
      <c r="EVG214" s="93"/>
      <c r="EVM214" s="93"/>
      <c r="EVP214" s="93"/>
      <c r="EVS214" s="93"/>
      <c r="EVV214" s="93"/>
      <c r="EWB214" s="93"/>
      <c r="EWE214" s="93"/>
      <c r="EWH214" s="93"/>
      <c r="EWK214" s="93"/>
      <c r="EWM214" s="93"/>
      <c r="EWN214" s="93"/>
      <c r="EWS214" s="93"/>
      <c r="EWV214" s="93"/>
      <c r="EWY214" s="93"/>
      <c r="EXB214" s="93"/>
      <c r="EXE214" s="93"/>
      <c r="EXH214" s="93"/>
      <c r="EXK214" s="93"/>
      <c r="EXQ214" s="93"/>
      <c r="EXT214" s="93"/>
      <c r="EXW214" s="93"/>
      <c r="EXY214" s="93"/>
      <c r="EXZ214" s="93"/>
      <c r="EYH214" s="93"/>
      <c r="EYK214" s="93"/>
      <c r="EYN214" s="93"/>
      <c r="EYY214" s="93"/>
      <c r="EYZ214" s="93"/>
      <c r="EZE214" s="93"/>
      <c r="EZI214" s="93"/>
      <c r="EZJ214" s="93"/>
      <c r="EZR214" s="93"/>
      <c r="EZS214" s="93"/>
      <c r="FAS214" s="93"/>
      <c r="FAT214" s="93"/>
      <c r="FAU214" s="93"/>
      <c r="FAV214" s="93"/>
      <c r="FAW214" s="93"/>
      <c r="FAX214" s="93"/>
      <c r="FAY214" s="93"/>
      <c r="FAZ214" s="93"/>
      <c r="FBA214" s="93"/>
      <c r="FBB214" s="93"/>
      <c r="FBC214" s="93"/>
      <c r="FBD214" s="93"/>
      <c r="FBE214" s="93"/>
      <c r="FBF214" s="93"/>
      <c r="FBG214" s="93"/>
      <c r="FBH214" s="93"/>
      <c r="FBI214" s="93"/>
      <c r="FBJ214" s="93"/>
      <c r="FBK214" s="93"/>
      <c r="FBL214" s="93"/>
      <c r="FBM214" s="93"/>
      <c r="FBN214" s="93"/>
      <c r="FBO214" s="93"/>
      <c r="FBP214" s="93"/>
      <c r="FBQ214" s="93"/>
      <c r="FBR214" s="93"/>
      <c r="FBS214" s="93"/>
      <c r="FBT214" s="93"/>
      <c r="FBU214" s="93"/>
      <c r="FBV214" s="93"/>
      <c r="FBW214" s="93"/>
      <c r="FBX214" s="93"/>
      <c r="FBY214" s="93"/>
      <c r="FBZ214" s="93"/>
      <c r="FCA214" s="93"/>
      <c r="FCB214" s="93"/>
      <c r="FCC214" s="93"/>
      <c r="FCD214" s="93"/>
      <c r="FCE214" s="93"/>
      <c r="FCF214" s="93"/>
      <c r="FCG214" s="93"/>
      <c r="FCH214" s="93"/>
      <c r="FCI214" s="93"/>
      <c r="FCJ214" s="93"/>
      <c r="FCK214" s="93"/>
      <c r="FCL214" s="93"/>
      <c r="FCM214" s="93"/>
      <c r="FCN214" s="93"/>
      <c r="FCO214" s="93"/>
      <c r="FCP214" s="93"/>
      <c r="FCQ214" s="93"/>
      <c r="FCR214" s="93"/>
      <c r="FCS214" s="93"/>
      <c r="FCT214" s="93"/>
      <c r="FCU214" s="93"/>
      <c r="FCV214" s="93"/>
      <c r="FCW214" s="93"/>
      <c r="FCX214" s="93"/>
      <c r="FDD214" s="93"/>
      <c r="FDG214" s="93"/>
      <c r="FDJ214" s="93"/>
      <c r="FDM214" s="93"/>
      <c r="FDP214" s="93"/>
      <c r="FDS214" s="93"/>
      <c r="FDY214" s="93"/>
      <c r="FEH214" s="93"/>
      <c r="FEK214" s="93"/>
      <c r="FEN214" s="93"/>
      <c r="FEQ214" s="93"/>
      <c r="FFC214" s="93"/>
      <c r="FFI214" s="93"/>
      <c r="FFL214" s="93"/>
      <c r="FFO214" s="93"/>
      <c r="FFR214" s="93"/>
      <c r="FFX214" s="93"/>
      <c r="FGA214" s="93"/>
      <c r="FGD214" s="93"/>
      <c r="FGG214" s="93"/>
      <c r="FGI214" s="93"/>
      <c r="FGJ214" s="93"/>
      <c r="FGO214" s="93"/>
      <c r="FGR214" s="93"/>
      <c r="FGU214" s="93"/>
      <c r="FGX214" s="93"/>
      <c r="FHA214" s="93"/>
      <c r="FHD214" s="93"/>
      <c r="FHG214" s="93"/>
      <c r="FHM214" s="93"/>
      <c r="FHP214" s="93"/>
      <c r="FHS214" s="93"/>
      <c r="FHU214" s="93"/>
      <c r="FHV214" s="93"/>
      <c r="FID214" s="93"/>
      <c r="FIG214" s="93"/>
      <c r="FIJ214" s="93"/>
      <c r="FIU214" s="93"/>
      <c r="FIV214" s="93"/>
      <c r="FJA214" s="93"/>
      <c r="FJE214" s="93"/>
      <c r="FJF214" s="93"/>
      <c r="FJN214" s="93"/>
      <c r="FJO214" s="93"/>
      <c r="FKO214" s="93"/>
      <c r="FKP214" s="93"/>
      <c r="FKQ214" s="93"/>
      <c r="FKR214" s="93"/>
      <c r="FKS214" s="93"/>
      <c r="FKT214" s="93"/>
      <c r="FKU214" s="93"/>
      <c r="FKV214" s="93"/>
      <c r="FKW214" s="93"/>
      <c r="FKX214" s="93"/>
      <c r="FKY214" s="93"/>
      <c r="FKZ214" s="93"/>
      <c r="FLA214" s="93"/>
      <c r="FLB214" s="93"/>
      <c r="FLC214" s="93"/>
      <c r="FLD214" s="93"/>
      <c r="FLE214" s="93"/>
      <c r="FLF214" s="93"/>
      <c r="FLG214" s="93"/>
      <c r="FLH214" s="93"/>
      <c r="FLI214" s="93"/>
      <c r="FLJ214" s="93"/>
      <c r="FLK214" s="93"/>
      <c r="FLL214" s="93"/>
      <c r="FLM214" s="93"/>
      <c r="FLN214" s="93"/>
      <c r="FLO214" s="93"/>
      <c r="FLP214" s="93"/>
      <c r="FLQ214" s="93"/>
      <c r="FLR214" s="93"/>
      <c r="FLS214" s="93"/>
      <c r="FLT214" s="93"/>
      <c r="FLU214" s="93"/>
      <c r="FLV214" s="93"/>
      <c r="FLW214" s="93"/>
      <c r="FLX214" s="93"/>
      <c r="FLY214" s="93"/>
      <c r="FLZ214" s="93"/>
      <c r="FMA214" s="93"/>
      <c r="FMB214" s="93"/>
      <c r="FMC214" s="93"/>
      <c r="FMD214" s="93"/>
      <c r="FME214" s="93"/>
      <c r="FMF214" s="93"/>
      <c r="FMG214" s="93"/>
      <c r="FMH214" s="93"/>
      <c r="FMI214" s="93"/>
      <c r="FMJ214" s="93"/>
      <c r="FMK214" s="93"/>
      <c r="FML214" s="93"/>
      <c r="FMM214" s="93"/>
      <c r="FMN214" s="93"/>
      <c r="FMO214" s="93"/>
      <c r="FMP214" s="93"/>
      <c r="FMQ214" s="93"/>
      <c r="FMR214" s="93"/>
      <c r="FMS214" s="93"/>
      <c r="FMT214" s="93"/>
      <c r="FMZ214" s="93"/>
      <c r="FNC214" s="93"/>
      <c r="FNF214" s="93"/>
      <c r="FNI214" s="93"/>
      <c r="FNL214" s="93"/>
      <c r="FNO214" s="93"/>
      <c r="FNU214" s="93"/>
      <c r="FOD214" s="93"/>
      <c r="FOG214" s="93"/>
      <c r="FOJ214" s="93"/>
      <c r="FOM214" s="93"/>
      <c r="FOY214" s="93"/>
      <c r="FPE214" s="93"/>
      <c r="FPH214" s="93"/>
      <c r="FPK214" s="93"/>
      <c r="FPN214" s="93"/>
      <c r="FPT214" s="93"/>
      <c r="FPW214" s="93"/>
      <c r="FPZ214" s="93"/>
      <c r="FQC214" s="93"/>
      <c r="FQE214" s="93"/>
      <c r="FQF214" s="93"/>
      <c r="FQK214" s="93"/>
      <c r="FQN214" s="93"/>
      <c r="FQQ214" s="93"/>
      <c r="FQT214" s="93"/>
      <c r="FQW214" s="93"/>
      <c r="FQZ214" s="93"/>
      <c r="FRC214" s="93"/>
      <c r="FRI214" s="93"/>
      <c r="FRL214" s="93"/>
      <c r="FRO214" s="93"/>
      <c r="FRQ214" s="93"/>
      <c r="FRR214" s="93"/>
      <c r="FRZ214" s="93"/>
      <c r="FSC214" s="93"/>
      <c r="FSF214" s="93"/>
      <c r="FSQ214" s="93"/>
      <c r="FSR214" s="93"/>
      <c r="FSW214" s="93"/>
      <c r="FTA214" s="93"/>
      <c r="FTB214" s="93"/>
      <c r="FTJ214" s="93"/>
      <c r="FTK214" s="93"/>
      <c r="FUK214" s="93"/>
      <c r="FUL214" s="93"/>
      <c r="FUM214" s="93"/>
      <c r="FUN214" s="93"/>
      <c r="FUO214" s="93"/>
      <c r="FUP214" s="93"/>
      <c r="FUQ214" s="93"/>
      <c r="FUR214" s="93"/>
      <c r="FUS214" s="93"/>
      <c r="FUT214" s="93"/>
      <c r="FUU214" s="93"/>
      <c r="FUV214" s="93"/>
      <c r="FUW214" s="93"/>
      <c r="FUX214" s="93"/>
      <c r="FUY214" s="93"/>
      <c r="FUZ214" s="93"/>
      <c r="FVA214" s="93"/>
      <c r="FVB214" s="93"/>
      <c r="FVC214" s="93"/>
      <c r="FVD214" s="93"/>
      <c r="FVE214" s="93"/>
      <c r="FVF214" s="93"/>
      <c r="FVG214" s="93"/>
      <c r="FVH214" s="93"/>
      <c r="FVI214" s="93"/>
      <c r="FVJ214" s="93"/>
      <c r="FVK214" s="93"/>
      <c r="FVL214" s="93"/>
      <c r="FVM214" s="93"/>
      <c r="FVN214" s="93"/>
      <c r="FVO214" s="93"/>
      <c r="FVP214" s="93"/>
      <c r="FVQ214" s="93"/>
      <c r="FVR214" s="93"/>
      <c r="FVS214" s="93"/>
      <c r="FVT214" s="93"/>
      <c r="FVU214" s="93"/>
      <c r="FVV214" s="93"/>
      <c r="FVW214" s="93"/>
      <c r="FVX214" s="93"/>
      <c r="FVY214" s="93"/>
      <c r="FVZ214" s="93"/>
      <c r="FWA214" s="93"/>
      <c r="FWB214" s="93"/>
      <c r="FWC214" s="93"/>
      <c r="FWD214" s="93"/>
      <c r="FWE214" s="93"/>
      <c r="FWF214" s="93"/>
      <c r="FWG214" s="93"/>
      <c r="FWH214" s="93"/>
      <c r="FWI214" s="93"/>
      <c r="FWJ214" s="93"/>
      <c r="FWK214" s="93"/>
      <c r="FWL214" s="93"/>
      <c r="FWM214" s="93"/>
      <c r="FWN214" s="93"/>
      <c r="FWO214" s="93"/>
      <c r="FWP214" s="93"/>
      <c r="FWV214" s="93"/>
      <c r="FWY214" s="93"/>
      <c r="FXB214" s="93"/>
      <c r="FXE214" s="93"/>
      <c r="FXH214" s="93"/>
      <c r="FXK214" s="93"/>
      <c r="FXQ214" s="93"/>
      <c r="FXZ214" s="93"/>
      <c r="FYC214" s="93"/>
      <c r="FYF214" s="93"/>
      <c r="FYI214" s="93"/>
      <c r="FYU214" s="93"/>
      <c r="FZA214" s="93"/>
      <c r="FZD214" s="93"/>
      <c r="FZG214" s="93"/>
      <c r="FZJ214" s="93"/>
      <c r="FZP214" s="93"/>
      <c r="FZS214" s="93"/>
      <c r="FZV214" s="93"/>
      <c r="FZY214" s="93"/>
      <c r="GAA214" s="93"/>
      <c r="GAB214" s="93"/>
      <c r="GAG214" s="93"/>
      <c r="GAJ214" s="93"/>
      <c r="GAM214" s="93"/>
      <c r="GAP214" s="93"/>
      <c r="GAS214" s="93"/>
      <c r="GAV214" s="93"/>
      <c r="GAY214" s="93"/>
      <c r="GBE214" s="93"/>
      <c r="GBH214" s="93"/>
      <c r="GBK214" s="93"/>
      <c r="GBM214" s="93"/>
      <c r="GBN214" s="93"/>
      <c r="GBV214" s="93"/>
      <c r="GBY214" s="93"/>
      <c r="GCB214" s="93"/>
      <c r="GCM214" s="93"/>
      <c r="GCN214" s="93"/>
      <c r="GCS214" s="93"/>
      <c r="GCW214" s="93"/>
      <c r="GCX214" s="93"/>
      <c r="GDF214" s="93"/>
      <c r="GDG214" s="93"/>
      <c r="GEG214" s="93"/>
      <c r="GEH214" s="93"/>
      <c r="GEI214" s="93"/>
      <c r="GEJ214" s="93"/>
      <c r="GEK214" s="93"/>
      <c r="GEL214" s="93"/>
      <c r="GEM214" s="93"/>
      <c r="GEN214" s="93"/>
      <c r="GEO214" s="93"/>
      <c r="GEP214" s="93"/>
      <c r="GEQ214" s="93"/>
      <c r="GER214" s="93"/>
      <c r="GES214" s="93"/>
      <c r="GET214" s="93"/>
      <c r="GEU214" s="93"/>
      <c r="GEV214" s="93"/>
      <c r="GEW214" s="93"/>
      <c r="GEX214" s="93"/>
      <c r="GEY214" s="93"/>
      <c r="GEZ214" s="93"/>
      <c r="GFA214" s="93"/>
      <c r="GFB214" s="93"/>
      <c r="GFC214" s="93"/>
      <c r="GFD214" s="93"/>
      <c r="GFE214" s="93"/>
      <c r="GFF214" s="93"/>
      <c r="GFG214" s="93"/>
      <c r="GFH214" s="93"/>
      <c r="GFI214" s="93"/>
      <c r="GFJ214" s="93"/>
      <c r="GFK214" s="93"/>
      <c r="GFL214" s="93"/>
      <c r="GFM214" s="93"/>
      <c r="GFN214" s="93"/>
      <c r="GFO214" s="93"/>
      <c r="GFP214" s="93"/>
      <c r="GFQ214" s="93"/>
      <c r="GFR214" s="93"/>
      <c r="GFS214" s="93"/>
      <c r="GFT214" s="93"/>
      <c r="GFU214" s="93"/>
      <c r="GFV214" s="93"/>
      <c r="GFW214" s="93"/>
      <c r="GFX214" s="93"/>
      <c r="GFY214" s="93"/>
      <c r="GFZ214" s="93"/>
      <c r="GGA214" s="93"/>
      <c r="GGB214" s="93"/>
      <c r="GGC214" s="93"/>
      <c r="GGD214" s="93"/>
      <c r="GGE214" s="93"/>
      <c r="GGF214" s="93"/>
      <c r="GGG214" s="93"/>
      <c r="GGH214" s="93"/>
      <c r="GGI214" s="93"/>
      <c r="GGJ214" s="93"/>
      <c r="GGK214" s="93"/>
      <c r="GGL214" s="93"/>
      <c r="GGR214" s="93"/>
      <c r="GGU214" s="93"/>
      <c r="GGX214" s="93"/>
      <c r="GHA214" s="93"/>
      <c r="GHD214" s="93"/>
      <c r="GHG214" s="93"/>
      <c r="GHM214" s="93"/>
      <c r="GHV214" s="93"/>
      <c r="GHY214" s="93"/>
      <c r="GIB214" s="93"/>
      <c r="GIE214" s="93"/>
      <c r="GIQ214" s="93"/>
      <c r="GIW214" s="93"/>
      <c r="GIZ214" s="93"/>
      <c r="GJC214" s="93"/>
      <c r="GJF214" s="93"/>
      <c r="GJL214" s="93"/>
      <c r="GJO214" s="93"/>
      <c r="GJR214" s="93"/>
      <c r="GJU214" s="93"/>
      <c r="GJW214" s="93"/>
      <c r="GJX214" s="93"/>
      <c r="GKC214" s="93"/>
      <c r="GKF214" s="93"/>
      <c r="GKI214" s="93"/>
      <c r="GKL214" s="93"/>
      <c r="GKO214" s="93"/>
      <c r="GKR214" s="93"/>
      <c r="GKU214" s="93"/>
      <c r="GLA214" s="93"/>
      <c r="GLD214" s="93"/>
      <c r="GLG214" s="93"/>
      <c r="GLI214" s="93"/>
      <c r="GLJ214" s="93"/>
      <c r="GLR214" s="93"/>
      <c r="GLU214" s="93"/>
      <c r="GLX214" s="93"/>
      <c r="GMI214" s="93"/>
      <c r="GMJ214" s="93"/>
      <c r="GMO214" s="93"/>
      <c r="GMS214" s="93"/>
      <c r="GMT214" s="93"/>
      <c r="GNB214" s="93"/>
      <c r="GNC214" s="93"/>
      <c r="GOC214" s="93"/>
      <c r="GOD214" s="93"/>
      <c r="GOE214" s="93"/>
      <c r="GOF214" s="93"/>
      <c r="GOG214" s="93"/>
      <c r="GOH214" s="93"/>
      <c r="GOI214" s="93"/>
      <c r="GOJ214" s="93"/>
      <c r="GOK214" s="93"/>
      <c r="GOL214" s="93"/>
      <c r="GOM214" s="93"/>
      <c r="GON214" s="93"/>
      <c r="GOO214" s="93"/>
      <c r="GOP214" s="93"/>
      <c r="GOQ214" s="93"/>
      <c r="GOR214" s="93"/>
      <c r="GOS214" s="93"/>
      <c r="GOT214" s="93"/>
      <c r="GOU214" s="93"/>
      <c r="GOV214" s="93"/>
      <c r="GOW214" s="93"/>
      <c r="GOX214" s="93"/>
      <c r="GOY214" s="93"/>
      <c r="GOZ214" s="93"/>
      <c r="GPA214" s="93"/>
      <c r="GPB214" s="93"/>
      <c r="GPC214" s="93"/>
      <c r="GPD214" s="93"/>
      <c r="GPE214" s="93"/>
      <c r="GPF214" s="93"/>
      <c r="GPG214" s="93"/>
      <c r="GPH214" s="93"/>
      <c r="GPI214" s="93"/>
      <c r="GPJ214" s="93"/>
      <c r="GPK214" s="93"/>
      <c r="GPL214" s="93"/>
      <c r="GPM214" s="93"/>
      <c r="GPN214" s="93"/>
      <c r="GPO214" s="93"/>
      <c r="GPP214" s="93"/>
      <c r="GPQ214" s="93"/>
      <c r="GPR214" s="93"/>
      <c r="GPS214" s="93"/>
      <c r="GPT214" s="93"/>
      <c r="GPU214" s="93"/>
      <c r="GPV214" s="93"/>
      <c r="GPW214" s="93"/>
      <c r="GPX214" s="93"/>
      <c r="GPY214" s="93"/>
      <c r="GPZ214" s="93"/>
      <c r="GQA214" s="93"/>
      <c r="GQB214" s="93"/>
      <c r="GQC214" s="93"/>
      <c r="GQD214" s="93"/>
      <c r="GQE214" s="93"/>
      <c r="GQF214" s="93"/>
      <c r="GQG214" s="93"/>
      <c r="GQH214" s="93"/>
      <c r="GQN214" s="93"/>
      <c r="GQQ214" s="93"/>
      <c r="GQT214" s="93"/>
      <c r="GQW214" s="93"/>
      <c r="GQZ214" s="93"/>
      <c r="GRC214" s="93"/>
      <c r="GRI214" s="93"/>
      <c r="GRR214" s="93"/>
      <c r="GRU214" s="93"/>
      <c r="GRX214" s="93"/>
      <c r="GSA214" s="93"/>
      <c r="GSM214" s="93"/>
      <c r="GSS214" s="93"/>
      <c r="GSV214" s="93"/>
      <c r="GSY214" s="93"/>
      <c r="GTB214" s="93"/>
      <c r="GTH214" s="93"/>
      <c r="GTK214" s="93"/>
      <c r="GTN214" s="93"/>
      <c r="GTQ214" s="93"/>
      <c r="GTS214" s="93"/>
      <c r="GTT214" s="93"/>
      <c r="GTY214" s="93"/>
      <c r="GUB214" s="93"/>
      <c r="GUE214" s="93"/>
      <c r="GUH214" s="93"/>
      <c r="GUK214" s="93"/>
      <c r="GUN214" s="93"/>
      <c r="GUQ214" s="93"/>
      <c r="GUW214" s="93"/>
      <c r="GUZ214" s="93"/>
      <c r="GVC214" s="93"/>
      <c r="GVE214" s="93"/>
      <c r="GVF214" s="93"/>
      <c r="GVN214" s="93"/>
      <c r="GVQ214" s="93"/>
      <c r="GVT214" s="93"/>
      <c r="GWE214" s="93"/>
      <c r="GWF214" s="93"/>
      <c r="GWK214" s="93"/>
      <c r="GWO214" s="93"/>
      <c r="GWP214" s="93"/>
      <c r="GWX214" s="93"/>
      <c r="GWY214" s="93"/>
      <c r="GXY214" s="93"/>
      <c r="GXZ214" s="93"/>
      <c r="GYA214" s="93"/>
      <c r="GYB214" s="93"/>
      <c r="GYC214" s="93"/>
      <c r="GYD214" s="93"/>
      <c r="GYE214" s="93"/>
      <c r="GYF214" s="93"/>
      <c r="GYG214" s="93"/>
      <c r="GYH214" s="93"/>
      <c r="GYI214" s="93"/>
      <c r="GYJ214" s="93"/>
      <c r="GYK214" s="93"/>
      <c r="GYL214" s="93"/>
      <c r="GYM214" s="93"/>
      <c r="GYN214" s="93"/>
      <c r="GYO214" s="93"/>
      <c r="GYP214" s="93"/>
      <c r="GYQ214" s="93"/>
      <c r="GYR214" s="93"/>
      <c r="GYS214" s="93"/>
      <c r="GYT214" s="93"/>
      <c r="GYU214" s="93"/>
      <c r="GYV214" s="93"/>
      <c r="GYW214" s="93"/>
      <c r="GYX214" s="93"/>
      <c r="GYY214" s="93"/>
      <c r="GYZ214" s="93"/>
      <c r="GZA214" s="93"/>
      <c r="GZB214" s="93"/>
      <c r="GZC214" s="93"/>
      <c r="GZD214" s="93"/>
      <c r="GZE214" s="93"/>
      <c r="GZF214" s="93"/>
      <c r="GZG214" s="93"/>
      <c r="GZH214" s="93"/>
      <c r="GZI214" s="93"/>
      <c r="GZJ214" s="93"/>
      <c r="GZK214" s="93"/>
      <c r="GZL214" s="93"/>
      <c r="GZM214" s="93"/>
      <c r="GZN214" s="93"/>
      <c r="GZO214" s="93"/>
      <c r="GZP214" s="93"/>
      <c r="GZQ214" s="93"/>
      <c r="GZR214" s="93"/>
      <c r="GZS214" s="93"/>
      <c r="GZT214" s="93"/>
      <c r="GZU214" s="93"/>
      <c r="GZV214" s="93"/>
      <c r="GZW214" s="93"/>
      <c r="GZX214" s="93"/>
      <c r="GZY214" s="93"/>
      <c r="GZZ214" s="93"/>
      <c r="HAA214" s="93"/>
      <c r="HAB214" s="93"/>
      <c r="HAC214" s="93"/>
      <c r="HAD214" s="93"/>
      <c r="HAJ214" s="93"/>
      <c r="HAM214" s="93"/>
      <c r="HAP214" s="93"/>
      <c r="HAS214" s="93"/>
      <c r="HAV214" s="93"/>
      <c r="HAY214" s="93"/>
      <c r="HBE214" s="93"/>
      <c r="HBN214" s="93"/>
      <c r="HBQ214" s="93"/>
      <c r="HBT214" s="93"/>
      <c r="HBW214" s="93"/>
      <c r="HCI214" s="93"/>
      <c r="HCO214" s="93"/>
      <c r="HCR214" s="93"/>
      <c r="HCU214" s="93"/>
      <c r="HCX214" s="93"/>
      <c r="HDD214" s="93"/>
      <c r="HDG214" s="93"/>
      <c r="HDJ214" s="93"/>
      <c r="HDM214" s="93"/>
      <c r="HDO214" s="93"/>
      <c r="HDP214" s="93"/>
      <c r="HDU214" s="93"/>
      <c r="HDX214" s="93"/>
      <c r="HEA214" s="93"/>
      <c r="HED214" s="93"/>
      <c r="HEG214" s="93"/>
      <c r="HEJ214" s="93"/>
      <c r="HEM214" s="93"/>
      <c r="HES214" s="93"/>
      <c r="HEV214" s="93"/>
      <c r="HEY214" s="93"/>
      <c r="HFA214" s="93"/>
      <c r="HFB214" s="93"/>
      <c r="HFJ214" s="93"/>
      <c r="HFM214" s="93"/>
      <c r="HFP214" s="93"/>
      <c r="HGA214" s="93"/>
      <c r="HGB214" s="93"/>
      <c r="HGG214" s="93"/>
      <c r="HGK214" s="93"/>
      <c r="HGL214" s="93"/>
      <c r="HGT214" s="93"/>
      <c r="HGU214" s="93"/>
      <c r="HHU214" s="93"/>
      <c r="HHV214" s="93"/>
      <c r="HHW214" s="93"/>
      <c r="HHX214" s="93"/>
      <c r="HHY214" s="93"/>
      <c r="HHZ214" s="93"/>
      <c r="HIA214" s="93"/>
      <c r="HIB214" s="93"/>
      <c r="HIC214" s="93"/>
      <c r="HID214" s="93"/>
      <c r="HIE214" s="93"/>
      <c r="HIF214" s="93"/>
      <c r="HIG214" s="93"/>
      <c r="HIH214" s="93"/>
      <c r="HII214" s="93"/>
      <c r="HIJ214" s="93"/>
      <c r="HIK214" s="93"/>
      <c r="HIL214" s="93"/>
      <c r="HIM214" s="93"/>
      <c r="HIN214" s="93"/>
      <c r="HIO214" s="93"/>
      <c r="HIP214" s="93"/>
      <c r="HIQ214" s="93"/>
      <c r="HIR214" s="93"/>
      <c r="HIS214" s="93"/>
      <c r="HIT214" s="93"/>
      <c r="HIU214" s="93"/>
      <c r="HIV214" s="93"/>
      <c r="HIW214" s="93"/>
      <c r="HIX214" s="93"/>
      <c r="HIY214" s="93"/>
      <c r="HIZ214" s="93"/>
      <c r="HJA214" s="93"/>
      <c r="HJB214" s="93"/>
      <c r="HJC214" s="93"/>
      <c r="HJD214" s="93"/>
      <c r="HJE214" s="93"/>
      <c r="HJF214" s="93"/>
      <c r="HJG214" s="93"/>
      <c r="HJH214" s="93"/>
      <c r="HJI214" s="93"/>
      <c r="HJJ214" s="93"/>
      <c r="HJK214" s="93"/>
      <c r="HJL214" s="93"/>
      <c r="HJM214" s="93"/>
      <c r="HJN214" s="93"/>
      <c r="HJO214" s="93"/>
      <c r="HJP214" s="93"/>
      <c r="HJQ214" s="93"/>
      <c r="HJR214" s="93"/>
      <c r="HJS214" s="93"/>
      <c r="HJT214" s="93"/>
      <c r="HJU214" s="93"/>
      <c r="HJV214" s="93"/>
      <c r="HJW214" s="93"/>
      <c r="HJX214" s="93"/>
      <c r="HJY214" s="93"/>
      <c r="HJZ214" s="93"/>
      <c r="HKF214" s="93"/>
      <c r="HKI214" s="93"/>
      <c r="HKL214" s="93"/>
      <c r="HKO214" s="93"/>
      <c r="HKR214" s="93"/>
      <c r="HKU214" s="93"/>
      <c r="HLA214" s="93"/>
      <c r="HLJ214" s="93"/>
      <c r="HLM214" s="93"/>
      <c r="HLP214" s="93"/>
      <c r="HLS214" s="93"/>
      <c r="HME214" s="93"/>
      <c r="HMK214" s="93"/>
      <c r="HMN214" s="93"/>
      <c r="HMQ214" s="93"/>
      <c r="HMT214" s="93"/>
      <c r="HMZ214" s="93"/>
      <c r="HNC214" s="93"/>
      <c r="HNF214" s="93"/>
      <c r="HNI214" s="93"/>
      <c r="HNK214" s="93"/>
      <c r="HNL214" s="93"/>
      <c r="HNQ214" s="93"/>
      <c r="HNT214" s="93"/>
      <c r="HNW214" s="93"/>
      <c r="HNZ214" s="93"/>
      <c r="HOC214" s="93"/>
      <c r="HOF214" s="93"/>
      <c r="HOI214" s="93"/>
      <c r="HOO214" s="93"/>
      <c r="HOR214" s="93"/>
      <c r="HOU214" s="93"/>
      <c r="HOW214" s="93"/>
      <c r="HOX214" s="93"/>
      <c r="HPF214" s="93"/>
      <c r="HPI214" s="93"/>
      <c r="HPL214" s="93"/>
      <c r="HPW214" s="93"/>
      <c r="HPX214" s="93"/>
      <c r="HQC214" s="93"/>
      <c r="HQG214" s="93"/>
      <c r="HQH214" s="93"/>
      <c r="HQP214" s="93"/>
      <c r="HQQ214" s="93"/>
      <c r="HRQ214" s="93"/>
      <c r="HRR214" s="93"/>
      <c r="HRS214" s="93"/>
      <c r="HRT214" s="93"/>
      <c r="HRU214" s="93"/>
      <c r="HRV214" s="93"/>
      <c r="HRW214" s="93"/>
      <c r="HRX214" s="93"/>
      <c r="HRY214" s="93"/>
      <c r="HRZ214" s="93"/>
      <c r="HSA214" s="93"/>
      <c r="HSB214" s="93"/>
      <c r="HSC214" s="93"/>
      <c r="HSD214" s="93"/>
      <c r="HSE214" s="93"/>
      <c r="HSF214" s="93"/>
      <c r="HSG214" s="93"/>
      <c r="HSH214" s="93"/>
      <c r="HSI214" s="93"/>
      <c r="HSJ214" s="93"/>
      <c r="HSK214" s="93"/>
      <c r="HSL214" s="93"/>
      <c r="HSM214" s="93"/>
      <c r="HSN214" s="93"/>
      <c r="HSO214" s="93"/>
      <c r="HSP214" s="93"/>
      <c r="HSQ214" s="93"/>
      <c r="HSR214" s="93"/>
      <c r="HSS214" s="93"/>
      <c r="HST214" s="93"/>
      <c r="HSU214" s="93"/>
      <c r="HSV214" s="93"/>
      <c r="HSW214" s="93"/>
      <c r="HSX214" s="93"/>
      <c r="HSY214" s="93"/>
      <c r="HSZ214" s="93"/>
      <c r="HTA214" s="93"/>
      <c r="HTB214" s="93"/>
      <c r="HTC214" s="93"/>
      <c r="HTD214" s="93"/>
      <c r="HTE214" s="93"/>
      <c r="HTF214" s="93"/>
      <c r="HTG214" s="93"/>
      <c r="HTH214" s="93"/>
      <c r="HTI214" s="93"/>
      <c r="HTJ214" s="93"/>
      <c r="HTK214" s="93"/>
      <c r="HTL214" s="93"/>
      <c r="HTM214" s="93"/>
      <c r="HTN214" s="93"/>
      <c r="HTO214" s="93"/>
      <c r="HTP214" s="93"/>
      <c r="HTQ214" s="93"/>
      <c r="HTR214" s="93"/>
      <c r="HTS214" s="93"/>
      <c r="HTT214" s="93"/>
      <c r="HTU214" s="93"/>
      <c r="HTV214" s="93"/>
      <c r="HUB214" s="93"/>
      <c r="HUE214" s="93"/>
      <c r="HUH214" s="93"/>
      <c r="HUK214" s="93"/>
      <c r="HUN214" s="93"/>
      <c r="HUQ214" s="93"/>
      <c r="HUW214" s="93"/>
      <c r="HVF214" s="93"/>
      <c r="HVI214" s="93"/>
      <c r="HVL214" s="93"/>
      <c r="HVO214" s="93"/>
      <c r="HWA214" s="93"/>
      <c r="HWG214" s="93"/>
      <c r="HWJ214" s="93"/>
      <c r="HWM214" s="93"/>
      <c r="HWP214" s="93"/>
      <c r="HWV214" s="93"/>
      <c r="HWY214" s="93"/>
      <c r="HXB214" s="93"/>
      <c r="HXE214" s="93"/>
      <c r="HXG214" s="93"/>
      <c r="HXH214" s="93"/>
      <c r="HXM214" s="93"/>
      <c r="HXP214" s="93"/>
      <c r="HXS214" s="93"/>
      <c r="HXV214" s="93"/>
      <c r="HXY214" s="93"/>
      <c r="HYB214" s="93"/>
      <c r="HYE214" s="93"/>
      <c r="HYK214" s="93"/>
      <c r="HYN214" s="93"/>
      <c r="HYQ214" s="93"/>
      <c r="HYS214" s="93"/>
      <c r="HYT214" s="93"/>
      <c r="HZB214" s="93"/>
      <c r="HZE214" s="93"/>
      <c r="HZH214" s="93"/>
      <c r="HZS214" s="93"/>
      <c r="HZT214" s="93"/>
      <c r="HZY214" s="93"/>
      <c r="IAC214" s="93"/>
      <c r="IAD214" s="93"/>
      <c r="IAL214" s="93"/>
      <c r="IAM214" s="93"/>
      <c r="IBM214" s="93"/>
      <c r="IBN214" s="93"/>
      <c r="IBO214" s="93"/>
      <c r="IBP214" s="93"/>
      <c r="IBQ214" s="93"/>
      <c r="IBR214" s="93"/>
      <c r="IBS214" s="93"/>
      <c r="IBT214" s="93"/>
      <c r="IBU214" s="93"/>
      <c r="IBV214" s="93"/>
      <c r="IBW214" s="93"/>
      <c r="IBX214" s="93"/>
      <c r="IBY214" s="93"/>
      <c r="IBZ214" s="93"/>
      <c r="ICA214" s="93"/>
      <c r="ICB214" s="93"/>
      <c r="ICC214" s="93"/>
      <c r="ICD214" s="93"/>
      <c r="ICE214" s="93"/>
      <c r="ICF214" s="93"/>
      <c r="ICG214" s="93"/>
      <c r="ICH214" s="93"/>
      <c r="ICI214" s="93"/>
      <c r="ICJ214" s="93"/>
      <c r="ICK214" s="93"/>
      <c r="ICL214" s="93"/>
      <c r="ICM214" s="93"/>
      <c r="ICN214" s="93"/>
      <c r="ICO214" s="93"/>
      <c r="ICP214" s="93"/>
      <c r="ICQ214" s="93"/>
      <c r="ICR214" s="93"/>
      <c r="ICS214" s="93"/>
      <c r="ICT214" s="93"/>
      <c r="ICU214" s="93"/>
      <c r="ICV214" s="93"/>
      <c r="ICW214" s="93"/>
      <c r="ICX214" s="93"/>
      <c r="ICY214" s="93"/>
      <c r="ICZ214" s="93"/>
      <c r="IDA214" s="93"/>
      <c r="IDB214" s="93"/>
      <c r="IDC214" s="93"/>
      <c r="IDD214" s="93"/>
      <c r="IDE214" s="93"/>
      <c r="IDF214" s="93"/>
      <c r="IDG214" s="93"/>
      <c r="IDH214" s="93"/>
      <c r="IDI214" s="93"/>
      <c r="IDJ214" s="93"/>
      <c r="IDK214" s="93"/>
      <c r="IDL214" s="93"/>
      <c r="IDM214" s="93"/>
      <c r="IDN214" s="93"/>
      <c r="IDO214" s="93"/>
      <c r="IDP214" s="93"/>
      <c r="IDQ214" s="93"/>
      <c r="IDR214" s="93"/>
      <c r="IDX214" s="93"/>
      <c r="IEA214" s="93"/>
      <c r="IED214" s="93"/>
      <c r="IEG214" s="93"/>
      <c r="IEJ214" s="93"/>
      <c r="IEM214" s="93"/>
      <c r="IES214" s="93"/>
      <c r="IFB214" s="93"/>
      <c r="IFE214" s="93"/>
      <c r="IFH214" s="93"/>
      <c r="IFK214" s="93"/>
      <c r="IFW214" s="93"/>
      <c r="IGC214" s="93"/>
      <c r="IGF214" s="93"/>
      <c r="IGI214" s="93"/>
      <c r="IGL214" s="93"/>
      <c r="IGR214" s="93"/>
      <c r="IGU214" s="93"/>
      <c r="IGX214" s="93"/>
      <c r="IHA214" s="93"/>
      <c r="IHC214" s="93"/>
      <c r="IHD214" s="93"/>
      <c r="IHI214" s="93"/>
      <c r="IHL214" s="93"/>
      <c r="IHO214" s="93"/>
      <c r="IHR214" s="93"/>
      <c r="IHU214" s="93"/>
      <c r="IHX214" s="93"/>
      <c r="IIA214" s="93"/>
      <c r="IIG214" s="93"/>
      <c r="IIJ214" s="93"/>
      <c r="IIM214" s="93"/>
      <c r="IIO214" s="93"/>
      <c r="IIP214" s="93"/>
      <c r="IIX214" s="93"/>
      <c r="IJA214" s="93"/>
      <c r="IJD214" s="93"/>
      <c r="IJO214" s="93"/>
      <c r="IJP214" s="93"/>
      <c r="IJU214" s="93"/>
      <c r="IJY214" s="93"/>
      <c r="IJZ214" s="93"/>
      <c r="IKH214" s="93"/>
      <c r="IKI214" s="93"/>
      <c r="ILI214" s="93"/>
      <c r="ILJ214" s="93"/>
      <c r="ILK214" s="93"/>
      <c r="ILL214" s="93"/>
      <c r="ILM214" s="93"/>
      <c r="ILN214" s="93"/>
      <c r="ILO214" s="93"/>
      <c r="ILP214" s="93"/>
      <c r="ILQ214" s="93"/>
      <c r="ILR214" s="93"/>
      <c r="ILS214" s="93"/>
      <c r="ILT214" s="93"/>
      <c r="ILU214" s="93"/>
      <c r="ILV214" s="93"/>
      <c r="ILW214" s="93"/>
      <c r="ILX214" s="93"/>
      <c r="ILY214" s="93"/>
      <c r="ILZ214" s="93"/>
      <c r="IMA214" s="93"/>
      <c r="IMB214" s="93"/>
      <c r="IMC214" s="93"/>
      <c r="IMD214" s="93"/>
      <c r="IME214" s="93"/>
      <c r="IMF214" s="93"/>
      <c r="IMG214" s="93"/>
      <c r="IMH214" s="93"/>
      <c r="IMI214" s="93"/>
      <c r="IMJ214" s="93"/>
      <c r="IMK214" s="93"/>
      <c r="IML214" s="93"/>
      <c r="IMM214" s="93"/>
      <c r="IMN214" s="93"/>
      <c r="IMO214" s="93"/>
      <c r="IMP214" s="93"/>
      <c r="IMQ214" s="93"/>
      <c r="IMR214" s="93"/>
      <c r="IMS214" s="93"/>
      <c r="IMT214" s="93"/>
      <c r="IMU214" s="93"/>
      <c r="IMV214" s="93"/>
      <c r="IMW214" s="93"/>
      <c r="IMX214" s="93"/>
      <c r="IMY214" s="93"/>
      <c r="IMZ214" s="93"/>
      <c r="INA214" s="93"/>
      <c r="INB214" s="93"/>
      <c r="INC214" s="93"/>
      <c r="IND214" s="93"/>
      <c r="INE214" s="93"/>
      <c r="INF214" s="93"/>
      <c r="ING214" s="93"/>
      <c r="INH214" s="93"/>
      <c r="INI214" s="93"/>
      <c r="INJ214" s="93"/>
      <c r="INK214" s="93"/>
      <c r="INL214" s="93"/>
      <c r="INM214" s="93"/>
      <c r="INN214" s="93"/>
      <c r="INT214" s="93"/>
      <c r="INW214" s="93"/>
      <c r="INZ214" s="93"/>
      <c r="IOC214" s="93"/>
      <c r="IOF214" s="93"/>
      <c r="IOI214" s="93"/>
      <c r="IOO214" s="93"/>
      <c r="IOX214" s="93"/>
      <c r="IPA214" s="93"/>
      <c r="IPD214" s="93"/>
      <c r="IPG214" s="93"/>
      <c r="IPS214" s="93"/>
      <c r="IPY214" s="93"/>
      <c r="IQB214" s="93"/>
      <c r="IQE214" s="93"/>
      <c r="IQH214" s="93"/>
      <c r="IQN214" s="93"/>
      <c r="IQQ214" s="93"/>
      <c r="IQT214" s="93"/>
      <c r="IQW214" s="93"/>
      <c r="IQY214" s="93"/>
      <c r="IQZ214" s="93"/>
      <c r="IRE214" s="93"/>
      <c r="IRH214" s="93"/>
      <c r="IRK214" s="93"/>
      <c r="IRN214" s="93"/>
      <c r="IRQ214" s="93"/>
      <c r="IRT214" s="93"/>
      <c r="IRW214" s="93"/>
      <c r="ISC214" s="93"/>
      <c r="ISF214" s="93"/>
      <c r="ISI214" s="93"/>
      <c r="ISK214" s="93"/>
      <c r="ISL214" s="93"/>
      <c r="IST214" s="93"/>
      <c r="ISW214" s="93"/>
      <c r="ISZ214" s="93"/>
      <c r="ITK214" s="93"/>
      <c r="ITL214" s="93"/>
      <c r="ITQ214" s="93"/>
      <c r="ITU214" s="93"/>
      <c r="ITV214" s="93"/>
      <c r="IUD214" s="93"/>
      <c r="IUE214" s="93"/>
      <c r="IVE214" s="93"/>
      <c r="IVF214" s="93"/>
      <c r="IVG214" s="93"/>
      <c r="IVH214" s="93"/>
      <c r="IVI214" s="93"/>
      <c r="IVJ214" s="93"/>
      <c r="IVK214" s="93"/>
      <c r="IVL214" s="93"/>
      <c r="IVM214" s="93"/>
      <c r="IVN214" s="93"/>
      <c r="IVO214" s="93"/>
      <c r="IVP214" s="93"/>
      <c r="IVQ214" s="93"/>
      <c r="IVR214" s="93"/>
      <c r="IVS214" s="93"/>
      <c r="IVT214" s="93"/>
      <c r="IVU214" s="93"/>
      <c r="IVV214" s="93"/>
      <c r="IVW214" s="93"/>
      <c r="IVX214" s="93"/>
      <c r="IVY214" s="93"/>
      <c r="IVZ214" s="93"/>
      <c r="IWA214" s="93"/>
      <c r="IWB214" s="93"/>
      <c r="IWC214" s="93"/>
      <c r="IWD214" s="93"/>
      <c r="IWE214" s="93"/>
      <c r="IWF214" s="93"/>
      <c r="IWG214" s="93"/>
      <c r="IWH214" s="93"/>
      <c r="IWI214" s="93"/>
      <c r="IWJ214" s="93"/>
      <c r="IWK214" s="93"/>
      <c r="IWL214" s="93"/>
      <c r="IWM214" s="93"/>
      <c r="IWN214" s="93"/>
      <c r="IWO214" s="93"/>
      <c r="IWP214" s="93"/>
      <c r="IWQ214" s="93"/>
      <c r="IWR214" s="93"/>
      <c r="IWS214" s="93"/>
      <c r="IWT214" s="93"/>
      <c r="IWU214" s="93"/>
      <c r="IWV214" s="93"/>
      <c r="IWW214" s="93"/>
      <c r="IWX214" s="93"/>
      <c r="IWY214" s="93"/>
      <c r="IWZ214" s="93"/>
      <c r="IXA214" s="93"/>
      <c r="IXB214" s="93"/>
      <c r="IXC214" s="93"/>
      <c r="IXD214" s="93"/>
      <c r="IXE214" s="93"/>
      <c r="IXF214" s="93"/>
      <c r="IXG214" s="93"/>
      <c r="IXH214" s="93"/>
      <c r="IXI214" s="93"/>
      <c r="IXJ214" s="93"/>
      <c r="IXP214" s="93"/>
      <c r="IXS214" s="93"/>
      <c r="IXV214" s="93"/>
      <c r="IXY214" s="93"/>
      <c r="IYB214" s="93"/>
      <c r="IYE214" s="93"/>
      <c r="IYK214" s="93"/>
      <c r="IYT214" s="93"/>
      <c r="IYW214" s="93"/>
      <c r="IYZ214" s="93"/>
      <c r="IZC214" s="93"/>
      <c r="IZO214" s="93"/>
      <c r="IZU214" s="93"/>
      <c r="IZX214" s="93"/>
      <c r="JAA214" s="93"/>
      <c r="JAD214" s="93"/>
      <c r="JAJ214" s="93"/>
      <c r="JAM214" s="93"/>
      <c r="JAP214" s="93"/>
      <c r="JAS214" s="93"/>
      <c r="JAU214" s="93"/>
      <c r="JAV214" s="93"/>
      <c r="JBA214" s="93"/>
      <c r="JBD214" s="93"/>
      <c r="JBG214" s="93"/>
      <c r="JBJ214" s="93"/>
      <c r="JBM214" s="93"/>
      <c r="JBP214" s="93"/>
      <c r="JBS214" s="93"/>
      <c r="JBY214" s="93"/>
      <c r="JCB214" s="93"/>
      <c r="JCE214" s="93"/>
      <c r="JCG214" s="93"/>
      <c r="JCH214" s="93"/>
      <c r="JCP214" s="93"/>
      <c r="JCS214" s="93"/>
      <c r="JCV214" s="93"/>
      <c r="JDG214" s="93"/>
      <c r="JDH214" s="93"/>
      <c r="JDM214" s="93"/>
      <c r="JDQ214" s="93"/>
      <c r="JDR214" s="93"/>
      <c r="JDZ214" s="93"/>
      <c r="JEA214" s="93"/>
      <c r="JFA214" s="93"/>
      <c r="JFB214" s="93"/>
      <c r="JFC214" s="93"/>
      <c r="JFD214" s="93"/>
      <c r="JFE214" s="93"/>
      <c r="JFF214" s="93"/>
      <c r="JFG214" s="93"/>
      <c r="JFH214" s="93"/>
      <c r="JFI214" s="93"/>
      <c r="JFJ214" s="93"/>
      <c r="JFK214" s="93"/>
      <c r="JFL214" s="93"/>
      <c r="JFM214" s="93"/>
      <c r="JFN214" s="93"/>
      <c r="JFO214" s="93"/>
      <c r="JFP214" s="93"/>
      <c r="JFQ214" s="93"/>
      <c r="JFR214" s="93"/>
      <c r="JFS214" s="93"/>
      <c r="JFT214" s="93"/>
      <c r="JFU214" s="93"/>
      <c r="JFV214" s="93"/>
      <c r="JFW214" s="93"/>
      <c r="JFX214" s="93"/>
      <c r="JFY214" s="93"/>
      <c r="JFZ214" s="93"/>
      <c r="JGA214" s="93"/>
      <c r="JGB214" s="93"/>
      <c r="JGC214" s="93"/>
      <c r="JGD214" s="93"/>
      <c r="JGE214" s="93"/>
      <c r="JGF214" s="93"/>
      <c r="JGG214" s="93"/>
      <c r="JGH214" s="93"/>
      <c r="JGI214" s="93"/>
      <c r="JGJ214" s="93"/>
      <c r="JGK214" s="93"/>
      <c r="JGL214" s="93"/>
      <c r="JGM214" s="93"/>
      <c r="JGN214" s="93"/>
      <c r="JGO214" s="93"/>
      <c r="JGP214" s="93"/>
      <c r="JGQ214" s="93"/>
      <c r="JGR214" s="93"/>
      <c r="JGS214" s="93"/>
      <c r="JGT214" s="93"/>
      <c r="JGU214" s="93"/>
      <c r="JGV214" s="93"/>
      <c r="JGW214" s="93"/>
      <c r="JGX214" s="93"/>
      <c r="JGY214" s="93"/>
      <c r="JGZ214" s="93"/>
      <c r="JHA214" s="93"/>
      <c r="JHB214" s="93"/>
      <c r="JHC214" s="93"/>
      <c r="JHD214" s="93"/>
      <c r="JHE214" s="93"/>
      <c r="JHF214" s="93"/>
      <c r="JHL214" s="93"/>
      <c r="JHO214" s="93"/>
      <c r="JHR214" s="93"/>
      <c r="JHU214" s="93"/>
      <c r="JHX214" s="93"/>
      <c r="JIA214" s="93"/>
      <c r="JIG214" s="93"/>
      <c r="JIP214" s="93"/>
      <c r="JIS214" s="93"/>
      <c r="JIV214" s="93"/>
      <c r="JIY214" s="93"/>
      <c r="JJK214" s="93"/>
      <c r="JJQ214" s="93"/>
      <c r="JJT214" s="93"/>
      <c r="JJW214" s="93"/>
      <c r="JJZ214" s="93"/>
      <c r="JKF214" s="93"/>
      <c r="JKI214" s="93"/>
      <c r="JKL214" s="93"/>
      <c r="JKO214" s="93"/>
      <c r="JKQ214" s="93"/>
      <c r="JKR214" s="93"/>
      <c r="JKW214" s="93"/>
      <c r="JKZ214" s="93"/>
      <c r="JLC214" s="93"/>
      <c r="JLF214" s="93"/>
      <c r="JLI214" s="93"/>
      <c r="JLL214" s="93"/>
      <c r="JLO214" s="93"/>
      <c r="JLU214" s="93"/>
      <c r="JLX214" s="93"/>
      <c r="JMA214" s="93"/>
      <c r="JMC214" s="93"/>
      <c r="JMD214" s="93"/>
      <c r="JML214" s="93"/>
      <c r="JMO214" s="93"/>
      <c r="JMR214" s="93"/>
      <c r="JNC214" s="93"/>
      <c r="JND214" s="93"/>
      <c r="JNI214" s="93"/>
      <c r="JNM214" s="93"/>
      <c r="JNN214" s="93"/>
      <c r="JNV214" s="93"/>
      <c r="JNW214" s="93"/>
      <c r="JOW214" s="93"/>
      <c r="JOX214" s="93"/>
      <c r="JOY214" s="93"/>
      <c r="JOZ214" s="93"/>
      <c r="JPA214" s="93"/>
      <c r="JPB214" s="93"/>
      <c r="JPC214" s="93"/>
      <c r="JPD214" s="93"/>
      <c r="JPE214" s="93"/>
      <c r="JPF214" s="93"/>
      <c r="JPG214" s="93"/>
      <c r="JPH214" s="93"/>
      <c r="JPI214" s="93"/>
      <c r="JPJ214" s="93"/>
      <c r="JPK214" s="93"/>
      <c r="JPL214" s="93"/>
      <c r="JPM214" s="93"/>
      <c r="JPN214" s="93"/>
      <c r="JPO214" s="93"/>
      <c r="JPP214" s="93"/>
      <c r="JPQ214" s="93"/>
      <c r="JPR214" s="93"/>
      <c r="JPS214" s="93"/>
      <c r="JPT214" s="93"/>
      <c r="JPU214" s="93"/>
      <c r="JPV214" s="93"/>
      <c r="JPW214" s="93"/>
      <c r="JPX214" s="93"/>
      <c r="JPY214" s="93"/>
      <c r="JPZ214" s="93"/>
      <c r="JQA214" s="93"/>
      <c r="JQB214" s="93"/>
      <c r="JQC214" s="93"/>
      <c r="JQD214" s="93"/>
      <c r="JQE214" s="93"/>
      <c r="JQF214" s="93"/>
      <c r="JQG214" s="93"/>
      <c r="JQH214" s="93"/>
      <c r="JQI214" s="93"/>
      <c r="JQJ214" s="93"/>
      <c r="JQK214" s="93"/>
      <c r="JQL214" s="93"/>
      <c r="JQM214" s="93"/>
      <c r="JQN214" s="93"/>
      <c r="JQO214" s="93"/>
      <c r="JQP214" s="93"/>
      <c r="JQQ214" s="93"/>
      <c r="JQR214" s="93"/>
      <c r="JQS214" s="93"/>
      <c r="JQT214" s="93"/>
      <c r="JQU214" s="93"/>
      <c r="JQV214" s="93"/>
      <c r="JQW214" s="93"/>
      <c r="JQX214" s="93"/>
      <c r="JQY214" s="93"/>
      <c r="JQZ214" s="93"/>
      <c r="JRA214" s="93"/>
      <c r="JRB214" s="93"/>
      <c r="JRH214" s="93"/>
      <c r="JRK214" s="93"/>
      <c r="JRN214" s="93"/>
      <c r="JRQ214" s="93"/>
      <c r="JRT214" s="93"/>
      <c r="JRW214" s="93"/>
      <c r="JSC214" s="93"/>
      <c r="JSL214" s="93"/>
      <c r="JSO214" s="93"/>
      <c r="JSR214" s="93"/>
      <c r="JSU214" s="93"/>
      <c r="JTG214" s="93"/>
      <c r="JTM214" s="93"/>
      <c r="JTP214" s="93"/>
      <c r="JTS214" s="93"/>
      <c r="JTV214" s="93"/>
      <c r="JUB214" s="93"/>
      <c r="JUE214" s="93"/>
      <c r="JUH214" s="93"/>
      <c r="JUK214" s="93"/>
      <c r="JUM214" s="93"/>
      <c r="JUN214" s="93"/>
      <c r="JUS214" s="93"/>
      <c r="JUV214" s="93"/>
      <c r="JUY214" s="93"/>
      <c r="JVB214" s="93"/>
      <c r="JVE214" s="93"/>
      <c r="JVH214" s="93"/>
      <c r="JVK214" s="93"/>
      <c r="JVQ214" s="93"/>
      <c r="JVT214" s="93"/>
      <c r="JVW214" s="93"/>
      <c r="JVY214" s="93"/>
      <c r="JVZ214" s="93"/>
      <c r="JWH214" s="93"/>
      <c r="JWK214" s="93"/>
      <c r="JWN214" s="93"/>
      <c r="JWY214" s="93"/>
      <c r="JWZ214" s="93"/>
      <c r="JXE214" s="93"/>
      <c r="JXI214" s="93"/>
      <c r="JXJ214" s="93"/>
      <c r="JXR214" s="93"/>
      <c r="JXS214" s="93"/>
      <c r="JYS214" s="93"/>
      <c r="JYT214" s="93"/>
      <c r="JYU214" s="93"/>
      <c r="JYV214" s="93"/>
      <c r="JYW214" s="93"/>
      <c r="JYX214" s="93"/>
      <c r="JYY214" s="93"/>
      <c r="JYZ214" s="93"/>
      <c r="JZA214" s="93"/>
      <c r="JZB214" s="93"/>
      <c r="JZC214" s="93"/>
      <c r="JZD214" s="93"/>
      <c r="JZE214" s="93"/>
      <c r="JZF214" s="93"/>
      <c r="JZG214" s="93"/>
      <c r="JZH214" s="93"/>
      <c r="JZI214" s="93"/>
      <c r="JZJ214" s="93"/>
      <c r="JZK214" s="93"/>
      <c r="JZL214" s="93"/>
      <c r="JZM214" s="93"/>
      <c r="JZN214" s="93"/>
      <c r="JZO214" s="93"/>
      <c r="JZP214" s="93"/>
      <c r="JZQ214" s="93"/>
      <c r="JZR214" s="93"/>
      <c r="JZS214" s="93"/>
      <c r="JZT214" s="93"/>
      <c r="JZU214" s="93"/>
      <c r="JZV214" s="93"/>
      <c r="JZW214" s="93"/>
      <c r="JZX214" s="93"/>
      <c r="JZY214" s="93"/>
      <c r="JZZ214" s="93"/>
      <c r="KAA214" s="93"/>
      <c r="KAB214" s="93"/>
      <c r="KAC214" s="93"/>
      <c r="KAD214" s="93"/>
      <c r="KAE214" s="93"/>
      <c r="KAF214" s="93"/>
      <c r="KAG214" s="93"/>
      <c r="KAH214" s="93"/>
      <c r="KAI214" s="93"/>
      <c r="KAJ214" s="93"/>
      <c r="KAK214" s="93"/>
      <c r="KAL214" s="93"/>
      <c r="KAM214" s="93"/>
      <c r="KAN214" s="93"/>
      <c r="KAO214" s="93"/>
      <c r="KAP214" s="93"/>
      <c r="KAQ214" s="93"/>
      <c r="KAR214" s="93"/>
      <c r="KAS214" s="93"/>
      <c r="KAT214" s="93"/>
      <c r="KAU214" s="93"/>
      <c r="KAV214" s="93"/>
      <c r="KAW214" s="93"/>
      <c r="KAX214" s="93"/>
      <c r="KBD214" s="93"/>
      <c r="KBG214" s="93"/>
      <c r="KBJ214" s="93"/>
      <c r="KBM214" s="93"/>
      <c r="KBP214" s="93"/>
      <c r="KBS214" s="93"/>
      <c r="KBY214" s="93"/>
      <c r="KCH214" s="93"/>
      <c r="KCK214" s="93"/>
      <c r="KCN214" s="93"/>
      <c r="KCQ214" s="93"/>
      <c r="KDC214" s="93"/>
      <c r="KDI214" s="93"/>
      <c r="KDL214" s="93"/>
      <c r="KDO214" s="93"/>
      <c r="KDR214" s="93"/>
      <c r="KDX214" s="93"/>
      <c r="KEA214" s="93"/>
      <c r="KED214" s="93"/>
      <c r="KEG214" s="93"/>
      <c r="KEI214" s="93"/>
      <c r="KEJ214" s="93"/>
      <c r="KEO214" s="93"/>
      <c r="KER214" s="93"/>
      <c r="KEU214" s="93"/>
      <c r="KEX214" s="93"/>
      <c r="KFA214" s="93"/>
      <c r="KFD214" s="93"/>
      <c r="KFG214" s="93"/>
      <c r="KFM214" s="93"/>
      <c r="KFP214" s="93"/>
      <c r="KFS214" s="93"/>
      <c r="KFU214" s="93"/>
      <c r="KFV214" s="93"/>
      <c r="KGD214" s="93"/>
      <c r="KGG214" s="93"/>
      <c r="KGJ214" s="93"/>
      <c r="KGU214" s="93"/>
      <c r="KGV214" s="93"/>
      <c r="KHA214" s="93"/>
      <c r="KHE214" s="93"/>
      <c r="KHF214" s="93"/>
      <c r="KHN214" s="93"/>
      <c r="KHO214" s="93"/>
      <c r="KIO214" s="93"/>
      <c r="KIP214" s="93"/>
      <c r="KIQ214" s="93"/>
      <c r="KIR214" s="93"/>
      <c r="KIS214" s="93"/>
      <c r="KIT214" s="93"/>
      <c r="KIU214" s="93"/>
      <c r="KIV214" s="93"/>
      <c r="KIW214" s="93"/>
      <c r="KIX214" s="93"/>
      <c r="KIY214" s="93"/>
      <c r="KIZ214" s="93"/>
      <c r="KJA214" s="93"/>
      <c r="KJB214" s="93"/>
      <c r="KJC214" s="93"/>
      <c r="KJD214" s="93"/>
      <c r="KJE214" s="93"/>
      <c r="KJF214" s="93"/>
      <c r="KJG214" s="93"/>
      <c r="KJH214" s="93"/>
      <c r="KJI214" s="93"/>
      <c r="KJJ214" s="93"/>
      <c r="KJK214" s="93"/>
      <c r="KJL214" s="93"/>
      <c r="KJM214" s="93"/>
      <c r="KJN214" s="93"/>
      <c r="KJO214" s="93"/>
      <c r="KJP214" s="93"/>
      <c r="KJQ214" s="93"/>
      <c r="KJR214" s="93"/>
      <c r="KJS214" s="93"/>
      <c r="KJT214" s="93"/>
      <c r="KJU214" s="93"/>
      <c r="KJV214" s="93"/>
      <c r="KJW214" s="93"/>
      <c r="KJX214" s="93"/>
      <c r="KJY214" s="93"/>
      <c r="KJZ214" s="93"/>
      <c r="KKA214" s="93"/>
      <c r="KKB214" s="93"/>
      <c r="KKC214" s="93"/>
      <c r="KKD214" s="93"/>
      <c r="KKE214" s="93"/>
      <c r="KKF214" s="93"/>
      <c r="KKG214" s="93"/>
      <c r="KKH214" s="93"/>
      <c r="KKI214" s="93"/>
      <c r="KKJ214" s="93"/>
      <c r="KKK214" s="93"/>
      <c r="KKL214" s="93"/>
      <c r="KKM214" s="93"/>
      <c r="KKN214" s="93"/>
      <c r="KKO214" s="93"/>
      <c r="KKP214" s="93"/>
      <c r="KKQ214" s="93"/>
      <c r="KKR214" s="93"/>
      <c r="KKS214" s="93"/>
      <c r="KKT214" s="93"/>
      <c r="KKZ214" s="93"/>
      <c r="KLC214" s="93"/>
      <c r="KLF214" s="93"/>
      <c r="KLI214" s="93"/>
      <c r="KLL214" s="93"/>
      <c r="KLO214" s="93"/>
      <c r="KLU214" s="93"/>
      <c r="KMD214" s="93"/>
      <c r="KMG214" s="93"/>
      <c r="KMJ214" s="93"/>
      <c r="KMM214" s="93"/>
      <c r="KMY214" s="93"/>
      <c r="KNE214" s="93"/>
      <c r="KNH214" s="93"/>
      <c r="KNK214" s="93"/>
      <c r="KNN214" s="93"/>
      <c r="KNT214" s="93"/>
      <c r="KNW214" s="93"/>
      <c r="KNZ214" s="93"/>
      <c r="KOC214" s="93"/>
      <c r="KOE214" s="93"/>
      <c r="KOF214" s="93"/>
      <c r="KOK214" s="93"/>
      <c r="KON214" s="93"/>
      <c r="KOQ214" s="93"/>
      <c r="KOT214" s="93"/>
      <c r="KOW214" s="93"/>
      <c r="KOZ214" s="93"/>
      <c r="KPC214" s="93"/>
      <c r="KPI214" s="93"/>
      <c r="KPL214" s="93"/>
      <c r="KPO214" s="93"/>
      <c r="KPQ214" s="93"/>
      <c r="KPR214" s="93"/>
      <c r="KPZ214" s="93"/>
      <c r="KQC214" s="93"/>
      <c r="KQF214" s="93"/>
      <c r="KQQ214" s="93"/>
      <c r="KQR214" s="93"/>
      <c r="KQW214" s="93"/>
      <c r="KRA214" s="93"/>
      <c r="KRB214" s="93"/>
      <c r="KRJ214" s="93"/>
      <c r="KRK214" s="93"/>
      <c r="KSK214" s="93"/>
      <c r="KSL214" s="93"/>
      <c r="KSM214" s="93"/>
      <c r="KSN214" s="93"/>
      <c r="KSO214" s="93"/>
      <c r="KSP214" s="93"/>
      <c r="KSQ214" s="93"/>
      <c r="KSR214" s="93"/>
      <c r="KSS214" s="93"/>
      <c r="KST214" s="93"/>
      <c r="KSU214" s="93"/>
      <c r="KSV214" s="93"/>
      <c r="KSW214" s="93"/>
      <c r="KSX214" s="93"/>
      <c r="KSY214" s="93"/>
      <c r="KSZ214" s="93"/>
      <c r="KTA214" s="93"/>
      <c r="KTB214" s="93"/>
      <c r="KTC214" s="93"/>
      <c r="KTD214" s="93"/>
      <c r="KTE214" s="93"/>
      <c r="KTF214" s="93"/>
      <c r="KTG214" s="93"/>
      <c r="KTH214" s="93"/>
      <c r="KTI214" s="93"/>
      <c r="KTJ214" s="93"/>
      <c r="KTK214" s="93"/>
      <c r="KTL214" s="93"/>
      <c r="KTM214" s="93"/>
      <c r="KTN214" s="93"/>
      <c r="KTO214" s="93"/>
      <c r="KTP214" s="93"/>
      <c r="KTQ214" s="93"/>
      <c r="KTR214" s="93"/>
      <c r="KTS214" s="93"/>
      <c r="KTT214" s="93"/>
      <c r="KTU214" s="93"/>
      <c r="KTV214" s="93"/>
      <c r="KTW214" s="93"/>
      <c r="KTX214" s="93"/>
      <c r="KTY214" s="93"/>
      <c r="KTZ214" s="93"/>
      <c r="KUA214" s="93"/>
      <c r="KUB214" s="93"/>
      <c r="KUC214" s="93"/>
      <c r="KUD214" s="93"/>
      <c r="KUE214" s="93"/>
      <c r="KUF214" s="93"/>
      <c r="KUG214" s="93"/>
      <c r="KUH214" s="93"/>
      <c r="KUI214" s="93"/>
      <c r="KUJ214" s="93"/>
      <c r="KUK214" s="93"/>
      <c r="KUL214" s="93"/>
      <c r="KUM214" s="93"/>
      <c r="KUN214" s="93"/>
      <c r="KUO214" s="93"/>
      <c r="KUP214" s="93"/>
      <c r="KUV214" s="93"/>
      <c r="KUY214" s="93"/>
      <c r="KVB214" s="93"/>
      <c r="KVE214" s="93"/>
      <c r="KVH214" s="93"/>
      <c r="KVK214" s="93"/>
      <c r="KVQ214" s="93"/>
      <c r="KVZ214" s="93"/>
      <c r="KWC214" s="93"/>
      <c r="KWF214" s="93"/>
      <c r="KWI214" s="93"/>
      <c r="KWU214" s="93"/>
      <c r="KXA214" s="93"/>
      <c r="KXD214" s="93"/>
      <c r="KXG214" s="93"/>
      <c r="KXJ214" s="93"/>
      <c r="KXP214" s="93"/>
      <c r="KXS214" s="93"/>
      <c r="KXV214" s="93"/>
      <c r="KXY214" s="93"/>
      <c r="KYA214" s="93"/>
      <c r="KYB214" s="93"/>
      <c r="KYG214" s="93"/>
      <c r="KYJ214" s="93"/>
      <c r="KYM214" s="93"/>
      <c r="KYP214" s="93"/>
      <c r="KYS214" s="93"/>
      <c r="KYV214" s="93"/>
      <c r="KYY214" s="93"/>
      <c r="KZE214" s="93"/>
      <c r="KZH214" s="93"/>
      <c r="KZK214" s="93"/>
      <c r="KZM214" s="93"/>
      <c r="KZN214" s="93"/>
      <c r="KZV214" s="93"/>
      <c r="KZY214" s="93"/>
      <c r="LAB214" s="93"/>
      <c r="LAM214" s="93"/>
      <c r="LAN214" s="93"/>
      <c r="LAS214" s="93"/>
      <c r="LAW214" s="93"/>
      <c r="LAX214" s="93"/>
      <c r="LBF214" s="93"/>
      <c r="LBG214" s="93"/>
      <c r="LCG214" s="93"/>
      <c r="LCH214" s="93"/>
      <c r="LCI214" s="93"/>
      <c r="LCJ214" s="93"/>
      <c r="LCK214" s="93"/>
      <c r="LCL214" s="93"/>
      <c r="LCM214" s="93"/>
      <c r="LCN214" s="93"/>
      <c r="LCO214" s="93"/>
      <c r="LCP214" s="93"/>
      <c r="LCQ214" s="93"/>
      <c r="LCR214" s="93"/>
      <c r="LCS214" s="93"/>
      <c r="LCT214" s="93"/>
      <c r="LCU214" s="93"/>
      <c r="LCV214" s="93"/>
      <c r="LCW214" s="93"/>
      <c r="LCX214" s="93"/>
      <c r="LCY214" s="93"/>
      <c r="LCZ214" s="93"/>
      <c r="LDA214" s="93"/>
      <c r="LDB214" s="93"/>
      <c r="LDC214" s="93"/>
      <c r="LDD214" s="93"/>
      <c r="LDE214" s="93"/>
      <c r="LDF214" s="93"/>
      <c r="LDG214" s="93"/>
      <c r="LDH214" s="93"/>
      <c r="LDI214" s="93"/>
      <c r="LDJ214" s="93"/>
      <c r="LDK214" s="93"/>
      <c r="LDL214" s="93"/>
      <c r="LDM214" s="93"/>
      <c r="LDN214" s="93"/>
      <c r="LDO214" s="93"/>
      <c r="LDP214" s="93"/>
      <c r="LDQ214" s="93"/>
      <c r="LDR214" s="93"/>
      <c r="LDS214" s="93"/>
      <c r="LDT214" s="93"/>
      <c r="LDU214" s="93"/>
      <c r="LDV214" s="93"/>
      <c r="LDW214" s="93"/>
      <c r="LDX214" s="93"/>
      <c r="LDY214" s="93"/>
      <c r="LDZ214" s="93"/>
      <c r="LEA214" s="93"/>
      <c r="LEB214" s="93"/>
      <c r="LEC214" s="93"/>
      <c r="LED214" s="93"/>
      <c r="LEE214" s="93"/>
      <c r="LEF214" s="93"/>
      <c r="LEG214" s="93"/>
      <c r="LEH214" s="93"/>
      <c r="LEI214" s="93"/>
      <c r="LEJ214" s="93"/>
      <c r="LEK214" s="93"/>
      <c r="LEL214" s="93"/>
      <c r="LER214" s="93"/>
      <c r="LEU214" s="93"/>
      <c r="LEX214" s="93"/>
      <c r="LFA214" s="93"/>
      <c r="LFD214" s="93"/>
      <c r="LFG214" s="93"/>
      <c r="LFM214" s="93"/>
      <c r="LFV214" s="93"/>
      <c r="LFY214" s="93"/>
      <c r="LGB214" s="93"/>
      <c r="LGE214" s="93"/>
      <c r="LGQ214" s="93"/>
      <c r="LGW214" s="93"/>
      <c r="LGZ214" s="93"/>
      <c r="LHC214" s="93"/>
      <c r="LHF214" s="93"/>
      <c r="LHL214" s="93"/>
      <c r="LHO214" s="93"/>
      <c r="LHR214" s="93"/>
      <c r="LHU214" s="93"/>
      <c r="LHW214" s="93"/>
      <c r="LHX214" s="93"/>
      <c r="LIC214" s="93"/>
      <c r="LIF214" s="93"/>
      <c r="LII214" s="93"/>
      <c r="LIL214" s="93"/>
      <c r="LIO214" s="93"/>
      <c r="LIR214" s="93"/>
      <c r="LIU214" s="93"/>
      <c r="LJA214" s="93"/>
      <c r="LJD214" s="93"/>
      <c r="LJG214" s="93"/>
      <c r="LJI214" s="93"/>
      <c r="LJJ214" s="93"/>
      <c r="LJR214" s="93"/>
      <c r="LJU214" s="93"/>
      <c r="LJX214" s="93"/>
      <c r="LKI214" s="93"/>
      <c r="LKJ214" s="93"/>
      <c r="LKO214" s="93"/>
      <c r="LKS214" s="93"/>
      <c r="LKT214" s="93"/>
      <c r="LLB214" s="93"/>
      <c r="LLC214" s="93"/>
      <c r="LMC214" s="93"/>
      <c r="LMD214" s="93"/>
      <c r="LME214" s="93"/>
      <c r="LMF214" s="93"/>
      <c r="LMG214" s="93"/>
      <c r="LMH214" s="93"/>
      <c r="LMI214" s="93"/>
      <c r="LMJ214" s="93"/>
      <c r="LMK214" s="93"/>
      <c r="LML214" s="93"/>
      <c r="LMM214" s="93"/>
      <c r="LMN214" s="93"/>
      <c r="LMO214" s="93"/>
      <c r="LMP214" s="93"/>
      <c r="LMQ214" s="93"/>
      <c r="LMR214" s="93"/>
      <c r="LMS214" s="93"/>
      <c r="LMT214" s="93"/>
      <c r="LMU214" s="93"/>
      <c r="LMV214" s="93"/>
      <c r="LMW214" s="93"/>
      <c r="LMX214" s="93"/>
      <c r="LMY214" s="93"/>
      <c r="LMZ214" s="93"/>
      <c r="LNA214" s="93"/>
      <c r="LNB214" s="93"/>
      <c r="LNC214" s="93"/>
      <c r="LND214" s="93"/>
      <c r="LNE214" s="93"/>
      <c r="LNF214" s="93"/>
      <c r="LNG214" s="93"/>
      <c r="LNH214" s="93"/>
      <c r="LNI214" s="93"/>
      <c r="LNJ214" s="93"/>
      <c r="LNK214" s="93"/>
      <c r="LNL214" s="93"/>
      <c r="LNM214" s="93"/>
      <c r="LNN214" s="93"/>
      <c r="LNO214" s="93"/>
      <c r="LNP214" s="93"/>
      <c r="LNQ214" s="93"/>
      <c r="LNR214" s="93"/>
      <c r="LNS214" s="93"/>
      <c r="LNT214" s="93"/>
      <c r="LNU214" s="93"/>
      <c r="LNV214" s="93"/>
      <c r="LNW214" s="93"/>
      <c r="LNX214" s="93"/>
      <c r="LNY214" s="93"/>
      <c r="LNZ214" s="93"/>
      <c r="LOA214" s="93"/>
      <c r="LOB214" s="93"/>
      <c r="LOC214" s="93"/>
      <c r="LOD214" s="93"/>
      <c r="LOE214" s="93"/>
      <c r="LOF214" s="93"/>
      <c r="LOG214" s="93"/>
      <c r="LOH214" s="93"/>
      <c r="LON214" s="93"/>
      <c r="LOQ214" s="93"/>
      <c r="LOT214" s="93"/>
      <c r="LOW214" s="93"/>
      <c r="LOZ214" s="93"/>
      <c r="LPC214" s="93"/>
      <c r="LPI214" s="93"/>
      <c r="LPR214" s="93"/>
      <c r="LPU214" s="93"/>
      <c r="LPX214" s="93"/>
      <c r="LQA214" s="93"/>
      <c r="LQM214" s="93"/>
      <c r="LQS214" s="93"/>
      <c r="LQV214" s="93"/>
      <c r="LQY214" s="93"/>
      <c r="LRB214" s="93"/>
      <c r="LRH214" s="93"/>
      <c r="LRK214" s="93"/>
      <c r="LRN214" s="93"/>
      <c r="LRQ214" s="93"/>
      <c r="LRS214" s="93"/>
      <c r="LRT214" s="93"/>
      <c r="LRY214" s="93"/>
      <c r="LSB214" s="93"/>
      <c r="LSE214" s="93"/>
      <c r="LSH214" s="93"/>
      <c r="LSK214" s="93"/>
      <c r="LSN214" s="93"/>
      <c r="LSQ214" s="93"/>
      <c r="LSW214" s="93"/>
      <c r="LSZ214" s="93"/>
      <c r="LTC214" s="93"/>
      <c r="LTE214" s="93"/>
      <c r="LTF214" s="93"/>
      <c r="LTN214" s="93"/>
      <c r="LTQ214" s="93"/>
      <c r="LTT214" s="93"/>
      <c r="LUE214" s="93"/>
      <c r="LUF214" s="93"/>
      <c r="LUK214" s="93"/>
      <c r="LUO214" s="93"/>
      <c r="LUP214" s="93"/>
      <c r="LUX214" s="93"/>
      <c r="LUY214" s="93"/>
      <c r="LVY214" s="93"/>
      <c r="LVZ214" s="93"/>
      <c r="LWA214" s="93"/>
      <c r="LWB214" s="93"/>
      <c r="LWC214" s="93"/>
      <c r="LWD214" s="93"/>
      <c r="LWE214" s="93"/>
      <c r="LWF214" s="93"/>
      <c r="LWG214" s="93"/>
      <c r="LWH214" s="93"/>
      <c r="LWI214" s="93"/>
      <c r="LWJ214" s="93"/>
      <c r="LWK214" s="93"/>
      <c r="LWL214" s="93"/>
      <c r="LWM214" s="93"/>
      <c r="LWN214" s="93"/>
      <c r="LWO214" s="93"/>
      <c r="LWP214" s="93"/>
      <c r="LWQ214" s="93"/>
      <c r="LWR214" s="93"/>
      <c r="LWS214" s="93"/>
      <c r="LWT214" s="93"/>
      <c r="LWU214" s="93"/>
      <c r="LWV214" s="93"/>
      <c r="LWW214" s="93"/>
      <c r="LWX214" s="93"/>
      <c r="LWY214" s="93"/>
      <c r="LWZ214" s="93"/>
      <c r="LXA214" s="93"/>
      <c r="LXB214" s="93"/>
      <c r="LXC214" s="93"/>
      <c r="LXD214" s="93"/>
      <c r="LXE214" s="93"/>
      <c r="LXF214" s="93"/>
      <c r="LXG214" s="93"/>
      <c r="LXH214" s="93"/>
      <c r="LXI214" s="93"/>
      <c r="LXJ214" s="93"/>
      <c r="LXK214" s="93"/>
      <c r="LXL214" s="93"/>
      <c r="LXM214" s="93"/>
      <c r="LXN214" s="93"/>
      <c r="LXO214" s="93"/>
      <c r="LXP214" s="93"/>
      <c r="LXQ214" s="93"/>
      <c r="LXR214" s="93"/>
      <c r="LXS214" s="93"/>
      <c r="LXT214" s="93"/>
      <c r="LXU214" s="93"/>
      <c r="LXV214" s="93"/>
      <c r="LXW214" s="93"/>
      <c r="LXX214" s="93"/>
      <c r="LXY214" s="93"/>
      <c r="LXZ214" s="93"/>
      <c r="LYA214" s="93"/>
      <c r="LYB214" s="93"/>
      <c r="LYC214" s="93"/>
      <c r="LYD214" s="93"/>
      <c r="LYJ214" s="93"/>
      <c r="LYM214" s="93"/>
      <c r="LYP214" s="93"/>
      <c r="LYS214" s="93"/>
      <c r="LYV214" s="93"/>
      <c r="LYY214" s="93"/>
      <c r="LZE214" s="93"/>
      <c r="LZN214" s="93"/>
      <c r="LZQ214" s="93"/>
      <c r="LZT214" s="93"/>
      <c r="LZW214" s="93"/>
      <c r="MAI214" s="93"/>
      <c r="MAO214" s="93"/>
      <c r="MAR214" s="93"/>
      <c r="MAU214" s="93"/>
      <c r="MAX214" s="93"/>
      <c r="MBD214" s="93"/>
      <c r="MBG214" s="93"/>
      <c r="MBJ214" s="93"/>
      <c r="MBM214" s="93"/>
      <c r="MBO214" s="93"/>
      <c r="MBP214" s="93"/>
      <c r="MBU214" s="93"/>
      <c r="MBX214" s="93"/>
      <c r="MCA214" s="93"/>
      <c r="MCD214" s="93"/>
      <c r="MCG214" s="93"/>
      <c r="MCJ214" s="93"/>
      <c r="MCM214" s="93"/>
      <c r="MCS214" s="93"/>
      <c r="MCV214" s="93"/>
      <c r="MCY214" s="93"/>
      <c r="MDA214" s="93"/>
      <c r="MDB214" s="93"/>
      <c r="MDJ214" s="93"/>
      <c r="MDM214" s="93"/>
      <c r="MDP214" s="93"/>
      <c r="MEA214" s="93"/>
      <c r="MEB214" s="93"/>
      <c r="MEG214" s="93"/>
      <c r="MEK214" s="93"/>
      <c r="MEL214" s="93"/>
      <c r="MET214" s="93"/>
      <c r="MEU214" s="93"/>
      <c r="MFU214" s="93"/>
      <c r="MFV214" s="93"/>
      <c r="MFW214" s="93"/>
      <c r="MFX214" s="93"/>
      <c r="MFY214" s="93"/>
      <c r="MFZ214" s="93"/>
      <c r="MGA214" s="93"/>
      <c r="MGB214" s="93"/>
      <c r="MGC214" s="93"/>
      <c r="MGD214" s="93"/>
      <c r="MGE214" s="93"/>
      <c r="MGF214" s="93"/>
      <c r="MGG214" s="93"/>
      <c r="MGH214" s="93"/>
      <c r="MGI214" s="93"/>
      <c r="MGJ214" s="93"/>
      <c r="MGK214" s="93"/>
      <c r="MGL214" s="93"/>
      <c r="MGM214" s="93"/>
      <c r="MGN214" s="93"/>
      <c r="MGO214" s="93"/>
      <c r="MGP214" s="93"/>
      <c r="MGQ214" s="93"/>
      <c r="MGR214" s="93"/>
      <c r="MGS214" s="93"/>
      <c r="MGT214" s="93"/>
      <c r="MGU214" s="93"/>
      <c r="MGV214" s="93"/>
      <c r="MGW214" s="93"/>
      <c r="MGX214" s="93"/>
      <c r="MGY214" s="93"/>
      <c r="MGZ214" s="93"/>
      <c r="MHA214" s="93"/>
      <c r="MHB214" s="93"/>
      <c r="MHC214" s="93"/>
      <c r="MHD214" s="93"/>
      <c r="MHE214" s="93"/>
      <c r="MHF214" s="93"/>
      <c r="MHG214" s="93"/>
      <c r="MHH214" s="93"/>
      <c r="MHI214" s="93"/>
      <c r="MHJ214" s="93"/>
      <c r="MHK214" s="93"/>
      <c r="MHL214" s="93"/>
      <c r="MHM214" s="93"/>
      <c r="MHN214" s="93"/>
      <c r="MHO214" s="93"/>
      <c r="MHP214" s="93"/>
      <c r="MHQ214" s="93"/>
      <c r="MHR214" s="93"/>
      <c r="MHS214" s="93"/>
      <c r="MHT214" s="93"/>
      <c r="MHU214" s="93"/>
      <c r="MHV214" s="93"/>
      <c r="MHW214" s="93"/>
      <c r="MHX214" s="93"/>
      <c r="MHY214" s="93"/>
      <c r="MHZ214" s="93"/>
      <c r="MIF214" s="93"/>
      <c r="MII214" s="93"/>
      <c r="MIL214" s="93"/>
      <c r="MIO214" s="93"/>
      <c r="MIR214" s="93"/>
      <c r="MIU214" s="93"/>
      <c r="MJA214" s="93"/>
      <c r="MJJ214" s="93"/>
      <c r="MJM214" s="93"/>
      <c r="MJP214" s="93"/>
      <c r="MJS214" s="93"/>
      <c r="MKE214" s="93"/>
      <c r="MKK214" s="93"/>
      <c r="MKN214" s="93"/>
      <c r="MKQ214" s="93"/>
      <c r="MKT214" s="93"/>
      <c r="MKZ214" s="93"/>
      <c r="MLC214" s="93"/>
      <c r="MLF214" s="93"/>
      <c r="MLI214" s="93"/>
      <c r="MLK214" s="93"/>
      <c r="MLL214" s="93"/>
      <c r="MLQ214" s="93"/>
      <c r="MLT214" s="93"/>
      <c r="MLW214" s="93"/>
      <c r="MLZ214" s="93"/>
      <c r="MMC214" s="93"/>
      <c r="MMF214" s="93"/>
      <c r="MMI214" s="93"/>
      <c r="MMO214" s="93"/>
      <c r="MMR214" s="93"/>
      <c r="MMU214" s="93"/>
      <c r="MMW214" s="93"/>
      <c r="MMX214" s="93"/>
      <c r="MNF214" s="93"/>
      <c r="MNI214" s="93"/>
      <c r="MNL214" s="93"/>
      <c r="MNW214" s="93"/>
      <c r="MNX214" s="93"/>
      <c r="MOC214" s="93"/>
      <c r="MOG214" s="93"/>
      <c r="MOH214" s="93"/>
      <c r="MOP214" s="93"/>
      <c r="MOQ214" s="93"/>
      <c r="MPQ214" s="93"/>
      <c r="MPR214" s="93"/>
      <c r="MPS214" s="93"/>
      <c r="MPT214" s="93"/>
      <c r="MPU214" s="93"/>
      <c r="MPV214" s="93"/>
      <c r="MPW214" s="93"/>
      <c r="MPX214" s="93"/>
      <c r="MPY214" s="93"/>
      <c r="MPZ214" s="93"/>
      <c r="MQA214" s="93"/>
      <c r="MQB214" s="93"/>
      <c r="MQC214" s="93"/>
      <c r="MQD214" s="93"/>
      <c r="MQE214" s="93"/>
      <c r="MQF214" s="93"/>
      <c r="MQG214" s="93"/>
      <c r="MQH214" s="93"/>
      <c r="MQI214" s="93"/>
      <c r="MQJ214" s="93"/>
      <c r="MQK214" s="93"/>
      <c r="MQL214" s="93"/>
      <c r="MQM214" s="93"/>
      <c r="MQN214" s="93"/>
      <c r="MQO214" s="93"/>
      <c r="MQP214" s="93"/>
      <c r="MQQ214" s="93"/>
      <c r="MQR214" s="93"/>
      <c r="MQS214" s="93"/>
      <c r="MQT214" s="93"/>
      <c r="MQU214" s="93"/>
      <c r="MQV214" s="93"/>
      <c r="MQW214" s="93"/>
      <c r="MQX214" s="93"/>
      <c r="MQY214" s="93"/>
      <c r="MQZ214" s="93"/>
      <c r="MRA214" s="93"/>
      <c r="MRB214" s="93"/>
      <c r="MRC214" s="93"/>
      <c r="MRD214" s="93"/>
      <c r="MRE214" s="93"/>
      <c r="MRF214" s="93"/>
      <c r="MRG214" s="93"/>
      <c r="MRH214" s="93"/>
      <c r="MRI214" s="93"/>
      <c r="MRJ214" s="93"/>
      <c r="MRK214" s="93"/>
      <c r="MRL214" s="93"/>
      <c r="MRM214" s="93"/>
      <c r="MRN214" s="93"/>
      <c r="MRO214" s="93"/>
      <c r="MRP214" s="93"/>
      <c r="MRQ214" s="93"/>
      <c r="MRR214" s="93"/>
      <c r="MRS214" s="93"/>
      <c r="MRT214" s="93"/>
      <c r="MRU214" s="93"/>
      <c r="MRV214" s="93"/>
      <c r="MSB214" s="93"/>
      <c r="MSE214" s="93"/>
      <c r="MSH214" s="93"/>
      <c r="MSK214" s="93"/>
      <c r="MSN214" s="93"/>
      <c r="MSQ214" s="93"/>
      <c r="MSW214" s="93"/>
      <c r="MTF214" s="93"/>
      <c r="MTI214" s="93"/>
      <c r="MTL214" s="93"/>
      <c r="MTO214" s="93"/>
      <c r="MUA214" s="93"/>
      <c r="MUG214" s="93"/>
      <c r="MUJ214" s="93"/>
      <c r="MUM214" s="93"/>
      <c r="MUP214" s="93"/>
      <c r="MUV214" s="93"/>
      <c r="MUY214" s="93"/>
      <c r="MVB214" s="93"/>
      <c r="MVE214" s="93"/>
      <c r="MVG214" s="93"/>
      <c r="MVH214" s="93"/>
      <c r="MVM214" s="93"/>
      <c r="MVP214" s="93"/>
      <c r="MVS214" s="93"/>
      <c r="MVV214" s="93"/>
      <c r="MVY214" s="93"/>
      <c r="MWB214" s="93"/>
      <c r="MWE214" s="93"/>
      <c r="MWK214" s="93"/>
      <c r="MWN214" s="93"/>
      <c r="MWQ214" s="93"/>
      <c r="MWS214" s="93"/>
      <c r="MWT214" s="93"/>
      <c r="MXB214" s="93"/>
      <c r="MXE214" s="93"/>
      <c r="MXH214" s="93"/>
      <c r="MXS214" s="93"/>
      <c r="MXT214" s="93"/>
      <c r="MXY214" s="93"/>
      <c r="MYC214" s="93"/>
      <c r="MYD214" s="93"/>
      <c r="MYL214" s="93"/>
      <c r="MYM214" s="93"/>
      <c r="MZM214" s="93"/>
      <c r="MZN214" s="93"/>
      <c r="MZO214" s="93"/>
      <c r="MZP214" s="93"/>
      <c r="MZQ214" s="93"/>
      <c r="MZR214" s="93"/>
      <c r="MZS214" s="93"/>
      <c r="MZT214" s="93"/>
      <c r="MZU214" s="93"/>
      <c r="MZV214" s="93"/>
      <c r="MZW214" s="93"/>
      <c r="MZX214" s="93"/>
      <c r="MZY214" s="93"/>
      <c r="MZZ214" s="93"/>
      <c r="NAA214" s="93"/>
      <c r="NAB214" s="93"/>
      <c r="NAC214" s="93"/>
      <c r="NAD214" s="93"/>
      <c r="NAE214" s="93"/>
      <c r="NAF214" s="93"/>
      <c r="NAG214" s="93"/>
      <c r="NAH214" s="93"/>
      <c r="NAI214" s="93"/>
      <c r="NAJ214" s="93"/>
      <c r="NAK214" s="93"/>
      <c r="NAL214" s="93"/>
      <c r="NAM214" s="93"/>
      <c r="NAN214" s="93"/>
      <c r="NAO214" s="93"/>
      <c r="NAP214" s="93"/>
      <c r="NAQ214" s="93"/>
      <c r="NAR214" s="93"/>
      <c r="NAS214" s="93"/>
      <c r="NAT214" s="93"/>
      <c r="NAU214" s="93"/>
      <c r="NAV214" s="93"/>
      <c r="NAW214" s="93"/>
      <c r="NAX214" s="93"/>
      <c r="NAY214" s="93"/>
      <c r="NAZ214" s="93"/>
      <c r="NBA214" s="93"/>
      <c r="NBB214" s="93"/>
      <c r="NBC214" s="93"/>
      <c r="NBD214" s="93"/>
      <c r="NBE214" s="93"/>
      <c r="NBF214" s="93"/>
      <c r="NBG214" s="93"/>
      <c r="NBH214" s="93"/>
      <c r="NBI214" s="93"/>
      <c r="NBJ214" s="93"/>
      <c r="NBK214" s="93"/>
      <c r="NBL214" s="93"/>
      <c r="NBM214" s="93"/>
      <c r="NBN214" s="93"/>
      <c r="NBO214" s="93"/>
      <c r="NBP214" s="93"/>
      <c r="NBQ214" s="93"/>
      <c r="NBR214" s="93"/>
      <c r="NBX214" s="93"/>
      <c r="NCA214" s="93"/>
      <c r="NCD214" s="93"/>
      <c r="NCG214" s="93"/>
      <c r="NCJ214" s="93"/>
      <c r="NCM214" s="93"/>
      <c r="NCS214" s="93"/>
      <c r="NDB214" s="93"/>
      <c r="NDE214" s="93"/>
      <c r="NDH214" s="93"/>
      <c r="NDK214" s="93"/>
      <c r="NDW214" s="93"/>
      <c r="NEC214" s="93"/>
      <c r="NEF214" s="93"/>
      <c r="NEI214" s="93"/>
      <c r="NEL214" s="93"/>
      <c r="NER214" s="93"/>
      <c r="NEU214" s="93"/>
      <c r="NEX214" s="93"/>
      <c r="NFA214" s="93"/>
      <c r="NFC214" s="93"/>
      <c r="NFD214" s="93"/>
      <c r="NFI214" s="93"/>
      <c r="NFL214" s="93"/>
      <c r="NFO214" s="93"/>
      <c r="NFR214" s="93"/>
      <c r="NFU214" s="93"/>
      <c r="NFX214" s="93"/>
      <c r="NGA214" s="93"/>
      <c r="NGG214" s="93"/>
      <c r="NGJ214" s="93"/>
      <c r="NGM214" s="93"/>
      <c r="NGO214" s="93"/>
      <c r="NGP214" s="93"/>
      <c r="NGX214" s="93"/>
      <c r="NHA214" s="93"/>
      <c r="NHD214" s="93"/>
      <c r="NHO214" s="93"/>
      <c r="NHP214" s="93"/>
      <c r="NHU214" s="93"/>
      <c r="NHY214" s="93"/>
      <c r="NHZ214" s="93"/>
      <c r="NIH214" s="93"/>
      <c r="NII214" s="93"/>
      <c r="NJI214" s="93"/>
      <c r="NJJ214" s="93"/>
      <c r="NJK214" s="93"/>
      <c r="NJL214" s="93"/>
      <c r="NJM214" s="93"/>
      <c r="NJN214" s="93"/>
      <c r="NJO214" s="93"/>
      <c r="NJP214" s="93"/>
      <c r="NJQ214" s="93"/>
      <c r="NJR214" s="93"/>
      <c r="NJS214" s="93"/>
      <c r="NJT214" s="93"/>
      <c r="NJU214" s="93"/>
      <c r="NJV214" s="93"/>
      <c r="NJW214" s="93"/>
      <c r="NJX214" s="93"/>
      <c r="NJY214" s="93"/>
      <c r="NJZ214" s="93"/>
      <c r="NKA214" s="93"/>
      <c r="NKB214" s="93"/>
      <c r="NKC214" s="93"/>
      <c r="NKD214" s="93"/>
      <c r="NKE214" s="93"/>
      <c r="NKF214" s="93"/>
      <c r="NKG214" s="93"/>
      <c r="NKH214" s="93"/>
      <c r="NKI214" s="93"/>
      <c r="NKJ214" s="93"/>
      <c r="NKK214" s="93"/>
      <c r="NKL214" s="93"/>
      <c r="NKM214" s="93"/>
      <c r="NKN214" s="93"/>
      <c r="NKO214" s="93"/>
      <c r="NKP214" s="93"/>
      <c r="NKQ214" s="93"/>
      <c r="NKR214" s="93"/>
      <c r="NKS214" s="93"/>
      <c r="NKT214" s="93"/>
      <c r="NKU214" s="93"/>
      <c r="NKV214" s="93"/>
      <c r="NKW214" s="93"/>
      <c r="NKX214" s="93"/>
      <c r="NKY214" s="93"/>
      <c r="NKZ214" s="93"/>
      <c r="NLA214" s="93"/>
      <c r="NLB214" s="93"/>
      <c r="NLC214" s="93"/>
      <c r="NLD214" s="93"/>
      <c r="NLE214" s="93"/>
      <c r="NLF214" s="93"/>
      <c r="NLG214" s="93"/>
      <c r="NLH214" s="93"/>
      <c r="NLI214" s="93"/>
      <c r="NLJ214" s="93"/>
      <c r="NLK214" s="93"/>
      <c r="NLL214" s="93"/>
      <c r="NLM214" s="93"/>
      <c r="NLN214" s="93"/>
      <c r="NLT214" s="93"/>
      <c r="NLW214" s="93"/>
      <c r="NLZ214" s="93"/>
      <c r="NMC214" s="93"/>
      <c r="NMF214" s="93"/>
      <c r="NMI214" s="93"/>
      <c r="NMO214" s="93"/>
      <c r="NMX214" s="93"/>
      <c r="NNA214" s="93"/>
      <c r="NND214" s="93"/>
      <c r="NNG214" s="93"/>
      <c r="NNS214" s="93"/>
      <c r="NNY214" s="93"/>
      <c r="NOB214" s="93"/>
      <c r="NOE214" s="93"/>
      <c r="NOH214" s="93"/>
      <c r="NON214" s="93"/>
      <c r="NOQ214" s="93"/>
      <c r="NOT214" s="93"/>
      <c r="NOW214" s="93"/>
      <c r="NOY214" s="93"/>
      <c r="NOZ214" s="93"/>
      <c r="NPE214" s="93"/>
      <c r="NPH214" s="93"/>
      <c r="NPK214" s="93"/>
      <c r="NPN214" s="93"/>
      <c r="NPQ214" s="93"/>
      <c r="NPT214" s="93"/>
      <c r="NPW214" s="93"/>
      <c r="NQC214" s="93"/>
      <c r="NQF214" s="93"/>
      <c r="NQI214" s="93"/>
      <c r="NQK214" s="93"/>
      <c r="NQL214" s="93"/>
      <c r="NQT214" s="93"/>
      <c r="NQW214" s="93"/>
      <c r="NQZ214" s="93"/>
      <c r="NRK214" s="93"/>
      <c r="NRL214" s="93"/>
      <c r="NRQ214" s="93"/>
      <c r="NRU214" s="93"/>
      <c r="NRV214" s="93"/>
      <c r="NSD214" s="93"/>
      <c r="NSE214" s="93"/>
      <c r="NTE214" s="93"/>
      <c r="NTF214" s="93"/>
      <c r="NTG214" s="93"/>
      <c r="NTH214" s="93"/>
      <c r="NTI214" s="93"/>
      <c r="NTJ214" s="93"/>
      <c r="NTK214" s="93"/>
      <c r="NTL214" s="93"/>
      <c r="NTM214" s="93"/>
      <c r="NTN214" s="93"/>
      <c r="NTO214" s="93"/>
      <c r="NTP214" s="93"/>
      <c r="NTQ214" s="93"/>
      <c r="NTR214" s="93"/>
      <c r="NTS214" s="93"/>
      <c r="NTT214" s="93"/>
      <c r="NTU214" s="93"/>
      <c r="NTV214" s="93"/>
      <c r="NTW214" s="93"/>
      <c r="NTX214" s="93"/>
      <c r="NTY214" s="93"/>
      <c r="NTZ214" s="93"/>
      <c r="NUA214" s="93"/>
      <c r="NUB214" s="93"/>
      <c r="NUC214" s="93"/>
      <c r="NUD214" s="93"/>
      <c r="NUE214" s="93"/>
      <c r="NUF214" s="93"/>
      <c r="NUG214" s="93"/>
      <c r="NUH214" s="93"/>
      <c r="NUI214" s="93"/>
      <c r="NUJ214" s="93"/>
      <c r="NUK214" s="93"/>
      <c r="NUL214" s="93"/>
      <c r="NUM214" s="93"/>
      <c r="NUN214" s="93"/>
      <c r="NUO214" s="93"/>
      <c r="NUP214" s="93"/>
      <c r="NUQ214" s="93"/>
      <c r="NUR214" s="93"/>
      <c r="NUS214" s="93"/>
      <c r="NUT214" s="93"/>
      <c r="NUU214" s="93"/>
      <c r="NUV214" s="93"/>
      <c r="NUW214" s="93"/>
      <c r="NUX214" s="93"/>
      <c r="NUY214" s="93"/>
      <c r="NUZ214" s="93"/>
      <c r="NVA214" s="93"/>
      <c r="NVB214" s="93"/>
      <c r="NVC214" s="93"/>
      <c r="NVD214" s="93"/>
      <c r="NVE214" s="93"/>
      <c r="NVF214" s="93"/>
      <c r="NVG214" s="93"/>
      <c r="NVH214" s="93"/>
      <c r="NVI214" s="93"/>
      <c r="NVJ214" s="93"/>
      <c r="NVP214" s="93"/>
      <c r="NVS214" s="93"/>
      <c r="NVV214" s="93"/>
      <c r="NVY214" s="93"/>
      <c r="NWB214" s="93"/>
      <c r="NWE214" s="93"/>
      <c r="NWK214" s="93"/>
      <c r="NWT214" s="93"/>
      <c r="NWW214" s="93"/>
      <c r="NWZ214" s="93"/>
      <c r="NXC214" s="93"/>
      <c r="NXO214" s="93"/>
      <c r="NXU214" s="93"/>
      <c r="NXX214" s="93"/>
      <c r="NYA214" s="93"/>
      <c r="NYD214" s="93"/>
      <c r="NYJ214" s="93"/>
      <c r="NYM214" s="93"/>
      <c r="NYP214" s="93"/>
      <c r="NYS214" s="93"/>
      <c r="NYU214" s="93"/>
      <c r="NYV214" s="93"/>
      <c r="NZA214" s="93"/>
      <c r="NZD214" s="93"/>
      <c r="NZG214" s="93"/>
      <c r="NZJ214" s="93"/>
      <c r="NZM214" s="93"/>
      <c r="NZP214" s="93"/>
      <c r="NZS214" s="93"/>
      <c r="NZY214" s="93"/>
      <c r="OAB214" s="93"/>
      <c r="OAE214" s="93"/>
      <c r="OAG214" s="93"/>
      <c r="OAH214" s="93"/>
      <c r="OAP214" s="93"/>
      <c r="OAS214" s="93"/>
      <c r="OAV214" s="93"/>
      <c r="OBG214" s="93"/>
      <c r="OBH214" s="93"/>
      <c r="OBM214" s="93"/>
      <c r="OBQ214" s="93"/>
      <c r="OBR214" s="93"/>
      <c r="OBZ214" s="93"/>
      <c r="OCA214" s="93"/>
      <c r="ODA214" s="93"/>
      <c r="ODB214" s="93"/>
      <c r="ODC214" s="93"/>
      <c r="ODD214" s="93"/>
      <c r="ODE214" s="93"/>
      <c r="ODF214" s="93"/>
      <c r="ODG214" s="93"/>
      <c r="ODH214" s="93"/>
      <c r="ODI214" s="93"/>
      <c r="ODJ214" s="93"/>
      <c r="ODK214" s="93"/>
      <c r="ODL214" s="93"/>
      <c r="ODM214" s="93"/>
      <c r="ODN214" s="93"/>
      <c r="ODO214" s="93"/>
      <c r="ODP214" s="93"/>
      <c r="ODQ214" s="93"/>
      <c r="ODR214" s="93"/>
      <c r="ODS214" s="93"/>
      <c r="ODT214" s="93"/>
      <c r="ODU214" s="93"/>
      <c r="ODV214" s="93"/>
      <c r="ODW214" s="93"/>
      <c r="ODX214" s="93"/>
      <c r="ODY214" s="93"/>
      <c r="ODZ214" s="93"/>
      <c r="OEA214" s="93"/>
      <c r="OEB214" s="93"/>
      <c r="OEC214" s="93"/>
      <c r="OED214" s="93"/>
      <c r="OEE214" s="93"/>
      <c r="OEF214" s="93"/>
      <c r="OEG214" s="93"/>
      <c r="OEH214" s="93"/>
      <c r="OEI214" s="93"/>
      <c r="OEJ214" s="93"/>
      <c r="OEK214" s="93"/>
      <c r="OEL214" s="93"/>
      <c r="OEM214" s="93"/>
      <c r="OEN214" s="93"/>
      <c r="OEO214" s="93"/>
      <c r="OEP214" s="93"/>
      <c r="OEQ214" s="93"/>
      <c r="OER214" s="93"/>
      <c r="OES214" s="93"/>
      <c r="OET214" s="93"/>
      <c r="OEU214" s="93"/>
      <c r="OEV214" s="93"/>
      <c r="OEW214" s="93"/>
      <c r="OEX214" s="93"/>
      <c r="OEY214" s="93"/>
      <c r="OEZ214" s="93"/>
      <c r="OFA214" s="93"/>
      <c r="OFB214" s="93"/>
      <c r="OFC214" s="93"/>
      <c r="OFD214" s="93"/>
      <c r="OFE214" s="93"/>
      <c r="OFF214" s="93"/>
      <c r="OFL214" s="93"/>
      <c r="OFO214" s="93"/>
      <c r="OFR214" s="93"/>
      <c r="OFU214" s="93"/>
      <c r="OFX214" s="93"/>
      <c r="OGA214" s="93"/>
      <c r="OGG214" s="93"/>
      <c r="OGP214" s="93"/>
      <c r="OGS214" s="93"/>
      <c r="OGV214" s="93"/>
      <c r="OGY214" s="93"/>
      <c r="OHK214" s="93"/>
      <c r="OHQ214" s="93"/>
      <c r="OHT214" s="93"/>
      <c r="OHW214" s="93"/>
      <c r="OHZ214" s="93"/>
      <c r="OIF214" s="93"/>
      <c r="OII214" s="93"/>
      <c r="OIL214" s="93"/>
      <c r="OIO214" s="93"/>
      <c r="OIQ214" s="93"/>
      <c r="OIR214" s="93"/>
      <c r="OIW214" s="93"/>
      <c r="OIZ214" s="93"/>
      <c r="OJC214" s="93"/>
      <c r="OJF214" s="93"/>
      <c r="OJI214" s="93"/>
      <c r="OJL214" s="93"/>
      <c r="OJO214" s="93"/>
      <c r="OJU214" s="93"/>
      <c r="OJX214" s="93"/>
      <c r="OKA214" s="93"/>
      <c r="OKC214" s="93"/>
      <c r="OKD214" s="93"/>
      <c r="OKL214" s="93"/>
      <c r="OKO214" s="93"/>
      <c r="OKR214" s="93"/>
      <c r="OLC214" s="93"/>
      <c r="OLD214" s="93"/>
      <c r="OLI214" s="93"/>
      <c r="OLM214" s="93"/>
      <c r="OLN214" s="93"/>
      <c r="OLV214" s="93"/>
      <c r="OLW214" s="93"/>
      <c r="OMW214" s="93"/>
      <c r="OMX214" s="93"/>
      <c r="OMY214" s="93"/>
      <c r="OMZ214" s="93"/>
      <c r="ONA214" s="93"/>
      <c r="ONB214" s="93"/>
      <c r="ONC214" s="93"/>
      <c r="OND214" s="93"/>
      <c r="ONE214" s="93"/>
      <c r="ONF214" s="93"/>
      <c r="ONG214" s="93"/>
      <c r="ONH214" s="93"/>
      <c r="ONI214" s="93"/>
      <c r="ONJ214" s="93"/>
      <c r="ONK214" s="93"/>
      <c r="ONL214" s="93"/>
      <c r="ONM214" s="93"/>
      <c r="ONN214" s="93"/>
      <c r="ONO214" s="93"/>
      <c r="ONP214" s="93"/>
      <c r="ONQ214" s="93"/>
      <c r="ONR214" s="93"/>
      <c r="ONS214" s="93"/>
      <c r="ONT214" s="93"/>
      <c r="ONU214" s="93"/>
      <c r="ONV214" s="93"/>
      <c r="ONW214" s="93"/>
      <c r="ONX214" s="93"/>
      <c r="ONY214" s="93"/>
      <c r="ONZ214" s="93"/>
      <c r="OOA214" s="93"/>
      <c r="OOB214" s="93"/>
      <c r="OOC214" s="93"/>
      <c r="OOD214" s="93"/>
      <c r="OOE214" s="93"/>
      <c r="OOF214" s="93"/>
      <c r="OOG214" s="93"/>
      <c r="OOH214" s="93"/>
      <c r="OOI214" s="93"/>
      <c r="OOJ214" s="93"/>
      <c r="OOK214" s="93"/>
      <c r="OOL214" s="93"/>
      <c r="OOM214" s="93"/>
      <c r="OON214" s="93"/>
      <c r="OOO214" s="93"/>
      <c r="OOP214" s="93"/>
      <c r="OOQ214" s="93"/>
      <c r="OOR214" s="93"/>
      <c r="OOS214" s="93"/>
      <c r="OOT214" s="93"/>
      <c r="OOU214" s="93"/>
      <c r="OOV214" s="93"/>
      <c r="OOW214" s="93"/>
      <c r="OOX214" s="93"/>
      <c r="OOY214" s="93"/>
      <c r="OOZ214" s="93"/>
      <c r="OPA214" s="93"/>
      <c r="OPB214" s="93"/>
      <c r="OPH214" s="93"/>
      <c r="OPK214" s="93"/>
      <c r="OPN214" s="93"/>
      <c r="OPQ214" s="93"/>
      <c r="OPT214" s="93"/>
      <c r="OPW214" s="93"/>
      <c r="OQC214" s="93"/>
      <c r="OQL214" s="93"/>
      <c r="OQO214" s="93"/>
      <c r="OQR214" s="93"/>
      <c r="OQU214" s="93"/>
      <c r="ORG214" s="93"/>
      <c r="ORM214" s="93"/>
      <c r="ORP214" s="93"/>
      <c r="ORS214" s="93"/>
      <c r="ORV214" s="93"/>
      <c r="OSB214" s="93"/>
      <c r="OSE214" s="93"/>
      <c r="OSH214" s="93"/>
      <c r="OSK214" s="93"/>
      <c r="OSM214" s="93"/>
      <c r="OSN214" s="93"/>
      <c r="OSS214" s="93"/>
      <c r="OSV214" s="93"/>
      <c r="OSY214" s="93"/>
      <c r="OTB214" s="93"/>
      <c r="OTE214" s="93"/>
      <c r="OTH214" s="93"/>
      <c r="OTK214" s="93"/>
      <c r="OTQ214" s="93"/>
      <c r="OTT214" s="93"/>
      <c r="OTW214" s="93"/>
      <c r="OTY214" s="93"/>
      <c r="OTZ214" s="93"/>
      <c r="OUH214" s="93"/>
      <c r="OUK214" s="93"/>
      <c r="OUN214" s="93"/>
      <c r="OUY214" s="93"/>
      <c r="OUZ214" s="93"/>
      <c r="OVE214" s="93"/>
      <c r="OVI214" s="93"/>
      <c r="OVJ214" s="93"/>
      <c r="OVR214" s="93"/>
      <c r="OVS214" s="93"/>
      <c r="OWS214" s="93"/>
      <c r="OWT214" s="93"/>
      <c r="OWU214" s="93"/>
      <c r="OWV214" s="93"/>
      <c r="OWW214" s="93"/>
      <c r="OWX214" s="93"/>
      <c r="OWY214" s="93"/>
      <c r="OWZ214" s="93"/>
      <c r="OXA214" s="93"/>
      <c r="OXB214" s="93"/>
      <c r="OXC214" s="93"/>
      <c r="OXD214" s="93"/>
      <c r="OXE214" s="93"/>
      <c r="OXF214" s="93"/>
      <c r="OXG214" s="93"/>
      <c r="OXH214" s="93"/>
      <c r="OXI214" s="93"/>
      <c r="OXJ214" s="93"/>
      <c r="OXK214" s="93"/>
      <c r="OXL214" s="93"/>
      <c r="OXM214" s="93"/>
      <c r="OXN214" s="93"/>
      <c r="OXO214" s="93"/>
      <c r="OXP214" s="93"/>
      <c r="OXQ214" s="93"/>
      <c r="OXR214" s="93"/>
      <c r="OXS214" s="93"/>
      <c r="OXT214" s="93"/>
      <c r="OXU214" s="93"/>
      <c r="OXV214" s="93"/>
      <c r="OXW214" s="93"/>
      <c r="OXX214" s="93"/>
      <c r="OXY214" s="93"/>
      <c r="OXZ214" s="93"/>
      <c r="OYA214" s="93"/>
      <c r="OYB214" s="93"/>
      <c r="OYC214" s="93"/>
      <c r="OYD214" s="93"/>
      <c r="OYE214" s="93"/>
      <c r="OYF214" s="93"/>
      <c r="OYG214" s="93"/>
      <c r="OYH214" s="93"/>
      <c r="OYI214" s="93"/>
      <c r="OYJ214" s="93"/>
      <c r="OYK214" s="93"/>
      <c r="OYL214" s="93"/>
      <c r="OYM214" s="93"/>
      <c r="OYN214" s="93"/>
      <c r="OYO214" s="93"/>
      <c r="OYP214" s="93"/>
      <c r="OYQ214" s="93"/>
      <c r="OYR214" s="93"/>
      <c r="OYS214" s="93"/>
      <c r="OYT214" s="93"/>
      <c r="OYU214" s="93"/>
      <c r="OYV214" s="93"/>
      <c r="OYW214" s="93"/>
      <c r="OYX214" s="93"/>
      <c r="OZD214" s="93"/>
      <c r="OZG214" s="93"/>
      <c r="OZJ214" s="93"/>
      <c r="OZM214" s="93"/>
      <c r="OZP214" s="93"/>
      <c r="OZS214" s="93"/>
      <c r="OZY214" s="93"/>
      <c r="PAH214" s="93"/>
      <c r="PAK214" s="93"/>
      <c r="PAN214" s="93"/>
      <c r="PAQ214" s="93"/>
      <c r="PBC214" s="93"/>
      <c r="PBI214" s="93"/>
      <c r="PBL214" s="93"/>
      <c r="PBO214" s="93"/>
      <c r="PBR214" s="93"/>
      <c r="PBX214" s="93"/>
      <c r="PCA214" s="93"/>
      <c r="PCD214" s="93"/>
      <c r="PCG214" s="93"/>
      <c r="PCI214" s="93"/>
      <c r="PCJ214" s="93"/>
      <c r="PCO214" s="93"/>
      <c r="PCR214" s="93"/>
      <c r="PCU214" s="93"/>
      <c r="PCX214" s="93"/>
      <c r="PDA214" s="93"/>
      <c r="PDD214" s="93"/>
      <c r="PDG214" s="93"/>
      <c r="PDM214" s="93"/>
      <c r="PDP214" s="93"/>
      <c r="PDS214" s="93"/>
      <c r="PDU214" s="93"/>
      <c r="PDV214" s="93"/>
      <c r="PED214" s="93"/>
      <c r="PEG214" s="93"/>
      <c r="PEJ214" s="93"/>
      <c r="PEU214" s="93"/>
      <c r="PEV214" s="93"/>
      <c r="PFA214" s="93"/>
      <c r="PFE214" s="93"/>
      <c r="PFF214" s="93"/>
      <c r="PFN214" s="93"/>
      <c r="PFO214" s="93"/>
      <c r="PGO214" s="93"/>
      <c r="PGP214" s="93"/>
      <c r="PGQ214" s="93"/>
      <c r="PGR214" s="93"/>
      <c r="PGS214" s="93"/>
      <c r="PGT214" s="93"/>
      <c r="PGU214" s="93"/>
      <c r="PGV214" s="93"/>
      <c r="PGW214" s="93"/>
      <c r="PGX214" s="93"/>
      <c r="PGY214" s="93"/>
      <c r="PGZ214" s="93"/>
      <c r="PHA214" s="93"/>
      <c r="PHB214" s="93"/>
      <c r="PHC214" s="93"/>
      <c r="PHD214" s="93"/>
      <c r="PHE214" s="93"/>
      <c r="PHF214" s="93"/>
      <c r="PHG214" s="93"/>
      <c r="PHH214" s="93"/>
      <c r="PHI214" s="93"/>
      <c r="PHJ214" s="93"/>
      <c r="PHK214" s="93"/>
      <c r="PHL214" s="93"/>
      <c r="PHM214" s="93"/>
      <c r="PHN214" s="93"/>
      <c r="PHO214" s="93"/>
      <c r="PHP214" s="93"/>
      <c r="PHQ214" s="93"/>
      <c r="PHR214" s="93"/>
      <c r="PHS214" s="93"/>
      <c r="PHT214" s="93"/>
      <c r="PHU214" s="93"/>
      <c r="PHV214" s="93"/>
      <c r="PHW214" s="93"/>
      <c r="PHX214" s="93"/>
      <c r="PHY214" s="93"/>
      <c r="PHZ214" s="93"/>
      <c r="PIA214" s="93"/>
      <c r="PIB214" s="93"/>
      <c r="PIC214" s="93"/>
      <c r="PID214" s="93"/>
      <c r="PIE214" s="93"/>
      <c r="PIF214" s="93"/>
      <c r="PIG214" s="93"/>
      <c r="PIH214" s="93"/>
      <c r="PII214" s="93"/>
      <c r="PIJ214" s="93"/>
      <c r="PIK214" s="93"/>
      <c r="PIL214" s="93"/>
      <c r="PIM214" s="93"/>
      <c r="PIN214" s="93"/>
      <c r="PIO214" s="93"/>
      <c r="PIP214" s="93"/>
      <c r="PIQ214" s="93"/>
      <c r="PIR214" s="93"/>
      <c r="PIS214" s="93"/>
      <c r="PIT214" s="93"/>
      <c r="PIZ214" s="93"/>
      <c r="PJC214" s="93"/>
      <c r="PJF214" s="93"/>
      <c r="PJI214" s="93"/>
      <c r="PJL214" s="93"/>
      <c r="PJO214" s="93"/>
      <c r="PJU214" s="93"/>
      <c r="PKD214" s="93"/>
      <c r="PKG214" s="93"/>
      <c r="PKJ214" s="93"/>
      <c r="PKM214" s="93"/>
      <c r="PKY214" s="93"/>
      <c r="PLE214" s="93"/>
      <c r="PLH214" s="93"/>
      <c r="PLK214" s="93"/>
      <c r="PLN214" s="93"/>
      <c r="PLT214" s="93"/>
      <c r="PLW214" s="93"/>
      <c r="PLZ214" s="93"/>
      <c r="PMC214" s="93"/>
      <c r="PME214" s="93"/>
      <c r="PMF214" s="93"/>
      <c r="PMK214" s="93"/>
      <c r="PMN214" s="93"/>
      <c r="PMQ214" s="93"/>
      <c r="PMT214" s="93"/>
      <c r="PMW214" s="93"/>
      <c r="PMZ214" s="93"/>
      <c r="PNC214" s="93"/>
      <c r="PNI214" s="93"/>
      <c r="PNL214" s="93"/>
      <c r="PNO214" s="93"/>
      <c r="PNQ214" s="93"/>
      <c r="PNR214" s="93"/>
      <c r="PNZ214" s="93"/>
      <c r="POC214" s="93"/>
      <c r="POF214" s="93"/>
      <c r="POQ214" s="93"/>
      <c r="POR214" s="93"/>
      <c r="POW214" s="93"/>
      <c r="PPA214" s="93"/>
      <c r="PPB214" s="93"/>
      <c r="PPJ214" s="93"/>
      <c r="PPK214" s="93"/>
      <c r="PQK214" s="93"/>
      <c r="PQL214" s="93"/>
      <c r="PQM214" s="93"/>
      <c r="PQN214" s="93"/>
      <c r="PQO214" s="93"/>
      <c r="PQP214" s="93"/>
      <c r="PQQ214" s="93"/>
      <c r="PQR214" s="93"/>
      <c r="PQS214" s="93"/>
      <c r="PQT214" s="93"/>
      <c r="PQU214" s="93"/>
      <c r="PQV214" s="93"/>
      <c r="PQW214" s="93"/>
      <c r="PQX214" s="93"/>
      <c r="PQY214" s="93"/>
      <c r="PQZ214" s="93"/>
      <c r="PRA214" s="93"/>
      <c r="PRB214" s="93"/>
      <c r="PRC214" s="93"/>
      <c r="PRD214" s="93"/>
      <c r="PRE214" s="93"/>
      <c r="PRF214" s="93"/>
      <c r="PRG214" s="93"/>
      <c r="PRH214" s="93"/>
      <c r="PRI214" s="93"/>
      <c r="PRJ214" s="93"/>
      <c r="PRK214" s="93"/>
      <c r="PRL214" s="93"/>
      <c r="PRM214" s="93"/>
      <c r="PRN214" s="93"/>
      <c r="PRO214" s="93"/>
      <c r="PRP214" s="93"/>
      <c r="PRQ214" s="93"/>
      <c r="PRR214" s="93"/>
      <c r="PRS214" s="93"/>
      <c r="PRT214" s="93"/>
      <c r="PRU214" s="93"/>
      <c r="PRV214" s="93"/>
      <c r="PRW214" s="93"/>
      <c r="PRX214" s="93"/>
      <c r="PRY214" s="93"/>
      <c r="PRZ214" s="93"/>
      <c r="PSA214" s="93"/>
      <c r="PSB214" s="93"/>
      <c r="PSC214" s="93"/>
      <c r="PSD214" s="93"/>
      <c r="PSE214" s="93"/>
      <c r="PSF214" s="93"/>
      <c r="PSG214" s="93"/>
      <c r="PSH214" s="93"/>
      <c r="PSI214" s="93"/>
      <c r="PSJ214" s="93"/>
      <c r="PSK214" s="93"/>
      <c r="PSL214" s="93"/>
      <c r="PSM214" s="93"/>
      <c r="PSN214" s="93"/>
      <c r="PSO214" s="93"/>
      <c r="PSP214" s="93"/>
      <c r="PSV214" s="93"/>
      <c r="PSY214" s="93"/>
      <c r="PTB214" s="93"/>
      <c r="PTE214" s="93"/>
      <c r="PTH214" s="93"/>
      <c r="PTK214" s="93"/>
      <c r="PTQ214" s="93"/>
      <c r="PTZ214" s="93"/>
      <c r="PUC214" s="93"/>
      <c r="PUF214" s="93"/>
      <c r="PUI214" s="93"/>
      <c r="PUU214" s="93"/>
      <c r="PVA214" s="93"/>
      <c r="PVD214" s="93"/>
      <c r="PVG214" s="93"/>
      <c r="PVJ214" s="93"/>
      <c r="PVP214" s="93"/>
      <c r="PVS214" s="93"/>
      <c r="PVV214" s="93"/>
      <c r="PVY214" s="93"/>
      <c r="PWA214" s="93"/>
      <c r="PWB214" s="93"/>
      <c r="PWG214" s="93"/>
      <c r="PWJ214" s="93"/>
      <c r="PWM214" s="93"/>
      <c r="PWP214" s="93"/>
      <c r="PWS214" s="93"/>
      <c r="PWV214" s="93"/>
      <c r="PWY214" s="93"/>
      <c r="PXE214" s="93"/>
      <c r="PXH214" s="93"/>
      <c r="PXK214" s="93"/>
      <c r="PXM214" s="93"/>
      <c r="PXN214" s="93"/>
      <c r="PXV214" s="93"/>
      <c r="PXY214" s="93"/>
      <c r="PYB214" s="93"/>
      <c r="PYM214" s="93"/>
      <c r="PYN214" s="93"/>
      <c r="PYS214" s="93"/>
      <c r="PYW214" s="93"/>
      <c r="PYX214" s="93"/>
      <c r="PZF214" s="93"/>
      <c r="PZG214" s="93"/>
      <c r="QAG214" s="93"/>
      <c r="QAH214" s="93"/>
      <c r="QAI214" s="93"/>
      <c r="QAJ214" s="93"/>
      <c r="QAK214" s="93"/>
      <c r="QAL214" s="93"/>
      <c r="QAM214" s="93"/>
      <c r="QAN214" s="93"/>
      <c r="QAO214" s="93"/>
      <c r="QAP214" s="93"/>
      <c r="QAQ214" s="93"/>
      <c r="QAR214" s="93"/>
      <c r="QAS214" s="93"/>
      <c r="QAT214" s="93"/>
      <c r="QAU214" s="93"/>
      <c r="QAV214" s="93"/>
      <c r="QAW214" s="93"/>
      <c r="QAX214" s="93"/>
      <c r="QAY214" s="93"/>
      <c r="QAZ214" s="93"/>
      <c r="QBA214" s="93"/>
      <c r="QBB214" s="93"/>
      <c r="QBC214" s="93"/>
      <c r="QBD214" s="93"/>
      <c r="QBE214" s="93"/>
      <c r="QBF214" s="93"/>
      <c r="QBG214" s="93"/>
      <c r="QBH214" s="93"/>
      <c r="QBI214" s="93"/>
      <c r="QBJ214" s="93"/>
      <c r="QBK214" s="93"/>
      <c r="QBL214" s="93"/>
      <c r="QBM214" s="93"/>
      <c r="QBN214" s="93"/>
      <c r="QBO214" s="93"/>
      <c r="QBP214" s="93"/>
      <c r="QBQ214" s="93"/>
      <c r="QBR214" s="93"/>
      <c r="QBS214" s="93"/>
      <c r="QBT214" s="93"/>
      <c r="QBU214" s="93"/>
      <c r="QBV214" s="93"/>
      <c r="QBW214" s="93"/>
      <c r="QBX214" s="93"/>
      <c r="QBY214" s="93"/>
      <c r="QBZ214" s="93"/>
      <c r="QCA214" s="93"/>
      <c r="QCB214" s="93"/>
      <c r="QCC214" s="93"/>
      <c r="QCD214" s="93"/>
      <c r="QCE214" s="93"/>
      <c r="QCF214" s="93"/>
      <c r="QCG214" s="93"/>
      <c r="QCH214" s="93"/>
      <c r="QCI214" s="93"/>
      <c r="QCJ214" s="93"/>
      <c r="QCK214" s="93"/>
      <c r="QCL214" s="93"/>
      <c r="QCR214" s="93"/>
      <c r="QCU214" s="93"/>
      <c r="QCX214" s="93"/>
      <c r="QDA214" s="93"/>
      <c r="QDD214" s="93"/>
      <c r="QDG214" s="93"/>
      <c r="QDM214" s="93"/>
      <c r="QDV214" s="93"/>
      <c r="QDY214" s="93"/>
      <c r="QEB214" s="93"/>
      <c r="QEE214" s="93"/>
      <c r="QEQ214" s="93"/>
      <c r="QEW214" s="93"/>
      <c r="QEZ214" s="93"/>
      <c r="QFC214" s="93"/>
      <c r="QFF214" s="93"/>
      <c r="QFL214" s="93"/>
      <c r="QFO214" s="93"/>
      <c r="QFR214" s="93"/>
      <c r="QFU214" s="93"/>
      <c r="QFW214" s="93"/>
      <c r="QFX214" s="93"/>
      <c r="QGC214" s="93"/>
      <c r="QGF214" s="93"/>
      <c r="QGI214" s="93"/>
      <c r="QGL214" s="93"/>
      <c r="QGO214" s="93"/>
      <c r="QGR214" s="93"/>
      <c r="QGU214" s="93"/>
      <c r="QHA214" s="93"/>
      <c r="QHD214" s="93"/>
      <c r="QHG214" s="93"/>
      <c r="QHI214" s="93"/>
      <c r="QHJ214" s="93"/>
      <c r="QHR214" s="93"/>
      <c r="QHU214" s="93"/>
      <c r="QHX214" s="93"/>
      <c r="QII214" s="93"/>
      <c r="QIJ214" s="93"/>
      <c r="QIO214" s="93"/>
      <c r="QIS214" s="93"/>
      <c r="QIT214" s="93"/>
      <c r="QJB214" s="93"/>
      <c r="QJC214" s="93"/>
      <c r="QKC214" s="93"/>
      <c r="QKD214" s="93"/>
      <c r="QKE214" s="93"/>
      <c r="QKF214" s="93"/>
      <c r="QKG214" s="93"/>
      <c r="QKH214" s="93"/>
      <c r="QKI214" s="93"/>
      <c r="QKJ214" s="93"/>
      <c r="QKK214" s="93"/>
      <c r="QKL214" s="93"/>
      <c r="QKM214" s="93"/>
      <c r="QKN214" s="93"/>
      <c r="QKO214" s="93"/>
      <c r="QKP214" s="93"/>
      <c r="QKQ214" s="93"/>
      <c r="QKR214" s="93"/>
      <c r="QKS214" s="93"/>
      <c r="QKT214" s="93"/>
      <c r="QKU214" s="93"/>
      <c r="QKV214" s="93"/>
      <c r="QKW214" s="93"/>
      <c r="QKX214" s="93"/>
      <c r="QKY214" s="93"/>
      <c r="QKZ214" s="93"/>
      <c r="QLA214" s="93"/>
      <c r="QLB214" s="93"/>
      <c r="QLC214" s="93"/>
      <c r="QLD214" s="93"/>
      <c r="QLE214" s="93"/>
      <c r="QLF214" s="93"/>
      <c r="QLG214" s="93"/>
      <c r="QLH214" s="93"/>
      <c r="QLI214" s="93"/>
      <c r="QLJ214" s="93"/>
      <c r="QLK214" s="93"/>
      <c r="QLL214" s="93"/>
      <c r="QLM214" s="93"/>
      <c r="QLN214" s="93"/>
      <c r="QLO214" s="93"/>
      <c r="QLP214" s="93"/>
      <c r="QLQ214" s="93"/>
      <c r="QLR214" s="93"/>
      <c r="QLS214" s="93"/>
      <c r="QLT214" s="93"/>
      <c r="QLU214" s="93"/>
      <c r="QLV214" s="93"/>
      <c r="QLW214" s="93"/>
      <c r="QLX214" s="93"/>
      <c r="QLY214" s="93"/>
      <c r="QLZ214" s="93"/>
      <c r="QMA214" s="93"/>
      <c r="QMB214" s="93"/>
      <c r="QMC214" s="93"/>
      <c r="QMD214" s="93"/>
      <c r="QME214" s="93"/>
      <c r="QMF214" s="93"/>
      <c r="QMG214" s="93"/>
      <c r="QMH214" s="93"/>
      <c r="QMN214" s="93"/>
      <c r="QMQ214" s="93"/>
      <c r="QMT214" s="93"/>
      <c r="QMW214" s="93"/>
      <c r="QMZ214" s="93"/>
      <c r="QNC214" s="93"/>
      <c r="QNI214" s="93"/>
      <c r="QNR214" s="93"/>
      <c r="QNU214" s="93"/>
      <c r="QNX214" s="93"/>
      <c r="QOA214" s="93"/>
      <c r="QOM214" s="93"/>
      <c r="QOS214" s="93"/>
      <c r="QOV214" s="93"/>
      <c r="QOY214" s="93"/>
      <c r="QPB214" s="93"/>
      <c r="QPH214" s="93"/>
      <c r="QPK214" s="93"/>
      <c r="QPN214" s="93"/>
      <c r="QPQ214" s="93"/>
      <c r="QPS214" s="93"/>
      <c r="QPT214" s="93"/>
      <c r="QPY214" s="93"/>
      <c r="QQB214" s="93"/>
      <c r="QQE214" s="93"/>
      <c r="QQH214" s="93"/>
      <c r="QQK214" s="93"/>
      <c r="QQN214" s="93"/>
      <c r="QQQ214" s="93"/>
      <c r="QQW214" s="93"/>
      <c r="QQZ214" s="93"/>
      <c r="QRC214" s="93"/>
      <c r="QRE214" s="93"/>
      <c r="QRF214" s="93"/>
      <c r="QRN214" s="93"/>
      <c r="QRQ214" s="93"/>
      <c r="QRT214" s="93"/>
      <c r="QSE214" s="93"/>
      <c r="QSF214" s="93"/>
      <c r="QSK214" s="93"/>
      <c r="QSO214" s="93"/>
      <c r="QSP214" s="93"/>
      <c r="QSX214" s="93"/>
      <c r="QSY214" s="93"/>
      <c r="QTY214" s="93"/>
      <c r="QTZ214" s="93"/>
      <c r="QUA214" s="93"/>
      <c r="QUB214" s="93"/>
      <c r="QUC214" s="93"/>
      <c r="QUD214" s="93"/>
      <c r="QUE214" s="93"/>
      <c r="QUF214" s="93"/>
      <c r="QUG214" s="93"/>
      <c r="QUH214" s="93"/>
      <c r="QUI214" s="93"/>
      <c r="QUJ214" s="93"/>
      <c r="QUK214" s="93"/>
      <c r="QUL214" s="93"/>
      <c r="QUM214" s="93"/>
      <c r="QUN214" s="93"/>
      <c r="QUO214" s="93"/>
      <c r="QUP214" s="93"/>
      <c r="QUQ214" s="93"/>
      <c r="QUR214" s="93"/>
      <c r="QUS214" s="93"/>
      <c r="QUT214" s="93"/>
      <c r="QUU214" s="93"/>
      <c r="QUV214" s="93"/>
      <c r="QUW214" s="93"/>
      <c r="QUX214" s="93"/>
      <c r="QUY214" s="93"/>
      <c r="QUZ214" s="93"/>
      <c r="QVA214" s="93"/>
      <c r="QVB214" s="93"/>
      <c r="QVC214" s="93"/>
      <c r="QVD214" s="93"/>
      <c r="QVE214" s="93"/>
      <c r="QVF214" s="93"/>
      <c r="QVG214" s="93"/>
      <c r="QVH214" s="93"/>
      <c r="QVI214" s="93"/>
      <c r="QVJ214" s="93"/>
      <c r="QVK214" s="93"/>
      <c r="QVL214" s="93"/>
      <c r="QVM214" s="93"/>
      <c r="QVN214" s="93"/>
      <c r="QVO214" s="93"/>
      <c r="QVP214" s="93"/>
      <c r="QVQ214" s="93"/>
      <c r="QVR214" s="93"/>
      <c r="QVS214" s="93"/>
      <c r="QVT214" s="93"/>
      <c r="QVU214" s="93"/>
      <c r="QVV214" s="93"/>
      <c r="QVW214" s="93"/>
      <c r="QVX214" s="93"/>
      <c r="QVY214" s="93"/>
      <c r="QVZ214" s="93"/>
      <c r="QWA214" s="93"/>
      <c r="QWB214" s="93"/>
      <c r="QWC214" s="93"/>
      <c r="QWD214" s="93"/>
      <c r="QWJ214" s="93"/>
      <c r="QWM214" s="93"/>
      <c r="QWP214" s="93"/>
      <c r="QWS214" s="93"/>
      <c r="QWV214" s="93"/>
      <c r="QWY214" s="93"/>
      <c r="QXE214" s="93"/>
      <c r="QXN214" s="93"/>
      <c r="QXQ214" s="93"/>
      <c r="QXT214" s="93"/>
      <c r="QXW214" s="93"/>
      <c r="QYI214" s="93"/>
      <c r="QYO214" s="93"/>
      <c r="QYR214" s="93"/>
      <c r="QYU214" s="93"/>
      <c r="QYX214" s="93"/>
      <c r="QZD214" s="93"/>
      <c r="QZG214" s="93"/>
      <c r="QZJ214" s="93"/>
      <c r="QZM214" s="93"/>
      <c r="QZO214" s="93"/>
      <c r="QZP214" s="93"/>
      <c r="QZU214" s="93"/>
      <c r="QZX214" s="93"/>
      <c r="RAA214" s="93"/>
      <c r="RAD214" s="93"/>
      <c r="RAG214" s="93"/>
      <c r="RAJ214" s="93"/>
      <c r="RAM214" s="93"/>
      <c r="RAS214" s="93"/>
      <c r="RAV214" s="93"/>
      <c r="RAY214" s="93"/>
      <c r="RBA214" s="93"/>
      <c r="RBB214" s="93"/>
      <c r="RBJ214" s="93"/>
      <c r="RBM214" s="93"/>
      <c r="RBP214" s="93"/>
      <c r="RCA214" s="93"/>
      <c r="RCB214" s="93"/>
      <c r="RCG214" s="93"/>
      <c r="RCK214" s="93"/>
      <c r="RCL214" s="93"/>
      <c r="RCT214" s="93"/>
      <c r="RCU214" s="93"/>
      <c r="RDU214" s="93"/>
      <c r="RDV214" s="93"/>
      <c r="RDW214" s="93"/>
      <c r="RDX214" s="93"/>
      <c r="RDY214" s="93"/>
      <c r="RDZ214" s="93"/>
      <c r="REA214" s="93"/>
      <c r="REB214" s="93"/>
      <c r="REC214" s="93"/>
      <c r="RED214" s="93"/>
      <c r="REE214" s="93"/>
      <c r="REF214" s="93"/>
      <c r="REG214" s="93"/>
      <c r="REH214" s="93"/>
      <c r="REI214" s="93"/>
      <c r="REJ214" s="93"/>
      <c r="REK214" s="93"/>
      <c r="REL214" s="93"/>
      <c r="REM214" s="93"/>
      <c r="REN214" s="93"/>
      <c r="REO214" s="93"/>
      <c r="REP214" s="93"/>
      <c r="REQ214" s="93"/>
      <c r="RER214" s="93"/>
      <c r="RES214" s="93"/>
      <c r="RET214" s="93"/>
      <c r="REU214" s="93"/>
      <c r="REV214" s="93"/>
      <c r="REW214" s="93"/>
      <c r="REX214" s="93"/>
      <c r="REY214" s="93"/>
      <c r="REZ214" s="93"/>
      <c r="RFA214" s="93"/>
      <c r="RFB214" s="93"/>
      <c r="RFC214" s="93"/>
      <c r="RFD214" s="93"/>
      <c r="RFE214" s="93"/>
      <c r="RFF214" s="93"/>
      <c r="RFG214" s="93"/>
      <c r="RFH214" s="93"/>
      <c r="RFI214" s="93"/>
      <c r="RFJ214" s="93"/>
      <c r="RFK214" s="93"/>
      <c r="RFL214" s="93"/>
      <c r="RFM214" s="93"/>
      <c r="RFN214" s="93"/>
      <c r="RFO214" s="93"/>
      <c r="RFP214" s="93"/>
      <c r="RFQ214" s="93"/>
      <c r="RFR214" s="93"/>
      <c r="RFS214" s="93"/>
      <c r="RFT214" s="93"/>
      <c r="RFU214" s="93"/>
      <c r="RFV214" s="93"/>
      <c r="RFW214" s="93"/>
      <c r="RFX214" s="93"/>
      <c r="RFY214" s="93"/>
      <c r="RFZ214" s="93"/>
      <c r="RGF214" s="93"/>
      <c r="RGI214" s="93"/>
      <c r="RGL214" s="93"/>
      <c r="RGO214" s="93"/>
      <c r="RGR214" s="93"/>
      <c r="RGU214" s="93"/>
      <c r="RHA214" s="93"/>
      <c r="RHJ214" s="93"/>
      <c r="RHM214" s="93"/>
      <c r="RHP214" s="93"/>
      <c r="RHS214" s="93"/>
      <c r="RIE214" s="93"/>
      <c r="RIK214" s="93"/>
      <c r="RIN214" s="93"/>
      <c r="RIQ214" s="93"/>
      <c r="RIT214" s="93"/>
      <c r="RIZ214" s="93"/>
      <c r="RJC214" s="93"/>
      <c r="RJF214" s="93"/>
      <c r="RJI214" s="93"/>
      <c r="RJK214" s="93"/>
      <c r="RJL214" s="93"/>
      <c r="RJQ214" s="93"/>
      <c r="RJT214" s="93"/>
      <c r="RJW214" s="93"/>
      <c r="RJZ214" s="93"/>
      <c r="RKC214" s="93"/>
      <c r="RKF214" s="93"/>
      <c r="RKI214" s="93"/>
      <c r="RKO214" s="93"/>
      <c r="RKR214" s="93"/>
      <c r="RKU214" s="93"/>
      <c r="RKW214" s="93"/>
      <c r="RKX214" s="93"/>
      <c r="RLF214" s="93"/>
      <c r="RLI214" s="93"/>
      <c r="RLL214" s="93"/>
      <c r="RLW214" s="93"/>
      <c r="RLX214" s="93"/>
      <c r="RMC214" s="93"/>
      <c r="RMG214" s="93"/>
      <c r="RMH214" s="93"/>
      <c r="RMP214" s="93"/>
      <c r="RMQ214" s="93"/>
      <c r="RNQ214" s="93"/>
      <c r="RNR214" s="93"/>
      <c r="RNS214" s="93"/>
      <c r="RNT214" s="93"/>
      <c r="RNU214" s="93"/>
      <c r="RNV214" s="93"/>
      <c r="RNW214" s="93"/>
      <c r="RNX214" s="93"/>
      <c r="RNY214" s="93"/>
      <c r="RNZ214" s="93"/>
      <c r="ROA214" s="93"/>
      <c r="ROB214" s="93"/>
      <c r="ROC214" s="93"/>
      <c r="ROD214" s="93"/>
      <c r="ROE214" s="93"/>
      <c r="ROF214" s="93"/>
      <c r="ROG214" s="93"/>
      <c r="ROH214" s="93"/>
      <c r="ROI214" s="93"/>
      <c r="ROJ214" s="93"/>
      <c r="ROK214" s="93"/>
      <c r="ROL214" s="93"/>
      <c r="ROM214" s="93"/>
      <c r="RON214" s="93"/>
      <c r="ROO214" s="93"/>
      <c r="ROP214" s="93"/>
      <c r="ROQ214" s="93"/>
      <c r="ROR214" s="93"/>
      <c r="ROS214" s="93"/>
      <c r="ROT214" s="93"/>
      <c r="ROU214" s="93"/>
      <c r="ROV214" s="93"/>
      <c r="ROW214" s="93"/>
      <c r="ROX214" s="93"/>
      <c r="ROY214" s="93"/>
      <c r="ROZ214" s="93"/>
      <c r="RPA214" s="93"/>
      <c r="RPB214" s="93"/>
      <c r="RPC214" s="93"/>
      <c r="RPD214" s="93"/>
      <c r="RPE214" s="93"/>
      <c r="RPF214" s="93"/>
      <c r="RPG214" s="93"/>
      <c r="RPH214" s="93"/>
      <c r="RPI214" s="93"/>
      <c r="RPJ214" s="93"/>
      <c r="RPK214" s="93"/>
      <c r="RPL214" s="93"/>
      <c r="RPM214" s="93"/>
      <c r="RPN214" s="93"/>
      <c r="RPO214" s="93"/>
      <c r="RPP214" s="93"/>
      <c r="RPQ214" s="93"/>
      <c r="RPR214" s="93"/>
      <c r="RPS214" s="93"/>
      <c r="RPT214" s="93"/>
      <c r="RPU214" s="93"/>
      <c r="RPV214" s="93"/>
      <c r="RQB214" s="93"/>
      <c r="RQE214" s="93"/>
      <c r="RQH214" s="93"/>
      <c r="RQK214" s="93"/>
      <c r="RQN214" s="93"/>
      <c r="RQQ214" s="93"/>
      <c r="RQW214" s="93"/>
      <c r="RRF214" s="93"/>
      <c r="RRI214" s="93"/>
      <c r="RRL214" s="93"/>
      <c r="RRO214" s="93"/>
      <c r="RSA214" s="93"/>
      <c r="RSG214" s="93"/>
      <c r="RSJ214" s="93"/>
      <c r="RSM214" s="93"/>
      <c r="RSP214" s="93"/>
      <c r="RSV214" s="93"/>
      <c r="RSY214" s="93"/>
      <c r="RTB214" s="93"/>
      <c r="RTE214" s="93"/>
      <c r="RTG214" s="93"/>
      <c r="RTH214" s="93"/>
      <c r="RTM214" s="93"/>
      <c r="RTP214" s="93"/>
      <c r="RTS214" s="93"/>
      <c r="RTV214" s="93"/>
      <c r="RTY214" s="93"/>
      <c r="RUB214" s="93"/>
      <c r="RUE214" s="93"/>
      <c r="RUK214" s="93"/>
      <c r="RUN214" s="93"/>
      <c r="RUQ214" s="93"/>
      <c r="RUS214" s="93"/>
      <c r="RUT214" s="93"/>
      <c r="RVB214" s="93"/>
      <c r="RVE214" s="93"/>
      <c r="RVH214" s="93"/>
      <c r="RVS214" s="93"/>
      <c r="RVT214" s="93"/>
      <c r="RVY214" s="93"/>
      <c r="RWC214" s="93"/>
      <c r="RWD214" s="93"/>
      <c r="RWL214" s="93"/>
      <c r="RWM214" s="93"/>
      <c r="RXM214" s="93"/>
      <c r="RXN214" s="93"/>
      <c r="RXO214" s="93"/>
      <c r="RXP214" s="93"/>
      <c r="RXQ214" s="93"/>
      <c r="RXR214" s="93"/>
      <c r="RXS214" s="93"/>
      <c r="RXT214" s="93"/>
      <c r="RXU214" s="93"/>
      <c r="RXV214" s="93"/>
      <c r="RXW214" s="93"/>
      <c r="RXX214" s="93"/>
      <c r="RXY214" s="93"/>
      <c r="RXZ214" s="93"/>
      <c r="RYA214" s="93"/>
      <c r="RYB214" s="93"/>
      <c r="RYC214" s="93"/>
      <c r="RYD214" s="93"/>
      <c r="RYE214" s="93"/>
      <c r="RYF214" s="93"/>
      <c r="RYG214" s="93"/>
      <c r="RYH214" s="93"/>
      <c r="RYI214" s="93"/>
      <c r="RYJ214" s="93"/>
      <c r="RYK214" s="93"/>
      <c r="RYL214" s="93"/>
      <c r="RYM214" s="93"/>
      <c r="RYN214" s="93"/>
      <c r="RYO214" s="93"/>
      <c r="RYP214" s="93"/>
      <c r="RYQ214" s="93"/>
      <c r="RYR214" s="93"/>
      <c r="RYS214" s="93"/>
      <c r="RYT214" s="93"/>
      <c r="RYU214" s="93"/>
      <c r="RYV214" s="93"/>
      <c r="RYW214" s="93"/>
      <c r="RYX214" s="93"/>
      <c r="RYY214" s="93"/>
      <c r="RYZ214" s="93"/>
      <c r="RZA214" s="93"/>
      <c r="RZB214" s="93"/>
      <c r="RZC214" s="93"/>
      <c r="RZD214" s="93"/>
      <c r="RZE214" s="93"/>
      <c r="RZF214" s="93"/>
      <c r="RZG214" s="93"/>
      <c r="RZH214" s="93"/>
      <c r="RZI214" s="93"/>
      <c r="RZJ214" s="93"/>
      <c r="RZK214" s="93"/>
      <c r="RZL214" s="93"/>
      <c r="RZM214" s="93"/>
      <c r="RZN214" s="93"/>
      <c r="RZO214" s="93"/>
      <c r="RZP214" s="93"/>
      <c r="RZQ214" s="93"/>
      <c r="RZR214" s="93"/>
      <c r="RZX214" s="93"/>
      <c r="SAA214" s="93"/>
      <c r="SAD214" s="93"/>
      <c r="SAG214" s="93"/>
      <c r="SAJ214" s="93"/>
      <c r="SAM214" s="93"/>
      <c r="SAS214" s="93"/>
      <c r="SBB214" s="93"/>
      <c r="SBE214" s="93"/>
      <c r="SBH214" s="93"/>
      <c r="SBK214" s="93"/>
      <c r="SBW214" s="93"/>
      <c r="SCC214" s="93"/>
      <c r="SCF214" s="93"/>
      <c r="SCI214" s="93"/>
      <c r="SCL214" s="93"/>
      <c r="SCR214" s="93"/>
      <c r="SCU214" s="93"/>
      <c r="SCX214" s="93"/>
      <c r="SDA214" s="93"/>
      <c r="SDC214" s="93"/>
      <c r="SDD214" s="93"/>
      <c r="SDI214" s="93"/>
      <c r="SDL214" s="93"/>
      <c r="SDO214" s="93"/>
      <c r="SDR214" s="93"/>
      <c r="SDU214" s="93"/>
      <c r="SDX214" s="93"/>
      <c r="SEA214" s="93"/>
      <c r="SEG214" s="93"/>
      <c r="SEJ214" s="93"/>
      <c r="SEM214" s="93"/>
      <c r="SEO214" s="93"/>
      <c r="SEP214" s="93"/>
      <c r="SEX214" s="93"/>
      <c r="SFA214" s="93"/>
      <c r="SFD214" s="93"/>
      <c r="SFO214" s="93"/>
      <c r="SFP214" s="93"/>
      <c r="SFU214" s="93"/>
      <c r="SFY214" s="93"/>
      <c r="SFZ214" s="93"/>
      <c r="SGH214" s="93"/>
      <c r="SGI214" s="93"/>
      <c r="SHI214" s="93"/>
      <c r="SHJ214" s="93"/>
      <c r="SHK214" s="93"/>
      <c r="SHL214" s="93"/>
      <c r="SHM214" s="93"/>
      <c r="SHN214" s="93"/>
      <c r="SHO214" s="93"/>
      <c r="SHP214" s="93"/>
      <c r="SHQ214" s="93"/>
      <c r="SHR214" s="93"/>
      <c r="SHS214" s="93"/>
      <c r="SHT214" s="93"/>
      <c r="SHU214" s="93"/>
      <c r="SHV214" s="93"/>
      <c r="SHW214" s="93"/>
      <c r="SHX214" s="93"/>
      <c r="SHY214" s="93"/>
      <c r="SHZ214" s="93"/>
      <c r="SIA214" s="93"/>
      <c r="SIB214" s="93"/>
      <c r="SIC214" s="93"/>
      <c r="SID214" s="93"/>
      <c r="SIE214" s="93"/>
      <c r="SIF214" s="93"/>
      <c r="SIG214" s="93"/>
      <c r="SIH214" s="93"/>
      <c r="SII214" s="93"/>
      <c r="SIJ214" s="93"/>
      <c r="SIK214" s="93"/>
      <c r="SIL214" s="93"/>
      <c r="SIM214" s="93"/>
      <c r="SIN214" s="93"/>
      <c r="SIO214" s="93"/>
      <c r="SIP214" s="93"/>
      <c r="SIQ214" s="93"/>
      <c r="SIR214" s="93"/>
      <c r="SIS214" s="93"/>
      <c r="SIT214" s="93"/>
      <c r="SIU214" s="93"/>
      <c r="SIV214" s="93"/>
      <c r="SIW214" s="93"/>
      <c r="SIX214" s="93"/>
      <c r="SIY214" s="93"/>
      <c r="SIZ214" s="93"/>
      <c r="SJA214" s="93"/>
      <c r="SJB214" s="93"/>
      <c r="SJC214" s="93"/>
      <c r="SJD214" s="93"/>
      <c r="SJE214" s="93"/>
      <c r="SJF214" s="93"/>
      <c r="SJG214" s="93"/>
      <c r="SJH214" s="93"/>
      <c r="SJI214" s="93"/>
      <c r="SJJ214" s="93"/>
      <c r="SJK214" s="93"/>
      <c r="SJL214" s="93"/>
      <c r="SJM214" s="93"/>
      <c r="SJN214" s="93"/>
      <c r="SJT214" s="93"/>
      <c r="SJW214" s="93"/>
      <c r="SJZ214" s="93"/>
      <c r="SKC214" s="93"/>
      <c r="SKF214" s="93"/>
      <c r="SKI214" s="93"/>
      <c r="SKO214" s="93"/>
      <c r="SKX214" s="93"/>
      <c r="SLA214" s="93"/>
      <c r="SLD214" s="93"/>
      <c r="SLG214" s="93"/>
      <c r="SLS214" s="93"/>
      <c r="SLY214" s="93"/>
      <c r="SMB214" s="93"/>
      <c r="SME214" s="93"/>
      <c r="SMH214" s="93"/>
      <c r="SMN214" s="93"/>
      <c r="SMQ214" s="93"/>
      <c r="SMT214" s="93"/>
      <c r="SMW214" s="93"/>
      <c r="SMY214" s="93"/>
      <c r="SMZ214" s="93"/>
      <c r="SNE214" s="93"/>
      <c r="SNH214" s="93"/>
      <c r="SNK214" s="93"/>
      <c r="SNN214" s="93"/>
      <c r="SNQ214" s="93"/>
      <c r="SNT214" s="93"/>
      <c r="SNW214" s="93"/>
      <c r="SOC214" s="93"/>
      <c r="SOF214" s="93"/>
      <c r="SOI214" s="93"/>
      <c r="SOK214" s="93"/>
      <c r="SOL214" s="93"/>
      <c r="SOT214" s="93"/>
      <c r="SOW214" s="93"/>
      <c r="SOZ214" s="93"/>
      <c r="SPK214" s="93"/>
      <c r="SPL214" s="93"/>
      <c r="SPQ214" s="93"/>
      <c r="SPU214" s="93"/>
      <c r="SPV214" s="93"/>
      <c r="SQD214" s="93"/>
      <c r="SQE214" s="93"/>
      <c r="SRE214" s="93"/>
      <c r="SRF214" s="93"/>
      <c r="SRG214" s="93"/>
      <c r="SRH214" s="93"/>
      <c r="SRI214" s="93"/>
      <c r="SRJ214" s="93"/>
      <c r="SRK214" s="93"/>
      <c r="SRL214" s="93"/>
      <c r="SRM214" s="93"/>
      <c r="SRN214" s="93"/>
      <c r="SRO214" s="93"/>
      <c r="SRP214" s="93"/>
      <c r="SRQ214" s="93"/>
      <c r="SRR214" s="93"/>
      <c r="SRS214" s="93"/>
      <c r="SRT214" s="93"/>
      <c r="SRU214" s="93"/>
      <c r="SRV214" s="93"/>
      <c r="SRW214" s="93"/>
      <c r="SRX214" s="93"/>
      <c r="SRY214" s="93"/>
      <c r="SRZ214" s="93"/>
      <c r="SSA214" s="93"/>
      <c r="SSB214" s="93"/>
      <c r="SSC214" s="93"/>
      <c r="SSD214" s="93"/>
      <c r="SSE214" s="93"/>
      <c r="SSF214" s="93"/>
      <c r="SSG214" s="93"/>
      <c r="SSH214" s="93"/>
      <c r="SSI214" s="93"/>
      <c r="SSJ214" s="93"/>
      <c r="SSK214" s="93"/>
      <c r="SSL214" s="93"/>
      <c r="SSM214" s="93"/>
      <c r="SSN214" s="93"/>
      <c r="SSO214" s="93"/>
      <c r="SSP214" s="93"/>
      <c r="SSQ214" s="93"/>
      <c r="SSR214" s="93"/>
      <c r="SSS214" s="93"/>
      <c r="SST214" s="93"/>
      <c r="SSU214" s="93"/>
      <c r="SSV214" s="93"/>
      <c r="SSW214" s="93"/>
      <c r="SSX214" s="93"/>
      <c r="SSY214" s="93"/>
      <c r="SSZ214" s="93"/>
      <c r="STA214" s="93"/>
      <c r="STB214" s="93"/>
      <c r="STC214" s="93"/>
      <c r="STD214" s="93"/>
      <c r="STE214" s="93"/>
      <c r="STF214" s="93"/>
      <c r="STG214" s="93"/>
      <c r="STH214" s="93"/>
      <c r="STI214" s="93"/>
      <c r="STJ214" s="93"/>
      <c r="STP214" s="93"/>
      <c r="STS214" s="93"/>
      <c r="STV214" s="93"/>
      <c r="STY214" s="93"/>
      <c r="SUB214" s="93"/>
      <c r="SUE214" s="93"/>
      <c r="SUK214" s="93"/>
      <c r="SUT214" s="93"/>
      <c r="SUW214" s="93"/>
      <c r="SUZ214" s="93"/>
      <c r="SVC214" s="93"/>
      <c r="SVO214" s="93"/>
      <c r="SVU214" s="93"/>
      <c r="SVX214" s="93"/>
      <c r="SWA214" s="93"/>
      <c r="SWD214" s="93"/>
      <c r="SWJ214" s="93"/>
      <c r="SWM214" s="93"/>
      <c r="SWP214" s="93"/>
      <c r="SWS214" s="93"/>
      <c r="SWU214" s="93"/>
      <c r="SWV214" s="93"/>
      <c r="SXA214" s="93"/>
      <c r="SXD214" s="93"/>
      <c r="SXG214" s="93"/>
      <c r="SXJ214" s="93"/>
      <c r="SXM214" s="93"/>
      <c r="SXP214" s="93"/>
      <c r="SXS214" s="93"/>
      <c r="SXY214" s="93"/>
      <c r="SYB214" s="93"/>
      <c r="SYE214" s="93"/>
      <c r="SYG214" s="93"/>
      <c r="SYH214" s="93"/>
      <c r="SYP214" s="93"/>
      <c r="SYS214" s="93"/>
      <c r="SYV214" s="93"/>
      <c r="SZG214" s="93"/>
      <c r="SZH214" s="93"/>
      <c r="SZM214" s="93"/>
      <c r="SZQ214" s="93"/>
      <c r="SZR214" s="93"/>
      <c r="SZZ214" s="93"/>
      <c r="TAA214" s="93"/>
      <c r="TBA214" s="93"/>
      <c r="TBB214" s="93"/>
      <c r="TBC214" s="93"/>
      <c r="TBD214" s="93"/>
      <c r="TBE214" s="93"/>
      <c r="TBF214" s="93"/>
      <c r="TBG214" s="93"/>
      <c r="TBH214" s="93"/>
      <c r="TBI214" s="93"/>
      <c r="TBJ214" s="93"/>
      <c r="TBK214" s="93"/>
      <c r="TBL214" s="93"/>
      <c r="TBM214" s="93"/>
      <c r="TBN214" s="93"/>
      <c r="TBO214" s="93"/>
      <c r="TBP214" s="93"/>
      <c r="TBQ214" s="93"/>
      <c r="TBR214" s="93"/>
      <c r="TBS214" s="93"/>
      <c r="TBT214" s="93"/>
      <c r="TBU214" s="93"/>
      <c r="TBV214" s="93"/>
      <c r="TBW214" s="93"/>
      <c r="TBX214" s="93"/>
      <c r="TBY214" s="93"/>
      <c r="TBZ214" s="93"/>
      <c r="TCA214" s="93"/>
      <c r="TCB214" s="93"/>
      <c r="TCC214" s="93"/>
      <c r="TCD214" s="93"/>
      <c r="TCE214" s="93"/>
      <c r="TCF214" s="93"/>
      <c r="TCG214" s="93"/>
      <c r="TCH214" s="93"/>
      <c r="TCI214" s="93"/>
      <c r="TCJ214" s="93"/>
      <c r="TCK214" s="93"/>
      <c r="TCL214" s="93"/>
      <c r="TCM214" s="93"/>
      <c r="TCN214" s="93"/>
      <c r="TCO214" s="93"/>
      <c r="TCP214" s="93"/>
      <c r="TCQ214" s="93"/>
      <c r="TCR214" s="93"/>
      <c r="TCS214" s="93"/>
      <c r="TCT214" s="93"/>
      <c r="TCU214" s="93"/>
      <c r="TCV214" s="93"/>
      <c r="TCW214" s="93"/>
      <c r="TCX214" s="93"/>
      <c r="TCY214" s="93"/>
      <c r="TCZ214" s="93"/>
      <c r="TDA214" s="93"/>
      <c r="TDB214" s="93"/>
      <c r="TDC214" s="93"/>
      <c r="TDD214" s="93"/>
      <c r="TDE214" s="93"/>
      <c r="TDF214" s="93"/>
      <c r="TDL214" s="93"/>
      <c r="TDO214" s="93"/>
      <c r="TDR214" s="93"/>
      <c r="TDU214" s="93"/>
      <c r="TDX214" s="93"/>
      <c r="TEA214" s="93"/>
      <c r="TEG214" s="93"/>
      <c r="TEP214" s="93"/>
      <c r="TES214" s="93"/>
      <c r="TEV214" s="93"/>
      <c r="TEY214" s="93"/>
      <c r="TFK214" s="93"/>
      <c r="TFQ214" s="93"/>
      <c r="TFT214" s="93"/>
      <c r="TFW214" s="93"/>
      <c r="TFZ214" s="93"/>
      <c r="TGF214" s="93"/>
      <c r="TGI214" s="93"/>
      <c r="TGL214" s="93"/>
      <c r="TGO214" s="93"/>
      <c r="TGQ214" s="93"/>
      <c r="TGR214" s="93"/>
      <c r="TGW214" s="93"/>
      <c r="TGZ214" s="93"/>
      <c r="THC214" s="93"/>
      <c r="THF214" s="93"/>
      <c r="THI214" s="93"/>
      <c r="THL214" s="93"/>
      <c r="THO214" s="93"/>
      <c r="THU214" s="93"/>
      <c r="THX214" s="93"/>
      <c r="TIA214" s="93"/>
      <c r="TIC214" s="93"/>
      <c r="TID214" s="93"/>
      <c r="TIL214" s="93"/>
      <c r="TIO214" s="93"/>
      <c r="TIR214" s="93"/>
      <c r="TJC214" s="93"/>
      <c r="TJD214" s="93"/>
      <c r="TJI214" s="93"/>
      <c r="TJM214" s="93"/>
      <c r="TJN214" s="93"/>
      <c r="TJV214" s="93"/>
      <c r="TJW214" s="93"/>
      <c r="TKW214" s="93"/>
      <c r="TKX214" s="93"/>
      <c r="TKY214" s="93"/>
      <c r="TKZ214" s="93"/>
      <c r="TLA214" s="93"/>
      <c r="TLB214" s="93"/>
      <c r="TLC214" s="93"/>
      <c r="TLD214" s="93"/>
      <c r="TLE214" s="93"/>
      <c r="TLF214" s="93"/>
      <c r="TLG214" s="93"/>
      <c r="TLH214" s="93"/>
      <c r="TLI214" s="93"/>
      <c r="TLJ214" s="93"/>
      <c r="TLK214" s="93"/>
      <c r="TLL214" s="93"/>
      <c r="TLM214" s="93"/>
      <c r="TLN214" s="93"/>
      <c r="TLO214" s="93"/>
      <c r="TLP214" s="93"/>
      <c r="TLQ214" s="93"/>
      <c r="TLR214" s="93"/>
      <c r="TLS214" s="93"/>
      <c r="TLT214" s="93"/>
      <c r="TLU214" s="93"/>
      <c r="TLV214" s="93"/>
      <c r="TLW214" s="93"/>
      <c r="TLX214" s="93"/>
      <c r="TLY214" s="93"/>
      <c r="TLZ214" s="93"/>
      <c r="TMA214" s="93"/>
      <c r="TMB214" s="93"/>
      <c r="TMC214" s="93"/>
      <c r="TMD214" s="93"/>
      <c r="TME214" s="93"/>
      <c r="TMF214" s="93"/>
      <c r="TMG214" s="93"/>
      <c r="TMH214" s="93"/>
      <c r="TMI214" s="93"/>
      <c r="TMJ214" s="93"/>
      <c r="TMK214" s="93"/>
      <c r="TML214" s="93"/>
      <c r="TMM214" s="93"/>
      <c r="TMN214" s="93"/>
      <c r="TMO214" s="93"/>
      <c r="TMP214" s="93"/>
      <c r="TMQ214" s="93"/>
      <c r="TMR214" s="93"/>
      <c r="TMS214" s="93"/>
      <c r="TMT214" s="93"/>
      <c r="TMU214" s="93"/>
      <c r="TMV214" s="93"/>
      <c r="TMW214" s="93"/>
      <c r="TMX214" s="93"/>
      <c r="TMY214" s="93"/>
      <c r="TMZ214" s="93"/>
      <c r="TNA214" s="93"/>
      <c r="TNB214" s="93"/>
      <c r="TNH214" s="93"/>
      <c r="TNK214" s="93"/>
      <c r="TNN214" s="93"/>
      <c r="TNQ214" s="93"/>
      <c r="TNT214" s="93"/>
      <c r="TNW214" s="93"/>
      <c r="TOC214" s="93"/>
      <c r="TOL214" s="93"/>
      <c r="TOO214" s="93"/>
      <c r="TOR214" s="93"/>
      <c r="TOU214" s="93"/>
      <c r="TPG214" s="93"/>
      <c r="TPM214" s="93"/>
      <c r="TPP214" s="93"/>
      <c r="TPS214" s="93"/>
      <c r="TPV214" s="93"/>
      <c r="TQB214" s="93"/>
      <c r="TQE214" s="93"/>
      <c r="TQH214" s="93"/>
      <c r="TQK214" s="93"/>
      <c r="TQM214" s="93"/>
      <c r="TQN214" s="93"/>
      <c r="TQS214" s="93"/>
      <c r="TQV214" s="93"/>
      <c r="TQY214" s="93"/>
      <c r="TRB214" s="93"/>
      <c r="TRE214" s="93"/>
      <c r="TRH214" s="93"/>
      <c r="TRK214" s="93"/>
      <c r="TRQ214" s="93"/>
      <c r="TRT214" s="93"/>
      <c r="TRW214" s="93"/>
      <c r="TRY214" s="93"/>
      <c r="TRZ214" s="93"/>
      <c r="TSH214" s="93"/>
      <c r="TSK214" s="93"/>
      <c r="TSN214" s="93"/>
      <c r="TSY214" s="93"/>
      <c r="TSZ214" s="93"/>
      <c r="TTE214" s="93"/>
      <c r="TTI214" s="93"/>
      <c r="TTJ214" s="93"/>
      <c r="TTR214" s="93"/>
      <c r="TTS214" s="93"/>
      <c r="TUS214" s="93"/>
      <c r="TUT214" s="93"/>
      <c r="TUU214" s="93"/>
      <c r="TUV214" s="93"/>
      <c r="TUW214" s="93"/>
      <c r="TUX214" s="93"/>
      <c r="TUY214" s="93"/>
      <c r="TUZ214" s="93"/>
      <c r="TVA214" s="93"/>
      <c r="TVB214" s="93"/>
      <c r="TVC214" s="93"/>
      <c r="TVD214" s="93"/>
      <c r="TVE214" s="93"/>
      <c r="TVF214" s="93"/>
      <c r="TVG214" s="93"/>
      <c r="TVH214" s="93"/>
      <c r="TVI214" s="93"/>
      <c r="TVJ214" s="93"/>
      <c r="TVK214" s="93"/>
      <c r="TVL214" s="93"/>
      <c r="TVM214" s="93"/>
      <c r="TVN214" s="93"/>
      <c r="TVO214" s="93"/>
      <c r="TVP214" s="93"/>
      <c r="TVQ214" s="93"/>
      <c r="TVR214" s="93"/>
      <c r="TVS214" s="93"/>
      <c r="TVT214" s="93"/>
      <c r="TVU214" s="93"/>
      <c r="TVV214" s="93"/>
      <c r="TVW214" s="93"/>
      <c r="TVX214" s="93"/>
      <c r="TVY214" s="93"/>
      <c r="TVZ214" s="93"/>
      <c r="TWA214" s="93"/>
      <c r="TWB214" s="93"/>
      <c r="TWC214" s="93"/>
      <c r="TWD214" s="93"/>
      <c r="TWE214" s="93"/>
      <c r="TWF214" s="93"/>
      <c r="TWG214" s="93"/>
      <c r="TWH214" s="93"/>
      <c r="TWI214" s="93"/>
      <c r="TWJ214" s="93"/>
      <c r="TWK214" s="93"/>
      <c r="TWL214" s="93"/>
      <c r="TWM214" s="93"/>
      <c r="TWN214" s="93"/>
      <c r="TWO214" s="93"/>
      <c r="TWP214" s="93"/>
      <c r="TWQ214" s="93"/>
      <c r="TWR214" s="93"/>
      <c r="TWS214" s="93"/>
      <c r="TWT214" s="93"/>
      <c r="TWU214" s="93"/>
      <c r="TWV214" s="93"/>
      <c r="TWW214" s="93"/>
      <c r="TWX214" s="93"/>
      <c r="TXD214" s="93"/>
      <c r="TXG214" s="93"/>
      <c r="TXJ214" s="93"/>
      <c r="TXM214" s="93"/>
      <c r="TXP214" s="93"/>
      <c r="TXS214" s="93"/>
      <c r="TXY214" s="93"/>
      <c r="TYH214" s="93"/>
      <c r="TYK214" s="93"/>
      <c r="TYN214" s="93"/>
      <c r="TYQ214" s="93"/>
      <c r="TZC214" s="93"/>
      <c r="TZI214" s="93"/>
      <c r="TZL214" s="93"/>
      <c r="TZO214" s="93"/>
      <c r="TZR214" s="93"/>
      <c r="TZX214" s="93"/>
      <c r="UAA214" s="93"/>
      <c r="UAD214" s="93"/>
      <c r="UAG214" s="93"/>
      <c r="UAI214" s="93"/>
      <c r="UAJ214" s="93"/>
      <c r="UAO214" s="93"/>
      <c r="UAR214" s="93"/>
      <c r="UAU214" s="93"/>
      <c r="UAX214" s="93"/>
      <c r="UBA214" s="93"/>
      <c r="UBD214" s="93"/>
      <c r="UBG214" s="93"/>
      <c r="UBM214" s="93"/>
      <c r="UBP214" s="93"/>
      <c r="UBS214" s="93"/>
      <c r="UBU214" s="93"/>
      <c r="UBV214" s="93"/>
      <c r="UCD214" s="93"/>
      <c r="UCG214" s="93"/>
      <c r="UCJ214" s="93"/>
      <c r="UCU214" s="93"/>
      <c r="UCV214" s="93"/>
      <c r="UDA214" s="93"/>
      <c r="UDE214" s="93"/>
      <c r="UDF214" s="93"/>
      <c r="UDN214" s="93"/>
      <c r="UDO214" s="93"/>
      <c r="UEO214" s="93"/>
      <c r="UEP214" s="93"/>
      <c r="UEQ214" s="93"/>
      <c r="UER214" s="93"/>
      <c r="UES214" s="93"/>
      <c r="UET214" s="93"/>
      <c r="UEU214" s="93"/>
      <c r="UEV214" s="93"/>
      <c r="UEW214" s="93"/>
      <c r="UEX214" s="93"/>
      <c r="UEY214" s="93"/>
      <c r="UEZ214" s="93"/>
      <c r="UFA214" s="93"/>
      <c r="UFB214" s="93"/>
      <c r="UFC214" s="93"/>
      <c r="UFD214" s="93"/>
      <c r="UFE214" s="93"/>
      <c r="UFF214" s="93"/>
      <c r="UFG214" s="93"/>
      <c r="UFH214" s="93"/>
      <c r="UFI214" s="93"/>
      <c r="UFJ214" s="93"/>
      <c r="UFK214" s="93"/>
      <c r="UFL214" s="93"/>
      <c r="UFM214" s="93"/>
      <c r="UFN214" s="93"/>
      <c r="UFO214" s="93"/>
      <c r="UFP214" s="93"/>
      <c r="UFQ214" s="93"/>
      <c r="UFR214" s="93"/>
      <c r="UFS214" s="93"/>
      <c r="UFT214" s="93"/>
      <c r="UFU214" s="93"/>
      <c r="UFV214" s="93"/>
      <c r="UFW214" s="93"/>
      <c r="UFX214" s="93"/>
      <c r="UFY214" s="93"/>
      <c r="UFZ214" s="93"/>
      <c r="UGA214" s="93"/>
      <c r="UGB214" s="93"/>
      <c r="UGC214" s="93"/>
      <c r="UGD214" s="93"/>
      <c r="UGE214" s="93"/>
      <c r="UGF214" s="93"/>
      <c r="UGG214" s="93"/>
      <c r="UGH214" s="93"/>
      <c r="UGI214" s="93"/>
      <c r="UGJ214" s="93"/>
      <c r="UGK214" s="93"/>
      <c r="UGL214" s="93"/>
      <c r="UGM214" s="93"/>
      <c r="UGN214" s="93"/>
      <c r="UGO214" s="93"/>
      <c r="UGP214" s="93"/>
      <c r="UGQ214" s="93"/>
      <c r="UGR214" s="93"/>
      <c r="UGS214" s="93"/>
      <c r="UGT214" s="93"/>
      <c r="UGZ214" s="93"/>
      <c r="UHC214" s="93"/>
      <c r="UHF214" s="93"/>
      <c r="UHI214" s="93"/>
      <c r="UHL214" s="93"/>
      <c r="UHO214" s="93"/>
      <c r="UHU214" s="93"/>
      <c r="UID214" s="93"/>
      <c r="UIG214" s="93"/>
      <c r="UIJ214" s="93"/>
      <c r="UIM214" s="93"/>
      <c r="UIY214" s="93"/>
      <c r="UJE214" s="93"/>
      <c r="UJH214" s="93"/>
      <c r="UJK214" s="93"/>
      <c r="UJN214" s="93"/>
      <c r="UJT214" s="93"/>
      <c r="UJW214" s="93"/>
      <c r="UJZ214" s="93"/>
      <c r="UKC214" s="93"/>
      <c r="UKE214" s="93"/>
      <c r="UKF214" s="93"/>
      <c r="UKK214" s="93"/>
      <c r="UKN214" s="93"/>
      <c r="UKQ214" s="93"/>
      <c r="UKT214" s="93"/>
      <c r="UKW214" s="93"/>
      <c r="UKZ214" s="93"/>
      <c r="ULC214" s="93"/>
      <c r="ULI214" s="93"/>
      <c r="ULL214" s="93"/>
      <c r="ULO214" s="93"/>
      <c r="ULQ214" s="93"/>
      <c r="ULR214" s="93"/>
      <c r="ULZ214" s="93"/>
      <c r="UMC214" s="93"/>
      <c r="UMF214" s="93"/>
      <c r="UMQ214" s="93"/>
      <c r="UMR214" s="93"/>
      <c r="UMW214" s="93"/>
      <c r="UNA214" s="93"/>
      <c r="UNB214" s="93"/>
      <c r="UNJ214" s="93"/>
      <c r="UNK214" s="93"/>
      <c r="UOK214" s="93"/>
      <c r="UOL214" s="93"/>
      <c r="UOM214" s="93"/>
      <c r="UON214" s="93"/>
      <c r="UOO214" s="93"/>
      <c r="UOP214" s="93"/>
      <c r="UOQ214" s="93"/>
      <c r="UOR214" s="93"/>
      <c r="UOS214" s="93"/>
      <c r="UOT214" s="93"/>
      <c r="UOU214" s="93"/>
      <c r="UOV214" s="93"/>
      <c r="UOW214" s="93"/>
      <c r="UOX214" s="93"/>
      <c r="UOY214" s="93"/>
      <c r="UOZ214" s="93"/>
      <c r="UPA214" s="93"/>
      <c r="UPB214" s="93"/>
      <c r="UPC214" s="93"/>
      <c r="UPD214" s="93"/>
      <c r="UPE214" s="93"/>
      <c r="UPF214" s="93"/>
      <c r="UPG214" s="93"/>
      <c r="UPH214" s="93"/>
      <c r="UPI214" s="93"/>
      <c r="UPJ214" s="93"/>
      <c r="UPK214" s="93"/>
      <c r="UPL214" s="93"/>
      <c r="UPM214" s="93"/>
      <c r="UPN214" s="93"/>
      <c r="UPO214" s="93"/>
      <c r="UPP214" s="93"/>
      <c r="UPQ214" s="93"/>
      <c r="UPR214" s="93"/>
      <c r="UPS214" s="93"/>
      <c r="UPT214" s="93"/>
      <c r="UPU214" s="93"/>
      <c r="UPV214" s="93"/>
      <c r="UPW214" s="93"/>
      <c r="UPX214" s="93"/>
      <c r="UPY214" s="93"/>
      <c r="UPZ214" s="93"/>
      <c r="UQA214" s="93"/>
      <c r="UQB214" s="93"/>
      <c r="UQC214" s="93"/>
      <c r="UQD214" s="93"/>
      <c r="UQE214" s="93"/>
      <c r="UQF214" s="93"/>
      <c r="UQG214" s="93"/>
      <c r="UQH214" s="93"/>
      <c r="UQI214" s="93"/>
      <c r="UQJ214" s="93"/>
      <c r="UQK214" s="93"/>
      <c r="UQL214" s="93"/>
      <c r="UQM214" s="93"/>
      <c r="UQN214" s="93"/>
      <c r="UQO214" s="93"/>
      <c r="UQP214" s="93"/>
      <c r="UQV214" s="93"/>
      <c r="UQY214" s="93"/>
      <c r="URB214" s="93"/>
      <c r="URE214" s="93"/>
      <c r="URH214" s="93"/>
      <c r="URK214" s="93"/>
      <c r="URQ214" s="93"/>
      <c r="URZ214" s="93"/>
      <c r="USC214" s="93"/>
      <c r="USF214" s="93"/>
      <c r="USI214" s="93"/>
      <c r="USU214" s="93"/>
      <c r="UTA214" s="93"/>
      <c r="UTD214" s="93"/>
      <c r="UTG214" s="93"/>
      <c r="UTJ214" s="93"/>
      <c r="UTP214" s="93"/>
      <c r="UTS214" s="93"/>
      <c r="UTV214" s="93"/>
      <c r="UTY214" s="93"/>
      <c r="UUA214" s="93"/>
      <c r="UUB214" s="93"/>
      <c r="UUG214" s="93"/>
      <c r="UUJ214" s="93"/>
      <c r="UUM214" s="93"/>
      <c r="UUP214" s="93"/>
      <c r="UUS214" s="93"/>
      <c r="UUV214" s="93"/>
      <c r="UUY214" s="93"/>
      <c r="UVE214" s="93"/>
      <c r="UVH214" s="93"/>
      <c r="UVK214" s="93"/>
      <c r="UVM214" s="93"/>
      <c r="UVN214" s="93"/>
      <c r="UVV214" s="93"/>
      <c r="UVY214" s="93"/>
      <c r="UWB214" s="93"/>
      <c r="UWM214" s="93"/>
      <c r="UWN214" s="93"/>
      <c r="UWS214" s="93"/>
      <c r="UWW214" s="93"/>
      <c r="UWX214" s="93"/>
      <c r="UXF214" s="93"/>
      <c r="UXG214" s="93"/>
      <c r="UYG214" s="93"/>
      <c r="UYH214" s="93"/>
      <c r="UYI214" s="93"/>
      <c r="UYJ214" s="93"/>
      <c r="UYK214" s="93"/>
      <c r="UYL214" s="93"/>
      <c r="UYM214" s="93"/>
      <c r="UYN214" s="93"/>
      <c r="UYO214" s="93"/>
      <c r="UYP214" s="93"/>
      <c r="UYQ214" s="93"/>
      <c r="UYR214" s="93"/>
      <c r="UYS214" s="93"/>
      <c r="UYT214" s="93"/>
      <c r="UYU214" s="93"/>
      <c r="UYV214" s="93"/>
      <c r="UYW214" s="93"/>
      <c r="UYX214" s="93"/>
      <c r="UYY214" s="93"/>
      <c r="UYZ214" s="93"/>
      <c r="UZA214" s="93"/>
      <c r="UZB214" s="93"/>
      <c r="UZC214" s="93"/>
      <c r="UZD214" s="93"/>
      <c r="UZE214" s="93"/>
      <c r="UZF214" s="93"/>
      <c r="UZG214" s="93"/>
      <c r="UZH214" s="93"/>
      <c r="UZI214" s="93"/>
      <c r="UZJ214" s="93"/>
      <c r="UZK214" s="93"/>
      <c r="UZL214" s="93"/>
      <c r="UZM214" s="93"/>
      <c r="UZN214" s="93"/>
      <c r="UZO214" s="93"/>
      <c r="UZP214" s="93"/>
      <c r="UZQ214" s="93"/>
      <c r="UZR214" s="93"/>
      <c r="UZS214" s="93"/>
      <c r="UZT214" s="93"/>
      <c r="UZU214" s="93"/>
      <c r="UZV214" s="93"/>
      <c r="UZW214" s="93"/>
      <c r="UZX214" s="93"/>
      <c r="UZY214" s="93"/>
      <c r="UZZ214" s="93"/>
      <c r="VAA214" s="93"/>
      <c r="VAB214" s="93"/>
      <c r="VAC214" s="93"/>
      <c r="VAD214" s="93"/>
      <c r="VAE214" s="93"/>
      <c r="VAF214" s="93"/>
      <c r="VAG214" s="93"/>
      <c r="VAH214" s="93"/>
      <c r="VAI214" s="93"/>
      <c r="VAJ214" s="93"/>
      <c r="VAK214" s="93"/>
      <c r="VAL214" s="93"/>
      <c r="VAR214" s="93"/>
      <c r="VAU214" s="93"/>
      <c r="VAX214" s="93"/>
      <c r="VBA214" s="93"/>
      <c r="VBD214" s="93"/>
      <c r="VBG214" s="93"/>
      <c r="VBM214" s="93"/>
      <c r="VBV214" s="93"/>
      <c r="VBY214" s="93"/>
      <c r="VCB214" s="93"/>
      <c r="VCE214" s="93"/>
      <c r="VCQ214" s="93"/>
      <c r="VCW214" s="93"/>
      <c r="VCZ214" s="93"/>
      <c r="VDC214" s="93"/>
      <c r="VDF214" s="93"/>
      <c r="VDL214" s="93"/>
      <c r="VDO214" s="93"/>
      <c r="VDR214" s="93"/>
      <c r="VDU214" s="93"/>
      <c r="VDW214" s="93"/>
      <c r="VDX214" s="93"/>
      <c r="VEC214" s="93"/>
      <c r="VEF214" s="93"/>
      <c r="VEI214" s="93"/>
      <c r="VEL214" s="93"/>
      <c r="VEO214" s="93"/>
      <c r="VER214" s="93"/>
      <c r="VEU214" s="93"/>
      <c r="VFA214" s="93"/>
      <c r="VFD214" s="93"/>
      <c r="VFG214" s="93"/>
      <c r="VFI214" s="93"/>
      <c r="VFJ214" s="93"/>
      <c r="VFR214" s="93"/>
      <c r="VFU214" s="93"/>
      <c r="VFX214" s="93"/>
      <c r="VGI214" s="93"/>
      <c r="VGJ214" s="93"/>
      <c r="VGO214" s="93"/>
      <c r="VGS214" s="93"/>
      <c r="VGT214" s="93"/>
      <c r="VHB214" s="93"/>
      <c r="VHC214" s="93"/>
      <c r="VIC214" s="93"/>
      <c r="VID214" s="93"/>
      <c r="VIE214" s="93"/>
      <c r="VIF214" s="93"/>
      <c r="VIG214" s="93"/>
      <c r="VIH214" s="93"/>
      <c r="VII214" s="93"/>
      <c r="VIJ214" s="93"/>
      <c r="VIK214" s="93"/>
      <c r="VIL214" s="93"/>
      <c r="VIM214" s="93"/>
      <c r="VIN214" s="93"/>
      <c r="VIO214" s="93"/>
      <c r="VIP214" s="93"/>
      <c r="VIQ214" s="93"/>
      <c r="VIR214" s="93"/>
      <c r="VIS214" s="93"/>
      <c r="VIT214" s="93"/>
      <c r="VIU214" s="93"/>
      <c r="VIV214" s="93"/>
      <c r="VIW214" s="93"/>
      <c r="VIX214" s="93"/>
      <c r="VIY214" s="93"/>
      <c r="VIZ214" s="93"/>
      <c r="VJA214" s="93"/>
      <c r="VJB214" s="93"/>
      <c r="VJC214" s="93"/>
      <c r="VJD214" s="93"/>
      <c r="VJE214" s="93"/>
      <c r="VJF214" s="93"/>
      <c r="VJG214" s="93"/>
      <c r="VJH214" s="93"/>
      <c r="VJI214" s="93"/>
      <c r="VJJ214" s="93"/>
      <c r="VJK214" s="93"/>
      <c r="VJL214" s="93"/>
      <c r="VJM214" s="93"/>
      <c r="VJN214" s="93"/>
      <c r="VJO214" s="93"/>
      <c r="VJP214" s="93"/>
      <c r="VJQ214" s="93"/>
      <c r="VJR214" s="93"/>
      <c r="VJS214" s="93"/>
      <c r="VJT214" s="93"/>
      <c r="VJU214" s="93"/>
      <c r="VJV214" s="93"/>
      <c r="VJW214" s="93"/>
      <c r="VJX214" s="93"/>
      <c r="VJY214" s="93"/>
      <c r="VJZ214" s="93"/>
      <c r="VKA214" s="93"/>
      <c r="VKB214" s="93"/>
      <c r="VKC214" s="93"/>
      <c r="VKD214" s="93"/>
      <c r="VKE214" s="93"/>
      <c r="VKF214" s="93"/>
      <c r="VKG214" s="93"/>
      <c r="VKH214" s="93"/>
      <c r="VKN214" s="93"/>
      <c r="VKQ214" s="93"/>
      <c r="VKT214" s="93"/>
      <c r="VKW214" s="93"/>
      <c r="VKZ214" s="93"/>
      <c r="VLC214" s="93"/>
      <c r="VLI214" s="93"/>
      <c r="VLR214" s="93"/>
      <c r="VLU214" s="93"/>
      <c r="VLX214" s="93"/>
      <c r="VMA214" s="93"/>
      <c r="VMM214" s="93"/>
      <c r="VMS214" s="93"/>
      <c r="VMV214" s="93"/>
      <c r="VMY214" s="93"/>
      <c r="VNB214" s="93"/>
      <c r="VNH214" s="93"/>
      <c r="VNK214" s="93"/>
      <c r="VNN214" s="93"/>
      <c r="VNQ214" s="93"/>
      <c r="VNS214" s="93"/>
      <c r="VNT214" s="93"/>
      <c r="VNY214" s="93"/>
      <c r="VOB214" s="93"/>
      <c r="VOE214" s="93"/>
      <c r="VOH214" s="93"/>
      <c r="VOK214" s="93"/>
      <c r="VON214" s="93"/>
      <c r="VOQ214" s="93"/>
      <c r="VOW214" s="93"/>
      <c r="VOZ214" s="93"/>
      <c r="VPC214" s="93"/>
      <c r="VPE214" s="93"/>
      <c r="VPF214" s="93"/>
      <c r="VPN214" s="93"/>
      <c r="VPQ214" s="93"/>
      <c r="VPT214" s="93"/>
      <c r="VQE214" s="93"/>
      <c r="VQF214" s="93"/>
      <c r="VQK214" s="93"/>
      <c r="VQO214" s="93"/>
      <c r="VQP214" s="93"/>
      <c r="VQX214" s="93"/>
      <c r="VQY214" s="93"/>
      <c r="VRY214" s="93"/>
      <c r="VRZ214" s="93"/>
      <c r="VSA214" s="93"/>
      <c r="VSB214" s="93"/>
      <c r="VSC214" s="93"/>
      <c r="VSD214" s="93"/>
      <c r="VSE214" s="93"/>
      <c r="VSF214" s="93"/>
      <c r="VSG214" s="93"/>
      <c r="VSH214" s="93"/>
      <c r="VSI214" s="93"/>
      <c r="VSJ214" s="93"/>
      <c r="VSK214" s="93"/>
      <c r="VSL214" s="93"/>
      <c r="VSM214" s="93"/>
      <c r="VSN214" s="93"/>
      <c r="VSO214" s="93"/>
      <c r="VSP214" s="93"/>
      <c r="VSQ214" s="93"/>
      <c r="VSR214" s="93"/>
      <c r="VSS214" s="93"/>
      <c r="VST214" s="93"/>
      <c r="VSU214" s="93"/>
      <c r="VSV214" s="93"/>
      <c r="VSW214" s="93"/>
      <c r="VSX214" s="93"/>
      <c r="VSY214" s="93"/>
      <c r="VSZ214" s="93"/>
      <c r="VTA214" s="93"/>
      <c r="VTB214" s="93"/>
      <c r="VTC214" s="93"/>
      <c r="VTD214" s="93"/>
      <c r="VTE214" s="93"/>
      <c r="VTF214" s="93"/>
      <c r="VTG214" s="93"/>
      <c r="VTH214" s="93"/>
      <c r="VTI214" s="93"/>
      <c r="VTJ214" s="93"/>
      <c r="VTK214" s="93"/>
      <c r="VTL214" s="93"/>
      <c r="VTM214" s="93"/>
      <c r="VTN214" s="93"/>
      <c r="VTO214" s="93"/>
      <c r="VTP214" s="93"/>
      <c r="VTQ214" s="93"/>
      <c r="VTR214" s="93"/>
      <c r="VTS214" s="93"/>
      <c r="VTT214" s="93"/>
      <c r="VTU214" s="93"/>
      <c r="VTV214" s="93"/>
      <c r="VTW214" s="93"/>
      <c r="VTX214" s="93"/>
      <c r="VTY214" s="93"/>
      <c r="VTZ214" s="93"/>
      <c r="VUA214" s="93"/>
      <c r="VUB214" s="93"/>
      <c r="VUC214" s="93"/>
      <c r="VUD214" s="93"/>
      <c r="VUJ214" s="93"/>
      <c r="VUM214" s="93"/>
      <c r="VUP214" s="93"/>
      <c r="VUS214" s="93"/>
      <c r="VUV214" s="93"/>
      <c r="VUY214" s="93"/>
      <c r="VVE214" s="93"/>
      <c r="VVN214" s="93"/>
      <c r="VVQ214" s="93"/>
      <c r="VVT214" s="93"/>
      <c r="VVW214" s="93"/>
      <c r="VWI214" s="93"/>
      <c r="VWO214" s="93"/>
      <c r="VWR214" s="93"/>
      <c r="VWU214" s="93"/>
      <c r="VWX214" s="93"/>
      <c r="VXD214" s="93"/>
      <c r="VXG214" s="93"/>
      <c r="VXJ214" s="93"/>
      <c r="VXM214" s="93"/>
      <c r="VXO214" s="93"/>
      <c r="VXP214" s="93"/>
      <c r="VXU214" s="93"/>
      <c r="VXX214" s="93"/>
      <c r="VYA214" s="93"/>
      <c r="VYD214" s="93"/>
      <c r="VYG214" s="93"/>
      <c r="VYJ214" s="93"/>
      <c r="VYM214" s="93"/>
      <c r="VYS214" s="93"/>
      <c r="VYV214" s="93"/>
      <c r="VYY214" s="93"/>
      <c r="VZA214" s="93"/>
      <c r="VZB214" s="93"/>
      <c r="VZJ214" s="93"/>
      <c r="VZM214" s="93"/>
      <c r="VZP214" s="93"/>
      <c r="WAA214" s="93"/>
      <c r="WAB214" s="93"/>
      <c r="WAG214" s="93"/>
      <c r="WAK214" s="93"/>
      <c r="WAL214" s="93"/>
      <c r="WAT214" s="93"/>
      <c r="WAU214" s="93"/>
      <c r="WBU214" s="93"/>
      <c r="WBV214" s="93"/>
      <c r="WBW214" s="93"/>
      <c r="WBX214" s="93"/>
      <c r="WBY214" s="93"/>
      <c r="WBZ214" s="93"/>
      <c r="WCA214" s="93"/>
      <c r="WCB214" s="93"/>
      <c r="WCC214" s="93"/>
      <c r="WCD214" s="93"/>
      <c r="WCE214" s="93"/>
      <c r="WCF214" s="93"/>
      <c r="WCG214" s="93"/>
      <c r="WCH214" s="93"/>
      <c r="WCI214" s="93"/>
      <c r="WCJ214" s="93"/>
      <c r="WCK214" s="93"/>
      <c r="WCL214" s="93"/>
      <c r="WCM214" s="93"/>
      <c r="WCN214" s="93"/>
      <c r="WCO214" s="93"/>
      <c r="WCP214" s="93"/>
      <c r="WCQ214" s="93"/>
      <c r="WCR214" s="93"/>
      <c r="WCS214" s="93"/>
      <c r="WCT214" s="93"/>
      <c r="WCU214" s="93"/>
      <c r="WCV214" s="93"/>
      <c r="WCW214" s="93"/>
      <c r="WCX214" s="93"/>
      <c r="WCY214" s="93"/>
      <c r="WCZ214" s="93"/>
      <c r="WDA214" s="93"/>
      <c r="WDB214" s="93"/>
      <c r="WDC214" s="93"/>
      <c r="WDD214" s="93"/>
      <c r="WDE214" s="93"/>
      <c r="WDF214" s="93"/>
      <c r="WDG214" s="93"/>
      <c r="WDH214" s="93"/>
      <c r="WDI214" s="93"/>
      <c r="WDJ214" s="93"/>
      <c r="WDK214" s="93"/>
      <c r="WDL214" s="93"/>
      <c r="WDM214" s="93"/>
      <c r="WDN214" s="93"/>
      <c r="WDO214" s="93"/>
      <c r="WDP214" s="93"/>
      <c r="WDQ214" s="93"/>
      <c r="WDR214" s="93"/>
      <c r="WDS214" s="93"/>
      <c r="WDT214" s="93"/>
      <c r="WDU214" s="93"/>
      <c r="WDV214" s="93"/>
      <c r="WDW214" s="93"/>
      <c r="WDX214" s="93"/>
      <c r="WDY214" s="93"/>
      <c r="WDZ214" s="93"/>
      <c r="WEF214" s="93"/>
      <c r="WEI214" s="93"/>
      <c r="WEL214" s="93"/>
      <c r="WEO214" s="93"/>
      <c r="WER214" s="93"/>
      <c r="WEU214" s="93"/>
      <c r="WFA214" s="93"/>
      <c r="WFJ214" s="93"/>
      <c r="WFM214" s="93"/>
      <c r="WFP214" s="93"/>
      <c r="WFS214" s="93"/>
      <c r="WGE214" s="93"/>
      <c r="WGK214" s="93"/>
      <c r="WGN214" s="93"/>
      <c r="WGQ214" s="93"/>
      <c r="WGT214" s="93"/>
      <c r="WGZ214" s="93"/>
      <c r="WHC214" s="93"/>
      <c r="WHF214" s="93"/>
      <c r="WHI214" s="93"/>
      <c r="WHK214" s="93"/>
      <c r="WHL214" s="93"/>
      <c r="WHQ214" s="93"/>
      <c r="WHT214" s="93"/>
      <c r="WHW214" s="93"/>
      <c r="WHZ214" s="93"/>
      <c r="WIC214" s="93"/>
      <c r="WIF214" s="93"/>
      <c r="WII214" s="93"/>
      <c r="WIO214" s="93"/>
      <c r="WIR214" s="93"/>
      <c r="WIU214" s="93"/>
      <c r="WIW214" s="93"/>
      <c r="WIX214" s="93"/>
      <c r="WJF214" s="93"/>
      <c r="WJI214" s="93"/>
      <c r="WJL214" s="93"/>
      <c r="WJW214" s="93"/>
      <c r="WJX214" s="93"/>
      <c r="WKC214" s="93"/>
      <c r="WKG214" s="93"/>
      <c r="WKH214" s="93"/>
      <c r="WKP214" s="93"/>
      <c r="WKQ214" s="93"/>
      <c r="WLQ214" s="93"/>
      <c r="WLR214" s="93"/>
      <c r="WLS214" s="93"/>
      <c r="WLT214" s="93"/>
      <c r="WLU214" s="93"/>
      <c r="WLV214" s="93"/>
      <c r="WLW214" s="93"/>
      <c r="WLX214" s="93"/>
      <c r="WLY214" s="93"/>
      <c r="WLZ214" s="93"/>
      <c r="WMA214" s="93"/>
      <c r="WMB214" s="93"/>
      <c r="WMC214" s="93"/>
      <c r="WMD214" s="93"/>
      <c r="WME214" s="93"/>
      <c r="WMF214" s="93"/>
      <c r="WMG214" s="93"/>
      <c r="WMH214" s="93"/>
      <c r="WMI214" s="93"/>
      <c r="WMJ214" s="93"/>
      <c r="WMK214" s="93"/>
      <c r="WML214" s="93"/>
      <c r="WMM214" s="93"/>
      <c r="WMN214" s="93"/>
      <c r="WMO214" s="93"/>
      <c r="WMP214" s="93"/>
      <c r="WMQ214" s="93"/>
      <c r="WMR214" s="93"/>
      <c r="WMS214" s="93"/>
      <c r="WMT214" s="93"/>
      <c r="WMU214" s="93"/>
      <c r="WMV214" s="93"/>
      <c r="WMW214" s="93"/>
      <c r="WMX214" s="93"/>
      <c r="WMY214" s="93"/>
      <c r="WMZ214" s="93"/>
      <c r="WNA214" s="93"/>
      <c r="WNB214" s="93"/>
      <c r="WNC214" s="93"/>
      <c r="WND214" s="93"/>
      <c r="WNE214" s="93"/>
      <c r="WNF214" s="93"/>
      <c r="WNG214" s="93"/>
      <c r="WNH214" s="93"/>
      <c r="WNI214" s="93"/>
      <c r="WNJ214" s="93"/>
      <c r="WNK214" s="93"/>
      <c r="WNL214" s="93"/>
      <c r="WNM214" s="93"/>
      <c r="WNN214" s="93"/>
      <c r="WNO214" s="93"/>
      <c r="WNP214" s="93"/>
      <c r="WNQ214" s="93"/>
      <c r="WNR214" s="93"/>
      <c r="WNS214" s="93"/>
      <c r="WNT214" s="93"/>
      <c r="WNU214" s="93"/>
      <c r="WNV214" s="93"/>
      <c r="WOB214" s="93"/>
      <c r="WOE214" s="93"/>
      <c r="WOH214" s="93"/>
      <c r="WOK214" s="93"/>
      <c r="WON214" s="93"/>
      <c r="WOQ214" s="93"/>
      <c r="WOW214" s="93"/>
      <c r="WPF214" s="93"/>
      <c r="WPI214" s="93"/>
      <c r="WPL214" s="93"/>
      <c r="WPO214" s="93"/>
      <c r="WQA214" s="93"/>
      <c r="WQG214" s="93"/>
      <c r="WQJ214" s="93"/>
      <c r="WQM214" s="93"/>
      <c r="WQP214" s="93"/>
      <c r="WQV214" s="93"/>
      <c r="WQY214" s="93"/>
      <c r="WRB214" s="93"/>
      <c r="WRE214" s="93"/>
      <c r="WRG214" s="93"/>
      <c r="WRH214" s="93"/>
      <c r="WRM214" s="93"/>
      <c r="WRP214" s="93"/>
      <c r="WRS214" s="93"/>
      <c r="WRV214" s="93"/>
      <c r="WRY214" s="93"/>
      <c r="WSB214" s="93"/>
      <c r="WSE214" s="93"/>
      <c r="WSK214" s="93"/>
      <c r="WSN214" s="93"/>
      <c r="WSQ214" s="93"/>
      <c r="WSS214" s="93"/>
      <c r="WST214" s="93"/>
      <c r="WTB214" s="93"/>
      <c r="WTE214" s="93"/>
      <c r="WTH214" s="93"/>
      <c r="WTS214" s="93"/>
      <c r="WTT214" s="93"/>
      <c r="WTY214" s="93"/>
      <c r="WUC214" s="93"/>
      <c r="WUD214" s="93"/>
      <c r="WUL214" s="93"/>
      <c r="WUM214" s="93"/>
      <c r="WVM214" s="93"/>
      <c r="WVN214" s="93"/>
      <c r="WVO214" s="93"/>
      <c r="WVP214" s="93"/>
      <c r="WVQ214" s="93"/>
      <c r="WVR214" s="93"/>
      <c r="WVS214" s="93"/>
      <c r="WVT214" s="93"/>
      <c r="WVU214" s="93"/>
      <c r="WVV214" s="93"/>
      <c r="WVW214" s="93"/>
      <c r="WVX214" s="93"/>
      <c r="WVY214" s="93"/>
      <c r="WVZ214" s="93"/>
      <c r="WWA214" s="93"/>
      <c r="WWB214" s="93"/>
      <c r="WWC214" s="93"/>
      <c r="WWD214" s="93"/>
      <c r="WWE214" s="93"/>
      <c r="WWF214" s="93"/>
      <c r="WWG214" s="93"/>
      <c r="WWH214" s="93"/>
      <c r="WWI214" s="93"/>
      <c r="WWJ214" s="93"/>
      <c r="WWK214" s="93"/>
      <c r="WWL214" s="93"/>
      <c r="WWM214" s="93"/>
      <c r="WWN214" s="93"/>
      <c r="WWO214" s="93"/>
      <c r="WWP214" s="93"/>
      <c r="WWQ214" s="93"/>
      <c r="WWR214" s="93"/>
      <c r="WWS214" s="93"/>
      <c r="WWT214" s="93"/>
      <c r="WWU214" s="93"/>
      <c r="WWV214" s="93"/>
      <c r="WWW214" s="93"/>
      <c r="WWX214" s="93"/>
      <c r="WWY214" s="93"/>
      <c r="WWZ214" s="93"/>
      <c r="WXA214" s="93"/>
      <c r="WXB214" s="93"/>
      <c r="WXC214" s="93"/>
      <c r="WXD214" s="93"/>
      <c r="WXE214" s="93"/>
      <c r="WXF214" s="93"/>
      <c r="WXG214" s="93"/>
      <c r="WXH214" s="93"/>
      <c r="WXI214" s="93"/>
      <c r="WXJ214" s="93"/>
      <c r="WXK214" s="93"/>
      <c r="WXL214" s="93"/>
      <c r="WXM214" s="93"/>
      <c r="WXN214" s="93"/>
      <c r="WXO214" s="93"/>
      <c r="WXP214" s="93"/>
      <c r="WXQ214" s="93"/>
      <c r="WXR214" s="93"/>
      <c r="WXS214" s="93"/>
      <c r="WXT214" s="93"/>
      <c r="WXU214" s="93"/>
      <c r="WXV214" s="93"/>
      <c r="WXW214" s="93"/>
      <c r="WXX214" s="93"/>
      <c r="WXY214" s="93"/>
      <c r="WXZ214" s="93"/>
      <c r="WYA214" s="93"/>
      <c r="WYB214" s="93"/>
      <c r="WYC214" s="93"/>
      <c r="WYD214" s="93"/>
      <c r="WYE214" s="93"/>
      <c r="WYF214" s="93"/>
      <c r="WYG214" s="93"/>
      <c r="WYH214" s="93"/>
      <c r="WYI214" s="93"/>
      <c r="WYJ214" s="93"/>
      <c r="WYK214" s="93"/>
      <c r="WYL214" s="93"/>
      <c r="WYM214" s="93"/>
      <c r="WYN214" s="93"/>
      <c r="WYO214" s="93"/>
      <c r="WYP214" s="93"/>
      <c r="WYQ214" s="93"/>
      <c r="WYR214" s="93"/>
      <c r="WYS214" s="93"/>
      <c r="WYT214" s="93"/>
      <c r="WYU214" s="93"/>
      <c r="WYV214" s="93"/>
      <c r="WYW214" s="93"/>
      <c r="WYX214" s="93"/>
      <c r="WYY214" s="93"/>
      <c r="WYZ214" s="93"/>
      <c r="WZA214" s="93"/>
      <c r="WZB214" s="93"/>
      <c r="WZC214" s="93"/>
      <c r="WZD214" s="93"/>
      <c r="WZE214" s="93"/>
      <c r="WZF214" s="93"/>
      <c r="WZG214" s="93"/>
      <c r="WZH214" s="93"/>
      <c r="WZI214" s="93"/>
      <c r="WZJ214" s="93"/>
      <c r="WZK214" s="93"/>
      <c r="WZL214" s="93"/>
      <c r="WZM214" s="93"/>
      <c r="WZN214" s="93"/>
      <c r="WZO214" s="93"/>
      <c r="WZP214" s="93"/>
      <c r="WZQ214" s="93"/>
      <c r="WZR214" s="93"/>
      <c r="WZS214" s="93"/>
      <c r="WZT214" s="93"/>
      <c r="WZU214" s="93"/>
      <c r="WZV214" s="93"/>
      <c r="WZW214" s="93"/>
      <c r="WZX214" s="93"/>
      <c r="WZY214" s="93"/>
      <c r="WZZ214" s="93"/>
      <c r="XAA214" s="93"/>
      <c r="XAB214" s="93"/>
      <c r="XAC214" s="93"/>
      <c r="XAD214" s="93"/>
      <c r="XAE214" s="93"/>
      <c r="XAF214" s="93"/>
      <c r="XAG214" s="93"/>
      <c r="XAH214" s="93"/>
      <c r="XAI214" s="93"/>
      <c r="XAJ214" s="93"/>
      <c r="XAK214" s="93"/>
      <c r="XAL214" s="93"/>
      <c r="XAM214" s="93"/>
      <c r="XAN214" s="93"/>
      <c r="XAO214" s="93"/>
      <c r="XAP214" s="93"/>
      <c r="XAQ214" s="93"/>
      <c r="XAR214" s="93"/>
      <c r="XAS214" s="93"/>
      <c r="XAT214" s="93"/>
      <c r="XAU214" s="93"/>
      <c r="XAV214" s="93"/>
      <c r="XAW214" s="93"/>
      <c r="XAX214" s="93"/>
      <c r="XAY214" s="93"/>
      <c r="XAZ214" s="93"/>
      <c r="XBA214" s="93"/>
      <c r="XBB214" s="93"/>
      <c r="XBC214" s="93"/>
      <c r="XBD214" s="93"/>
      <c r="XBE214" s="93"/>
      <c r="XBF214" s="93"/>
      <c r="XBG214" s="93"/>
      <c r="XBH214" s="93"/>
      <c r="XBI214" s="93"/>
      <c r="XBJ214" s="93"/>
      <c r="XBK214" s="93"/>
      <c r="XBL214" s="93"/>
      <c r="XBM214" s="93"/>
      <c r="XBN214" s="93"/>
      <c r="XBO214" s="93"/>
      <c r="XBP214" s="93"/>
      <c r="XBQ214" s="93"/>
      <c r="XBR214" s="93"/>
      <c r="XBS214" s="93"/>
      <c r="XBT214" s="93"/>
      <c r="XBU214" s="93"/>
      <c r="XBV214" s="93"/>
      <c r="XBW214" s="93"/>
      <c r="XBX214" s="93"/>
      <c r="XBY214" s="93"/>
      <c r="XBZ214" s="93"/>
      <c r="XCA214" s="93"/>
      <c r="XCB214" s="93"/>
      <c r="XCC214" s="93"/>
      <c r="XCD214" s="93"/>
      <c r="XCE214" s="93"/>
      <c r="XCF214" s="93"/>
      <c r="XCG214" s="93"/>
      <c r="XCH214" s="93"/>
      <c r="XCI214" s="93"/>
      <c r="XCJ214" s="93"/>
      <c r="XCK214" s="93"/>
      <c r="XCL214" s="93"/>
      <c r="XCM214" s="93"/>
      <c r="XCN214" s="93"/>
      <c r="XCO214" s="93"/>
      <c r="XCP214" s="93"/>
      <c r="XCQ214" s="93"/>
      <c r="XCR214" s="93"/>
      <c r="XCS214" s="93"/>
      <c r="XCT214" s="93"/>
      <c r="XCU214" s="93"/>
      <c r="XCV214" s="93"/>
      <c r="XCW214" s="93"/>
      <c r="XCX214" s="93"/>
      <c r="XCY214" s="93"/>
      <c r="XCZ214" s="93"/>
      <c r="XDA214" s="93"/>
      <c r="XDB214" s="93"/>
      <c r="XDC214" s="93"/>
      <c r="XDD214" s="93"/>
      <c r="XDE214" s="93"/>
      <c r="XDF214" s="93"/>
      <c r="XDG214" s="93"/>
      <c r="XDH214" s="93"/>
      <c r="XDI214" s="93"/>
      <c r="XDJ214" s="93"/>
      <c r="XDK214" s="93"/>
      <c r="XDL214" s="93"/>
      <c r="XDM214" s="93"/>
      <c r="XDN214" s="93"/>
      <c r="XDO214" s="93"/>
      <c r="XDP214" s="93"/>
      <c r="XDQ214" s="93"/>
      <c r="XDR214" s="93"/>
      <c r="XDS214" s="93"/>
      <c r="XDT214" s="93"/>
      <c r="XDU214" s="93"/>
      <c r="XDV214" s="93"/>
      <c r="XDW214" s="93"/>
      <c r="XDX214" s="93"/>
      <c r="XDY214" s="93"/>
      <c r="XDZ214" s="93"/>
      <c r="XEA214" s="93"/>
      <c r="XEB214" s="93"/>
      <c r="XEC214" s="93"/>
      <c r="XED214" s="93"/>
      <c r="XEE214" s="93"/>
      <c r="XEF214" s="93"/>
      <c r="XEG214" s="93"/>
      <c r="XEH214" s="93"/>
      <c r="XEI214" s="93"/>
      <c r="XEJ214" s="93"/>
      <c r="XEK214" s="93"/>
      <c r="XEL214" s="93"/>
      <c r="XEM214" s="93"/>
      <c r="XEN214" s="93"/>
      <c r="XEO214" s="93"/>
      <c r="XEP214" s="93"/>
      <c r="XEQ214" s="93"/>
      <c r="XER214" s="93"/>
      <c r="XES214" s="93"/>
      <c r="XET214" s="93"/>
      <c r="XEU214" s="93"/>
      <c r="XEV214" s="93"/>
      <c r="XEW214" s="93"/>
      <c r="XEX214" s="93"/>
      <c r="XEY214" s="93"/>
      <c r="XEZ214" s="93"/>
      <c r="XFA214" s="93"/>
      <c r="XFB214" s="93"/>
      <c r="XFC214" s="93"/>
      <c r="XFD214" s="93"/>
    </row>
    <row r="215" spans="1:1003 1029:2027 2053:3051 3077:4075 4101:5099 5125:6123 6149:7147 7173:8171 8197:9195 9221:10219 10245:11243 11269:12267 12293:13291 13317:14315 14341:15339 15365:16384" s="62" customFormat="1" ht="20.25" customHeight="1">
      <c r="A215" s="93"/>
      <c r="B215" s="70"/>
      <c r="C215" s="70"/>
      <c r="D215" s="71"/>
      <c r="E215" s="71"/>
      <c r="F215" s="70"/>
      <c r="G215" s="69"/>
      <c r="H215" s="69"/>
      <c r="I215" s="69"/>
      <c r="J215" s="93"/>
      <c r="K215" s="93"/>
      <c r="L215" s="94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P215" s="93"/>
      <c r="BS215" s="93"/>
      <c r="BV215" s="93"/>
      <c r="BY215" s="93"/>
      <c r="CB215" s="93"/>
      <c r="CE215" s="93"/>
      <c r="CK215" s="93"/>
      <c r="CT215" s="93"/>
      <c r="CW215" s="93"/>
      <c r="CZ215" s="93"/>
      <c r="DC215" s="93"/>
      <c r="DO215" s="93"/>
      <c r="DU215" s="93"/>
      <c r="DX215" s="93"/>
      <c r="EA215" s="93"/>
      <c r="ED215" s="93"/>
      <c r="EJ215" s="93"/>
      <c r="EM215" s="93"/>
      <c r="EP215" s="93"/>
      <c r="ES215" s="93"/>
      <c r="EU215" s="93"/>
      <c r="EV215" s="93"/>
      <c r="FA215" s="93"/>
      <c r="FD215" s="93"/>
      <c r="FG215" s="93"/>
      <c r="FJ215" s="93"/>
      <c r="FM215" s="93"/>
      <c r="FP215" s="93"/>
      <c r="FS215" s="93"/>
      <c r="FY215" s="93"/>
      <c r="GB215" s="93"/>
      <c r="GE215" s="93"/>
      <c r="GG215" s="93"/>
      <c r="GH215" s="93"/>
      <c r="GP215" s="93"/>
      <c r="GS215" s="93"/>
      <c r="GV215" s="93"/>
      <c r="HG215" s="93"/>
      <c r="HH215" s="93"/>
      <c r="HM215" s="93"/>
      <c r="HQ215" s="93"/>
      <c r="HR215" s="93"/>
      <c r="HZ215" s="93"/>
      <c r="IA215" s="93"/>
      <c r="JA215" s="93"/>
      <c r="JB215" s="93"/>
      <c r="JC215" s="93"/>
      <c r="JD215" s="93"/>
      <c r="JE215" s="93"/>
      <c r="JF215" s="93"/>
      <c r="JG215" s="93"/>
      <c r="JH215" s="93"/>
      <c r="JI215" s="93"/>
      <c r="JJ215" s="93"/>
      <c r="JK215" s="93"/>
      <c r="JL215" s="93"/>
      <c r="JM215" s="93"/>
      <c r="JN215" s="93"/>
      <c r="JO215" s="93"/>
      <c r="JP215" s="93"/>
      <c r="JQ215" s="93"/>
      <c r="JR215" s="93"/>
      <c r="JS215" s="93"/>
      <c r="JT215" s="93"/>
      <c r="JU215" s="93"/>
      <c r="JV215" s="93"/>
      <c r="JW215" s="93"/>
      <c r="JX215" s="93"/>
      <c r="JY215" s="93"/>
      <c r="JZ215" s="93"/>
      <c r="KA215" s="93"/>
      <c r="KB215" s="93"/>
      <c r="KC215" s="93"/>
      <c r="KD215" s="93"/>
      <c r="KE215" s="93"/>
      <c r="KF215" s="93"/>
      <c r="KG215" s="93"/>
      <c r="KH215" s="93"/>
      <c r="KI215" s="93"/>
      <c r="KJ215" s="93"/>
      <c r="KK215" s="93"/>
      <c r="KL215" s="93"/>
      <c r="KM215" s="93"/>
      <c r="KN215" s="93"/>
      <c r="KO215" s="93"/>
      <c r="KP215" s="93"/>
      <c r="KQ215" s="93"/>
      <c r="KR215" s="93"/>
      <c r="KS215" s="93"/>
      <c r="KT215" s="93"/>
      <c r="KU215" s="93"/>
      <c r="KV215" s="93"/>
      <c r="KW215" s="93"/>
      <c r="KX215" s="93"/>
      <c r="KY215" s="93"/>
      <c r="KZ215" s="93"/>
      <c r="LA215" s="93"/>
      <c r="LB215" s="93"/>
      <c r="LC215" s="93"/>
      <c r="LD215" s="93"/>
      <c r="LE215" s="93"/>
      <c r="LF215" s="93"/>
      <c r="LL215" s="93"/>
      <c r="LO215" s="93"/>
      <c r="LR215" s="93"/>
      <c r="LU215" s="93"/>
      <c r="LX215" s="93"/>
      <c r="MA215" s="93"/>
      <c r="MG215" s="93"/>
      <c r="MP215" s="93"/>
      <c r="MS215" s="93"/>
      <c r="MV215" s="93"/>
      <c r="MY215" s="93"/>
      <c r="NK215" s="93"/>
      <c r="NQ215" s="93"/>
      <c r="NT215" s="93"/>
      <c r="NW215" s="93"/>
      <c r="NZ215" s="93"/>
      <c r="OF215" s="93"/>
      <c r="OI215" s="93"/>
      <c r="OL215" s="93"/>
      <c r="OO215" s="93"/>
      <c r="OQ215" s="93"/>
      <c r="OR215" s="93"/>
      <c r="OW215" s="93"/>
      <c r="OZ215" s="93"/>
      <c r="PC215" s="93"/>
      <c r="PF215" s="93"/>
      <c r="PI215" s="93"/>
      <c r="PL215" s="93"/>
      <c r="PO215" s="93"/>
      <c r="PU215" s="93"/>
      <c r="PX215" s="93"/>
      <c r="QA215" s="93"/>
      <c r="QC215" s="93"/>
      <c r="QD215" s="93"/>
      <c r="QL215" s="93"/>
      <c r="QO215" s="93"/>
      <c r="QR215" s="93"/>
      <c r="RC215" s="93"/>
      <c r="RD215" s="93"/>
      <c r="RI215" s="93"/>
      <c r="RM215" s="93"/>
      <c r="RN215" s="93"/>
      <c r="RV215" s="93"/>
      <c r="RW215" s="93"/>
      <c r="SW215" s="93"/>
      <c r="SX215" s="93"/>
      <c r="SY215" s="93"/>
      <c r="SZ215" s="93"/>
      <c r="TA215" s="93"/>
      <c r="TB215" s="93"/>
      <c r="TC215" s="93"/>
      <c r="TD215" s="93"/>
      <c r="TE215" s="93"/>
      <c r="TF215" s="93"/>
      <c r="TG215" s="93"/>
      <c r="TH215" s="93"/>
      <c r="TI215" s="93"/>
      <c r="TJ215" s="93"/>
      <c r="TK215" s="93"/>
      <c r="TL215" s="93"/>
      <c r="TM215" s="93"/>
      <c r="TN215" s="93"/>
      <c r="TO215" s="93"/>
      <c r="TP215" s="93"/>
      <c r="TQ215" s="93"/>
      <c r="TR215" s="93"/>
      <c r="TS215" s="93"/>
      <c r="TT215" s="93"/>
      <c r="TU215" s="93"/>
      <c r="TV215" s="93"/>
      <c r="TW215" s="93"/>
      <c r="TX215" s="93"/>
      <c r="TY215" s="93"/>
      <c r="TZ215" s="93"/>
      <c r="UA215" s="93"/>
      <c r="UB215" s="93"/>
      <c r="UC215" s="93"/>
      <c r="UD215" s="93"/>
      <c r="UE215" s="93"/>
      <c r="UF215" s="93"/>
      <c r="UG215" s="93"/>
      <c r="UH215" s="93"/>
      <c r="UI215" s="93"/>
      <c r="UJ215" s="93"/>
      <c r="UK215" s="93"/>
      <c r="UL215" s="93"/>
      <c r="UM215" s="93"/>
      <c r="UN215" s="93"/>
      <c r="UO215" s="93"/>
      <c r="UP215" s="93"/>
      <c r="UQ215" s="93"/>
      <c r="UR215" s="93"/>
      <c r="US215" s="93"/>
      <c r="UT215" s="93"/>
      <c r="UU215" s="93"/>
      <c r="UV215" s="93"/>
      <c r="UW215" s="93"/>
      <c r="UX215" s="93"/>
      <c r="UY215" s="93"/>
      <c r="UZ215" s="93"/>
      <c r="VA215" s="93"/>
      <c r="VB215" s="93"/>
      <c r="VH215" s="93"/>
      <c r="VK215" s="93"/>
      <c r="VN215" s="93"/>
      <c r="VQ215" s="93"/>
      <c r="VT215" s="93"/>
      <c r="VW215" s="93"/>
      <c r="WC215" s="93"/>
      <c r="WL215" s="93"/>
      <c r="WO215" s="93"/>
      <c r="WR215" s="93"/>
      <c r="WU215" s="93"/>
      <c r="XG215" s="93"/>
      <c r="XM215" s="93"/>
      <c r="XP215" s="93"/>
      <c r="XS215" s="93"/>
      <c r="XV215" s="93"/>
      <c r="YB215" s="93"/>
      <c r="YE215" s="93"/>
      <c r="YH215" s="93"/>
      <c r="YK215" s="93"/>
      <c r="YM215" s="93"/>
      <c r="YN215" s="93"/>
      <c r="YS215" s="93"/>
      <c r="YV215" s="93"/>
      <c r="YY215" s="93"/>
      <c r="ZB215" s="93"/>
      <c r="ZE215" s="93"/>
      <c r="ZH215" s="93"/>
      <c r="ZK215" s="93"/>
      <c r="ZQ215" s="93"/>
      <c r="ZT215" s="93"/>
      <c r="ZW215" s="93"/>
      <c r="ZY215" s="93"/>
      <c r="ZZ215" s="93"/>
      <c r="AAH215" s="93"/>
      <c r="AAK215" s="93"/>
      <c r="AAN215" s="93"/>
      <c r="AAY215" s="93"/>
      <c r="AAZ215" s="93"/>
      <c r="ABE215" s="93"/>
      <c r="ABI215" s="93"/>
      <c r="ABJ215" s="93"/>
      <c r="ABR215" s="93"/>
      <c r="ABS215" s="93"/>
      <c r="ACS215" s="93"/>
      <c r="ACT215" s="93"/>
      <c r="ACU215" s="93"/>
      <c r="ACV215" s="93"/>
      <c r="ACW215" s="93"/>
      <c r="ACX215" s="93"/>
      <c r="ACY215" s="93"/>
      <c r="ACZ215" s="93"/>
      <c r="ADA215" s="93"/>
      <c r="ADB215" s="93"/>
      <c r="ADC215" s="93"/>
      <c r="ADD215" s="93"/>
      <c r="ADE215" s="93"/>
      <c r="ADF215" s="93"/>
      <c r="ADG215" s="93"/>
      <c r="ADH215" s="93"/>
      <c r="ADI215" s="93"/>
      <c r="ADJ215" s="93"/>
      <c r="ADK215" s="93"/>
      <c r="ADL215" s="93"/>
      <c r="ADM215" s="93"/>
      <c r="ADN215" s="93"/>
      <c r="ADO215" s="93"/>
      <c r="ADP215" s="93"/>
      <c r="ADQ215" s="93"/>
      <c r="ADR215" s="93"/>
      <c r="ADS215" s="93"/>
      <c r="ADT215" s="93"/>
      <c r="ADU215" s="93"/>
      <c r="ADV215" s="93"/>
      <c r="ADW215" s="93"/>
      <c r="ADX215" s="93"/>
      <c r="ADY215" s="93"/>
      <c r="ADZ215" s="93"/>
      <c r="AEA215" s="93"/>
      <c r="AEB215" s="93"/>
      <c r="AEC215" s="93"/>
      <c r="AED215" s="93"/>
      <c r="AEE215" s="93"/>
      <c r="AEF215" s="93"/>
      <c r="AEG215" s="93"/>
      <c r="AEH215" s="93"/>
      <c r="AEI215" s="93"/>
      <c r="AEJ215" s="93"/>
      <c r="AEK215" s="93"/>
      <c r="AEL215" s="93"/>
      <c r="AEM215" s="93"/>
      <c r="AEN215" s="93"/>
      <c r="AEO215" s="93"/>
      <c r="AEP215" s="93"/>
      <c r="AEQ215" s="93"/>
      <c r="AER215" s="93"/>
      <c r="AES215" s="93"/>
      <c r="AET215" s="93"/>
      <c r="AEU215" s="93"/>
      <c r="AEV215" s="93"/>
      <c r="AEW215" s="93"/>
      <c r="AEX215" s="93"/>
      <c r="AFD215" s="93"/>
      <c r="AFG215" s="93"/>
      <c r="AFJ215" s="93"/>
      <c r="AFM215" s="93"/>
      <c r="AFP215" s="93"/>
      <c r="AFS215" s="93"/>
      <c r="AFY215" s="93"/>
      <c r="AGH215" s="93"/>
      <c r="AGK215" s="93"/>
      <c r="AGN215" s="93"/>
      <c r="AGQ215" s="93"/>
      <c r="AHC215" s="93"/>
      <c r="AHI215" s="93"/>
      <c r="AHL215" s="93"/>
      <c r="AHO215" s="93"/>
      <c r="AHR215" s="93"/>
      <c r="AHX215" s="93"/>
      <c r="AIA215" s="93"/>
      <c r="AID215" s="93"/>
      <c r="AIG215" s="93"/>
      <c r="AII215" s="93"/>
      <c r="AIJ215" s="93"/>
      <c r="AIO215" s="93"/>
      <c r="AIR215" s="93"/>
      <c r="AIU215" s="93"/>
      <c r="AIX215" s="93"/>
      <c r="AJA215" s="93"/>
      <c r="AJD215" s="93"/>
      <c r="AJG215" s="93"/>
      <c r="AJM215" s="93"/>
      <c r="AJP215" s="93"/>
      <c r="AJS215" s="93"/>
      <c r="AJU215" s="93"/>
      <c r="AJV215" s="93"/>
      <c r="AKD215" s="93"/>
      <c r="AKG215" s="93"/>
      <c r="AKJ215" s="93"/>
      <c r="AKU215" s="93"/>
      <c r="AKV215" s="93"/>
      <c r="ALA215" s="93"/>
      <c r="ALE215" s="93"/>
      <c r="ALF215" s="93"/>
      <c r="ALN215" s="93"/>
      <c r="ALO215" s="93"/>
      <c r="AMO215" s="93"/>
      <c r="AMP215" s="93"/>
      <c r="AMQ215" s="93"/>
      <c r="AMR215" s="93"/>
      <c r="AMS215" s="93"/>
      <c r="AMT215" s="93"/>
      <c r="AMU215" s="93"/>
      <c r="AMV215" s="93"/>
      <c r="AMW215" s="93"/>
      <c r="AMX215" s="93"/>
      <c r="AMY215" s="93"/>
      <c r="AMZ215" s="93"/>
      <c r="ANA215" s="93"/>
      <c r="ANB215" s="93"/>
      <c r="ANC215" s="93"/>
      <c r="AND215" s="93"/>
      <c r="ANE215" s="93"/>
      <c r="ANF215" s="93"/>
      <c r="ANG215" s="93"/>
      <c r="ANH215" s="93"/>
      <c r="ANI215" s="93"/>
      <c r="ANJ215" s="93"/>
      <c r="ANK215" s="93"/>
      <c r="ANL215" s="93"/>
      <c r="ANM215" s="93"/>
      <c r="ANN215" s="93"/>
      <c r="ANO215" s="93"/>
      <c r="ANP215" s="93"/>
      <c r="ANQ215" s="93"/>
      <c r="ANR215" s="93"/>
      <c r="ANS215" s="93"/>
      <c r="ANT215" s="93"/>
      <c r="ANU215" s="93"/>
      <c r="ANV215" s="93"/>
      <c r="ANW215" s="93"/>
      <c r="ANX215" s="93"/>
      <c r="ANY215" s="93"/>
      <c r="ANZ215" s="93"/>
      <c r="AOA215" s="93"/>
      <c r="AOB215" s="93"/>
      <c r="AOC215" s="93"/>
      <c r="AOD215" s="93"/>
      <c r="AOE215" s="93"/>
      <c r="AOF215" s="93"/>
      <c r="AOG215" s="93"/>
      <c r="AOH215" s="93"/>
      <c r="AOI215" s="93"/>
      <c r="AOJ215" s="93"/>
      <c r="AOK215" s="93"/>
      <c r="AOL215" s="93"/>
      <c r="AOM215" s="93"/>
      <c r="AON215" s="93"/>
      <c r="AOO215" s="93"/>
      <c r="AOP215" s="93"/>
      <c r="AOQ215" s="93"/>
      <c r="AOR215" s="93"/>
      <c r="AOS215" s="93"/>
      <c r="AOT215" s="93"/>
      <c r="AOZ215" s="93"/>
      <c r="APC215" s="93"/>
      <c r="APF215" s="93"/>
      <c r="API215" s="93"/>
      <c r="APL215" s="93"/>
      <c r="APO215" s="93"/>
      <c r="APU215" s="93"/>
      <c r="AQD215" s="93"/>
      <c r="AQG215" s="93"/>
      <c r="AQJ215" s="93"/>
      <c r="AQM215" s="93"/>
      <c r="AQY215" s="93"/>
      <c r="ARE215" s="93"/>
      <c r="ARH215" s="93"/>
      <c r="ARK215" s="93"/>
      <c r="ARN215" s="93"/>
      <c r="ART215" s="93"/>
      <c r="ARW215" s="93"/>
      <c r="ARZ215" s="93"/>
      <c r="ASC215" s="93"/>
      <c r="ASE215" s="93"/>
      <c r="ASF215" s="93"/>
      <c r="ASK215" s="93"/>
      <c r="ASN215" s="93"/>
      <c r="ASQ215" s="93"/>
      <c r="AST215" s="93"/>
      <c r="ASW215" s="93"/>
      <c r="ASZ215" s="93"/>
      <c r="ATC215" s="93"/>
      <c r="ATI215" s="93"/>
      <c r="ATL215" s="93"/>
      <c r="ATO215" s="93"/>
      <c r="ATQ215" s="93"/>
      <c r="ATR215" s="93"/>
      <c r="ATZ215" s="93"/>
      <c r="AUC215" s="93"/>
      <c r="AUF215" s="93"/>
      <c r="AUQ215" s="93"/>
      <c r="AUR215" s="93"/>
      <c r="AUW215" s="93"/>
      <c r="AVA215" s="93"/>
      <c r="AVB215" s="93"/>
      <c r="AVJ215" s="93"/>
      <c r="AVK215" s="93"/>
      <c r="AWK215" s="93"/>
      <c r="AWL215" s="93"/>
      <c r="AWM215" s="93"/>
      <c r="AWN215" s="93"/>
      <c r="AWO215" s="93"/>
      <c r="AWP215" s="93"/>
      <c r="AWQ215" s="93"/>
      <c r="AWR215" s="93"/>
      <c r="AWS215" s="93"/>
      <c r="AWT215" s="93"/>
      <c r="AWU215" s="93"/>
      <c r="AWV215" s="93"/>
      <c r="AWW215" s="93"/>
      <c r="AWX215" s="93"/>
      <c r="AWY215" s="93"/>
      <c r="AWZ215" s="93"/>
      <c r="AXA215" s="93"/>
      <c r="AXB215" s="93"/>
      <c r="AXC215" s="93"/>
      <c r="AXD215" s="93"/>
      <c r="AXE215" s="93"/>
      <c r="AXF215" s="93"/>
      <c r="AXG215" s="93"/>
      <c r="AXH215" s="93"/>
      <c r="AXI215" s="93"/>
      <c r="AXJ215" s="93"/>
      <c r="AXK215" s="93"/>
      <c r="AXL215" s="93"/>
      <c r="AXM215" s="93"/>
      <c r="AXN215" s="93"/>
      <c r="AXO215" s="93"/>
      <c r="AXP215" s="93"/>
      <c r="AXQ215" s="93"/>
      <c r="AXR215" s="93"/>
      <c r="AXS215" s="93"/>
      <c r="AXT215" s="93"/>
      <c r="AXU215" s="93"/>
      <c r="AXV215" s="93"/>
      <c r="AXW215" s="93"/>
      <c r="AXX215" s="93"/>
      <c r="AXY215" s="93"/>
      <c r="AXZ215" s="93"/>
      <c r="AYA215" s="93"/>
      <c r="AYB215" s="93"/>
      <c r="AYC215" s="93"/>
      <c r="AYD215" s="93"/>
      <c r="AYE215" s="93"/>
      <c r="AYF215" s="93"/>
      <c r="AYG215" s="93"/>
      <c r="AYH215" s="93"/>
      <c r="AYI215" s="93"/>
      <c r="AYJ215" s="93"/>
      <c r="AYK215" s="93"/>
      <c r="AYL215" s="93"/>
      <c r="AYM215" s="93"/>
      <c r="AYN215" s="93"/>
      <c r="AYO215" s="93"/>
      <c r="AYP215" s="93"/>
      <c r="AYV215" s="93"/>
      <c r="AYY215" s="93"/>
      <c r="AZB215" s="93"/>
      <c r="AZE215" s="93"/>
      <c r="AZH215" s="93"/>
      <c r="AZK215" s="93"/>
      <c r="AZQ215" s="93"/>
      <c r="AZZ215" s="93"/>
      <c r="BAC215" s="93"/>
      <c r="BAF215" s="93"/>
      <c r="BAI215" s="93"/>
      <c r="BAU215" s="93"/>
      <c r="BBA215" s="93"/>
      <c r="BBD215" s="93"/>
      <c r="BBG215" s="93"/>
      <c r="BBJ215" s="93"/>
      <c r="BBP215" s="93"/>
      <c r="BBS215" s="93"/>
      <c r="BBV215" s="93"/>
      <c r="BBY215" s="93"/>
      <c r="BCA215" s="93"/>
      <c r="BCB215" s="93"/>
      <c r="BCG215" s="93"/>
      <c r="BCJ215" s="93"/>
      <c r="BCM215" s="93"/>
      <c r="BCP215" s="93"/>
      <c r="BCS215" s="93"/>
      <c r="BCV215" s="93"/>
      <c r="BCY215" s="93"/>
      <c r="BDE215" s="93"/>
      <c r="BDH215" s="93"/>
      <c r="BDK215" s="93"/>
      <c r="BDM215" s="93"/>
      <c r="BDN215" s="93"/>
      <c r="BDV215" s="93"/>
      <c r="BDY215" s="93"/>
      <c r="BEB215" s="93"/>
      <c r="BEM215" s="93"/>
      <c r="BEN215" s="93"/>
      <c r="BES215" s="93"/>
      <c r="BEW215" s="93"/>
      <c r="BEX215" s="93"/>
      <c r="BFF215" s="93"/>
      <c r="BFG215" s="93"/>
      <c r="BGG215" s="93"/>
      <c r="BGH215" s="93"/>
      <c r="BGI215" s="93"/>
      <c r="BGJ215" s="93"/>
      <c r="BGK215" s="93"/>
      <c r="BGL215" s="93"/>
      <c r="BGM215" s="93"/>
      <c r="BGN215" s="93"/>
      <c r="BGO215" s="93"/>
      <c r="BGP215" s="93"/>
      <c r="BGQ215" s="93"/>
      <c r="BGR215" s="93"/>
      <c r="BGS215" s="93"/>
      <c r="BGT215" s="93"/>
      <c r="BGU215" s="93"/>
      <c r="BGV215" s="93"/>
      <c r="BGW215" s="93"/>
      <c r="BGX215" s="93"/>
      <c r="BGY215" s="93"/>
      <c r="BGZ215" s="93"/>
      <c r="BHA215" s="93"/>
      <c r="BHB215" s="93"/>
      <c r="BHC215" s="93"/>
      <c r="BHD215" s="93"/>
      <c r="BHE215" s="93"/>
      <c r="BHF215" s="93"/>
      <c r="BHG215" s="93"/>
      <c r="BHH215" s="93"/>
      <c r="BHI215" s="93"/>
      <c r="BHJ215" s="93"/>
      <c r="BHK215" s="93"/>
      <c r="BHL215" s="93"/>
      <c r="BHM215" s="93"/>
      <c r="BHN215" s="93"/>
      <c r="BHO215" s="93"/>
      <c r="BHP215" s="93"/>
      <c r="BHQ215" s="93"/>
      <c r="BHR215" s="93"/>
      <c r="BHS215" s="93"/>
      <c r="BHT215" s="93"/>
      <c r="BHU215" s="93"/>
      <c r="BHV215" s="93"/>
      <c r="BHW215" s="93"/>
      <c r="BHX215" s="93"/>
      <c r="BHY215" s="93"/>
      <c r="BHZ215" s="93"/>
      <c r="BIA215" s="93"/>
      <c r="BIB215" s="93"/>
      <c r="BIC215" s="93"/>
      <c r="BID215" s="93"/>
      <c r="BIE215" s="93"/>
      <c r="BIF215" s="93"/>
      <c r="BIG215" s="93"/>
      <c r="BIH215" s="93"/>
      <c r="BII215" s="93"/>
      <c r="BIJ215" s="93"/>
      <c r="BIK215" s="93"/>
      <c r="BIL215" s="93"/>
      <c r="BIR215" s="93"/>
      <c r="BIU215" s="93"/>
      <c r="BIX215" s="93"/>
      <c r="BJA215" s="93"/>
      <c r="BJD215" s="93"/>
      <c r="BJG215" s="93"/>
      <c r="BJM215" s="93"/>
      <c r="BJV215" s="93"/>
      <c r="BJY215" s="93"/>
      <c r="BKB215" s="93"/>
      <c r="BKE215" s="93"/>
      <c r="BKQ215" s="93"/>
      <c r="BKW215" s="93"/>
      <c r="BKZ215" s="93"/>
      <c r="BLC215" s="93"/>
      <c r="BLF215" s="93"/>
      <c r="BLL215" s="93"/>
      <c r="BLO215" s="93"/>
      <c r="BLR215" s="93"/>
      <c r="BLU215" s="93"/>
      <c r="BLW215" s="93"/>
      <c r="BLX215" s="93"/>
      <c r="BMC215" s="93"/>
      <c r="BMF215" s="93"/>
      <c r="BMI215" s="93"/>
      <c r="BML215" s="93"/>
      <c r="BMO215" s="93"/>
      <c r="BMR215" s="93"/>
      <c r="BMU215" s="93"/>
      <c r="BNA215" s="93"/>
      <c r="BND215" s="93"/>
      <c r="BNG215" s="93"/>
      <c r="BNI215" s="93"/>
      <c r="BNJ215" s="93"/>
      <c r="BNR215" s="93"/>
      <c r="BNU215" s="93"/>
      <c r="BNX215" s="93"/>
      <c r="BOI215" s="93"/>
      <c r="BOJ215" s="93"/>
      <c r="BOO215" s="93"/>
      <c r="BOS215" s="93"/>
      <c r="BOT215" s="93"/>
      <c r="BPB215" s="93"/>
      <c r="BPC215" s="93"/>
      <c r="BQC215" s="93"/>
      <c r="BQD215" s="93"/>
      <c r="BQE215" s="93"/>
      <c r="BQF215" s="93"/>
      <c r="BQG215" s="93"/>
      <c r="BQH215" s="93"/>
      <c r="BQI215" s="93"/>
      <c r="BQJ215" s="93"/>
      <c r="BQK215" s="93"/>
      <c r="BQL215" s="93"/>
      <c r="BQM215" s="93"/>
      <c r="BQN215" s="93"/>
      <c r="BQO215" s="93"/>
      <c r="BQP215" s="93"/>
      <c r="BQQ215" s="93"/>
      <c r="BQR215" s="93"/>
      <c r="BQS215" s="93"/>
      <c r="BQT215" s="93"/>
      <c r="BQU215" s="93"/>
      <c r="BQV215" s="93"/>
      <c r="BQW215" s="93"/>
      <c r="BQX215" s="93"/>
      <c r="BQY215" s="93"/>
      <c r="BQZ215" s="93"/>
      <c r="BRA215" s="93"/>
      <c r="BRB215" s="93"/>
      <c r="BRC215" s="93"/>
      <c r="BRD215" s="93"/>
      <c r="BRE215" s="93"/>
      <c r="BRF215" s="93"/>
      <c r="BRG215" s="93"/>
      <c r="BRH215" s="93"/>
      <c r="BRI215" s="93"/>
      <c r="BRJ215" s="93"/>
      <c r="BRK215" s="93"/>
      <c r="BRL215" s="93"/>
      <c r="BRM215" s="93"/>
      <c r="BRN215" s="93"/>
      <c r="BRO215" s="93"/>
      <c r="BRP215" s="93"/>
      <c r="BRQ215" s="93"/>
      <c r="BRR215" s="93"/>
      <c r="BRS215" s="93"/>
      <c r="BRT215" s="93"/>
      <c r="BRU215" s="93"/>
      <c r="BRV215" s="93"/>
      <c r="BRW215" s="93"/>
      <c r="BRX215" s="93"/>
      <c r="BRY215" s="93"/>
      <c r="BRZ215" s="93"/>
      <c r="BSA215" s="93"/>
      <c r="BSB215" s="93"/>
      <c r="BSC215" s="93"/>
      <c r="BSD215" s="93"/>
      <c r="BSE215" s="93"/>
      <c r="BSF215" s="93"/>
      <c r="BSG215" s="93"/>
      <c r="BSH215" s="93"/>
      <c r="BSN215" s="93"/>
      <c r="BSQ215" s="93"/>
      <c r="BST215" s="93"/>
      <c r="BSW215" s="93"/>
      <c r="BSZ215" s="93"/>
      <c r="BTC215" s="93"/>
      <c r="BTI215" s="93"/>
      <c r="BTR215" s="93"/>
      <c r="BTU215" s="93"/>
      <c r="BTX215" s="93"/>
      <c r="BUA215" s="93"/>
      <c r="BUM215" s="93"/>
      <c r="BUS215" s="93"/>
      <c r="BUV215" s="93"/>
      <c r="BUY215" s="93"/>
      <c r="BVB215" s="93"/>
      <c r="BVH215" s="93"/>
      <c r="BVK215" s="93"/>
      <c r="BVN215" s="93"/>
      <c r="BVQ215" s="93"/>
      <c r="BVS215" s="93"/>
      <c r="BVT215" s="93"/>
      <c r="BVY215" s="93"/>
      <c r="BWB215" s="93"/>
      <c r="BWE215" s="93"/>
      <c r="BWH215" s="93"/>
      <c r="BWK215" s="93"/>
      <c r="BWN215" s="93"/>
      <c r="BWQ215" s="93"/>
      <c r="BWW215" s="93"/>
      <c r="BWZ215" s="93"/>
      <c r="BXC215" s="93"/>
      <c r="BXE215" s="93"/>
      <c r="BXF215" s="93"/>
      <c r="BXN215" s="93"/>
      <c r="BXQ215" s="93"/>
      <c r="BXT215" s="93"/>
      <c r="BYE215" s="93"/>
      <c r="BYF215" s="93"/>
      <c r="BYK215" s="93"/>
      <c r="BYO215" s="93"/>
      <c r="BYP215" s="93"/>
      <c r="BYX215" s="93"/>
      <c r="BYY215" s="93"/>
      <c r="BZY215" s="93"/>
      <c r="BZZ215" s="93"/>
      <c r="CAA215" s="93"/>
      <c r="CAB215" s="93"/>
      <c r="CAC215" s="93"/>
      <c r="CAD215" s="93"/>
      <c r="CAE215" s="93"/>
      <c r="CAF215" s="93"/>
      <c r="CAG215" s="93"/>
      <c r="CAH215" s="93"/>
      <c r="CAI215" s="93"/>
      <c r="CAJ215" s="93"/>
      <c r="CAK215" s="93"/>
      <c r="CAL215" s="93"/>
      <c r="CAM215" s="93"/>
      <c r="CAN215" s="93"/>
      <c r="CAO215" s="93"/>
      <c r="CAP215" s="93"/>
      <c r="CAQ215" s="93"/>
      <c r="CAR215" s="93"/>
      <c r="CAS215" s="93"/>
      <c r="CAT215" s="93"/>
      <c r="CAU215" s="93"/>
      <c r="CAV215" s="93"/>
      <c r="CAW215" s="93"/>
      <c r="CAX215" s="93"/>
      <c r="CAY215" s="93"/>
      <c r="CAZ215" s="93"/>
      <c r="CBA215" s="93"/>
      <c r="CBB215" s="93"/>
      <c r="CBC215" s="93"/>
      <c r="CBD215" s="93"/>
      <c r="CBE215" s="93"/>
      <c r="CBF215" s="93"/>
      <c r="CBG215" s="93"/>
      <c r="CBH215" s="93"/>
      <c r="CBI215" s="93"/>
      <c r="CBJ215" s="93"/>
      <c r="CBK215" s="93"/>
      <c r="CBL215" s="93"/>
      <c r="CBM215" s="93"/>
      <c r="CBN215" s="93"/>
      <c r="CBO215" s="93"/>
      <c r="CBP215" s="93"/>
      <c r="CBQ215" s="93"/>
      <c r="CBR215" s="93"/>
      <c r="CBS215" s="93"/>
      <c r="CBT215" s="93"/>
      <c r="CBU215" s="93"/>
      <c r="CBV215" s="93"/>
      <c r="CBW215" s="93"/>
      <c r="CBX215" s="93"/>
      <c r="CBY215" s="93"/>
      <c r="CBZ215" s="93"/>
      <c r="CCA215" s="93"/>
      <c r="CCB215" s="93"/>
      <c r="CCC215" s="93"/>
      <c r="CCD215" s="93"/>
      <c r="CCJ215" s="93"/>
      <c r="CCM215" s="93"/>
      <c r="CCP215" s="93"/>
      <c r="CCS215" s="93"/>
      <c r="CCV215" s="93"/>
      <c r="CCY215" s="93"/>
      <c r="CDE215" s="93"/>
      <c r="CDN215" s="93"/>
      <c r="CDQ215" s="93"/>
      <c r="CDT215" s="93"/>
      <c r="CDW215" s="93"/>
      <c r="CEI215" s="93"/>
      <c r="CEO215" s="93"/>
      <c r="CER215" s="93"/>
      <c r="CEU215" s="93"/>
      <c r="CEX215" s="93"/>
      <c r="CFD215" s="93"/>
      <c r="CFG215" s="93"/>
      <c r="CFJ215" s="93"/>
      <c r="CFM215" s="93"/>
      <c r="CFO215" s="93"/>
      <c r="CFP215" s="93"/>
      <c r="CFU215" s="93"/>
      <c r="CFX215" s="93"/>
      <c r="CGA215" s="93"/>
      <c r="CGD215" s="93"/>
      <c r="CGG215" s="93"/>
      <c r="CGJ215" s="93"/>
      <c r="CGM215" s="93"/>
      <c r="CGS215" s="93"/>
      <c r="CGV215" s="93"/>
      <c r="CGY215" s="93"/>
      <c r="CHA215" s="93"/>
      <c r="CHB215" s="93"/>
      <c r="CHJ215" s="93"/>
      <c r="CHM215" s="93"/>
      <c r="CHP215" s="93"/>
      <c r="CIA215" s="93"/>
      <c r="CIB215" s="93"/>
      <c r="CIG215" s="93"/>
      <c r="CIK215" s="93"/>
      <c r="CIL215" s="93"/>
      <c r="CIT215" s="93"/>
      <c r="CIU215" s="93"/>
      <c r="CJU215" s="93"/>
      <c r="CJV215" s="93"/>
      <c r="CJW215" s="93"/>
      <c r="CJX215" s="93"/>
      <c r="CJY215" s="93"/>
      <c r="CJZ215" s="93"/>
      <c r="CKA215" s="93"/>
      <c r="CKB215" s="93"/>
      <c r="CKC215" s="93"/>
      <c r="CKD215" s="93"/>
      <c r="CKE215" s="93"/>
      <c r="CKF215" s="93"/>
      <c r="CKG215" s="93"/>
      <c r="CKH215" s="93"/>
      <c r="CKI215" s="93"/>
      <c r="CKJ215" s="93"/>
      <c r="CKK215" s="93"/>
      <c r="CKL215" s="93"/>
      <c r="CKM215" s="93"/>
      <c r="CKN215" s="93"/>
      <c r="CKO215" s="93"/>
      <c r="CKP215" s="93"/>
      <c r="CKQ215" s="93"/>
      <c r="CKR215" s="93"/>
      <c r="CKS215" s="93"/>
      <c r="CKT215" s="93"/>
      <c r="CKU215" s="93"/>
      <c r="CKV215" s="93"/>
      <c r="CKW215" s="93"/>
      <c r="CKX215" s="93"/>
      <c r="CKY215" s="93"/>
      <c r="CKZ215" s="93"/>
      <c r="CLA215" s="93"/>
      <c r="CLB215" s="93"/>
      <c r="CLC215" s="93"/>
      <c r="CLD215" s="93"/>
      <c r="CLE215" s="93"/>
      <c r="CLF215" s="93"/>
      <c r="CLG215" s="93"/>
      <c r="CLH215" s="93"/>
      <c r="CLI215" s="93"/>
      <c r="CLJ215" s="93"/>
      <c r="CLK215" s="93"/>
      <c r="CLL215" s="93"/>
      <c r="CLM215" s="93"/>
      <c r="CLN215" s="93"/>
      <c r="CLO215" s="93"/>
      <c r="CLP215" s="93"/>
      <c r="CLQ215" s="93"/>
      <c r="CLR215" s="93"/>
      <c r="CLS215" s="93"/>
      <c r="CLT215" s="93"/>
      <c r="CLU215" s="93"/>
      <c r="CLV215" s="93"/>
      <c r="CLW215" s="93"/>
      <c r="CLX215" s="93"/>
      <c r="CLY215" s="93"/>
      <c r="CLZ215" s="93"/>
      <c r="CMF215" s="93"/>
      <c r="CMI215" s="93"/>
      <c r="CML215" s="93"/>
      <c r="CMO215" s="93"/>
      <c r="CMR215" s="93"/>
      <c r="CMU215" s="93"/>
      <c r="CNA215" s="93"/>
      <c r="CNJ215" s="93"/>
      <c r="CNM215" s="93"/>
      <c r="CNP215" s="93"/>
      <c r="CNS215" s="93"/>
      <c r="COE215" s="93"/>
      <c r="COK215" s="93"/>
      <c r="CON215" s="93"/>
      <c r="COQ215" s="93"/>
      <c r="COT215" s="93"/>
      <c r="COZ215" s="93"/>
      <c r="CPC215" s="93"/>
      <c r="CPF215" s="93"/>
      <c r="CPI215" s="93"/>
      <c r="CPK215" s="93"/>
      <c r="CPL215" s="93"/>
      <c r="CPQ215" s="93"/>
      <c r="CPT215" s="93"/>
      <c r="CPW215" s="93"/>
      <c r="CPZ215" s="93"/>
      <c r="CQC215" s="93"/>
      <c r="CQF215" s="93"/>
      <c r="CQI215" s="93"/>
      <c r="CQO215" s="93"/>
      <c r="CQR215" s="93"/>
      <c r="CQU215" s="93"/>
      <c r="CQW215" s="93"/>
      <c r="CQX215" s="93"/>
      <c r="CRF215" s="93"/>
      <c r="CRI215" s="93"/>
      <c r="CRL215" s="93"/>
      <c r="CRW215" s="93"/>
      <c r="CRX215" s="93"/>
      <c r="CSC215" s="93"/>
      <c r="CSG215" s="93"/>
      <c r="CSH215" s="93"/>
      <c r="CSP215" s="93"/>
      <c r="CSQ215" s="93"/>
      <c r="CTQ215" s="93"/>
      <c r="CTR215" s="93"/>
      <c r="CTS215" s="93"/>
      <c r="CTT215" s="93"/>
      <c r="CTU215" s="93"/>
      <c r="CTV215" s="93"/>
      <c r="CTW215" s="93"/>
      <c r="CTX215" s="93"/>
      <c r="CTY215" s="93"/>
      <c r="CTZ215" s="93"/>
      <c r="CUA215" s="93"/>
      <c r="CUB215" s="93"/>
      <c r="CUC215" s="93"/>
      <c r="CUD215" s="93"/>
      <c r="CUE215" s="93"/>
      <c r="CUF215" s="93"/>
      <c r="CUG215" s="93"/>
      <c r="CUH215" s="93"/>
      <c r="CUI215" s="93"/>
      <c r="CUJ215" s="93"/>
      <c r="CUK215" s="93"/>
      <c r="CUL215" s="93"/>
      <c r="CUM215" s="93"/>
      <c r="CUN215" s="93"/>
      <c r="CUO215" s="93"/>
      <c r="CUP215" s="93"/>
      <c r="CUQ215" s="93"/>
      <c r="CUR215" s="93"/>
      <c r="CUS215" s="93"/>
      <c r="CUT215" s="93"/>
      <c r="CUU215" s="93"/>
      <c r="CUV215" s="93"/>
      <c r="CUW215" s="93"/>
      <c r="CUX215" s="93"/>
      <c r="CUY215" s="93"/>
      <c r="CUZ215" s="93"/>
      <c r="CVA215" s="93"/>
      <c r="CVB215" s="93"/>
      <c r="CVC215" s="93"/>
      <c r="CVD215" s="93"/>
      <c r="CVE215" s="93"/>
      <c r="CVF215" s="93"/>
      <c r="CVG215" s="93"/>
      <c r="CVH215" s="93"/>
      <c r="CVI215" s="93"/>
      <c r="CVJ215" s="93"/>
      <c r="CVK215" s="93"/>
      <c r="CVL215" s="93"/>
      <c r="CVM215" s="93"/>
      <c r="CVN215" s="93"/>
      <c r="CVO215" s="93"/>
      <c r="CVP215" s="93"/>
      <c r="CVQ215" s="93"/>
      <c r="CVR215" s="93"/>
      <c r="CVS215" s="93"/>
      <c r="CVT215" s="93"/>
      <c r="CVU215" s="93"/>
      <c r="CVV215" s="93"/>
      <c r="CWB215" s="93"/>
      <c r="CWE215" s="93"/>
      <c r="CWH215" s="93"/>
      <c r="CWK215" s="93"/>
      <c r="CWN215" s="93"/>
      <c r="CWQ215" s="93"/>
      <c r="CWW215" s="93"/>
      <c r="CXF215" s="93"/>
      <c r="CXI215" s="93"/>
      <c r="CXL215" s="93"/>
      <c r="CXO215" s="93"/>
      <c r="CYA215" s="93"/>
      <c r="CYG215" s="93"/>
      <c r="CYJ215" s="93"/>
      <c r="CYM215" s="93"/>
      <c r="CYP215" s="93"/>
      <c r="CYV215" s="93"/>
      <c r="CYY215" s="93"/>
      <c r="CZB215" s="93"/>
      <c r="CZE215" s="93"/>
      <c r="CZG215" s="93"/>
      <c r="CZH215" s="93"/>
      <c r="CZM215" s="93"/>
      <c r="CZP215" s="93"/>
      <c r="CZS215" s="93"/>
      <c r="CZV215" s="93"/>
      <c r="CZY215" s="93"/>
      <c r="DAB215" s="93"/>
      <c r="DAE215" s="93"/>
      <c r="DAK215" s="93"/>
      <c r="DAN215" s="93"/>
      <c r="DAQ215" s="93"/>
      <c r="DAS215" s="93"/>
      <c r="DAT215" s="93"/>
      <c r="DBB215" s="93"/>
      <c r="DBE215" s="93"/>
      <c r="DBH215" s="93"/>
      <c r="DBS215" s="93"/>
      <c r="DBT215" s="93"/>
      <c r="DBY215" s="93"/>
      <c r="DCC215" s="93"/>
      <c r="DCD215" s="93"/>
      <c r="DCL215" s="93"/>
      <c r="DCM215" s="93"/>
      <c r="DDM215" s="93"/>
      <c r="DDN215" s="93"/>
      <c r="DDO215" s="93"/>
      <c r="DDP215" s="93"/>
      <c r="DDQ215" s="93"/>
      <c r="DDR215" s="93"/>
      <c r="DDS215" s="93"/>
      <c r="DDT215" s="93"/>
      <c r="DDU215" s="93"/>
      <c r="DDV215" s="93"/>
      <c r="DDW215" s="93"/>
      <c r="DDX215" s="93"/>
      <c r="DDY215" s="93"/>
      <c r="DDZ215" s="93"/>
      <c r="DEA215" s="93"/>
      <c r="DEB215" s="93"/>
      <c r="DEC215" s="93"/>
      <c r="DED215" s="93"/>
      <c r="DEE215" s="93"/>
      <c r="DEF215" s="93"/>
      <c r="DEG215" s="93"/>
      <c r="DEH215" s="93"/>
      <c r="DEI215" s="93"/>
      <c r="DEJ215" s="93"/>
      <c r="DEK215" s="93"/>
      <c r="DEL215" s="93"/>
      <c r="DEM215" s="93"/>
      <c r="DEN215" s="93"/>
      <c r="DEO215" s="93"/>
      <c r="DEP215" s="93"/>
      <c r="DEQ215" s="93"/>
      <c r="DER215" s="93"/>
      <c r="DES215" s="93"/>
      <c r="DET215" s="93"/>
      <c r="DEU215" s="93"/>
      <c r="DEV215" s="93"/>
      <c r="DEW215" s="93"/>
      <c r="DEX215" s="93"/>
      <c r="DEY215" s="93"/>
      <c r="DEZ215" s="93"/>
      <c r="DFA215" s="93"/>
      <c r="DFB215" s="93"/>
      <c r="DFC215" s="93"/>
      <c r="DFD215" s="93"/>
      <c r="DFE215" s="93"/>
      <c r="DFF215" s="93"/>
      <c r="DFG215" s="93"/>
      <c r="DFH215" s="93"/>
      <c r="DFI215" s="93"/>
      <c r="DFJ215" s="93"/>
      <c r="DFK215" s="93"/>
      <c r="DFL215" s="93"/>
      <c r="DFM215" s="93"/>
      <c r="DFN215" s="93"/>
      <c r="DFO215" s="93"/>
      <c r="DFP215" s="93"/>
      <c r="DFQ215" s="93"/>
      <c r="DFR215" s="93"/>
      <c r="DFX215" s="93"/>
      <c r="DGA215" s="93"/>
      <c r="DGD215" s="93"/>
      <c r="DGG215" s="93"/>
      <c r="DGJ215" s="93"/>
      <c r="DGM215" s="93"/>
      <c r="DGS215" s="93"/>
      <c r="DHB215" s="93"/>
      <c r="DHE215" s="93"/>
      <c r="DHH215" s="93"/>
      <c r="DHK215" s="93"/>
      <c r="DHW215" s="93"/>
      <c r="DIC215" s="93"/>
      <c r="DIF215" s="93"/>
      <c r="DII215" s="93"/>
      <c r="DIL215" s="93"/>
      <c r="DIR215" s="93"/>
      <c r="DIU215" s="93"/>
      <c r="DIX215" s="93"/>
      <c r="DJA215" s="93"/>
      <c r="DJC215" s="93"/>
      <c r="DJD215" s="93"/>
      <c r="DJI215" s="93"/>
      <c r="DJL215" s="93"/>
      <c r="DJO215" s="93"/>
      <c r="DJR215" s="93"/>
      <c r="DJU215" s="93"/>
      <c r="DJX215" s="93"/>
      <c r="DKA215" s="93"/>
      <c r="DKG215" s="93"/>
      <c r="DKJ215" s="93"/>
      <c r="DKM215" s="93"/>
      <c r="DKO215" s="93"/>
      <c r="DKP215" s="93"/>
      <c r="DKX215" s="93"/>
      <c r="DLA215" s="93"/>
      <c r="DLD215" s="93"/>
      <c r="DLO215" s="93"/>
      <c r="DLP215" s="93"/>
      <c r="DLU215" s="93"/>
      <c r="DLY215" s="93"/>
      <c r="DLZ215" s="93"/>
      <c r="DMH215" s="93"/>
      <c r="DMI215" s="93"/>
      <c r="DNI215" s="93"/>
      <c r="DNJ215" s="93"/>
      <c r="DNK215" s="93"/>
      <c r="DNL215" s="93"/>
      <c r="DNM215" s="93"/>
      <c r="DNN215" s="93"/>
      <c r="DNO215" s="93"/>
      <c r="DNP215" s="93"/>
      <c r="DNQ215" s="93"/>
      <c r="DNR215" s="93"/>
      <c r="DNS215" s="93"/>
      <c r="DNT215" s="93"/>
      <c r="DNU215" s="93"/>
      <c r="DNV215" s="93"/>
      <c r="DNW215" s="93"/>
      <c r="DNX215" s="93"/>
      <c r="DNY215" s="93"/>
      <c r="DNZ215" s="93"/>
      <c r="DOA215" s="93"/>
      <c r="DOB215" s="93"/>
      <c r="DOC215" s="93"/>
      <c r="DOD215" s="93"/>
      <c r="DOE215" s="93"/>
      <c r="DOF215" s="93"/>
      <c r="DOG215" s="93"/>
      <c r="DOH215" s="93"/>
      <c r="DOI215" s="93"/>
      <c r="DOJ215" s="93"/>
      <c r="DOK215" s="93"/>
      <c r="DOL215" s="93"/>
      <c r="DOM215" s="93"/>
      <c r="DON215" s="93"/>
      <c r="DOO215" s="93"/>
      <c r="DOP215" s="93"/>
      <c r="DOQ215" s="93"/>
      <c r="DOR215" s="93"/>
      <c r="DOS215" s="93"/>
      <c r="DOT215" s="93"/>
      <c r="DOU215" s="93"/>
      <c r="DOV215" s="93"/>
      <c r="DOW215" s="93"/>
      <c r="DOX215" s="93"/>
      <c r="DOY215" s="93"/>
      <c r="DOZ215" s="93"/>
      <c r="DPA215" s="93"/>
      <c r="DPB215" s="93"/>
      <c r="DPC215" s="93"/>
      <c r="DPD215" s="93"/>
      <c r="DPE215" s="93"/>
      <c r="DPF215" s="93"/>
      <c r="DPG215" s="93"/>
      <c r="DPH215" s="93"/>
      <c r="DPI215" s="93"/>
      <c r="DPJ215" s="93"/>
      <c r="DPK215" s="93"/>
      <c r="DPL215" s="93"/>
      <c r="DPM215" s="93"/>
      <c r="DPN215" s="93"/>
      <c r="DPT215" s="93"/>
      <c r="DPW215" s="93"/>
      <c r="DPZ215" s="93"/>
      <c r="DQC215" s="93"/>
      <c r="DQF215" s="93"/>
      <c r="DQI215" s="93"/>
      <c r="DQO215" s="93"/>
      <c r="DQX215" s="93"/>
      <c r="DRA215" s="93"/>
      <c r="DRD215" s="93"/>
      <c r="DRG215" s="93"/>
      <c r="DRS215" s="93"/>
      <c r="DRY215" s="93"/>
      <c r="DSB215" s="93"/>
      <c r="DSE215" s="93"/>
      <c r="DSH215" s="93"/>
      <c r="DSN215" s="93"/>
      <c r="DSQ215" s="93"/>
      <c r="DST215" s="93"/>
      <c r="DSW215" s="93"/>
      <c r="DSY215" s="93"/>
      <c r="DSZ215" s="93"/>
      <c r="DTE215" s="93"/>
      <c r="DTH215" s="93"/>
      <c r="DTK215" s="93"/>
      <c r="DTN215" s="93"/>
      <c r="DTQ215" s="93"/>
      <c r="DTT215" s="93"/>
      <c r="DTW215" s="93"/>
      <c r="DUC215" s="93"/>
      <c r="DUF215" s="93"/>
      <c r="DUI215" s="93"/>
      <c r="DUK215" s="93"/>
      <c r="DUL215" s="93"/>
      <c r="DUT215" s="93"/>
      <c r="DUW215" s="93"/>
      <c r="DUZ215" s="93"/>
      <c r="DVK215" s="93"/>
      <c r="DVL215" s="93"/>
      <c r="DVQ215" s="93"/>
      <c r="DVU215" s="93"/>
      <c r="DVV215" s="93"/>
      <c r="DWD215" s="93"/>
      <c r="DWE215" s="93"/>
      <c r="DXE215" s="93"/>
      <c r="DXF215" s="93"/>
      <c r="DXG215" s="93"/>
      <c r="DXH215" s="93"/>
      <c r="DXI215" s="93"/>
      <c r="DXJ215" s="93"/>
      <c r="DXK215" s="93"/>
      <c r="DXL215" s="93"/>
      <c r="DXM215" s="93"/>
      <c r="DXN215" s="93"/>
      <c r="DXO215" s="93"/>
      <c r="DXP215" s="93"/>
      <c r="DXQ215" s="93"/>
      <c r="DXR215" s="93"/>
      <c r="DXS215" s="93"/>
      <c r="DXT215" s="93"/>
      <c r="DXU215" s="93"/>
      <c r="DXV215" s="93"/>
      <c r="DXW215" s="93"/>
      <c r="DXX215" s="93"/>
      <c r="DXY215" s="93"/>
      <c r="DXZ215" s="93"/>
      <c r="DYA215" s="93"/>
      <c r="DYB215" s="93"/>
      <c r="DYC215" s="93"/>
      <c r="DYD215" s="93"/>
      <c r="DYE215" s="93"/>
      <c r="DYF215" s="93"/>
      <c r="DYG215" s="93"/>
      <c r="DYH215" s="93"/>
      <c r="DYI215" s="93"/>
      <c r="DYJ215" s="93"/>
      <c r="DYK215" s="93"/>
      <c r="DYL215" s="93"/>
      <c r="DYM215" s="93"/>
      <c r="DYN215" s="93"/>
      <c r="DYO215" s="93"/>
      <c r="DYP215" s="93"/>
      <c r="DYQ215" s="93"/>
      <c r="DYR215" s="93"/>
      <c r="DYS215" s="93"/>
      <c r="DYT215" s="93"/>
      <c r="DYU215" s="93"/>
      <c r="DYV215" s="93"/>
      <c r="DYW215" s="93"/>
      <c r="DYX215" s="93"/>
      <c r="DYY215" s="93"/>
      <c r="DYZ215" s="93"/>
      <c r="DZA215" s="93"/>
      <c r="DZB215" s="93"/>
      <c r="DZC215" s="93"/>
      <c r="DZD215" s="93"/>
      <c r="DZE215" s="93"/>
      <c r="DZF215" s="93"/>
      <c r="DZG215" s="93"/>
      <c r="DZH215" s="93"/>
      <c r="DZI215" s="93"/>
      <c r="DZJ215" s="93"/>
      <c r="DZP215" s="93"/>
      <c r="DZS215" s="93"/>
      <c r="DZV215" s="93"/>
      <c r="DZY215" s="93"/>
      <c r="EAB215" s="93"/>
      <c r="EAE215" s="93"/>
      <c r="EAK215" s="93"/>
      <c r="EAT215" s="93"/>
      <c r="EAW215" s="93"/>
      <c r="EAZ215" s="93"/>
      <c r="EBC215" s="93"/>
      <c r="EBO215" s="93"/>
      <c r="EBU215" s="93"/>
      <c r="EBX215" s="93"/>
      <c r="ECA215" s="93"/>
      <c r="ECD215" s="93"/>
      <c r="ECJ215" s="93"/>
      <c r="ECM215" s="93"/>
      <c r="ECP215" s="93"/>
      <c r="ECS215" s="93"/>
      <c r="ECU215" s="93"/>
      <c r="ECV215" s="93"/>
      <c r="EDA215" s="93"/>
      <c r="EDD215" s="93"/>
      <c r="EDG215" s="93"/>
      <c r="EDJ215" s="93"/>
      <c r="EDM215" s="93"/>
      <c r="EDP215" s="93"/>
      <c r="EDS215" s="93"/>
      <c r="EDY215" s="93"/>
      <c r="EEB215" s="93"/>
      <c r="EEE215" s="93"/>
      <c r="EEG215" s="93"/>
      <c r="EEH215" s="93"/>
      <c r="EEP215" s="93"/>
      <c r="EES215" s="93"/>
      <c r="EEV215" s="93"/>
      <c r="EFG215" s="93"/>
      <c r="EFH215" s="93"/>
      <c r="EFM215" s="93"/>
      <c r="EFQ215" s="93"/>
      <c r="EFR215" s="93"/>
      <c r="EFZ215" s="93"/>
      <c r="EGA215" s="93"/>
      <c r="EHA215" s="93"/>
      <c r="EHB215" s="93"/>
      <c r="EHC215" s="93"/>
      <c r="EHD215" s="93"/>
      <c r="EHE215" s="93"/>
      <c r="EHF215" s="93"/>
      <c r="EHG215" s="93"/>
      <c r="EHH215" s="93"/>
      <c r="EHI215" s="93"/>
      <c r="EHJ215" s="93"/>
      <c r="EHK215" s="93"/>
      <c r="EHL215" s="93"/>
      <c r="EHM215" s="93"/>
      <c r="EHN215" s="93"/>
      <c r="EHO215" s="93"/>
      <c r="EHP215" s="93"/>
      <c r="EHQ215" s="93"/>
      <c r="EHR215" s="93"/>
      <c r="EHS215" s="93"/>
      <c r="EHT215" s="93"/>
      <c r="EHU215" s="93"/>
      <c r="EHV215" s="93"/>
      <c r="EHW215" s="93"/>
      <c r="EHX215" s="93"/>
      <c r="EHY215" s="93"/>
      <c r="EHZ215" s="93"/>
      <c r="EIA215" s="93"/>
      <c r="EIB215" s="93"/>
      <c r="EIC215" s="93"/>
      <c r="EID215" s="93"/>
      <c r="EIE215" s="93"/>
      <c r="EIF215" s="93"/>
      <c r="EIG215" s="93"/>
      <c r="EIH215" s="93"/>
      <c r="EII215" s="93"/>
      <c r="EIJ215" s="93"/>
      <c r="EIK215" s="93"/>
      <c r="EIL215" s="93"/>
      <c r="EIM215" s="93"/>
      <c r="EIN215" s="93"/>
      <c r="EIO215" s="93"/>
      <c r="EIP215" s="93"/>
      <c r="EIQ215" s="93"/>
      <c r="EIR215" s="93"/>
      <c r="EIS215" s="93"/>
      <c r="EIT215" s="93"/>
      <c r="EIU215" s="93"/>
      <c r="EIV215" s="93"/>
      <c r="EIW215" s="93"/>
      <c r="EIX215" s="93"/>
      <c r="EIY215" s="93"/>
      <c r="EIZ215" s="93"/>
      <c r="EJA215" s="93"/>
      <c r="EJB215" s="93"/>
      <c r="EJC215" s="93"/>
      <c r="EJD215" s="93"/>
      <c r="EJE215" s="93"/>
      <c r="EJF215" s="93"/>
      <c r="EJL215" s="93"/>
      <c r="EJO215" s="93"/>
      <c r="EJR215" s="93"/>
      <c r="EJU215" s="93"/>
      <c r="EJX215" s="93"/>
      <c r="EKA215" s="93"/>
      <c r="EKG215" s="93"/>
      <c r="EKP215" s="93"/>
      <c r="EKS215" s="93"/>
      <c r="EKV215" s="93"/>
      <c r="EKY215" s="93"/>
      <c r="ELK215" s="93"/>
      <c r="ELQ215" s="93"/>
      <c r="ELT215" s="93"/>
      <c r="ELW215" s="93"/>
      <c r="ELZ215" s="93"/>
      <c r="EMF215" s="93"/>
      <c r="EMI215" s="93"/>
      <c r="EML215" s="93"/>
      <c r="EMO215" s="93"/>
      <c r="EMQ215" s="93"/>
      <c r="EMR215" s="93"/>
      <c r="EMW215" s="93"/>
      <c r="EMZ215" s="93"/>
      <c r="ENC215" s="93"/>
      <c r="ENF215" s="93"/>
      <c r="ENI215" s="93"/>
      <c r="ENL215" s="93"/>
      <c r="ENO215" s="93"/>
      <c r="ENU215" s="93"/>
      <c r="ENX215" s="93"/>
      <c r="EOA215" s="93"/>
      <c r="EOC215" s="93"/>
      <c r="EOD215" s="93"/>
      <c r="EOL215" s="93"/>
      <c r="EOO215" s="93"/>
      <c r="EOR215" s="93"/>
      <c r="EPC215" s="93"/>
      <c r="EPD215" s="93"/>
      <c r="EPI215" s="93"/>
      <c r="EPM215" s="93"/>
      <c r="EPN215" s="93"/>
      <c r="EPV215" s="93"/>
      <c r="EPW215" s="93"/>
      <c r="EQW215" s="93"/>
      <c r="EQX215" s="93"/>
      <c r="EQY215" s="93"/>
      <c r="EQZ215" s="93"/>
      <c r="ERA215" s="93"/>
      <c r="ERB215" s="93"/>
      <c r="ERC215" s="93"/>
      <c r="ERD215" s="93"/>
      <c r="ERE215" s="93"/>
      <c r="ERF215" s="93"/>
      <c r="ERG215" s="93"/>
      <c r="ERH215" s="93"/>
      <c r="ERI215" s="93"/>
      <c r="ERJ215" s="93"/>
      <c r="ERK215" s="93"/>
      <c r="ERL215" s="93"/>
      <c r="ERM215" s="93"/>
      <c r="ERN215" s="93"/>
      <c r="ERO215" s="93"/>
      <c r="ERP215" s="93"/>
      <c r="ERQ215" s="93"/>
      <c r="ERR215" s="93"/>
      <c r="ERS215" s="93"/>
      <c r="ERT215" s="93"/>
      <c r="ERU215" s="93"/>
      <c r="ERV215" s="93"/>
      <c r="ERW215" s="93"/>
      <c r="ERX215" s="93"/>
      <c r="ERY215" s="93"/>
      <c r="ERZ215" s="93"/>
      <c r="ESA215" s="93"/>
      <c r="ESB215" s="93"/>
      <c r="ESC215" s="93"/>
      <c r="ESD215" s="93"/>
      <c r="ESE215" s="93"/>
      <c r="ESF215" s="93"/>
      <c r="ESG215" s="93"/>
      <c r="ESH215" s="93"/>
      <c r="ESI215" s="93"/>
      <c r="ESJ215" s="93"/>
      <c r="ESK215" s="93"/>
      <c r="ESL215" s="93"/>
      <c r="ESM215" s="93"/>
      <c r="ESN215" s="93"/>
      <c r="ESO215" s="93"/>
      <c r="ESP215" s="93"/>
      <c r="ESQ215" s="93"/>
      <c r="ESR215" s="93"/>
      <c r="ESS215" s="93"/>
      <c r="EST215" s="93"/>
      <c r="ESU215" s="93"/>
      <c r="ESV215" s="93"/>
      <c r="ESW215" s="93"/>
      <c r="ESX215" s="93"/>
      <c r="ESY215" s="93"/>
      <c r="ESZ215" s="93"/>
      <c r="ETA215" s="93"/>
      <c r="ETB215" s="93"/>
      <c r="ETH215" s="93"/>
      <c r="ETK215" s="93"/>
      <c r="ETN215" s="93"/>
      <c r="ETQ215" s="93"/>
      <c r="ETT215" s="93"/>
      <c r="ETW215" s="93"/>
      <c r="EUC215" s="93"/>
      <c r="EUL215" s="93"/>
      <c r="EUO215" s="93"/>
      <c r="EUR215" s="93"/>
      <c r="EUU215" s="93"/>
      <c r="EVG215" s="93"/>
      <c r="EVM215" s="93"/>
      <c r="EVP215" s="93"/>
      <c r="EVS215" s="93"/>
      <c r="EVV215" s="93"/>
      <c r="EWB215" s="93"/>
      <c r="EWE215" s="93"/>
      <c r="EWH215" s="93"/>
      <c r="EWK215" s="93"/>
      <c r="EWM215" s="93"/>
      <c r="EWN215" s="93"/>
      <c r="EWS215" s="93"/>
      <c r="EWV215" s="93"/>
      <c r="EWY215" s="93"/>
      <c r="EXB215" s="93"/>
      <c r="EXE215" s="93"/>
      <c r="EXH215" s="93"/>
      <c r="EXK215" s="93"/>
      <c r="EXQ215" s="93"/>
      <c r="EXT215" s="93"/>
      <c r="EXW215" s="93"/>
      <c r="EXY215" s="93"/>
      <c r="EXZ215" s="93"/>
      <c r="EYH215" s="93"/>
      <c r="EYK215" s="93"/>
      <c r="EYN215" s="93"/>
      <c r="EYY215" s="93"/>
      <c r="EYZ215" s="93"/>
      <c r="EZE215" s="93"/>
      <c r="EZI215" s="93"/>
      <c r="EZJ215" s="93"/>
      <c r="EZR215" s="93"/>
      <c r="EZS215" s="93"/>
      <c r="FAS215" s="93"/>
      <c r="FAT215" s="93"/>
      <c r="FAU215" s="93"/>
      <c r="FAV215" s="93"/>
      <c r="FAW215" s="93"/>
      <c r="FAX215" s="93"/>
      <c r="FAY215" s="93"/>
      <c r="FAZ215" s="93"/>
      <c r="FBA215" s="93"/>
      <c r="FBB215" s="93"/>
      <c r="FBC215" s="93"/>
      <c r="FBD215" s="93"/>
      <c r="FBE215" s="93"/>
      <c r="FBF215" s="93"/>
      <c r="FBG215" s="93"/>
      <c r="FBH215" s="93"/>
      <c r="FBI215" s="93"/>
      <c r="FBJ215" s="93"/>
      <c r="FBK215" s="93"/>
      <c r="FBL215" s="93"/>
      <c r="FBM215" s="93"/>
      <c r="FBN215" s="93"/>
      <c r="FBO215" s="93"/>
      <c r="FBP215" s="93"/>
      <c r="FBQ215" s="93"/>
      <c r="FBR215" s="93"/>
      <c r="FBS215" s="93"/>
      <c r="FBT215" s="93"/>
      <c r="FBU215" s="93"/>
      <c r="FBV215" s="93"/>
      <c r="FBW215" s="93"/>
      <c r="FBX215" s="93"/>
      <c r="FBY215" s="93"/>
      <c r="FBZ215" s="93"/>
      <c r="FCA215" s="93"/>
      <c r="FCB215" s="93"/>
      <c r="FCC215" s="93"/>
      <c r="FCD215" s="93"/>
      <c r="FCE215" s="93"/>
      <c r="FCF215" s="93"/>
      <c r="FCG215" s="93"/>
      <c r="FCH215" s="93"/>
      <c r="FCI215" s="93"/>
      <c r="FCJ215" s="93"/>
      <c r="FCK215" s="93"/>
      <c r="FCL215" s="93"/>
      <c r="FCM215" s="93"/>
      <c r="FCN215" s="93"/>
      <c r="FCO215" s="93"/>
      <c r="FCP215" s="93"/>
      <c r="FCQ215" s="93"/>
      <c r="FCR215" s="93"/>
      <c r="FCS215" s="93"/>
      <c r="FCT215" s="93"/>
      <c r="FCU215" s="93"/>
      <c r="FCV215" s="93"/>
      <c r="FCW215" s="93"/>
      <c r="FCX215" s="93"/>
      <c r="FDD215" s="93"/>
      <c r="FDG215" s="93"/>
      <c r="FDJ215" s="93"/>
      <c r="FDM215" s="93"/>
      <c r="FDP215" s="93"/>
      <c r="FDS215" s="93"/>
      <c r="FDY215" s="93"/>
      <c r="FEH215" s="93"/>
      <c r="FEK215" s="93"/>
      <c r="FEN215" s="93"/>
      <c r="FEQ215" s="93"/>
      <c r="FFC215" s="93"/>
      <c r="FFI215" s="93"/>
      <c r="FFL215" s="93"/>
      <c r="FFO215" s="93"/>
      <c r="FFR215" s="93"/>
      <c r="FFX215" s="93"/>
      <c r="FGA215" s="93"/>
      <c r="FGD215" s="93"/>
      <c r="FGG215" s="93"/>
      <c r="FGI215" s="93"/>
      <c r="FGJ215" s="93"/>
      <c r="FGO215" s="93"/>
      <c r="FGR215" s="93"/>
      <c r="FGU215" s="93"/>
      <c r="FGX215" s="93"/>
      <c r="FHA215" s="93"/>
      <c r="FHD215" s="93"/>
      <c r="FHG215" s="93"/>
      <c r="FHM215" s="93"/>
      <c r="FHP215" s="93"/>
      <c r="FHS215" s="93"/>
      <c r="FHU215" s="93"/>
      <c r="FHV215" s="93"/>
      <c r="FID215" s="93"/>
      <c r="FIG215" s="93"/>
      <c r="FIJ215" s="93"/>
      <c r="FIU215" s="93"/>
      <c r="FIV215" s="93"/>
      <c r="FJA215" s="93"/>
      <c r="FJE215" s="93"/>
      <c r="FJF215" s="93"/>
      <c r="FJN215" s="93"/>
      <c r="FJO215" s="93"/>
      <c r="FKO215" s="93"/>
      <c r="FKP215" s="93"/>
      <c r="FKQ215" s="93"/>
      <c r="FKR215" s="93"/>
      <c r="FKS215" s="93"/>
      <c r="FKT215" s="93"/>
      <c r="FKU215" s="93"/>
      <c r="FKV215" s="93"/>
      <c r="FKW215" s="93"/>
      <c r="FKX215" s="93"/>
      <c r="FKY215" s="93"/>
      <c r="FKZ215" s="93"/>
      <c r="FLA215" s="93"/>
      <c r="FLB215" s="93"/>
      <c r="FLC215" s="93"/>
      <c r="FLD215" s="93"/>
      <c r="FLE215" s="93"/>
      <c r="FLF215" s="93"/>
      <c r="FLG215" s="93"/>
      <c r="FLH215" s="93"/>
      <c r="FLI215" s="93"/>
      <c r="FLJ215" s="93"/>
      <c r="FLK215" s="93"/>
      <c r="FLL215" s="93"/>
      <c r="FLM215" s="93"/>
      <c r="FLN215" s="93"/>
      <c r="FLO215" s="93"/>
      <c r="FLP215" s="93"/>
      <c r="FLQ215" s="93"/>
      <c r="FLR215" s="93"/>
      <c r="FLS215" s="93"/>
      <c r="FLT215" s="93"/>
      <c r="FLU215" s="93"/>
      <c r="FLV215" s="93"/>
      <c r="FLW215" s="93"/>
      <c r="FLX215" s="93"/>
      <c r="FLY215" s="93"/>
      <c r="FLZ215" s="93"/>
      <c r="FMA215" s="93"/>
      <c r="FMB215" s="93"/>
      <c r="FMC215" s="93"/>
      <c r="FMD215" s="93"/>
      <c r="FME215" s="93"/>
      <c r="FMF215" s="93"/>
      <c r="FMG215" s="93"/>
      <c r="FMH215" s="93"/>
      <c r="FMI215" s="93"/>
      <c r="FMJ215" s="93"/>
      <c r="FMK215" s="93"/>
      <c r="FML215" s="93"/>
      <c r="FMM215" s="93"/>
      <c r="FMN215" s="93"/>
      <c r="FMO215" s="93"/>
      <c r="FMP215" s="93"/>
      <c r="FMQ215" s="93"/>
      <c r="FMR215" s="93"/>
      <c r="FMS215" s="93"/>
      <c r="FMT215" s="93"/>
      <c r="FMZ215" s="93"/>
      <c r="FNC215" s="93"/>
      <c r="FNF215" s="93"/>
      <c r="FNI215" s="93"/>
      <c r="FNL215" s="93"/>
      <c r="FNO215" s="93"/>
      <c r="FNU215" s="93"/>
      <c r="FOD215" s="93"/>
      <c r="FOG215" s="93"/>
      <c r="FOJ215" s="93"/>
      <c r="FOM215" s="93"/>
      <c r="FOY215" s="93"/>
      <c r="FPE215" s="93"/>
      <c r="FPH215" s="93"/>
      <c r="FPK215" s="93"/>
      <c r="FPN215" s="93"/>
      <c r="FPT215" s="93"/>
      <c r="FPW215" s="93"/>
      <c r="FPZ215" s="93"/>
      <c r="FQC215" s="93"/>
      <c r="FQE215" s="93"/>
      <c r="FQF215" s="93"/>
      <c r="FQK215" s="93"/>
      <c r="FQN215" s="93"/>
      <c r="FQQ215" s="93"/>
      <c r="FQT215" s="93"/>
      <c r="FQW215" s="93"/>
      <c r="FQZ215" s="93"/>
      <c r="FRC215" s="93"/>
      <c r="FRI215" s="93"/>
      <c r="FRL215" s="93"/>
      <c r="FRO215" s="93"/>
      <c r="FRQ215" s="93"/>
      <c r="FRR215" s="93"/>
      <c r="FRZ215" s="93"/>
      <c r="FSC215" s="93"/>
      <c r="FSF215" s="93"/>
      <c r="FSQ215" s="93"/>
      <c r="FSR215" s="93"/>
      <c r="FSW215" s="93"/>
      <c r="FTA215" s="93"/>
      <c r="FTB215" s="93"/>
      <c r="FTJ215" s="93"/>
      <c r="FTK215" s="93"/>
      <c r="FUK215" s="93"/>
      <c r="FUL215" s="93"/>
      <c r="FUM215" s="93"/>
      <c r="FUN215" s="93"/>
      <c r="FUO215" s="93"/>
      <c r="FUP215" s="93"/>
      <c r="FUQ215" s="93"/>
      <c r="FUR215" s="93"/>
      <c r="FUS215" s="93"/>
      <c r="FUT215" s="93"/>
      <c r="FUU215" s="93"/>
      <c r="FUV215" s="93"/>
      <c r="FUW215" s="93"/>
      <c r="FUX215" s="93"/>
      <c r="FUY215" s="93"/>
      <c r="FUZ215" s="93"/>
      <c r="FVA215" s="93"/>
      <c r="FVB215" s="93"/>
      <c r="FVC215" s="93"/>
      <c r="FVD215" s="93"/>
      <c r="FVE215" s="93"/>
      <c r="FVF215" s="93"/>
      <c r="FVG215" s="93"/>
      <c r="FVH215" s="93"/>
      <c r="FVI215" s="93"/>
      <c r="FVJ215" s="93"/>
      <c r="FVK215" s="93"/>
      <c r="FVL215" s="93"/>
      <c r="FVM215" s="93"/>
      <c r="FVN215" s="93"/>
      <c r="FVO215" s="93"/>
      <c r="FVP215" s="93"/>
      <c r="FVQ215" s="93"/>
      <c r="FVR215" s="93"/>
      <c r="FVS215" s="93"/>
      <c r="FVT215" s="93"/>
      <c r="FVU215" s="93"/>
      <c r="FVV215" s="93"/>
      <c r="FVW215" s="93"/>
      <c r="FVX215" s="93"/>
      <c r="FVY215" s="93"/>
      <c r="FVZ215" s="93"/>
      <c r="FWA215" s="93"/>
      <c r="FWB215" s="93"/>
      <c r="FWC215" s="93"/>
      <c r="FWD215" s="93"/>
      <c r="FWE215" s="93"/>
      <c r="FWF215" s="93"/>
      <c r="FWG215" s="93"/>
      <c r="FWH215" s="93"/>
      <c r="FWI215" s="93"/>
      <c r="FWJ215" s="93"/>
      <c r="FWK215" s="93"/>
      <c r="FWL215" s="93"/>
      <c r="FWM215" s="93"/>
      <c r="FWN215" s="93"/>
      <c r="FWO215" s="93"/>
      <c r="FWP215" s="93"/>
      <c r="FWV215" s="93"/>
      <c r="FWY215" s="93"/>
      <c r="FXB215" s="93"/>
      <c r="FXE215" s="93"/>
      <c r="FXH215" s="93"/>
      <c r="FXK215" s="93"/>
      <c r="FXQ215" s="93"/>
      <c r="FXZ215" s="93"/>
      <c r="FYC215" s="93"/>
      <c r="FYF215" s="93"/>
      <c r="FYI215" s="93"/>
      <c r="FYU215" s="93"/>
      <c r="FZA215" s="93"/>
      <c r="FZD215" s="93"/>
      <c r="FZG215" s="93"/>
      <c r="FZJ215" s="93"/>
      <c r="FZP215" s="93"/>
      <c r="FZS215" s="93"/>
      <c r="FZV215" s="93"/>
      <c r="FZY215" s="93"/>
      <c r="GAA215" s="93"/>
      <c r="GAB215" s="93"/>
      <c r="GAG215" s="93"/>
      <c r="GAJ215" s="93"/>
      <c r="GAM215" s="93"/>
      <c r="GAP215" s="93"/>
      <c r="GAS215" s="93"/>
      <c r="GAV215" s="93"/>
      <c r="GAY215" s="93"/>
      <c r="GBE215" s="93"/>
      <c r="GBH215" s="93"/>
      <c r="GBK215" s="93"/>
      <c r="GBM215" s="93"/>
      <c r="GBN215" s="93"/>
      <c r="GBV215" s="93"/>
      <c r="GBY215" s="93"/>
      <c r="GCB215" s="93"/>
      <c r="GCM215" s="93"/>
      <c r="GCN215" s="93"/>
      <c r="GCS215" s="93"/>
      <c r="GCW215" s="93"/>
      <c r="GCX215" s="93"/>
      <c r="GDF215" s="93"/>
      <c r="GDG215" s="93"/>
      <c r="GEG215" s="93"/>
      <c r="GEH215" s="93"/>
      <c r="GEI215" s="93"/>
      <c r="GEJ215" s="93"/>
      <c r="GEK215" s="93"/>
      <c r="GEL215" s="93"/>
      <c r="GEM215" s="93"/>
      <c r="GEN215" s="93"/>
      <c r="GEO215" s="93"/>
      <c r="GEP215" s="93"/>
      <c r="GEQ215" s="93"/>
      <c r="GER215" s="93"/>
      <c r="GES215" s="93"/>
      <c r="GET215" s="93"/>
      <c r="GEU215" s="93"/>
      <c r="GEV215" s="93"/>
      <c r="GEW215" s="93"/>
      <c r="GEX215" s="93"/>
      <c r="GEY215" s="93"/>
      <c r="GEZ215" s="93"/>
      <c r="GFA215" s="93"/>
      <c r="GFB215" s="93"/>
      <c r="GFC215" s="93"/>
      <c r="GFD215" s="93"/>
      <c r="GFE215" s="93"/>
      <c r="GFF215" s="93"/>
      <c r="GFG215" s="93"/>
      <c r="GFH215" s="93"/>
      <c r="GFI215" s="93"/>
      <c r="GFJ215" s="93"/>
      <c r="GFK215" s="93"/>
      <c r="GFL215" s="93"/>
      <c r="GFM215" s="93"/>
      <c r="GFN215" s="93"/>
      <c r="GFO215" s="93"/>
      <c r="GFP215" s="93"/>
      <c r="GFQ215" s="93"/>
      <c r="GFR215" s="93"/>
      <c r="GFS215" s="93"/>
      <c r="GFT215" s="93"/>
      <c r="GFU215" s="93"/>
      <c r="GFV215" s="93"/>
      <c r="GFW215" s="93"/>
      <c r="GFX215" s="93"/>
      <c r="GFY215" s="93"/>
      <c r="GFZ215" s="93"/>
      <c r="GGA215" s="93"/>
      <c r="GGB215" s="93"/>
      <c r="GGC215" s="93"/>
      <c r="GGD215" s="93"/>
      <c r="GGE215" s="93"/>
      <c r="GGF215" s="93"/>
      <c r="GGG215" s="93"/>
      <c r="GGH215" s="93"/>
      <c r="GGI215" s="93"/>
      <c r="GGJ215" s="93"/>
      <c r="GGK215" s="93"/>
      <c r="GGL215" s="93"/>
      <c r="GGR215" s="93"/>
      <c r="GGU215" s="93"/>
      <c r="GGX215" s="93"/>
      <c r="GHA215" s="93"/>
      <c r="GHD215" s="93"/>
      <c r="GHG215" s="93"/>
      <c r="GHM215" s="93"/>
      <c r="GHV215" s="93"/>
      <c r="GHY215" s="93"/>
      <c r="GIB215" s="93"/>
      <c r="GIE215" s="93"/>
      <c r="GIQ215" s="93"/>
      <c r="GIW215" s="93"/>
      <c r="GIZ215" s="93"/>
      <c r="GJC215" s="93"/>
      <c r="GJF215" s="93"/>
      <c r="GJL215" s="93"/>
      <c r="GJO215" s="93"/>
      <c r="GJR215" s="93"/>
      <c r="GJU215" s="93"/>
      <c r="GJW215" s="93"/>
      <c r="GJX215" s="93"/>
      <c r="GKC215" s="93"/>
      <c r="GKF215" s="93"/>
      <c r="GKI215" s="93"/>
      <c r="GKL215" s="93"/>
      <c r="GKO215" s="93"/>
      <c r="GKR215" s="93"/>
      <c r="GKU215" s="93"/>
      <c r="GLA215" s="93"/>
      <c r="GLD215" s="93"/>
      <c r="GLG215" s="93"/>
      <c r="GLI215" s="93"/>
      <c r="GLJ215" s="93"/>
      <c r="GLR215" s="93"/>
      <c r="GLU215" s="93"/>
      <c r="GLX215" s="93"/>
      <c r="GMI215" s="93"/>
      <c r="GMJ215" s="93"/>
      <c r="GMO215" s="93"/>
      <c r="GMS215" s="93"/>
      <c r="GMT215" s="93"/>
      <c r="GNB215" s="93"/>
      <c r="GNC215" s="93"/>
      <c r="GOC215" s="93"/>
      <c r="GOD215" s="93"/>
      <c r="GOE215" s="93"/>
      <c r="GOF215" s="93"/>
      <c r="GOG215" s="93"/>
      <c r="GOH215" s="93"/>
      <c r="GOI215" s="93"/>
      <c r="GOJ215" s="93"/>
      <c r="GOK215" s="93"/>
      <c r="GOL215" s="93"/>
      <c r="GOM215" s="93"/>
      <c r="GON215" s="93"/>
      <c r="GOO215" s="93"/>
      <c r="GOP215" s="93"/>
      <c r="GOQ215" s="93"/>
      <c r="GOR215" s="93"/>
      <c r="GOS215" s="93"/>
      <c r="GOT215" s="93"/>
      <c r="GOU215" s="93"/>
      <c r="GOV215" s="93"/>
      <c r="GOW215" s="93"/>
      <c r="GOX215" s="93"/>
      <c r="GOY215" s="93"/>
      <c r="GOZ215" s="93"/>
      <c r="GPA215" s="93"/>
      <c r="GPB215" s="93"/>
      <c r="GPC215" s="93"/>
      <c r="GPD215" s="93"/>
      <c r="GPE215" s="93"/>
      <c r="GPF215" s="93"/>
      <c r="GPG215" s="93"/>
      <c r="GPH215" s="93"/>
      <c r="GPI215" s="93"/>
      <c r="GPJ215" s="93"/>
      <c r="GPK215" s="93"/>
      <c r="GPL215" s="93"/>
      <c r="GPM215" s="93"/>
      <c r="GPN215" s="93"/>
      <c r="GPO215" s="93"/>
      <c r="GPP215" s="93"/>
      <c r="GPQ215" s="93"/>
      <c r="GPR215" s="93"/>
      <c r="GPS215" s="93"/>
      <c r="GPT215" s="93"/>
      <c r="GPU215" s="93"/>
      <c r="GPV215" s="93"/>
      <c r="GPW215" s="93"/>
      <c r="GPX215" s="93"/>
      <c r="GPY215" s="93"/>
      <c r="GPZ215" s="93"/>
      <c r="GQA215" s="93"/>
      <c r="GQB215" s="93"/>
      <c r="GQC215" s="93"/>
      <c r="GQD215" s="93"/>
      <c r="GQE215" s="93"/>
      <c r="GQF215" s="93"/>
      <c r="GQG215" s="93"/>
      <c r="GQH215" s="93"/>
      <c r="GQN215" s="93"/>
      <c r="GQQ215" s="93"/>
      <c r="GQT215" s="93"/>
      <c r="GQW215" s="93"/>
      <c r="GQZ215" s="93"/>
      <c r="GRC215" s="93"/>
      <c r="GRI215" s="93"/>
      <c r="GRR215" s="93"/>
      <c r="GRU215" s="93"/>
      <c r="GRX215" s="93"/>
      <c r="GSA215" s="93"/>
      <c r="GSM215" s="93"/>
      <c r="GSS215" s="93"/>
      <c r="GSV215" s="93"/>
      <c r="GSY215" s="93"/>
      <c r="GTB215" s="93"/>
      <c r="GTH215" s="93"/>
      <c r="GTK215" s="93"/>
      <c r="GTN215" s="93"/>
      <c r="GTQ215" s="93"/>
      <c r="GTS215" s="93"/>
      <c r="GTT215" s="93"/>
      <c r="GTY215" s="93"/>
      <c r="GUB215" s="93"/>
      <c r="GUE215" s="93"/>
      <c r="GUH215" s="93"/>
      <c r="GUK215" s="93"/>
      <c r="GUN215" s="93"/>
      <c r="GUQ215" s="93"/>
      <c r="GUW215" s="93"/>
      <c r="GUZ215" s="93"/>
      <c r="GVC215" s="93"/>
      <c r="GVE215" s="93"/>
      <c r="GVF215" s="93"/>
      <c r="GVN215" s="93"/>
      <c r="GVQ215" s="93"/>
      <c r="GVT215" s="93"/>
      <c r="GWE215" s="93"/>
      <c r="GWF215" s="93"/>
      <c r="GWK215" s="93"/>
      <c r="GWO215" s="93"/>
      <c r="GWP215" s="93"/>
      <c r="GWX215" s="93"/>
      <c r="GWY215" s="93"/>
      <c r="GXY215" s="93"/>
      <c r="GXZ215" s="93"/>
      <c r="GYA215" s="93"/>
      <c r="GYB215" s="93"/>
      <c r="GYC215" s="93"/>
      <c r="GYD215" s="93"/>
      <c r="GYE215" s="93"/>
      <c r="GYF215" s="93"/>
      <c r="GYG215" s="93"/>
      <c r="GYH215" s="93"/>
      <c r="GYI215" s="93"/>
      <c r="GYJ215" s="93"/>
      <c r="GYK215" s="93"/>
      <c r="GYL215" s="93"/>
      <c r="GYM215" s="93"/>
      <c r="GYN215" s="93"/>
      <c r="GYO215" s="93"/>
      <c r="GYP215" s="93"/>
      <c r="GYQ215" s="93"/>
      <c r="GYR215" s="93"/>
      <c r="GYS215" s="93"/>
      <c r="GYT215" s="93"/>
      <c r="GYU215" s="93"/>
      <c r="GYV215" s="93"/>
      <c r="GYW215" s="93"/>
      <c r="GYX215" s="93"/>
      <c r="GYY215" s="93"/>
      <c r="GYZ215" s="93"/>
      <c r="GZA215" s="93"/>
      <c r="GZB215" s="93"/>
      <c r="GZC215" s="93"/>
      <c r="GZD215" s="93"/>
      <c r="GZE215" s="93"/>
      <c r="GZF215" s="93"/>
      <c r="GZG215" s="93"/>
      <c r="GZH215" s="93"/>
      <c r="GZI215" s="93"/>
      <c r="GZJ215" s="93"/>
      <c r="GZK215" s="93"/>
      <c r="GZL215" s="93"/>
      <c r="GZM215" s="93"/>
      <c r="GZN215" s="93"/>
      <c r="GZO215" s="93"/>
      <c r="GZP215" s="93"/>
      <c r="GZQ215" s="93"/>
      <c r="GZR215" s="93"/>
      <c r="GZS215" s="93"/>
      <c r="GZT215" s="93"/>
      <c r="GZU215" s="93"/>
      <c r="GZV215" s="93"/>
      <c r="GZW215" s="93"/>
      <c r="GZX215" s="93"/>
      <c r="GZY215" s="93"/>
      <c r="GZZ215" s="93"/>
      <c r="HAA215" s="93"/>
      <c r="HAB215" s="93"/>
      <c r="HAC215" s="93"/>
      <c r="HAD215" s="93"/>
      <c r="HAJ215" s="93"/>
      <c r="HAM215" s="93"/>
      <c r="HAP215" s="93"/>
      <c r="HAS215" s="93"/>
      <c r="HAV215" s="93"/>
      <c r="HAY215" s="93"/>
      <c r="HBE215" s="93"/>
      <c r="HBN215" s="93"/>
      <c r="HBQ215" s="93"/>
      <c r="HBT215" s="93"/>
      <c r="HBW215" s="93"/>
      <c r="HCI215" s="93"/>
      <c r="HCO215" s="93"/>
      <c r="HCR215" s="93"/>
      <c r="HCU215" s="93"/>
      <c r="HCX215" s="93"/>
      <c r="HDD215" s="93"/>
      <c r="HDG215" s="93"/>
      <c r="HDJ215" s="93"/>
      <c r="HDM215" s="93"/>
      <c r="HDO215" s="93"/>
      <c r="HDP215" s="93"/>
      <c r="HDU215" s="93"/>
      <c r="HDX215" s="93"/>
      <c r="HEA215" s="93"/>
      <c r="HED215" s="93"/>
      <c r="HEG215" s="93"/>
      <c r="HEJ215" s="93"/>
      <c r="HEM215" s="93"/>
      <c r="HES215" s="93"/>
      <c r="HEV215" s="93"/>
      <c r="HEY215" s="93"/>
      <c r="HFA215" s="93"/>
      <c r="HFB215" s="93"/>
      <c r="HFJ215" s="93"/>
      <c r="HFM215" s="93"/>
      <c r="HFP215" s="93"/>
      <c r="HGA215" s="93"/>
      <c r="HGB215" s="93"/>
      <c r="HGG215" s="93"/>
      <c r="HGK215" s="93"/>
      <c r="HGL215" s="93"/>
      <c r="HGT215" s="93"/>
      <c r="HGU215" s="93"/>
      <c r="HHU215" s="93"/>
      <c r="HHV215" s="93"/>
      <c r="HHW215" s="93"/>
      <c r="HHX215" s="93"/>
      <c r="HHY215" s="93"/>
      <c r="HHZ215" s="93"/>
      <c r="HIA215" s="93"/>
      <c r="HIB215" s="93"/>
      <c r="HIC215" s="93"/>
      <c r="HID215" s="93"/>
      <c r="HIE215" s="93"/>
      <c r="HIF215" s="93"/>
      <c r="HIG215" s="93"/>
      <c r="HIH215" s="93"/>
      <c r="HII215" s="93"/>
      <c r="HIJ215" s="93"/>
      <c r="HIK215" s="93"/>
      <c r="HIL215" s="93"/>
      <c r="HIM215" s="93"/>
      <c r="HIN215" s="93"/>
      <c r="HIO215" s="93"/>
      <c r="HIP215" s="93"/>
      <c r="HIQ215" s="93"/>
      <c r="HIR215" s="93"/>
      <c r="HIS215" s="93"/>
      <c r="HIT215" s="93"/>
      <c r="HIU215" s="93"/>
      <c r="HIV215" s="93"/>
      <c r="HIW215" s="93"/>
      <c r="HIX215" s="93"/>
      <c r="HIY215" s="93"/>
      <c r="HIZ215" s="93"/>
      <c r="HJA215" s="93"/>
      <c r="HJB215" s="93"/>
      <c r="HJC215" s="93"/>
      <c r="HJD215" s="93"/>
      <c r="HJE215" s="93"/>
      <c r="HJF215" s="93"/>
      <c r="HJG215" s="93"/>
      <c r="HJH215" s="93"/>
      <c r="HJI215" s="93"/>
      <c r="HJJ215" s="93"/>
      <c r="HJK215" s="93"/>
      <c r="HJL215" s="93"/>
      <c r="HJM215" s="93"/>
      <c r="HJN215" s="93"/>
      <c r="HJO215" s="93"/>
      <c r="HJP215" s="93"/>
      <c r="HJQ215" s="93"/>
      <c r="HJR215" s="93"/>
      <c r="HJS215" s="93"/>
      <c r="HJT215" s="93"/>
      <c r="HJU215" s="93"/>
      <c r="HJV215" s="93"/>
      <c r="HJW215" s="93"/>
      <c r="HJX215" s="93"/>
      <c r="HJY215" s="93"/>
      <c r="HJZ215" s="93"/>
      <c r="HKF215" s="93"/>
      <c r="HKI215" s="93"/>
      <c r="HKL215" s="93"/>
      <c r="HKO215" s="93"/>
      <c r="HKR215" s="93"/>
      <c r="HKU215" s="93"/>
      <c r="HLA215" s="93"/>
      <c r="HLJ215" s="93"/>
      <c r="HLM215" s="93"/>
      <c r="HLP215" s="93"/>
      <c r="HLS215" s="93"/>
      <c r="HME215" s="93"/>
      <c r="HMK215" s="93"/>
      <c r="HMN215" s="93"/>
      <c r="HMQ215" s="93"/>
      <c r="HMT215" s="93"/>
      <c r="HMZ215" s="93"/>
      <c r="HNC215" s="93"/>
      <c r="HNF215" s="93"/>
      <c r="HNI215" s="93"/>
      <c r="HNK215" s="93"/>
      <c r="HNL215" s="93"/>
      <c r="HNQ215" s="93"/>
      <c r="HNT215" s="93"/>
      <c r="HNW215" s="93"/>
      <c r="HNZ215" s="93"/>
      <c r="HOC215" s="93"/>
      <c r="HOF215" s="93"/>
      <c r="HOI215" s="93"/>
      <c r="HOO215" s="93"/>
      <c r="HOR215" s="93"/>
      <c r="HOU215" s="93"/>
      <c r="HOW215" s="93"/>
      <c r="HOX215" s="93"/>
      <c r="HPF215" s="93"/>
      <c r="HPI215" s="93"/>
      <c r="HPL215" s="93"/>
      <c r="HPW215" s="93"/>
      <c r="HPX215" s="93"/>
      <c r="HQC215" s="93"/>
      <c r="HQG215" s="93"/>
      <c r="HQH215" s="93"/>
      <c r="HQP215" s="93"/>
      <c r="HQQ215" s="93"/>
      <c r="HRQ215" s="93"/>
      <c r="HRR215" s="93"/>
      <c r="HRS215" s="93"/>
      <c r="HRT215" s="93"/>
      <c r="HRU215" s="93"/>
      <c r="HRV215" s="93"/>
      <c r="HRW215" s="93"/>
      <c r="HRX215" s="93"/>
      <c r="HRY215" s="93"/>
      <c r="HRZ215" s="93"/>
      <c r="HSA215" s="93"/>
      <c r="HSB215" s="93"/>
      <c r="HSC215" s="93"/>
      <c r="HSD215" s="93"/>
      <c r="HSE215" s="93"/>
      <c r="HSF215" s="93"/>
      <c r="HSG215" s="93"/>
      <c r="HSH215" s="93"/>
      <c r="HSI215" s="93"/>
      <c r="HSJ215" s="93"/>
      <c r="HSK215" s="93"/>
      <c r="HSL215" s="93"/>
      <c r="HSM215" s="93"/>
      <c r="HSN215" s="93"/>
      <c r="HSO215" s="93"/>
      <c r="HSP215" s="93"/>
      <c r="HSQ215" s="93"/>
      <c r="HSR215" s="93"/>
      <c r="HSS215" s="93"/>
      <c r="HST215" s="93"/>
      <c r="HSU215" s="93"/>
      <c r="HSV215" s="93"/>
      <c r="HSW215" s="93"/>
      <c r="HSX215" s="93"/>
      <c r="HSY215" s="93"/>
      <c r="HSZ215" s="93"/>
      <c r="HTA215" s="93"/>
      <c r="HTB215" s="93"/>
      <c r="HTC215" s="93"/>
      <c r="HTD215" s="93"/>
      <c r="HTE215" s="93"/>
      <c r="HTF215" s="93"/>
      <c r="HTG215" s="93"/>
      <c r="HTH215" s="93"/>
      <c r="HTI215" s="93"/>
      <c r="HTJ215" s="93"/>
      <c r="HTK215" s="93"/>
      <c r="HTL215" s="93"/>
      <c r="HTM215" s="93"/>
      <c r="HTN215" s="93"/>
      <c r="HTO215" s="93"/>
      <c r="HTP215" s="93"/>
      <c r="HTQ215" s="93"/>
      <c r="HTR215" s="93"/>
      <c r="HTS215" s="93"/>
      <c r="HTT215" s="93"/>
      <c r="HTU215" s="93"/>
      <c r="HTV215" s="93"/>
      <c r="HUB215" s="93"/>
      <c r="HUE215" s="93"/>
      <c r="HUH215" s="93"/>
      <c r="HUK215" s="93"/>
      <c r="HUN215" s="93"/>
      <c r="HUQ215" s="93"/>
      <c r="HUW215" s="93"/>
      <c r="HVF215" s="93"/>
      <c r="HVI215" s="93"/>
      <c r="HVL215" s="93"/>
      <c r="HVO215" s="93"/>
      <c r="HWA215" s="93"/>
      <c r="HWG215" s="93"/>
      <c r="HWJ215" s="93"/>
      <c r="HWM215" s="93"/>
      <c r="HWP215" s="93"/>
      <c r="HWV215" s="93"/>
      <c r="HWY215" s="93"/>
      <c r="HXB215" s="93"/>
      <c r="HXE215" s="93"/>
      <c r="HXG215" s="93"/>
      <c r="HXH215" s="93"/>
      <c r="HXM215" s="93"/>
      <c r="HXP215" s="93"/>
      <c r="HXS215" s="93"/>
      <c r="HXV215" s="93"/>
      <c r="HXY215" s="93"/>
      <c r="HYB215" s="93"/>
      <c r="HYE215" s="93"/>
      <c r="HYK215" s="93"/>
      <c r="HYN215" s="93"/>
      <c r="HYQ215" s="93"/>
      <c r="HYS215" s="93"/>
      <c r="HYT215" s="93"/>
      <c r="HZB215" s="93"/>
      <c r="HZE215" s="93"/>
      <c r="HZH215" s="93"/>
      <c r="HZS215" s="93"/>
      <c r="HZT215" s="93"/>
      <c r="HZY215" s="93"/>
      <c r="IAC215" s="93"/>
      <c r="IAD215" s="93"/>
      <c r="IAL215" s="93"/>
      <c r="IAM215" s="93"/>
      <c r="IBM215" s="93"/>
      <c r="IBN215" s="93"/>
      <c r="IBO215" s="93"/>
      <c r="IBP215" s="93"/>
      <c r="IBQ215" s="93"/>
      <c r="IBR215" s="93"/>
      <c r="IBS215" s="93"/>
      <c r="IBT215" s="93"/>
      <c r="IBU215" s="93"/>
      <c r="IBV215" s="93"/>
      <c r="IBW215" s="93"/>
      <c r="IBX215" s="93"/>
      <c r="IBY215" s="93"/>
      <c r="IBZ215" s="93"/>
      <c r="ICA215" s="93"/>
      <c r="ICB215" s="93"/>
      <c r="ICC215" s="93"/>
      <c r="ICD215" s="93"/>
      <c r="ICE215" s="93"/>
      <c r="ICF215" s="93"/>
      <c r="ICG215" s="93"/>
      <c r="ICH215" s="93"/>
      <c r="ICI215" s="93"/>
      <c r="ICJ215" s="93"/>
      <c r="ICK215" s="93"/>
      <c r="ICL215" s="93"/>
      <c r="ICM215" s="93"/>
      <c r="ICN215" s="93"/>
      <c r="ICO215" s="93"/>
      <c r="ICP215" s="93"/>
      <c r="ICQ215" s="93"/>
      <c r="ICR215" s="93"/>
      <c r="ICS215" s="93"/>
      <c r="ICT215" s="93"/>
      <c r="ICU215" s="93"/>
      <c r="ICV215" s="93"/>
      <c r="ICW215" s="93"/>
      <c r="ICX215" s="93"/>
      <c r="ICY215" s="93"/>
      <c r="ICZ215" s="93"/>
      <c r="IDA215" s="93"/>
      <c r="IDB215" s="93"/>
      <c r="IDC215" s="93"/>
      <c r="IDD215" s="93"/>
      <c r="IDE215" s="93"/>
      <c r="IDF215" s="93"/>
      <c r="IDG215" s="93"/>
      <c r="IDH215" s="93"/>
      <c r="IDI215" s="93"/>
      <c r="IDJ215" s="93"/>
      <c r="IDK215" s="93"/>
      <c r="IDL215" s="93"/>
      <c r="IDM215" s="93"/>
      <c r="IDN215" s="93"/>
      <c r="IDO215" s="93"/>
      <c r="IDP215" s="93"/>
      <c r="IDQ215" s="93"/>
      <c r="IDR215" s="93"/>
      <c r="IDX215" s="93"/>
      <c r="IEA215" s="93"/>
      <c r="IED215" s="93"/>
      <c r="IEG215" s="93"/>
      <c r="IEJ215" s="93"/>
      <c r="IEM215" s="93"/>
      <c r="IES215" s="93"/>
      <c r="IFB215" s="93"/>
      <c r="IFE215" s="93"/>
      <c r="IFH215" s="93"/>
      <c r="IFK215" s="93"/>
      <c r="IFW215" s="93"/>
      <c r="IGC215" s="93"/>
      <c r="IGF215" s="93"/>
      <c r="IGI215" s="93"/>
      <c r="IGL215" s="93"/>
      <c r="IGR215" s="93"/>
      <c r="IGU215" s="93"/>
      <c r="IGX215" s="93"/>
      <c r="IHA215" s="93"/>
      <c r="IHC215" s="93"/>
      <c r="IHD215" s="93"/>
      <c r="IHI215" s="93"/>
      <c r="IHL215" s="93"/>
      <c r="IHO215" s="93"/>
      <c r="IHR215" s="93"/>
      <c r="IHU215" s="93"/>
      <c r="IHX215" s="93"/>
      <c r="IIA215" s="93"/>
      <c r="IIG215" s="93"/>
      <c r="IIJ215" s="93"/>
      <c r="IIM215" s="93"/>
      <c r="IIO215" s="93"/>
      <c r="IIP215" s="93"/>
      <c r="IIX215" s="93"/>
      <c r="IJA215" s="93"/>
      <c r="IJD215" s="93"/>
      <c r="IJO215" s="93"/>
      <c r="IJP215" s="93"/>
      <c r="IJU215" s="93"/>
      <c r="IJY215" s="93"/>
      <c r="IJZ215" s="93"/>
      <c r="IKH215" s="93"/>
      <c r="IKI215" s="93"/>
      <c r="ILI215" s="93"/>
      <c r="ILJ215" s="93"/>
      <c r="ILK215" s="93"/>
      <c r="ILL215" s="93"/>
      <c r="ILM215" s="93"/>
      <c r="ILN215" s="93"/>
      <c r="ILO215" s="93"/>
      <c r="ILP215" s="93"/>
      <c r="ILQ215" s="93"/>
      <c r="ILR215" s="93"/>
      <c r="ILS215" s="93"/>
      <c r="ILT215" s="93"/>
      <c r="ILU215" s="93"/>
      <c r="ILV215" s="93"/>
      <c r="ILW215" s="93"/>
      <c r="ILX215" s="93"/>
      <c r="ILY215" s="93"/>
      <c r="ILZ215" s="93"/>
      <c r="IMA215" s="93"/>
      <c r="IMB215" s="93"/>
      <c r="IMC215" s="93"/>
      <c r="IMD215" s="93"/>
      <c r="IME215" s="93"/>
      <c r="IMF215" s="93"/>
      <c r="IMG215" s="93"/>
      <c r="IMH215" s="93"/>
      <c r="IMI215" s="93"/>
      <c r="IMJ215" s="93"/>
      <c r="IMK215" s="93"/>
      <c r="IML215" s="93"/>
      <c r="IMM215" s="93"/>
      <c r="IMN215" s="93"/>
      <c r="IMO215" s="93"/>
      <c r="IMP215" s="93"/>
      <c r="IMQ215" s="93"/>
      <c r="IMR215" s="93"/>
      <c r="IMS215" s="93"/>
      <c r="IMT215" s="93"/>
      <c r="IMU215" s="93"/>
      <c r="IMV215" s="93"/>
      <c r="IMW215" s="93"/>
      <c r="IMX215" s="93"/>
      <c r="IMY215" s="93"/>
      <c r="IMZ215" s="93"/>
      <c r="INA215" s="93"/>
      <c r="INB215" s="93"/>
      <c r="INC215" s="93"/>
      <c r="IND215" s="93"/>
      <c r="INE215" s="93"/>
      <c r="INF215" s="93"/>
      <c r="ING215" s="93"/>
      <c r="INH215" s="93"/>
      <c r="INI215" s="93"/>
      <c r="INJ215" s="93"/>
      <c r="INK215" s="93"/>
      <c r="INL215" s="93"/>
      <c r="INM215" s="93"/>
      <c r="INN215" s="93"/>
      <c r="INT215" s="93"/>
      <c r="INW215" s="93"/>
      <c r="INZ215" s="93"/>
      <c r="IOC215" s="93"/>
      <c r="IOF215" s="93"/>
      <c r="IOI215" s="93"/>
      <c r="IOO215" s="93"/>
      <c r="IOX215" s="93"/>
      <c r="IPA215" s="93"/>
      <c r="IPD215" s="93"/>
      <c r="IPG215" s="93"/>
      <c r="IPS215" s="93"/>
      <c r="IPY215" s="93"/>
      <c r="IQB215" s="93"/>
      <c r="IQE215" s="93"/>
      <c r="IQH215" s="93"/>
      <c r="IQN215" s="93"/>
      <c r="IQQ215" s="93"/>
      <c r="IQT215" s="93"/>
      <c r="IQW215" s="93"/>
      <c r="IQY215" s="93"/>
      <c r="IQZ215" s="93"/>
      <c r="IRE215" s="93"/>
      <c r="IRH215" s="93"/>
      <c r="IRK215" s="93"/>
      <c r="IRN215" s="93"/>
      <c r="IRQ215" s="93"/>
      <c r="IRT215" s="93"/>
      <c r="IRW215" s="93"/>
      <c r="ISC215" s="93"/>
      <c r="ISF215" s="93"/>
      <c r="ISI215" s="93"/>
      <c r="ISK215" s="93"/>
      <c r="ISL215" s="93"/>
      <c r="IST215" s="93"/>
      <c r="ISW215" s="93"/>
      <c r="ISZ215" s="93"/>
      <c r="ITK215" s="93"/>
      <c r="ITL215" s="93"/>
      <c r="ITQ215" s="93"/>
      <c r="ITU215" s="93"/>
      <c r="ITV215" s="93"/>
      <c r="IUD215" s="93"/>
      <c r="IUE215" s="93"/>
      <c r="IVE215" s="93"/>
      <c r="IVF215" s="93"/>
      <c r="IVG215" s="93"/>
      <c r="IVH215" s="93"/>
      <c r="IVI215" s="93"/>
      <c r="IVJ215" s="93"/>
      <c r="IVK215" s="93"/>
      <c r="IVL215" s="93"/>
      <c r="IVM215" s="93"/>
      <c r="IVN215" s="93"/>
      <c r="IVO215" s="93"/>
      <c r="IVP215" s="93"/>
      <c r="IVQ215" s="93"/>
      <c r="IVR215" s="93"/>
      <c r="IVS215" s="93"/>
      <c r="IVT215" s="93"/>
      <c r="IVU215" s="93"/>
      <c r="IVV215" s="93"/>
      <c r="IVW215" s="93"/>
      <c r="IVX215" s="93"/>
      <c r="IVY215" s="93"/>
      <c r="IVZ215" s="93"/>
      <c r="IWA215" s="93"/>
      <c r="IWB215" s="93"/>
      <c r="IWC215" s="93"/>
      <c r="IWD215" s="93"/>
      <c r="IWE215" s="93"/>
      <c r="IWF215" s="93"/>
      <c r="IWG215" s="93"/>
      <c r="IWH215" s="93"/>
      <c r="IWI215" s="93"/>
      <c r="IWJ215" s="93"/>
      <c r="IWK215" s="93"/>
      <c r="IWL215" s="93"/>
      <c r="IWM215" s="93"/>
      <c r="IWN215" s="93"/>
      <c r="IWO215" s="93"/>
      <c r="IWP215" s="93"/>
      <c r="IWQ215" s="93"/>
      <c r="IWR215" s="93"/>
      <c r="IWS215" s="93"/>
      <c r="IWT215" s="93"/>
      <c r="IWU215" s="93"/>
      <c r="IWV215" s="93"/>
      <c r="IWW215" s="93"/>
      <c r="IWX215" s="93"/>
      <c r="IWY215" s="93"/>
      <c r="IWZ215" s="93"/>
      <c r="IXA215" s="93"/>
      <c r="IXB215" s="93"/>
      <c r="IXC215" s="93"/>
      <c r="IXD215" s="93"/>
      <c r="IXE215" s="93"/>
      <c r="IXF215" s="93"/>
      <c r="IXG215" s="93"/>
      <c r="IXH215" s="93"/>
      <c r="IXI215" s="93"/>
      <c r="IXJ215" s="93"/>
      <c r="IXP215" s="93"/>
      <c r="IXS215" s="93"/>
      <c r="IXV215" s="93"/>
      <c r="IXY215" s="93"/>
      <c r="IYB215" s="93"/>
      <c r="IYE215" s="93"/>
      <c r="IYK215" s="93"/>
      <c r="IYT215" s="93"/>
      <c r="IYW215" s="93"/>
      <c r="IYZ215" s="93"/>
      <c r="IZC215" s="93"/>
      <c r="IZO215" s="93"/>
      <c r="IZU215" s="93"/>
      <c r="IZX215" s="93"/>
      <c r="JAA215" s="93"/>
      <c r="JAD215" s="93"/>
      <c r="JAJ215" s="93"/>
      <c r="JAM215" s="93"/>
      <c r="JAP215" s="93"/>
      <c r="JAS215" s="93"/>
      <c r="JAU215" s="93"/>
      <c r="JAV215" s="93"/>
      <c r="JBA215" s="93"/>
      <c r="JBD215" s="93"/>
      <c r="JBG215" s="93"/>
      <c r="JBJ215" s="93"/>
      <c r="JBM215" s="93"/>
      <c r="JBP215" s="93"/>
      <c r="JBS215" s="93"/>
      <c r="JBY215" s="93"/>
      <c r="JCB215" s="93"/>
      <c r="JCE215" s="93"/>
      <c r="JCG215" s="93"/>
      <c r="JCH215" s="93"/>
      <c r="JCP215" s="93"/>
      <c r="JCS215" s="93"/>
      <c r="JCV215" s="93"/>
      <c r="JDG215" s="93"/>
      <c r="JDH215" s="93"/>
      <c r="JDM215" s="93"/>
      <c r="JDQ215" s="93"/>
      <c r="JDR215" s="93"/>
      <c r="JDZ215" s="93"/>
      <c r="JEA215" s="93"/>
      <c r="JFA215" s="93"/>
      <c r="JFB215" s="93"/>
      <c r="JFC215" s="93"/>
      <c r="JFD215" s="93"/>
      <c r="JFE215" s="93"/>
      <c r="JFF215" s="93"/>
      <c r="JFG215" s="93"/>
      <c r="JFH215" s="93"/>
      <c r="JFI215" s="93"/>
      <c r="JFJ215" s="93"/>
      <c r="JFK215" s="93"/>
      <c r="JFL215" s="93"/>
      <c r="JFM215" s="93"/>
      <c r="JFN215" s="93"/>
      <c r="JFO215" s="93"/>
      <c r="JFP215" s="93"/>
      <c r="JFQ215" s="93"/>
      <c r="JFR215" s="93"/>
      <c r="JFS215" s="93"/>
      <c r="JFT215" s="93"/>
      <c r="JFU215" s="93"/>
      <c r="JFV215" s="93"/>
      <c r="JFW215" s="93"/>
      <c r="JFX215" s="93"/>
      <c r="JFY215" s="93"/>
      <c r="JFZ215" s="93"/>
      <c r="JGA215" s="93"/>
      <c r="JGB215" s="93"/>
      <c r="JGC215" s="93"/>
      <c r="JGD215" s="93"/>
      <c r="JGE215" s="93"/>
      <c r="JGF215" s="93"/>
      <c r="JGG215" s="93"/>
      <c r="JGH215" s="93"/>
      <c r="JGI215" s="93"/>
      <c r="JGJ215" s="93"/>
      <c r="JGK215" s="93"/>
      <c r="JGL215" s="93"/>
      <c r="JGM215" s="93"/>
      <c r="JGN215" s="93"/>
      <c r="JGO215" s="93"/>
      <c r="JGP215" s="93"/>
      <c r="JGQ215" s="93"/>
      <c r="JGR215" s="93"/>
      <c r="JGS215" s="93"/>
      <c r="JGT215" s="93"/>
      <c r="JGU215" s="93"/>
      <c r="JGV215" s="93"/>
      <c r="JGW215" s="93"/>
      <c r="JGX215" s="93"/>
      <c r="JGY215" s="93"/>
      <c r="JGZ215" s="93"/>
      <c r="JHA215" s="93"/>
      <c r="JHB215" s="93"/>
      <c r="JHC215" s="93"/>
      <c r="JHD215" s="93"/>
      <c r="JHE215" s="93"/>
      <c r="JHF215" s="93"/>
      <c r="JHL215" s="93"/>
      <c r="JHO215" s="93"/>
      <c r="JHR215" s="93"/>
      <c r="JHU215" s="93"/>
      <c r="JHX215" s="93"/>
      <c r="JIA215" s="93"/>
      <c r="JIG215" s="93"/>
      <c r="JIP215" s="93"/>
      <c r="JIS215" s="93"/>
      <c r="JIV215" s="93"/>
      <c r="JIY215" s="93"/>
      <c r="JJK215" s="93"/>
      <c r="JJQ215" s="93"/>
      <c r="JJT215" s="93"/>
      <c r="JJW215" s="93"/>
      <c r="JJZ215" s="93"/>
      <c r="JKF215" s="93"/>
      <c r="JKI215" s="93"/>
      <c r="JKL215" s="93"/>
      <c r="JKO215" s="93"/>
      <c r="JKQ215" s="93"/>
      <c r="JKR215" s="93"/>
      <c r="JKW215" s="93"/>
      <c r="JKZ215" s="93"/>
      <c r="JLC215" s="93"/>
      <c r="JLF215" s="93"/>
      <c r="JLI215" s="93"/>
      <c r="JLL215" s="93"/>
      <c r="JLO215" s="93"/>
      <c r="JLU215" s="93"/>
      <c r="JLX215" s="93"/>
      <c r="JMA215" s="93"/>
      <c r="JMC215" s="93"/>
      <c r="JMD215" s="93"/>
      <c r="JML215" s="93"/>
      <c r="JMO215" s="93"/>
      <c r="JMR215" s="93"/>
      <c r="JNC215" s="93"/>
      <c r="JND215" s="93"/>
      <c r="JNI215" s="93"/>
      <c r="JNM215" s="93"/>
      <c r="JNN215" s="93"/>
      <c r="JNV215" s="93"/>
      <c r="JNW215" s="93"/>
      <c r="JOW215" s="93"/>
      <c r="JOX215" s="93"/>
      <c r="JOY215" s="93"/>
      <c r="JOZ215" s="93"/>
      <c r="JPA215" s="93"/>
      <c r="JPB215" s="93"/>
      <c r="JPC215" s="93"/>
      <c r="JPD215" s="93"/>
      <c r="JPE215" s="93"/>
      <c r="JPF215" s="93"/>
      <c r="JPG215" s="93"/>
      <c r="JPH215" s="93"/>
      <c r="JPI215" s="93"/>
      <c r="JPJ215" s="93"/>
      <c r="JPK215" s="93"/>
      <c r="JPL215" s="93"/>
      <c r="JPM215" s="93"/>
      <c r="JPN215" s="93"/>
      <c r="JPO215" s="93"/>
      <c r="JPP215" s="93"/>
      <c r="JPQ215" s="93"/>
      <c r="JPR215" s="93"/>
      <c r="JPS215" s="93"/>
      <c r="JPT215" s="93"/>
      <c r="JPU215" s="93"/>
      <c r="JPV215" s="93"/>
      <c r="JPW215" s="93"/>
      <c r="JPX215" s="93"/>
      <c r="JPY215" s="93"/>
      <c r="JPZ215" s="93"/>
      <c r="JQA215" s="93"/>
      <c r="JQB215" s="93"/>
      <c r="JQC215" s="93"/>
      <c r="JQD215" s="93"/>
      <c r="JQE215" s="93"/>
      <c r="JQF215" s="93"/>
      <c r="JQG215" s="93"/>
      <c r="JQH215" s="93"/>
      <c r="JQI215" s="93"/>
      <c r="JQJ215" s="93"/>
      <c r="JQK215" s="93"/>
      <c r="JQL215" s="93"/>
      <c r="JQM215" s="93"/>
      <c r="JQN215" s="93"/>
      <c r="JQO215" s="93"/>
      <c r="JQP215" s="93"/>
      <c r="JQQ215" s="93"/>
      <c r="JQR215" s="93"/>
      <c r="JQS215" s="93"/>
      <c r="JQT215" s="93"/>
      <c r="JQU215" s="93"/>
      <c r="JQV215" s="93"/>
      <c r="JQW215" s="93"/>
      <c r="JQX215" s="93"/>
      <c r="JQY215" s="93"/>
      <c r="JQZ215" s="93"/>
      <c r="JRA215" s="93"/>
      <c r="JRB215" s="93"/>
      <c r="JRH215" s="93"/>
      <c r="JRK215" s="93"/>
      <c r="JRN215" s="93"/>
      <c r="JRQ215" s="93"/>
      <c r="JRT215" s="93"/>
      <c r="JRW215" s="93"/>
      <c r="JSC215" s="93"/>
      <c r="JSL215" s="93"/>
      <c r="JSO215" s="93"/>
      <c r="JSR215" s="93"/>
      <c r="JSU215" s="93"/>
      <c r="JTG215" s="93"/>
      <c r="JTM215" s="93"/>
      <c r="JTP215" s="93"/>
      <c r="JTS215" s="93"/>
      <c r="JTV215" s="93"/>
      <c r="JUB215" s="93"/>
      <c r="JUE215" s="93"/>
      <c r="JUH215" s="93"/>
      <c r="JUK215" s="93"/>
      <c r="JUM215" s="93"/>
      <c r="JUN215" s="93"/>
      <c r="JUS215" s="93"/>
      <c r="JUV215" s="93"/>
      <c r="JUY215" s="93"/>
      <c r="JVB215" s="93"/>
      <c r="JVE215" s="93"/>
      <c r="JVH215" s="93"/>
      <c r="JVK215" s="93"/>
      <c r="JVQ215" s="93"/>
      <c r="JVT215" s="93"/>
      <c r="JVW215" s="93"/>
      <c r="JVY215" s="93"/>
      <c r="JVZ215" s="93"/>
      <c r="JWH215" s="93"/>
      <c r="JWK215" s="93"/>
      <c r="JWN215" s="93"/>
      <c r="JWY215" s="93"/>
      <c r="JWZ215" s="93"/>
      <c r="JXE215" s="93"/>
      <c r="JXI215" s="93"/>
      <c r="JXJ215" s="93"/>
      <c r="JXR215" s="93"/>
      <c r="JXS215" s="93"/>
      <c r="JYS215" s="93"/>
      <c r="JYT215" s="93"/>
      <c r="JYU215" s="93"/>
      <c r="JYV215" s="93"/>
      <c r="JYW215" s="93"/>
      <c r="JYX215" s="93"/>
      <c r="JYY215" s="93"/>
      <c r="JYZ215" s="93"/>
      <c r="JZA215" s="93"/>
      <c r="JZB215" s="93"/>
      <c r="JZC215" s="93"/>
      <c r="JZD215" s="93"/>
      <c r="JZE215" s="93"/>
      <c r="JZF215" s="93"/>
      <c r="JZG215" s="93"/>
      <c r="JZH215" s="93"/>
      <c r="JZI215" s="93"/>
      <c r="JZJ215" s="93"/>
      <c r="JZK215" s="93"/>
      <c r="JZL215" s="93"/>
      <c r="JZM215" s="93"/>
      <c r="JZN215" s="93"/>
      <c r="JZO215" s="93"/>
      <c r="JZP215" s="93"/>
      <c r="JZQ215" s="93"/>
      <c r="JZR215" s="93"/>
      <c r="JZS215" s="93"/>
      <c r="JZT215" s="93"/>
      <c r="JZU215" s="93"/>
      <c r="JZV215" s="93"/>
      <c r="JZW215" s="93"/>
      <c r="JZX215" s="93"/>
      <c r="JZY215" s="93"/>
      <c r="JZZ215" s="93"/>
      <c r="KAA215" s="93"/>
      <c r="KAB215" s="93"/>
      <c r="KAC215" s="93"/>
      <c r="KAD215" s="93"/>
      <c r="KAE215" s="93"/>
      <c r="KAF215" s="93"/>
      <c r="KAG215" s="93"/>
      <c r="KAH215" s="93"/>
      <c r="KAI215" s="93"/>
      <c r="KAJ215" s="93"/>
      <c r="KAK215" s="93"/>
      <c r="KAL215" s="93"/>
      <c r="KAM215" s="93"/>
      <c r="KAN215" s="93"/>
      <c r="KAO215" s="93"/>
      <c r="KAP215" s="93"/>
      <c r="KAQ215" s="93"/>
      <c r="KAR215" s="93"/>
      <c r="KAS215" s="93"/>
      <c r="KAT215" s="93"/>
      <c r="KAU215" s="93"/>
      <c r="KAV215" s="93"/>
      <c r="KAW215" s="93"/>
      <c r="KAX215" s="93"/>
      <c r="KBD215" s="93"/>
      <c r="KBG215" s="93"/>
      <c r="KBJ215" s="93"/>
      <c r="KBM215" s="93"/>
      <c r="KBP215" s="93"/>
      <c r="KBS215" s="93"/>
      <c r="KBY215" s="93"/>
      <c r="KCH215" s="93"/>
      <c r="KCK215" s="93"/>
      <c r="KCN215" s="93"/>
      <c r="KCQ215" s="93"/>
      <c r="KDC215" s="93"/>
      <c r="KDI215" s="93"/>
      <c r="KDL215" s="93"/>
      <c r="KDO215" s="93"/>
      <c r="KDR215" s="93"/>
      <c r="KDX215" s="93"/>
      <c r="KEA215" s="93"/>
      <c r="KED215" s="93"/>
      <c r="KEG215" s="93"/>
      <c r="KEI215" s="93"/>
      <c r="KEJ215" s="93"/>
      <c r="KEO215" s="93"/>
      <c r="KER215" s="93"/>
      <c r="KEU215" s="93"/>
      <c r="KEX215" s="93"/>
      <c r="KFA215" s="93"/>
      <c r="KFD215" s="93"/>
      <c r="KFG215" s="93"/>
      <c r="KFM215" s="93"/>
      <c r="KFP215" s="93"/>
      <c r="KFS215" s="93"/>
      <c r="KFU215" s="93"/>
      <c r="KFV215" s="93"/>
      <c r="KGD215" s="93"/>
      <c r="KGG215" s="93"/>
      <c r="KGJ215" s="93"/>
      <c r="KGU215" s="93"/>
      <c r="KGV215" s="93"/>
      <c r="KHA215" s="93"/>
      <c r="KHE215" s="93"/>
      <c r="KHF215" s="93"/>
      <c r="KHN215" s="93"/>
      <c r="KHO215" s="93"/>
      <c r="KIO215" s="93"/>
      <c r="KIP215" s="93"/>
      <c r="KIQ215" s="93"/>
      <c r="KIR215" s="93"/>
      <c r="KIS215" s="93"/>
      <c r="KIT215" s="93"/>
      <c r="KIU215" s="93"/>
      <c r="KIV215" s="93"/>
      <c r="KIW215" s="93"/>
      <c r="KIX215" s="93"/>
      <c r="KIY215" s="93"/>
      <c r="KIZ215" s="93"/>
      <c r="KJA215" s="93"/>
      <c r="KJB215" s="93"/>
      <c r="KJC215" s="93"/>
      <c r="KJD215" s="93"/>
      <c r="KJE215" s="93"/>
      <c r="KJF215" s="93"/>
      <c r="KJG215" s="93"/>
      <c r="KJH215" s="93"/>
      <c r="KJI215" s="93"/>
      <c r="KJJ215" s="93"/>
      <c r="KJK215" s="93"/>
      <c r="KJL215" s="93"/>
      <c r="KJM215" s="93"/>
      <c r="KJN215" s="93"/>
      <c r="KJO215" s="93"/>
      <c r="KJP215" s="93"/>
      <c r="KJQ215" s="93"/>
      <c r="KJR215" s="93"/>
      <c r="KJS215" s="93"/>
      <c r="KJT215" s="93"/>
      <c r="KJU215" s="93"/>
      <c r="KJV215" s="93"/>
      <c r="KJW215" s="93"/>
      <c r="KJX215" s="93"/>
      <c r="KJY215" s="93"/>
      <c r="KJZ215" s="93"/>
      <c r="KKA215" s="93"/>
      <c r="KKB215" s="93"/>
      <c r="KKC215" s="93"/>
      <c r="KKD215" s="93"/>
      <c r="KKE215" s="93"/>
      <c r="KKF215" s="93"/>
      <c r="KKG215" s="93"/>
      <c r="KKH215" s="93"/>
      <c r="KKI215" s="93"/>
      <c r="KKJ215" s="93"/>
      <c r="KKK215" s="93"/>
      <c r="KKL215" s="93"/>
      <c r="KKM215" s="93"/>
      <c r="KKN215" s="93"/>
      <c r="KKO215" s="93"/>
      <c r="KKP215" s="93"/>
      <c r="KKQ215" s="93"/>
      <c r="KKR215" s="93"/>
      <c r="KKS215" s="93"/>
      <c r="KKT215" s="93"/>
      <c r="KKZ215" s="93"/>
      <c r="KLC215" s="93"/>
      <c r="KLF215" s="93"/>
      <c r="KLI215" s="93"/>
      <c r="KLL215" s="93"/>
      <c r="KLO215" s="93"/>
      <c r="KLU215" s="93"/>
      <c r="KMD215" s="93"/>
      <c r="KMG215" s="93"/>
      <c r="KMJ215" s="93"/>
      <c r="KMM215" s="93"/>
      <c r="KMY215" s="93"/>
      <c r="KNE215" s="93"/>
      <c r="KNH215" s="93"/>
      <c r="KNK215" s="93"/>
      <c r="KNN215" s="93"/>
      <c r="KNT215" s="93"/>
      <c r="KNW215" s="93"/>
      <c r="KNZ215" s="93"/>
      <c r="KOC215" s="93"/>
      <c r="KOE215" s="93"/>
      <c r="KOF215" s="93"/>
      <c r="KOK215" s="93"/>
      <c r="KON215" s="93"/>
      <c r="KOQ215" s="93"/>
      <c r="KOT215" s="93"/>
      <c r="KOW215" s="93"/>
      <c r="KOZ215" s="93"/>
      <c r="KPC215" s="93"/>
      <c r="KPI215" s="93"/>
      <c r="KPL215" s="93"/>
      <c r="KPO215" s="93"/>
      <c r="KPQ215" s="93"/>
      <c r="KPR215" s="93"/>
      <c r="KPZ215" s="93"/>
      <c r="KQC215" s="93"/>
      <c r="KQF215" s="93"/>
      <c r="KQQ215" s="93"/>
      <c r="KQR215" s="93"/>
      <c r="KQW215" s="93"/>
      <c r="KRA215" s="93"/>
      <c r="KRB215" s="93"/>
      <c r="KRJ215" s="93"/>
      <c r="KRK215" s="93"/>
      <c r="KSK215" s="93"/>
      <c r="KSL215" s="93"/>
      <c r="KSM215" s="93"/>
      <c r="KSN215" s="93"/>
      <c r="KSO215" s="93"/>
      <c r="KSP215" s="93"/>
      <c r="KSQ215" s="93"/>
      <c r="KSR215" s="93"/>
      <c r="KSS215" s="93"/>
      <c r="KST215" s="93"/>
      <c r="KSU215" s="93"/>
      <c r="KSV215" s="93"/>
      <c r="KSW215" s="93"/>
      <c r="KSX215" s="93"/>
      <c r="KSY215" s="93"/>
      <c r="KSZ215" s="93"/>
      <c r="KTA215" s="93"/>
      <c r="KTB215" s="93"/>
      <c r="KTC215" s="93"/>
      <c r="KTD215" s="93"/>
      <c r="KTE215" s="93"/>
      <c r="KTF215" s="93"/>
      <c r="KTG215" s="93"/>
      <c r="KTH215" s="93"/>
      <c r="KTI215" s="93"/>
      <c r="KTJ215" s="93"/>
      <c r="KTK215" s="93"/>
      <c r="KTL215" s="93"/>
      <c r="KTM215" s="93"/>
      <c r="KTN215" s="93"/>
      <c r="KTO215" s="93"/>
      <c r="KTP215" s="93"/>
      <c r="KTQ215" s="93"/>
      <c r="KTR215" s="93"/>
      <c r="KTS215" s="93"/>
      <c r="KTT215" s="93"/>
      <c r="KTU215" s="93"/>
      <c r="KTV215" s="93"/>
      <c r="KTW215" s="93"/>
      <c r="KTX215" s="93"/>
      <c r="KTY215" s="93"/>
      <c r="KTZ215" s="93"/>
      <c r="KUA215" s="93"/>
      <c r="KUB215" s="93"/>
      <c r="KUC215" s="93"/>
      <c r="KUD215" s="93"/>
      <c r="KUE215" s="93"/>
      <c r="KUF215" s="93"/>
      <c r="KUG215" s="93"/>
      <c r="KUH215" s="93"/>
      <c r="KUI215" s="93"/>
      <c r="KUJ215" s="93"/>
      <c r="KUK215" s="93"/>
      <c r="KUL215" s="93"/>
      <c r="KUM215" s="93"/>
      <c r="KUN215" s="93"/>
      <c r="KUO215" s="93"/>
      <c r="KUP215" s="93"/>
      <c r="KUV215" s="93"/>
      <c r="KUY215" s="93"/>
      <c r="KVB215" s="93"/>
      <c r="KVE215" s="93"/>
      <c r="KVH215" s="93"/>
      <c r="KVK215" s="93"/>
      <c r="KVQ215" s="93"/>
      <c r="KVZ215" s="93"/>
      <c r="KWC215" s="93"/>
      <c r="KWF215" s="93"/>
      <c r="KWI215" s="93"/>
      <c r="KWU215" s="93"/>
      <c r="KXA215" s="93"/>
      <c r="KXD215" s="93"/>
      <c r="KXG215" s="93"/>
      <c r="KXJ215" s="93"/>
      <c r="KXP215" s="93"/>
      <c r="KXS215" s="93"/>
      <c r="KXV215" s="93"/>
      <c r="KXY215" s="93"/>
      <c r="KYA215" s="93"/>
      <c r="KYB215" s="93"/>
      <c r="KYG215" s="93"/>
      <c r="KYJ215" s="93"/>
      <c r="KYM215" s="93"/>
      <c r="KYP215" s="93"/>
      <c r="KYS215" s="93"/>
      <c r="KYV215" s="93"/>
      <c r="KYY215" s="93"/>
      <c r="KZE215" s="93"/>
      <c r="KZH215" s="93"/>
      <c r="KZK215" s="93"/>
      <c r="KZM215" s="93"/>
      <c r="KZN215" s="93"/>
      <c r="KZV215" s="93"/>
      <c r="KZY215" s="93"/>
      <c r="LAB215" s="93"/>
      <c r="LAM215" s="93"/>
      <c r="LAN215" s="93"/>
      <c r="LAS215" s="93"/>
      <c r="LAW215" s="93"/>
      <c r="LAX215" s="93"/>
      <c r="LBF215" s="93"/>
      <c r="LBG215" s="93"/>
      <c r="LCG215" s="93"/>
      <c r="LCH215" s="93"/>
      <c r="LCI215" s="93"/>
      <c r="LCJ215" s="93"/>
      <c r="LCK215" s="93"/>
      <c r="LCL215" s="93"/>
      <c r="LCM215" s="93"/>
      <c r="LCN215" s="93"/>
      <c r="LCO215" s="93"/>
      <c r="LCP215" s="93"/>
      <c r="LCQ215" s="93"/>
      <c r="LCR215" s="93"/>
      <c r="LCS215" s="93"/>
      <c r="LCT215" s="93"/>
      <c r="LCU215" s="93"/>
      <c r="LCV215" s="93"/>
      <c r="LCW215" s="93"/>
      <c r="LCX215" s="93"/>
      <c r="LCY215" s="93"/>
      <c r="LCZ215" s="93"/>
      <c r="LDA215" s="93"/>
      <c r="LDB215" s="93"/>
      <c r="LDC215" s="93"/>
      <c r="LDD215" s="93"/>
      <c r="LDE215" s="93"/>
      <c r="LDF215" s="93"/>
      <c r="LDG215" s="93"/>
      <c r="LDH215" s="93"/>
      <c r="LDI215" s="93"/>
      <c r="LDJ215" s="93"/>
      <c r="LDK215" s="93"/>
      <c r="LDL215" s="93"/>
      <c r="LDM215" s="93"/>
      <c r="LDN215" s="93"/>
      <c r="LDO215" s="93"/>
      <c r="LDP215" s="93"/>
      <c r="LDQ215" s="93"/>
      <c r="LDR215" s="93"/>
      <c r="LDS215" s="93"/>
      <c r="LDT215" s="93"/>
      <c r="LDU215" s="93"/>
      <c r="LDV215" s="93"/>
      <c r="LDW215" s="93"/>
      <c r="LDX215" s="93"/>
      <c r="LDY215" s="93"/>
      <c r="LDZ215" s="93"/>
      <c r="LEA215" s="93"/>
      <c r="LEB215" s="93"/>
      <c r="LEC215" s="93"/>
      <c r="LED215" s="93"/>
      <c r="LEE215" s="93"/>
      <c r="LEF215" s="93"/>
      <c r="LEG215" s="93"/>
      <c r="LEH215" s="93"/>
      <c r="LEI215" s="93"/>
      <c r="LEJ215" s="93"/>
      <c r="LEK215" s="93"/>
      <c r="LEL215" s="93"/>
      <c r="LER215" s="93"/>
      <c r="LEU215" s="93"/>
      <c r="LEX215" s="93"/>
      <c r="LFA215" s="93"/>
      <c r="LFD215" s="93"/>
      <c r="LFG215" s="93"/>
      <c r="LFM215" s="93"/>
      <c r="LFV215" s="93"/>
      <c r="LFY215" s="93"/>
      <c r="LGB215" s="93"/>
      <c r="LGE215" s="93"/>
      <c r="LGQ215" s="93"/>
      <c r="LGW215" s="93"/>
      <c r="LGZ215" s="93"/>
      <c r="LHC215" s="93"/>
      <c r="LHF215" s="93"/>
      <c r="LHL215" s="93"/>
      <c r="LHO215" s="93"/>
      <c r="LHR215" s="93"/>
      <c r="LHU215" s="93"/>
      <c r="LHW215" s="93"/>
      <c r="LHX215" s="93"/>
      <c r="LIC215" s="93"/>
      <c r="LIF215" s="93"/>
      <c r="LII215" s="93"/>
      <c r="LIL215" s="93"/>
      <c r="LIO215" s="93"/>
      <c r="LIR215" s="93"/>
      <c r="LIU215" s="93"/>
      <c r="LJA215" s="93"/>
      <c r="LJD215" s="93"/>
      <c r="LJG215" s="93"/>
      <c r="LJI215" s="93"/>
      <c r="LJJ215" s="93"/>
      <c r="LJR215" s="93"/>
      <c r="LJU215" s="93"/>
      <c r="LJX215" s="93"/>
      <c r="LKI215" s="93"/>
      <c r="LKJ215" s="93"/>
      <c r="LKO215" s="93"/>
      <c r="LKS215" s="93"/>
      <c r="LKT215" s="93"/>
      <c r="LLB215" s="93"/>
      <c r="LLC215" s="93"/>
      <c r="LMC215" s="93"/>
      <c r="LMD215" s="93"/>
      <c r="LME215" s="93"/>
      <c r="LMF215" s="93"/>
      <c r="LMG215" s="93"/>
      <c r="LMH215" s="93"/>
      <c r="LMI215" s="93"/>
      <c r="LMJ215" s="93"/>
      <c r="LMK215" s="93"/>
      <c r="LML215" s="93"/>
      <c r="LMM215" s="93"/>
      <c r="LMN215" s="93"/>
      <c r="LMO215" s="93"/>
      <c r="LMP215" s="93"/>
      <c r="LMQ215" s="93"/>
      <c r="LMR215" s="93"/>
      <c r="LMS215" s="93"/>
      <c r="LMT215" s="93"/>
      <c r="LMU215" s="93"/>
      <c r="LMV215" s="93"/>
      <c r="LMW215" s="93"/>
      <c r="LMX215" s="93"/>
      <c r="LMY215" s="93"/>
      <c r="LMZ215" s="93"/>
      <c r="LNA215" s="93"/>
      <c r="LNB215" s="93"/>
      <c r="LNC215" s="93"/>
      <c r="LND215" s="93"/>
      <c r="LNE215" s="93"/>
      <c r="LNF215" s="93"/>
      <c r="LNG215" s="93"/>
      <c r="LNH215" s="93"/>
      <c r="LNI215" s="93"/>
      <c r="LNJ215" s="93"/>
      <c r="LNK215" s="93"/>
      <c r="LNL215" s="93"/>
      <c r="LNM215" s="93"/>
      <c r="LNN215" s="93"/>
      <c r="LNO215" s="93"/>
      <c r="LNP215" s="93"/>
      <c r="LNQ215" s="93"/>
      <c r="LNR215" s="93"/>
      <c r="LNS215" s="93"/>
      <c r="LNT215" s="93"/>
      <c r="LNU215" s="93"/>
      <c r="LNV215" s="93"/>
      <c r="LNW215" s="93"/>
      <c r="LNX215" s="93"/>
      <c r="LNY215" s="93"/>
      <c r="LNZ215" s="93"/>
      <c r="LOA215" s="93"/>
      <c r="LOB215" s="93"/>
      <c r="LOC215" s="93"/>
      <c r="LOD215" s="93"/>
      <c r="LOE215" s="93"/>
      <c r="LOF215" s="93"/>
      <c r="LOG215" s="93"/>
      <c r="LOH215" s="93"/>
      <c r="LON215" s="93"/>
      <c r="LOQ215" s="93"/>
      <c r="LOT215" s="93"/>
      <c r="LOW215" s="93"/>
      <c r="LOZ215" s="93"/>
      <c r="LPC215" s="93"/>
      <c r="LPI215" s="93"/>
      <c r="LPR215" s="93"/>
      <c r="LPU215" s="93"/>
      <c r="LPX215" s="93"/>
      <c r="LQA215" s="93"/>
      <c r="LQM215" s="93"/>
      <c r="LQS215" s="93"/>
      <c r="LQV215" s="93"/>
      <c r="LQY215" s="93"/>
      <c r="LRB215" s="93"/>
      <c r="LRH215" s="93"/>
      <c r="LRK215" s="93"/>
      <c r="LRN215" s="93"/>
      <c r="LRQ215" s="93"/>
      <c r="LRS215" s="93"/>
      <c r="LRT215" s="93"/>
      <c r="LRY215" s="93"/>
      <c r="LSB215" s="93"/>
      <c r="LSE215" s="93"/>
      <c r="LSH215" s="93"/>
      <c r="LSK215" s="93"/>
      <c r="LSN215" s="93"/>
      <c r="LSQ215" s="93"/>
      <c r="LSW215" s="93"/>
      <c r="LSZ215" s="93"/>
      <c r="LTC215" s="93"/>
      <c r="LTE215" s="93"/>
      <c r="LTF215" s="93"/>
      <c r="LTN215" s="93"/>
      <c r="LTQ215" s="93"/>
      <c r="LTT215" s="93"/>
      <c r="LUE215" s="93"/>
      <c r="LUF215" s="93"/>
      <c r="LUK215" s="93"/>
      <c r="LUO215" s="93"/>
      <c r="LUP215" s="93"/>
      <c r="LUX215" s="93"/>
      <c r="LUY215" s="93"/>
      <c r="LVY215" s="93"/>
      <c r="LVZ215" s="93"/>
      <c r="LWA215" s="93"/>
      <c r="LWB215" s="93"/>
      <c r="LWC215" s="93"/>
      <c r="LWD215" s="93"/>
      <c r="LWE215" s="93"/>
      <c r="LWF215" s="93"/>
      <c r="LWG215" s="93"/>
      <c r="LWH215" s="93"/>
      <c r="LWI215" s="93"/>
      <c r="LWJ215" s="93"/>
      <c r="LWK215" s="93"/>
      <c r="LWL215" s="93"/>
      <c r="LWM215" s="93"/>
      <c r="LWN215" s="93"/>
      <c r="LWO215" s="93"/>
      <c r="LWP215" s="93"/>
      <c r="LWQ215" s="93"/>
      <c r="LWR215" s="93"/>
      <c r="LWS215" s="93"/>
      <c r="LWT215" s="93"/>
      <c r="LWU215" s="93"/>
      <c r="LWV215" s="93"/>
      <c r="LWW215" s="93"/>
      <c r="LWX215" s="93"/>
      <c r="LWY215" s="93"/>
      <c r="LWZ215" s="93"/>
      <c r="LXA215" s="93"/>
      <c r="LXB215" s="93"/>
      <c r="LXC215" s="93"/>
      <c r="LXD215" s="93"/>
      <c r="LXE215" s="93"/>
      <c r="LXF215" s="93"/>
      <c r="LXG215" s="93"/>
      <c r="LXH215" s="93"/>
      <c r="LXI215" s="93"/>
      <c r="LXJ215" s="93"/>
      <c r="LXK215" s="93"/>
      <c r="LXL215" s="93"/>
      <c r="LXM215" s="93"/>
      <c r="LXN215" s="93"/>
      <c r="LXO215" s="93"/>
      <c r="LXP215" s="93"/>
      <c r="LXQ215" s="93"/>
      <c r="LXR215" s="93"/>
      <c r="LXS215" s="93"/>
      <c r="LXT215" s="93"/>
      <c r="LXU215" s="93"/>
      <c r="LXV215" s="93"/>
      <c r="LXW215" s="93"/>
      <c r="LXX215" s="93"/>
      <c r="LXY215" s="93"/>
      <c r="LXZ215" s="93"/>
      <c r="LYA215" s="93"/>
      <c r="LYB215" s="93"/>
      <c r="LYC215" s="93"/>
      <c r="LYD215" s="93"/>
      <c r="LYJ215" s="93"/>
      <c r="LYM215" s="93"/>
      <c r="LYP215" s="93"/>
      <c r="LYS215" s="93"/>
      <c r="LYV215" s="93"/>
      <c r="LYY215" s="93"/>
      <c r="LZE215" s="93"/>
      <c r="LZN215" s="93"/>
      <c r="LZQ215" s="93"/>
      <c r="LZT215" s="93"/>
      <c r="LZW215" s="93"/>
      <c r="MAI215" s="93"/>
      <c r="MAO215" s="93"/>
      <c r="MAR215" s="93"/>
      <c r="MAU215" s="93"/>
      <c r="MAX215" s="93"/>
      <c r="MBD215" s="93"/>
      <c r="MBG215" s="93"/>
      <c r="MBJ215" s="93"/>
      <c r="MBM215" s="93"/>
      <c r="MBO215" s="93"/>
      <c r="MBP215" s="93"/>
      <c r="MBU215" s="93"/>
      <c r="MBX215" s="93"/>
      <c r="MCA215" s="93"/>
      <c r="MCD215" s="93"/>
      <c r="MCG215" s="93"/>
      <c r="MCJ215" s="93"/>
      <c r="MCM215" s="93"/>
      <c r="MCS215" s="93"/>
      <c r="MCV215" s="93"/>
      <c r="MCY215" s="93"/>
      <c r="MDA215" s="93"/>
      <c r="MDB215" s="93"/>
      <c r="MDJ215" s="93"/>
      <c r="MDM215" s="93"/>
      <c r="MDP215" s="93"/>
      <c r="MEA215" s="93"/>
      <c r="MEB215" s="93"/>
      <c r="MEG215" s="93"/>
      <c r="MEK215" s="93"/>
      <c r="MEL215" s="93"/>
      <c r="MET215" s="93"/>
      <c r="MEU215" s="93"/>
      <c r="MFU215" s="93"/>
      <c r="MFV215" s="93"/>
      <c r="MFW215" s="93"/>
      <c r="MFX215" s="93"/>
      <c r="MFY215" s="93"/>
      <c r="MFZ215" s="93"/>
      <c r="MGA215" s="93"/>
      <c r="MGB215" s="93"/>
      <c r="MGC215" s="93"/>
      <c r="MGD215" s="93"/>
      <c r="MGE215" s="93"/>
      <c r="MGF215" s="93"/>
      <c r="MGG215" s="93"/>
      <c r="MGH215" s="93"/>
      <c r="MGI215" s="93"/>
      <c r="MGJ215" s="93"/>
      <c r="MGK215" s="93"/>
      <c r="MGL215" s="93"/>
      <c r="MGM215" s="93"/>
      <c r="MGN215" s="93"/>
      <c r="MGO215" s="93"/>
      <c r="MGP215" s="93"/>
      <c r="MGQ215" s="93"/>
      <c r="MGR215" s="93"/>
      <c r="MGS215" s="93"/>
      <c r="MGT215" s="93"/>
      <c r="MGU215" s="93"/>
      <c r="MGV215" s="93"/>
      <c r="MGW215" s="93"/>
      <c r="MGX215" s="93"/>
      <c r="MGY215" s="93"/>
      <c r="MGZ215" s="93"/>
      <c r="MHA215" s="93"/>
      <c r="MHB215" s="93"/>
      <c r="MHC215" s="93"/>
      <c r="MHD215" s="93"/>
      <c r="MHE215" s="93"/>
      <c r="MHF215" s="93"/>
      <c r="MHG215" s="93"/>
      <c r="MHH215" s="93"/>
      <c r="MHI215" s="93"/>
      <c r="MHJ215" s="93"/>
      <c r="MHK215" s="93"/>
      <c r="MHL215" s="93"/>
      <c r="MHM215" s="93"/>
      <c r="MHN215" s="93"/>
      <c r="MHO215" s="93"/>
      <c r="MHP215" s="93"/>
      <c r="MHQ215" s="93"/>
      <c r="MHR215" s="93"/>
      <c r="MHS215" s="93"/>
      <c r="MHT215" s="93"/>
      <c r="MHU215" s="93"/>
      <c r="MHV215" s="93"/>
      <c r="MHW215" s="93"/>
      <c r="MHX215" s="93"/>
      <c r="MHY215" s="93"/>
      <c r="MHZ215" s="93"/>
      <c r="MIF215" s="93"/>
      <c r="MII215" s="93"/>
      <c r="MIL215" s="93"/>
      <c r="MIO215" s="93"/>
      <c r="MIR215" s="93"/>
      <c r="MIU215" s="93"/>
      <c r="MJA215" s="93"/>
      <c r="MJJ215" s="93"/>
      <c r="MJM215" s="93"/>
      <c r="MJP215" s="93"/>
      <c r="MJS215" s="93"/>
      <c r="MKE215" s="93"/>
      <c r="MKK215" s="93"/>
      <c r="MKN215" s="93"/>
      <c r="MKQ215" s="93"/>
      <c r="MKT215" s="93"/>
      <c r="MKZ215" s="93"/>
      <c r="MLC215" s="93"/>
      <c r="MLF215" s="93"/>
      <c r="MLI215" s="93"/>
      <c r="MLK215" s="93"/>
      <c r="MLL215" s="93"/>
      <c r="MLQ215" s="93"/>
      <c r="MLT215" s="93"/>
      <c r="MLW215" s="93"/>
      <c r="MLZ215" s="93"/>
      <c r="MMC215" s="93"/>
      <c r="MMF215" s="93"/>
      <c r="MMI215" s="93"/>
      <c r="MMO215" s="93"/>
      <c r="MMR215" s="93"/>
      <c r="MMU215" s="93"/>
      <c r="MMW215" s="93"/>
      <c r="MMX215" s="93"/>
      <c r="MNF215" s="93"/>
      <c r="MNI215" s="93"/>
      <c r="MNL215" s="93"/>
      <c r="MNW215" s="93"/>
      <c r="MNX215" s="93"/>
      <c r="MOC215" s="93"/>
      <c r="MOG215" s="93"/>
      <c r="MOH215" s="93"/>
      <c r="MOP215" s="93"/>
      <c r="MOQ215" s="93"/>
      <c r="MPQ215" s="93"/>
      <c r="MPR215" s="93"/>
      <c r="MPS215" s="93"/>
      <c r="MPT215" s="93"/>
      <c r="MPU215" s="93"/>
      <c r="MPV215" s="93"/>
      <c r="MPW215" s="93"/>
      <c r="MPX215" s="93"/>
      <c r="MPY215" s="93"/>
      <c r="MPZ215" s="93"/>
      <c r="MQA215" s="93"/>
      <c r="MQB215" s="93"/>
      <c r="MQC215" s="93"/>
      <c r="MQD215" s="93"/>
      <c r="MQE215" s="93"/>
      <c r="MQF215" s="93"/>
      <c r="MQG215" s="93"/>
      <c r="MQH215" s="93"/>
      <c r="MQI215" s="93"/>
      <c r="MQJ215" s="93"/>
      <c r="MQK215" s="93"/>
      <c r="MQL215" s="93"/>
      <c r="MQM215" s="93"/>
      <c r="MQN215" s="93"/>
      <c r="MQO215" s="93"/>
      <c r="MQP215" s="93"/>
      <c r="MQQ215" s="93"/>
      <c r="MQR215" s="93"/>
      <c r="MQS215" s="93"/>
      <c r="MQT215" s="93"/>
      <c r="MQU215" s="93"/>
      <c r="MQV215" s="93"/>
      <c r="MQW215" s="93"/>
      <c r="MQX215" s="93"/>
      <c r="MQY215" s="93"/>
      <c r="MQZ215" s="93"/>
      <c r="MRA215" s="93"/>
      <c r="MRB215" s="93"/>
      <c r="MRC215" s="93"/>
      <c r="MRD215" s="93"/>
      <c r="MRE215" s="93"/>
      <c r="MRF215" s="93"/>
      <c r="MRG215" s="93"/>
      <c r="MRH215" s="93"/>
      <c r="MRI215" s="93"/>
      <c r="MRJ215" s="93"/>
      <c r="MRK215" s="93"/>
      <c r="MRL215" s="93"/>
      <c r="MRM215" s="93"/>
      <c r="MRN215" s="93"/>
      <c r="MRO215" s="93"/>
      <c r="MRP215" s="93"/>
      <c r="MRQ215" s="93"/>
      <c r="MRR215" s="93"/>
      <c r="MRS215" s="93"/>
      <c r="MRT215" s="93"/>
      <c r="MRU215" s="93"/>
      <c r="MRV215" s="93"/>
      <c r="MSB215" s="93"/>
      <c r="MSE215" s="93"/>
      <c r="MSH215" s="93"/>
      <c r="MSK215" s="93"/>
      <c r="MSN215" s="93"/>
      <c r="MSQ215" s="93"/>
      <c r="MSW215" s="93"/>
      <c r="MTF215" s="93"/>
      <c r="MTI215" s="93"/>
      <c r="MTL215" s="93"/>
      <c r="MTO215" s="93"/>
      <c r="MUA215" s="93"/>
      <c r="MUG215" s="93"/>
      <c r="MUJ215" s="93"/>
      <c r="MUM215" s="93"/>
      <c r="MUP215" s="93"/>
      <c r="MUV215" s="93"/>
      <c r="MUY215" s="93"/>
      <c r="MVB215" s="93"/>
      <c r="MVE215" s="93"/>
      <c r="MVG215" s="93"/>
      <c r="MVH215" s="93"/>
      <c r="MVM215" s="93"/>
      <c r="MVP215" s="93"/>
      <c r="MVS215" s="93"/>
      <c r="MVV215" s="93"/>
      <c r="MVY215" s="93"/>
      <c r="MWB215" s="93"/>
      <c r="MWE215" s="93"/>
      <c r="MWK215" s="93"/>
      <c r="MWN215" s="93"/>
      <c r="MWQ215" s="93"/>
      <c r="MWS215" s="93"/>
      <c r="MWT215" s="93"/>
      <c r="MXB215" s="93"/>
      <c r="MXE215" s="93"/>
      <c r="MXH215" s="93"/>
      <c r="MXS215" s="93"/>
      <c r="MXT215" s="93"/>
      <c r="MXY215" s="93"/>
      <c r="MYC215" s="93"/>
      <c r="MYD215" s="93"/>
      <c r="MYL215" s="93"/>
      <c r="MYM215" s="93"/>
      <c r="MZM215" s="93"/>
      <c r="MZN215" s="93"/>
      <c r="MZO215" s="93"/>
      <c r="MZP215" s="93"/>
      <c r="MZQ215" s="93"/>
      <c r="MZR215" s="93"/>
      <c r="MZS215" s="93"/>
      <c r="MZT215" s="93"/>
      <c r="MZU215" s="93"/>
      <c r="MZV215" s="93"/>
      <c r="MZW215" s="93"/>
      <c r="MZX215" s="93"/>
      <c r="MZY215" s="93"/>
      <c r="MZZ215" s="93"/>
      <c r="NAA215" s="93"/>
      <c r="NAB215" s="93"/>
      <c r="NAC215" s="93"/>
      <c r="NAD215" s="93"/>
      <c r="NAE215" s="93"/>
      <c r="NAF215" s="93"/>
      <c r="NAG215" s="93"/>
      <c r="NAH215" s="93"/>
      <c r="NAI215" s="93"/>
      <c r="NAJ215" s="93"/>
      <c r="NAK215" s="93"/>
      <c r="NAL215" s="93"/>
      <c r="NAM215" s="93"/>
      <c r="NAN215" s="93"/>
      <c r="NAO215" s="93"/>
      <c r="NAP215" s="93"/>
      <c r="NAQ215" s="93"/>
      <c r="NAR215" s="93"/>
      <c r="NAS215" s="93"/>
      <c r="NAT215" s="93"/>
      <c r="NAU215" s="93"/>
      <c r="NAV215" s="93"/>
      <c r="NAW215" s="93"/>
      <c r="NAX215" s="93"/>
      <c r="NAY215" s="93"/>
      <c r="NAZ215" s="93"/>
      <c r="NBA215" s="93"/>
      <c r="NBB215" s="93"/>
      <c r="NBC215" s="93"/>
      <c r="NBD215" s="93"/>
      <c r="NBE215" s="93"/>
      <c r="NBF215" s="93"/>
      <c r="NBG215" s="93"/>
      <c r="NBH215" s="93"/>
      <c r="NBI215" s="93"/>
      <c r="NBJ215" s="93"/>
      <c r="NBK215" s="93"/>
      <c r="NBL215" s="93"/>
      <c r="NBM215" s="93"/>
      <c r="NBN215" s="93"/>
      <c r="NBO215" s="93"/>
      <c r="NBP215" s="93"/>
      <c r="NBQ215" s="93"/>
      <c r="NBR215" s="93"/>
      <c r="NBX215" s="93"/>
      <c r="NCA215" s="93"/>
      <c r="NCD215" s="93"/>
      <c r="NCG215" s="93"/>
      <c r="NCJ215" s="93"/>
      <c r="NCM215" s="93"/>
      <c r="NCS215" s="93"/>
      <c r="NDB215" s="93"/>
      <c r="NDE215" s="93"/>
      <c r="NDH215" s="93"/>
      <c r="NDK215" s="93"/>
      <c r="NDW215" s="93"/>
      <c r="NEC215" s="93"/>
      <c r="NEF215" s="93"/>
      <c r="NEI215" s="93"/>
      <c r="NEL215" s="93"/>
      <c r="NER215" s="93"/>
      <c r="NEU215" s="93"/>
      <c r="NEX215" s="93"/>
      <c r="NFA215" s="93"/>
      <c r="NFC215" s="93"/>
      <c r="NFD215" s="93"/>
      <c r="NFI215" s="93"/>
      <c r="NFL215" s="93"/>
      <c r="NFO215" s="93"/>
      <c r="NFR215" s="93"/>
      <c r="NFU215" s="93"/>
      <c r="NFX215" s="93"/>
      <c r="NGA215" s="93"/>
      <c r="NGG215" s="93"/>
      <c r="NGJ215" s="93"/>
      <c r="NGM215" s="93"/>
      <c r="NGO215" s="93"/>
      <c r="NGP215" s="93"/>
      <c r="NGX215" s="93"/>
      <c r="NHA215" s="93"/>
      <c r="NHD215" s="93"/>
      <c r="NHO215" s="93"/>
      <c r="NHP215" s="93"/>
      <c r="NHU215" s="93"/>
      <c r="NHY215" s="93"/>
      <c r="NHZ215" s="93"/>
      <c r="NIH215" s="93"/>
      <c r="NII215" s="93"/>
      <c r="NJI215" s="93"/>
      <c r="NJJ215" s="93"/>
      <c r="NJK215" s="93"/>
      <c r="NJL215" s="93"/>
      <c r="NJM215" s="93"/>
      <c r="NJN215" s="93"/>
      <c r="NJO215" s="93"/>
      <c r="NJP215" s="93"/>
      <c r="NJQ215" s="93"/>
      <c r="NJR215" s="93"/>
      <c r="NJS215" s="93"/>
      <c r="NJT215" s="93"/>
      <c r="NJU215" s="93"/>
      <c r="NJV215" s="93"/>
      <c r="NJW215" s="93"/>
      <c r="NJX215" s="93"/>
      <c r="NJY215" s="93"/>
      <c r="NJZ215" s="93"/>
      <c r="NKA215" s="93"/>
      <c r="NKB215" s="93"/>
      <c r="NKC215" s="93"/>
      <c r="NKD215" s="93"/>
      <c r="NKE215" s="93"/>
      <c r="NKF215" s="93"/>
      <c r="NKG215" s="93"/>
      <c r="NKH215" s="93"/>
      <c r="NKI215" s="93"/>
      <c r="NKJ215" s="93"/>
      <c r="NKK215" s="93"/>
      <c r="NKL215" s="93"/>
      <c r="NKM215" s="93"/>
      <c r="NKN215" s="93"/>
      <c r="NKO215" s="93"/>
      <c r="NKP215" s="93"/>
      <c r="NKQ215" s="93"/>
      <c r="NKR215" s="93"/>
      <c r="NKS215" s="93"/>
      <c r="NKT215" s="93"/>
      <c r="NKU215" s="93"/>
      <c r="NKV215" s="93"/>
      <c r="NKW215" s="93"/>
      <c r="NKX215" s="93"/>
      <c r="NKY215" s="93"/>
      <c r="NKZ215" s="93"/>
      <c r="NLA215" s="93"/>
      <c r="NLB215" s="93"/>
      <c r="NLC215" s="93"/>
      <c r="NLD215" s="93"/>
      <c r="NLE215" s="93"/>
      <c r="NLF215" s="93"/>
      <c r="NLG215" s="93"/>
      <c r="NLH215" s="93"/>
      <c r="NLI215" s="93"/>
      <c r="NLJ215" s="93"/>
      <c r="NLK215" s="93"/>
      <c r="NLL215" s="93"/>
      <c r="NLM215" s="93"/>
      <c r="NLN215" s="93"/>
      <c r="NLT215" s="93"/>
      <c r="NLW215" s="93"/>
      <c r="NLZ215" s="93"/>
      <c r="NMC215" s="93"/>
      <c r="NMF215" s="93"/>
      <c r="NMI215" s="93"/>
      <c r="NMO215" s="93"/>
      <c r="NMX215" s="93"/>
      <c r="NNA215" s="93"/>
      <c r="NND215" s="93"/>
      <c r="NNG215" s="93"/>
      <c r="NNS215" s="93"/>
      <c r="NNY215" s="93"/>
      <c r="NOB215" s="93"/>
      <c r="NOE215" s="93"/>
      <c r="NOH215" s="93"/>
      <c r="NON215" s="93"/>
      <c r="NOQ215" s="93"/>
      <c r="NOT215" s="93"/>
      <c r="NOW215" s="93"/>
      <c r="NOY215" s="93"/>
      <c r="NOZ215" s="93"/>
      <c r="NPE215" s="93"/>
      <c r="NPH215" s="93"/>
      <c r="NPK215" s="93"/>
      <c r="NPN215" s="93"/>
      <c r="NPQ215" s="93"/>
      <c r="NPT215" s="93"/>
      <c r="NPW215" s="93"/>
      <c r="NQC215" s="93"/>
      <c r="NQF215" s="93"/>
      <c r="NQI215" s="93"/>
      <c r="NQK215" s="93"/>
      <c r="NQL215" s="93"/>
      <c r="NQT215" s="93"/>
      <c r="NQW215" s="93"/>
      <c r="NQZ215" s="93"/>
      <c r="NRK215" s="93"/>
      <c r="NRL215" s="93"/>
      <c r="NRQ215" s="93"/>
      <c r="NRU215" s="93"/>
      <c r="NRV215" s="93"/>
      <c r="NSD215" s="93"/>
      <c r="NSE215" s="93"/>
      <c r="NTE215" s="93"/>
      <c r="NTF215" s="93"/>
      <c r="NTG215" s="93"/>
      <c r="NTH215" s="93"/>
      <c r="NTI215" s="93"/>
      <c r="NTJ215" s="93"/>
      <c r="NTK215" s="93"/>
      <c r="NTL215" s="93"/>
      <c r="NTM215" s="93"/>
      <c r="NTN215" s="93"/>
      <c r="NTO215" s="93"/>
      <c r="NTP215" s="93"/>
      <c r="NTQ215" s="93"/>
      <c r="NTR215" s="93"/>
      <c r="NTS215" s="93"/>
      <c r="NTT215" s="93"/>
      <c r="NTU215" s="93"/>
      <c r="NTV215" s="93"/>
      <c r="NTW215" s="93"/>
      <c r="NTX215" s="93"/>
      <c r="NTY215" s="93"/>
      <c r="NTZ215" s="93"/>
      <c r="NUA215" s="93"/>
      <c r="NUB215" s="93"/>
      <c r="NUC215" s="93"/>
      <c r="NUD215" s="93"/>
      <c r="NUE215" s="93"/>
      <c r="NUF215" s="93"/>
      <c r="NUG215" s="93"/>
      <c r="NUH215" s="93"/>
      <c r="NUI215" s="93"/>
      <c r="NUJ215" s="93"/>
      <c r="NUK215" s="93"/>
      <c r="NUL215" s="93"/>
      <c r="NUM215" s="93"/>
      <c r="NUN215" s="93"/>
      <c r="NUO215" s="93"/>
      <c r="NUP215" s="93"/>
      <c r="NUQ215" s="93"/>
      <c r="NUR215" s="93"/>
      <c r="NUS215" s="93"/>
      <c r="NUT215" s="93"/>
      <c r="NUU215" s="93"/>
      <c r="NUV215" s="93"/>
      <c r="NUW215" s="93"/>
      <c r="NUX215" s="93"/>
      <c r="NUY215" s="93"/>
      <c r="NUZ215" s="93"/>
      <c r="NVA215" s="93"/>
      <c r="NVB215" s="93"/>
      <c r="NVC215" s="93"/>
      <c r="NVD215" s="93"/>
      <c r="NVE215" s="93"/>
      <c r="NVF215" s="93"/>
      <c r="NVG215" s="93"/>
      <c r="NVH215" s="93"/>
      <c r="NVI215" s="93"/>
      <c r="NVJ215" s="93"/>
      <c r="NVP215" s="93"/>
      <c r="NVS215" s="93"/>
      <c r="NVV215" s="93"/>
      <c r="NVY215" s="93"/>
      <c r="NWB215" s="93"/>
      <c r="NWE215" s="93"/>
      <c r="NWK215" s="93"/>
      <c r="NWT215" s="93"/>
      <c r="NWW215" s="93"/>
      <c r="NWZ215" s="93"/>
      <c r="NXC215" s="93"/>
      <c r="NXO215" s="93"/>
      <c r="NXU215" s="93"/>
      <c r="NXX215" s="93"/>
      <c r="NYA215" s="93"/>
      <c r="NYD215" s="93"/>
      <c r="NYJ215" s="93"/>
      <c r="NYM215" s="93"/>
      <c r="NYP215" s="93"/>
      <c r="NYS215" s="93"/>
      <c r="NYU215" s="93"/>
      <c r="NYV215" s="93"/>
      <c r="NZA215" s="93"/>
      <c r="NZD215" s="93"/>
      <c r="NZG215" s="93"/>
      <c r="NZJ215" s="93"/>
      <c r="NZM215" s="93"/>
      <c r="NZP215" s="93"/>
      <c r="NZS215" s="93"/>
      <c r="NZY215" s="93"/>
      <c r="OAB215" s="93"/>
      <c r="OAE215" s="93"/>
      <c r="OAG215" s="93"/>
      <c r="OAH215" s="93"/>
      <c r="OAP215" s="93"/>
      <c r="OAS215" s="93"/>
      <c r="OAV215" s="93"/>
      <c r="OBG215" s="93"/>
      <c r="OBH215" s="93"/>
      <c r="OBM215" s="93"/>
      <c r="OBQ215" s="93"/>
      <c r="OBR215" s="93"/>
      <c r="OBZ215" s="93"/>
      <c r="OCA215" s="93"/>
      <c r="ODA215" s="93"/>
      <c r="ODB215" s="93"/>
      <c r="ODC215" s="93"/>
      <c r="ODD215" s="93"/>
      <c r="ODE215" s="93"/>
      <c r="ODF215" s="93"/>
      <c r="ODG215" s="93"/>
      <c r="ODH215" s="93"/>
      <c r="ODI215" s="93"/>
      <c r="ODJ215" s="93"/>
      <c r="ODK215" s="93"/>
      <c r="ODL215" s="93"/>
      <c r="ODM215" s="93"/>
      <c r="ODN215" s="93"/>
      <c r="ODO215" s="93"/>
      <c r="ODP215" s="93"/>
      <c r="ODQ215" s="93"/>
      <c r="ODR215" s="93"/>
      <c r="ODS215" s="93"/>
      <c r="ODT215" s="93"/>
      <c r="ODU215" s="93"/>
      <c r="ODV215" s="93"/>
      <c r="ODW215" s="93"/>
      <c r="ODX215" s="93"/>
      <c r="ODY215" s="93"/>
      <c r="ODZ215" s="93"/>
      <c r="OEA215" s="93"/>
      <c r="OEB215" s="93"/>
      <c r="OEC215" s="93"/>
      <c r="OED215" s="93"/>
      <c r="OEE215" s="93"/>
      <c r="OEF215" s="93"/>
      <c r="OEG215" s="93"/>
      <c r="OEH215" s="93"/>
      <c r="OEI215" s="93"/>
      <c r="OEJ215" s="93"/>
      <c r="OEK215" s="93"/>
      <c r="OEL215" s="93"/>
      <c r="OEM215" s="93"/>
      <c r="OEN215" s="93"/>
      <c r="OEO215" s="93"/>
      <c r="OEP215" s="93"/>
      <c r="OEQ215" s="93"/>
      <c r="OER215" s="93"/>
      <c r="OES215" s="93"/>
      <c r="OET215" s="93"/>
      <c r="OEU215" s="93"/>
      <c r="OEV215" s="93"/>
      <c r="OEW215" s="93"/>
      <c r="OEX215" s="93"/>
      <c r="OEY215" s="93"/>
      <c r="OEZ215" s="93"/>
      <c r="OFA215" s="93"/>
      <c r="OFB215" s="93"/>
      <c r="OFC215" s="93"/>
      <c r="OFD215" s="93"/>
      <c r="OFE215" s="93"/>
      <c r="OFF215" s="93"/>
      <c r="OFL215" s="93"/>
      <c r="OFO215" s="93"/>
      <c r="OFR215" s="93"/>
      <c r="OFU215" s="93"/>
      <c r="OFX215" s="93"/>
      <c r="OGA215" s="93"/>
      <c r="OGG215" s="93"/>
      <c r="OGP215" s="93"/>
      <c r="OGS215" s="93"/>
      <c r="OGV215" s="93"/>
      <c r="OGY215" s="93"/>
      <c r="OHK215" s="93"/>
      <c r="OHQ215" s="93"/>
      <c r="OHT215" s="93"/>
      <c r="OHW215" s="93"/>
      <c r="OHZ215" s="93"/>
      <c r="OIF215" s="93"/>
      <c r="OII215" s="93"/>
      <c r="OIL215" s="93"/>
      <c r="OIO215" s="93"/>
      <c r="OIQ215" s="93"/>
      <c r="OIR215" s="93"/>
      <c r="OIW215" s="93"/>
      <c r="OIZ215" s="93"/>
      <c r="OJC215" s="93"/>
      <c r="OJF215" s="93"/>
      <c r="OJI215" s="93"/>
      <c r="OJL215" s="93"/>
      <c r="OJO215" s="93"/>
      <c r="OJU215" s="93"/>
      <c r="OJX215" s="93"/>
      <c r="OKA215" s="93"/>
      <c r="OKC215" s="93"/>
      <c r="OKD215" s="93"/>
      <c r="OKL215" s="93"/>
      <c r="OKO215" s="93"/>
      <c r="OKR215" s="93"/>
      <c r="OLC215" s="93"/>
      <c r="OLD215" s="93"/>
      <c r="OLI215" s="93"/>
      <c r="OLM215" s="93"/>
      <c r="OLN215" s="93"/>
      <c r="OLV215" s="93"/>
      <c r="OLW215" s="93"/>
      <c r="OMW215" s="93"/>
      <c r="OMX215" s="93"/>
      <c r="OMY215" s="93"/>
      <c r="OMZ215" s="93"/>
      <c r="ONA215" s="93"/>
      <c r="ONB215" s="93"/>
      <c r="ONC215" s="93"/>
      <c r="OND215" s="93"/>
      <c r="ONE215" s="93"/>
      <c r="ONF215" s="93"/>
      <c r="ONG215" s="93"/>
      <c r="ONH215" s="93"/>
      <c r="ONI215" s="93"/>
      <c r="ONJ215" s="93"/>
      <c r="ONK215" s="93"/>
      <c r="ONL215" s="93"/>
      <c r="ONM215" s="93"/>
      <c r="ONN215" s="93"/>
      <c r="ONO215" s="93"/>
      <c r="ONP215" s="93"/>
      <c r="ONQ215" s="93"/>
      <c r="ONR215" s="93"/>
      <c r="ONS215" s="93"/>
      <c r="ONT215" s="93"/>
      <c r="ONU215" s="93"/>
      <c r="ONV215" s="93"/>
      <c r="ONW215" s="93"/>
      <c r="ONX215" s="93"/>
      <c r="ONY215" s="93"/>
      <c r="ONZ215" s="93"/>
      <c r="OOA215" s="93"/>
      <c r="OOB215" s="93"/>
      <c r="OOC215" s="93"/>
      <c r="OOD215" s="93"/>
      <c r="OOE215" s="93"/>
      <c r="OOF215" s="93"/>
      <c r="OOG215" s="93"/>
      <c r="OOH215" s="93"/>
      <c r="OOI215" s="93"/>
      <c r="OOJ215" s="93"/>
      <c r="OOK215" s="93"/>
      <c r="OOL215" s="93"/>
      <c r="OOM215" s="93"/>
      <c r="OON215" s="93"/>
      <c r="OOO215" s="93"/>
      <c r="OOP215" s="93"/>
      <c r="OOQ215" s="93"/>
      <c r="OOR215" s="93"/>
      <c r="OOS215" s="93"/>
      <c r="OOT215" s="93"/>
      <c r="OOU215" s="93"/>
      <c r="OOV215" s="93"/>
      <c r="OOW215" s="93"/>
      <c r="OOX215" s="93"/>
      <c r="OOY215" s="93"/>
      <c r="OOZ215" s="93"/>
      <c r="OPA215" s="93"/>
      <c r="OPB215" s="93"/>
      <c r="OPH215" s="93"/>
      <c r="OPK215" s="93"/>
      <c r="OPN215" s="93"/>
      <c r="OPQ215" s="93"/>
      <c r="OPT215" s="93"/>
      <c r="OPW215" s="93"/>
      <c r="OQC215" s="93"/>
      <c r="OQL215" s="93"/>
      <c r="OQO215" s="93"/>
      <c r="OQR215" s="93"/>
      <c r="OQU215" s="93"/>
      <c r="ORG215" s="93"/>
      <c r="ORM215" s="93"/>
      <c r="ORP215" s="93"/>
      <c r="ORS215" s="93"/>
      <c r="ORV215" s="93"/>
      <c r="OSB215" s="93"/>
      <c r="OSE215" s="93"/>
      <c r="OSH215" s="93"/>
      <c r="OSK215" s="93"/>
      <c r="OSM215" s="93"/>
      <c r="OSN215" s="93"/>
      <c r="OSS215" s="93"/>
      <c r="OSV215" s="93"/>
      <c r="OSY215" s="93"/>
      <c r="OTB215" s="93"/>
      <c r="OTE215" s="93"/>
      <c r="OTH215" s="93"/>
      <c r="OTK215" s="93"/>
      <c r="OTQ215" s="93"/>
      <c r="OTT215" s="93"/>
      <c r="OTW215" s="93"/>
      <c r="OTY215" s="93"/>
      <c r="OTZ215" s="93"/>
      <c r="OUH215" s="93"/>
      <c r="OUK215" s="93"/>
      <c r="OUN215" s="93"/>
      <c r="OUY215" s="93"/>
      <c r="OUZ215" s="93"/>
      <c r="OVE215" s="93"/>
      <c r="OVI215" s="93"/>
      <c r="OVJ215" s="93"/>
      <c r="OVR215" s="93"/>
      <c r="OVS215" s="93"/>
      <c r="OWS215" s="93"/>
      <c r="OWT215" s="93"/>
      <c r="OWU215" s="93"/>
      <c r="OWV215" s="93"/>
      <c r="OWW215" s="93"/>
      <c r="OWX215" s="93"/>
      <c r="OWY215" s="93"/>
      <c r="OWZ215" s="93"/>
      <c r="OXA215" s="93"/>
      <c r="OXB215" s="93"/>
      <c r="OXC215" s="93"/>
      <c r="OXD215" s="93"/>
      <c r="OXE215" s="93"/>
      <c r="OXF215" s="93"/>
      <c r="OXG215" s="93"/>
      <c r="OXH215" s="93"/>
      <c r="OXI215" s="93"/>
      <c r="OXJ215" s="93"/>
      <c r="OXK215" s="93"/>
      <c r="OXL215" s="93"/>
      <c r="OXM215" s="93"/>
      <c r="OXN215" s="93"/>
      <c r="OXO215" s="93"/>
      <c r="OXP215" s="93"/>
      <c r="OXQ215" s="93"/>
      <c r="OXR215" s="93"/>
      <c r="OXS215" s="93"/>
      <c r="OXT215" s="93"/>
      <c r="OXU215" s="93"/>
      <c r="OXV215" s="93"/>
      <c r="OXW215" s="93"/>
      <c r="OXX215" s="93"/>
      <c r="OXY215" s="93"/>
      <c r="OXZ215" s="93"/>
      <c r="OYA215" s="93"/>
      <c r="OYB215" s="93"/>
      <c r="OYC215" s="93"/>
      <c r="OYD215" s="93"/>
      <c r="OYE215" s="93"/>
      <c r="OYF215" s="93"/>
      <c r="OYG215" s="93"/>
      <c r="OYH215" s="93"/>
      <c r="OYI215" s="93"/>
      <c r="OYJ215" s="93"/>
      <c r="OYK215" s="93"/>
      <c r="OYL215" s="93"/>
      <c r="OYM215" s="93"/>
      <c r="OYN215" s="93"/>
      <c r="OYO215" s="93"/>
      <c r="OYP215" s="93"/>
      <c r="OYQ215" s="93"/>
      <c r="OYR215" s="93"/>
      <c r="OYS215" s="93"/>
      <c r="OYT215" s="93"/>
      <c r="OYU215" s="93"/>
      <c r="OYV215" s="93"/>
      <c r="OYW215" s="93"/>
      <c r="OYX215" s="93"/>
      <c r="OZD215" s="93"/>
      <c r="OZG215" s="93"/>
      <c r="OZJ215" s="93"/>
      <c r="OZM215" s="93"/>
      <c r="OZP215" s="93"/>
      <c r="OZS215" s="93"/>
      <c r="OZY215" s="93"/>
      <c r="PAH215" s="93"/>
      <c r="PAK215" s="93"/>
      <c r="PAN215" s="93"/>
      <c r="PAQ215" s="93"/>
      <c r="PBC215" s="93"/>
      <c r="PBI215" s="93"/>
      <c r="PBL215" s="93"/>
      <c r="PBO215" s="93"/>
      <c r="PBR215" s="93"/>
      <c r="PBX215" s="93"/>
      <c r="PCA215" s="93"/>
      <c r="PCD215" s="93"/>
      <c r="PCG215" s="93"/>
      <c r="PCI215" s="93"/>
      <c r="PCJ215" s="93"/>
      <c r="PCO215" s="93"/>
      <c r="PCR215" s="93"/>
      <c r="PCU215" s="93"/>
      <c r="PCX215" s="93"/>
      <c r="PDA215" s="93"/>
      <c r="PDD215" s="93"/>
      <c r="PDG215" s="93"/>
      <c r="PDM215" s="93"/>
      <c r="PDP215" s="93"/>
      <c r="PDS215" s="93"/>
      <c r="PDU215" s="93"/>
      <c r="PDV215" s="93"/>
      <c r="PED215" s="93"/>
      <c r="PEG215" s="93"/>
      <c r="PEJ215" s="93"/>
      <c r="PEU215" s="93"/>
      <c r="PEV215" s="93"/>
      <c r="PFA215" s="93"/>
      <c r="PFE215" s="93"/>
      <c r="PFF215" s="93"/>
      <c r="PFN215" s="93"/>
      <c r="PFO215" s="93"/>
      <c r="PGO215" s="93"/>
      <c r="PGP215" s="93"/>
      <c r="PGQ215" s="93"/>
      <c r="PGR215" s="93"/>
      <c r="PGS215" s="93"/>
      <c r="PGT215" s="93"/>
      <c r="PGU215" s="93"/>
      <c r="PGV215" s="93"/>
      <c r="PGW215" s="93"/>
      <c r="PGX215" s="93"/>
      <c r="PGY215" s="93"/>
      <c r="PGZ215" s="93"/>
      <c r="PHA215" s="93"/>
      <c r="PHB215" s="93"/>
      <c r="PHC215" s="93"/>
      <c r="PHD215" s="93"/>
      <c r="PHE215" s="93"/>
      <c r="PHF215" s="93"/>
      <c r="PHG215" s="93"/>
      <c r="PHH215" s="93"/>
      <c r="PHI215" s="93"/>
      <c r="PHJ215" s="93"/>
      <c r="PHK215" s="93"/>
      <c r="PHL215" s="93"/>
      <c r="PHM215" s="93"/>
      <c r="PHN215" s="93"/>
      <c r="PHO215" s="93"/>
      <c r="PHP215" s="93"/>
      <c r="PHQ215" s="93"/>
      <c r="PHR215" s="93"/>
      <c r="PHS215" s="93"/>
      <c r="PHT215" s="93"/>
      <c r="PHU215" s="93"/>
      <c r="PHV215" s="93"/>
      <c r="PHW215" s="93"/>
      <c r="PHX215" s="93"/>
      <c r="PHY215" s="93"/>
      <c r="PHZ215" s="93"/>
      <c r="PIA215" s="93"/>
      <c r="PIB215" s="93"/>
      <c r="PIC215" s="93"/>
      <c r="PID215" s="93"/>
      <c r="PIE215" s="93"/>
      <c r="PIF215" s="93"/>
      <c r="PIG215" s="93"/>
      <c r="PIH215" s="93"/>
      <c r="PII215" s="93"/>
      <c r="PIJ215" s="93"/>
      <c r="PIK215" s="93"/>
      <c r="PIL215" s="93"/>
      <c r="PIM215" s="93"/>
      <c r="PIN215" s="93"/>
      <c r="PIO215" s="93"/>
      <c r="PIP215" s="93"/>
      <c r="PIQ215" s="93"/>
      <c r="PIR215" s="93"/>
      <c r="PIS215" s="93"/>
      <c r="PIT215" s="93"/>
      <c r="PIZ215" s="93"/>
      <c r="PJC215" s="93"/>
      <c r="PJF215" s="93"/>
      <c r="PJI215" s="93"/>
      <c r="PJL215" s="93"/>
      <c r="PJO215" s="93"/>
      <c r="PJU215" s="93"/>
      <c r="PKD215" s="93"/>
      <c r="PKG215" s="93"/>
      <c r="PKJ215" s="93"/>
      <c r="PKM215" s="93"/>
      <c r="PKY215" s="93"/>
      <c r="PLE215" s="93"/>
      <c r="PLH215" s="93"/>
      <c r="PLK215" s="93"/>
      <c r="PLN215" s="93"/>
      <c r="PLT215" s="93"/>
      <c r="PLW215" s="93"/>
      <c r="PLZ215" s="93"/>
      <c r="PMC215" s="93"/>
      <c r="PME215" s="93"/>
      <c r="PMF215" s="93"/>
      <c r="PMK215" s="93"/>
      <c r="PMN215" s="93"/>
      <c r="PMQ215" s="93"/>
      <c r="PMT215" s="93"/>
      <c r="PMW215" s="93"/>
      <c r="PMZ215" s="93"/>
      <c r="PNC215" s="93"/>
      <c r="PNI215" s="93"/>
      <c r="PNL215" s="93"/>
      <c r="PNO215" s="93"/>
      <c r="PNQ215" s="93"/>
      <c r="PNR215" s="93"/>
      <c r="PNZ215" s="93"/>
      <c r="POC215" s="93"/>
      <c r="POF215" s="93"/>
      <c r="POQ215" s="93"/>
      <c r="POR215" s="93"/>
      <c r="POW215" s="93"/>
      <c r="PPA215" s="93"/>
      <c r="PPB215" s="93"/>
      <c r="PPJ215" s="93"/>
      <c r="PPK215" s="93"/>
      <c r="PQK215" s="93"/>
      <c r="PQL215" s="93"/>
      <c r="PQM215" s="93"/>
      <c r="PQN215" s="93"/>
      <c r="PQO215" s="93"/>
      <c r="PQP215" s="93"/>
      <c r="PQQ215" s="93"/>
      <c r="PQR215" s="93"/>
      <c r="PQS215" s="93"/>
      <c r="PQT215" s="93"/>
      <c r="PQU215" s="93"/>
      <c r="PQV215" s="93"/>
      <c r="PQW215" s="93"/>
      <c r="PQX215" s="93"/>
      <c r="PQY215" s="93"/>
      <c r="PQZ215" s="93"/>
      <c r="PRA215" s="93"/>
      <c r="PRB215" s="93"/>
      <c r="PRC215" s="93"/>
      <c r="PRD215" s="93"/>
      <c r="PRE215" s="93"/>
      <c r="PRF215" s="93"/>
      <c r="PRG215" s="93"/>
      <c r="PRH215" s="93"/>
      <c r="PRI215" s="93"/>
      <c r="PRJ215" s="93"/>
      <c r="PRK215" s="93"/>
      <c r="PRL215" s="93"/>
      <c r="PRM215" s="93"/>
      <c r="PRN215" s="93"/>
      <c r="PRO215" s="93"/>
      <c r="PRP215" s="93"/>
      <c r="PRQ215" s="93"/>
      <c r="PRR215" s="93"/>
      <c r="PRS215" s="93"/>
      <c r="PRT215" s="93"/>
      <c r="PRU215" s="93"/>
      <c r="PRV215" s="93"/>
      <c r="PRW215" s="93"/>
      <c r="PRX215" s="93"/>
      <c r="PRY215" s="93"/>
      <c r="PRZ215" s="93"/>
      <c r="PSA215" s="93"/>
      <c r="PSB215" s="93"/>
      <c r="PSC215" s="93"/>
      <c r="PSD215" s="93"/>
      <c r="PSE215" s="93"/>
      <c r="PSF215" s="93"/>
      <c r="PSG215" s="93"/>
      <c r="PSH215" s="93"/>
      <c r="PSI215" s="93"/>
      <c r="PSJ215" s="93"/>
      <c r="PSK215" s="93"/>
      <c r="PSL215" s="93"/>
      <c r="PSM215" s="93"/>
      <c r="PSN215" s="93"/>
      <c r="PSO215" s="93"/>
      <c r="PSP215" s="93"/>
      <c r="PSV215" s="93"/>
      <c r="PSY215" s="93"/>
      <c r="PTB215" s="93"/>
      <c r="PTE215" s="93"/>
      <c r="PTH215" s="93"/>
      <c r="PTK215" s="93"/>
      <c r="PTQ215" s="93"/>
      <c r="PTZ215" s="93"/>
      <c r="PUC215" s="93"/>
      <c r="PUF215" s="93"/>
      <c r="PUI215" s="93"/>
      <c r="PUU215" s="93"/>
      <c r="PVA215" s="93"/>
      <c r="PVD215" s="93"/>
      <c r="PVG215" s="93"/>
      <c r="PVJ215" s="93"/>
      <c r="PVP215" s="93"/>
      <c r="PVS215" s="93"/>
      <c r="PVV215" s="93"/>
      <c r="PVY215" s="93"/>
      <c r="PWA215" s="93"/>
      <c r="PWB215" s="93"/>
      <c r="PWG215" s="93"/>
      <c r="PWJ215" s="93"/>
      <c r="PWM215" s="93"/>
      <c r="PWP215" s="93"/>
      <c r="PWS215" s="93"/>
      <c r="PWV215" s="93"/>
      <c r="PWY215" s="93"/>
      <c r="PXE215" s="93"/>
      <c r="PXH215" s="93"/>
      <c r="PXK215" s="93"/>
      <c r="PXM215" s="93"/>
      <c r="PXN215" s="93"/>
      <c r="PXV215" s="93"/>
      <c r="PXY215" s="93"/>
      <c r="PYB215" s="93"/>
      <c r="PYM215" s="93"/>
      <c r="PYN215" s="93"/>
      <c r="PYS215" s="93"/>
      <c r="PYW215" s="93"/>
      <c r="PYX215" s="93"/>
      <c r="PZF215" s="93"/>
      <c r="PZG215" s="93"/>
      <c r="QAG215" s="93"/>
      <c r="QAH215" s="93"/>
      <c r="QAI215" s="93"/>
      <c r="QAJ215" s="93"/>
      <c r="QAK215" s="93"/>
      <c r="QAL215" s="93"/>
      <c r="QAM215" s="93"/>
      <c r="QAN215" s="93"/>
      <c r="QAO215" s="93"/>
      <c r="QAP215" s="93"/>
      <c r="QAQ215" s="93"/>
      <c r="QAR215" s="93"/>
      <c r="QAS215" s="93"/>
      <c r="QAT215" s="93"/>
      <c r="QAU215" s="93"/>
      <c r="QAV215" s="93"/>
      <c r="QAW215" s="93"/>
      <c r="QAX215" s="93"/>
      <c r="QAY215" s="93"/>
      <c r="QAZ215" s="93"/>
      <c r="QBA215" s="93"/>
      <c r="QBB215" s="93"/>
      <c r="QBC215" s="93"/>
      <c r="QBD215" s="93"/>
      <c r="QBE215" s="93"/>
      <c r="QBF215" s="93"/>
      <c r="QBG215" s="93"/>
      <c r="QBH215" s="93"/>
      <c r="QBI215" s="93"/>
      <c r="QBJ215" s="93"/>
      <c r="QBK215" s="93"/>
      <c r="QBL215" s="93"/>
      <c r="QBM215" s="93"/>
      <c r="QBN215" s="93"/>
      <c r="QBO215" s="93"/>
      <c r="QBP215" s="93"/>
      <c r="QBQ215" s="93"/>
      <c r="QBR215" s="93"/>
      <c r="QBS215" s="93"/>
      <c r="QBT215" s="93"/>
      <c r="QBU215" s="93"/>
      <c r="QBV215" s="93"/>
      <c r="QBW215" s="93"/>
      <c r="QBX215" s="93"/>
      <c r="QBY215" s="93"/>
      <c r="QBZ215" s="93"/>
      <c r="QCA215" s="93"/>
      <c r="QCB215" s="93"/>
      <c r="QCC215" s="93"/>
      <c r="QCD215" s="93"/>
      <c r="QCE215" s="93"/>
      <c r="QCF215" s="93"/>
      <c r="QCG215" s="93"/>
      <c r="QCH215" s="93"/>
      <c r="QCI215" s="93"/>
      <c r="QCJ215" s="93"/>
      <c r="QCK215" s="93"/>
      <c r="QCL215" s="93"/>
      <c r="QCR215" s="93"/>
      <c r="QCU215" s="93"/>
      <c r="QCX215" s="93"/>
      <c r="QDA215" s="93"/>
      <c r="QDD215" s="93"/>
      <c r="QDG215" s="93"/>
      <c r="QDM215" s="93"/>
      <c r="QDV215" s="93"/>
      <c r="QDY215" s="93"/>
      <c r="QEB215" s="93"/>
      <c r="QEE215" s="93"/>
      <c r="QEQ215" s="93"/>
      <c r="QEW215" s="93"/>
      <c r="QEZ215" s="93"/>
      <c r="QFC215" s="93"/>
      <c r="QFF215" s="93"/>
      <c r="QFL215" s="93"/>
      <c r="QFO215" s="93"/>
      <c r="QFR215" s="93"/>
      <c r="QFU215" s="93"/>
      <c r="QFW215" s="93"/>
      <c r="QFX215" s="93"/>
      <c r="QGC215" s="93"/>
      <c r="QGF215" s="93"/>
      <c r="QGI215" s="93"/>
      <c r="QGL215" s="93"/>
      <c r="QGO215" s="93"/>
      <c r="QGR215" s="93"/>
      <c r="QGU215" s="93"/>
      <c r="QHA215" s="93"/>
      <c r="QHD215" s="93"/>
      <c r="QHG215" s="93"/>
      <c r="QHI215" s="93"/>
      <c r="QHJ215" s="93"/>
      <c r="QHR215" s="93"/>
      <c r="QHU215" s="93"/>
      <c r="QHX215" s="93"/>
      <c r="QII215" s="93"/>
      <c r="QIJ215" s="93"/>
      <c r="QIO215" s="93"/>
      <c r="QIS215" s="93"/>
      <c r="QIT215" s="93"/>
      <c r="QJB215" s="93"/>
      <c r="QJC215" s="93"/>
      <c r="QKC215" s="93"/>
      <c r="QKD215" s="93"/>
      <c r="QKE215" s="93"/>
      <c r="QKF215" s="93"/>
      <c r="QKG215" s="93"/>
      <c r="QKH215" s="93"/>
      <c r="QKI215" s="93"/>
      <c r="QKJ215" s="93"/>
      <c r="QKK215" s="93"/>
      <c r="QKL215" s="93"/>
      <c r="QKM215" s="93"/>
      <c r="QKN215" s="93"/>
      <c r="QKO215" s="93"/>
      <c r="QKP215" s="93"/>
      <c r="QKQ215" s="93"/>
      <c r="QKR215" s="93"/>
      <c r="QKS215" s="93"/>
      <c r="QKT215" s="93"/>
      <c r="QKU215" s="93"/>
      <c r="QKV215" s="93"/>
      <c r="QKW215" s="93"/>
      <c r="QKX215" s="93"/>
      <c r="QKY215" s="93"/>
      <c r="QKZ215" s="93"/>
      <c r="QLA215" s="93"/>
      <c r="QLB215" s="93"/>
      <c r="QLC215" s="93"/>
      <c r="QLD215" s="93"/>
      <c r="QLE215" s="93"/>
      <c r="QLF215" s="93"/>
      <c r="QLG215" s="93"/>
      <c r="QLH215" s="93"/>
      <c r="QLI215" s="93"/>
      <c r="QLJ215" s="93"/>
      <c r="QLK215" s="93"/>
      <c r="QLL215" s="93"/>
      <c r="QLM215" s="93"/>
      <c r="QLN215" s="93"/>
      <c r="QLO215" s="93"/>
      <c r="QLP215" s="93"/>
      <c r="QLQ215" s="93"/>
      <c r="QLR215" s="93"/>
      <c r="QLS215" s="93"/>
      <c r="QLT215" s="93"/>
      <c r="QLU215" s="93"/>
      <c r="QLV215" s="93"/>
      <c r="QLW215" s="93"/>
      <c r="QLX215" s="93"/>
      <c r="QLY215" s="93"/>
      <c r="QLZ215" s="93"/>
      <c r="QMA215" s="93"/>
      <c r="QMB215" s="93"/>
      <c r="QMC215" s="93"/>
      <c r="QMD215" s="93"/>
      <c r="QME215" s="93"/>
      <c r="QMF215" s="93"/>
      <c r="QMG215" s="93"/>
      <c r="QMH215" s="93"/>
      <c r="QMN215" s="93"/>
      <c r="QMQ215" s="93"/>
      <c r="QMT215" s="93"/>
      <c r="QMW215" s="93"/>
      <c r="QMZ215" s="93"/>
      <c r="QNC215" s="93"/>
      <c r="QNI215" s="93"/>
      <c r="QNR215" s="93"/>
      <c r="QNU215" s="93"/>
      <c r="QNX215" s="93"/>
      <c r="QOA215" s="93"/>
      <c r="QOM215" s="93"/>
      <c r="QOS215" s="93"/>
      <c r="QOV215" s="93"/>
      <c r="QOY215" s="93"/>
      <c r="QPB215" s="93"/>
      <c r="QPH215" s="93"/>
      <c r="QPK215" s="93"/>
      <c r="QPN215" s="93"/>
      <c r="QPQ215" s="93"/>
      <c r="QPS215" s="93"/>
      <c r="QPT215" s="93"/>
      <c r="QPY215" s="93"/>
      <c r="QQB215" s="93"/>
      <c r="QQE215" s="93"/>
      <c r="QQH215" s="93"/>
      <c r="QQK215" s="93"/>
      <c r="QQN215" s="93"/>
      <c r="QQQ215" s="93"/>
      <c r="QQW215" s="93"/>
      <c r="QQZ215" s="93"/>
      <c r="QRC215" s="93"/>
      <c r="QRE215" s="93"/>
      <c r="QRF215" s="93"/>
      <c r="QRN215" s="93"/>
      <c r="QRQ215" s="93"/>
      <c r="QRT215" s="93"/>
      <c r="QSE215" s="93"/>
      <c r="QSF215" s="93"/>
      <c r="QSK215" s="93"/>
      <c r="QSO215" s="93"/>
      <c r="QSP215" s="93"/>
      <c r="QSX215" s="93"/>
      <c r="QSY215" s="93"/>
      <c r="QTY215" s="93"/>
      <c r="QTZ215" s="93"/>
      <c r="QUA215" s="93"/>
      <c r="QUB215" s="93"/>
      <c r="QUC215" s="93"/>
      <c r="QUD215" s="93"/>
      <c r="QUE215" s="93"/>
      <c r="QUF215" s="93"/>
      <c r="QUG215" s="93"/>
      <c r="QUH215" s="93"/>
      <c r="QUI215" s="93"/>
      <c r="QUJ215" s="93"/>
      <c r="QUK215" s="93"/>
      <c r="QUL215" s="93"/>
      <c r="QUM215" s="93"/>
      <c r="QUN215" s="93"/>
      <c r="QUO215" s="93"/>
      <c r="QUP215" s="93"/>
      <c r="QUQ215" s="93"/>
      <c r="QUR215" s="93"/>
      <c r="QUS215" s="93"/>
      <c r="QUT215" s="93"/>
      <c r="QUU215" s="93"/>
      <c r="QUV215" s="93"/>
      <c r="QUW215" s="93"/>
      <c r="QUX215" s="93"/>
      <c r="QUY215" s="93"/>
      <c r="QUZ215" s="93"/>
      <c r="QVA215" s="93"/>
      <c r="QVB215" s="93"/>
      <c r="QVC215" s="93"/>
      <c r="QVD215" s="93"/>
      <c r="QVE215" s="93"/>
      <c r="QVF215" s="93"/>
      <c r="QVG215" s="93"/>
      <c r="QVH215" s="93"/>
      <c r="QVI215" s="93"/>
      <c r="QVJ215" s="93"/>
      <c r="QVK215" s="93"/>
      <c r="QVL215" s="93"/>
      <c r="QVM215" s="93"/>
      <c r="QVN215" s="93"/>
      <c r="QVO215" s="93"/>
      <c r="QVP215" s="93"/>
      <c r="QVQ215" s="93"/>
      <c r="QVR215" s="93"/>
      <c r="QVS215" s="93"/>
      <c r="QVT215" s="93"/>
      <c r="QVU215" s="93"/>
      <c r="QVV215" s="93"/>
      <c r="QVW215" s="93"/>
      <c r="QVX215" s="93"/>
      <c r="QVY215" s="93"/>
      <c r="QVZ215" s="93"/>
      <c r="QWA215" s="93"/>
      <c r="QWB215" s="93"/>
      <c r="QWC215" s="93"/>
      <c r="QWD215" s="93"/>
      <c r="QWJ215" s="93"/>
      <c r="QWM215" s="93"/>
      <c r="QWP215" s="93"/>
      <c r="QWS215" s="93"/>
      <c r="QWV215" s="93"/>
      <c r="QWY215" s="93"/>
      <c r="QXE215" s="93"/>
      <c r="QXN215" s="93"/>
      <c r="QXQ215" s="93"/>
      <c r="QXT215" s="93"/>
      <c r="QXW215" s="93"/>
      <c r="QYI215" s="93"/>
      <c r="QYO215" s="93"/>
      <c r="QYR215" s="93"/>
      <c r="QYU215" s="93"/>
      <c r="QYX215" s="93"/>
      <c r="QZD215" s="93"/>
      <c r="QZG215" s="93"/>
      <c r="QZJ215" s="93"/>
      <c r="QZM215" s="93"/>
      <c r="QZO215" s="93"/>
      <c r="QZP215" s="93"/>
      <c r="QZU215" s="93"/>
      <c r="QZX215" s="93"/>
      <c r="RAA215" s="93"/>
      <c r="RAD215" s="93"/>
      <c r="RAG215" s="93"/>
      <c r="RAJ215" s="93"/>
      <c r="RAM215" s="93"/>
      <c r="RAS215" s="93"/>
      <c r="RAV215" s="93"/>
      <c r="RAY215" s="93"/>
      <c r="RBA215" s="93"/>
      <c r="RBB215" s="93"/>
      <c r="RBJ215" s="93"/>
      <c r="RBM215" s="93"/>
      <c r="RBP215" s="93"/>
      <c r="RCA215" s="93"/>
      <c r="RCB215" s="93"/>
      <c r="RCG215" s="93"/>
      <c r="RCK215" s="93"/>
      <c r="RCL215" s="93"/>
      <c r="RCT215" s="93"/>
      <c r="RCU215" s="93"/>
      <c r="RDU215" s="93"/>
      <c r="RDV215" s="93"/>
      <c r="RDW215" s="93"/>
      <c r="RDX215" s="93"/>
      <c r="RDY215" s="93"/>
      <c r="RDZ215" s="93"/>
      <c r="REA215" s="93"/>
      <c r="REB215" s="93"/>
      <c r="REC215" s="93"/>
      <c r="RED215" s="93"/>
      <c r="REE215" s="93"/>
      <c r="REF215" s="93"/>
      <c r="REG215" s="93"/>
      <c r="REH215" s="93"/>
      <c r="REI215" s="93"/>
      <c r="REJ215" s="93"/>
      <c r="REK215" s="93"/>
      <c r="REL215" s="93"/>
      <c r="REM215" s="93"/>
      <c r="REN215" s="93"/>
      <c r="REO215" s="93"/>
      <c r="REP215" s="93"/>
      <c r="REQ215" s="93"/>
      <c r="RER215" s="93"/>
      <c r="RES215" s="93"/>
      <c r="RET215" s="93"/>
      <c r="REU215" s="93"/>
      <c r="REV215" s="93"/>
      <c r="REW215" s="93"/>
      <c r="REX215" s="93"/>
      <c r="REY215" s="93"/>
      <c r="REZ215" s="93"/>
      <c r="RFA215" s="93"/>
      <c r="RFB215" s="93"/>
      <c r="RFC215" s="93"/>
      <c r="RFD215" s="93"/>
      <c r="RFE215" s="93"/>
      <c r="RFF215" s="93"/>
      <c r="RFG215" s="93"/>
      <c r="RFH215" s="93"/>
      <c r="RFI215" s="93"/>
      <c r="RFJ215" s="93"/>
      <c r="RFK215" s="93"/>
      <c r="RFL215" s="93"/>
      <c r="RFM215" s="93"/>
      <c r="RFN215" s="93"/>
      <c r="RFO215" s="93"/>
      <c r="RFP215" s="93"/>
      <c r="RFQ215" s="93"/>
      <c r="RFR215" s="93"/>
      <c r="RFS215" s="93"/>
      <c r="RFT215" s="93"/>
      <c r="RFU215" s="93"/>
      <c r="RFV215" s="93"/>
      <c r="RFW215" s="93"/>
      <c r="RFX215" s="93"/>
      <c r="RFY215" s="93"/>
      <c r="RFZ215" s="93"/>
      <c r="RGF215" s="93"/>
      <c r="RGI215" s="93"/>
      <c r="RGL215" s="93"/>
      <c r="RGO215" s="93"/>
      <c r="RGR215" s="93"/>
      <c r="RGU215" s="93"/>
      <c r="RHA215" s="93"/>
      <c r="RHJ215" s="93"/>
      <c r="RHM215" s="93"/>
      <c r="RHP215" s="93"/>
      <c r="RHS215" s="93"/>
      <c r="RIE215" s="93"/>
      <c r="RIK215" s="93"/>
      <c r="RIN215" s="93"/>
      <c r="RIQ215" s="93"/>
      <c r="RIT215" s="93"/>
      <c r="RIZ215" s="93"/>
      <c r="RJC215" s="93"/>
      <c r="RJF215" s="93"/>
      <c r="RJI215" s="93"/>
      <c r="RJK215" s="93"/>
      <c r="RJL215" s="93"/>
      <c r="RJQ215" s="93"/>
      <c r="RJT215" s="93"/>
      <c r="RJW215" s="93"/>
      <c r="RJZ215" s="93"/>
      <c r="RKC215" s="93"/>
      <c r="RKF215" s="93"/>
      <c r="RKI215" s="93"/>
      <c r="RKO215" s="93"/>
      <c r="RKR215" s="93"/>
      <c r="RKU215" s="93"/>
      <c r="RKW215" s="93"/>
      <c r="RKX215" s="93"/>
      <c r="RLF215" s="93"/>
      <c r="RLI215" s="93"/>
      <c r="RLL215" s="93"/>
      <c r="RLW215" s="93"/>
      <c r="RLX215" s="93"/>
      <c r="RMC215" s="93"/>
      <c r="RMG215" s="93"/>
      <c r="RMH215" s="93"/>
      <c r="RMP215" s="93"/>
      <c r="RMQ215" s="93"/>
      <c r="RNQ215" s="93"/>
      <c r="RNR215" s="93"/>
      <c r="RNS215" s="93"/>
      <c r="RNT215" s="93"/>
      <c r="RNU215" s="93"/>
      <c r="RNV215" s="93"/>
      <c r="RNW215" s="93"/>
      <c r="RNX215" s="93"/>
      <c r="RNY215" s="93"/>
      <c r="RNZ215" s="93"/>
      <c r="ROA215" s="93"/>
      <c r="ROB215" s="93"/>
      <c r="ROC215" s="93"/>
      <c r="ROD215" s="93"/>
      <c r="ROE215" s="93"/>
      <c r="ROF215" s="93"/>
      <c r="ROG215" s="93"/>
      <c r="ROH215" s="93"/>
      <c r="ROI215" s="93"/>
      <c r="ROJ215" s="93"/>
      <c r="ROK215" s="93"/>
      <c r="ROL215" s="93"/>
      <c r="ROM215" s="93"/>
      <c r="RON215" s="93"/>
      <c r="ROO215" s="93"/>
      <c r="ROP215" s="93"/>
      <c r="ROQ215" s="93"/>
      <c r="ROR215" s="93"/>
      <c r="ROS215" s="93"/>
      <c r="ROT215" s="93"/>
      <c r="ROU215" s="93"/>
      <c r="ROV215" s="93"/>
      <c r="ROW215" s="93"/>
      <c r="ROX215" s="93"/>
      <c r="ROY215" s="93"/>
      <c r="ROZ215" s="93"/>
      <c r="RPA215" s="93"/>
      <c r="RPB215" s="93"/>
      <c r="RPC215" s="93"/>
      <c r="RPD215" s="93"/>
      <c r="RPE215" s="93"/>
      <c r="RPF215" s="93"/>
      <c r="RPG215" s="93"/>
      <c r="RPH215" s="93"/>
      <c r="RPI215" s="93"/>
      <c r="RPJ215" s="93"/>
      <c r="RPK215" s="93"/>
      <c r="RPL215" s="93"/>
      <c r="RPM215" s="93"/>
      <c r="RPN215" s="93"/>
      <c r="RPO215" s="93"/>
      <c r="RPP215" s="93"/>
      <c r="RPQ215" s="93"/>
      <c r="RPR215" s="93"/>
      <c r="RPS215" s="93"/>
      <c r="RPT215" s="93"/>
      <c r="RPU215" s="93"/>
      <c r="RPV215" s="93"/>
      <c r="RQB215" s="93"/>
      <c r="RQE215" s="93"/>
      <c r="RQH215" s="93"/>
      <c r="RQK215" s="93"/>
      <c r="RQN215" s="93"/>
      <c r="RQQ215" s="93"/>
      <c r="RQW215" s="93"/>
      <c r="RRF215" s="93"/>
      <c r="RRI215" s="93"/>
      <c r="RRL215" s="93"/>
      <c r="RRO215" s="93"/>
      <c r="RSA215" s="93"/>
      <c r="RSG215" s="93"/>
      <c r="RSJ215" s="93"/>
      <c r="RSM215" s="93"/>
      <c r="RSP215" s="93"/>
      <c r="RSV215" s="93"/>
      <c r="RSY215" s="93"/>
      <c r="RTB215" s="93"/>
      <c r="RTE215" s="93"/>
      <c r="RTG215" s="93"/>
      <c r="RTH215" s="93"/>
      <c r="RTM215" s="93"/>
      <c r="RTP215" s="93"/>
      <c r="RTS215" s="93"/>
      <c r="RTV215" s="93"/>
      <c r="RTY215" s="93"/>
      <c r="RUB215" s="93"/>
      <c r="RUE215" s="93"/>
      <c r="RUK215" s="93"/>
      <c r="RUN215" s="93"/>
      <c r="RUQ215" s="93"/>
      <c r="RUS215" s="93"/>
      <c r="RUT215" s="93"/>
      <c r="RVB215" s="93"/>
      <c r="RVE215" s="93"/>
      <c r="RVH215" s="93"/>
      <c r="RVS215" s="93"/>
      <c r="RVT215" s="93"/>
      <c r="RVY215" s="93"/>
      <c r="RWC215" s="93"/>
      <c r="RWD215" s="93"/>
      <c r="RWL215" s="93"/>
      <c r="RWM215" s="93"/>
      <c r="RXM215" s="93"/>
      <c r="RXN215" s="93"/>
      <c r="RXO215" s="93"/>
      <c r="RXP215" s="93"/>
      <c r="RXQ215" s="93"/>
      <c r="RXR215" s="93"/>
      <c r="RXS215" s="93"/>
      <c r="RXT215" s="93"/>
      <c r="RXU215" s="93"/>
      <c r="RXV215" s="93"/>
      <c r="RXW215" s="93"/>
      <c r="RXX215" s="93"/>
      <c r="RXY215" s="93"/>
      <c r="RXZ215" s="93"/>
      <c r="RYA215" s="93"/>
      <c r="RYB215" s="93"/>
      <c r="RYC215" s="93"/>
      <c r="RYD215" s="93"/>
      <c r="RYE215" s="93"/>
      <c r="RYF215" s="93"/>
      <c r="RYG215" s="93"/>
      <c r="RYH215" s="93"/>
      <c r="RYI215" s="93"/>
      <c r="RYJ215" s="93"/>
      <c r="RYK215" s="93"/>
      <c r="RYL215" s="93"/>
      <c r="RYM215" s="93"/>
      <c r="RYN215" s="93"/>
      <c r="RYO215" s="93"/>
      <c r="RYP215" s="93"/>
      <c r="RYQ215" s="93"/>
      <c r="RYR215" s="93"/>
      <c r="RYS215" s="93"/>
      <c r="RYT215" s="93"/>
      <c r="RYU215" s="93"/>
      <c r="RYV215" s="93"/>
      <c r="RYW215" s="93"/>
      <c r="RYX215" s="93"/>
      <c r="RYY215" s="93"/>
      <c r="RYZ215" s="93"/>
      <c r="RZA215" s="93"/>
      <c r="RZB215" s="93"/>
      <c r="RZC215" s="93"/>
      <c r="RZD215" s="93"/>
      <c r="RZE215" s="93"/>
      <c r="RZF215" s="93"/>
      <c r="RZG215" s="93"/>
      <c r="RZH215" s="93"/>
      <c r="RZI215" s="93"/>
      <c r="RZJ215" s="93"/>
      <c r="RZK215" s="93"/>
      <c r="RZL215" s="93"/>
      <c r="RZM215" s="93"/>
      <c r="RZN215" s="93"/>
      <c r="RZO215" s="93"/>
      <c r="RZP215" s="93"/>
      <c r="RZQ215" s="93"/>
      <c r="RZR215" s="93"/>
      <c r="RZX215" s="93"/>
      <c r="SAA215" s="93"/>
      <c r="SAD215" s="93"/>
      <c r="SAG215" s="93"/>
      <c r="SAJ215" s="93"/>
      <c r="SAM215" s="93"/>
      <c r="SAS215" s="93"/>
      <c r="SBB215" s="93"/>
      <c r="SBE215" s="93"/>
      <c r="SBH215" s="93"/>
      <c r="SBK215" s="93"/>
      <c r="SBW215" s="93"/>
      <c r="SCC215" s="93"/>
      <c r="SCF215" s="93"/>
      <c r="SCI215" s="93"/>
      <c r="SCL215" s="93"/>
      <c r="SCR215" s="93"/>
      <c r="SCU215" s="93"/>
      <c r="SCX215" s="93"/>
      <c r="SDA215" s="93"/>
      <c r="SDC215" s="93"/>
      <c r="SDD215" s="93"/>
      <c r="SDI215" s="93"/>
      <c r="SDL215" s="93"/>
      <c r="SDO215" s="93"/>
      <c r="SDR215" s="93"/>
      <c r="SDU215" s="93"/>
      <c r="SDX215" s="93"/>
      <c r="SEA215" s="93"/>
      <c r="SEG215" s="93"/>
      <c r="SEJ215" s="93"/>
      <c r="SEM215" s="93"/>
      <c r="SEO215" s="93"/>
      <c r="SEP215" s="93"/>
      <c r="SEX215" s="93"/>
      <c r="SFA215" s="93"/>
      <c r="SFD215" s="93"/>
      <c r="SFO215" s="93"/>
      <c r="SFP215" s="93"/>
      <c r="SFU215" s="93"/>
      <c r="SFY215" s="93"/>
      <c r="SFZ215" s="93"/>
      <c r="SGH215" s="93"/>
      <c r="SGI215" s="93"/>
      <c r="SHI215" s="93"/>
      <c r="SHJ215" s="93"/>
      <c r="SHK215" s="93"/>
      <c r="SHL215" s="93"/>
      <c r="SHM215" s="93"/>
      <c r="SHN215" s="93"/>
      <c r="SHO215" s="93"/>
      <c r="SHP215" s="93"/>
      <c r="SHQ215" s="93"/>
      <c r="SHR215" s="93"/>
      <c r="SHS215" s="93"/>
      <c r="SHT215" s="93"/>
      <c r="SHU215" s="93"/>
      <c r="SHV215" s="93"/>
      <c r="SHW215" s="93"/>
      <c r="SHX215" s="93"/>
      <c r="SHY215" s="93"/>
      <c r="SHZ215" s="93"/>
      <c r="SIA215" s="93"/>
      <c r="SIB215" s="93"/>
      <c r="SIC215" s="93"/>
      <c r="SID215" s="93"/>
      <c r="SIE215" s="93"/>
      <c r="SIF215" s="93"/>
      <c r="SIG215" s="93"/>
      <c r="SIH215" s="93"/>
      <c r="SII215" s="93"/>
      <c r="SIJ215" s="93"/>
      <c r="SIK215" s="93"/>
      <c r="SIL215" s="93"/>
      <c r="SIM215" s="93"/>
      <c r="SIN215" s="93"/>
      <c r="SIO215" s="93"/>
      <c r="SIP215" s="93"/>
      <c r="SIQ215" s="93"/>
      <c r="SIR215" s="93"/>
      <c r="SIS215" s="93"/>
      <c r="SIT215" s="93"/>
      <c r="SIU215" s="93"/>
      <c r="SIV215" s="93"/>
      <c r="SIW215" s="93"/>
      <c r="SIX215" s="93"/>
      <c r="SIY215" s="93"/>
      <c r="SIZ215" s="93"/>
      <c r="SJA215" s="93"/>
      <c r="SJB215" s="93"/>
      <c r="SJC215" s="93"/>
      <c r="SJD215" s="93"/>
      <c r="SJE215" s="93"/>
      <c r="SJF215" s="93"/>
      <c r="SJG215" s="93"/>
      <c r="SJH215" s="93"/>
      <c r="SJI215" s="93"/>
      <c r="SJJ215" s="93"/>
      <c r="SJK215" s="93"/>
      <c r="SJL215" s="93"/>
      <c r="SJM215" s="93"/>
      <c r="SJN215" s="93"/>
      <c r="SJT215" s="93"/>
      <c r="SJW215" s="93"/>
      <c r="SJZ215" s="93"/>
      <c r="SKC215" s="93"/>
      <c r="SKF215" s="93"/>
      <c r="SKI215" s="93"/>
      <c r="SKO215" s="93"/>
      <c r="SKX215" s="93"/>
      <c r="SLA215" s="93"/>
      <c r="SLD215" s="93"/>
      <c r="SLG215" s="93"/>
      <c r="SLS215" s="93"/>
      <c r="SLY215" s="93"/>
      <c r="SMB215" s="93"/>
      <c r="SME215" s="93"/>
      <c r="SMH215" s="93"/>
      <c r="SMN215" s="93"/>
      <c r="SMQ215" s="93"/>
      <c r="SMT215" s="93"/>
      <c r="SMW215" s="93"/>
      <c r="SMY215" s="93"/>
      <c r="SMZ215" s="93"/>
      <c r="SNE215" s="93"/>
      <c r="SNH215" s="93"/>
      <c r="SNK215" s="93"/>
      <c r="SNN215" s="93"/>
      <c r="SNQ215" s="93"/>
      <c r="SNT215" s="93"/>
      <c r="SNW215" s="93"/>
      <c r="SOC215" s="93"/>
      <c r="SOF215" s="93"/>
      <c r="SOI215" s="93"/>
      <c r="SOK215" s="93"/>
      <c r="SOL215" s="93"/>
      <c r="SOT215" s="93"/>
      <c r="SOW215" s="93"/>
      <c r="SOZ215" s="93"/>
      <c r="SPK215" s="93"/>
      <c r="SPL215" s="93"/>
      <c r="SPQ215" s="93"/>
      <c r="SPU215" s="93"/>
      <c r="SPV215" s="93"/>
      <c r="SQD215" s="93"/>
      <c r="SQE215" s="93"/>
      <c r="SRE215" s="93"/>
      <c r="SRF215" s="93"/>
      <c r="SRG215" s="93"/>
      <c r="SRH215" s="93"/>
      <c r="SRI215" s="93"/>
      <c r="SRJ215" s="93"/>
      <c r="SRK215" s="93"/>
      <c r="SRL215" s="93"/>
      <c r="SRM215" s="93"/>
      <c r="SRN215" s="93"/>
      <c r="SRO215" s="93"/>
      <c r="SRP215" s="93"/>
      <c r="SRQ215" s="93"/>
      <c r="SRR215" s="93"/>
      <c r="SRS215" s="93"/>
      <c r="SRT215" s="93"/>
      <c r="SRU215" s="93"/>
      <c r="SRV215" s="93"/>
      <c r="SRW215" s="93"/>
      <c r="SRX215" s="93"/>
      <c r="SRY215" s="93"/>
      <c r="SRZ215" s="93"/>
      <c r="SSA215" s="93"/>
      <c r="SSB215" s="93"/>
      <c r="SSC215" s="93"/>
      <c r="SSD215" s="93"/>
      <c r="SSE215" s="93"/>
      <c r="SSF215" s="93"/>
      <c r="SSG215" s="93"/>
      <c r="SSH215" s="93"/>
      <c r="SSI215" s="93"/>
      <c r="SSJ215" s="93"/>
      <c r="SSK215" s="93"/>
      <c r="SSL215" s="93"/>
      <c r="SSM215" s="93"/>
      <c r="SSN215" s="93"/>
      <c r="SSO215" s="93"/>
      <c r="SSP215" s="93"/>
      <c r="SSQ215" s="93"/>
      <c r="SSR215" s="93"/>
      <c r="SSS215" s="93"/>
      <c r="SST215" s="93"/>
      <c r="SSU215" s="93"/>
      <c r="SSV215" s="93"/>
      <c r="SSW215" s="93"/>
      <c r="SSX215" s="93"/>
      <c r="SSY215" s="93"/>
      <c r="SSZ215" s="93"/>
      <c r="STA215" s="93"/>
      <c r="STB215" s="93"/>
      <c r="STC215" s="93"/>
      <c r="STD215" s="93"/>
      <c r="STE215" s="93"/>
      <c r="STF215" s="93"/>
      <c r="STG215" s="93"/>
      <c r="STH215" s="93"/>
      <c r="STI215" s="93"/>
      <c r="STJ215" s="93"/>
      <c r="STP215" s="93"/>
      <c r="STS215" s="93"/>
      <c r="STV215" s="93"/>
      <c r="STY215" s="93"/>
      <c r="SUB215" s="93"/>
      <c r="SUE215" s="93"/>
      <c r="SUK215" s="93"/>
      <c r="SUT215" s="93"/>
      <c r="SUW215" s="93"/>
      <c r="SUZ215" s="93"/>
      <c r="SVC215" s="93"/>
      <c r="SVO215" s="93"/>
      <c r="SVU215" s="93"/>
      <c r="SVX215" s="93"/>
      <c r="SWA215" s="93"/>
      <c r="SWD215" s="93"/>
      <c r="SWJ215" s="93"/>
      <c r="SWM215" s="93"/>
      <c r="SWP215" s="93"/>
      <c r="SWS215" s="93"/>
      <c r="SWU215" s="93"/>
      <c r="SWV215" s="93"/>
      <c r="SXA215" s="93"/>
      <c r="SXD215" s="93"/>
      <c r="SXG215" s="93"/>
      <c r="SXJ215" s="93"/>
      <c r="SXM215" s="93"/>
      <c r="SXP215" s="93"/>
      <c r="SXS215" s="93"/>
      <c r="SXY215" s="93"/>
      <c r="SYB215" s="93"/>
      <c r="SYE215" s="93"/>
      <c r="SYG215" s="93"/>
      <c r="SYH215" s="93"/>
      <c r="SYP215" s="93"/>
      <c r="SYS215" s="93"/>
      <c r="SYV215" s="93"/>
      <c r="SZG215" s="93"/>
      <c r="SZH215" s="93"/>
      <c r="SZM215" s="93"/>
      <c r="SZQ215" s="93"/>
      <c r="SZR215" s="93"/>
      <c r="SZZ215" s="93"/>
      <c r="TAA215" s="93"/>
      <c r="TBA215" s="93"/>
      <c r="TBB215" s="93"/>
      <c r="TBC215" s="93"/>
      <c r="TBD215" s="93"/>
      <c r="TBE215" s="93"/>
      <c r="TBF215" s="93"/>
      <c r="TBG215" s="93"/>
      <c r="TBH215" s="93"/>
      <c r="TBI215" s="93"/>
      <c r="TBJ215" s="93"/>
      <c r="TBK215" s="93"/>
      <c r="TBL215" s="93"/>
      <c r="TBM215" s="93"/>
      <c r="TBN215" s="93"/>
      <c r="TBO215" s="93"/>
      <c r="TBP215" s="93"/>
      <c r="TBQ215" s="93"/>
      <c r="TBR215" s="93"/>
      <c r="TBS215" s="93"/>
      <c r="TBT215" s="93"/>
      <c r="TBU215" s="93"/>
      <c r="TBV215" s="93"/>
      <c r="TBW215" s="93"/>
      <c r="TBX215" s="93"/>
      <c r="TBY215" s="93"/>
      <c r="TBZ215" s="93"/>
      <c r="TCA215" s="93"/>
      <c r="TCB215" s="93"/>
      <c r="TCC215" s="93"/>
      <c r="TCD215" s="93"/>
      <c r="TCE215" s="93"/>
      <c r="TCF215" s="93"/>
      <c r="TCG215" s="93"/>
      <c r="TCH215" s="93"/>
      <c r="TCI215" s="93"/>
      <c r="TCJ215" s="93"/>
      <c r="TCK215" s="93"/>
      <c r="TCL215" s="93"/>
      <c r="TCM215" s="93"/>
      <c r="TCN215" s="93"/>
      <c r="TCO215" s="93"/>
      <c r="TCP215" s="93"/>
      <c r="TCQ215" s="93"/>
      <c r="TCR215" s="93"/>
      <c r="TCS215" s="93"/>
      <c r="TCT215" s="93"/>
      <c r="TCU215" s="93"/>
      <c r="TCV215" s="93"/>
      <c r="TCW215" s="93"/>
      <c r="TCX215" s="93"/>
      <c r="TCY215" s="93"/>
      <c r="TCZ215" s="93"/>
      <c r="TDA215" s="93"/>
      <c r="TDB215" s="93"/>
      <c r="TDC215" s="93"/>
      <c r="TDD215" s="93"/>
      <c r="TDE215" s="93"/>
      <c r="TDF215" s="93"/>
      <c r="TDL215" s="93"/>
      <c r="TDO215" s="93"/>
      <c r="TDR215" s="93"/>
      <c r="TDU215" s="93"/>
      <c r="TDX215" s="93"/>
      <c r="TEA215" s="93"/>
      <c r="TEG215" s="93"/>
      <c r="TEP215" s="93"/>
      <c r="TES215" s="93"/>
      <c r="TEV215" s="93"/>
      <c r="TEY215" s="93"/>
      <c r="TFK215" s="93"/>
      <c r="TFQ215" s="93"/>
      <c r="TFT215" s="93"/>
      <c r="TFW215" s="93"/>
      <c r="TFZ215" s="93"/>
      <c r="TGF215" s="93"/>
      <c r="TGI215" s="93"/>
      <c r="TGL215" s="93"/>
      <c r="TGO215" s="93"/>
      <c r="TGQ215" s="93"/>
      <c r="TGR215" s="93"/>
      <c r="TGW215" s="93"/>
      <c r="TGZ215" s="93"/>
      <c r="THC215" s="93"/>
      <c r="THF215" s="93"/>
      <c r="THI215" s="93"/>
      <c r="THL215" s="93"/>
      <c r="THO215" s="93"/>
      <c r="THU215" s="93"/>
      <c r="THX215" s="93"/>
      <c r="TIA215" s="93"/>
      <c r="TIC215" s="93"/>
      <c r="TID215" s="93"/>
      <c r="TIL215" s="93"/>
      <c r="TIO215" s="93"/>
      <c r="TIR215" s="93"/>
      <c r="TJC215" s="93"/>
      <c r="TJD215" s="93"/>
      <c r="TJI215" s="93"/>
      <c r="TJM215" s="93"/>
      <c r="TJN215" s="93"/>
      <c r="TJV215" s="93"/>
      <c r="TJW215" s="93"/>
      <c r="TKW215" s="93"/>
      <c r="TKX215" s="93"/>
      <c r="TKY215" s="93"/>
      <c r="TKZ215" s="93"/>
      <c r="TLA215" s="93"/>
      <c r="TLB215" s="93"/>
      <c r="TLC215" s="93"/>
      <c r="TLD215" s="93"/>
      <c r="TLE215" s="93"/>
      <c r="TLF215" s="93"/>
      <c r="TLG215" s="93"/>
      <c r="TLH215" s="93"/>
      <c r="TLI215" s="93"/>
      <c r="TLJ215" s="93"/>
      <c r="TLK215" s="93"/>
      <c r="TLL215" s="93"/>
      <c r="TLM215" s="93"/>
      <c r="TLN215" s="93"/>
      <c r="TLO215" s="93"/>
      <c r="TLP215" s="93"/>
      <c r="TLQ215" s="93"/>
      <c r="TLR215" s="93"/>
      <c r="TLS215" s="93"/>
      <c r="TLT215" s="93"/>
      <c r="TLU215" s="93"/>
      <c r="TLV215" s="93"/>
      <c r="TLW215" s="93"/>
      <c r="TLX215" s="93"/>
      <c r="TLY215" s="93"/>
      <c r="TLZ215" s="93"/>
      <c r="TMA215" s="93"/>
      <c r="TMB215" s="93"/>
      <c r="TMC215" s="93"/>
      <c r="TMD215" s="93"/>
      <c r="TME215" s="93"/>
      <c r="TMF215" s="93"/>
      <c r="TMG215" s="93"/>
      <c r="TMH215" s="93"/>
      <c r="TMI215" s="93"/>
      <c r="TMJ215" s="93"/>
      <c r="TMK215" s="93"/>
      <c r="TML215" s="93"/>
      <c r="TMM215" s="93"/>
      <c r="TMN215" s="93"/>
      <c r="TMO215" s="93"/>
      <c r="TMP215" s="93"/>
      <c r="TMQ215" s="93"/>
      <c r="TMR215" s="93"/>
      <c r="TMS215" s="93"/>
      <c r="TMT215" s="93"/>
      <c r="TMU215" s="93"/>
      <c r="TMV215" s="93"/>
      <c r="TMW215" s="93"/>
      <c r="TMX215" s="93"/>
      <c r="TMY215" s="93"/>
      <c r="TMZ215" s="93"/>
      <c r="TNA215" s="93"/>
      <c r="TNB215" s="93"/>
      <c r="TNH215" s="93"/>
      <c r="TNK215" s="93"/>
      <c r="TNN215" s="93"/>
      <c r="TNQ215" s="93"/>
      <c r="TNT215" s="93"/>
      <c r="TNW215" s="93"/>
      <c r="TOC215" s="93"/>
      <c r="TOL215" s="93"/>
      <c r="TOO215" s="93"/>
      <c r="TOR215" s="93"/>
      <c r="TOU215" s="93"/>
      <c r="TPG215" s="93"/>
      <c r="TPM215" s="93"/>
      <c r="TPP215" s="93"/>
      <c r="TPS215" s="93"/>
      <c r="TPV215" s="93"/>
      <c r="TQB215" s="93"/>
      <c r="TQE215" s="93"/>
      <c r="TQH215" s="93"/>
      <c r="TQK215" s="93"/>
      <c r="TQM215" s="93"/>
      <c r="TQN215" s="93"/>
      <c r="TQS215" s="93"/>
      <c r="TQV215" s="93"/>
      <c r="TQY215" s="93"/>
      <c r="TRB215" s="93"/>
      <c r="TRE215" s="93"/>
      <c r="TRH215" s="93"/>
      <c r="TRK215" s="93"/>
      <c r="TRQ215" s="93"/>
      <c r="TRT215" s="93"/>
      <c r="TRW215" s="93"/>
      <c r="TRY215" s="93"/>
      <c r="TRZ215" s="93"/>
      <c r="TSH215" s="93"/>
      <c r="TSK215" s="93"/>
      <c r="TSN215" s="93"/>
      <c r="TSY215" s="93"/>
      <c r="TSZ215" s="93"/>
      <c r="TTE215" s="93"/>
      <c r="TTI215" s="93"/>
      <c r="TTJ215" s="93"/>
      <c r="TTR215" s="93"/>
      <c r="TTS215" s="93"/>
      <c r="TUS215" s="93"/>
      <c r="TUT215" s="93"/>
      <c r="TUU215" s="93"/>
      <c r="TUV215" s="93"/>
      <c r="TUW215" s="93"/>
      <c r="TUX215" s="93"/>
      <c r="TUY215" s="93"/>
      <c r="TUZ215" s="93"/>
      <c r="TVA215" s="93"/>
      <c r="TVB215" s="93"/>
      <c r="TVC215" s="93"/>
      <c r="TVD215" s="93"/>
      <c r="TVE215" s="93"/>
      <c r="TVF215" s="93"/>
      <c r="TVG215" s="93"/>
      <c r="TVH215" s="93"/>
      <c r="TVI215" s="93"/>
      <c r="TVJ215" s="93"/>
      <c r="TVK215" s="93"/>
      <c r="TVL215" s="93"/>
      <c r="TVM215" s="93"/>
      <c r="TVN215" s="93"/>
      <c r="TVO215" s="93"/>
      <c r="TVP215" s="93"/>
      <c r="TVQ215" s="93"/>
      <c r="TVR215" s="93"/>
      <c r="TVS215" s="93"/>
      <c r="TVT215" s="93"/>
      <c r="TVU215" s="93"/>
      <c r="TVV215" s="93"/>
      <c r="TVW215" s="93"/>
      <c r="TVX215" s="93"/>
      <c r="TVY215" s="93"/>
      <c r="TVZ215" s="93"/>
      <c r="TWA215" s="93"/>
      <c r="TWB215" s="93"/>
      <c r="TWC215" s="93"/>
      <c r="TWD215" s="93"/>
      <c r="TWE215" s="93"/>
      <c r="TWF215" s="93"/>
      <c r="TWG215" s="93"/>
      <c r="TWH215" s="93"/>
      <c r="TWI215" s="93"/>
      <c r="TWJ215" s="93"/>
      <c r="TWK215" s="93"/>
      <c r="TWL215" s="93"/>
      <c r="TWM215" s="93"/>
      <c r="TWN215" s="93"/>
      <c r="TWO215" s="93"/>
      <c r="TWP215" s="93"/>
      <c r="TWQ215" s="93"/>
      <c r="TWR215" s="93"/>
      <c r="TWS215" s="93"/>
      <c r="TWT215" s="93"/>
      <c r="TWU215" s="93"/>
      <c r="TWV215" s="93"/>
      <c r="TWW215" s="93"/>
      <c r="TWX215" s="93"/>
      <c r="TXD215" s="93"/>
      <c r="TXG215" s="93"/>
      <c r="TXJ215" s="93"/>
      <c r="TXM215" s="93"/>
      <c r="TXP215" s="93"/>
      <c r="TXS215" s="93"/>
      <c r="TXY215" s="93"/>
      <c r="TYH215" s="93"/>
      <c r="TYK215" s="93"/>
      <c r="TYN215" s="93"/>
      <c r="TYQ215" s="93"/>
      <c r="TZC215" s="93"/>
      <c r="TZI215" s="93"/>
      <c r="TZL215" s="93"/>
      <c r="TZO215" s="93"/>
      <c r="TZR215" s="93"/>
      <c r="TZX215" s="93"/>
      <c r="UAA215" s="93"/>
      <c r="UAD215" s="93"/>
      <c r="UAG215" s="93"/>
      <c r="UAI215" s="93"/>
      <c r="UAJ215" s="93"/>
      <c r="UAO215" s="93"/>
      <c r="UAR215" s="93"/>
      <c r="UAU215" s="93"/>
      <c r="UAX215" s="93"/>
      <c r="UBA215" s="93"/>
      <c r="UBD215" s="93"/>
      <c r="UBG215" s="93"/>
      <c r="UBM215" s="93"/>
      <c r="UBP215" s="93"/>
      <c r="UBS215" s="93"/>
      <c r="UBU215" s="93"/>
      <c r="UBV215" s="93"/>
      <c r="UCD215" s="93"/>
      <c r="UCG215" s="93"/>
      <c r="UCJ215" s="93"/>
      <c r="UCU215" s="93"/>
      <c r="UCV215" s="93"/>
      <c r="UDA215" s="93"/>
      <c r="UDE215" s="93"/>
      <c r="UDF215" s="93"/>
      <c r="UDN215" s="93"/>
      <c r="UDO215" s="93"/>
      <c r="UEO215" s="93"/>
      <c r="UEP215" s="93"/>
      <c r="UEQ215" s="93"/>
      <c r="UER215" s="93"/>
      <c r="UES215" s="93"/>
      <c r="UET215" s="93"/>
      <c r="UEU215" s="93"/>
      <c r="UEV215" s="93"/>
      <c r="UEW215" s="93"/>
      <c r="UEX215" s="93"/>
      <c r="UEY215" s="93"/>
      <c r="UEZ215" s="93"/>
      <c r="UFA215" s="93"/>
      <c r="UFB215" s="93"/>
      <c r="UFC215" s="93"/>
      <c r="UFD215" s="93"/>
      <c r="UFE215" s="93"/>
      <c r="UFF215" s="93"/>
      <c r="UFG215" s="93"/>
      <c r="UFH215" s="93"/>
      <c r="UFI215" s="93"/>
      <c r="UFJ215" s="93"/>
      <c r="UFK215" s="93"/>
      <c r="UFL215" s="93"/>
      <c r="UFM215" s="93"/>
      <c r="UFN215" s="93"/>
      <c r="UFO215" s="93"/>
      <c r="UFP215" s="93"/>
      <c r="UFQ215" s="93"/>
      <c r="UFR215" s="93"/>
      <c r="UFS215" s="93"/>
      <c r="UFT215" s="93"/>
      <c r="UFU215" s="93"/>
      <c r="UFV215" s="93"/>
      <c r="UFW215" s="93"/>
      <c r="UFX215" s="93"/>
      <c r="UFY215" s="93"/>
      <c r="UFZ215" s="93"/>
      <c r="UGA215" s="93"/>
      <c r="UGB215" s="93"/>
      <c r="UGC215" s="93"/>
      <c r="UGD215" s="93"/>
      <c r="UGE215" s="93"/>
      <c r="UGF215" s="93"/>
      <c r="UGG215" s="93"/>
      <c r="UGH215" s="93"/>
      <c r="UGI215" s="93"/>
      <c r="UGJ215" s="93"/>
      <c r="UGK215" s="93"/>
      <c r="UGL215" s="93"/>
      <c r="UGM215" s="93"/>
      <c r="UGN215" s="93"/>
      <c r="UGO215" s="93"/>
      <c r="UGP215" s="93"/>
      <c r="UGQ215" s="93"/>
      <c r="UGR215" s="93"/>
      <c r="UGS215" s="93"/>
      <c r="UGT215" s="93"/>
      <c r="UGZ215" s="93"/>
      <c r="UHC215" s="93"/>
      <c r="UHF215" s="93"/>
      <c r="UHI215" s="93"/>
      <c r="UHL215" s="93"/>
      <c r="UHO215" s="93"/>
      <c r="UHU215" s="93"/>
      <c r="UID215" s="93"/>
      <c r="UIG215" s="93"/>
      <c r="UIJ215" s="93"/>
      <c r="UIM215" s="93"/>
      <c r="UIY215" s="93"/>
      <c r="UJE215" s="93"/>
      <c r="UJH215" s="93"/>
      <c r="UJK215" s="93"/>
      <c r="UJN215" s="93"/>
      <c r="UJT215" s="93"/>
      <c r="UJW215" s="93"/>
      <c r="UJZ215" s="93"/>
      <c r="UKC215" s="93"/>
      <c r="UKE215" s="93"/>
      <c r="UKF215" s="93"/>
      <c r="UKK215" s="93"/>
      <c r="UKN215" s="93"/>
      <c r="UKQ215" s="93"/>
      <c r="UKT215" s="93"/>
      <c r="UKW215" s="93"/>
      <c r="UKZ215" s="93"/>
      <c r="ULC215" s="93"/>
      <c r="ULI215" s="93"/>
      <c r="ULL215" s="93"/>
      <c r="ULO215" s="93"/>
      <c r="ULQ215" s="93"/>
      <c r="ULR215" s="93"/>
      <c r="ULZ215" s="93"/>
      <c r="UMC215" s="93"/>
      <c r="UMF215" s="93"/>
      <c r="UMQ215" s="93"/>
      <c r="UMR215" s="93"/>
      <c r="UMW215" s="93"/>
      <c r="UNA215" s="93"/>
      <c r="UNB215" s="93"/>
      <c r="UNJ215" s="93"/>
      <c r="UNK215" s="93"/>
      <c r="UOK215" s="93"/>
      <c r="UOL215" s="93"/>
      <c r="UOM215" s="93"/>
      <c r="UON215" s="93"/>
      <c r="UOO215" s="93"/>
      <c r="UOP215" s="93"/>
      <c r="UOQ215" s="93"/>
      <c r="UOR215" s="93"/>
      <c r="UOS215" s="93"/>
      <c r="UOT215" s="93"/>
      <c r="UOU215" s="93"/>
      <c r="UOV215" s="93"/>
      <c r="UOW215" s="93"/>
      <c r="UOX215" s="93"/>
      <c r="UOY215" s="93"/>
      <c r="UOZ215" s="93"/>
      <c r="UPA215" s="93"/>
      <c r="UPB215" s="93"/>
      <c r="UPC215" s="93"/>
      <c r="UPD215" s="93"/>
      <c r="UPE215" s="93"/>
      <c r="UPF215" s="93"/>
      <c r="UPG215" s="93"/>
      <c r="UPH215" s="93"/>
      <c r="UPI215" s="93"/>
      <c r="UPJ215" s="93"/>
      <c r="UPK215" s="93"/>
      <c r="UPL215" s="93"/>
      <c r="UPM215" s="93"/>
      <c r="UPN215" s="93"/>
      <c r="UPO215" s="93"/>
      <c r="UPP215" s="93"/>
      <c r="UPQ215" s="93"/>
      <c r="UPR215" s="93"/>
      <c r="UPS215" s="93"/>
      <c r="UPT215" s="93"/>
      <c r="UPU215" s="93"/>
      <c r="UPV215" s="93"/>
      <c r="UPW215" s="93"/>
      <c r="UPX215" s="93"/>
      <c r="UPY215" s="93"/>
      <c r="UPZ215" s="93"/>
      <c r="UQA215" s="93"/>
      <c r="UQB215" s="93"/>
      <c r="UQC215" s="93"/>
      <c r="UQD215" s="93"/>
      <c r="UQE215" s="93"/>
      <c r="UQF215" s="93"/>
      <c r="UQG215" s="93"/>
      <c r="UQH215" s="93"/>
      <c r="UQI215" s="93"/>
      <c r="UQJ215" s="93"/>
      <c r="UQK215" s="93"/>
      <c r="UQL215" s="93"/>
      <c r="UQM215" s="93"/>
      <c r="UQN215" s="93"/>
      <c r="UQO215" s="93"/>
      <c r="UQP215" s="93"/>
      <c r="UQV215" s="93"/>
      <c r="UQY215" s="93"/>
      <c r="URB215" s="93"/>
      <c r="URE215" s="93"/>
      <c r="URH215" s="93"/>
      <c r="URK215" s="93"/>
      <c r="URQ215" s="93"/>
      <c r="URZ215" s="93"/>
      <c r="USC215" s="93"/>
      <c r="USF215" s="93"/>
      <c r="USI215" s="93"/>
      <c r="USU215" s="93"/>
      <c r="UTA215" s="93"/>
      <c r="UTD215" s="93"/>
      <c r="UTG215" s="93"/>
      <c r="UTJ215" s="93"/>
      <c r="UTP215" s="93"/>
      <c r="UTS215" s="93"/>
      <c r="UTV215" s="93"/>
      <c r="UTY215" s="93"/>
      <c r="UUA215" s="93"/>
      <c r="UUB215" s="93"/>
      <c r="UUG215" s="93"/>
      <c r="UUJ215" s="93"/>
      <c r="UUM215" s="93"/>
      <c r="UUP215" s="93"/>
      <c r="UUS215" s="93"/>
      <c r="UUV215" s="93"/>
      <c r="UUY215" s="93"/>
      <c r="UVE215" s="93"/>
      <c r="UVH215" s="93"/>
      <c r="UVK215" s="93"/>
      <c r="UVM215" s="93"/>
      <c r="UVN215" s="93"/>
      <c r="UVV215" s="93"/>
      <c r="UVY215" s="93"/>
      <c r="UWB215" s="93"/>
      <c r="UWM215" s="93"/>
      <c r="UWN215" s="93"/>
      <c r="UWS215" s="93"/>
      <c r="UWW215" s="93"/>
      <c r="UWX215" s="93"/>
      <c r="UXF215" s="93"/>
      <c r="UXG215" s="93"/>
      <c r="UYG215" s="93"/>
      <c r="UYH215" s="93"/>
      <c r="UYI215" s="93"/>
      <c r="UYJ215" s="93"/>
      <c r="UYK215" s="93"/>
      <c r="UYL215" s="93"/>
      <c r="UYM215" s="93"/>
      <c r="UYN215" s="93"/>
      <c r="UYO215" s="93"/>
      <c r="UYP215" s="93"/>
      <c r="UYQ215" s="93"/>
      <c r="UYR215" s="93"/>
      <c r="UYS215" s="93"/>
      <c r="UYT215" s="93"/>
      <c r="UYU215" s="93"/>
      <c r="UYV215" s="93"/>
      <c r="UYW215" s="93"/>
      <c r="UYX215" s="93"/>
      <c r="UYY215" s="93"/>
      <c r="UYZ215" s="93"/>
      <c r="UZA215" s="93"/>
      <c r="UZB215" s="93"/>
      <c r="UZC215" s="93"/>
      <c r="UZD215" s="93"/>
      <c r="UZE215" s="93"/>
      <c r="UZF215" s="93"/>
      <c r="UZG215" s="93"/>
      <c r="UZH215" s="93"/>
      <c r="UZI215" s="93"/>
      <c r="UZJ215" s="93"/>
      <c r="UZK215" s="93"/>
      <c r="UZL215" s="93"/>
      <c r="UZM215" s="93"/>
      <c r="UZN215" s="93"/>
      <c r="UZO215" s="93"/>
      <c r="UZP215" s="93"/>
      <c r="UZQ215" s="93"/>
      <c r="UZR215" s="93"/>
      <c r="UZS215" s="93"/>
      <c r="UZT215" s="93"/>
      <c r="UZU215" s="93"/>
      <c r="UZV215" s="93"/>
      <c r="UZW215" s="93"/>
      <c r="UZX215" s="93"/>
      <c r="UZY215" s="93"/>
      <c r="UZZ215" s="93"/>
      <c r="VAA215" s="93"/>
      <c r="VAB215" s="93"/>
      <c r="VAC215" s="93"/>
      <c r="VAD215" s="93"/>
      <c r="VAE215" s="93"/>
      <c r="VAF215" s="93"/>
      <c r="VAG215" s="93"/>
      <c r="VAH215" s="93"/>
      <c r="VAI215" s="93"/>
      <c r="VAJ215" s="93"/>
      <c r="VAK215" s="93"/>
      <c r="VAL215" s="93"/>
      <c r="VAR215" s="93"/>
      <c r="VAU215" s="93"/>
      <c r="VAX215" s="93"/>
      <c r="VBA215" s="93"/>
      <c r="VBD215" s="93"/>
      <c r="VBG215" s="93"/>
      <c r="VBM215" s="93"/>
      <c r="VBV215" s="93"/>
      <c r="VBY215" s="93"/>
      <c r="VCB215" s="93"/>
      <c r="VCE215" s="93"/>
      <c r="VCQ215" s="93"/>
      <c r="VCW215" s="93"/>
      <c r="VCZ215" s="93"/>
      <c r="VDC215" s="93"/>
      <c r="VDF215" s="93"/>
      <c r="VDL215" s="93"/>
      <c r="VDO215" s="93"/>
      <c r="VDR215" s="93"/>
      <c r="VDU215" s="93"/>
      <c r="VDW215" s="93"/>
      <c r="VDX215" s="93"/>
      <c r="VEC215" s="93"/>
      <c r="VEF215" s="93"/>
      <c r="VEI215" s="93"/>
      <c r="VEL215" s="93"/>
      <c r="VEO215" s="93"/>
      <c r="VER215" s="93"/>
      <c r="VEU215" s="93"/>
      <c r="VFA215" s="93"/>
      <c r="VFD215" s="93"/>
      <c r="VFG215" s="93"/>
      <c r="VFI215" s="93"/>
      <c r="VFJ215" s="93"/>
      <c r="VFR215" s="93"/>
      <c r="VFU215" s="93"/>
      <c r="VFX215" s="93"/>
      <c r="VGI215" s="93"/>
      <c r="VGJ215" s="93"/>
      <c r="VGO215" s="93"/>
      <c r="VGS215" s="93"/>
      <c r="VGT215" s="93"/>
      <c r="VHB215" s="93"/>
      <c r="VHC215" s="93"/>
      <c r="VIC215" s="93"/>
      <c r="VID215" s="93"/>
      <c r="VIE215" s="93"/>
      <c r="VIF215" s="93"/>
      <c r="VIG215" s="93"/>
      <c r="VIH215" s="93"/>
      <c r="VII215" s="93"/>
      <c r="VIJ215" s="93"/>
      <c r="VIK215" s="93"/>
      <c r="VIL215" s="93"/>
      <c r="VIM215" s="93"/>
      <c r="VIN215" s="93"/>
      <c r="VIO215" s="93"/>
      <c r="VIP215" s="93"/>
      <c r="VIQ215" s="93"/>
      <c r="VIR215" s="93"/>
      <c r="VIS215" s="93"/>
      <c r="VIT215" s="93"/>
      <c r="VIU215" s="93"/>
      <c r="VIV215" s="93"/>
      <c r="VIW215" s="93"/>
      <c r="VIX215" s="93"/>
      <c r="VIY215" s="93"/>
      <c r="VIZ215" s="93"/>
      <c r="VJA215" s="93"/>
      <c r="VJB215" s="93"/>
      <c r="VJC215" s="93"/>
      <c r="VJD215" s="93"/>
      <c r="VJE215" s="93"/>
      <c r="VJF215" s="93"/>
      <c r="VJG215" s="93"/>
      <c r="VJH215" s="93"/>
      <c r="VJI215" s="93"/>
      <c r="VJJ215" s="93"/>
      <c r="VJK215" s="93"/>
      <c r="VJL215" s="93"/>
      <c r="VJM215" s="93"/>
      <c r="VJN215" s="93"/>
      <c r="VJO215" s="93"/>
      <c r="VJP215" s="93"/>
      <c r="VJQ215" s="93"/>
      <c r="VJR215" s="93"/>
      <c r="VJS215" s="93"/>
      <c r="VJT215" s="93"/>
      <c r="VJU215" s="93"/>
      <c r="VJV215" s="93"/>
      <c r="VJW215" s="93"/>
      <c r="VJX215" s="93"/>
      <c r="VJY215" s="93"/>
      <c r="VJZ215" s="93"/>
      <c r="VKA215" s="93"/>
      <c r="VKB215" s="93"/>
      <c r="VKC215" s="93"/>
      <c r="VKD215" s="93"/>
      <c r="VKE215" s="93"/>
      <c r="VKF215" s="93"/>
      <c r="VKG215" s="93"/>
      <c r="VKH215" s="93"/>
      <c r="VKN215" s="93"/>
      <c r="VKQ215" s="93"/>
      <c r="VKT215" s="93"/>
      <c r="VKW215" s="93"/>
      <c r="VKZ215" s="93"/>
      <c r="VLC215" s="93"/>
      <c r="VLI215" s="93"/>
      <c r="VLR215" s="93"/>
      <c r="VLU215" s="93"/>
      <c r="VLX215" s="93"/>
      <c r="VMA215" s="93"/>
      <c r="VMM215" s="93"/>
      <c r="VMS215" s="93"/>
      <c r="VMV215" s="93"/>
      <c r="VMY215" s="93"/>
      <c r="VNB215" s="93"/>
      <c r="VNH215" s="93"/>
      <c r="VNK215" s="93"/>
      <c r="VNN215" s="93"/>
      <c r="VNQ215" s="93"/>
      <c r="VNS215" s="93"/>
      <c r="VNT215" s="93"/>
      <c r="VNY215" s="93"/>
      <c r="VOB215" s="93"/>
      <c r="VOE215" s="93"/>
      <c r="VOH215" s="93"/>
      <c r="VOK215" s="93"/>
      <c r="VON215" s="93"/>
      <c r="VOQ215" s="93"/>
      <c r="VOW215" s="93"/>
      <c r="VOZ215" s="93"/>
      <c r="VPC215" s="93"/>
      <c r="VPE215" s="93"/>
      <c r="VPF215" s="93"/>
      <c r="VPN215" s="93"/>
      <c r="VPQ215" s="93"/>
      <c r="VPT215" s="93"/>
      <c r="VQE215" s="93"/>
      <c r="VQF215" s="93"/>
      <c r="VQK215" s="93"/>
      <c r="VQO215" s="93"/>
      <c r="VQP215" s="93"/>
      <c r="VQX215" s="93"/>
      <c r="VQY215" s="93"/>
      <c r="VRY215" s="93"/>
      <c r="VRZ215" s="93"/>
      <c r="VSA215" s="93"/>
      <c r="VSB215" s="93"/>
      <c r="VSC215" s="93"/>
      <c r="VSD215" s="93"/>
      <c r="VSE215" s="93"/>
      <c r="VSF215" s="93"/>
      <c r="VSG215" s="93"/>
      <c r="VSH215" s="93"/>
      <c r="VSI215" s="93"/>
      <c r="VSJ215" s="93"/>
      <c r="VSK215" s="93"/>
      <c r="VSL215" s="93"/>
      <c r="VSM215" s="93"/>
      <c r="VSN215" s="93"/>
      <c r="VSO215" s="93"/>
      <c r="VSP215" s="93"/>
      <c r="VSQ215" s="93"/>
      <c r="VSR215" s="93"/>
      <c r="VSS215" s="93"/>
      <c r="VST215" s="93"/>
      <c r="VSU215" s="93"/>
      <c r="VSV215" s="93"/>
      <c r="VSW215" s="93"/>
      <c r="VSX215" s="93"/>
      <c r="VSY215" s="93"/>
      <c r="VSZ215" s="93"/>
      <c r="VTA215" s="93"/>
      <c r="VTB215" s="93"/>
      <c r="VTC215" s="93"/>
      <c r="VTD215" s="93"/>
      <c r="VTE215" s="93"/>
      <c r="VTF215" s="93"/>
      <c r="VTG215" s="93"/>
      <c r="VTH215" s="93"/>
      <c r="VTI215" s="93"/>
      <c r="VTJ215" s="93"/>
      <c r="VTK215" s="93"/>
      <c r="VTL215" s="93"/>
      <c r="VTM215" s="93"/>
      <c r="VTN215" s="93"/>
      <c r="VTO215" s="93"/>
      <c r="VTP215" s="93"/>
      <c r="VTQ215" s="93"/>
      <c r="VTR215" s="93"/>
      <c r="VTS215" s="93"/>
      <c r="VTT215" s="93"/>
      <c r="VTU215" s="93"/>
      <c r="VTV215" s="93"/>
      <c r="VTW215" s="93"/>
      <c r="VTX215" s="93"/>
      <c r="VTY215" s="93"/>
      <c r="VTZ215" s="93"/>
      <c r="VUA215" s="93"/>
      <c r="VUB215" s="93"/>
      <c r="VUC215" s="93"/>
      <c r="VUD215" s="93"/>
      <c r="VUJ215" s="93"/>
      <c r="VUM215" s="93"/>
      <c r="VUP215" s="93"/>
      <c r="VUS215" s="93"/>
      <c r="VUV215" s="93"/>
      <c r="VUY215" s="93"/>
      <c r="VVE215" s="93"/>
      <c r="VVN215" s="93"/>
      <c r="VVQ215" s="93"/>
      <c r="VVT215" s="93"/>
      <c r="VVW215" s="93"/>
      <c r="VWI215" s="93"/>
      <c r="VWO215" s="93"/>
      <c r="VWR215" s="93"/>
      <c r="VWU215" s="93"/>
      <c r="VWX215" s="93"/>
      <c r="VXD215" s="93"/>
      <c r="VXG215" s="93"/>
      <c r="VXJ215" s="93"/>
      <c r="VXM215" s="93"/>
      <c r="VXO215" s="93"/>
      <c r="VXP215" s="93"/>
      <c r="VXU215" s="93"/>
      <c r="VXX215" s="93"/>
      <c r="VYA215" s="93"/>
      <c r="VYD215" s="93"/>
      <c r="VYG215" s="93"/>
      <c r="VYJ215" s="93"/>
      <c r="VYM215" s="93"/>
      <c r="VYS215" s="93"/>
      <c r="VYV215" s="93"/>
      <c r="VYY215" s="93"/>
      <c r="VZA215" s="93"/>
      <c r="VZB215" s="93"/>
      <c r="VZJ215" s="93"/>
      <c r="VZM215" s="93"/>
      <c r="VZP215" s="93"/>
      <c r="WAA215" s="93"/>
      <c r="WAB215" s="93"/>
      <c r="WAG215" s="93"/>
      <c r="WAK215" s="93"/>
      <c r="WAL215" s="93"/>
      <c r="WAT215" s="93"/>
      <c r="WAU215" s="93"/>
      <c r="WBU215" s="93"/>
      <c r="WBV215" s="93"/>
      <c r="WBW215" s="93"/>
      <c r="WBX215" s="93"/>
      <c r="WBY215" s="93"/>
      <c r="WBZ215" s="93"/>
      <c r="WCA215" s="93"/>
      <c r="WCB215" s="93"/>
      <c r="WCC215" s="93"/>
      <c r="WCD215" s="93"/>
      <c r="WCE215" s="93"/>
      <c r="WCF215" s="93"/>
      <c r="WCG215" s="93"/>
      <c r="WCH215" s="93"/>
      <c r="WCI215" s="93"/>
      <c r="WCJ215" s="93"/>
      <c r="WCK215" s="93"/>
      <c r="WCL215" s="93"/>
      <c r="WCM215" s="93"/>
      <c r="WCN215" s="93"/>
      <c r="WCO215" s="93"/>
      <c r="WCP215" s="93"/>
      <c r="WCQ215" s="93"/>
      <c r="WCR215" s="93"/>
      <c r="WCS215" s="93"/>
      <c r="WCT215" s="93"/>
      <c r="WCU215" s="93"/>
      <c r="WCV215" s="93"/>
      <c r="WCW215" s="93"/>
      <c r="WCX215" s="93"/>
      <c r="WCY215" s="93"/>
      <c r="WCZ215" s="93"/>
      <c r="WDA215" s="93"/>
      <c r="WDB215" s="93"/>
      <c r="WDC215" s="93"/>
      <c r="WDD215" s="93"/>
      <c r="WDE215" s="93"/>
      <c r="WDF215" s="93"/>
      <c r="WDG215" s="93"/>
      <c r="WDH215" s="93"/>
      <c r="WDI215" s="93"/>
      <c r="WDJ215" s="93"/>
      <c r="WDK215" s="93"/>
      <c r="WDL215" s="93"/>
      <c r="WDM215" s="93"/>
      <c r="WDN215" s="93"/>
      <c r="WDO215" s="93"/>
      <c r="WDP215" s="93"/>
      <c r="WDQ215" s="93"/>
      <c r="WDR215" s="93"/>
      <c r="WDS215" s="93"/>
      <c r="WDT215" s="93"/>
      <c r="WDU215" s="93"/>
      <c r="WDV215" s="93"/>
      <c r="WDW215" s="93"/>
      <c r="WDX215" s="93"/>
      <c r="WDY215" s="93"/>
      <c r="WDZ215" s="93"/>
      <c r="WEF215" s="93"/>
      <c r="WEI215" s="93"/>
      <c r="WEL215" s="93"/>
      <c r="WEO215" s="93"/>
      <c r="WER215" s="93"/>
      <c r="WEU215" s="93"/>
      <c r="WFA215" s="93"/>
      <c r="WFJ215" s="93"/>
      <c r="WFM215" s="93"/>
      <c r="WFP215" s="93"/>
      <c r="WFS215" s="93"/>
      <c r="WGE215" s="93"/>
      <c r="WGK215" s="93"/>
      <c r="WGN215" s="93"/>
      <c r="WGQ215" s="93"/>
      <c r="WGT215" s="93"/>
      <c r="WGZ215" s="93"/>
      <c r="WHC215" s="93"/>
      <c r="WHF215" s="93"/>
      <c r="WHI215" s="93"/>
      <c r="WHK215" s="93"/>
      <c r="WHL215" s="93"/>
      <c r="WHQ215" s="93"/>
      <c r="WHT215" s="93"/>
      <c r="WHW215" s="93"/>
      <c r="WHZ215" s="93"/>
      <c r="WIC215" s="93"/>
      <c r="WIF215" s="93"/>
      <c r="WII215" s="93"/>
      <c r="WIO215" s="93"/>
      <c r="WIR215" s="93"/>
      <c r="WIU215" s="93"/>
      <c r="WIW215" s="93"/>
      <c r="WIX215" s="93"/>
      <c r="WJF215" s="93"/>
      <c r="WJI215" s="93"/>
      <c r="WJL215" s="93"/>
      <c r="WJW215" s="93"/>
      <c r="WJX215" s="93"/>
      <c r="WKC215" s="93"/>
      <c r="WKG215" s="93"/>
      <c r="WKH215" s="93"/>
      <c r="WKP215" s="93"/>
      <c r="WKQ215" s="93"/>
      <c r="WLQ215" s="93"/>
      <c r="WLR215" s="93"/>
      <c r="WLS215" s="93"/>
      <c r="WLT215" s="93"/>
      <c r="WLU215" s="93"/>
      <c r="WLV215" s="93"/>
      <c r="WLW215" s="93"/>
      <c r="WLX215" s="93"/>
      <c r="WLY215" s="93"/>
      <c r="WLZ215" s="93"/>
      <c r="WMA215" s="93"/>
      <c r="WMB215" s="93"/>
      <c r="WMC215" s="93"/>
      <c r="WMD215" s="93"/>
      <c r="WME215" s="93"/>
      <c r="WMF215" s="93"/>
      <c r="WMG215" s="93"/>
      <c r="WMH215" s="93"/>
      <c r="WMI215" s="93"/>
      <c r="WMJ215" s="93"/>
      <c r="WMK215" s="93"/>
      <c r="WML215" s="93"/>
      <c r="WMM215" s="93"/>
      <c r="WMN215" s="93"/>
      <c r="WMO215" s="93"/>
      <c r="WMP215" s="93"/>
      <c r="WMQ215" s="93"/>
      <c r="WMR215" s="93"/>
      <c r="WMS215" s="93"/>
      <c r="WMT215" s="93"/>
      <c r="WMU215" s="93"/>
      <c r="WMV215" s="93"/>
      <c r="WMW215" s="93"/>
      <c r="WMX215" s="93"/>
      <c r="WMY215" s="93"/>
      <c r="WMZ215" s="93"/>
      <c r="WNA215" s="93"/>
      <c r="WNB215" s="93"/>
      <c r="WNC215" s="93"/>
      <c r="WND215" s="93"/>
      <c r="WNE215" s="93"/>
      <c r="WNF215" s="93"/>
      <c r="WNG215" s="93"/>
      <c r="WNH215" s="93"/>
      <c r="WNI215" s="93"/>
      <c r="WNJ215" s="93"/>
      <c r="WNK215" s="93"/>
      <c r="WNL215" s="93"/>
      <c r="WNM215" s="93"/>
      <c r="WNN215" s="93"/>
      <c r="WNO215" s="93"/>
      <c r="WNP215" s="93"/>
      <c r="WNQ215" s="93"/>
      <c r="WNR215" s="93"/>
      <c r="WNS215" s="93"/>
      <c r="WNT215" s="93"/>
      <c r="WNU215" s="93"/>
      <c r="WNV215" s="93"/>
      <c r="WOB215" s="93"/>
      <c r="WOE215" s="93"/>
      <c r="WOH215" s="93"/>
      <c r="WOK215" s="93"/>
      <c r="WON215" s="93"/>
      <c r="WOQ215" s="93"/>
      <c r="WOW215" s="93"/>
      <c r="WPF215" s="93"/>
      <c r="WPI215" s="93"/>
      <c r="WPL215" s="93"/>
      <c r="WPO215" s="93"/>
      <c r="WQA215" s="93"/>
      <c r="WQG215" s="93"/>
      <c r="WQJ215" s="93"/>
      <c r="WQM215" s="93"/>
      <c r="WQP215" s="93"/>
      <c r="WQV215" s="93"/>
      <c r="WQY215" s="93"/>
      <c r="WRB215" s="93"/>
      <c r="WRE215" s="93"/>
      <c r="WRG215" s="93"/>
      <c r="WRH215" s="93"/>
      <c r="WRM215" s="93"/>
      <c r="WRP215" s="93"/>
      <c r="WRS215" s="93"/>
      <c r="WRV215" s="93"/>
      <c r="WRY215" s="93"/>
      <c r="WSB215" s="93"/>
      <c r="WSE215" s="93"/>
      <c r="WSK215" s="93"/>
      <c r="WSN215" s="93"/>
      <c r="WSQ215" s="93"/>
      <c r="WSS215" s="93"/>
      <c r="WST215" s="93"/>
      <c r="WTB215" s="93"/>
      <c r="WTE215" s="93"/>
      <c r="WTH215" s="93"/>
      <c r="WTS215" s="93"/>
      <c r="WTT215" s="93"/>
      <c r="WTY215" s="93"/>
      <c r="WUC215" s="93"/>
      <c r="WUD215" s="93"/>
      <c r="WUL215" s="93"/>
      <c r="WUM215" s="93"/>
      <c r="WVM215" s="93"/>
      <c r="WVN215" s="93"/>
      <c r="WVO215" s="93"/>
      <c r="WVP215" s="93"/>
      <c r="WVQ215" s="93"/>
      <c r="WVR215" s="93"/>
      <c r="WVS215" s="93"/>
      <c r="WVT215" s="93"/>
      <c r="WVU215" s="93"/>
      <c r="WVV215" s="93"/>
      <c r="WVW215" s="93"/>
      <c r="WVX215" s="93"/>
      <c r="WVY215" s="93"/>
      <c r="WVZ215" s="93"/>
      <c r="WWA215" s="93"/>
      <c r="WWB215" s="93"/>
      <c r="WWC215" s="93"/>
      <c r="WWD215" s="93"/>
      <c r="WWE215" s="93"/>
      <c r="WWF215" s="93"/>
      <c r="WWG215" s="93"/>
      <c r="WWH215" s="93"/>
      <c r="WWI215" s="93"/>
      <c r="WWJ215" s="93"/>
      <c r="WWK215" s="93"/>
      <c r="WWL215" s="93"/>
      <c r="WWM215" s="93"/>
      <c r="WWN215" s="93"/>
      <c r="WWO215" s="93"/>
      <c r="WWP215" s="93"/>
      <c r="WWQ215" s="93"/>
      <c r="WWR215" s="93"/>
      <c r="WWS215" s="93"/>
      <c r="WWT215" s="93"/>
      <c r="WWU215" s="93"/>
      <c r="WWV215" s="93"/>
      <c r="WWW215" s="93"/>
      <c r="WWX215" s="93"/>
      <c r="WWY215" s="93"/>
      <c r="WWZ215" s="93"/>
      <c r="WXA215" s="93"/>
      <c r="WXB215" s="93"/>
      <c r="WXC215" s="93"/>
      <c r="WXD215" s="93"/>
      <c r="WXE215" s="93"/>
      <c r="WXF215" s="93"/>
      <c r="WXG215" s="93"/>
      <c r="WXH215" s="93"/>
      <c r="WXI215" s="93"/>
      <c r="WXJ215" s="93"/>
      <c r="WXK215" s="93"/>
      <c r="WXL215" s="93"/>
      <c r="WXM215" s="93"/>
      <c r="WXN215" s="93"/>
      <c r="WXO215" s="93"/>
      <c r="WXP215" s="93"/>
      <c r="WXQ215" s="93"/>
      <c r="WXR215" s="93"/>
      <c r="WXS215" s="93"/>
      <c r="WXT215" s="93"/>
      <c r="WXU215" s="93"/>
      <c r="WXV215" s="93"/>
      <c r="WXW215" s="93"/>
      <c r="WXX215" s="93"/>
      <c r="WXY215" s="93"/>
      <c r="WXZ215" s="93"/>
      <c r="WYA215" s="93"/>
      <c r="WYB215" s="93"/>
      <c r="WYC215" s="93"/>
      <c r="WYD215" s="93"/>
      <c r="WYE215" s="93"/>
      <c r="WYF215" s="93"/>
      <c r="WYG215" s="93"/>
      <c r="WYH215" s="93"/>
      <c r="WYI215" s="93"/>
      <c r="WYJ215" s="93"/>
      <c r="WYK215" s="93"/>
      <c r="WYL215" s="93"/>
      <c r="WYM215" s="93"/>
      <c r="WYN215" s="93"/>
      <c r="WYO215" s="93"/>
      <c r="WYP215" s="93"/>
      <c r="WYQ215" s="93"/>
      <c r="WYR215" s="93"/>
      <c r="WYS215" s="93"/>
      <c r="WYT215" s="93"/>
      <c r="WYU215" s="93"/>
      <c r="WYV215" s="93"/>
      <c r="WYW215" s="93"/>
      <c r="WYX215" s="93"/>
      <c r="WYY215" s="93"/>
      <c r="WYZ215" s="93"/>
      <c r="WZA215" s="93"/>
      <c r="WZB215" s="93"/>
      <c r="WZC215" s="93"/>
      <c r="WZD215" s="93"/>
      <c r="WZE215" s="93"/>
      <c r="WZF215" s="93"/>
      <c r="WZG215" s="93"/>
      <c r="WZH215" s="93"/>
      <c r="WZI215" s="93"/>
      <c r="WZJ215" s="93"/>
      <c r="WZK215" s="93"/>
      <c r="WZL215" s="93"/>
      <c r="WZM215" s="93"/>
      <c r="WZN215" s="93"/>
      <c r="WZO215" s="93"/>
      <c r="WZP215" s="93"/>
      <c r="WZQ215" s="93"/>
      <c r="WZR215" s="93"/>
      <c r="WZS215" s="93"/>
      <c r="WZT215" s="93"/>
      <c r="WZU215" s="93"/>
      <c r="WZV215" s="93"/>
      <c r="WZW215" s="93"/>
      <c r="WZX215" s="93"/>
      <c r="WZY215" s="93"/>
      <c r="WZZ215" s="93"/>
      <c r="XAA215" s="93"/>
      <c r="XAB215" s="93"/>
      <c r="XAC215" s="93"/>
      <c r="XAD215" s="93"/>
      <c r="XAE215" s="93"/>
      <c r="XAF215" s="93"/>
      <c r="XAG215" s="93"/>
      <c r="XAH215" s="93"/>
      <c r="XAI215" s="93"/>
      <c r="XAJ215" s="93"/>
      <c r="XAK215" s="93"/>
      <c r="XAL215" s="93"/>
      <c r="XAM215" s="93"/>
      <c r="XAN215" s="93"/>
      <c r="XAO215" s="93"/>
      <c r="XAP215" s="93"/>
      <c r="XAQ215" s="93"/>
      <c r="XAR215" s="93"/>
      <c r="XAS215" s="93"/>
      <c r="XAT215" s="93"/>
      <c r="XAU215" s="93"/>
      <c r="XAV215" s="93"/>
      <c r="XAW215" s="93"/>
      <c r="XAX215" s="93"/>
      <c r="XAY215" s="93"/>
      <c r="XAZ215" s="93"/>
      <c r="XBA215" s="93"/>
      <c r="XBB215" s="93"/>
      <c r="XBC215" s="93"/>
      <c r="XBD215" s="93"/>
      <c r="XBE215" s="93"/>
      <c r="XBF215" s="93"/>
      <c r="XBG215" s="93"/>
      <c r="XBH215" s="93"/>
      <c r="XBI215" s="93"/>
      <c r="XBJ215" s="93"/>
      <c r="XBK215" s="93"/>
      <c r="XBL215" s="93"/>
      <c r="XBM215" s="93"/>
      <c r="XBN215" s="93"/>
      <c r="XBO215" s="93"/>
      <c r="XBP215" s="93"/>
      <c r="XBQ215" s="93"/>
      <c r="XBR215" s="93"/>
      <c r="XBS215" s="93"/>
      <c r="XBT215" s="93"/>
      <c r="XBU215" s="93"/>
      <c r="XBV215" s="93"/>
      <c r="XBW215" s="93"/>
      <c r="XBX215" s="93"/>
      <c r="XBY215" s="93"/>
      <c r="XBZ215" s="93"/>
      <c r="XCA215" s="93"/>
      <c r="XCB215" s="93"/>
      <c r="XCC215" s="93"/>
      <c r="XCD215" s="93"/>
      <c r="XCE215" s="93"/>
      <c r="XCF215" s="93"/>
      <c r="XCG215" s="93"/>
      <c r="XCH215" s="93"/>
      <c r="XCI215" s="93"/>
      <c r="XCJ215" s="93"/>
      <c r="XCK215" s="93"/>
      <c r="XCL215" s="93"/>
      <c r="XCM215" s="93"/>
      <c r="XCN215" s="93"/>
      <c r="XCO215" s="93"/>
      <c r="XCP215" s="93"/>
      <c r="XCQ215" s="93"/>
      <c r="XCR215" s="93"/>
      <c r="XCS215" s="93"/>
      <c r="XCT215" s="93"/>
      <c r="XCU215" s="93"/>
      <c r="XCV215" s="93"/>
      <c r="XCW215" s="93"/>
      <c r="XCX215" s="93"/>
      <c r="XCY215" s="93"/>
      <c r="XCZ215" s="93"/>
      <c r="XDA215" s="93"/>
      <c r="XDB215" s="93"/>
      <c r="XDC215" s="93"/>
      <c r="XDD215" s="93"/>
      <c r="XDE215" s="93"/>
      <c r="XDF215" s="93"/>
      <c r="XDG215" s="93"/>
      <c r="XDH215" s="93"/>
      <c r="XDI215" s="93"/>
      <c r="XDJ215" s="93"/>
      <c r="XDK215" s="93"/>
      <c r="XDL215" s="93"/>
      <c r="XDM215" s="93"/>
      <c r="XDN215" s="93"/>
      <c r="XDO215" s="93"/>
      <c r="XDP215" s="93"/>
      <c r="XDQ215" s="93"/>
      <c r="XDR215" s="93"/>
      <c r="XDS215" s="93"/>
      <c r="XDT215" s="93"/>
      <c r="XDU215" s="93"/>
      <c r="XDV215" s="93"/>
      <c r="XDW215" s="93"/>
      <c r="XDX215" s="93"/>
      <c r="XDY215" s="93"/>
      <c r="XDZ215" s="93"/>
      <c r="XEA215" s="93"/>
      <c r="XEB215" s="93"/>
      <c r="XEC215" s="93"/>
      <c r="XED215" s="93"/>
      <c r="XEE215" s="93"/>
      <c r="XEF215" s="93"/>
      <c r="XEG215" s="93"/>
      <c r="XEH215" s="93"/>
      <c r="XEI215" s="93"/>
      <c r="XEJ215" s="93"/>
      <c r="XEK215" s="93"/>
      <c r="XEL215" s="93"/>
      <c r="XEM215" s="93"/>
      <c r="XEN215" s="93"/>
      <c r="XEO215" s="93"/>
      <c r="XEP215" s="93"/>
      <c r="XEQ215" s="93"/>
      <c r="XER215" s="93"/>
      <c r="XES215" s="93"/>
      <c r="XET215" s="93"/>
      <c r="XEU215" s="93"/>
      <c r="XEV215" s="93"/>
      <c r="XEW215" s="93"/>
      <c r="XEX215" s="93"/>
      <c r="XEY215" s="93"/>
      <c r="XEZ215" s="93"/>
      <c r="XFA215" s="93"/>
      <c r="XFB215" s="93"/>
      <c r="XFC215" s="93"/>
      <c r="XFD215" s="93"/>
    </row>
    <row r="216" spans="1:1003 1029:2027 2053:3051 3077:4075 4101:5099 5125:6123 6149:7147 7173:8171 8197:9195 9221:10219 10245:11243 11269:12267 12293:13291 13317:14315 14341:15339 15365:16384" s="62" customFormat="1" ht="20.25" customHeight="1">
      <c r="A216" s="93"/>
      <c r="B216" s="70"/>
      <c r="C216" s="70"/>
      <c r="D216" s="71"/>
      <c r="E216" s="71"/>
      <c r="F216" s="70"/>
      <c r="G216" s="69"/>
      <c r="H216" s="69"/>
      <c r="I216" s="69"/>
      <c r="J216" s="93"/>
      <c r="K216" s="93"/>
      <c r="L216" s="94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P216" s="93"/>
      <c r="BS216" s="93"/>
      <c r="BV216" s="93"/>
      <c r="BY216" s="93"/>
      <c r="CB216" s="93"/>
      <c r="CE216" s="93"/>
      <c r="CK216" s="93"/>
      <c r="CT216" s="93"/>
      <c r="CW216" s="93"/>
      <c r="CZ216" s="93"/>
      <c r="DC216" s="93"/>
      <c r="DO216" s="93"/>
      <c r="DU216" s="93"/>
      <c r="DX216" s="93"/>
      <c r="EA216" s="93"/>
      <c r="ED216" s="93"/>
      <c r="EJ216" s="93"/>
      <c r="EM216" s="93"/>
      <c r="EP216" s="93"/>
      <c r="ES216" s="93"/>
      <c r="EU216" s="93"/>
      <c r="EV216" s="93"/>
      <c r="FA216" s="93"/>
      <c r="FD216" s="93"/>
      <c r="FG216" s="93"/>
      <c r="FJ216" s="93"/>
      <c r="FM216" s="93"/>
      <c r="FP216" s="93"/>
      <c r="FS216" s="93"/>
      <c r="FY216" s="93"/>
      <c r="GB216" s="93"/>
      <c r="GE216" s="93"/>
      <c r="GG216" s="93"/>
      <c r="GH216" s="93"/>
      <c r="GP216" s="93"/>
      <c r="GS216" s="93"/>
      <c r="GV216" s="93"/>
      <c r="HG216" s="93"/>
      <c r="HH216" s="93"/>
      <c r="HM216" s="93"/>
      <c r="HQ216" s="93"/>
      <c r="HR216" s="93"/>
      <c r="HZ216" s="93"/>
      <c r="IA216" s="93"/>
      <c r="JA216" s="93"/>
      <c r="JB216" s="93"/>
      <c r="JC216" s="93"/>
      <c r="JD216" s="93"/>
      <c r="JE216" s="93"/>
      <c r="JF216" s="93"/>
      <c r="JG216" s="93"/>
      <c r="JH216" s="93"/>
      <c r="JI216" s="93"/>
      <c r="JJ216" s="93"/>
      <c r="JK216" s="93"/>
      <c r="JL216" s="93"/>
      <c r="JM216" s="93"/>
      <c r="JN216" s="93"/>
      <c r="JO216" s="93"/>
      <c r="JP216" s="93"/>
      <c r="JQ216" s="93"/>
      <c r="JR216" s="93"/>
      <c r="JS216" s="93"/>
      <c r="JT216" s="93"/>
      <c r="JU216" s="93"/>
      <c r="JV216" s="93"/>
      <c r="JW216" s="93"/>
      <c r="JX216" s="93"/>
      <c r="JY216" s="93"/>
      <c r="JZ216" s="93"/>
      <c r="KA216" s="93"/>
      <c r="KB216" s="93"/>
      <c r="KC216" s="93"/>
      <c r="KD216" s="93"/>
      <c r="KE216" s="93"/>
      <c r="KF216" s="93"/>
      <c r="KG216" s="93"/>
      <c r="KH216" s="93"/>
      <c r="KI216" s="93"/>
      <c r="KJ216" s="93"/>
      <c r="KK216" s="93"/>
      <c r="KL216" s="93"/>
      <c r="KM216" s="93"/>
      <c r="KN216" s="93"/>
      <c r="KO216" s="93"/>
      <c r="KP216" s="93"/>
      <c r="KQ216" s="93"/>
      <c r="KR216" s="93"/>
      <c r="KS216" s="93"/>
      <c r="KT216" s="93"/>
      <c r="KU216" s="93"/>
      <c r="KV216" s="93"/>
      <c r="KW216" s="93"/>
      <c r="KX216" s="93"/>
      <c r="KY216" s="93"/>
      <c r="KZ216" s="93"/>
      <c r="LA216" s="93"/>
      <c r="LB216" s="93"/>
      <c r="LC216" s="93"/>
      <c r="LD216" s="93"/>
      <c r="LE216" s="93"/>
      <c r="LF216" s="93"/>
      <c r="LL216" s="93"/>
      <c r="LO216" s="93"/>
      <c r="LR216" s="93"/>
      <c r="LU216" s="93"/>
      <c r="LX216" s="93"/>
      <c r="MA216" s="93"/>
      <c r="MG216" s="93"/>
      <c r="MP216" s="93"/>
      <c r="MS216" s="93"/>
      <c r="MV216" s="93"/>
      <c r="MY216" s="93"/>
      <c r="NK216" s="93"/>
      <c r="NQ216" s="93"/>
      <c r="NT216" s="93"/>
      <c r="NW216" s="93"/>
      <c r="NZ216" s="93"/>
      <c r="OF216" s="93"/>
      <c r="OI216" s="93"/>
      <c r="OL216" s="93"/>
      <c r="OO216" s="93"/>
      <c r="OQ216" s="93"/>
      <c r="OR216" s="93"/>
      <c r="OW216" s="93"/>
      <c r="OZ216" s="93"/>
      <c r="PC216" s="93"/>
      <c r="PF216" s="93"/>
      <c r="PI216" s="93"/>
      <c r="PL216" s="93"/>
      <c r="PO216" s="93"/>
      <c r="PU216" s="93"/>
      <c r="PX216" s="93"/>
      <c r="QA216" s="93"/>
      <c r="QC216" s="93"/>
      <c r="QD216" s="93"/>
      <c r="QL216" s="93"/>
      <c r="QO216" s="93"/>
      <c r="QR216" s="93"/>
      <c r="RC216" s="93"/>
      <c r="RD216" s="93"/>
      <c r="RI216" s="93"/>
      <c r="RM216" s="93"/>
      <c r="RN216" s="93"/>
      <c r="RV216" s="93"/>
      <c r="RW216" s="93"/>
      <c r="SW216" s="93"/>
      <c r="SX216" s="93"/>
      <c r="SY216" s="93"/>
      <c r="SZ216" s="93"/>
      <c r="TA216" s="93"/>
      <c r="TB216" s="93"/>
      <c r="TC216" s="93"/>
      <c r="TD216" s="93"/>
      <c r="TE216" s="93"/>
      <c r="TF216" s="93"/>
      <c r="TG216" s="93"/>
      <c r="TH216" s="93"/>
      <c r="TI216" s="93"/>
      <c r="TJ216" s="93"/>
      <c r="TK216" s="93"/>
      <c r="TL216" s="93"/>
      <c r="TM216" s="93"/>
      <c r="TN216" s="93"/>
      <c r="TO216" s="93"/>
      <c r="TP216" s="93"/>
      <c r="TQ216" s="93"/>
      <c r="TR216" s="93"/>
      <c r="TS216" s="93"/>
      <c r="TT216" s="93"/>
      <c r="TU216" s="93"/>
      <c r="TV216" s="93"/>
      <c r="TW216" s="93"/>
      <c r="TX216" s="93"/>
      <c r="TY216" s="93"/>
      <c r="TZ216" s="93"/>
      <c r="UA216" s="93"/>
      <c r="UB216" s="93"/>
      <c r="UC216" s="93"/>
      <c r="UD216" s="93"/>
      <c r="UE216" s="93"/>
      <c r="UF216" s="93"/>
      <c r="UG216" s="93"/>
      <c r="UH216" s="93"/>
      <c r="UI216" s="93"/>
      <c r="UJ216" s="93"/>
      <c r="UK216" s="93"/>
      <c r="UL216" s="93"/>
      <c r="UM216" s="93"/>
      <c r="UN216" s="93"/>
      <c r="UO216" s="93"/>
      <c r="UP216" s="93"/>
      <c r="UQ216" s="93"/>
      <c r="UR216" s="93"/>
      <c r="US216" s="93"/>
      <c r="UT216" s="93"/>
      <c r="UU216" s="93"/>
      <c r="UV216" s="93"/>
      <c r="UW216" s="93"/>
      <c r="UX216" s="93"/>
      <c r="UY216" s="93"/>
      <c r="UZ216" s="93"/>
      <c r="VA216" s="93"/>
      <c r="VB216" s="93"/>
      <c r="VH216" s="93"/>
      <c r="VK216" s="93"/>
      <c r="VN216" s="93"/>
      <c r="VQ216" s="93"/>
      <c r="VT216" s="93"/>
      <c r="VW216" s="93"/>
      <c r="WC216" s="93"/>
      <c r="WL216" s="93"/>
      <c r="WO216" s="93"/>
      <c r="WR216" s="93"/>
      <c r="WU216" s="93"/>
      <c r="XG216" s="93"/>
      <c r="XM216" s="93"/>
      <c r="XP216" s="93"/>
      <c r="XS216" s="93"/>
      <c r="XV216" s="93"/>
      <c r="YB216" s="93"/>
      <c r="YE216" s="93"/>
      <c r="YH216" s="93"/>
      <c r="YK216" s="93"/>
      <c r="YM216" s="93"/>
      <c r="YN216" s="93"/>
      <c r="YS216" s="93"/>
      <c r="YV216" s="93"/>
      <c r="YY216" s="93"/>
      <c r="ZB216" s="93"/>
      <c r="ZE216" s="93"/>
      <c r="ZH216" s="93"/>
      <c r="ZK216" s="93"/>
      <c r="ZQ216" s="93"/>
      <c r="ZT216" s="93"/>
      <c r="ZW216" s="93"/>
      <c r="ZY216" s="93"/>
      <c r="ZZ216" s="93"/>
      <c r="AAH216" s="93"/>
      <c r="AAK216" s="93"/>
      <c r="AAN216" s="93"/>
      <c r="AAY216" s="93"/>
      <c r="AAZ216" s="93"/>
      <c r="ABE216" s="93"/>
      <c r="ABI216" s="93"/>
      <c r="ABJ216" s="93"/>
      <c r="ABR216" s="93"/>
      <c r="ABS216" s="93"/>
      <c r="ACS216" s="93"/>
      <c r="ACT216" s="93"/>
      <c r="ACU216" s="93"/>
      <c r="ACV216" s="93"/>
      <c r="ACW216" s="93"/>
      <c r="ACX216" s="93"/>
      <c r="ACY216" s="93"/>
      <c r="ACZ216" s="93"/>
      <c r="ADA216" s="93"/>
      <c r="ADB216" s="93"/>
      <c r="ADC216" s="93"/>
      <c r="ADD216" s="93"/>
      <c r="ADE216" s="93"/>
      <c r="ADF216" s="93"/>
      <c r="ADG216" s="93"/>
      <c r="ADH216" s="93"/>
      <c r="ADI216" s="93"/>
      <c r="ADJ216" s="93"/>
      <c r="ADK216" s="93"/>
      <c r="ADL216" s="93"/>
      <c r="ADM216" s="93"/>
      <c r="ADN216" s="93"/>
      <c r="ADO216" s="93"/>
      <c r="ADP216" s="93"/>
      <c r="ADQ216" s="93"/>
      <c r="ADR216" s="93"/>
      <c r="ADS216" s="93"/>
      <c r="ADT216" s="93"/>
      <c r="ADU216" s="93"/>
      <c r="ADV216" s="93"/>
      <c r="ADW216" s="93"/>
      <c r="ADX216" s="93"/>
      <c r="ADY216" s="93"/>
      <c r="ADZ216" s="93"/>
      <c r="AEA216" s="93"/>
      <c r="AEB216" s="93"/>
      <c r="AEC216" s="93"/>
      <c r="AED216" s="93"/>
      <c r="AEE216" s="93"/>
      <c r="AEF216" s="93"/>
      <c r="AEG216" s="93"/>
      <c r="AEH216" s="93"/>
      <c r="AEI216" s="93"/>
      <c r="AEJ216" s="93"/>
      <c r="AEK216" s="93"/>
      <c r="AEL216" s="93"/>
      <c r="AEM216" s="93"/>
      <c r="AEN216" s="93"/>
      <c r="AEO216" s="93"/>
      <c r="AEP216" s="93"/>
      <c r="AEQ216" s="93"/>
      <c r="AER216" s="93"/>
      <c r="AES216" s="93"/>
      <c r="AET216" s="93"/>
      <c r="AEU216" s="93"/>
      <c r="AEV216" s="93"/>
      <c r="AEW216" s="93"/>
      <c r="AEX216" s="93"/>
      <c r="AFD216" s="93"/>
      <c r="AFG216" s="93"/>
      <c r="AFJ216" s="93"/>
      <c r="AFM216" s="93"/>
      <c r="AFP216" s="93"/>
      <c r="AFS216" s="93"/>
      <c r="AFY216" s="93"/>
      <c r="AGH216" s="93"/>
      <c r="AGK216" s="93"/>
      <c r="AGN216" s="93"/>
      <c r="AGQ216" s="93"/>
      <c r="AHC216" s="93"/>
      <c r="AHI216" s="93"/>
      <c r="AHL216" s="93"/>
      <c r="AHO216" s="93"/>
      <c r="AHR216" s="93"/>
      <c r="AHX216" s="93"/>
      <c r="AIA216" s="93"/>
      <c r="AID216" s="93"/>
      <c r="AIG216" s="93"/>
      <c r="AII216" s="93"/>
      <c r="AIJ216" s="93"/>
      <c r="AIO216" s="93"/>
      <c r="AIR216" s="93"/>
      <c r="AIU216" s="93"/>
      <c r="AIX216" s="93"/>
      <c r="AJA216" s="93"/>
      <c r="AJD216" s="93"/>
      <c r="AJG216" s="93"/>
      <c r="AJM216" s="93"/>
      <c r="AJP216" s="93"/>
      <c r="AJS216" s="93"/>
      <c r="AJU216" s="93"/>
      <c r="AJV216" s="93"/>
      <c r="AKD216" s="93"/>
      <c r="AKG216" s="93"/>
      <c r="AKJ216" s="93"/>
      <c r="AKU216" s="93"/>
      <c r="AKV216" s="93"/>
      <c r="ALA216" s="93"/>
      <c r="ALE216" s="93"/>
      <c r="ALF216" s="93"/>
      <c r="ALN216" s="93"/>
      <c r="ALO216" s="93"/>
      <c r="AMO216" s="93"/>
      <c r="AMP216" s="93"/>
      <c r="AMQ216" s="93"/>
      <c r="AMR216" s="93"/>
      <c r="AMS216" s="93"/>
      <c r="AMT216" s="93"/>
      <c r="AMU216" s="93"/>
      <c r="AMV216" s="93"/>
      <c r="AMW216" s="93"/>
      <c r="AMX216" s="93"/>
      <c r="AMY216" s="93"/>
      <c r="AMZ216" s="93"/>
      <c r="ANA216" s="93"/>
      <c r="ANB216" s="93"/>
      <c r="ANC216" s="93"/>
      <c r="AND216" s="93"/>
      <c r="ANE216" s="93"/>
      <c r="ANF216" s="93"/>
      <c r="ANG216" s="93"/>
      <c r="ANH216" s="93"/>
      <c r="ANI216" s="93"/>
      <c r="ANJ216" s="93"/>
      <c r="ANK216" s="93"/>
      <c r="ANL216" s="93"/>
      <c r="ANM216" s="93"/>
      <c r="ANN216" s="93"/>
      <c r="ANO216" s="93"/>
      <c r="ANP216" s="93"/>
      <c r="ANQ216" s="93"/>
      <c r="ANR216" s="93"/>
      <c r="ANS216" s="93"/>
      <c r="ANT216" s="93"/>
      <c r="ANU216" s="93"/>
      <c r="ANV216" s="93"/>
      <c r="ANW216" s="93"/>
      <c r="ANX216" s="93"/>
      <c r="ANY216" s="93"/>
      <c r="ANZ216" s="93"/>
      <c r="AOA216" s="93"/>
      <c r="AOB216" s="93"/>
      <c r="AOC216" s="93"/>
      <c r="AOD216" s="93"/>
      <c r="AOE216" s="93"/>
      <c r="AOF216" s="93"/>
      <c r="AOG216" s="93"/>
      <c r="AOH216" s="93"/>
      <c r="AOI216" s="93"/>
      <c r="AOJ216" s="93"/>
      <c r="AOK216" s="93"/>
      <c r="AOL216" s="93"/>
      <c r="AOM216" s="93"/>
      <c r="AON216" s="93"/>
      <c r="AOO216" s="93"/>
      <c r="AOP216" s="93"/>
      <c r="AOQ216" s="93"/>
      <c r="AOR216" s="93"/>
      <c r="AOS216" s="93"/>
      <c r="AOT216" s="93"/>
      <c r="AOZ216" s="93"/>
      <c r="APC216" s="93"/>
      <c r="APF216" s="93"/>
      <c r="API216" s="93"/>
      <c r="APL216" s="93"/>
      <c r="APO216" s="93"/>
      <c r="APU216" s="93"/>
      <c r="AQD216" s="93"/>
      <c r="AQG216" s="93"/>
      <c r="AQJ216" s="93"/>
      <c r="AQM216" s="93"/>
      <c r="AQY216" s="93"/>
      <c r="ARE216" s="93"/>
      <c r="ARH216" s="93"/>
      <c r="ARK216" s="93"/>
      <c r="ARN216" s="93"/>
      <c r="ART216" s="93"/>
      <c r="ARW216" s="93"/>
      <c r="ARZ216" s="93"/>
      <c r="ASC216" s="93"/>
      <c r="ASE216" s="93"/>
      <c r="ASF216" s="93"/>
      <c r="ASK216" s="93"/>
      <c r="ASN216" s="93"/>
      <c r="ASQ216" s="93"/>
      <c r="AST216" s="93"/>
      <c r="ASW216" s="93"/>
      <c r="ASZ216" s="93"/>
      <c r="ATC216" s="93"/>
      <c r="ATI216" s="93"/>
      <c r="ATL216" s="93"/>
      <c r="ATO216" s="93"/>
      <c r="ATQ216" s="93"/>
      <c r="ATR216" s="93"/>
      <c r="ATZ216" s="93"/>
      <c r="AUC216" s="93"/>
      <c r="AUF216" s="93"/>
      <c r="AUQ216" s="93"/>
      <c r="AUR216" s="93"/>
      <c r="AUW216" s="93"/>
      <c r="AVA216" s="93"/>
      <c r="AVB216" s="93"/>
      <c r="AVJ216" s="93"/>
      <c r="AVK216" s="93"/>
      <c r="AWK216" s="93"/>
      <c r="AWL216" s="93"/>
      <c r="AWM216" s="93"/>
      <c r="AWN216" s="93"/>
      <c r="AWO216" s="93"/>
      <c r="AWP216" s="93"/>
      <c r="AWQ216" s="93"/>
      <c r="AWR216" s="93"/>
      <c r="AWS216" s="93"/>
      <c r="AWT216" s="93"/>
      <c r="AWU216" s="93"/>
      <c r="AWV216" s="93"/>
      <c r="AWW216" s="93"/>
      <c r="AWX216" s="93"/>
      <c r="AWY216" s="93"/>
      <c r="AWZ216" s="93"/>
      <c r="AXA216" s="93"/>
      <c r="AXB216" s="93"/>
      <c r="AXC216" s="93"/>
      <c r="AXD216" s="93"/>
      <c r="AXE216" s="93"/>
      <c r="AXF216" s="93"/>
      <c r="AXG216" s="93"/>
      <c r="AXH216" s="93"/>
      <c r="AXI216" s="93"/>
      <c r="AXJ216" s="93"/>
      <c r="AXK216" s="93"/>
      <c r="AXL216" s="93"/>
      <c r="AXM216" s="93"/>
      <c r="AXN216" s="93"/>
      <c r="AXO216" s="93"/>
      <c r="AXP216" s="93"/>
      <c r="AXQ216" s="93"/>
      <c r="AXR216" s="93"/>
      <c r="AXS216" s="93"/>
      <c r="AXT216" s="93"/>
      <c r="AXU216" s="93"/>
      <c r="AXV216" s="93"/>
      <c r="AXW216" s="93"/>
      <c r="AXX216" s="93"/>
      <c r="AXY216" s="93"/>
      <c r="AXZ216" s="93"/>
      <c r="AYA216" s="93"/>
      <c r="AYB216" s="93"/>
      <c r="AYC216" s="93"/>
      <c r="AYD216" s="93"/>
      <c r="AYE216" s="93"/>
      <c r="AYF216" s="93"/>
      <c r="AYG216" s="93"/>
      <c r="AYH216" s="93"/>
      <c r="AYI216" s="93"/>
      <c r="AYJ216" s="93"/>
      <c r="AYK216" s="93"/>
      <c r="AYL216" s="93"/>
      <c r="AYM216" s="93"/>
      <c r="AYN216" s="93"/>
      <c r="AYO216" s="93"/>
      <c r="AYP216" s="93"/>
      <c r="AYV216" s="93"/>
      <c r="AYY216" s="93"/>
      <c r="AZB216" s="93"/>
      <c r="AZE216" s="93"/>
      <c r="AZH216" s="93"/>
      <c r="AZK216" s="93"/>
      <c r="AZQ216" s="93"/>
      <c r="AZZ216" s="93"/>
      <c r="BAC216" s="93"/>
      <c r="BAF216" s="93"/>
      <c r="BAI216" s="93"/>
      <c r="BAU216" s="93"/>
      <c r="BBA216" s="93"/>
      <c r="BBD216" s="93"/>
      <c r="BBG216" s="93"/>
      <c r="BBJ216" s="93"/>
      <c r="BBP216" s="93"/>
      <c r="BBS216" s="93"/>
      <c r="BBV216" s="93"/>
      <c r="BBY216" s="93"/>
      <c r="BCA216" s="93"/>
      <c r="BCB216" s="93"/>
      <c r="BCG216" s="93"/>
      <c r="BCJ216" s="93"/>
      <c r="BCM216" s="93"/>
      <c r="BCP216" s="93"/>
      <c r="BCS216" s="93"/>
      <c r="BCV216" s="93"/>
      <c r="BCY216" s="93"/>
      <c r="BDE216" s="93"/>
      <c r="BDH216" s="93"/>
      <c r="BDK216" s="93"/>
      <c r="BDM216" s="93"/>
      <c r="BDN216" s="93"/>
      <c r="BDV216" s="93"/>
      <c r="BDY216" s="93"/>
      <c r="BEB216" s="93"/>
      <c r="BEM216" s="93"/>
      <c r="BEN216" s="93"/>
      <c r="BES216" s="93"/>
      <c r="BEW216" s="93"/>
      <c r="BEX216" s="93"/>
      <c r="BFF216" s="93"/>
      <c r="BFG216" s="93"/>
      <c r="BGG216" s="93"/>
      <c r="BGH216" s="93"/>
      <c r="BGI216" s="93"/>
      <c r="BGJ216" s="93"/>
      <c r="BGK216" s="93"/>
      <c r="BGL216" s="93"/>
      <c r="BGM216" s="93"/>
      <c r="BGN216" s="93"/>
      <c r="BGO216" s="93"/>
      <c r="BGP216" s="93"/>
      <c r="BGQ216" s="93"/>
      <c r="BGR216" s="93"/>
      <c r="BGS216" s="93"/>
      <c r="BGT216" s="93"/>
      <c r="BGU216" s="93"/>
      <c r="BGV216" s="93"/>
      <c r="BGW216" s="93"/>
      <c r="BGX216" s="93"/>
      <c r="BGY216" s="93"/>
      <c r="BGZ216" s="93"/>
      <c r="BHA216" s="93"/>
      <c r="BHB216" s="93"/>
      <c r="BHC216" s="93"/>
      <c r="BHD216" s="93"/>
      <c r="BHE216" s="93"/>
      <c r="BHF216" s="93"/>
      <c r="BHG216" s="93"/>
      <c r="BHH216" s="93"/>
      <c r="BHI216" s="93"/>
      <c r="BHJ216" s="93"/>
      <c r="BHK216" s="93"/>
      <c r="BHL216" s="93"/>
      <c r="BHM216" s="93"/>
      <c r="BHN216" s="93"/>
      <c r="BHO216" s="93"/>
      <c r="BHP216" s="93"/>
      <c r="BHQ216" s="93"/>
      <c r="BHR216" s="93"/>
      <c r="BHS216" s="93"/>
      <c r="BHT216" s="93"/>
      <c r="BHU216" s="93"/>
      <c r="BHV216" s="93"/>
      <c r="BHW216" s="93"/>
      <c r="BHX216" s="93"/>
      <c r="BHY216" s="93"/>
      <c r="BHZ216" s="93"/>
      <c r="BIA216" s="93"/>
      <c r="BIB216" s="93"/>
      <c r="BIC216" s="93"/>
      <c r="BID216" s="93"/>
      <c r="BIE216" s="93"/>
      <c r="BIF216" s="93"/>
      <c r="BIG216" s="93"/>
      <c r="BIH216" s="93"/>
      <c r="BII216" s="93"/>
      <c r="BIJ216" s="93"/>
      <c r="BIK216" s="93"/>
      <c r="BIL216" s="93"/>
      <c r="BIR216" s="93"/>
      <c r="BIU216" s="93"/>
      <c r="BIX216" s="93"/>
      <c r="BJA216" s="93"/>
      <c r="BJD216" s="93"/>
      <c r="BJG216" s="93"/>
      <c r="BJM216" s="93"/>
      <c r="BJV216" s="93"/>
      <c r="BJY216" s="93"/>
      <c r="BKB216" s="93"/>
      <c r="BKE216" s="93"/>
      <c r="BKQ216" s="93"/>
      <c r="BKW216" s="93"/>
      <c r="BKZ216" s="93"/>
      <c r="BLC216" s="93"/>
      <c r="BLF216" s="93"/>
      <c r="BLL216" s="93"/>
      <c r="BLO216" s="93"/>
      <c r="BLR216" s="93"/>
      <c r="BLU216" s="93"/>
      <c r="BLW216" s="93"/>
      <c r="BLX216" s="93"/>
      <c r="BMC216" s="93"/>
      <c r="BMF216" s="93"/>
      <c r="BMI216" s="93"/>
      <c r="BML216" s="93"/>
      <c r="BMO216" s="93"/>
      <c r="BMR216" s="93"/>
      <c r="BMU216" s="93"/>
      <c r="BNA216" s="93"/>
      <c r="BND216" s="93"/>
      <c r="BNG216" s="93"/>
      <c r="BNI216" s="93"/>
      <c r="BNJ216" s="93"/>
      <c r="BNR216" s="93"/>
      <c r="BNU216" s="93"/>
      <c r="BNX216" s="93"/>
      <c r="BOI216" s="93"/>
      <c r="BOJ216" s="93"/>
      <c r="BOO216" s="93"/>
      <c r="BOS216" s="93"/>
      <c r="BOT216" s="93"/>
      <c r="BPB216" s="93"/>
      <c r="BPC216" s="93"/>
      <c r="BQC216" s="93"/>
      <c r="BQD216" s="93"/>
      <c r="BQE216" s="93"/>
      <c r="BQF216" s="93"/>
      <c r="BQG216" s="93"/>
      <c r="BQH216" s="93"/>
      <c r="BQI216" s="93"/>
      <c r="BQJ216" s="93"/>
      <c r="BQK216" s="93"/>
      <c r="BQL216" s="93"/>
      <c r="BQM216" s="93"/>
      <c r="BQN216" s="93"/>
      <c r="BQO216" s="93"/>
      <c r="BQP216" s="93"/>
      <c r="BQQ216" s="93"/>
      <c r="BQR216" s="93"/>
      <c r="BQS216" s="93"/>
      <c r="BQT216" s="93"/>
      <c r="BQU216" s="93"/>
      <c r="BQV216" s="93"/>
      <c r="BQW216" s="93"/>
      <c r="BQX216" s="93"/>
      <c r="BQY216" s="93"/>
      <c r="BQZ216" s="93"/>
      <c r="BRA216" s="93"/>
      <c r="BRB216" s="93"/>
      <c r="BRC216" s="93"/>
      <c r="BRD216" s="93"/>
      <c r="BRE216" s="93"/>
      <c r="BRF216" s="93"/>
      <c r="BRG216" s="93"/>
      <c r="BRH216" s="93"/>
      <c r="BRI216" s="93"/>
      <c r="BRJ216" s="93"/>
      <c r="BRK216" s="93"/>
      <c r="BRL216" s="93"/>
      <c r="BRM216" s="93"/>
      <c r="BRN216" s="93"/>
      <c r="BRO216" s="93"/>
      <c r="BRP216" s="93"/>
      <c r="BRQ216" s="93"/>
      <c r="BRR216" s="93"/>
      <c r="BRS216" s="93"/>
      <c r="BRT216" s="93"/>
      <c r="BRU216" s="93"/>
      <c r="BRV216" s="93"/>
      <c r="BRW216" s="93"/>
      <c r="BRX216" s="93"/>
      <c r="BRY216" s="93"/>
      <c r="BRZ216" s="93"/>
      <c r="BSA216" s="93"/>
      <c r="BSB216" s="93"/>
      <c r="BSC216" s="93"/>
      <c r="BSD216" s="93"/>
      <c r="BSE216" s="93"/>
      <c r="BSF216" s="93"/>
      <c r="BSG216" s="93"/>
      <c r="BSH216" s="93"/>
      <c r="BSN216" s="93"/>
      <c r="BSQ216" s="93"/>
      <c r="BST216" s="93"/>
      <c r="BSW216" s="93"/>
      <c r="BSZ216" s="93"/>
      <c r="BTC216" s="93"/>
      <c r="BTI216" s="93"/>
      <c r="BTR216" s="93"/>
      <c r="BTU216" s="93"/>
      <c r="BTX216" s="93"/>
      <c r="BUA216" s="93"/>
      <c r="BUM216" s="93"/>
      <c r="BUS216" s="93"/>
      <c r="BUV216" s="93"/>
      <c r="BUY216" s="93"/>
      <c r="BVB216" s="93"/>
      <c r="BVH216" s="93"/>
      <c r="BVK216" s="93"/>
      <c r="BVN216" s="93"/>
      <c r="BVQ216" s="93"/>
      <c r="BVS216" s="93"/>
      <c r="BVT216" s="93"/>
      <c r="BVY216" s="93"/>
      <c r="BWB216" s="93"/>
      <c r="BWE216" s="93"/>
      <c r="BWH216" s="93"/>
      <c r="BWK216" s="93"/>
      <c r="BWN216" s="93"/>
      <c r="BWQ216" s="93"/>
      <c r="BWW216" s="93"/>
      <c r="BWZ216" s="93"/>
      <c r="BXC216" s="93"/>
      <c r="BXE216" s="93"/>
      <c r="BXF216" s="93"/>
      <c r="BXN216" s="93"/>
      <c r="BXQ216" s="93"/>
      <c r="BXT216" s="93"/>
      <c r="BYE216" s="93"/>
      <c r="BYF216" s="93"/>
      <c r="BYK216" s="93"/>
      <c r="BYO216" s="93"/>
      <c r="BYP216" s="93"/>
      <c r="BYX216" s="93"/>
      <c r="BYY216" s="93"/>
      <c r="BZY216" s="93"/>
      <c r="BZZ216" s="93"/>
      <c r="CAA216" s="93"/>
      <c r="CAB216" s="93"/>
      <c r="CAC216" s="93"/>
      <c r="CAD216" s="93"/>
      <c r="CAE216" s="93"/>
      <c r="CAF216" s="93"/>
      <c r="CAG216" s="93"/>
      <c r="CAH216" s="93"/>
      <c r="CAI216" s="93"/>
      <c r="CAJ216" s="93"/>
      <c r="CAK216" s="93"/>
      <c r="CAL216" s="93"/>
      <c r="CAM216" s="93"/>
      <c r="CAN216" s="93"/>
      <c r="CAO216" s="93"/>
      <c r="CAP216" s="93"/>
      <c r="CAQ216" s="93"/>
      <c r="CAR216" s="93"/>
      <c r="CAS216" s="93"/>
      <c r="CAT216" s="93"/>
      <c r="CAU216" s="93"/>
      <c r="CAV216" s="93"/>
      <c r="CAW216" s="93"/>
      <c r="CAX216" s="93"/>
      <c r="CAY216" s="93"/>
      <c r="CAZ216" s="93"/>
      <c r="CBA216" s="93"/>
      <c r="CBB216" s="93"/>
      <c r="CBC216" s="93"/>
      <c r="CBD216" s="93"/>
      <c r="CBE216" s="93"/>
      <c r="CBF216" s="93"/>
      <c r="CBG216" s="93"/>
      <c r="CBH216" s="93"/>
      <c r="CBI216" s="93"/>
      <c r="CBJ216" s="93"/>
      <c r="CBK216" s="93"/>
      <c r="CBL216" s="93"/>
      <c r="CBM216" s="93"/>
      <c r="CBN216" s="93"/>
      <c r="CBO216" s="93"/>
      <c r="CBP216" s="93"/>
      <c r="CBQ216" s="93"/>
      <c r="CBR216" s="93"/>
      <c r="CBS216" s="93"/>
      <c r="CBT216" s="93"/>
      <c r="CBU216" s="93"/>
      <c r="CBV216" s="93"/>
      <c r="CBW216" s="93"/>
      <c r="CBX216" s="93"/>
      <c r="CBY216" s="93"/>
      <c r="CBZ216" s="93"/>
      <c r="CCA216" s="93"/>
      <c r="CCB216" s="93"/>
      <c r="CCC216" s="93"/>
      <c r="CCD216" s="93"/>
      <c r="CCJ216" s="93"/>
      <c r="CCM216" s="93"/>
      <c r="CCP216" s="93"/>
      <c r="CCS216" s="93"/>
      <c r="CCV216" s="93"/>
      <c r="CCY216" s="93"/>
      <c r="CDE216" s="93"/>
      <c r="CDN216" s="93"/>
      <c r="CDQ216" s="93"/>
      <c r="CDT216" s="93"/>
      <c r="CDW216" s="93"/>
      <c r="CEI216" s="93"/>
      <c r="CEO216" s="93"/>
      <c r="CER216" s="93"/>
      <c r="CEU216" s="93"/>
      <c r="CEX216" s="93"/>
      <c r="CFD216" s="93"/>
      <c r="CFG216" s="93"/>
      <c r="CFJ216" s="93"/>
      <c r="CFM216" s="93"/>
      <c r="CFO216" s="93"/>
      <c r="CFP216" s="93"/>
      <c r="CFU216" s="93"/>
      <c r="CFX216" s="93"/>
      <c r="CGA216" s="93"/>
      <c r="CGD216" s="93"/>
      <c r="CGG216" s="93"/>
      <c r="CGJ216" s="93"/>
      <c r="CGM216" s="93"/>
      <c r="CGS216" s="93"/>
      <c r="CGV216" s="93"/>
      <c r="CGY216" s="93"/>
      <c r="CHA216" s="93"/>
      <c r="CHB216" s="93"/>
      <c r="CHJ216" s="93"/>
      <c r="CHM216" s="93"/>
      <c r="CHP216" s="93"/>
      <c r="CIA216" s="93"/>
      <c r="CIB216" s="93"/>
      <c r="CIG216" s="93"/>
      <c r="CIK216" s="93"/>
      <c r="CIL216" s="93"/>
      <c r="CIT216" s="93"/>
      <c r="CIU216" s="93"/>
      <c r="CJU216" s="93"/>
      <c r="CJV216" s="93"/>
      <c r="CJW216" s="93"/>
      <c r="CJX216" s="93"/>
      <c r="CJY216" s="93"/>
      <c r="CJZ216" s="93"/>
      <c r="CKA216" s="93"/>
      <c r="CKB216" s="93"/>
      <c r="CKC216" s="93"/>
      <c r="CKD216" s="93"/>
      <c r="CKE216" s="93"/>
      <c r="CKF216" s="93"/>
      <c r="CKG216" s="93"/>
      <c r="CKH216" s="93"/>
      <c r="CKI216" s="93"/>
      <c r="CKJ216" s="93"/>
      <c r="CKK216" s="93"/>
      <c r="CKL216" s="93"/>
      <c r="CKM216" s="93"/>
      <c r="CKN216" s="93"/>
      <c r="CKO216" s="93"/>
      <c r="CKP216" s="93"/>
      <c r="CKQ216" s="93"/>
      <c r="CKR216" s="93"/>
      <c r="CKS216" s="93"/>
      <c r="CKT216" s="93"/>
      <c r="CKU216" s="93"/>
      <c r="CKV216" s="93"/>
      <c r="CKW216" s="93"/>
      <c r="CKX216" s="93"/>
      <c r="CKY216" s="93"/>
      <c r="CKZ216" s="93"/>
      <c r="CLA216" s="93"/>
      <c r="CLB216" s="93"/>
      <c r="CLC216" s="93"/>
      <c r="CLD216" s="93"/>
      <c r="CLE216" s="93"/>
      <c r="CLF216" s="93"/>
      <c r="CLG216" s="93"/>
      <c r="CLH216" s="93"/>
      <c r="CLI216" s="93"/>
      <c r="CLJ216" s="93"/>
      <c r="CLK216" s="93"/>
      <c r="CLL216" s="93"/>
      <c r="CLM216" s="93"/>
      <c r="CLN216" s="93"/>
      <c r="CLO216" s="93"/>
      <c r="CLP216" s="93"/>
      <c r="CLQ216" s="93"/>
      <c r="CLR216" s="93"/>
      <c r="CLS216" s="93"/>
      <c r="CLT216" s="93"/>
      <c r="CLU216" s="93"/>
      <c r="CLV216" s="93"/>
      <c r="CLW216" s="93"/>
      <c r="CLX216" s="93"/>
      <c r="CLY216" s="93"/>
      <c r="CLZ216" s="93"/>
      <c r="CMF216" s="93"/>
      <c r="CMI216" s="93"/>
      <c r="CML216" s="93"/>
      <c r="CMO216" s="93"/>
      <c r="CMR216" s="93"/>
      <c r="CMU216" s="93"/>
      <c r="CNA216" s="93"/>
      <c r="CNJ216" s="93"/>
      <c r="CNM216" s="93"/>
      <c r="CNP216" s="93"/>
      <c r="CNS216" s="93"/>
      <c r="COE216" s="93"/>
      <c r="COK216" s="93"/>
      <c r="CON216" s="93"/>
      <c r="COQ216" s="93"/>
      <c r="COT216" s="93"/>
      <c r="COZ216" s="93"/>
      <c r="CPC216" s="93"/>
      <c r="CPF216" s="93"/>
      <c r="CPI216" s="93"/>
      <c r="CPK216" s="93"/>
      <c r="CPL216" s="93"/>
      <c r="CPQ216" s="93"/>
      <c r="CPT216" s="93"/>
      <c r="CPW216" s="93"/>
      <c r="CPZ216" s="93"/>
      <c r="CQC216" s="93"/>
      <c r="CQF216" s="93"/>
      <c r="CQI216" s="93"/>
      <c r="CQO216" s="93"/>
      <c r="CQR216" s="93"/>
      <c r="CQU216" s="93"/>
      <c r="CQW216" s="93"/>
      <c r="CQX216" s="93"/>
      <c r="CRF216" s="93"/>
      <c r="CRI216" s="93"/>
      <c r="CRL216" s="93"/>
      <c r="CRW216" s="93"/>
      <c r="CRX216" s="93"/>
      <c r="CSC216" s="93"/>
      <c r="CSG216" s="93"/>
      <c r="CSH216" s="93"/>
      <c r="CSP216" s="93"/>
      <c r="CSQ216" s="93"/>
      <c r="CTQ216" s="93"/>
      <c r="CTR216" s="93"/>
      <c r="CTS216" s="93"/>
      <c r="CTT216" s="93"/>
      <c r="CTU216" s="93"/>
      <c r="CTV216" s="93"/>
      <c r="CTW216" s="93"/>
      <c r="CTX216" s="93"/>
      <c r="CTY216" s="93"/>
      <c r="CTZ216" s="93"/>
      <c r="CUA216" s="93"/>
      <c r="CUB216" s="93"/>
      <c r="CUC216" s="93"/>
      <c r="CUD216" s="93"/>
      <c r="CUE216" s="93"/>
      <c r="CUF216" s="93"/>
      <c r="CUG216" s="93"/>
      <c r="CUH216" s="93"/>
      <c r="CUI216" s="93"/>
      <c r="CUJ216" s="93"/>
      <c r="CUK216" s="93"/>
      <c r="CUL216" s="93"/>
      <c r="CUM216" s="93"/>
      <c r="CUN216" s="93"/>
      <c r="CUO216" s="93"/>
      <c r="CUP216" s="93"/>
      <c r="CUQ216" s="93"/>
      <c r="CUR216" s="93"/>
      <c r="CUS216" s="93"/>
      <c r="CUT216" s="93"/>
      <c r="CUU216" s="93"/>
      <c r="CUV216" s="93"/>
      <c r="CUW216" s="93"/>
      <c r="CUX216" s="93"/>
      <c r="CUY216" s="93"/>
      <c r="CUZ216" s="93"/>
      <c r="CVA216" s="93"/>
      <c r="CVB216" s="93"/>
      <c r="CVC216" s="93"/>
      <c r="CVD216" s="93"/>
      <c r="CVE216" s="93"/>
      <c r="CVF216" s="93"/>
      <c r="CVG216" s="93"/>
      <c r="CVH216" s="93"/>
      <c r="CVI216" s="93"/>
      <c r="CVJ216" s="93"/>
      <c r="CVK216" s="93"/>
      <c r="CVL216" s="93"/>
      <c r="CVM216" s="93"/>
      <c r="CVN216" s="93"/>
      <c r="CVO216" s="93"/>
      <c r="CVP216" s="93"/>
      <c r="CVQ216" s="93"/>
      <c r="CVR216" s="93"/>
      <c r="CVS216" s="93"/>
      <c r="CVT216" s="93"/>
      <c r="CVU216" s="93"/>
      <c r="CVV216" s="93"/>
      <c r="CWB216" s="93"/>
      <c r="CWE216" s="93"/>
      <c r="CWH216" s="93"/>
      <c r="CWK216" s="93"/>
      <c r="CWN216" s="93"/>
      <c r="CWQ216" s="93"/>
      <c r="CWW216" s="93"/>
      <c r="CXF216" s="93"/>
      <c r="CXI216" s="93"/>
      <c r="CXL216" s="93"/>
      <c r="CXO216" s="93"/>
      <c r="CYA216" s="93"/>
      <c r="CYG216" s="93"/>
      <c r="CYJ216" s="93"/>
      <c r="CYM216" s="93"/>
      <c r="CYP216" s="93"/>
      <c r="CYV216" s="93"/>
      <c r="CYY216" s="93"/>
      <c r="CZB216" s="93"/>
      <c r="CZE216" s="93"/>
      <c r="CZG216" s="93"/>
      <c r="CZH216" s="93"/>
      <c r="CZM216" s="93"/>
      <c r="CZP216" s="93"/>
      <c r="CZS216" s="93"/>
      <c r="CZV216" s="93"/>
      <c r="CZY216" s="93"/>
      <c r="DAB216" s="93"/>
      <c r="DAE216" s="93"/>
      <c r="DAK216" s="93"/>
      <c r="DAN216" s="93"/>
      <c r="DAQ216" s="93"/>
      <c r="DAS216" s="93"/>
      <c r="DAT216" s="93"/>
      <c r="DBB216" s="93"/>
      <c r="DBE216" s="93"/>
      <c r="DBH216" s="93"/>
      <c r="DBS216" s="93"/>
      <c r="DBT216" s="93"/>
      <c r="DBY216" s="93"/>
      <c r="DCC216" s="93"/>
      <c r="DCD216" s="93"/>
      <c r="DCL216" s="93"/>
      <c r="DCM216" s="93"/>
      <c r="DDM216" s="93"/>
      <c r="DDN216" s="93"/>
      <c r="DDO216" s="93"/>
      <c r="DDP216" s="93"/>
      <c r="DDQ216" s="93"/>
      <c r="DDR216" s="93"/>
      <c r="DDS216" s="93"/>
      <c r="DDT216" s="93"/>
      <c r="DDU216" s="93"/>
      <c r="DDV216" s="93"/>
      <c r="DDW216" s="93"/>
      <c r="DDX216" s="93"/>
      <c r="DDY216" s="93"/>
      <c r="DDZ216" s="93"/>
      <c r="DEA216" s="93"/>
      <c r="DEB216" s="93"/>
      <c r="DEC216" s="93"/>
      <c r="DED216" s="93"/>
      <c r="DEE216" s="93"/>
      <c r="DEF216" s="93"/>
      <c r="DEG216" s="93"/>
      <c r="DEH216" s="93"/>
      <c r="DEI216" s="93"/>
      <c r="DEJ216" s="93"/>
      <c r="DEK216" s="93"/>
      <c r="DEL216" s="93"/>
      <c r="DEM216" s="93"/>
      <c r="DEN216" s="93"/>
      <c r="DEO216" s="93"/>
      <c r="DEP216" s="93"/>
      <c r="DEQ216" s="93"/>
      <c r="DER216" s="93"/>
      <c r="DES216" s="93"/>
      <c r="DET216" s="93"/>
      <c r="DEU216" s="93"/>
      <c r="DEV216" s="93"/>
      <c r="DEW216" s="93"/>
      <c r="DEX216" s="93"/>
      <c r="DEY216" s="93"/>
      <c r="DEZ216" s="93"/>
      <c r="DFA216" s="93"/>
      <c r="DFB216" s="93"/>
      <c r="DFC216" s="93"/>
      <c r="DFD216" s="93"/>
      <c r="DFE216" s="93"/>
      <c r="DFF216" s="93"/>
      <c r="DFG216" s="93"/>
      <c r="DFH216" s="93"/>
      <c r="DFI216" s="93"/>
      <c r="DFJ216" s="93"/>
      <c r="DFK216" s="93"/>
      <c r="DFL216" s="93"/>
      <c r="DFM216" s="93"/>
      <c r="DFN216" s="93"/>
      <c r="DFO216" s="93"/>
      <c r="DFP216" s="93"/>
      <c r="DFQ216" s="93"/>
      <c r="DFR216" s="93"/>
      <c r="DFX216" s="93"/>
      <c r="DGA216" s="93"/>
      <c r="DGD216" s="93"/>
      <c r="DGG216" s="93"/>
      <c r="DGJ216" s="93"/>
      <c r="DGM216" s="93"/>
      <c r="DGS216" s="93"/>
      <c r="DHB216" s="93"/>
      <c r="DHE216" s="93"/>
      <c r="DHH216" s="93"/>
      <c r="DHK216" s="93"/>
      <c r="DHW216" s="93"/>
      <c r="DIC216" s="93"/>
      <c r="DIF216" s="93"/>
      <c r="DII216" s="93"/>
      <c r="DIL216" s="93"/>
      <c r="DIR216" s="93"/>
      <c r="DIU216" s="93"/>
      <c r="DIX216" s="93"/>
      <c r="DJA216" s="93"/>
      <c r="DJC216" s="93"/>
      <c r="DJD216" s="93"/>
      <c r="DJI216" s="93"/>
      <c r="DJL216" s="93"/>
      <c r="DJO216" s="93"/>
      <c r="DJR216" s="93"/>
      <c r="DJU216" s="93"/>
      <c r="DJX216" s="93"/>
      <c r="DKA216" s="93"/>
      <c r="DKG216" s="93"/>
      <c r="DKJ216" s="93"/>
      <c r="DKM216" s="93"/>
      <c r="DKO216" s="93"/>
      <c r="DKP216" s="93"/>
      <c r="DKX216" s="93"/>
      <c r="DLA216" s="93"/>
      <c r="DLD216" s="93"/>
      <c r="DLO216" s="93"/>
      <c r="DLP216" s="93"/>
      <c r="DLU216" s="93"/>
      <c r="DLY216" s="93"/>
      <c r="DLZ216" s="93"/>
      <c r="DMH216" s="93"/>
      <c r="DMI216" s="93"/>
      <c r="DNI216" s="93"/>
      <c r="DNJ216" s="93"/>
      <c r="DNK216" s="93"/>
      <c r="DNL216" s="93"/>
      <c r="DNM216" s="93"/>
      <c r="DNN216" s="93"/>
      <c r="DNO216" s="93"/>
      <c r="DNP216" s="93"/>
      <c r="DNQ216" s="93"/>
      <c r="DNR216" s="93"/>
      <c r="DNS216" s="93"/>
      <c r="DNT216" s="93"/>
      <c r="DNU216" s="93"/>
      <c r="DNV216" s="93"/>
      <c r="DNW216" s="93"/>
      <c r="DNX216" s="93"/>
      <c r="DNY216" s="93"/>
      <c r="DNZ216" s="93"/>
      <c r="DOA216" s="93"/>
      <c r="DOB216" s="93"/>
      <c r="DOC216" s="93"/>
      <c r="DOD216" s="93"/>
      <c r="DOE216" s="93"/>
      <c r="DOF216" s="93"/>
      <c r="DOG216" s="93"/>
      <c r="DOH216" s="93"/>
      <c r="DOI216" s="93"/>
      <c r="DOJ216" s="93"/>
      <c r="DOK216" s="93"/>
      <c r="DOL216" s="93"/>
      <c r="DOM216" s="93"/>
      <c r="DON216" s="93"/>
      <c r="DOO216" s="93"/>
      <c r="DOP216" s="93"/>
      <c r="DOQ216" s="93"/>
      <c r="DOR216" s="93"/>
      <c r="DOS216" s="93"/>
      <c r="DOT216" s="93"/>
      <c r="DOU216" s="93"/>
      <c r="DOV216" s="93"/>
      <c r="DOW216" s="93"/>
      <c r="DOX216" s="93"/>
      <c r="DOY216" s="93"/>
      <c r="DOZ216" s="93"/>
      <c r="DPA216" s="93"/>
      <c r="DPB216" s="93"/>
      <c r="DPC216" s="93"/>
      <c r="DPD216" s="93"/>
      <c r="DPE216" s="93"/>
      <c r="DPF216" s="93"/>
      <c r="DPG216" s="93"/>
      <c r="DPH216" s="93"/>
      <c r="DPI216" s="93"/>
      <c r="DPJ216" s="93"/>
      <c r="DPK216" s="93"/>
      <c r="DPL216" s="93"/>
      <c r="DPM216" s="93"/>
      <c r="DPN216" s="93"/>
      <c r="DPT216" s="93"/>
      <c r="DPW216" s="93"/>
      <c r="DPZ216" s="93"/>
      <c r="DQC216" s="93"/>
      <c r="DQF216" s="93"/>
      <c r="DQI216" s="93"/>
      <c r="DQO216" s="93"/>
      <c r="DQX216" s="93"/>
      <c r="DRA216" s="93"/>
      <c r="DRD216" s="93"/>
      <c r="DRG216" s="93"/>
      <c r="DRS216" s="93"/>
      <c r="DRY216" s="93"/>
      <c r="DSB216" s="93"/>
      <c r="DSE216" s="93"/>
      <c r="DSH216" s="93"/>
      <c r="DSN216" s="93"/>
      <c r="DSQ216" s="93"/>
      <c r="DST216" s="93"/>
      <c r="DSW216" s="93"/>
      <c r="DSY216" s="93"/>
      <c r="DSZ216" s="93"/>
      <c r="DTE216" s="93"/>
      <c r="DTH216" s="93"/>
      <c r="DTK216" s="93"/>
      <c r="DTN216" s="93"/>
      <c r="DTQ216" s="93"/>
      <c r="DTT216" s="93"/>
      <c r="DTW216" s="93"/>
      <c r="DUC216" s="93"/>
      <c r="DUF216" s="93"/>
      <c r="DUI216" s="93"/>
      <c r="DUK216" s="93"/>
      <c r="DUL216" s="93"/>
      <c r="DUT216" s="93"/>
      <c r="DUW216" s="93"/>
      <c r="DUZ216" s="93"/>
      <c r="DVK216" s="93"/>
      <c r="DVL216" s="93"/>
      <c r="DVQ216" s="93"/>
      <c r="DVU216" s="93"/>
      <c r="DVV216" s="93"/>
      <c r="DWD216" s="93"/>
      <c r="DWE216" s="93"/>
      <c r="DXE216" s="93"/>
      <c r="DXF216" s="93"/>
      <c r="DXG216" s="93"/>
      <c r="DXH216" s="93"/>
      <c r="DXI216" s="93"/>
      <c r="DXJ216" s="93"/>
      <c r="DXK216" s="93"/>
      <c r="DXL216" s="93"/>
      <c r="DXM216" s="93"/>
      <c r="DXN216" s="93"/>
      <c r="DXO216" s="93"/>
      <c r="DXP216" s="93"/>
      <c r="DXQ216" s="93"/>
      <c r="DXR216" s="93"/>
      <c r="DXS216" s="93"/>
      <c r="DXT216" s="93"/>
      <c r="DXU216" s="93"/>
      <c r="DXV216" s="93"/>
      <c r="DXW216" s="93"/>
      <c r="DXX216" s="93"/>
      <c r="DXY216" s="93"/>
      <c r="DXZ216" s="93"/>
      <c r="DYA216" s="93"/>
      <c r="DYB216" s="93"/>
      <c r="DYC216" s="93"/>
      <c r="DYD216" s="93"/>
      <c r="DYE216" s="93"/>
      <c r="DYF216" s="93"/>
      <c r="DYG216" s="93"/>
      <c r="DYH216" s="93"/>
      <c r="DYI216" s="93"/>
      <c r="DYJ216" s="93"/>
      <c r="DYK216" s="93"/>
      <c r="DYL216" s="93"/>
      <c r="DYM216" s="93"/>
      <c r="DYN216" s="93"/>
      <c r="DYO216" s="93"/>
      <c r="DYP216" s="93"/>
      <c r="DYQ216" s="93"/>
      <c r="DYR216" s="93"/>
      <c r="DYS216" s="93"/>
      <c r="DYT216" s="93"/>
      <c r="DYU216" s="93"/>
      <c r="DYV216" s="93"/>
      <c r="DYW216" s="93"/>
      <c r="DYX216" s="93"/>
      <c r="DYY216" s="93"/>
      <c r="DYZ216" s="93"/>
      <c r="DZA216" s="93"/>
      <c r="DZB216" s="93"/>
      <c r="DZC216" s="93"/>
      <c r="DZD216" s="93"/>
      <c r="DZE216" s="93"/>
      <c r="DZF216" s="93"/>
      <c r="DZG216" s="93"/>
      <c r="DZH216" s="93"/>
      <c r="DZI216" s="93"/>
      <c r="DZJ216" s="93"/>
      <c r="DZP216" s="93"/>
      <c r="DZS216" s="93"/>
      <c r="DZV216" s="93"/>
      <c r="DZY216" s="93"/>
      <c r="EAB216" s="93"/>
      <c r="EAE216" s="93"/>
      <c r="EAK216" s="93"/>
      <c r="EAT216" s="93"/>
      <c r="EAW216" s="93"/>
      <c r="EAZ216" s="93"/>
      <c r="EBC216" s="93"/>
      <c r="EBO216" s="93"/>
      <c r="EBU216" s="93"/>
      <c r="EBX216" s="93"/>
      <c r="ECA216" s="93"/>
      <c r="ECD216" s="93"/>
      <c r="ECJ216" s="93"/>
      <c r="ECM216" s="93"/>
      <c r="ECP216" s="93"/>
      <c r="ECS216" s="93"/>
      <c r="ECU216" s="93"/>
      <c r="ECV216" s="93"/>
      <c r="EDA216" s="93"/>
      <c r="EDD216" s="93"/>
      <c r="EDG216" s="93"/>
      <c r="EDJ216" s="93"/>
      <c r="EDM216" s="93"/>
      <c r="EDP216" s="93"/>
      <c r="EDS216" s="93"/>
      <c r="EDY216" s="93"/>
      <c r="EEB216" s="93"/>
      <c r="EEE216" s="93"/>
      <c r="EEG216" s="93"/>
      <c r="EEH216" s="93"/>
      <c r="EEP216" s="93"/>
      <c r="EES216" s="93"/>
      <c r="EEV216" s="93"/>
      <c r="EFG216" s="93"/>
      <c r="EFH216" s="93"/>
      <c r="EFM216" s="93"/>
      <c r="EFQ216" s="93"/>
      <c r="EFR216" s="93"/>
      <c r="EFZ216" s="93"/>
      <c r="EGA216" s="93"/>
      <c r="EHA216" s="93"/>
      <c r="EHB216" s="93"/>
      <c r="EHC216" s="93"/>
      <c r="EHD216" s="93"/>
      <c r="EHE216" s="93"/>
      <c r="EHF216" s="93"/>
      <c r="EHG216" s="93"/>
      <c r="EHH216" s="93"/>
      <c r="EHI216" s="93"/>
      <c r="EHJ216" s="93"/>
      <c r="EHK216" s="93"/>
      <c r="EHL216" s="93"/>
      <c r="EHM216" s="93"/>
      <c r="EHN216" s="93"/>
      <c r="EHO216" s="93"/>
      <c r="EHP216" s="93"/>
      <c r="EHQ216" s="93"/>
      <c r="EHR216" s="93"/>
      <c r="EHS216" s="93"/>
      <c r="EHT216" s="93"/>
      <c r="EHU216" s="93"/>
      <c r="EHV216" s="93"/>
      <c r="EHW216" s="93"/>
      <c r="EHX216" s="93"/>
      <c r="EHY216" s="93"/>
      <c r="EHZ216" s="93"/>
      <c r="EIA216" s="93"/>
      <c r="EIB216" s="93"/>
      <c r="EIC216" s="93"/>
      <c r="EID216" s="93"/>
      <c r="EIE216" s="93"/>
      <c r="EIF216" s="93"/>
      <c r="EIG216" s="93"/>
      <c r="EIH216" s="93"/>
      <c r="EII216" s="93"/>
      <c r="EIJ216" s="93"/>
      <c r="EIK216" s="93"/>
      <c r="EIL216" s="93"/>
      <c r="EIM216" s="93"/>
      <c r="EIN216" s="93"/>
      <c r="EIO216" s="93"/>
      <c r="EIP216" s="93"/>
      <c r="EIQ216" s="93"/>
      <c r="EIR216" s="93"/>
      <c r="EIS216" s="93"/>
      <c r="EIT216" s="93"/>
      <c r="EIU216" s="93"/>
      <c r="EIV216" s="93"/>
      <c r="EIW216" s="93"/>
      <c r="EIX216" s="93"/>
      <c r="EIY216" s="93"/>
      <c r="EIZ216" s="93"/>
      <c r="EJA216" s="93"/>
      <c r="EJB216" s="93"/>
      <c r="EJC216" s="93"/>
      <c r="EJD216" s="93"/>
      <c r="EJE216" s="93"/>
      <c r="EJF216" s="93"/>
      <c r="EJL216" s="93"/>
      <c r="EJO216" s="93"/>
      <c r="EJR216" s="93"/>
      <c r="EJU216" s="93"/>
      <c r="EJX216" s="93"/>
      <c r="EKA216" s="93"/>
      <c r="EKG216" s="93"/>
      <c r="EKP216" s="93"/>
      <c r="EKS216" s="93"/>
      <c r="EKV216" s="93"/>
      <c r="EKY216" s="93"/>
      <c r="ELK216" s="93"/>
      <c r="ELQ216" s="93"/>
      <c r="ELT216" s="93"/>
      <c r="ELW216" s="93"/>
      <c r="ELZ216" s="93"/>
      <c r="EMF216" s="93"/>
      <c r="EMI216" s="93"/>
      <c r="EML216" s="93"/>
      <c r="EMO216" s="93"/>
      <c r="EMQ216" s="93"/>
      <c r="EMR216" s="93"/>
      <c r="EMW216" s="93"/>
      <c r="EMZ216" s="93"/>
      <c r="ENC216" s="93"/>
      <c r="ENF216" s="93"/>
      <c r="ENI216" s="93"/>
      <c r="ENL216" s="93"/>
      <c r="ENO216" s="93"/>
      <c r="ENU216" s="93"/>
      <c r="ENX216" s="93"/>
      <c r="EOA216" s="93"/>
      <c r="EOC216" s="93"/>
      <c r="EOD216" s="93"/>
      <c r="EOL216" s="93"/>
      <c r="EOO216" s="93"/>
      <c r="EOR216" s="93"/>
      <c r="EPC216" s="93"/>
      <c r="EPD216" s="93"/>
      <c r="EPI216" s="93"/>
      <c r="EPM216" s="93"/>
      <c r="EPN216" s="93"/>
      <c r="EPV216" s="93"/>
      <c r="EPW216" s="93"/>
      <c r="EQW216" s="93"/>
      <c r="EQX216" s="93"/>
      <c r="EQY216" s="93"/>
      <c r="EQZ216" s="93"/>
      <c r="ERA216" s="93"/>
      <c r="ERB216" s="93"/>
      <c r="ERC216" s="93"/>
      <c r="ERD216" s="93"/>
      <c r="ERE216" s="93"/>
      <c r="ERF216" s="93"/>
      <c r="ERG216" s="93"/>
      <c r="ERH216" s="93"/>
      <c r="ERI216" s="93"/>
      <c r="ERJ216" s="93"/>
      <c r="ERK216" s="93"/>
      <c r="ERL216" s="93"/>
      <c r="ERM216" s="93"/>
      <c r="ERN216" s="93"/>
      <c r="ERO216" s="93"/>
      <c r="ERP216" s="93"/>
      <c r="ERQ216" s="93"/>
      <c r="ERR216" s="93"/>
      <c r="ERS216" s="93"/>
      <c r="ERT216" s="93"/>
      <c r="ERU216" s="93"/>
      <c r="ERV216" s="93"/>
      <c r="ERW216" s="93"/>
      <c r="ERX216" s="93"/>
      <c r="ERY216" s="93"/>
      <c r="ERZ216" s="93"/>
      <c r="ESA216" s="93"/>
      <c r="ESB216" s="93"/>
      <c r="ESC216" s="93"/>
      <c r="ESD216" s="93"/>
      <c r="ESE216" s="93"/>
      <c r="ESF216" s="93"/>
      <c r="ESG216" s="93"/>
      <c r="ESH216" s="93"/>
      <c r="ESI216" s="93"/>
      <c r="ESJ216" s="93"/>
      <c r="ESK216" s="93"/>
      <c r="ESL216" s="93"/>
      <c r="ESM216" s="93"/>
      <c r="ESN216" s="93"/>
      <c r="ESO216" s="93"/>
      <c r="ESP216" s="93"/>
      <c r="ESQ216" s="93"/>
      <c r="ESR216" s="93"/>
      <c r="ESS216" s="93"/>
      <c r="EST216" s="93"/>
      <c r="ESU216" s="93"/>
      <c r="ESV216" s="93"/>
      <c r="ESW216" s="93"/>
      <c r="ESX216" s="93"/>
      <c r="ESY216" s="93"/>
      <c r="ESZ216" s="93"/>
      <c r="ETA216" s="93"/>
      <c r="ETB216" s="93"/>
      <c r="ETH216" s="93"/>
      <c r="ETK216" s="93"/>
      <c r="ETN216" s="93"/>
      <c r="ETQ216" s="93"/>
      <c r="ETT216" s="93"/>
      <c r="ETW216" s="93"/>
      <c r="EUC216" s="93"/>
      <c r="EUL216" s="93"/>
      <c r="EUO216" s="93"/>
      <c r="EUR216" s="93"/>
      <c r="EUU216" s="93"/>
      <c r="EVG216" s="93"/>
      <c r="EVM216" s="93"/>
      <c r="EVP216" s="93"/>
      <c r="EVS216" s="93"/>
      <c r="EVV216" s="93"/>
      <c r="EWB216" s="93"/>
      <c r="EWE216" s="93"/>
      <c r="EWH216" s="93"/>
      <c r="EWK216" s="93"/>
      <c r="EWM216" s="93"/>
      <c r="EWN216" s="93"/>
      <c r="EWS216" s="93"/>
      <c r="EWV216" s="93"/>
      <c r="EWY216" s="93"/>
      <c r="EXB216" s="93"/>
      <c r="EXE216" s="93"/>
      <c r="EXH216" s="93"/>
      <c r="EXK216" s="93"/>
      <c r="EXQ216" s="93"/>
      <c r="EXT216" s="93"/>
      <c r="EXW216" s="93"/>
      <c r="EXY216" s="93"/>
      <c r="EXZ216" s="93"/>
      <c r="EYH216" s="93"/>
      <c r="EYK216" s="93"/>
      <c r="EYN216" s="93"/>
      <c r="EYY216" s="93"/>
      <c r="EYZ216" s="93"/>
      <c r="EZE216" s="93"/>
      <c r="EZI216" s="93"/>
      <c r="EZJ216" s="93"/>
      <c r="EZR216" s="93"/>
      <c r="EZS216" s="93"/>
      <c r="FAS216" s="93"/>
      <c r="FAT216" s="93"/>
      <c r="FAU216" s="93"/>
      <c r="FAV216" s="93"/>
      <c r="FAW216" s="93"/>
      <c r="FAX216" s="93"/>
      <c r="FAY216" s="93"/>
      <c r="FAZ216" s="93"/>
      <c r="FBA216" s="93"/>
      <c r="FBB216" s="93"/>
      <c r="FBC216" s="93"/>
      <c r="FBD216" s="93"/>
      <c r="FBE216" s="93"/>
      <c r="FBF216" s="93"/>
      <c r="FBG216" s="93"/>
      <c r="FBH216" s="93"/>
      <c r="FBI216" s="93"/>
      <c r="FBJ216" s="93"/>
      <c r="FBK216" s="93"/>
      <c r="FBL216" s="93"/>
      <c r="FBM216" s="93"/>
      <c r="FBN216" s="93"/>
      <c r="FBO216" s="93"/>
      <c r="FBP216" s="93"/>
      <c r="FBQ216" s="93"/>
      <c r="FBR216" s="93"/>
      <c r="FBS216" s="93"/>
      <c r="FBT216" s="93"/>
      <c r="FBU216" s="93"/>
      <c r="FBV216" s="93"/>
      <c r="FBW216" s="93"/>
      <c r="FBX216" s="93"/>
      <c r="FBY216" s="93"/>
      <c r="FBZ216" s="93"/>
      <c r="FCA216" s="93"/>
      <c r="FCB216" s="93"/>
      <c r="FCC216" s="93"/>
      <c r="FCD216" s="93"/>
      <c r="FCE216" s="93"/>
      <c r="FCF216" s="93"/>
      <c r="FCG216" s="93"/>
      <c r="FCH216" s="93"/>
      <c r="FCI216" s="93"/>
      <c r="FCJ216" s="93"/>
      <c r="FCK216" s="93"/>
      <c r="FCL216" s="93"/>
      <c r="FCM216" s="93"/>
      <c r="FCN216" s="93"/>
      <c r="FCO216" s="93"/>
      <c r="FCP216" s="93"/>
      <c r="FCQ216" s="93"/>
      <c r="FCR216" s="93"/>
      <c r="FCS216" s="93"/>
      <c r="FCT216" s="93"/>
      <c r="FCU216" s="93"/>
      <c r="FCV216" s="93"/>
      <c r="FCW216" s="93"/>
      <c r="FCX216" s="93"/>
      <c r="FDD216" s="93"/>
      <c r="FDG216" s="93"/>
      <c r="FDJ216" s="93"/>
      <c r="FDM216" s="93"/>
      <c r="FDP216" s="93"/>
      <c r="FDS216" s="93"/>
      <c r="FDY216" s="93"/>
      <c r="FEH216" s="93"/>
      <c r="FEK216" s="93"/>
      <c r="FEN216" s="93"/>
      <c r="FEQ216" s="93"/>
      <c r="FFC216" s="93"/>
      <c r="FFI216" s="93"/>
      <c r="FFL216" s="93"/>
      <c r="FFO216" s="93"/>
      <c r="FFR216" s="93"/>
      <c r="FFX216" s="93"/>
      <c r="FGA216" s="93"/>
      <c r="FGD216" s="93"/>
      <c r="FGG216" s="93"/>
      <c r="FGI216" s="93"/>
      <c r="FGJ216" s="93"/>
      <c r="FGO216" s="93"/>
      <c r="FGR216" s="93"/>
      <c r="FGU216" s="93"/>
      <c r="FGX216" s="93"/>
      <c r="FHA216" s="93"/>
      <c r="FHD216" s="93"/>
      <c r="FHG216" s="93"/>
      <c r="FHM216" s="93"/>
      <c r="FHP216" s="93"/>
      <c r="FHS216" s="93"/>
      <c r="FHU216" s="93"/>
      <c r="FHV216" s="93"/>
      <c r="FID216" s="93"/>
      <c r="FIG216" s="93"/>
      <c r="FIJ216" s="93"/>
      <c r="FIU216" s="93"/>
      <c r="FIV216" s="93"/>
      <c r="FJA216" s="93"/>
      <c r="FJE216" s="93"/>
      <c r="FJF216" s="93"/>
      <c r="FJN216" s="93"/>
      <c r="FJO216" s="93"/>
      <c r="FKO216" s="93"/>
      <c r="FKP216" s="93"/>
      <c r="FKQ216" s="93"/>
      <c r="FKR216" s="93"/>
      <c r="FKS216" s="93"/>
      <c r="FKT216" s="93"/>
      <c r="FKU216" s="93"/>
      <c r="FKV216" s="93"/>
      <c r="FKW216" s="93"/>
      <c r="FKX216" s="93"/>
      <c r="FKY216" s="93"/>
      <c r="FKZ216" s="93"/>
      <c r="FLA216" s="93"/>
      <c r="FLB216" s="93"/>
      <c r="FLC216" s="93"/>
      <c r="FLD216" s="93"/>
      <c r="FLE216" s="93"/>
      <c r="FLF216" s="93"/>
      <c r="FLG216" s="93"/>
      <c r="FLH216" s="93"/>
      <c r="FLI216" s="93"/>
      <c r="FLJ216" s="93"/>
      <c r="FLK216" s="93"/>
      <c r="FLL216" s="93"/>
      <c r="FLM216" s="93"/>
      <c r="FLN216" s="93"/>
      <c r="FLO216" s="93"/>
      <c r="FLP216" s="93"/>
      <c r="FLQ216" s="93"/>
      <c r="FLR216" s="93"/>
      <c r="FLS216" s="93"/>
      <c r="FLT216" s="93"/>
      <c r="FLU216" s="93"/>
      <c r="FLV216" s="93"/>
      <c r="FLW216" s="93"/>
      <c r="FLX216" s="93"/>
      <c r="FLY216" s="93"/>
      <c r="FLZ216" s="93"/>
      <c r="FMA216" s="93"/>
      <c r="FMB216" s="93"/>
      <c r="FMC216" s="93"/>
      <c r="FMD216" s="93"/>
      <c r="FME216" s="93"/>
      <c r="FMF216" s="93"/>
      <c r="FMG216" s="93"/>
      <c r="FMH216" s="93"/>
      <c r="FMI216" s="93"/>
      <c r="FMJ216" s="93"/>
      <c r="FMK216" s="93"/>
      <c r="FML216" s="93"/>
      <c r="FMM216" s="93"/>
      <c r="FMN216" s="93"/>
      <c r="FMO216" s="93"/>
      <c r="FMP216" s="93"/>
      <c r="FMQ216" s="93"/>
      <c r="FMR216" s="93"/>
      <c r="FMS216" s="93"/>
      <c r="FMT216" s="93"/>
      <c r="FMZ216" s="93"/>
      <c r="FNC216" s="93"/>
      <c r="FNF216" s="93"/>
      <c r="FNI216" s="93"/>
      <c r="FNL216" s="93"/>
      <c r="FNO216" s="93"/>
      <c r="FNU216" s="93"/>
      <c r="FOD216" s="93"/>
      <c r="FOG216" s="93"/>
      <c r="FOJ216" s="93"/>
      <c r="FOM216" s="93"/>
      <c r="FOY216" s="93"/>
      <c r="FPE216" s="93"/>
      <c r="FPH216" s="93"/>
      <c r="FPK216" s="93"/>
      <c r="FPN216" s="93"/>
      <c r="FPT216" s="93"/>
      <c r="FPW216" s="93"/>
      <c r="FPZ216" s="93"/>
      <c r="FQC216" s="93"/>
      <c r="FQE216" s="93"/>
      <c r="FQF216" s="93"/>
      <c r="FQK216" s="93"/>
      <c r="FQN216" s="93"/>
      <c r="FQQ216" s="93"/>
      <c r="FQT216" s="93"/>
      <c r="FQW216" s="93"/>
      <c r="FQZ216" s="93"/>
      <c r="FRC216" s="93"/>
      <c r="FRI216" s="93"/>
      <c r="FRL216" s="93"/>
      <c r="FRO216" s="93"/>
      <c r="FRQ216" s="93"/>
      <c r="FRR216" s="93"/>
      <c r="FRZ216" s="93"/>
      <c r="FSC216" s="93"/>
      <c r="FSF216" s="93"/>
      <c r="FSQ216" s="93"/>
      <c r="FSR216" s="93"/>
      <c r="FSW216" s="93"/>
      <c r="FTA216" s="93"/>
      <c r="FTB216" s="93"/>
      <c r="FTJ216" s="93"/>
      <c r="FTK216" s="93"/>
      <c r="FUK216" s="93"/>
      <c r="FUL216" s="93"/>
      <c r="FUM216" s="93"/>
      <c r="FUN216" s="93"/>
      <c r="FUO216" s="93"/>
      <c r="FUP216" s="93"/>
      <c r="FUQ216" s="93"/>
      <c r="FUR216" s="93"/>
      <c r="FUS216" s="93"/>
      <c r="FUT216" s="93"/>
      <c r="FUU216" s="93"/>
      <c r="FUV216" s="93"/>
      <c r="FUW216" s="93"/>
      <c r="FUX216" s="93"/>
      <c r="FUY216" s="93"/>
      <c r="FUZ216" s="93"/>
      <c r="FVA216" s="93"/>
      <c r="FVB216" s="93"/>
      <c r="FVC216" s="93"/>
      <c r="FVD216" s="93"/>
      <c r="FVE216" s="93"/>
      <c r="FVF216" s="93"/>
      <c r="FVG216" s="93"/>
      <c r="FVH216" s="93"/>
      <c r="FVI216" s="93"/>
      <c r="FVJ216" s="93"/>
      <c r="FVK216" s="93"/>
      <c r="FVL216" s="93"/>
      <c r="FVM216" s="93"/>
      <c r="FVN216" s="93"/>
      <c r="FVO216" s="93"/>
      <c r="FVP216" s="93"/>
      <c r="FVQ216" s="93"/>
      <c r="FVR216" s="93"/>
      <c r="FVS216" s="93"/>
      <c r="FVT216" s="93"/>
      <c r="FVU216" s="93"/>
      <c r="FVV216" s="93"/>
      <c r="FVW216" s="93"/>
      <c r="FVX216" s="93"/>
      <c r="FVY216" s="93"/>
      <c r="FVZ216" s="93"/>
      <c r="FWA216" s="93"/>
      <c r="FWB216" s="93"/>
      <c r="FWC216" s="93"/>
      <c r="FWD216" s="93"/>
      <c r="FWE216" s="93"/>
      <c r="FWF216" s="93"/>
      <c r="FWG216" s="93"/>
      <c r="FWH216" s="93"/>
      <c r="FWI216" s="93"/>
      <c r="FWJ216" s="93"/>
      <c r="FWK216" s="93"/>
      <c r="FWL216" s="93"/>
      <c r="FWM216" s="93"/>
      <c r="FWN216" s="93"/>
      <c r="FWO216" s="93"/>
      <c r="FWP216" s="93"/>
      <c r="FWV216" s="93"/>
      <c r="FWY216" s="93"/>
      <c r="FXB216" s="93"/>
      <c r="FXE216" s="93"/>
      <c r="FXH216" s="93"/>
      <c r="FXK216" s="93"/>
      <c r="FXQ216" s="93"/>
      <c r="FXZ216" s="93"/>
      <c r="FYC216" s="93"/>
      <c r="FYF216" s="93"/>
      <c r="FYI216" s="93"/>
      <c r="FYU216" s="93"/>
      <c r="FZA216" s="93"/>
      <c r="FZD216" s="93"/>
      <c r="FZG216" s="93"/>
      <c r="FZJ216" s="93"/>
      <c r="FZP216" s="93"/>
      <c r="FZS216" s="93"/>
      <c r="FZV216" s="93"/>
      <c r="FZY216" s="93"/>
      <c r="GAA216" s="93"/>
      <c r="GAB216" s="93"/>
      <c r="GAG216" s="93"/>
      <c r="GAJ216" s="93"/>
      <c r="GAM216" s="93"/>
      <c r="GAP216" s="93"/>
      <c r="GAS216" s="93"/>
      <c r="GAV216" s="93"/>
      <c r="GAY216" s="93"/>
      <c r="GBE216" s="93"/>
      <c r="GBH216" s="93"/>
      <c r="GBK216" s="93"/>
      <c r="GBM216" s="93"/>
      <c r="GBN216" s="93"/>
      <c r="GBV216" s="93"/>
      <c r="GBY216" s="93"/>
      <c r="GCB216" s="93"/>
      <c r="GCM216" s="93"/>
      <c r="GCN216" s="93"/>
      <c r="GCS216" s="93"/>
      <c r="GCW216" s="93"/>
      <c r="GCX216" s="93"/>
      <c r="GDF216" s="93"/>
      <c r="GDG216" s="93"/>
      <c r="GEG216" s="93"/>
      <c r="GEH216" s="93"/>
      <c r="GEI216" s="93"/>
      <c r="GEJ216" s="93"/>
      <c r="GEK216" s="93"/>
      <c r="GEL216" s="93"/>
      <c r="GEM216" s="93"/>
      <c r="GEN216" s="93"/>
      <c r="GEO216" s="93"/>
      <c r="GEP216" s="93"/>
      <c r="GEQ216" s="93"/>
      <c r="GER216" s="93"/>
      <c r="GES216" s="93"/>
      <c r="GET216" s="93"/>
      <c r="GEU216" s="93"/>
      <c r="GEV216" s="93"/>
      <c r="GEW216" s="93"/>
      <c r="GEX216" s="93"/>
      <c r="GEY216" s="93"/>
      <c r="GEZ216" s="93"/>
      <c r="GFA216" s="93"/>
      <c r="GFB216" s="93"/>
      <c r="GFC216" s="93"/>
      <c r="GFD216" s="93"/>
      <c r="GFE216" s="93"/>
      <c r="GFF216" s="93"/>
      <c r="GFG216" s="93"/>
      <c r="GFH216" s="93"/>
      <c r="GFI216" s="93"/>
      <c r="GFJ216" s="93"/>
      <c r="GFK216" s="93"/>
      <c r="GFL216" s="93"/>
      <c r="GFM216" s="93"/>
      <c r="GFN216" s="93"/>
      <c r="GFO216" s="93"/>
      <c r="GFP216" s="93"/>
      <c r="GFQ216" s="93"/>
      <c r="GFR216" s="93"/>
      <c r="GFS216" s="93"/>
      <c r="GFT216" s="93"/>
      <c r="GFU216" s="93"/>
      <c r="GFV216" s="93"/>
      <c r="GFW216" s="93"/>
      <c r="GFX216" s="93"/>
      <c r="GFY216" s="93"/>
      <c r="GFZ216" s="93"/>
      <c r="GGA216" s="93"/>
      <c r="GGB216" s="93"/>
      <c r="GGC216" s="93"/>
      <c r="GGD216" s="93"/>
      <c r="GGE216" s="93"/>
      <c r="GGF216" s="93"/>
      <c r="GGG216" s="93"/>
      <c r="GGH216" s="93"/>
      <c r="GGI216" s="93"/>
      <c r="GGJ216" s="93"/>
      <c r="GGK216" s="93"/>
      <c r="GGL216" s="93"/>
      <c r="GGR216" s="93"/>
      <c r="GGU216" s="93"/>
      <c r="GGX216" s="93"/>
      <c r="GHA216" s="93"/>
      <c r="GHD216" s="93"/>
      <c r="GHG216" s="93"/>
      <c r="GHM216" s="93"/>
      <c r="GHV216" s="93"/>
      <c r="GHY216" s="93"/>
      <c r="GIB216" s="93"/>
      <c r="GIE216" s="93"/>
      <c r="GIQ216" s="93"/>
      <c r="GIW216" s="93"/>
      <c r="GIZ216" s="93"/>
      <c r="GJC216" s="93"/>
      <c r="GJF216" s="93"/>
      <c r="GJL216" s="93"/>
      <c r="GJO216" s="93"/>
      <c r="GJR216" s="93"/>
      <c r="GJU216" s="93"/>
      <c r="GJW216" s="93"/>
      <c r="GJX216" s="93"/>
      <c r="GKC216" s="93"/>
      <c r="GKF216" s="93"/>
      <c r="GKI216" s="93"/>
      <c r="GKL216" s="93"/>
      <c r="GKO216" s="93"/>
      <c r="GKR216" s="93"/>
      <c r="GKU216" s="93"/>
      <c r="GLA216" s="93"/>
      <c r="GLD216" s="93"/>
      <c r="GLG216" s="93"/>
      <c r="GLI216" s="93"/>
      <c r="GLJ216" s="93"/>
      <c r="GLR216" s="93"/>
      <c r="GLU216" s="93"/>
      <c r="GLX216" s="93"/>
      <c r="GMI216" s="93"/>
      <c r="GMJ216" s="93"/>
      <c r="GMO216" s="93"/>
      <c r="GMS216" s="93"/>
      <c r="GMT216" s="93"/>
      <c r="GNB216" s="93"/>
      <c r="GNC216" s="93"/>
      <c r="GOC216" s="93"/>
      <c r="GOD216" s="93"/>
      <c r="GOE216" s="93"/>
      <c r="GOF216" s="93"/>
      <c r="GOG216" s="93"/>
      <c r="GOH216" s="93"/>
      <c r="GOI216" s="93"/>
      <c r="GOJ216" s="93"/>
      <c r="GOK216" s="93"/>
      <c r="GOL216" s="93"/>
      <c r="GOM216" s="93"/>
      <c r="GON216" s="93"/>
      <c r="GOO216" s="93"/>
      <c r="GOP216" s="93"/>
      <c r="GOQ216" s="93"/>
      <c r="GOR216" s="93"/>
      <c r="GOS216" s="93"/>
      <c r="GOT216" s="93"/>
      <c r="GOU216" s="93"/>
      <c r="GOV216" s="93"/>
      <c r="GOW216" s="93"/>
      <c r="GOX216" s="93"/>
      <c r="GOY216" s="93"/>
      <c r="GOZ216" s="93"/>
      <c r="GPA216" s="93"/>
      <c r="GPB216" s="93"/>
      <c r="GPC216" s="93"/>
      <c r="GPD216" s="93"/>
      <c r="GPE216" s="93"/>
      <c r="GPF216" s="93"/>
      <c r="GPG216" s="93"/>
      <c r="GPH216" s="93"/>
      <c r="GPI216" s="93"/>
      <c r="GPJ216" s="93"/>
      <c r="GPK216" s="93"/>
      <c r="GPL216" s="93"/>
      <c r="GPM216" s="93"/>
      <c r="GPN216" s="93"/>
      <c r="GPO216" s="93"/>
      <c r="GPP216" s="93"/>
      <c r="GPQ216" s="93"/>
      <c r="GPR216" s="93"/>
      <c r="GPS216" s="93"/>
      <c r="GPT216" s="93"/>
      <c r="GPU216" s="93"/>
      <c r="GPV216" s="93"/>
      <c r="GPW216" s="93"/>
      <c r="GPX216" s="93"/>
      <c r="GPY216" s="93"/>
      <c r="GPZ216" s="93"/>
      <c r="GQA216" s="93"/>
      <c r="GQB216" s="93"/>
      <c r="GQC216" s="93"/>
      <c r="GQD216" s="93"/>
      <c r="GQE216" s="93"/>
      <c r="GQF216" s="93"/>
      <c r="GQG216" s="93"/>
      <c r="GQH216" s="93"/>
      <c r="GQN216" s="93"/>
      <c r="GQQ216" s="93"/>
      <c r="GQT216" s="93"/>
      <c r="GQW216" s="93"/>
      <c r="GQZ216" s="93"/>
      <c r="GRC216" s="93"/>
      <c r="GRI216" s="93"/>
      <c r="GRR216" s="93"/>
      <c r="GRU216" s="93"/>
      <c r="GRX216" s="93"/>
      <c r="GSA216" s="93"/>
      <c r="GSM216" s="93"/>
      <c r="GSS216" s="93"/>
      <c r="GSV216" s="93"/>
      <c r="GSY216" s="93"/>
      <c r="GTB216" s="93"/>
      <c r="GTH216" s="93"/>
      <c r="GTK216" s="93"/>
      <c r="GTN216" s="93"/>
      <c r="GTQ216" s="93"/>
      <c r="GTS216" s="93"/>
      <c r="GTT216" s="93"/>
      <c r="GTY216" s="93"/>
      <c r="GUB216" s="93"/>
      <c r="GUE216" s="93"/>
      <c r="GUH216" s="93"/>
      <c r="GUK216" s="93"/>
      <c r="GUN216" s="93"/>
      <c r="GUQ216" s="93"/>
      <c r="GUW216" s="93"/>
      <c r="GUZ216" s="93"/>
      <c r="GVC216" s="93"/>
      <c r="GVE216" s="93"/>
      <c r="GVF216" s="93"/>
      <c r="GVN216" s="93"/>
      <c r="GVQ216" s="93"/>
      <c r="GVT216" s="93"/>
      <c r="GWE216" s="93"/>
      <c r="GWF216" s="93"/>
      <c r="GWK216" s="93"/>
      <c r="GWO216" s="93"/>
      <c r="GWP216" s="93"/>
      <c r="GWX216" s="93"/>
      <c r="GWY216" s="93"/>
      <c r="GXY216" s="93"/>
      <c r="GXZ216" s="93"/>
      <c r="GYA216" s="93"/>
      <c r="GYB216" s="93"/>
      <c r="GYC216" s="93"/>
      <c r="GYD216" s="93"/>
      <c r="GYE216" s="93"/>
      <c r="GYF216" s="93"/>
      <c r="GYG216" s="93"/>
      <c r="GYH216" s="93"/>
      <c r="GYI216" s="93"/>
      <c r="GYJ216" s="93"/>
      <c r="GYK216" s="93"/>
      <c r="GYL216" s="93"/>
      <c r="GYM216" s="93"/>
      <c r="GYN216" s="93"/>
      <c r="GYO216" s="93"/>
      <c r="GYP216" s="93"/>
      <c r="GYQ216" s="93"/>
      <c r="GYR216" s="93"/>
      <c r="GYS216" s="93"/>
      <c r="GYT216" s="93"/>
      <c r="GYU216" s="93"/>
      <c r="GYV216" s="93"/>
      <c r="GYW216" s="93"/>
      <c r="GYX216" s="93"/>
      <c r="GYY216" s="93"/>
      <c r="GYZ216" s="93"/>
      <c r="GZA216" s="93"/>
      <c r="GZB216" s="93"/>
      <c r="GZC216" s="93"/>
      <c r="GZD216" s="93"/>
      <c r="GZE216" s="93"/>
      <c r="GZF216" s="93"/>
      <c r="GZG216" s="93"/>
      <c r="GZH216" s="93"/>
      <c r="GZI216" s="93"/>
      <c r="GZJ216" s="93"/>
      <c r="GZK216" s="93"/>
      <c r="GZL216" s="93"/>
      <c r="GZM216" s="93"/>
      <c r="GZN216" s="93"/>
      <c r="GZO216" s="93"/>
      <c r="GZP216" s="93"/>
      <c r="GZQ216" s="93"/>
      <c r="GZR216" s="93"/>
      <c r="GZS216" s="93"/>
      <c r="GZT216" s="93"/>
      <c r="GZU216" s="93"/>
      <c r="GZV216" s="93"/>
      <c r="GZW216" s="93"/>
      <c r="GZX216" s="93"/>
      <c r="GZY216" s="93"/>
      <c r="GZZ216" s="93"/>
      <c r="HAA216" s="93"/>
      <c r="HAB216" s="93"/>
      <c r="HAC216" s="93"/>
      <c r="HAD216" s="93"/>
      <c r="HAJ216" s="93"/>
      <c r="HAM216" s="93"/>
      <c r="HAP216" s="93"/>
      <c r="HAS216" s="93"/>
      <c r="HAV216" s="93"/>
      <c r="HAY216" s="93"/>
      <c r="HBE216" s="93"/>
      <c r="HBN216" s="93"/>
      <c r="HBQ216" s="93"/>
      <c r="HBT216" s="93"/>
      <c r="HBW216" s="93"/>
      <c r="HCI216" s="93"/>
      <c r="HCO216" s="93"/>
      <c r="HCR216" s="93"/>
      <c r="HCU216" s="93"/>
      <c r="HCX216" s="93"/>
      <c r="HDD216" s="93"/>
      <c r="HDG216" s="93"/>
      <c r="HDJ216" s="93"/>
      <c r="HDM216" s="93"/>
      <c r="HDO216" s="93"/>
      <c r="HDP216" s="93"/>
      <c r="HDU216" s="93"/>
      <c r="HDX216" s="93"/>
      <c r="HEA216" s="93"/>
      <c r="HED216" s="93"/>
      <c r="HEG216" s="93"/>
      <c r="HEJ216" s="93"/>
      <c r="HEM216" s="93"/>
      <c r="HES216" s="93"/>
      <c r="HEV216" s="93"/>
      <c r="HEY216" s="93"/>
      <c r="HFA216" s="93"/>
      <c r="HFB216" s="93"/>
      <c r="HFJ216" s="93"/>
      <c r="HFM216" s="93"/>
      <c r="HFP216" s="93"/>
      <c r="HGA216" s="93"/>
      <c r="HGB216" s="93"/>
      <c r="HGG216" s="93"/>
      <c r="HGK216" s="93"/>
      <c r="HGL216" s="93"/>
      <c r="HGT216" s="93"/>
      <c r="HGU216" s="93"/>
      <c r="HHU216" s="93"/>
      <c r="HHV216" s="93"/>
      <c r="HHW216" s="93"/>
      <c r="HHX216" s="93"/>
      <c r="HHY216" s="93"/>
      <c r="HHZ216" s="93"/>
      <c r="HIA216" s="93"/>
      <c r="HIB216" s="93"/>
      <c r="HIC216" s="93"/>
      <c r="HID216" s="93"/>
      <c r="HIE216" s="93"/>
      <c r="HIF216" s="93"/>
      <c r="HIG216" s="93"/>
      <c r="HIH216" s="93"/>
      <c r="HII216" s="93"/>
      <c r="HIJ216" s="93"/>
      <c r="HIK216" s="93"/>
      <c r="HIL216" s="93"/>
      <c r="HIM216" s="93"/>
      <c r="HIN216" s="93"/>
      <c r="HIO216" s="93"/>
      <c r="HIP216" s="93"/>
      <c r="HIQ216" s="93"/>
      <c r="HIR216" s="93"/>
      <c r="HIS216" s="93"/>
      <c r="HIT216" s="93"/>
      <c r="HIU216" s="93"/>
      <c r="HIV216" s="93"/>
      <c r="HIW216" s="93"/>
      <c r="HIX216" s="93"/>
      <c r="HIY216" s="93"/>
      <c r="HIZ216" s="93"/>
      <c r="HJA216" s="93"/>
      <c r="HJB216" s="93"/>
      <c r="HJC216" s="93"/>
      <c r="HJD216" s="93"/>
      <c r="HJE216" s="93"/>
      <c r="HJF216" s="93"/>
      <c r="HJG216" s="93"/>
      <c r="HJH216" s="93"/>
      <c r="HJI216" s="93"/>
      <c r="HJJ216" s="93"/>
      <c r="HJK216" s="93"/>
      <c r="HJL216" s="93"/>
      <c r="HJM216" s="93"/>
      <c r="HJN216" s="93"/>
      <c r="HJO216" s="93"/>
      <c r="HJP216" s="93"/>
      <c r="HJQ216" s="93"/>
      <c r="HJR216" s="93"/>
      <c r="HJS216" s="93"/>
      <c r="HJT216" s="93"/>
      <c r="HJU216" s="93"/>
      <c r="HJV216" s="93"/>
      <c r="HJW216" s="93"/>
      <c r="HJX216" s="93"/>
      <c r="HJY216" s="93"/>
      <c r="HJZ216" s="93"/>
      <c r="HKF216" s="93"/>
      <c r="HKI216" s="93"/>
      <c r="HKL216" s="93"/>
      <c r="HKO216" s="93"/>
      <c r="HKR216" s="93"/>
      <c r="HKU216" s="93"/>
      <c r="HLA216" s="93"/>
      <c r="HLJ216" s="93"/>
      <c r="HLM216" s="93"/>
      <c r="HLP216" s="93"/>
      <c r="HLS216" s="93"/>
      <c r="HME216" s="93"/>
      <c r="HMK216" s="93"/>
      <c r="HMN216" s="93"/>
      <c r="HMQ216" s="93"/>
      <c r="HMT216" s="93"/>
      <c r="HMZ216" s="93"/>
      <c r="HNC216" s="93"/>
      <c r="HNF216" s="93"/>
      <c r="HNI216" s="93"/>
      <c r="HNK216" s="93"/>
      <c r="HNL216" s="93"/>
      <c r="HNQ216" s="93"/>
      <c r="HNT216" s="93"/>
      <c r="HNW216" s="93"/>
      <c r="HNZ216" s="93"/>
      <c r="HOC216" s="93"/>
      <c r="HOF216" s="93"/>
      <c r="HOI216" s="93"/>
      <c r="HOO216" s="93"/>
      <c r="HOR216" s="93"/>
      <c r="HOU216" s="93"/>
      <c r="HOW216" s="93"/>
      <c r="HOX216" s="93"/>
      <c r="HPF216" s="93"/>
      <c r="HPI216" s="93"/>
      <c r="HPL216" s="93"/>
      <c r="HPW216" s="93"/>
      <c r="HPX216" s="93"/>
      <c r="HQC216" s="93"/>
      <c r="HQG216" s="93"/>
      <c r="HQH216" s="93"/>
      <c r="HQP216" s="93"/>
      <c r="HQQ216" s="93"/>
      <c r="HRQ216" s="93"/>
      <c r="HRR216" s="93"/>
      <c r="HRS216" s="93"/>
      <c r="HRT216" s="93"/>
      <c r="HRU216" s="93"/>
      <c r="HRV216" s="93"/>
      <c r="HRW216" s="93"/>
      <c r="HRX216" s="93"/>
      <c r="HRY216" s="93"/>
      <c r="HRZ216" s="93"/>
      <c r="HSA216" s="93"/>
      <c r="HSB216" s="93"/>
      <c r="HSC216" s="93"/>
      <c r="HSD216" s="93"/>
      <c r="HSE216" s="93"/>
      <c r="HSF216" s="93"/>
      <c r="HSG216" s="93"/>
      <c r="HSH216" s="93"/>
      <c r="HSI216" s="93"/>
      <c r="HSJ216" s="93"/>
      <c r="HSK216" s="93"/>
      <c r="HSL216" s="93"/>
      <c r="HSM216" s="93"/>
      <c r="HSN216" s="93"/>
      <c r="HSO216" s="93"/>
      <c r="HSP216" s="93"/>
      <c r="HSQ216" s="93"/>
      <c r="HSR216" s="93"/>
      <c r="HSS216" s="93"/>
      <c r="HST216" s="93"/>
      <c r="HSU216" s="93"/>
      <c r="HSV216" s="93"/>
      <c r="HSW216" s="93"/>
      <c r="HSX216" s="93"/>
      <c r="HSY216" s="93"/>
      <c r="HSZ216" s="93"/>
      <c r="HTA216" s="93"/>
      <c r="HTB216" s="93"/>
      <c r="HTC216" s="93"/>
      <c r="HTD216" s="93"/>
      <c r="HTE216" s="93"/>
      <c r="HTF216" s="93"/>
      <c r="HTG216" s="93"/>
      <c r="HTH216" s="93"/>
      <c r="HTI216" s="93"/>
      <c r="HTJ216" s="93"/>
      <c r="HTK216" s="93"/>
      <c r="HTL216" s="93"/>
      <c r="HTM216" s="93"/>
      <c r="HTN216" s="93"/>
      <c r="HTO216" s="93"/>
      <c r="HTP216" s="93"/>
      <c r="HTQ216" s="93"/>
      <c r="HTR216" s="93"/>
      <c r="HTS216" s="93"/>
      <c r="HTT216" s="93"/>
      <c r="HTU216" s="93"/>
      <c r="HTV216" s="93"/>
      <c r="HUB216" s="93"/>
      <c r="HUE216" s="93"/>
      <c r="HUH216" s="93"/>
      <c r="HUK216" s="93"/>
      <c r="HUN216" s="93"/>
      <c r="HUQ216" s="93"/>
      <c r="HUW216" s="93"/>
      <c r="HVF216" s="93"/>
      <c r="HVI216" s="93"/>
      <c r="HVL216" s="93"/>
      <c r="HVO216" s="93"/>
      <c r="HWA216" s="93"/>
      <c r="HWG216" s="93"/>
      <c r="HWJ216" s="93"/>
      <c r="HWM216" s="93"/>
      <c r="HWP216" s="93"/>
      <c r="HWV216" s="93"/>
      <c r="HWY216" s="93"/>
      <c r="HXB216" s="93"/>
      <c r="HXE216" s="93"/>
      <c r="HXG216" s="93"/>
      <c r="HXH216" s="93"/>
      <c r="HXM216" s="93"/>
      <c r="HXP216" s="93"/>
      <c r="HXS216" s="93"/>
      <c r="HXV216" s="93"/>
      <c r="HXY216" s="93"/>
      <c r="HYB216" s="93"/>
      <c r="HYE216" s="93"/>
      <c r="HYK216" s="93"/>
      <c r="HYN216" s="93"/>
      <c r="HYQ216" s="93"/>
      <c r="HYS216" s="93"/>
      <c r="HYT216" s="93"/>
      <c r="HZB216" s="93"/>
      <c r="HZE216" s="93"/>
      <c r="HZH216" s="93"/>
      <c r="HZS216" s="93"/>
      <c r="HZT216" s="93"/>
      <c r="HZY216" s="93"/>
      <c r="IAC216" s="93"/>
      <c r="IAD216" s="93"/>
      <c r="IAL216" s="93"/>
      <c r="IAM216" s="93"/>
      <c r="IBM216" s="93"/>
      <c r="IBN216" s="93"/>
      <c r="IBO216" s="93"/>
      <c r="IBP216" s="93"/>
      <c r="IBQ216" s="93"/>
      <c r="IBR216" s="93"/>
      <c r="IBS216" s="93"/>
      <c r="IBT216" s="93"/>
      <c r="IBU216" s="93"/>
      <c r="IBV216" s="93"/>
      <c r="IBW216" s="93"/>
      <c r="IBX216" s="93"/>
      <c r="IBY216" s="93"/>
      <c r="IBZ216" s="93"/>
      <c r="ICA216" s="93"/>
      <c r="ICB216" s="93"/>
      <c r="ICC216" s="93"/>
      <c r="ICD216" s="93"/>
      <c r="ICE216" s="93"/>
      <c r="ICF216" s="93"/>
      <c r="ICG216" s="93"/>
      <c r="ICH216" s="93"/>
      <c r="ICI216" s="93"/>
      <c r="ICJ216" s="93"/>
      <c r="ICK216" s="93"/>
      <c r="ICL216" s="93"/>
      <c r="ICM216" s="93"/>
      <c r="ICN216" s="93"/>
      <c r="ICO216" s="93"/>
      <c r="ICP216" s="93"/>
      <c r="ICQ216" s="93"/>
      <c r="ICR216" s="93"/>
      <c r="ICS216" s="93"/>
      <c r="ICT216" s="93"/>
      <c r="ICU216" s="93"/>
      <c r="ICV216" s="93"/>
      <c r="ICW216" s="93"/>
      <c r="ICX216" s="93"/>
      <c r="ICY216" s="93"/>
      <c r="ICZ216" s="93"/>
      <c r="IDA216" s="93"/>
      <c r="IDB216" s="93"/>
      <c r="IDC216" s="93"/>
      <c r="IDD216" s="93"/>
      <c r="IDE216" s="93"/>
      <c r="IDF216" s="93"/>
      <c r="IDG216" s="93"/>
      <c r="IDH216" s="93"/>
      <c r="IDI216" s="93"/>
      <c r="IDJ216" s="93"/>
      <c r="IDK216" s="93"/>
      <c r="IDL216" s="93"/>
      <c r="IDM216" s="93"/>
      <c r="IDN216" s="93"/>
      <c r="IDO216" s="93"/>
      <c r="IDP216" s="93"/>
      <c r="IDQ216" s="93"/>
      <c r="IDR216" s="93"/>
      <c r="IDX216" s="93"/>
      <c r="IEA216" s="93"/>
      <c r="IED216" s="93"/>
      <c r="IEG216" s="93"/>
      <c r="IEJ216" s="93"/>
      <c r="IEM216" s="93"/>
      <c r="IES216" s="93"/>
      <c r="IFB216" s="93"/>
      <c r="IFE216" s="93"/>
      <c r="IFH216" s="93"/>
      <c r="IFK216" s="93"/>
      <c r="IFW216" s="93"/>
      <c r="IGC216" s="93"/>
      <c r="IGF216" s="93"/>
      <c r="IGI216" s="93"/>
      <c r="IGL216" s="93"/>
      <c r="IGR216" s="93"/>
      <c r="IGU216" s="93"/>
      <c r="IGX216" s="93"/>
      <c r="IHA216" s="93"/>
      <c r="IHC216" s="93"/>
      <c r="IHD216" s="93"/>
      <c r="IHI216" s="93"/>
      <c r="IHL216" s="93"/>
      <c r="IHO216" s="93"/>
      <c r="IHR216" s="93"/>
      <c r="IHU216" s="93"/>
      <c r="IHX216" s="93"/>
      <c r="IIA216" s="93"/>
      <c r="IIG216" s="93"/>
      <c r="IIJ216" s="93"/>
      <c r="IIM216" s="93"/>
      <c r="IIO216" s="93"/>
      <c r="IIP216" s="93"/>
      <c r="IIX216" s="93"/>
      <c r="IJA216" s="93"/>
      <c r="IJD216" s="93"/>
      <c r="IJO216" s="93"/>
      <c r="IJP216" s="93"/>
      <c r="IJU216" s="93"/>
      <c r="IJY216" s="93"/>
      <c r="IJZ216" s="93"/>
      <c r="IKH216" s="93"/>
      <c r="IKI216" s="93"/>
      <c r="ILI216" s="93"/>
      <c r="ILJ216" s="93"/>
      <c r="ILK216" s="93"/>
      <c r="ILL216" s="93"/>
      <c r="ILM216" s="93"/>
      <c r="ILN216" s="93"/>
      <c r="ILO216" s="93"/>
      <c r="ILP216" s="93"/>
      <c r="ILQ216" s="93"/>
      <c r="ILR216" s="93"/>
      <c r="ILS216" s="93"/>
      <c r="ILT216" s="93"/>
      <c r="ILU216" s="93"/>
      <c r="ILV216" s="93"/>
      <c r="ILW216" s="93"/>
      <c r="ILX216" s="93"/>
      <c r="ILY216" s="93"/>
      <c r="ILZ216" s="93"/>
      <c r="IMA216" s="93"/>
      <c r="IMB216" s="93"/>
      <c r="IMC216" s="93"/>
      <c r="IMD216" s="93"/>
      <c r="IME216" s="93"/>
      <c r="IMF216" s="93"/>
      <c r="IMG216" s="93"/>
      <c r="IMH216" s="93"/>
      <c r="IMI216" s="93"/>
      <c r="IMJ216" s="93"/>
      <c r="IMK216" s="93"/>
      <c r="IML216" s="93"/>
      <c r="IMM216" s="93"/>
      <c r="IMN216" s="93"/>
      <c r="IMO216" s="93"/>
      <c r="IMP216" s="93"/>
      <c r="IMQ216" s="93"/>
      <c r="IMR216" s="93"/>
      <c r="IMS216" s="93"/>
      <c r="IMT216" s="93"/>
      <c r="IMU216" s="93"/>
      <c r="IMV216" s="93"/>
      <c r="IMW216" s="93"/>
      <c r="IMX216" s="93"/>
      <c r="IMY216" s="93"/>
      <c r="IMZ216" s="93"/>
      <c r="INA216" s="93"/>
      <c r="INB216" s="93"/>
      <c r="INC216" s="93"/>
      <c r="IND216" s="93"/>
      <c r="INE216" s="93"/>
      <c r="INF216" s="93"/>
      <c r="ING216" s="93"/>
      <c r="INH216" s="93"/>
      <c r="INI216" s="93"/>
      <c r="INJ216" s="93"/>
      <c r="INK216" s="93"/>
      <c r="INL216" s="93"/>
      <c r="INM216" s="93"/>
      <c r="INN216" s="93"/>
      <c r="INT216" s="93"/>
      <c r="INW216" s="93"/>
      <c r="INZ216" s="93"/>
      <c r="IOC216" s="93"/>
      <c r="IOF216" s="93"/>
      <c r="IOI216" s="93"/>
      <c r="IOO216" s="93"/>
      <c r="IOX216" s="93"/>
      <c r="IPA216" s="93"/>
      <c r="IPD216" s="93"/>
      <c r="IPG216" s="93"/>
      <c r="IPS216" s="93"/>
      <c r="IPY216" s="93"/>
      <c r="IQB216" s="93"/>
      <c r="IQE216" s="93"/>
      <c r="IQH216" s="93"/>
      <c r="IQN216" s="93"/>
      <c r="IQQ216" s="93"/>
      <c r="IQT216" s="93"/>
      <c r="IQW216" s="93"/>
      <c r="IQY216" s="93"/>
      <c r="IQZ216" s="93"/>
      <c r="IRE216" s="93"/>
      <c r="IRH216" s="93"/>
      <c r="IRK216" s="93"/>
      <c r="IRN216" s="93"/>
      <c r="IRQ216" s="93"/>
      <c r="IRT216" s="93"/>
      <c r="IRW216" s="93"/>
      <c r="ISC216" s="93"/>
      <c r="ISF216" s="93"/>
      <c r="ISI216" s="93"/>
      <c r="ISK216" s="93"/>
      <c r="ISL216" s="93"/>
      <c r="IST216" s="93"/>
      <c r="ISW216" s="93"/>
      <c r="ISZ216" s="93"/>
      <c r="ITK216" s="93"/>
      <c r="ITL216" s="93"/>
      <c r="ITQ216" s="93"/>
      <c r="ITU216" s="93"/>
      <c r="ITV216" s="93"/>
      <c r="IUD216" s="93"/>
      <c r="IUE216" s="93"/>
      <c r="IVE216" s="93"/>
      <c r="IVF216" s="93"/>
      <c r="IVG216" s="93"/>
      <c r="IVH216" s="93"/>
      <c r="IVI216" s="93"/>
      <c r="IVJ216" s="93"/>
      <c r="IVK216" s="93"/>
      <c r="IVL216" s="93"/>
      <c r="IVM216" s="93"/>
      <c r="IVN216" s="93"/>
      <c r="IVO216" s="93"/>
      <c r="IVP216" s="93"/>
      <c r="IVQ216" s="93"/>
      <c r="IVR216" s="93"/>
      <c r="IVS216" s="93"/>
      <c r="IVT216" s="93"/>
      <c r="IVU216" s="93"/>
      <c r="IVV216" s="93"/>
      <c r="IVW216" s="93"/>
      <c r="IVX216" s="93"/>
      <c r="IVY216" s="93"/>
      <c r="IVZ216" s="93"/>
      <c r="IWA216" s="93"/>
      <c r="IWB216" s="93"/>
      <c r="IWC216" s="93"/>
      <c r="IWD216" s="93"/>
      <c r="IWE216" s="93"/>
      <c r="IWF216" s="93"/>
      <c r="IWG216" s="93"/>
      <c r="IWH216" s="93"/>
      <c r="IWI216" s="93"/>
      <c r="IWJ216" s="93"/>
      <c r="IWK216" s="93"/>
      <c r="IWL216" s="93"/>
      <c r="IWM216" s="93"/>
      <c r="IWN216" s="93"/>
      <c r="IWO216" s="93"/>
      <c r="IWP216" s="93"/>
      <c r="IWQ216" s="93"/>
      <c r="IWR216" s="93"/>
      <c r="IWS216" s="93"/>
      <c r="IWT216" s="93"/>
      <c r="IWU216" s="93"/>
      <c r="IWV216" s="93"/>
      <c r="IWW216" s="93"/>
      <c r="IWX216" s="93"/>
      <c r="IWY216" s="93"/>
      <c r="IWZ216" s="93"/>
      <c r="IXA216" s="93"/>
      <c r="IXB216" s="93"/>
      <c r="IXC216" s="93"/>
      <c r="IXD216" s="93"/>
      <c r="IXE216" s="93"/>
      <c r="IXF216" s="93"/>
      <c r="IXG216" s="93"/>
      <c r="IXH216" s="93"/>
      <c r="IXI216" s="93"/>
      <c r="IXJ216" s="93"/>
      <c r="IXP216" s="93"/>
      <c r="IXS216" s="93"/>
      <c r="IXV216" s="93"/>
      <c r="IXY216" s="93"/>
      <c r="IYB216" s="93"/>
      <c r="IYE216" s="93"/>
      <c r="IYK216" s="93"/>
      <c r="IYT216" s="93"/>
      <c r="IYW216" s="93"/>
      <c r="IYZ216" s="93"/>
      <c r="IZC216" s="93"/>
      <c r="IZO216" s="93"/>
      <c r="IZU216" s="93"/>
      <c r="IZX216" s="93"/>
      <c r="JAA216" s="93"/>
      <c r="JAD216" s="93"/>
      <c r="JAJ216" s="93"/>
      <c r="JAM216" s="93"/>
      <c r="JAP216" s="93"/>
      <c r="JAS216" s="93"/>
      <c r="JAU216" s="93"/>
      <c r="JAV216" s="93"/>
      <c r="JBA216" s="93"/>
      <c r="JBD216" s="93"/>
      <c r="JBG216" s="93"/>
      <c r="JBJ216" s="93"/>
      <c r="JBM216" s="93"/>
      <c r="JBP216" s="93"/>
      <c r="JBS216" s="93"/>
      <c r="JBY216" s="93"/>
      <c r="JCB216" s="93"/>
      <c r="JCE216" s="93"/>
      <c r="JCG216" s="93"/>
      <c r="JCH216" s="93"/>
      <c r="JCP216" s="93"/>
      <c r="JCS216" s="93"/>
      <c r="JCV216" s="93"/>
      <c r="JDG216" s="93"/>
      <c r="JDH216" s="93"/>
      <c r="JDM216" s="93"/>
      <c r="JDQ216" s="93"/>
      <c r="JDR216" s="93"/>
      <c r="JDZ216" s="93"/>
      <c r="JEA216" s="93"/>
      <c r="JFA216" s="93"/>
      <c r="JFB216" s="93"/>
      <c r="JFC216" s="93"/>
      <c r="JFD216" s="93"/>
      <c r="JFE216" s="93"/>
      <c r="JFF216" s="93"/>
      <c r="JFG216" s="93"/>
      <c r="JFH216" s="93"/>
      <c r="JFI216" s="93"/>
      <c r="JFJ216" s="93"/>
      <c r="JFK216" s="93"/>
      <c r="JFL216" s="93"/>
      <c r="JFM216" s="93"/>
      <c r="JFN216" s="93"/>
      <c r="JFO216" s="93"/>
      <c r="JFP216" s="93"/>
      <c r="JFQ216" s="93"/>
      <c r="JFR216" s="93"/>
      <c r="JFS216" s="93"/>
      <c r="JFT216" s="93"/>
      <c r="JFU216" s="93"/>
      <c r="JFV216" s="93"/>
      <c r="JFW216" s="93"/>
      <c r="JFX216" s="93"/>
      <c r="JFY216" s="93"/>
      <c r="JFZ216" s="93"/>
      <c r="JGA216" s="93"/>
      <c r="JGB216" s="93"/>
      <c r="JGC216" s="93"/>
      <c r="JGD216" s="93"/>
      <c r="JGE216" s="93"/>
      <c r="JGF216" s="93"/>
      <c r="JGG216" s="93"/>
      <c r="JGH216" s="93"/>
      <c r="JGI216" s="93"/>
      <c r="JGJ216" s="93"/>
      <c r="JGK216" s="93"/>
      <c r="JGL216" s="93"/>
      <c r="JGM216" s="93"/>
      <c r="JGN216" s="93"/>
      <c r="JGO216" s="93"/>
      <c r="JGP216" s="93"/>
      <c r="JGQ216" s="93"/>
      <c r="JGR216" s="93"/>
      <c r="JGS216" s="93"/>
      <c r="JGT216" s="93"/>
      <c r="JGU216" s="93"/>
      <c r="JGV216" s="93"/>
      <c r="JGW216" s="93"/>
      <c r="JGX216" s="93"/>
      <c r="JGY216" s="93"/>
      <c r="JGZ216" s="93"/>
      <c r="JHA216" s="93"/>
      <c r="JHB216" s="93"/>
      <c r="JHC216" s="93"/>
      <c r="JHD216" s="93"/>
      <c r="JHE216" s="93"/>
      <c r="JHF216" s="93"/>
      <c r="JHL216" s="93"/>
      <c r="JHO216" s="93"/>
      <c r="JHR216" s="93"/>
      <c r="JHU216" s="93"/>
      <c r="JHX216" s="93"/>
      <c r="JIA216" s="93"/>
      <c r="JIG216" s="93"/>
      <c r="JIP216" s="93"/>
      <c r="JIS216" s="93"/>
      <c r="JIV216" s="93"/>
      <c r="JIY216" s="93"/>
      <c r="JJK216" s="93"/>
      <c r="JJQ216" s="93"/>
      <c r="JJT216" s="93"/>
      <c r="JJW216" s="93"/>
      <c r="JJZ216" s="93"/>
      <c r="JKF216" s="93"/>
      <c r="JKI216" s="93"/>
      <c r="JKL216" s="93"/>
      <c r="JKO216" s="93"/>
      <c r="JKQ216" s="93"/>
      <c r="JKR216" s="93"/>
      <c r="JKW216" s="93"/>
      <c r="JKZ216" s="93"/>
      <c r="JLC216" s="93"/>
      <c r="JLF216" s="93"/>
      <c r="JLI216" s="93"/>
      <c r="JLL216" s="93"/>
      <c r="JLO216" s="93"/>
      <c r="JLU216" s="93"/>
      <c r="JLX216" s="93"/>
      <c r="JMA216" s="93"/>
      <c r="JMC216" s="93"/>
      <c r="JMD216" s="93"/>
      <c r="JML216" s="93"/>
      <c r="JMO216" s="93"/>
      <c r="JMR216" s="93"/>
      <c r="JNC216" s="93"/>
      <c r="JND216" s="93"/>
      <c r="JNI216" s="93"/>
      <c r="JNM216" s="93"/>
      <c r="JNN216" s="93"/>
      <c r="JNV216" s="93"/>
      <c r="JNW216" s="93"/>
      <c r="JOW216" s="93"/>
      <c r="JOX216" s="93"/>
      <c r="JOY216" s="93"/>
      <c r="JOZ216" s="93"/>
      <c r="JPA216" s="93"/>
      <c r="JPB216" s="93"/>
      <c r="JPC216" s="93"/>
      <c r="JPD216" s="93"/>
      <c r="JPE216" s="93"/>
      <c r="JPF216" s="93"/>
      <c r="JPG216" s="93"/>
      <c r="JPH216" s="93"/>
      <c r="JPI216" s="93"/>
      <c r="JPJ216" s="93"/>
      <c r="JPK216" s="93"/>
      <c r="JPL216" s="93"/>
      <c r="JPM216" s="93"/>
      <c r="JPN216" s="93"/>
      <c r="JPO216" s="93"/>
      <c r="JPP216" s="93"/>
      <c r="JPQ216" s="93"/>
      <c r="JPR216" s="93"/>
      <c r="JPS216" s="93"/>
      <c r="JPT216" s="93"/>
      <c r="JPU216" s="93"/>
      <c r="JPV216" s="93"/>
      <c r="JPW216" s="93"/>
      <c r="JPX216" s="93"/>
      <c r="JPY216" s="93"/>
      <c r="JPZ216" s="93"/>
      <c r="JQA216" s="93"/>
      <c r="JQB216" s="93"/>
      <c r="JQC216" s="93"/>
      <c r="JQD216" s="93"/>
      <c r="JQE216" s="93"/>
      <c r="JQF216" s="93"/>
      <c r="JQG216" s="93"/>
      <c r="JQH216" s="93"/>
      <c r="JQI216" s="93"/>
      <c r="JQJ216" s="93"/>
      <c r="JQK216" s="93"/>
      <c r="JQL216" s="93"/>
      <c r="JQM216" s="93"/>
      <c r="JQN216" s="93"/>
      <c r="JQO216" s="93"/>
      <c r="JQP216" s="93"/>
      <c r="JQQ216" s="93"/>
      <c r="JQR216" s="93"/>
      <c r="JQS216" s="93"/>
      <c r="JQT216" s="93"/>
      <c r="JQU216" s="93"/>
      <c r="JQV216" s="93"/>
      <c r="JQW216" s="93"/>
      <c r="JQX216" s="93"/>
      <c r="JQY216" s="93"/>
      <c r="JQZ216" s="93"/>
      <c r="JRA216" s="93"/>
      <c r="JRB216" s="93"/>
      <c r="JRH216" s="93"/>
      <c r="JRK216" s="93"/>
      <c r="JRN216" s="93"/>
      <c r="JRQ216" s="93"/>
      <c r="JRT216" s="93"/>
      <c r="JRW216" s="93"/>
      <c r="JSC216" s="93"/>
      <c r="JSL216" s="93"/>
      <c r="JSO216" s="93"/>
      <c r="JSR216" s="93"/>
      <c r="JSU216" s="93"/>
      <c r="JTG216" s="93"/>
      <c r="JTM216" s="93"/>
      <c r="JTP216" s="93"/>
      <c r="JTS216" s="93"/>
      <c r="JTV216" s="93"/>
      <c r="JUB216" s="93"/>
      <c r="JUE216" s="93"/>
      <c r="JUH216" s="93"/>
      <c r="JUK216" s="93"/>
      <c r="JUM216" s="93"/>
      <c r="JUN216" s="93"/>
      <c r="JUS216" s="93"/>
      <c r="JUV216" s="93"/>
      <c r="JUY216" s="93"/>
      <c r="JVB216" s="93"/>
      <c r="JVE216" s="93"/>
      <c r="JVH216" s="93"/>
      <c r="JVK216" s="93"/>
      <c r="JVQ216" s="93"/>
      <c r="JVT216" s="93"/>
      <c r="JVW216" s="93"/>
      <c r="JVY216" s="93"/>
      <c r="JVZ216" s="93"/>
      <c r="JWH216" s="93"/>
      <c r="JWK216" s="93"/>
      <c r="JWN216" s="93"/>
      <c r="JWY216" s="93"/>
      <c r="JWZ216" s="93"/>
      <c r="JXE216" s="93"/>
      <c r="JXI216" s="93"/>
      <c r="JXJ216" s="93"/>
      <c r="JXR216" s="93"/>
      <c r="JXS216" s="93"/>
      <c r="JYS216" s="93"/>
      <c r="JYT216" s="93"/>
      <c r="JYU216" s="93"/>
      <c r="JYV216" s="93"/>
      <c r="JYW216" s="93"/>
      <c r="JYX216" s="93"/>
      <c r="JYY216" s="93"/>
      <c r="JYZ216" s="93"/>
      <c r="JZA216" s="93"/>
      <c r="JZB216" s="93"/>
      <c r="JZC216" s="93"/>
      <c r="JZD216" s="93"/>
      <c r="JZE216" s="93"/>
      <c r="JZF216" s="93"/>
      <c r="JZG216" s="93"/>
      <c r="JZH216" s="93"/>
      <c r="JZI216" s="93"/>
      <c r="JZJ216" s="93"/>
      <c r="JZK216" s="93"/>
      <c r="JZL216" s="93"/>
      <c r="JZM216" s="93"/>
      <c r="JZN216" s="93"/>
      <c r="JZO216" s="93"/>
      <c r="JZP216" s="93"/>
      <c r="JZQ216" s="93"/>
      <c r="JZR216" s="93"/>
      <c r="JZS216" s="93"/>
      <c r="JZT216" s="93"/>
      <c r="JZU216" s="93"/>
      <c r="JZV216" s="93"/>
      <c r="JZW216" s="93"/>
      <c r="JZX216" s="93"/>
      <c r="JZY216" s="93"/>
      <c r="JZZ216" s="93"/>
      <c r="KAA216" s="93"/>
      <c r="KAB216" s="93"/>
      <c r="KAC216" s="93"/>
      <c r="KAD216" s="93"/>
      <c r="KAE216" s="93"/>
      <c r="KAF216" s="93"/>
      <c r="KAG216" s="93"/>
      <c r="KAH216" s="93"/>
      <c r="KAI216" s="93"/>
      <c r="KAJ216" s="93"/>
      <c r="KAK216" s="93"/>
      <c r="KAL216" s="93"/>
      <c r="KAM216" s="93"/>
      <c r="KAN216" s="93"/>
      <c r="KAO216" s="93"/>
      <c r="KAP216" s="93"/>
      <c r="KAQ216" s="93"/>
      <c r="KAR216" s="93"/>
      <c r="KAS216" s="93"/>
      <c r="KAT216" s="93"/>
      <c r="KAU216" s="93"/>
      <c r="KAV216" s="93"/>
      <c r="KAW216" s="93"/>
      <c r="KAX216" s="93"/>
      <c r="KBD216" s="93"/>
      <c r="KBG216" s="93"/>
      <c r="KBJ216" s="93"/>
      <c r="KBM216" s="93"/>
      <c r="KBP216" s="93"/>
      <c r="KBS216" s="93"/>
      <c r="KBY216" s="93"/>
      <c r="KCH216" s="93"/>
      <c r="KCK216" s="93"/>
      <c r="KCN216" s="93"/>
      <c r="KCQ216" s="93"/>
      <c r="KDC216" s="93"/>
      <c r="KDI216" s="93"/>
      <c r="KDL216" s="93"/>
      <c r="KDO216" s="93"/>
      <c r="KDR216" s="93"/>
      <c r="KDX216" s="93"/>
      <c r="KEA216" s="93"/>
      <c r="KED216" s="93"/>
      <c r="KEG216" s="93"/>
      <c r="KEI216" s="93"/>
      <c r="KEJ216" s="93"/>
      <c r="KEO216" s="93"/>
      <c r="KER216" s="93"/>
      <c r="KEU216" s="93"/>
      <c r="KEX216" s="93"/>
      <c r="KFA216" s="93"/>
      <c r="KFD216" s="93"/>
      <c r="KFG216" s="93"/>
      <c r="KFM216" s="93"/>
      <c r="KFP216" s="93"/>
      <c r="KFS216" s="93"/>
      <c r="KFU216" s="93"/>
      <c r="KFV216" s="93"/>
      <c r="KGD216" s="93"/>
      <c r="KGG216" s="93"/>
      <c r="KGJ216" s="93"/>
      <c r="KGU216" s="93"/>
      <c r="KGV216" s="93"/>
      <c r="KHA216" s="93"/>
      <c r="KHE216" s="93"/>
      <c r="KHF216" s="93"/>
      <c r="KHN216" s="93"/>
      <c r="KHO216" s="93"/>
      <c r="KIO216" s="93"/>
      <c r="KIP216" s="93"/>
      <c r="KIQ216" s="93"/>
      <c r="KIR216" s="93"/>
      <c r="KIS216" s="93"/>
      <c r="KIT216" s="93"/>
      <c r="KIU216" s="93"/>
      <c r="KIV216" s="93"/>
      <c r="KIW216" s="93"/>
      <c r="KIX216" s="93"/>
      <c r="KIY216" s="93"/>
      <c r="KIZ216" s="93"/>
      <c r="KJA216" s="93"/>
      <c r="KJB216" s="93"/>
      <c r="KJC216" s="93"/>
      <c r="KJD216" s="93"/>
      <c r="KJE216" s="93"/>
      <c r="KJF216" s="93"/>
      <c r="KJG216" s="93"/>
      <c r="KJH216" s="93"/>
      <c r="KJI216" s="93"/>
      <c r="KJJ216" s="93"/>
      <c r="KJK216" s="93"/>
      <c r="KJL216" s="93"/>
      <c r="KJM216" s="93"/>
      <c r="KJN216" s="93"/>
      <c r="KJO216" s="93"/>
      <c r="KJP216" s="93"/>
      <c r="KJQ216" s="93"/>
      <c r="KJR216" s="93"/>
      <c r="KJS216" s="93"/>
      <c r="KJT216" s="93"/>
      <c r="KJU216" s="93"/>
      <c r="KJV216" s="93"/>
      <c r="KJW216" s="93"/>
      <c r="KJX216" s="93"/>
      <c r="KJY216" s="93"/>
      <c r="KJZ216" s="93"/>
      <c r="KKA216" s="93"/>
      <c r="KKB216" s="93"/>
      <c r="KKC216" s="93"/>
      <c r="KKD216" s="93"/>
      <c r="KKE216" s="93"/>
      <c r="KKF216" s="93"/>
      <c r="KKG216" s="93"/>
      <c r="KKH216" s="93"/>
      <c r="KKI216" s="93"/>
      <c r="KKJ216" s="93"/>
      <c r="KKK216" s="93"/>
      <c r="KKL216" s="93"/>
      <c r="KKM216" s="93"/>
      <c r="KKN216" s="93"/>
      <c r="KKO216" s="93"/>
      <c r="KKP216" s="93"/>
      <c r="KKQ216" s="93"/>
      <c r="KKR216" s="93"/>
      <c r="KKS216" s="93"/>
      <c r="KKT216" s="93"/>
      <c r="KKZ216" s="93"/>
      <c r="KLC216" s="93"/>
      <c r="KLF216" s="93"/>
      <c r="KLI216" s="93"/>
      <c r="KLL216" s="93"/>
      <c r="KLO216" s="93"/>
      <c r="KLU216" s="93"/>
      <c r="KMD216" s="93"/>
      <c r="KMG216" s="93"/>
      <c r="KMJ216" s="93"/>
      <c r="KMM216" s="93"/>
      <c r="KMY216" s="93"/>
      <c r="KNE216" s="93"/>
      <c r="KNH216" s="93"/>
      <c r="KNK216" s="93"/>
      <c r="KNN216" s="93"/>
      <c r="KNT216" s="93"/>
      <c r="KNW216" s="93"/>
      <c r="KNZ216" s="93"/>
      <c r="KOC216" s="93"/>
      <c r="KOE216" s="93"/>
      <c r="KOF216" s="93"/>
      <c r="KOK216" s="93"/>
      <c r="KON216" s="93"/>
      <c r="KOQ216" s="93"/>
      <c r="KOT216" s="93"/>
      <c r="KOW216" s="93"/>
      <c r="KOZ216" s="93"/>
      <c r="KPC216" s="93"/>
      <c r="KPI216" s="93"/>
      <c r="KPL216" s="93"/>
      <c r="KPO216" s="93"/>
      <c r="KPQ216" s="93"/>
      <c r="KPR216" s="93"/>
      <c r="KPZ216" s="93"/>
      <c r="KQC216" s="93"/>
      <c r="KQF216" s="93"/>
      <c r="KQQ216" s="93"/>
      <c r="KQR216" s="93"/>
      <c r="KQW216" s="93"/>
      <c r="KRA216" s="93"/>
      <c r="KRB216" s="93"/>
      <c r="KRJ216" s="93"/>
      <c r="KRK216" s="93"/>
      <c r="KSK216" s="93"/>
      <c r="KSL216" s="93"/>
      <c r="KSM216" s="93"/>
      <c r="KSN216" s="93"/>
      <c r="KSO216" s="93"/>
      <c r="KSP216" s="93"/>
      <c r="KSQ216" s="93"/>
      <c r="KSR216" s="93"/>
      <c r="KSS216" s="93"/>
      <c r="KST216" s="93"/>
      <c r="KSU216" s="93"/>
      <c r="KSV216" s="93"/>
      <c r="KSW216" s="93"/>
      <c r="KSX216" s="93"/>
      <c r="KSY216" s="93"/>
      <c r="KSZ216" s="93"/>
      <c r="KTA216" s="93"/>
      <c r="KTB216" s="93"/>
      <c r="KTC216" s="93"/>
      <c r="KTD216" s="93"/>
      <c r="KTE216" s="93"/>
      <c r="KTF216" s="93"/>
      <c r="KTG216" s="93"/>
      <c r="KTH216" s="93"/>
      <c r="KTI216" s="93"/>
      <c r="KTJ216" s="93"/>
      <c r="KTK216" s="93"/>
      <c r="KTL216" s="93"/>
      <c r="KTM216" s="93"/>
      <c r="KTN216" s="93"/>
      <c r="KTO216" s="93"/>
      <c r="KTP216" s="93"/>
      <c r="KTQ216" s="93"/>
      <c r="KTR216" s="93"/>
      <c r="KTS216" s="93"/>
      <c r="KTT216" s="93"/>
      <c r="KTU216" s="93"/>
      <c r="KTV216" s="93"/>
      <c r="KTW216" s="93"/>
      <c r="KTX216" s="93"/>
      <c r="KTY216" s="93"/>
      <c r="KTZ216" s="93"/>
      <c r="KUA216" s="93"/>
      <c r="KUB216" s="93"/>
      <c r="KUC216" s="93"/>
      <c r="KUD216" s="93"/>
      <c r="KUE216" s="93"/>
      <c r="KUF216" s="93"/>
      <c r="KUG216" s="93"/>
      <c r="KUH216" s="93"/>
      <c r="KUI216" s="93"/>
      <c r="KUJ216" s="93"/>
      <c r="KUK216" s="93"/>
      <c r="KUL216" s="93"/>
      <c r="KUM216" s="93"/>
      <c r="KUN216" s="93"/>
      <c r="KUO216" s="93"/>
      <c r="KUP216" s="93"/>
      <c r="KUV216" s="93"/>
      <c r="KUY216" s="93"/>
      <c r="KVB216" s="93"/>
      <c r="KVE216" s="93"/>
      <c r="KVH216" s="93"/>
      <c r="KVK216" s="93"/>
      <c r="KVQ216" s="93"/>
      <c r="KVZ216" s="93"/>
      <c r="KWC216" s="93"/>
      <c r="KWF216" s="93"/>
      <c r="KWI216" s="93"/>
      <c r="KWU216" s="93"/>
      <c r="KXA216" s="93"/>
      <c r="KXD216" s="93"/>
      <c r="KXG216" s="93"/>
      <c r="KXJ216" s="93"/>
      <c r="KXP216" s="93"/>
      <c r="KXS216" s="93"/>
      <c r="KXV216" s="93"/>
      <c r="KXY216" s="93"/>
      <c r="KYA216" s="93"/>
      <c r="KYB216" s="93"/>
      <c r="KYG216" s="93"/>
      <c r="KYJ216" s="93"/>
      <c r="KYM216" s="93"/>
      <c r="KYP216" s="93"/>
      <c r="KYS216" s="93"/>
      <c r="KYV216" s="93"/>
      <c r="KYY216" s="93"/>
      <c r="KZE216" s="93"/>
      <c r="KZH216" s="93"/>
      <c r="KZK216" s="93"/>
      <c r="KZM216" s="93"/>
      <c r="KZN216" s="93"/>
      <c r="KZV216" s="93"/>
      <c r="KZY216" s="93"/>
      <c r="LAB216" s="93"/>
      <c r="LAM216" s="93"/>
      <c r="LAN216" s="93"/>
      <c r="LAS216" s="93"/>
      <c r="LAW216" s="93"/>
      <c r="LAX216" s="93"/>
      <c r="LBF216" s="93"/>
      <c r="LBG216" s="93"/>
      <c r="LCG216" s="93"/>
      <c r="LCH216" s="93"/>
      <c r="LCI216" s="93"/>
      <c r="LCJ216" s="93"/>
      <c r="LCK216" s="93"/>
      <c r="LCL216" s="93"/>
      <c r="LCM216" s="93"/>
      <c r="LCN216" s="93"/>
      <c r="LCO216" s="93"/>
      <c r="LCP216" s="93"/>
      <c r="LCQ216" s="93"/>
      <c r="LCR216" s="93"/>
      <c r="LCS216" s="93"/>
      <c r="LCT216" s="93"/>
      <c r="LCU216" s="93"/>
      <c r="LCV216" s="93"/>
      <c r="LCW216" s="93"/>
      <c r="LCX216" s="93"/>
      <c r="LCY216" s="93"/>
      <c r="LCZ216" s="93"/>
      <c r="LDA216" s="93"/>
      <c r="LDB216" s="93"/>
      <c r="LDC216" s="93"/>
      <c r="LDD216" s="93"/>
      <c r="LDE216" s="93"/>
      <c r="LDF216" s="93"/>
      <c r="LDG216" s="93"/>
      <c r="LDH216" s="93"/>
      <c r="LDI216" s="93"/>
      <c r="LDJ216" s="93"/>
      <c r="LDK216" s="93"/>
      <c r="LDL216" s="93"/>
      <c r="LDM216" s="93"/>
      <c r="LDN216" s="93"/>
      <c r="LDO216" s="93"/>
      <c r="LDP216" s="93"/>
      <c r="LDQ216" s="93"/>
      <c r="LDR216" s="93"/>
      <c r="LDS216" s="93"/>
      <c r="LDT216" s="93"/>
      <c r="LDU216" s="93"/>
      <c r="LDV216" s="93"/>
      <c r="LDW216" s="93"/>
      <c r="LDX216" s="93"/>
      <c r="LDY216" s="93"/>
      <c r="LDZ216" s="93"/>
      <c r="LEA216" s="93"/>
      <c r="LEB216" s="93"/>
      <c r="LEC216" s="93"/>
      <c r="LED216" s="93"/>
      <c r="LEE216" s="93"/>
      <c r="LEF216" s="93"/>
      <c r="LEG216" s="93"/>
      <c r="LEH216" s="93"/>
      <c r="LEI216" s="93"/>
      <c r="LEJ216" s="93"/>
      <c r="LEK216" s="93"/>
      <c r="LEL216" s="93"/>
      <c r="LER216" s="93"/>
      <c r="LEU216" s="93"/>
      <c r="LEX216" s="93"/>
      <c r="LFA216" s="93"/>
      <c r="LFD216" s="93"/>
      <c r="LFG216" s="93"/>
      <c r="LFM216" s="93"/>
      <c r="LFV216" s="93"/>
      <c r="LFY216" s="93"/>
      <c r="LGB216" s="93"/>
      <c r="LGE216" s="93"/>
      <c r="LGQ216" s="93"/>
      <c r="LGW216" s="93"/>
      <c r="LGZ216" s="93"/>
      <c r="LHC216" s="93"/>
      <c r="LHF216" s="93"/>
      <c r="LHL216" s="93"/>
      <c r="LHO216" s="93"/>
      <c r="LHR216" s="93"/>
      <c r="LHU216" s="93"/>
      <c r="LHW216" s="93"/>
      <c r="LHX216" s="93"/>
      <c r="LIC216" s="93"/>
      <c r="LIF216" s="93"/>
      <c r="LII216" s="93"/>
      <c r="LIL216" s="93"/>
      <c r="LIO216" s="93"/>
      <c r="LIR216" s="93"/>
      <c r="LIU216" s="93"/>
      <c r="LJA216" s="93"/>
      <c r="LJD216" s="93"/>
      <c r="LJG216" s="93"/>
      <c r="LJI216" s="93"/>
      <c r="LJJ216" s="93"/>
      <c r="LJR216" s="93"/>
      <c r="LJU216" s="93"/>
      <c r="LJX216" s="93"/>
      <c r="LKI216" s="93"/>
      <c r="LKJ216" s="93"/>
      <c r="LKO216" s="93"/>
      <c r="LKS216" s="93"/>
      <c r="LKT216" s="93"/>
      <c r="LLB216" s="93"/>
      <c r="LLC216" s="93"/>
      <c r="LMC216" s="93"/>
      <c r="LMD216" s="93"/>
      <c r="LME216" s="93"/>
      <c r="LMF216" s="93"/>
      <c r="LMG216" s="93"/>
      <c r="LMH216" s="93"/>
      <c r="LMI216" s="93"/>
      <c r="LMJ216" s="93"/>
      <c r="LMK216" s="93"/>
      <c r="LML216" s="93"/>
      <c r="LMM216" s="93"/>
      <c r="LMN216" s="93"/>
      <c r="LMO216" s="93"/>
      <c r="LMP216" s="93"/>
      <c r="LMQ216" s="93"/>
      <c r="LMR216" s="93"/>
      <c r="LMS216" s="93"/>
      <c r="LMT216" s="93"/>
      <c r="LMU216" s="93"/>
      <c r="LMV216" s="93"/>
      <c r="LMW216" s="93"/>
      <c r="LMX216" s="93"/>
      <c r="LMY216" s="93"/>
      <c r="LMZ216" s="93"/>
      <c r="LNA216" s="93"/>
      <c r="LNB216" s="93"/>
      <c r="LNC216" s="93"/>
      <c r="LND216" s="93"/>
      <c r="LNE216" s="93"/>
      <c r="LNF216" s="93"/>
      <c r="LNG216" s="93"/>
      <c r="LNH216" s="93"/>
      <c r="LNI216" s="93"/>
      <c r="LNJ216" s="93"/>
      <c r="LNK216" s="93"/>
      <c r="LNL216" s="93"/>
      <c r="LNM216" s="93"/>
      <c r="LNN216" s="93"/>
      <c r="LNO216" s="93"/>
      <c r="LNP216" s="93"/>
      <c r="LNQ216" s="93"/>
      <c r="LNR216" s="93"/>
      <c r="LNS216" s="93"/>
      <c r="LNT216" s="93"/>
      <c r="LNU216" s="93"/>
      <c r="LNV216" s="93"/>
      <c r="LNW216" s="93"/>
      <c r="LNX216" s="93"/>
      <c r="LNY216" s="93"/>
      <c r="LNZ216" s="93"/>
      <c r="LOA216" s="93"/>
      <c r="LOB216" s="93"/>
      <c r="LOC216" s="93"/>
      <c r="LOD216" s="93"/>
      <c r="LOE216" s="93"/>
      <c r="LOF216" s="93"/>
      <c r="LOG216" s="93"/>
      <c r="LOH216" s="93"/>
      <c r="LON216" s="93"/>
      <c r="LOQ216" s="93"/>
      <c r="LOT216" s="93"/>
      <c r="LOW216" s="93"/>
      <c r="LOZ216" s="93"/>
      <c r="LPC216" s="93"/>
      <c r="LPI216" s="93"/>
      <c r="LPR216" s="93"/>
      <c r="LPU216" s="93"/>
      <c r="LPX216" s="93"/>
      <c r="LQA216" s="93"/>
      <c r="LQM216" s="93"/>
      <c r="LQS216" s="93"/>
      <c r="LQV216" s="93"/>
      <c r="LQY216" s="93"/>
      <c r="LRB216" s="93"/>
      <c r="LRH216" s="93"/>
      <c r="LRK216" s="93"/>
      <c r="LRN216" s="93"/>
      <c r="LRQ216" s="93"/>
      <c r="LRS216" s="93"/>
      <c r="LRT216" s="93"/>
      <c r="LRY216" s="93"/>
      <c r="LSB216" s="93"/>
      <c r="LSE216" s="93"/>
      <c r="LSH216" s="93"/>
      <c r="LSK216" s="93"/>
      <c r="LSN216" s="93"/>
      <c r="LSQ216" s="93"/>
      <c r="LSW216" s="93"/>
      <c r="LSZ216" s="93"/>
      <c r="LTC216" s="93"/>
      <c r="LTE216" s="93"/>
      <c r="LTF216" s="93"/>
      <c r="LTN216" s="93"/>
      <c r="LTQ216" s="93"/>
      <c r="LTT216" s="93"/>
      <c r="LUE216" s="93"/>
      <c r="LUF216" s="93"/>
      <c r="LUK216" s="93"/>
      <c r="LUO216" s="93"/>
      <c r="LUP216" s="93"/>
      <c r="LUX216" s="93"/>
      <c r="LUY216" s="93"/>
      <c r="LVY216" s="93"/>
      <c r="LVZ216" s="93"/>
      <c r="LWA216" s="93"/>
      <c r="LWB216" s="93"/>
      <c r="LWC216" s="93"/>
      <c r="LWD216" s="93"/>
      <c r="LWE216" s="93"/>
      <c r="LWF216" s="93"/>
      <c r="LWG216" s="93"/>
      <c r="LWH216" s="93"/>
      <c r="LWI216" s="93"/>
      <c r="LWJ216" s="93"/>
      <c r="LWK216" s="93"/>
      <c r="LWL216" s="93"/>
      <c r="LWM216" s="93"/>
      <c r="LWN216" s="93"/>
      <c r="LWO216" s="93"/>
      <c r="LWP216" s="93"/>
      <c r="LWQ216" s="93"/>
      <c r="LWR216" s="93"/>
      <c r="LWS216" s="93"/>
      <c r="LWT216" s="93"/>
      <c r="LWU216" s="93"/>
      <c r="LWV216" s="93"/>
      <c r="LWW216" s="93"/>
      <c r="LWX216" s="93"/>
      <c r="LWY216" s="93"/>
      <c r="LWZ216" s="93"/>
      <c r="LXA216" s="93"/>
      <c r="LXB216" s="93"/>
      <c r="LXC216" s="93"/>
      <c r="LXD216" s="93"/>
      <c r="LXE216" s="93"/>
      <c r="LXF216" s="93"/>
      <c r="LXG216" s="93"/>
      <c r="LXH216" s="93"/>
      <c r="LXI216" s="93"/>
      <c r="LXJ216" s="93"/>
      <c r="LXK216" s="93"/>
      <c r="LXL216" s="93"/>
      <c r="LXM216" s="93"/>
      <c r="LXN216" s="93"/>
      <c r="LXO216" s="93"/>
      <c r="LXP216" s="93"/>
      <c r="LXQ216" s="93"/>
      <c r="LXR216" s="93"/>
      <c r="LXS216" s="93"/>
      <c r="LXT216" s="93"/>
      <c r="LXU216" s="93"/>
      <c r="LXV216" s="93"/>
      <c r="LXW216" s="93"/>
      <c r="LXX216" s="93"/>
      <c r="LXY216" s="93"/>
      <c r="LXZ216" s="93"/>
      <c r="LYA216" s="93"/>
      <c r="LYB216" s="93"/>
      <c r="LYC216" s="93"/>
      <c r="LYD216" s="93"/>
      <c r="LYJ216" s="93"/>
      <c r="LYM216" s="93"/>
      <c r="LYP216" s="93"/>
      <c r="LYS216" s="93"/>
      <c r="LYV216" s="93"/>
      <c r="LYY216" s="93"/>
      <c r="LZE216" s="93"/>
      <c r="LZN216" s="93"/>
      <c r="LZQ216" s="93"/>
      <c r="LZT216" s="93"/>
      <c r="LZW216" s="93"/>
      <c r="MAI216" s="93"/>
      <c r="MAO216" s="93"/>
      <c r="MAR216" s="93"/>
      <c r="MAU216" s="93"/>
      <c r="MAX216" s="93"/>
      <c r="MBD216" s="93"/>
      <c r="MBG216" s="93"/>
      <c r="MBJ216" s="93"/>
      <c r="MBM216" s="93"/>
      <c r="MBO216" s="93"/>
      <c r="MBP216" s="93"/>
      <c r="MBU216" s="93"/>
      <c r="MBX216" s="93"/>
      <c r="MCA216" s="93"/>
      <c r="MCD216" s="93"/>
      <c r="MCG216" s="93"/>
      <c r="MCJ216" s="93"/>
      <c r="MCM216" s="93"/>
      <c r="MCS216" s="93"/>
      <c r="MCV216" s="93"/>
      <c r="MCY216" s="93"/>
      <c r="MDA216" s="93"/>
      <c r="MDB216" s="93"/>
      <c r="MDJ216" s="93"/>
      <c r="MDM216" s="93"/>
      <c r="MDP216" s="93"/>
      <c r="MEA216" s="93"/>
      <c r="MEB216" s="93"/>
      <c r="MEG216" s="93"/>
      <c r="MEK216" s="93"/>
      <c r="MEL216" s="93"/>
      <c r="MET216" s="93"/>
      <c r="MEU216" s="93"/>
      <c r="MFU216" s="93"/>
      <c r="MFV216" s="93"/>
      <c r="MFW216" s="93"/>
      <c r="MFX216" s="93"/>
      <c r="MFY216" s="93"/>
      <c r="MFZ216" s="93"/>
      <c r="MGA216" s="93"/>
      <c r="MGB216" s="93"/>
      <c r="MGC216" s="93"/>
      <c r="MGD216" s="93"/>
      <c r="MGE216" s="93"/>
      <c r="MGF216" s="93"/>
      <c r="MGG216" s="93"/>
      <c r="MGH216" s="93"/>
      <c r="MGI216" s="93"/>
      <c r="MGJ216" s="93"/>
      <c r="MGK216" s="93"/>
      <c r="MGL216" s="93"/>
      <c r="MGM216" s="93"/>
      <c r="MGN216" s="93"/>
      <c r="MGO216" s="93"/>
      <c r="MGP216" s="93"/>
      <c r="MGQ216" s="93"/>
      <c r="MGR216" s="93"/>
      <c r="MGS216" s="93"/>
      <c r="MGT216" s="93"/>
      <c r="MGU216" s="93"/>
      <c r="MGV216" s="93"/>
      <c r="MGW216" s="93"/>
      <c r="MGX216" s="93"/>
      <c r="MGY216" s="93"/>
      <c r="MGZ216" s="93"/>
      <c r="MHA216" s="93"/>
      <c r="MHB216" s="93"/>
      <c r="MHC216" s="93"/>
      <c r="MHD216" s="93"/>
      <c r="MHE216" s="93"/>
      <c r="MHF216" s="93"/>
      <c r="MHG216" s="93"/>
      <c r="MHH216" s="93"/>
      <c r="MHI216" s="93"/>
      <c r="MHJ216" s="93"/>
      <c r="MHK216" s="93"/>
      <c r="MHL216" s="93"/>
      <c r="MHM216" s="93"/>
      <c r="MHN216" s="93"/>
      <c r="MHO216" s="93"/>
      <c r="MHP216" s="93"/>
      <c r="MHQ216" s="93"/>
      <c r="MHR216" s="93"/>
      <c r="MHS216" s="93"/>
      <c r="MHT216" s="93"/>
      <c r="MHU216" s="93"/>
      <c r="MHV216" s="93"/>
      <c r="MHW216" s="93"/>
      <c r="MHX216" s="93"/>
      <c r="MHY216" s="93"/>
      <c r="MHZ216" s="93"/>
      <c r="MIF216" s="93"/>
      <c r="MII216" s="93"/>
      <c r="MIL216" s="93"/>
      <c r="MIO216" s="93"/>
      <c r="MIR216" s="93"/>
      <c r="MIU216" s="93"/>
      <c r="MJA216" s="93"/>
      <c r="MJJ216" s="93"/>
      <c r="MJM216" s="93"/>
      <c r="MJP216" s="93"/>
      <c r="MJS216" s="93"/>
      <c r="MKE216" s="93"/>
      <c r="MKK216" s="93"/>
      <c r="MKN216" s="93"/>
      <c r="MKQ216" s="93"/>
      <c r="MKT216" s="93"/>
      <c r="MKZ216" s="93"/>
      <c r="MLC216" s="93"/>
      <c r="MLF216" s="93"/>
      <c r="MLI216" s="93"/>
      <c r="MLK216" s="93"/>
      <c r="MLL216" s="93"/>
      <c r="MLQ216" s="93"/>
      <c r="MLT216" s="93"/>
      <c r="MLW216" s="93"/>
      <c r="MLZ216" s="93"/>
      <c r="MMC216" s="93"/>
      <c r="MMF216" s="93"/>
      <c r="MMI216" s="93"/>
      <c r="MMO216" s="93"/>
      <c r="MMR216" s="93"/>
      <c r="MMU216" s="93"/>
      <c r="MMW216" s="93"/>
      <c r="MMX216" s="93"/>
      <c r="MNF216" s="93"/>
      <c r="MNI216" s="93"/>
      <c r="MNL216" s="93"/>
      <c r="MNW216" s="93"/>
      <c r="MNX216" s="93"/>
      <c r="MOC216" s="93"/>
      <c r="MOG216" s="93"/>
      <c r="MOH216" s="93"/>
      <c r="MOP216" s="93"/>
      <c r="MOQ216" s="93"/>
      <c r="MPQ216" s="93"/>
      <c r="MPR216" s="93"/>
      <c r="MPS216" s="93"/>
      <c r="MPT216" s="93"/>
      <c r="MPU216" s="93"/>
      <c r="MPV216" s="93"/>
      <c r="MPW216" s="93"/>
      <c r="MPX216" s="93"/>
      <c r="MPY216" s="93"/>
      <c r="MPZ216" s="93"/>
      <c r="MQA216" s="93"/>
      <c r="MQB216" s="93"/>
      <c r="MQC216" s="93"/>
      <c r="MQD216" s="93"/>
      <c r="MQE216" s="93"/>
      <c r="MQF216" s="93"/>
      <c r="MQG216" s="93"/>
      <c r="MQH216" s="93"/>
      <c r="MQI216" s="93"/>
      <c r="MQJ216" s="93"/>
      <c r="MQK216" s="93"/>
      <c r="MQL216" s="93"/>
      <c r="MQM216" s="93"/>
      <c r="MQN216" s="93"/>
      <c r="MQO216" s="93"/>
      <c r="MQP216" s="93"/>
      <c r="MQQ216" s="93"/>
      <c r="MQR216" s="93"/>
      <c r="MQS216" s="93"/>
      <c r="MQT216" s="93"/>
      <c r="MQU216" s="93"/>
      <c r="MQV216" s="93"/>
      <c r="MQW216" s="93"/>
      <c r="MQX216" s="93"/>
      <c r="MQY216" s="93"/>
      <c r="MQZ216" s="93"/>
      <c r="MRA216" s="93"/>
      <c r="MRB216" s="93"/>
      <c r="MRC216" s="93"/>
      <c r="MRD216" s="93"/>
      <c r="MRE216" s="93"/>
      <c r="MRF216" s="93"/>
      <c r="MRG216" s="93"/>
      <c r="MRH216" s="93"/>
      <c r="MRI216" s="93"/>
      <c r="MRJ216" s="93"/>
      <c r="MRK216" s="93"/>
      <c r="MRL216" s="93"/>
      <c r="MRM216" s="93"/>
      <c r="MRN216" s="93"/>
      <c r="MRO216" s="93"/>
      <c r="MRP216" s="93"/>
      <c r="MRQ216" s="93"/>
      <c r="MRR216" s="93"/>
      <c r="MRS216" s="93"/>
      <c r="MRT216" s="93"/>
      <c r="MRU216" s="93"/>
      <c r="MRV216" s="93"/>
      <c r="MSB216" s="93"/>
      <c r="MSE216" s="93"/>
      <c r="MSH216" s="93"/>
      <c r="MSK216" s="93"/>
      <c r="MSN216" s="93"/>
      <c r="MSQ216" s="93"/>
      <c r="MSW216" s="93"/>
      <c r="MTF216" s="93"/>
      <c r="MTI216" s="93"/>
      <c r="MTL216" s="93"/>
      <c r="MTO216" s="93"/>
      <c r="MUA216" s="93"/>
      <c r="MUG216" s="93"/>
      <c r="MUJ216" s="93"/>
      <c r="MUM216" s="93"/>
      <c r="MUP216" s="93"/>
      <c r="MUV216" s="93"/>
      <c r="MUY216" s="93"/>
      <c r="MVB216" s="93"/>
      <c r="MVE216" s="93"/>
      <c r="MVG216" s="93"/>
      <c r="MVH216" s="93"/>
      <c r="MVM216" s="93"/>
      <c r="MVP216" s="93"/>
      <c r="MVS216" s="93"/>
      <c r="MVV216" s="93"/>
      <c r="MVY216" s="93"/>
      <c r="MWB216" s="93"/>
      <c r="MWE216" s="93"/>
      <c r="MWK216" s="93"/>
      <c r="MWN216" s="93"/>
      <c r="MWQ216" s="93"/>
      <c r="MWS216" s="93"/>
      <c r="MWT216" s="93"/>
      <c r="MXB216" s="93"/>
      <c r="MXE216" s="93"/>
      <c r="MXH216" s="93"/>
      <c r="MXS216" s="93"/>
      <c r="MXT216" s="93"/>
      <c r="MXY216" s="93"/>
      <c r="MYC216" s="93"/>
      <c r="MYD216" s="93"/>
      <c r="MYL216" s="93"/>
      <c r="MYM216" s="93"/>
      <c r="MZM216" s="93"/>
      <c r="MZN216" s="93"/>
      <c r="MZO216" s="93"/>
      <c r="MZP216" s="93"/>
      <c r="MZQ216" s="93"/>
      <c r="MZR216" s="93"/>
      <c r="MZS216" s="93"/>
      <c r="MZT216" s="93"/>
      <c r="MZU216" s="93"/>
      <c r="MZV216" s="93"/>
      <c r="MZW216" s="93"/>
      <c r="MZX216" s="93"/>
      <c r="MZY216" s="93"/>
      <c r="MZZ216" s="93"/>
      <c r="NAA216" s="93"/>
      <c r="NAB216" s="93"/>
      <c r="NAC216" s="93"/>
      <c r="NAD216" s="93"/>
      <c r="NAE216" s="93"/>
      <c r="NAF216" s="93"/>
      <c r="NAG216" s="93"/>
      <c r="NAH216" s="93"/>
      <c r="NAI216" s="93"/>
      <c r="NAJ216" s="93"/>
      <c r="NAK216" s="93"/>
      <c r="NAL216" s="93"/>
      <c r="NAM216" s="93"/>
      <c r="NAN216" s="93"/>
      <c r="NAO216" s="93"/>
      <c r="NAP216" s="93"/>
      <c r="NAQ216" s="93"/>
      <c r="NAR216" s="93"/>
      <c r="NAS216" s="93"/>
      <c r="NAT216" s="93"/>
      <c r="NAU216" s="93"/>
      <c r="NAV216" s="93"/>
      <c r="NAW216" s="93"/>
      <c r="NAX216" s="93"/>
      <c r="NAY216" s="93"/>
      <c r="NAZ216" s="93"/>
      <c r="NBA216" s="93"/>
      <c r="NBB216" s="93"/>
      <c r="NBC216" s="93"/>
      <c r="NBD216" s="93"/>
      <c r="NBE216" s="93"/>
      <c r="NBF216" s="93"/>
      <c r="NBG216" s="93"/>
      <c r="NBH216" s="93"/>
      <c r="NBI216" s="93"/>
      <c r="NBJ216" s="93"/>
      <c r="NBK216" s="93"/>
      <c r="NBL216" s="93"/>
      <c r="NBM216" s="93"/>
      <c r="NBN216" s="93"/>
      <c r="NBO216" s="93"/>
      <c r="NBP216" s="93"/>
      <c r="NBQ216" s="93"/>
      <c r="NBR216" s="93"/>
      <c r="NBX216" s="93"/>
      <c r="NCA216" s="93"/>
      <c r="NCD216" s="93"/>
      <c r="NCG216" s="93"/>
      <c r="NCJ216" s="93"/>
      <c r="NCM216" s="93"/>
      <c r="NCS216" s="93"/>
      <c r="NDB216" s="93"/>
      <c r="NDE216" s="93"/>
      <c r="NDH216" s="93"/>
      <c r="NDK216" s="93"/>
      <c r="NDW216" s="93"/>
      <c r="NEC216" s="93"/>
      <c r="NEF216" s="93"/>
      <c r="NEI216" s="93"/>
      <c r="NEL216" s="93"/>
      <c r="NER216" s="93"/>
      <c r="NEU216" s="93"/>
      <c r="NEX216" s="93"/>
      <c r="NFA216" s="93"/>
      <c r="NFC216" s="93"/>
      <c r="NFD216" s="93"/>
      <c r="NFI216" s="93"/>
      <c r="NFL216" s="93"/>
      <c r="NFO216" s="93"/>
      <c r="NFR216" s="93"/>
      <c r="NFU216" s="93"/>
      <c r="NFX216" s="93"/>
      <c r="NGA216" s="93"/>
      <c r="NGG216" s="93"/>
      <c r="NGJ216" s="93"/>
      <c r="NGM216" s="93"/>
      <c r="NGO216" s="93"/>
      <c r="NGP216" s="93"/>
      <c r="NGX216" s="93"/>
      <c r="NHA216" s="93"/>
      <c r="NHD216" s="93"/>
      <c r="NHO216" s="93"/>
      <c r="NHP216" s="93"/>
      <c r="NHU216" s="93"/>
      <c r="NHY216" s="93"/>
      <c r="NHZ216" s="93"/>
      <c r="NIH216" s="93"/>
      <c r="NII216" s="93"/>
      <c r="NJI216" s="93"/>
      <c r="NJJ216" s="93"/>
      <c r="NJK216" s="93"/>
      <c r="NJL216" s="93"/>
      <c r="NJM216" s="93"/>
      <c r="NJN216" s="93"/>
      <c r="NJO216" s="93"/>
      <c r="NJP216" s="93"/>
      <c r="NJQ216" s="93"/>
      <c r="NJR216" s="93"/>
      <c r="NJS216" s="93"/>
      <c r="NJT216" s="93"/>
      <c r="NJU216" s="93"/>
      <c r="NJV216" s="93"/>
      <c r="NJW216" s="93"/>
      <c r="NJX216" s="93"/>
      <c r="NJY216" s="93"/>
      <c r="NJZ216" s="93"/>
      <c r="NKA216" s="93"/>
      <c r="NKB216" s="93"/>
      <c r="NKC216" s="93"/>
      <c r="NKD216" s="93"/>
      <c r="NKE216" s="93"/>
      <c r="NKF216" s="93"/>
      <c r="NKG216" s="93"/>
      <c r="NKH216" s="93"/>
      <c r="NKI216" s="93"/>
      <c r="NKJ216" s="93"/>
      <c r="NKK216" s="93"/>
      <c r="NKL216" s="93"/>
      <c r="NKM216" s="93"/>
      <c r="NKN216" s="93"/>
      <c r="NKO216" s="93"/>
      <c r="NKP216" s="93"/>
      <c r="NKQ216" s="93"/>
      <c r="NKR216" s="93"/>
      <c r="NKS216" s="93"/>
      <c r="NKT216" s="93"/>
      <c r="NKU216" s="93"/>
      <c r="NKV216" s="93"/>
      <c r="NKW216" s="93"/>
      <c r="NKX216" s="93"/>
      <c r="NKY216" s="93"/>
      <c r="NKZ216" s="93"/>
      <c r="NLA216" s="93"/>
      <c r="NLB216" s="93"/>
      <c r="NLC216" s="93"/>
      <c r="NLD216" s="93"/>
      <c r="NLE216" s="93"/>
      <c r="NLF216" s="93"/>
      <c r="NLG216" s="93"/>
      <c r="NLH216" s="93"/>
      <c r="NLI216" s="93"/>
      <c r="NLJ216" s="93"/>
      <c r="NLK216" s="93"/>
      <c r="NLL216" s="93"/>
      <c r="NLM216" s="93"/>
      <c r="NLN216" s="93"/>
      <c r="NLT216" s="93"/>
      <c r="NLW216" s="93"/>
      <c r="NLZ216" s="93"/>
      <c r="NMC216" s="93"/>
      <c r="NMF216" s="93"/>
      <c r="NMI216" s="93"/>
      <c r="NMO216" s="93"/>
      <c r="NMX216" s="93"/>
      <c r="NNA216" s="93"/>
      <c r="NND216" s="93"/>
      <c r="NNG216" s="93"/>
      <c r="NNS216" s="93"/>
      <c r="NNY216" s="93"/>
      <c r="NOB216" s="93"/>
      <c r="NOE216" s="93"/>
      <c r="NOH216" s="93"/>
      <c r="NON216" s="93"/>
      <c r="NOQ216" s="93"/>
      <c r="NOT216" s="93"/>
      <c r="NOW216" s="93"/>
      <c r="NOY216" s="93"/>
      <c r="NOZ216" s="93"/>
      <c r="NPE216" s="93"/>
      <c r="NPH216" s="93"/>
      <c r="NPK216" s="93"/>
      <c r="NPN216" s="93"/>
      <c r="NPQ216" s="93"/>
      <c r="NPT216" s="93"/>
      <c r="NPW216" s="93"/>
      <c r="NQC216" s="93"/>
      <c r="NQF216" s="93"/>
      <c r="NQI216" s="93"/>
      <c r="NQK216" s="93"/>
      <c r="NQL216" s="93"/>
      <c r="NQT216" s="93"/>
      <c r="NQW216" s="93"/>
      <c r="NQZ216" s="93"/>
      <c r="NRK216" s="93"/>
      <c r="NRL216" s="93"/>
      <c r="NRQ216" s="93"/>
      <c r="NRU216" s="93"/>
      <c r="NRV216" s="93"/>
      <c r="NSD216" s="93"/>
      <c r="NSE216" s="93"/>
      <c r="NTE216" s="93"/>
      <c r="NTF216" s="93"/>
      <c r="NTG216" s="93"/>
      <c r="NTH216" s="93"/>
      <c r="NTI216" s="93"/>
      <c r="NTJ216" s="93"/>
      <c r="NTK216" s="93"/>
      <c r="NTL216" s="93"/>
      <c r="NTM216" s="93"/>
      <c r="NTN216" s="93"/>
      <c r="NTO216" s="93"/>
      <c r="NTP216" s="93"/>
      <c r="NTQ216" s="93"/>
      <c r="NTR216" s="93"/>
      <c r="NTS216" s="93"/>
      <c r="NTT216" s="93"/>
      <c r="NTU216" s="93"/>
      <c r="NTV216" s="93"/>
      <c r="NTW216" s="93"/>
      <c r="NTX216" s="93"/>
      <c r="NTY216" s="93"/>
      <c r="NTZ216" s="93"/>
      <c r="NUA216" s="93"/>
      <c r="NUB216" s="93"/>
      <c r="NUC216" s="93"/>
      <c r="NUD216" s="93"/>
      <c r="NUE216" s="93"/>
      <c r="NUF216" s="93"/>
      <c r="NUG216" s="93"/>
      <c r="NUH216" s="93"/>
      <c r="NUI216" s="93"/>
      <c r="NUJ216" s="93"/>
      <c r="NUK216" s="93"/>
      <c r="NUL216" s="93"/>
      <c r="NUM216" s="93"/>
      <c r="NUN216" s="93"/>
      <c r="NUO216" s="93"/>
      <c r="NUP216" s="93"/>
      <c r="NUQ216" s="93"/>
      <c r="NUR216" s="93"/>
      <c r="NUS216" s="93"/>
      <c r="NUT216" s="93"/>
      <c r="NUU216" s="93"/>
      <c r="NUV216" s="93"/>
      <c r="NUW216" s="93"/>
      <c r="NUX216" s="93"/>
      <c r="NUY216" s="93"/>
      <c r="NUZ216" s="93"/>
      <c r="NVA216" s="93"/>
      <c r="NVB216" s="93"/>
      <c r="NVC216" s="93"/>
      <c r="NVD216" s="93"/>
      <c r="NVE216" s="93"/>
      <c r="NVF216" s="93"/>
      <c r="NVG216" s="93"/>
      <c r="NVH216" s="93"/>
      <c r="NVI216" s="93"/>
      <c r="NVJ216" s="93"/>
      <c r="NVP216" s="93"/>
      <c r="NVS216" s="93"/>
      <c r="NVV216" s="93"/>
      <c r="NVY216" s="93"/>
      <c r="NWB216" s="93"/>
      <c r="NWE216" s="93"/>
      <c r="NWK216" s="93"/>
      <c r="NWT216" s="93"/>
      <c r="NWW216" s="93"/>
      <c r="NWZ216" s="93"/>
      <c r="NXC216" s="93"/>
      <c r="NXO216" s="93"/>
      <c r="NXU216" s="93"/>
      <c r="NXX216" s="93"/>
      <c r="NYA216" s="93"/>
      <c r="NYD216" s="93"/>
      <c r="NYJ216" s="93"/>
      <c r="NYM216" s="93"/>
      <c r="NYP216" s="93"/>
      <c r="NYS216" s="93"/>
      <c r="NYU216" s="93"/>
      <c r="NYV216" s="93"/>
      <c r="NZA216" s="93"/>
      <c r="NZD216" s="93"/>
      <c r="NZG216" s="93"/>
      <c r="NZJ216" s="93"/>
      <c r="NZM216" s="93"/>
      <c r="NZP216" s="93"/>
      <c r="NZS216" s="93"/>
      <c r="NZY216" s="93"/>
      <c r="OAB216" s="93"/>
      <c r="OAE216" s="93"/>
      <c r="OAG216" s="93"/>
      <c r="OAH216" s="93"/>
      <c r="OAP216" s="93"/>
      <c r="OAS216" s="93"/>
      <c r="OAV216" s="93"/>
      <c r="OBG216" s="93"/>
      <c r="OBH216" s="93"/>
      <c r="OBM216" s="93"/>
      <c r="OBQ216" s="93"/>
      <c r="OBR216" s="93"/>
      <c r="OBZ216" s="93"/>
      <c r="OCA216" s="93"/>
      <c r="ODA216" s="93"/>
      <c r="ODB216" s="93"/>
      <c r="ODC216" s="93"/>
      <c r="ODD216" s="93"/>
      <c r="ODE216" s="93"/>
      <c r="ODF216" s="93"/>
      <c r="ODG216" s="93"/>
      <c r="ODH216" s="93"/>
      <c r="ODI216" s="93"/>
      <c r="ODJ216" s="93"/>
      <c r="ODK216" s="93"/>
      <c r="ODL216" s="93"/>
      <c r="ODM216" s="93"/>
      <c r="ODN216" s="93"/>
      <c r="ODO216" s="93"/>
      <c r="ODP216" s="93"/>
      <c r="ODQ216" s="93"/>
      <c r="ODR216" s="93"/>
      <c r="ODS216" s="93"/>
      <c r="ODT216" s="93"/>
      <c r="ODU216" s="93"/>
      <c r="ODV216" s="93"/>
      <c r="ODW216" s="93"/>
      <c r="ODX216" s="93"/>
      <c r="ODY216" s="93"/>
      <c r="ODZ216" s="93"/>
      <c r="OEA216" s="93"/>
      <c r="OEB216" s="93"/>
      <c r="OEC216" s="93"/>
      <c r="OED216" s="93"/>
      <c r="OEE216" s="93"/>
      <c r="OEF216" s="93"/>
      <c r="OEG216" s="93"/>
      <c r="OEH216" s="93"/>
      <c r="OEI216" s="93"/>
      <c r="OEJ216" s="93"/>
      <c r="OEK216" s="93"/>
      <c r="OEL216" s="93"/>
      <c r="OEM216" s="93"/>
      <c r="OEN216" s="93"/>
      <c r="OEO216" s="93"/>
      <c r="OEP216" s="93"/>
      <c r="OEQ216" s="93"/>
      <c r="OER216" s="93"/>
      <c r="OES216" s="93"/>
      <c r="OET216" s="93"/>
      <c r="OEU216" s="93"/>
      <c r="OEV216" s="93"/>
      <c r="OEW216" s="93"/>
      <c r="OEX216" s="93"/>
      <c r="OEY216" s="93"/>
      <c r="OEZ216" s="93"/>
      <c r="OFA216" s="93"/>
      <c r="OFB216" s="93"/>
      <c r="OFC216" s="93"/>
      <c r="OFD216" s="93"/>
      <c r="OFE216" s="93"/>
      <c r="OFF216" s="93"/>
      <c r="OFL216" s="93"/>
      <c r="OFO216" s="93"/>
      <c r="OFR216" s="93"/>
      <c r="OFU216" s="93"/>
      <c r="OFX216" s="93"/>
      <c r="OGA216" s="93"/>
      <c r="OGG216" s="93"/>
      <c r="OGP216" s="93"/>
      <c r="OGS216" s="93"/>
      <c r="OGV216" s="93"/>
      <c r="OGY216" s="93"/>
      <c r="OHK216" s="93"/>
      <c r="OHQ216" s="93"/>
      <c r="OHT216" s="93"/>
      <c r="OHW216" s="93"/>
      <c r="OHZ216" s="93"/>
      <c r="OIF216" s="93"/>
      <c r="OII216" s="93"/>
      <c r="OIL216" s="93"/>
      <c r="OIO216" s="93"/>
      <c r="OIQ216" s="93"/>
      <c r="OIR216" s="93"/>
      <c r="OIW216" s="93"/>
      <c r="OIZ216" s="93"/>
      <c r="OJC216" s="93"/>
      <c r="OJF216" s="93"/>
      <c r="OJI216" s="93"/>
      <c r="OJL216" s="93"/>
      <c r="OJO216" s="93"/>
      <c r="OJU216" s="93"/>
      <c r="OJX216" s="93"/>
      <c r="OKA216" s="93"/>
      <c r="OKC216" s="93"/>
      <c r="OKD216" s="93"/>
      <c r="OKL216" s="93"/>
      <c r="OKO216" s="93"/>
      <c r="OKR216" s="93"/>
      <c r="OLC216" s="93"/>
      <c r="OLD216" s="93"/>
      <c r="OLI216" s="93"/>
      <c r="OLM216" s="93"/>
      <c r="OLN216" s="93"/>
      <c r="OLV216" s="93"/>
      <c r="OLW216" s="93"/>
      <c r="OMW216" s="93"/>
      <c r="OMX216" s="93"/>
      <c r="OMY216" s="93"/>
      <c r="OMZ216" s="93"/>
      <c r="ONA216" s="93"/>
      <c r="ONB216" s="93"/>
      <c r="ONC216" s="93"/>
      <c r="OND216" s="93"/>
      <c r="ONE216" s="93"/>
      <c r="ONF216" s="93"/>
      <c r="ONG216" s="93"/>
      <c r="ONH216" s="93"/>
      <c r="ONI216" s="93"/>
      <c r="ONJ216" s="93"/>
      <c r="ONK216" s="93"/>
      <c r="ONL216" s="93"/>
      <c r="ONM216" s="93"/>
      <c r="ONN216" s="93"/>
      <c r="ONO216" s="93"/>
      <c r="ONP216" s="93"/>
      <c r="ONQ216" s="93"/>
      <c r="ONR216" s="93"/>
      <c r="ONS216" s="93"/>
      <c r="ONT216" s="93"/>
      <c r="ONU216" s="93"/>
      <c r="ONV216" s="93"/>
      <c r="ONW216" s="93"/>
      <c r="ONX216" s="93"/>
      <c r="ONY216" s="93"/>
      <c r="ONZ216" s="93"/>
      <c r="OOA216" s="93"/>
      <c r="OOB216" s="93"/>
      <c r="OOC216" s="93"/>
      <c r="OOD216" s="93"/>
      <c r="OOE216" s="93"/>
      <c r="OOF216" s="93"/>
      <c r="OOG216" s="93"/>
      <c r="OOH216" s="93"/>
      <c r="OOI216" s="93"/>
      <c r="OOJ216" s="93"/>
      <c r="OOK216" s="93"/>
      <c r="OOL216" s="93"/>
      <c r="OOM216" s="93"/>
      <c r="OON216" s="93"/>
      <c r="OOO216" s="93"/>
      <c r="OOP216" s="93"/>
      <c r="OOQ216" s="93"/>
      <c r="OOR216" s="93"/>
      <c r="OOS216" s="93"/>
      <c r="OOT216" s="93"/>
      <c r="OOU216" s="93"/>
      <c r="OOV216" s="93"/>
      <c r="OOW216" s="93"/>
      <c r="OOX216" s="93"/>
      <c r="OOY216" s="93"/>
      <c r="OOZ216" s="93"/>
      <c r="OPA216" s="93"/>
      <c r="OPB216" s="93"/>
      <c r="OPH216" s="93"/>
      <c r="OPK216" s="93"/>
      <c r="OPN216" s="93"/>
      <c r="OPQ216" s="93"/>
      <c r="OPT216" s="93"/>
      <c r="OPW216" s="93"/>
      <c r="OQC216" s="93"/>
      <c r="OQL216" s="93"/>
      <c r="OQO216" s="93"/>
      <c r="OQR216" s="93"/>
      <c r="OQU216" s="93"/>
      <c r="ORG216" s="93"/>
      <c r="ORM216" s="93"/>
      <c r="ORP216" s="93"/>
      <c r="ORS216" s="93"/>
      <c r="ORV216" s="93"/>
      <c r="OSB216" s="93"/>
      <c r="OSE216" s="93"/>
      <c r="OSH216" s="93"/>
      <c r="OSK216" s="93"/>
      <c r="OSM216" s="93"/>
      <c r="OSN216" s="93"/>
      <c r="OSS216" s="93"/>
      <c r="OSV216" s="93"/>
      <c r="OSY216" s="93"/>
      <c r="OTB216" s="93"/>
      <c r="OTE216" s="93"/>
      <c r="OTH216" s="93"/>
      <c r="OTK216" s="93"/>
      <c r="OTQ216" s="93"/>
      <c r="OTT216" s="93"/>
      <c r="OTW216" s="93"/>
      <c r="OTY216" s="93"/>
      <c r="OTZ216" s="93"/>
      <c r="OUH216" s="93"/>
      <c r="OUK216" s="93"/>
      <c r="OUN216" s="93"/>
      <c r="OUY216" s="93"/>
      <c r="OUZ216" s="93"/>
      <c r="OVE216" s="93"/>
      <c r="OVI216" s="93"/>
      <c r="OVJ216" s="93"/>
      <c r="OVR216" s="93"/>
      <c r="OVS216" s="93"/>
      <c r="OWS216" s="93"/>
      <c r="OWT216" s="93"/>
      <c r="OWU216" s="93"/>
      <c r="OWV216" s="93"/>
      <c r="OWW216" s="93"/>
      <c r="OWX216" s="93"/>
      <c r="OWY216" s="93"/>
      <c r="OWZ216" s="93"/>
      <c r="OXA216" s="93"/>
      <c r="OXB216" s="93"/>
      <c r="OXC216" s="93"/>
      <c r="OXD216" s="93"/>
      <c r="OXE216" s="93"/>
      <c r="OXF216" s="93"/>
      <c r="OXG216" s="93"/>
      <c r="OXH216" s="93"/>
      <c r="OXI216" s="93"/>
      <c r="OXJ216" s="93"/>
      <c r="OXK216" s="93"/>
      <c r="OXL216" s="93"/>
      <c r="OXM216" s="93"/>
      <c r="OXN216" s="93"/>
      <c r="OXO216" s="93"/>
      <c r="OXP216" s="93"/>
      <c r="OXQ216" s="93"/>
      <c r="OXR216" s="93"/>
      <c r="OXS216" s="93"/>
      <c r="OXT216" s="93"/>
      <c r="OXU216" s="93"/>
      <c r="OXV216" s="93"/>
      <c r="OXW216" s="93"/>
      <c r="OXX216" s="93"/>
      <c r="OXY216" s="93"/>
      <c r="OXZ216" s="93"/>
      <c r="OYA216" s="93"/>
      <c r="OYB216" s="93"/>
      <c r="OYC216" s="93"/>
      <c r="OYD216" s="93"/>
      <c r="OYE216" s="93"/>
      <c r="OYF216" s="93"/>
      <c r="OYG216" s="93"/>
      <c r="OYH216" s="93"/>
      <c r="OYI216" s="93"/>
      <c r="OYJ216" s="93"/>
      <c r="OYK216" s="93"/>
      <c r="OYL216" s="93"/>
      <c r="OYM216" s="93"/>
      <c r="OYN216" s="93"/>
      <c r="OYO216" s="93"/>
      <c r="OYP216" s="93"/>
      <c r="OYQ216" s="93"/>
      <c r="OYR216" s="93"/>
      <c r="OYS216" s="93"/>
      <c r="OYT216" s="93"/>
      <c r="OYU216" s="93"/>
      <c r="OYV216" s="93"/>
      <c r="OYW216" s="93"/>
      <c r="OYX216" s="93"/>
      <c r="OZD216" s="93"/>
      <c r="OZG216" s="93"/>
      <c r="OZJ216" s="93"/>
      <c r="OZM216" s="93"/>
      <c r="OZP216" s="93"/>
      <c r="OZS216" s="93"/>
      <c r="OZY216" s="93"/>
      <c r="PAH216" s="93"/>
      <c r="PAK216" s="93"/>
      <c r="PAN216" s="93"/>
      <c r="PAQ216" s="93"/>
      <c r="PBC216" s="93"/>
      <c r="PBI216" s="93"/>
      <c r="PBL216" s="93"/>
      <c r="PBO216" s="93"/>
      <c r="PBR216" s="93"/>
      <c r="PBX216" s="93"/>
      <c r="PCA216" s="93"/>
      <c r="PCD216" s="93"/>
      <c r="PCG216" s="93"/>
      <c r="PCI216" s="93"/>
      <c r="PCJ216" s="93"/>
      <c r="PCO216" s="93"/>
      <c r="PCR216" s="93"/>
      <c r="PCU216" s="93"/>
      <c r="PCX216" s="93"/>
      <c r="PDA216" s="93"/>
      <c r="PDD216" s="93"/>
      <c r="PDG216" s="93"/>
      <c r="PDM216" s="93"/>
      <c r="PDP216" s="93"/>
      <c r="PDS216" s="93"/>
      <c r="PDU216" s="93"/>
      <c r="PDV216" s="93"/>
      <c r="PED216" s="93"/>
      <c r="PEG216" s="93"/>
      <c r="PEJ216" s="93"/>
      <c r="PEU216" s="93"/>
      <c r="PEV216" s="93"/>
      <c r="PFA216" s="93"/>
      <c r="PFE216" s="93"/>
      <c r="PFF216" s="93"/>
      <c r="PFN216" s="93"/>
      <c r="PFO216" s="93"/>
      <c r="PGO216" s="93"/>
      <c r="PGP216" s="93"/>
      <c r="PGQ216" s="93"/>
      <c r="PGR216" s="93"/>
      <c r="PGS216" s="93"/>
      <c r="PGT216" s="93"/>
      <c r="PGU216" s="93"/>
      <c r="PGV216" s="93"/>
      <c r="PGW216" s="93"/>
      <c r="PGX216" s="93"/>
      <c r="PGY216" s="93"/>
      <c r="PGZ216" s="93"/>
      <c r="PHA216" s="93"/>
      <c r="PHB216" s="93"/>
      <c r="PHC216" s="93"/>
      <c r="PHD216" s="93"/>
      <c r="PHE216" s="93"/>
      <c r="PHF216" s="93"/>
      <c r="PHG216" s="93"/>
      <c r="PHH216" s="93"/>
      <c r="PHI216" s="93"/>
      <c r="PHJ216" s="93"/>
      <c r="PHK216" s="93"/>
      <c r="PHL216" s="93"/>
      <c r="PHM216" s="93"/>
      <c r="PHN216" s="93"/>
      <c r="PHO216" s="93"/>
      <c r="PHP216" s="93"/>
      <c r="PHQ216" s="93"/>
      <c r="PHR216" s="93"/>
      <c r="PHS216" s="93"/>
      <c r="PHT216" s="93"/>
      <c r="PHU216" s="93"/>
      <c r="PHV216" s="93"/>
      <c r="PHW216" s="93"/>
      <c r="PHX216" s="93"/>
      <c r="PHY216" s="93"/>
      <c r="PHZ216" s="93"/>
      <c r="PIA216" s="93"/>
      <c r="PIB216" s="93"/>
      <c r="PIC216" s="93"/>
      <c r="PID216" s="93"/>
      <c r="PIE216" s="93"/>
      <c r="PIF216" s="93"/>
      <c r="PIG216" s="93"/>
      <c r="PIH216" s="93"/>
      <c r="PII216" s="93"/>
      <c r="PIJ216" s="93"/>
      <c r="PIK216" s="93"/>
      <c r="PIL216" s="93"/>
      <c r="PIM216" s="93"/>
      <c r="PIN216" s="93"/>
      <c r="PIO216" s="93"/>
      <c r="PIP216" s="93"/>
      <c r="PIQ216" s="93"/>
      <c r="PIR216" s="93"/>
      <c r="PIS216" s="93"/>
      <c r="PIT216" s="93"/>
      <c r="PIZ216" s="93"/>
      <c r="PJC216" s="93"/>
      <c r="PJF216" s="93"/>
      <c r="PJI216" s="93"/>
      <c r="PJL216" s="93"/>
      <c r="PJO216" s="93"/>
      <c r="PJU216" s="93"/>
      <c r="PKD216" s="93"/>
      <c r="PKG216" s="93"/>
      <c r="PKJ216" s="93"/>
      <c r="PKM216" s="93"/>
      <c r="PKY216" s="93"/>
      <c r="PLE216" s="93"/>
      <c r="PLH216" s="93"/>
      <c r="PLK216" s="93"/>
      <c r="PLN216" s="93"/>
      <c r="PLT216" s="93"/>
      <c r="PLW216" s="93"/>
      <c r="PLZ216" s="93"/>
      <c r="PMC216" s="93"/>
      <c r="PME216" s="93"/>
      <c r="PMF216" s="93"/>
      <c r="PMK216" s="93"/>
      <c r="PMN216" s="93"/>
      <c r="PMQ216" s="93"/>
      <c r="PMT216" s="93"/>
      <c r="PMW216" s="93"/>
      <c r="PMZ216" s="93"/>
      <c r="PNC216" s="93"/>
      <c r="PNI216" s="93"/>
      <c r="PNL216" s="93"/>
      <c r="PNO216" s="93"/>
      <c r="PNQ216" s="93"/>
      <c r="PNR216" s="93"/>
      <c r="PNZ216" s="93"/>
      <c r="POC216" s="93"/>
      <c r="POF216" s="93"/>
      <c r="POQ216" s="93"/>
      <c r="POR216" s="93"/>
      <c r="POW216" s="93"/>
      <c r="PPA216" s="93"/>
      <c r="PPB216" s="93"/>
      <c r="PPJ216" s="93"/>
      <c r="PPK216" s="93"/>
      <c r="PQK216" s="93"/>
      <c r="PQL216" s="93"/>
      <c r="PQM216" s="93"/>
      <c r="PQN216" s="93"/>
      <c r="PQO216" s="93"/>
      <c r="PQP216" s="93"/>
      <c r="PQQ216" s="93"/>
      <c r="PQR216" s="93"/>
      <c r="PQS216" s="93"/>
      <c r="PQT216" s="93"/>
      <c r="PQU216" s="93"/>
      <c r="PQV216" s="93"/>
      <c r="PQW216" s="93"/>
      <c r="PQX216" s="93"/>
      <c r="PQY216" s="93"/>
      <c r="PQZ216" s="93"/>
      <c r="PRA216" s="93"/>
      <c r="PRB216" s="93"/>
      <c r="PRC216" s="93"/>
      <c r="PRD216" s="93"/>
      <c r="PRE216" s="93"/>
      <c r="PRF216" s="93"/>
      <c r="PRG216" s="93"/>
      <c r="PRH216" s="93"/>
      <c r="PRI216" s="93"/>
      <c r="PRJ216" s="93"/>
      <c r="PRK216" s="93"/>
      <c r="PRL216" s="93"/>
      <c r="PRM216" s="93"/>
      <c r="PRN216" s="93"/>
      <c r="PRO216" s="93"/>
      <c r="PRP216" s="93"/>
      <c r="PRQ216" s="93"/>
      <c r="PRR216" s="93"/>
      <c r="PRS216" s="93"/>
      <c r="PRT216" s="93"/>
      <c r="PRU216" s="93"/>
      <c r="PRV216" s="93"/>
      <c r="PRW216" s="93"/>
      <c r="PRX216" s="93"/>
      <c r="PRY216" s="93"/>
      <c r="PRZ216" s="93"/>
      <c r="PSA216" s="93"/>
      <c r="PSB216" s="93"/>
      <c r="PSC216" s="93"/>
      <c r="PSD216" s="93"/>
      <c r="PSE216" s="93"/>
      <c r="PSF216" s="93"/>
      <c r="PSG216" s="93"/>
      <c r="PSH216" s="93"/>
      <c r="PSI216" s="93"/>
      <c r="PSJ216" s="93"/>
      <c r="PSK216" s="93"/>
      <c r="PSL216" s="93"/>
      <c r="PSM216" s="93"/>
      <c r="PSN216" s="93"/>
      <c r="PSO216" s="93"/>
      <c r="PSP216" s="93"/>
      <c r="PSV216" s="93"/>
      <c r="PSY216" s="93"/>
      <c r="PTB216" s="93"/>
      <c r="PTE216" s="93"/>
      <c r="PTH216" s="93"/>
      <c r="PTK216" s="93"/>
      <c r="PTQ216" s="93"/>
      <c r="PTZ216" s="93"/>
      <c r="PUC216" s="93"/>
      <c r="PUF216" s="93"/>
      <c r="PUI216" s="93"/>
      <c r="PUU216" s="93"/>
      <c r="PVA216" s="93"/>
      <c r="PVD216" s="93"/>
      <c r="PVG216" s="93"/>
      <c r="PVJ216" s="93"/>
      <c r="PVP216" s="93"/>
      <c r="PVS216" s="93"/>
      <c r="PVV216" s="93"/>
      <c r="PVY216" s="93"/>
      <c r="PWA216" s="93"/>
      <c r="PWB216" s="93"/>
      <c r="PWG216" s="93"/>
      <c r="PWJ216" s="93"/>
      <c r="PWM216" s="93"/>
      <c r="PWP216" s="93"/>
      <c r="PWS216" s="93"/>
      <c r="PWV216" s="93"/>
      <c r="PWY216" s="93"/>
      <c r="PXE216" s="93"/>
      <c r="PXH216" s="93"/>
      <c r="PXK216" s="93"/>
      <c r="PXM216" s="93"/>
      <c r="PXN216" s="93"/>
      <c r="PXV216" s="93"/>
      <c r="PXY216" s="93"/>
      <c r="PYB216" s="93"/>
      <c r="PYM216" s="93"/>
      <c r="PYN216" s="93"/>
      <c r="PYS216" s="93"/>
      <c r="PYW216" s="93"/>
      <c r="PYX216" s="93"/>
      <c r="PZF216" s="93"/>
      <c r="PZG216" s="93"/>
      <c r="QAG216" s="93"/>
      <c r="QAH216" s="93"/>
      <c r="QAI216" s="93"/>
      <c r="QAJ216" s="93"/>
      <c r="QAK216" s="93"/>
      <c r="QAL216" s="93"/>
      <c r="QAM216" s="93"/>
      <c r="QAN216" s="93"/>
      <c r="QAO216" s="93"/>
      <c r="QAP216" s="93"/>
      <c r="QAQ216" s="93"/>
      <c r="QAR216" s="93"/>
      <c r="QAS216" s="93"/>
      <c r="QAT216" s="93"/>
      <c r="QAU216" s="93"/>
      <c r="QAV216" s="93"/>
      <c r="QAW216" s="93"/>
      <c r="QAX216" s="93"/>
      <c r="QAY216" s="93"/>
      <c r="QAZ216" s="93"/>
      <c r="QBA216" s="93"/>
      <c r="QBB216" s="93"/>
      <c r="QBC216" s="93"/>
      <c r="QBD216" s="93"/>
      <c r="QBE216" s="93"/>
      <c r="QBF216" s="93"/>
      <c r="QBG216" s="93"/>
      <c r="QBH216" s="93"/>
      <c r="QBI216" s="93"/>
      <c r="QBJ216" s="93"/>
      <c r="QBK216" s="93"/>
      <c r="QBL216" s="93"/>
      <c r="QBM216" s="93"/>
      <c r="QBN216" s="93"/>
      <c r="QBO216" s="93"/>
      <c r="QBP216" s="93"/>
      <c r="QBQ216" s="93"/>
      <c r="QBR216" s="93"/>
      <c r="QBS216" s="93"/>
      <c r="QBT216" s="93"/>
      <c r="QBU216" s="93"/>
      <c r="QBV216" s="93"/>
      <c r="QBW216" s="93"/>
      <c r="QBX216" s="93"/>
      <c r="QBY216" s="93"/>
      <c r="QBZ216" s="93"/>
      <c r="QCA216" s="93"/>
      <c r="QCB216" s="93"/>
      <c r="QCC216" s="93"/>
      <c r="QCD216" s="93"/>
      <c r="QCE216" s="93"/>
      <c r="QCF216" s="93"/>
      <c r="QCG216" s="93"/>
      <c r="QCH216" s="93"/>
      <c r="QCI216" s="93"/>
      <c r="QCJ216" s="93"/>
      <c r="QCK216" s="93"/>
      <c r="QCL216" s="93"/>
      <c r="QCR216" s="93"/>
      <c r="QCU216" s="93"/>
      <c r="QCX216" s="93"/>
      <c r="QDA216" s="93"/>
      <c r="QDD216" s="93"/>
      <c r="QDG216" s="93"/>
      <c r="QDM216" s="93"/>
      <c r="QDV216" s="93"/>
      <c r="QDY216" s="93"/>
      <c r="QEB216" s="93"/>
      <c r="QEE216" s="93"/>
      <c r="QEQ216" s="93"/>
      <c r="QEW216" s="93"/>
      <c r="QEZ216" s="93"/>
      <c r="QFC216" s="93"/>
      <c r="QFF216" s="93"/>
      <c r="QFL216" s="93"/>
      <c r="QFO216" s="93"/>
      <c r="QFR216" s="93"/>
      <c r="QFU216" s="93"/>
      <c r="QFW216" s="93"/>
      <c r="QFX216" s="93"/>
      <c r="QGC216" s="93"/>
      <c r="QGF216" s="93"/>
      <c r="QGI216" s="93"/>
      <c r="QGL216" s="93"/>
      <c r="QGO216" s="93"/>
      <c r="QGR216" s="93"/>
      <c r="QGU216" s="93"/>
      <c r="QHA216" s="93"/>
      <c r="QHD216" s="93"/>
      <c r="QHG216" s="93"/>
      <c r="QHI216" s="93"/>
      <c r="QHJ216" s="93"/>
      <c r="QHR216" s="93"/>
      <c r="QHU216" s="93"/>
      <c r="QHX216" s="93"/>
      <c r="QII216" s="93"/>
      <c r="QIJ216" s="93"/>
      <c r="QIO216" s="93"/>
      <c r="QIS216" s="93"/>
      <c r="QIT216" s="93"/>
      <c r="QJB216" s="93"/>
      <c r="QJC216" s="93"/>
      <c r="QKC216" s="93"/>
      <c r="QKD216" s="93"/>
      <c r="QKE216" s="93"/>
      <c r="QKF216" s="93"/>
      <c r="QKG216" s="93"/>
      <c r="QKH216" s="93"/>
      <c r="QKI216" s="93"/>
      <c r="QKJ216" s="93"/>
      <c r="QKK216" s="93"/>
      <c r="QKL216" s="93"/>
      <c r="QKM216" s="93"/>
      <c r="QKN216" s="93"/>
      <c r="QKO216" s="93"/>
      <c r="QKP216" s="93"/>
      <c r="QKQ216" s="93"/>
      <c r="QKR216" s="93"/>
      <c r="QKS216" s="93"/>
      <c r="QKT216" s="93"/>
      <c r="QKU216" s="93"/>
      <c r="QKV216" s="93"/>
      <c r="QKW216" s="93"/>
      <c r="QKX216" s="93"/>
      <c r="QKY216" s="93"/>
      <c r="QKZ216" s="93"/>
      <c r="QLA216" s="93"/>
      <c r="QLB216" s="93"/>
      <c r="QLC216" s="93"/>
      <c r="QLD216" s="93"/>
      <c r="QLE216" s="93"/>
      <c r="QLF216" s="93"/>
      <c r="QLG216" s="93"/>
      <c r="QLH216" s="93"/>
      <c r="QLI216" s="93"/>
      <c r="QLJ216" s="93"/>
      <c r="QLK216" s="93"/>
      <c r="QLL216" s="93"/>
      <c r="QLM216" s="93"/>
      <c r="QLN216" s="93"/>
      <c r="QLO216" s="93"/>
      <c r="QLP216" s="93"/>
      <c r="QLQ216" s="93"/>
      <c r="QLR216" s="93"/>
      <c r="QLS216" s="93"/>
      <c r="QLT216" s="93"/>
      <c r="QLU216" s="93"/>
      <c r="QLV216" s="93"/>
      <c r="QLW216" s="93"/>
      <c r="QLX216" s="93"/>
      <c r="QLY216" s="93"/>
      <c r="QLZ216" s="93"/>
      <c r="QMA216" s="93"/>
      <c r="QMB216" s="93"/>
      <c r="QMC216" s="93"/>
      <c r="QMD216" s="93"/>
      <c r="QME216" s="93"/>
      <c r="QMF216" s="93"/>
      <c r="QMG216" s="93"/>
      <c r="QMH216" s="93"/>
      <c r="QMN216" s="93"/>
      <c r="QMQ216" s="93"/>
      <c r="QMT216" s="93"/>
      <c r="QMW216" s="93"/>
      <c r="QMZ216" s="93"/>
      <c r="QNC216" s="93"/>
      <c r="QNI216" s="93"/>
      <c r="QNR216" s="93"/>
      <c r="QNU216" s="93"/>
      <c r="QNX216" s="93"/>
      <c r="QOA216" s="93"/>
      <c r="QOM216" s="93"/>
      <c r="QOS216" s="93"/>
      <c r="QOV216" s="93"/>
      <c r="QOY216" s="93"/>
      <c r="QPB216" s="93"/>
      <c r="QPH216" s="93"/>
      <c r="QPK216" s="93"/>
      <c r="QPN216" s="93"/>
      <c r="QPQ216" s="93"/>
      <c r="QPS216" s="93"/>
      <c r="QPT216" s="93"/>
      <c r="QPY216" s="93"/>
      <c r="QQB216" s="93"/>
      <c r="QQE216" s="93"/>
      <c r="QQH216" s="93"/>
      <c r="QQK216" s="93"/>
      <c r="QQN216" s="93"/>
      <c r="QQQ216" s="93"/>
      <c r="QQW216" s="93"/>
      <c r="QQZ216" s="93"/>
      <c r="QRC216" s="93"/>
      <c r="QRE216" s="93"/>
      <c r="QRF216" s="93"/>
      <c r="QRN216" s="93"/>
      <c r="QRQ216" s="93"/>
      <c r="QRT216" s="93"/>
      <c r="QSE216" s="93"/>
      <c r="QSF216" s="93"/>
      <c r="QSK216" s="93"/>
      <c r="QSO216" s="93"/>
      <c r="QSP216" s="93"/>
      <c r="QSX216" s="93"/>
      <c r="QSY216" s="93"/>
      <c r="QTY216" s="93"/>
      <c r="QTZ216" s="93"/>
      <c r="QUA216" s="93"/>
      <c r="QUB216" s="93"/>
      <c r="QUC216" s="93"/>
      <c r="QUD216" s="93"/>
      <c r="QUE216" s="93"/>
      <c r="QUF216" s="93"/>
      <c r="QUG216" s="93"/>
      <c r="QUH216" s="93"/>
      <c r="QUI216" s="93"/>
      <c r="QUJ216" s="93"/>
      <c r="QUK216" s="93"/>
      <c r="QUL216" s="93"/>
      <c r="QUM216" s="93"/>
      <c r="QUN216" s="93"/>
      <c r="QUO216" s="93"/>
      <c r="QUP216" s="93"/>
      <c r="QUQ216" s="93"/>
      <c r="QUR216" s="93"/>
      <c r="QUS216" s="93"/>
      <c r="QUT216" s="93"/>
      <c r="QUU216" s="93"/>
      <c r="QUV216" s="93"/>
      <c r="QUW216" s="93"/>
      <c r="QUX216" s="93"/>
      <c r="QUY216" s="93"/>
      <c r="QUZ216" s="93"/>
      <c r="QVA216" s="93"/>
      <c r="QVB216" s="93"/>
      <c r="QVC216" s="93"/>
      <c r="QVD216" s="93"/>
      <c r="QVE216" s="93"/>
      <c r="QVF216" s="93"/>
      <c r="QVG216" s="93"/>
      <c r="QVH216" s="93"/>
      <c r="QVI216" s="93"/>
      <c r="QVJ216" s="93"/>
      <c r="QVK216" s="93"/>
      <c r="QVL216" s="93"/>
      <c r="QVM216" s="93"/>
      <c r="QVN216" s="93"/>
      <c r="QVO216" s="93"/>
      <c r="QVP216" s="93"/>
      <c r="QVQ216" s="93"/>
      <c r="QVR216" s="93"/>
      <c r="QVS216" s="93"/>
      <c r="QVT216" s="93"/>
      <c r="QVU216" s="93"/>
      <c r="QVV216" s="93"/>
      <c r="QVW216" s="93"/>
      <c r="QVX216" s="93"/>
      <c r="QVY216" s="93"/>
      <c r="QVZ216" s="93"/>
      <c r="QWA216" s="93"/>
      <c r="QWB216" s="93"/>
      <c r="QWC216" s="93"/>
      <c r="QWD216" s="93"/>
      <c r="QWJ216" s="93"/>
      <c r="QWM216" s="93"/>
      <c r="QWP216" s="93"/>
      <c r="QWS216" s="93"/>
      <c r="QWV216" s="93"/>
      <c r="QWY216" s="93"/>
      <c r="QXE216" s="93"/>
      <c r="QXN216" s="93"/>
      <c r="QXQ216" s="93"/>
      <c r="QXT216" s="93"/>
      <c r="QXW216" s="93"/>
      <c r="QYI216" s="93"/>
      <c r="QYO216" s="93"/>
      <c r="QYR216" s="93"/>
      <c r="QYU216" s="93"/>
      <c r="QYX216" s="93"/>
      <c r="QZD216" s="93"/>
      <c r="QZG216" s="93"/>
      <c r="QZJ216" s="93"/>
      <c r="QZM216" s="93"/>
      <c r="QZO216" s="93"/>
      <c r="QZP216" s="93"/>
      <c r="QZU216" s="93"/>
      <c r="QZX216" s="93"/>
      <c r="RAA216" s="93"/>
      <c r="RAD216" s="93"/>
      <c r="RAG216" s="93"/>
      <c r="RAJ216" s="93"/>
      <c r="RAM216" s="93"/>
      <c r="RAS216" s="93"/>
      <c r="RAV216" s="93"/>
      <c r="RAY216" s="93"/>
      <c r="RBA216" s="93"/>
      <c r="RBB216" s="93"/>
      <c r="RBJ216" s="93"/>
      <c r="RBM216" s="93"/>
      <c r="RBP216" s="93"/>
      <c r="RCA216" s="93"/>
      <c r="RCB216" s="93"/>
      <c r="RCG216" s="93"/>
      <c r="RCK216" s="93"/>
      <c r="RCL216" s="93"/>
      <c r="RCT216" s="93"/>
      <c r="RCU216" s="93"/>
      <c r="RDU216" s="93"/>
      <c r="RDV216" s="93"/>
      <c r="RDW216" s="93"/>
      <c r="RDX216" s="93"/>
      <c r="RDY216" s="93"/>
      <c r="RDZ216" s="93"/>
      <c r="REA216" s="93"/>
      <c r="REB216" s="93"/>
      <c r="REC216" s="93"/>
      <c r="RED216" s="93"/>
      <c r="REE216" s="93"/>
      <c r="REF216" s="93"/>
      <c r="REG216" s="93"/>
      <c r="REH216" s="93"/>
      <c r="REI216" s="93"/>
      <c r="REJ216" s="93"/>
      <c r="REK216" s="93"/>
      <c r="REL216" s="93"/>
      <c r="REM216" s="93"/>
      <c r="REN216" s="93"/>
      <c r="REO216" s="93"/>
      <c r="REP216" s="93"/>
      <c r="REQ216" s="93"/>
      <c r="RER216" s="93"/>
      <c r="RES216" s="93"/>
      <c r="RET216" s="93"/>
      <c r="REU216" s="93"/>
      <c r="REV216" s="93"/>
      <c r="REW216" s="93"/>
      <c r="REX216" s="93"/>
      <c r="REY216" s="93"/>
      <c r="REZ216" s="93"/>
      <c r="RFA216" s="93"/>
      <c r="RFB216" s="93"/>
      <c r="RFC216" s="93"/>
      <c r="RFD216" s="93"/>
      <c r="RFE216" s="93"/>
      <c r="RFF216" s="93"/>
      <c r="RFG216" s="93"/>
      <c r="RFH216" s="93"/>
      <c r="RFI216" s="93"/>
      <c r="RFJ216" s="93"/>
      <c r="RFK216" s="93"/>
      <c r="RFL216" s="93"/>
      <c r="RFM216" s="93"/>
      <c r="RFN216" s="93"/>
      <c r="RFO216" s="93"/>
      <c r="RFP216" s="93"/>
      <c r="RFQ216" s="93"/>
      <c r="RFR216" s="93"/>
      <c r="RFS216" s="93"/>
      <c r="RFT216" s="93"/>
      <c r="RFU216" s="93"/>
      <c r="RFV216" s="93"/>
      <c r="RFW216" s="93"/>
      <c r="RFX216" s="93"/>
      <c r="RFY216" s="93"/>
      <c r="RFZ216" s="93"/>
      <c r="RGF216" s="93"/>
      <c r="RGI216" s="93"/>
      <c r="RGL216" s="93"/>
      <c r="RGO216" s="93"/>
      <c r="RGR216" s="93"/>
      <c r="RGU216" s="93"/>
      <c r="RHA216" s="93"/>
      <c r="RHJ216" s="93"/>
      <c r="RHM216" s="93"/>
      <c r="RHP216" s="93"/>
      <c r="RHS216" s="93"/>
      <c r="RIE216" s="93"/>
      <c r="RIK216" s="93"/>
      <c r="RIN216" s="93"/>
      <c r="RIQ216" s="93"/>
      <c r="RIT216" s="93"/>
      <c r="RIZ216" s="93"/>
      <c r="RJC216" s="93"/>
      <c r="RJF216" s="93"/>
      <c r="RJI216" s="93"/>
      <c r="RJK216" s="93"/>
      <c r="RJL216" s="93"/>
      <c r="RJQ216" s="93"/>
      <c r="RJT216" s="93"/>
      <c r="RJW216" s="93"/>
      <c r="RJZ216" s="93"/>
      <c r="RKC216" s="93"/>
      <c r="RKF216" s="93"/>
      <c r="RKI216" s="93"/>
      <c r="RKO216" s="93"/>
      <c r="RKR216" s="93"/>
      <c r="RKU216" s="93"/>
      <c r="RKW216" s="93"/>
      <c r="RKX216" s="93"/>
      <c r="RLF216" s="93"/>
      <c r="RLI216" s="93"/>
      <c r="RLL216" s="93"/>
      <c r="RLW216" s="93"/>
      <c r="RLX216" s="93"/>
      <c r="RMC216" s="93"/>
      <c r="RMG216" s="93"/>
      <c r="RMH216" s="93"/>
      <c r="RMP216" s="93"/>
      <c r="RMQ216" s="93"/>
      <c r="RNQ216" s="93"/>
      <c r="RNR216" s="93"/>
      <c r="RNS216" s="93"/>
      <c r="RNT216" s="93"/>
      <c r="RNU216" s="93"/>
      <c r="RNV216" s="93"/>
      <c r="RNW216" s="93"/>
      <c r="RNX216" s="93"/>
      <c r="RNY216" s="93"/>
      <c r="RNZ216" s="93"/>
      <c r="ROA216" s="93"/>
      <c r="ROB216" s="93"/>
      <c r="ROC216" s="93"/>
      <c r="ROD216" s="93"/>
      <c r="ROE216" s="93"/>
      <c r="ROF216" s="93"/>
      <c r="ROG216" s="93"/>
      <c r="ROH216" s="93"/>
      <c r="ROI216" s="93"/>
      <c r="ROJ216" s="93"/>
      <c r="ROK216" s="93"/>
      <c r="ROL216" s="93"/>
      <c r="ROM216" s="93"/>
      <c r="RON216" s="93"/>
      <c r="ROO216" s="93"/>
      <c r="ROP216" s="93"/>
      <c r="ROQ216" s="93"/>
      <c r="ROR216" s="93"/>
      <c r="ROS216" s="93"/>
      <c r="ROT216" s="93"/>
      <c r="ROU216" s="93"/>
      <c r="ROV216" s="93"/>
      <c r="ROW216" s="93"/>
      <c r="ROX216" s="93"/>
      <c r="ROY216" s="93"/>
      <c r="ROZ216" s="93"/>
      <c r="RPA216" s="93"/>
      <c r="RPB216" s="93"/>
      <c r="RPC216" s="93"/>
      <c r="RPD216" s="93"/>
      <c r="RPE216" s="93"/>
      <c r="RPF216" s="93"/>
      <c r="RPG216" s="93"/>
      <c r="RPH216" s="93"/>
      <c r="RPI216" s="93"/>
      <c r="RPJ216" s="93"/>
      <c r="RPK216" s="93"/>
      <c r="RPL216" s="93"/>
      <c r="RPM216" s="93"/>
      <c r="RPN216" s="93"/>
      <c r="RPO216" s="93"/>
      <c r="RPP216" s="93"/>
      <c r="RPQ216" s="93"/>
      <c r="RPR216" s="93"/>
      <c r="RPS216" s="93"/>
      <c r="RPT216" s="93"/>
      <c r="RPU216" s="93"/>
      <c r="RPV216" s="93"/>
      <c r="RQB216" s="93"/>
      <c r="RQE216" s="93"/>
      <c r="RQH216" s="93"/>
      <c r="RQK216" s="93"/>
      <c r="RQN216" s="93"/>
      <c r="RQQ216" s="93"/>
      <c r="RQW216" s="93"/>
      <c r="RRF216" s="93"/>
      <c r="RRI216" s="93"/>
      <c r="RRL216" s="93"/>
      <c r="RRO216" s="93"/>
      <c r="RSA216" s="93"/>
      <c r="RSG216" s="93"/>
      <c r="RSJ216" s="93"/>
      <c r="RSM216" s="93"/>
      <c r="RSP216" s="93"/>
      <c r="RSV216" s="93"/>
      <c r="RSY216" s="93"/>
      <c r="RTB216" s="93"/>
      <c r="RTE216" s="93"/>
      <c r="RTG216" s="93"/>
      <c r="RTH216" s="93"/>
      <c r="RTM216" s="93"/>
      <c r="RTP216" s="93"/>
      <c r="RTS216" s="93"/>
      <c r="RTV216" s="93"/>
      <c r="RTY216" s="93"/>
      <c r="RUB216" s="93"/>
      <c r="RUE216" s="93"/>
      <c r="RUK216" s="93"/>
      <c r="RUN216" s="93"/>
      <c r="RUQ216" s="93"/>
      <c r="RUS216" s="93"/>
      <c r="RUT216" s="93"/>
      <c r="RVB216" s="93"/>
      <c r="RVE216" s="93"/>
      <c r="RVH216" s="93"/>
      <c r="RVS216" s="93"/>
      <c r="RVT216" s="93"/>
      <c r="RVY216" s="93"/>
      <c r="RWC216" s="93"/>
      <c r="RWD216" s="93"/>
      <c r="RWL216" s="93"/>
      <c r="RWM216" s="93"/>
      <c r="RXM216" s="93"/>
      <c r="RXN216" s="93"/>
      <c r="RXO216" s="93"/>
      <c r="RXP216" s="93"/>
      <c r="RXQ216" s="93"/>
      <c r="RXR216" s="93"/>
      <c r="RXS216" s="93"/>
      <c r="RXT216" s="93"/>
      <c r="RXU216" s="93"/>
      <c r="RXV216" s="93"/>
      <c r="RXW216" s="93"/>
      <c r="RXX216" s="93"/>
      <c r="RXY216" s="93"/>
      <c r="RXZ216" s="93"/>
      <c r="RYA216" s="93"/>
      <c r="RYB216" s="93"/>
      <c r="RYC216" s="93"/>
      <c r="RYD216" s="93"/>
      <c r="RYE216" s="93"/>
      <c r="RYF216" s="93"/>
      <c r="RYG216" s="93"/>
      <c r="RYH216" s="93"/>
      <c r="RYI216" s="93"/>
      <c r="RYJ216" s="93"/>
      <c r="RYK216" s="93"/>
      <c r="RYL216" s="93"/>
      <c r="RYM216" s="93"/>
      <c r="RYN216" s="93"/>
      <c r="RYO216" s="93"/>
      <c r="RYP216" s="93"/>
      <c r="RYQ216" s="93"/>
      <c r="RYR216" s="93"/>
      <c r="RYS216" s="93"/>
      <c r="RYT216" s="93"/>
      <c r="RYU216" s="93"/>
      <c r="RYV216" s="93"/>
      <c r="RYW216" s="93"/>
      <c r="RYX216" s="93"/>
      <c r="RYY216" s="93"/>
      <c r="RYZ216" s="93"/>
      <c r="RZA216" s="93"/>
      <c r="RZB216" s="93"/>
      <c r="RZC216" s="93"/>
      <c r="RZD216" s="93"/>
      <c r="RZE216" s="93"/>
      <c r="RZF216" s="93"/>
      <c r="RZG216" s="93"/>
      <c r="RZH216" s="93"/>
      <c r="RZI216" s="93"/>
      <c r="RZJ216" s="93"/>
      <c r="RZK216" s="93"/>
      <c r="RZL216" s="93"/>
      <c r="RZM216" s="93"/>
      <c r="RZN216" s="93"/>
      <c r="RZO216" s="93"/>
      <c r="RZP216" s="93"/>
      <c r="RZQ216" s="93"/>
      <c r="RZR216" s="93"/>
      <c r="RZX216" s="93"/>
      <c r="SAA216" s="93"/>
      <c r="SAD216" s="93"/>
      <c r="SAG216" s="93"/>
      <c r="SAJ216" s="93"/>
      <c r="SAM216" s="93"/>
      <c r="SAS216" s="93"/>
      <c r="SBB216" s="93"/>
      <c r="SBE216" s="93"/>
      <c r="SBH216" s="93"/>
      <c r="SBK216" s="93"/>
      <c r="SBW216" s="93"/>
      <c r="SCC216" s="93"/>
      <c r="SCF216" s="93"/>
      <c r="SCI216" s="93"/>
      <c r="SCL216" s="93"/>
      <c r="SCR216" s="93"/>
      <c r="SCU216" s="93"/>
      <c r="SCX216" s="93"/>
      <c r="SDA216" s="93"/>
      <c r="SDC216" s="93"/>
      <c r="SDD216" s="93"/>
      <c r="SDI216" s="93"/>
      <c r="SDL216" s="93"/>
      <c r="SDO216" s="93"/>
      <c r="SDR216" s="93"/>
      <c r="SDU216" s="93"/>
      <c r="SDX216" s="93"/>
      <c r="SEA216" s="93"/>
      <c r="SEG216" s="93"/>
      <c r="SEJ216" s="93"/>
      <c r="SEM216" s="93"/>
      <c r="SEO216" s="93"/>
      <c r="SEP216" s="93"/>
      <c r="SEX216" s="93"/>
      <c r="SFA216" s="93"/>
      <c r="SFD216" s="93"/>
      <c r="SFO216" s="93"/>
      <c r="SFP216" s="93"/>
      <c r="SFU216" s="93"/>
      <c r="SFY216" s="93"/>
      <c r="SFZ216" s="93"/>
      <c r="SGH216" s="93"/>
      <c r="SGI216" s="93"/>
      <c r="SHI216" s="93"/>
      <c r="SHJ216" s="93"/>
      <c r="SHK216" s="93"/>
      <c r="SHL216" s="93"/>
      <c r="SHM216" s="93"/>
      <c r="SHN216" s="93"/>
      <c r="SHO216" s="93"/>
      <c r="SHP216" s="93"/>
      <c r="SHQ216" s="93"/>
      <c r="SHR216" s="93"/>
      <c r="SHS216" s="93"/>
      <c r="SHT216" s="93"/>
      <c r="SHU216" s="93"/>
      <c r="SHV216" s="93"/>
      <c r="SHW216" s="93"/>
      <c r="SHX216" s="93"/>
      <c r="SHY216" s="93"/>
      <c r="SHZ216" s="93"/>
      <c r="SIA216" s="93"/>
      <c r="SIB216" s="93"/>
      <c r="SIC216" s="93"/>
      <c r="SID216" s="93"/>
      <c r="SIE216" s="93"/>
      <c r="SIF216" s="93"/>
      <c r="SIG216" s="93"/>
      <c r="SIH216" s="93"/>
      <c r="SII216" s="93"/>
      <c r="SIJ216" s="93"/>
      <c r="SIK216" s="93"/>
      <c r="SIL216" s="93"/>
      <c r="SIM216" s="93"/>
      <c r="SIN216" s="93"/>
      <c r="SIO216" s="93"/>
      <c r="SIP216" s="93"/>
      <c r="SIQ216" s="93"/>
      <c r="SIR216" s="93"/>
      <c r="SIS216" s="93"/>
      <c r="SIT216" s="93"/>
      <c r="SIU216" s="93"/>
      <c r="SIV216" s="93"/>
      <c r="SIW216" s="93"/>
      <c r="SIX216" s="93"/>
      <c r="SIY216" s="93"/>
      <c r="SIZ216" s="93"/>
      <c r="SJA216" s="93"/>
      <c r="SJB216" s="93"/>
      <c r="SJC216" s="93"/>
      <c r="SJD216" s="93"/>
      <c r="SJE216" s="93"/>
      <c r="SJF216" s="93"/>
      <c r="SJG216" s="93"/>
      <c r="SJH216" s="93"/>
      <c r="SJI216" s="93"/>
      <c r="SJJ216" s="93"/>
      <c r="SJK216" s="93"/>
      <c r="SJL216" s="93"/>
      <c r="SJM216" s="93"/>
      <c r="SJN216" s="93"/>
      <c r="SJT216" s="93"/>
      <c r="SJW216" s="93"/>
      <c r="SJZ216" s="93"/>
      <c r="SKC216" s="93"/>
      <c r="SKF216" s="93"/>
      <c r="SKI216" s="93"/>
      <c r="SKO216" s="93"/>
      <c r="SKX216" s="93"/>
      <c r="SLA216" s="93"/>
      <c r="SLD216" s="93"/>
      <c r="SLG216" s="93"/>
      <c r="SLS216" s="93"/>
      <c r="SLY216" s="93"/>
      <c r="SMB216" s="93"/>
      <c r="SME216" s="93"/>
      <c r="SMH216" s="93"/>
      <c r="SMN216" s="93"/>
      <c r="SMQ216" s="93"/>
      <c r="SMT216" s="93"/>
      <c r="SMW216" s="93"/>
      <c r="SMY216" s="93"/>
      <c r="SMZ216" s="93"/>
      <c r="SNE216" s="93"/>
      <c r="SNH216" s="93"/>
      <c r="SNK216" s="93"/>
      <c r="SNN216" s="93"/>
      <c r="SNQ216" s="93"/>
      <c r="SNT216" s="93"/>
      <c r="SNW216" s="93"/>
      <c r="SOC216" s="93"/>
      <c r="SOF216" s="93"/>
      <c r="SOI216" s="93"/>
      <c r="SOK216" s="93"/>
      <c r="SOL216" s="93"/>
      <c r="SOT216" s="93"/>
      <c r="SOW216" s="93"/>
      <c r="SOZ216" s="93"/>
      <c r="SPK216" s="93"/>
      <c r="SPL216" s="93"/>
      <c r="SPQ216" s="93"/>
      <c r="SPU216" s="93"/>
      <c r="SPV216" s="93"/>
      <c r="SQD216" s="93"/>
      <c r="SQE216" s="93"/>
      <c r="SRE216" s="93"/>
      <c r="SRF216" s="93"/>
      <c r="SRG216" s="93"/>
      <c r="SRH216" s="93"/>
      <c r="SRI216" s="93"/>
      <c r="SRJ216" s="93"/>
      <c r="SRK216" s="93"/>
      <c r="SRL216" s="93"/>
      <c r="SRM216" s="93"/>
      <c r="SRN216" s="93"/>
      <c r="SRO216" s="93"/>
      <c r="SRP216" s="93"/>
      <c r="SRQ216" s="93"/>
      <c r="SRR216" s="93"/>
      <c r="SRS216" s="93"/>
      <c r="SRT216" s="93"/>
      <c r="SRU216" s="93"/>
      <c r="SRV216" s="93"/>
      <c r="SRW216" s="93"/>
      <c r="SRX216" s="93"/>
      <c r="SRY216" s="93"/>
      <c r="SRZ216" s="93"/>
      <c r="SSA216" s="93"/>
      <c r="SSB216" s="93"/>
      <c r="SSC216" s="93"/>
      <c r="SSD216" s="93"/>
      <c r="SSE216" s="93"/>
      <c r="SSF216" s="93"/>
      <c r="SSG216" s="93"/>
      <c r="SSH216" s="93"/>
      <c r="SSI216" s="93"/>
      <c r="SSJ216" s="93"/>
      <c r="SSK216" s="93"/>
      <c r="SSL216" s="93"/>
      <c r="SSM216" s="93"/>
      <c r="SSN216" s="93"/>
      <c r="SSO216" s="93"/>
      <c r="SSP216" s="93"/>
      <c r="SSQ216" s="93"/>
      <c r="SSR216" s="93"/>
      <c r="SSS216" s="93"/>
      <c r="SST216" s="93"/>
      <c r="SSU216" s="93"/>
      <c r="SSV216" s="93"/>
      <c r="SSW216" s="93"/>
      <c r="SSX216" s="93"/>
      <c r="SSY216" s="93"/>
      <c r="SSZ216" s="93"/>
      <c r="STA216" s="93"/>
      <c r="STB216" s="93"/>
      <c r="STC216" s="93"/>
      <c r="STD216" s="93"/>
      <c r="STE216" s="93"/>
      <c r="STF216" s="93"/>
      <c r="STG216" s="93"/>
      <c r="STH216" s="93"/>
      <c r="STI216" s="93"/>
      <c r="STJ216" s="93"/>
      <c r="STP216" s="93"/>
      <c r="STS216" s="93"/>
      <c r="STV216" s="93"/>
      <c r="STY216" s="93"/>
      <c r="SUB216" s="93"/>
      <c r="SUE216" s="93"/>
      <c r="SUK216" s="93"/>
      <c r="SUT216" s="93"/>
      <c r="SUW216" s="93"/>
      <c r="SUZ216" s="93"/>
      <c r="SVC216" s="93"/>
      <c r="SVO216" s="93"/>
      <c r="SVU216" s="93"/>
      <c r="SVX216" s="93"/>
      <c r="SWA216" s="93"/>
      <c r="SWD216" s="93"/>
      <c r="SWJ216" s="93"/>
      <c r="SWM216" s="93"/>
      <c r="SWP216" s="93"/>
      <c r="SWS216" s="93"/>
      <c r="SWU216" s="93"/>
      <c r="SWV216" s="93"/>
      <c r="SXA216" s="93"/>
      <c r="SXD216" s="93"/>
      <c r="SXG216" s="93"/>
      <c r="SXJ216" s="93"/>
      <c r="SXM216" s="93"/>
      <c r="SXP216" s="93"/>
      <c r="SXS216" s="93"/>
      <c r="SXY216" s="93"/>
      <c r="SYB216" s="93"/>
      <c r="SYE216" s="93"/>
      <c r="SYG216" s="93"/>
      <c r="SYH216" s="93"/>
      <c r="SYP216" s="93"/>
      <c r="SYS216" s="93"/>
      <c r="SYV216" s="93"/>
      <c r="SZG216" s="93"/>
      <c r="SZH216" s="93"/>
      <c r="SZM216" s="93"/>
      <c r="SZQ216" s="93"/>
      <c r="SZR216" s="93"/>
      <c r="SZZ216" s="93"/>
      <c r="TAA216" s="93"/>
      <c r="TBA216" s="93"/>
      <c r="TBB216" s="93"/>
      <c r="TBC216" s="93"/>
      <c r="TBD216" s="93"/>
      <c r="TBE216" s="93"/>
      <c r="TBF216" s="93"/>
      <c r="TBG216" s="93"/>
      <c r="TBH216" s="93"/>
      <c r="TBI216" s="93"/>
      <c r="TBJ216" s="93"/>
      <c r="TBK216" s="93"/>
      <c r="TBL216" s="93"/>
      <c r="TBM216" s="93"/>
      <c r="TBN216" s="93"/>
      <c r="TBO216" s="93"/>
      <c r="TBP216" s="93"/>
      <c r="TBQ216" s="93"/>
      <c r="TBR216" s="93"/>
      <c r="TBS216" s="93"/>
      <c r="TBT216" s="93"/>
      <c r="TBU216" s="93"/>
      <c r="TBV216" s="93"/>
      <c r="TBW216" s="93"/>
      <c r="TBX216" s="93"/>
      <c r="TBY216" s="93"/>
      <c r="TBZ216" s="93"/>
      <c r="TCA216" s="93"/>
      <c r="TCB216" s="93"/>
      <c r="TCC216" s="93"/>
      <c r="TCD216" s="93"/>
      <c r="TCE216" s="93"/>
      <c r="TCF216" s="93"/>
      <c r="TCG216" s="93"/>
      <c r="TCH216" s="93"/>
      <c r="TCI216" s="93"/>
      <c r="TCJ216" s="93"/>
      <c r="TCK216" s="93"/>
      <c r="TCL216" s="93"/>
      <c r="TCM216" s="93"/>
      <c r="TCN216" s="93"/>
      <c r="TCO216" s="93"/>
      <c r="TCP216" s="93"/>
      <c r="TCQ216" s="93"/>
      <c r="TCR216" s="93"/>
      <c r="TCS216" s="93"/>
      <c r="TCT216" s="93"/>
      <c r="TCU216" s="93"/>
      <c r="TCV216" s="93"/>
      <c r="TCW216" s="93"/>
      <c r="TCX216" s="93"/>
      <c r="TCY216" s="93"/>
      <c r="TCZ216" s="93"/>
      <c r="TDA216" s="93"/>
      <c r="TDB216" s="93"/>
      <c r="TDC216" s="93"/>
      <c r="TDD216" s="93"/>
      <c r="TDE216" s="93"/>
      <c r="TDF216" s="93"/>
      <c r="TDL216" s="93"/>
      <c r="TDO216" s="93"/>
      <c r="TDR216" s="93"/>
      <c r="TDU216" s="93"/>
      <c r="TDX216" s="93"/>
      <c r="TEA216" s="93"/>
      <c r="TEG216" s="93"/>
      <c r="TEP216" s="93"/>
      <c r="TES216" s="93"/>
      <c r="TEV216" s="93"/>
      <c r="TEY216" s="93"/>
      <c r="TFK216" s="93"/>
      <c r="TFQ216" s="93"/>
      <c r="TFT216" s="93"/>
      <c r="TFW216" s="93"/>
      <c r="TFZ216" s="93"/>
      <c r="TGF216" s="93"/>
      <c r="TGI216" s="93"/>
      <c r="TGL216" s="93"/>
      <c r="TGO216" s="93"/>
      <c r="TGQ216" s="93"/>
      <c r="TGR216" s="93"/>
      <c r="TGW216" s="93"/>
      <c r="TGZ216" s="93"/>
      <c r="THC216" s="93"/>
      <c r="THF216" s="93"/>
      <c r="THI216" s="93"/>
      <c r="THL216" s="93"/>
      <c r="THO216" s="93"/>
      <c r="THU216" s="93"/>
      <c r="THX216" s="93"/>
      <c r="TIA216" s="93"/>
      <c r="TIC216" s="93"/>
      <c r="TID216" s="93"/>
      <c r="TIL216" s="93"/>
      <c r="TIO216" s="93"/>
      <c r="TIR216" s="93"/>
      <c r="TJC216" s="93"/>
      <c r="TJD216" s="93"/>
      <c r="TJI216" s="93"/>
      <c r="TJM216" s="93"/>
      <c r="TJN216" s="93"/>
      <c r="TJV216" s="93"/>
      <c r="TJW216" s="93"/>
      <c r="TKW216" s="93"/>
      <c r="TKX216" s="93"/>
      <c r="TKY216" s="93"/>
      <c r="TKZ216" s="93"/>
      <c r="TLA216" s="93"/>
      <c r="TLB216" s="93"/>
      <c r="TLC216" s="93"/>
      <c r="TLD216" s="93"/>
      <c r="TLE216" s="93"/>
      <c r="TLF216" s="93"/>
      <c r="TLG216" s="93"/>
      <c r="TLH216" s="93"/>
      <c r="TLI216" s="93"/>
      <c r="TLJ216" s="93"/>
      <c r="TLK216" s="93"/>
      <c r="TLL216" s="93"/>
      <c r="TLM216" s="93"/>
      <c r="TLN216" s="93"/>
      <c r="TLO216" s="93"/>
      <c r="TLP216" s="93"/>
      <c r="TLQ216" s="93"/>
      <c r="TLR216" s="93"/>
      <c r="TLS216" s="93"/>
      <c r="TLT216" s="93"/>
      <c r="TLU216" s="93"/>
      <c r="TLV216" s="93"/>
      <c r="TLW216" s="93"/>
      <c r="TLX216" s="93"/>
      <c r="TLY216" s="93"/>
      <c r="TLZ216" s="93"/>
      <c r="TMA216" s="93"/>
      <c r="TMB216" s="93"/>
      <c r="TMC216" s="93"/>
      <c r="TMD216" s="93"/>
      <c r="TME216" s="93"/>
      <c r="TMF216" s="93"/>
      <c r="TMG216" s="93"/>
      <c r="TMH216" s="93"/>
      <c r="TMI216" s="93"/>
      <c r="TMJ216" s="93"/>
      <c r="TMK216" s="93"/>
      <c r="TML216" s="93"/>
      <c r="TMM216" s="93"/>
      <c r="TMN216" s="93"/>
      <c r="TMO216" s="93"/>
      <c r="TMP216" s="93"/>
      <c r="TMQ216" s="93"/>
      <c r="TMR216" s="93"/>
      <c r="TMS216" s="93"/>
      <c r="TMT216" s="93"/>
      <c r="TMU216" s="93"/>
      <c r="TMV216" s="93"/>
      <c r="TMW216" s="93"/>
      <c r="TMX216" s="93"/>
      <c r="TMY216" s="93"/>
      <c r="TMZ216" s="93"/>
      <c r="TNA216" s="93"/>
      <c r="TNB216" s="93"/>
      <c r="TNH216" s="93"/>
      <c r="TNK216" s="93"/>
      <c r="TNN216" s="93"/>
      <c r="TNQ216" s="93"/>
      <c r="TNT216" s="93"/>
      <c r="TNW216" s="93"/>
      <c r="TOC216" s="93"/>
      <c r="TOL216" s="93"/>
      <c r="TOO216" s="93"/>
      <c r="TOR216" s="93"/>
      <c r="TOU216" s="93"/>
      <c r="TPG216" s="93"/>
      <c r="TPM216" s="93"/>
      <c r="TPP216" s="93"/>
      <c r="TPS216" s="93"/>
      <c r="TPV216" s="93"/>
      <c r="TQB216" s="93"/>
      <c r="TQE216" s="93"/>
      <c r="TQH216" s="93"/>
      <c r="TQK216" s="93"/>
      <c r="TQM216" s="93"/>
      <c r="TQN216" s="93"/>
      <c r="TQS216" s="93"/>
      <c r="TQV216" s="93"/>
      <c r="TQY216" s="93"/>
      <c r="TRB216" s="93"/>
      <c r="TRE216" s="93"/>
      <c r="TRH216" s="93"/>
      <c r="TRK216" s="93"/>
      <c r="TRQ216" s="93"/>
      <c r="TRT216" s="93"/>
      <c r="TRW216" s="93"/>
      <c r="TRY216" s="93"/>
      <c r="TRZ216" s="93"/>
      <c r="TSH216" s="93"/>
      <c r="TSK216" s="93"/>
      <c r="TSN216" s="93"/>
      <c r="TSY216" s="93"/>
      <c r="TSZ216" s="93"/>
      <c r="TTE216" s="93"/>
      <c r="TTI216" s="93"/>
      <c r="TTJ216" s="93"/>
      <c r="TTR216" s="93"/>
      <c r="TTS216" s="93"/>
      <c r="TUS216" s="93"/>
      <c r="TUT216" s="93"/>
      <c r="TUU216" s="93"/>
      <c r="TUV216" s="93"/>
      <c r="TUW216" s="93"/>
      <c r="TUX216" s="93"/>
      <c r="TUY216" s="93"/>
      <c r="TUZ216" s="93"/>
      <c r="TVA216" s="93"/>
      <c r="TVB216" s="93"/>
      <c r="TVC216" s="93"/>
      <c r="TVD216" s="93"/>
      <c r="TVE216" s="93"/>
      <c r="TVF216" s="93"/>
      <c r="TVG216" s="93"/>
      <c r="TVH216" s="93"/>
      <c r="TVI216" s="93"/>
      <c r="TVJ216" s="93"/>
      <c r="TVK216" s="93"/>
      <c r="TVL216" s="93"/>
      <c r="TVM216" s="93"/>
      <c r="TVN216" s="93"/>
      <c r="TVO216" s="93"/>
      <c r="TVP216" s="93"/>
      <c r="TVQ216" s="93"/>
      <c r="TVR216" s="93"/>
      <c r="TVS216" s="93"/>
      <c r="TVT216" s="93"/>
      <c r="TVU216" s="93"/>
      <c r="TVV216" s="93"/>
      <c r="TVW216" s="93"/>
      <c r="TVX216" s="93"/>
      <c r="TVY216" s="93"/>
      <c r="TVZ216" s="93"/>
      <c r="TWA216" s="93"/>
      <c r="TWB216" s="93"/>
      <c r="TWC216" s="93"/>
      <c r="TWD216" s="93"/>
      <c r="TWE216" s="93"/>
      <c r="TWF216" s="93"/>
      <c r="TWG216" s="93"/>
      <c r="TWH216" s="93"/>
      <c r="TWI216" s="93"/>
      <c r="TWJ216" s="93"/>
      <c r="TWK216" s="93"/>
      <c r="TWL216" s="93"/>
      <c r="TWM216" s="93"/>
      <c r="TWN216" s="93"/>
      <c r="TWO216" s="93"/>
      <c r="TWP216" s="93"/>
      <c r="TWQ216" s="93"/>
      <c r="TWR216" s="93"/>
      <c r="TWS216" s="93"/>
      <c r="TWT216" s="93"/>
      <c r="TWU216" s="93"/>
      <c r="TWV216" s="93"/>
      <c r="TWW216" s="93"/>
      <c r="TWX216" s="93"/>
      <c r="TXD216" s="93"/>
      <c r="TXG216" s="93"/>
      <c r="TXJ216" s="93"/>
      <c r="TXM216" s="93"/>
      <c r="TXP216" s="93"/>
      <c r="TXS216" s="93"/>
      <c r="TXY216" s="93"/>
      <c r="TYH216" s="93"/>
      <c r="TYK216" s="93"/>
      <c r="TYN216" s="93"/>
      <c r="TYQ216" s="93"/>
      <c r="TZC216" s="93"/>
      <c r="TZI216" s="93"/>
      <c r="TZL216" s="93"/>
      <c r="TZO216" s="93"/>
      <c r="TZR216" s="93"/>
      <c r="TZX216" s="93"/>
      <c r="UAA216" s="93"/>
      <c r="UAD216" s="93"/>
      <c r="UAG216" s="93"/>
      <c r="UAI216" s="93"/>
      <c r="UAJ216" s="93"/>
      <c r="UAO216" s="93"/>
      <c r="UAR216" s="93"/>
      <c r="UAU216" s="93"/>
      <c r="UAX216" s="93"/>
      <c r="UBA216" s="93"/>
      <c r="UBD216" s="93"/>
      <c r="UBG216" s="93"/>
      <c r="UBM216" s="93"/>
      <c r="UBP216" s="93"/>
      <c r="UBS216" s="93"/>
      <c r="UBU216" s="93"/>
      <c r="UBV216" s="93"/>
      <c r="UCD216" s="93"/>
      <c r="UCG216" s="93"/>
      <c r="UCJ216" s="93"/>
      <c r="UCU216" s="93"/>
      <c r="UCV216" s="93"/>
      <c r="UDA216" s="93"/>
      <c r="UDE216" s="93"/>
      <c r="UDF216" s="93"/>
      <c r="UDN216" s="93"/>
      <c r="UDO216" s="93"/>
      <c r="UEO216" s="93"/>
      <c r="UEP216" s="93"/>
      <c r="UEQ216" s="93"/>
      <c r="UER216" s="93"/>
      <c r="UES216" s="93"/>
      <c r="UET216" s="93"/>
      <c r="UEU216" s="93"/>
      <c r="UEV216" s="93"/>
      <c r="UEW216" s="93"/>
      <c r="UEX216" s="93"/>
      <c r="UEY216" s="93"/>
      <c r="UEZ216" s="93"/>
      <c r="UFA216" s="93"/>
      <c r="UFB216" s="93"/>
      <c r="UFC216" s="93"/>
      <c r="UFD216" s="93"/>
      <c r="UFE216" s="93"/>
      <c r="UFF216" s="93"/>
      <c r="UFG216" s="93"/>
      <c r="UFH216" s="93"/>
      <c r="UFI216" s="93"/>
      <c r="UFJ216" s="93"/>
      <c r="UFK216" s="93"/>
      <c r="UFL216" s="93"/>
      <c r="UFM216" s="93"/>
      <c r="UFN216" s="93"/>
      <c r="UFO216" s="93"/>
      <c r="UFP216" s="93"/>
      <c r="UFQ216" s="93"/>
      <c r="UFR216" s="93"/>
      <c r="UFS216" s="93"/>
      <c r="UFT216" s="93"/>
      <c r="UFU216" s="93"/>
      <c r="UFV216" s="93"/>
      <c r="UFW216" s="93"/>
      <c r="UFX216" s="93"/>
      <c r="UFY216" s="93"/>
      <c r="UFZ216" s="93"/>
      <c r="UGA216" s="93"/>
      <c r="UGB216" s="93"/>
      <c r="UGC216" s="93"/>
      <c r="UGD216" s="93"/>
      <c r="UGE216" s="93"/>
      <c r="UGF216" s="93"/>
      <c r="UGG216" s="93"/>
      <c r="UGH216" s="93"/>
      <c r="UGI216" s="93"/>
      <c r="UGJ216" s="93"/>
      <c r="UGK216" s="93"/>
      <c r="UGL216" s="93"/>
      <c r="UGM216" s="93"/>
      <c r="UGN216" s="93"/>
      <c r="UGO216" s="93"/>
      <c r="UGP216" s="93"/>
      <c r="UGQ216" s="93"/>
      <c r="UGR216" s="93"/>
      <c r="UGS216" s="93"/>
      <c r="UGT216" s="93"/>
      <c r="UGZ216" s="93"/>
      <c r="UHC216" s="93"/>
      <c r="UHF216" s="93"/>
      <c r="UHI216" s="93"/>
      <c r="UHL216" s="93"/>
      <c r="UHO216" s="93"/>
      <c r="UHU216" s="93"/>
      <c r="UID216" s="93"/>
      <c r="UIG216" s="93"/>
      <c r="UIJ216" s="93"/>
      <c r="UIM216" s="93"/>
      <c r="UIY216" s="93"/>
      <c r="UJE216" s="93"/>
      <c r="UJH216" s="93"/>
      <c r="UJK216" s="93"/>
      <c r="UJN216" s="93"/>
      <c r="UJT216" s="93"/>
      <c r="UJW216" s="93"/>
      <c r="UJZ216" s="93"/>
      <c r="UKC216" s="93"/>
      <c r="UKE216" s="93"/>
      <c r="UKF216" s="93"/>
      <c r="UKK216" s="93"/>
      <c r="UKN216" s="93"/>
      <c r="UKQ216" s="93"/>
      <c r="UKT216" s="93"/>
      <c r="UKW216" s="93"/>
      <c r="UKZ216" s="93"/>
      <c r="ULC216" s="93"/>
      <c r="ULI216" s="93"/>
      <c r="ULL216" s="93"/>
      <c r="ULO216" s="93"/>
      <c r="ULQ216" s="93"/>
      <c r="ULR216" s="93"/>
      <c r="ULZ216" s="93"/>
      <c r="UMC216" s="93"/>
      <c r="UMF216" s="93"/>
      <c r="UMQ216" s="93"/>
      <c r="UMR216" s="93"/>
      <c r="UMW216" s="93"/>
      <c r="UNA216" s="93"/>
      <c r="UNB216" s="93"/>
      <c r="UNJ216" s="93"/>
      <c r="UNK216" s="93"/>
      <c r="UOK216" s="93"/>
      <c r="UOL216" s="93"/>
      <c r="UOM216" s="93"/>
      <c r="UON216" s="93"/>
      <c r="UOO216" s="93"/>
      <c r="UOP216" s="93"/>
      <c r="UOQ216" s="93"/>
      <c r="UOR216" s="93"/>
      <c r="UOS216" s="93"/>
      <c r="UOT216" s="93"/>
      <c r="UOU216" s="93"/>
      <c r="UOV216" s="93"/>
      <c r="UOW216" s="93"/>
      <c r="UOX216" s="93"/>
      <c r="UOY216" s="93"/>
      <c r="UOZ216" s="93"/>
      <c r="UPA216" s="93"/>
      <c r="UPB216" s="93"/>
      <c r="UPC216" s="93"/>
      <c r="UPD216" s="93"/>
      <c r="UPE216" s="93"/>
      <c r="UPF216" s="93"/>
      <c r="UPG216" s="93"/>
      <c r="UPH216" s="93"/>
      <c r="UPI216" s="93"/>
      <c r="UPJ216" s="93"/>
      <c r="UPK216" s="93"/>
      <c r="UPL216" s="93"/>
      <c r="UPM216" s="93"/>
      <c r="UPN216" s="93"/>
      <c r="UPO216" s="93"/>
      <c r="UPP216" s="93"/>
      <c r="UPQ216" s="93"/>
      <c r="UPR216" s="93"/>
      <c r="UPS216" s="93"/>
      <c r="UPT216" s="93"/>
      <c r="UPU216" s="93"/>
      <c r="UPV216" s="93"/>
      <c r="UPW216" s="93"/>
      <c r="UPX216" s="93"/>
      <c r="UPY216" s="93"/>
      <c r="UPZ216" s="93"/>
      <c r="UQA216" s="93"/>
      <c r="UQB216" s="93"/>
      <c r="UQC216" s="93"/>
      <c r="UQD216" s="93"/>
      <c r="UQE216" s="93"/>
      <c r="UQF216" s="93"/>
      <c r="UQG216" s="93"/>
      <c r="UQH216" s="93"/>
      <c r="UQI216" s="93"/>
      <c r="UQJ216" s="93"/>
      <c r="UQK216" s="93"/>
      <c r="UQL216" s="93"/>
      <c r="UQM216" s="93"/>
      <c r="UQN216" s="93"/>
      <c r="UQO216" s="93"/>
      <c r="UQP216" s="93"/>
      <c r="UQV216" s="93"/>
      <c r="UQY216" s="93"/>
      <c r="URB216" s="93"/>
      <c r="URE216" s="93"/>
      <c r="URH216" s="93"/>
      <c r="URK216" s="93"/>
      <c r="URQ216" s="93"/>
      <c r="URZ216" s="93"/>
      <c r="USC216" s="93"/>
      <c r="USF216" s="93"/>
      <c r="USI216" s="93"/>
      <c r="USU216" s="93"/>
      <c r="UTA216" s="93"/>
      <c r="UTD216" s="93"/>
      <c r="UTG216" s="93"/>
      <c r="UTJ216" s="93"/>
      <c r="UTP216" s="93"/>
      <c r="UTS216" s="93"/>
      <c r="UTV216" s="93"/>
      <c r="UTY216" s="93"/>
      <c r="UUA216" s="93"/>
      <c r="UUB216" s="93"/>
      <c r="UUG216" s="93"/>
      <c r="UUJ216" s="93"/>
      <c r="UUM216" s="93"/>
      <c r="UUP216" s="93"/>
      <c r="UUS216" s="93"/>
      <c r="UUV216" s="93"/>
      <c r="UUY216" s="93"/>
      <c r="UVE216" s="93"/>
      <c r="UVH216" s="93"/>
      <c r="UVK216" s="93"/>
      <c r="UVM216" s="93"/>
      <c r="UVN216" s="93"/>
      <c r="UVV216" s="93"/>
      <c r="UVY216" s="93"/>
      <c r="UWB216" s="93"/>
      <c r="UWM216" s="93"/>
      <c r="UWN216" s="93"/>
      <c r="UWS216" s="93"/>
      <c r="UWW216" s="93"/>
      <c r="UWX216" s="93"/>
      <c r="UXF216" s="93"/>
      <c r="UXG216" s="93"/>
      <c r="UYG216" s="93"/>
      <c r="UYH216" s="93"/>
      <c r="UYI216" s="93"/>
      <c r="UYJ216" s="93"/>
      <c r="UYK216" s="93"/>
      <c r="UYL216" s="93"/>
      <c r="UYM216" s="93"/>
      <c r="UYN216" s="93"/>
      <c r="UYO216" s="93"/>
      <c r="UYP216" s="93"/>
      <c r="UYQ216" s="93"/>
      <c r="UYR216" s="93"/>
      <c r="UYS216" s="93"/>
      <c r="UYT216" s="93"/>
      <c r="UYU216" s="93"/>
      <c r="UYV216" s="93"/>
      <c r="UYW216" s="93"/>
      <c r="UYX216" s="93"/>
      <c r="UYY216" s="93"/>
      <c r="UYZ216" s="93"/>
      <c r="UZA216" s="93"/>
      <c r="UZB216" s="93"/>
      <c r="UZC216" s="93"/>
      <c r="UZD216" s="93"/>
      <c r="UZE216" s="93"/>
      <c r="UZF216" s="93"/>
      <c r="UZG216" s="93"/>
      <c r="UZH216" s="93"/>
      <c r="UZI216" s="93"/>
      <c r="UZJ216" s="93"/>
      <c r="UZK216" s="93"/>
      <c r="UZL216" s="93"/>
      <c r="UZM216" s="93"/>
      <c r="UZN216" s="93"/>
      <c r="UZO216" s="93"/>
      <c r="UZP216" s="93"/>
      <c r="UZQ216" s="93"/>
      <c r="UZR216" s="93"/>
      <c r="UZS216" s="93"/>
      <c r="UZT216" s="93"/>
      <c r="UZU216" s="93"/>
      <c r="UZV216" s="93"/>
      <c r="UZW216" s="93"/>
      <c r="UZX216" s="93"/>
      <c r="UZY216" s="93"/>
      <c r="UZZ216" s="93"/>
      <c r="VAA216" s="93"/>
      <c r="VAB216" s="93"/>
      <c r="VAC216" s="93"/>
      <c r="VAD216" s="93"/>
      <c r="VAE216" s="93"/>
      <c r="VAF216" s="93"/>
      <c r="VAG216" s="93"/>
      <c r="VAH216" s="93"/>
      <c r="VAI216" s="93"/>
      <c r="VAJ216" s="93"/>
      <c r="VAK216" s="93"/>
      <c r="VAL216" s="93"/>
      <c r="VAR216" s="93"/>
      <c r="VAU216" s="93"/>
      <c r="VAX216" s="93"/>
      <c r="VBA216" s="93"/>
      <c r="VBD216" s="93"/>
      <c r="VBG216" s="93"/>
      <c r="VBM216" s="93"/>
      <c r="VBV216" s="93"/>
      <c r="VBY216" s="93"/>
      <c r="VCB216" s="93"/>
      <c r="VCE216" s="93"/>
      <c r="VCQ216" s="93"/>
      <c r="VCW216" s="93"/>
      <c r="VCZ216" s="93"/>
      <c r="VDC216" s="93"/>
      <c r="VDF216" s="93"/>
      <c r="VDL216" s="93"/>
      <c r="VDO216" s="93"/>
      <c r="VDR216" s="93"/>
      <c r="VDU216" s="93"/>
      <c r="VDW216" s="93"/>
      <c r="VDX216" s="93"/>
      <c r="VEC216" s="93"/>
      <c r="VEF216" s="93"/>
      <c r="VEI216" s="93"/>
      <c r="VEL216" s="93"/>
      <c r="VEO216" s="93"/>
      <c r="VER216" s="93"/>
      <c r="VEU216" s="93"/>
      <c r="VFA216" s="93"/>
      <c r="VFD216" s="93"/>
      <c r="VFG216" s="93"/>
      <c r="VFI216" s="93"/>
      <c r="VFJ216" s="93"/>
      <c r="VFR216" s="93"/>
      <c r="VFU216" s="93"/>
      <c r="VFX216" s="93"/>
      <c r="VGI216" s="93"/>
      <c r="VGJ216" s="93"/>
      <c r="VGO216" s="93"/>
      <c r="VGS216" s="93"/>
      <c r="VGT216" s="93"/>
      <c r="VHB216" s="93"/>
      <c r="VHC216" s="93"/>
      <c r="VIC216" s="93"/>
      <c r="VID216" s="93"/>
      <c r="VIE216" s="93"/>
      <c r="VIF216" s="93"/>
      <c r="VIG216" s="93"/>
      <c r="VIH216" s="93"/>
      <c r="VII216" s="93"/>
      <c r="VIJ216" s="93"/>
      <c r="VIK216" s="93"/>
      <c r="VIL216" s="93"/>
      <c r="VIM216" s="93"/>
      <c r="VIN216" s="93"/>
      <c r="VIO216" s="93"/>
      <c r="VIP216" s="93"/>
      <c r="VIQ216" s="93"/>
      <c r="VIR216" s="93"/>
      <c r="VIS216" s="93"/>
      <c r="VIT216" s="93"/>
      <c r="VIU216" s="93"/>
      <c r="VIV216" s="93"/>
      <c r="VIW216" s="93"/>
      <c r="VIX216" s="93"/>
      <c r="VIY216" s="93"/>
      <c r="VIZ216" s="93"/>
      <c r="VJA216" s="93"/>
      <c r="VJB216" s="93"/>
      <c r="VJC216" s="93"/>
      <c r="VJD216" s="93"/>
      <c r="VJE216" s="93"/>
      <c r="VJF216" s="93"/>
      <c r="VJG216" s="93"/>
      <c r="VJH216" s="93"/>
      <c r="VJI216" s="93"/>
      <c r="VJJ216" s="93"/>
      <c r="VJK216" s="93"/>
      <c r="VJL216" s="93"/>
      <c r="VJM216" s="93"/>
      <c r="VJN216" s="93"/>
      <c r="VJO216" s="93"/>
      <c r="VJP216" s="93"/>
      <c r="VJQ216" s="93"/>
      <c r="VJR216" s="93"/>
      <c r="VJS216" s="93"/>
      <c r="VJT216" s="93"/>
      <c r="VJU216" s="93"/>
      <c r="VJV216" s="93"/>
      <c r="VJW216" s="93"/>
      <c r="VJX216" s="93"/>
      <c r="VJY216" s="93"/>
      <c r="VJZ216" s="93"/>
      <c r="VKA216" s="93"/>
      <c r="VKB216" s="93"/>
      <c r="VKC216" s="93"/>
      <c r="VKD216" s="93"/>
      <c r="VKE216" s="93"/>
      <c r="VKF216" s="93"/>
      <c r="VKG216" s="93"/>
      <c r="VKH216" s="93"/>
      <c r="VKN216" s="93"/>
      <c r="VKQ216" s="93"/>
      <c r="VKT216" s="93"/>
      <c r="VKW216" s="93"/>
      <c r="VKZ216" s="93"/>
      <c r="VLC216" s="93"/>
      <c r="VLI216" s="93"/>
      <c r="VLR216" s="93"/>
      <c r="VLU216" s="93"/>
      <c r="VLX216" s="93"/>
      <c r="VMA216" s="93"/>
      <c r="VMM216" s="93"/>
      <c r="VMS216" s="93"/>
      <c r="VMV216" s="93"/>
      <c r="VMY216" s="93"/>
      <c r="VNB216" s="93"/>
      <c r="VNH216" s="93"/>
      <c r="VNK216" s="93"/>
      <c r="VNN216" s="93"/>
      <c r="VNQ216" s="93"/>
      <c r="VNS216" s="93"/>
      <c r="VNT216" s="93"/>
      <c r="VNY216" s="93"/>
      <c r="VOB216" s="93"/>
      <c r="VOE216" s="93"/>
      <c r="VOH216" s="93"/>
      <c r="VOK216" s="93"/>
      <c r="VON216" s="93"/>
      <c r="VOQ216" s="93"/>
      <c r="VOW216" s="93"/>
      <c r="VOZ216" s="93"/>
      <c r="VPC216" s="93"/>
      <c r="VPE216" s="93"/>
      <c r="VPF216" s="93"/>
      <c r="VPN216" s="93"/>
      <c r="VPQ216" s="93"/>
      <c r="VPT216" s="93"/>
      <c r="VQE216" s="93"/>
      <c r="VQF216" s="93"/>
      <c r="VQK216" s="93"/>
      <c r="VQO216" s="93"/>
      <c r="VQP216" s="93"/>
      <c r="VQX216" s="93"/>
      <c r="VQY216" s="93"/>
      <c r="VRY216" s="93"/>
      <c r="VRZ216" s="93"/>
      <c r="VSA216" s="93"/>
      <c r="VSB216" s="93"/>
      <c r="VSC216" s="93"/>
      <c r="VSD216" s="93"/>
      <c r="VSE216" s="93"/>
      <c r="VSF216" s="93"/>
      <c r="VSG216" s="93"/>
      <c r="VSH216" s="93"/>
      <c r="VSI216" s="93"/>
      <c r="VSJ216" s="93"/>
      <c r="VSK216" s="93"/>
      <c r="VSL216" s="93"/>
      <c r="VSM216" s="93"/>
      <c r="VSN216" s="93"/>
      <c r="VSO216" s="93"/>
      <c r="VSP216" s="93"/>
      <c r="VSQ216" s="93"/>
      <c r="VSR216" s="93"/>
      <c r="VSS216" s="93"/>
      <c r="VST216" s="93"/>
      <c r="VSU216" s="93"/>
      <c r="VSV216" s="93"/>
      <c r="VSW216" s="93"/>
      <c r="VSX216" s="93"/>
      <c r="VSY216" s="93"/>
      <c r="VSZ216" s="93"/>
      <c r="VTA216" s="93"/>
      <c r="VTB216" s="93"/>
      <c r="VTC216" s="93"/>
      <c r="VTD216" s="93"/>
      <c r="VTE216" s="93"/>
      <c r="VTF216" s="93"/>
      <c r="VTG216" s="93"/>
      <c r="VTH216" s="93"/>
      <c r="VTI216" s="93"/>
      <c r="VTJ216" s="93"/>
      <c r="VTK216" s="93"/>
      <c r="VTL216" s="93"/>
      <c r="VTM216" s="93"/>
      <c r="VTN216" s="93"/>
      <c r="VTO216" s="93"/>
      <c r="VTP216" s="93"/>
      <c r="VTQ216" s="93"/>
      <c r="VTR216" s="93"/>
      <c r="VTS216" s="93"/>
      <c r="VTT216" s="93"/>
      <c r="VTU216" s="93"/>
      <c r="VTV216" s="93"/>
      <c r="VTW216" s="93"/>
      <c r="VTX216" s="93"/>
      <c r="VTY216" s="93"/>
      <c r="VTZ216" s="93"/>
      <c r="VUA216" s="93"/>
      <c r="VUB216" s="93"/>
      <c r="VUC216" s="93"/>
      <c r="VUD216" s="93"/>
      <c r="VUJ216" s="93"/>
      <c r="VUM216" s="93"/>
      <c r="VUP216" s="93"/>
      <c r="VUS216" s="93"/>
      <c r="VUV216" s="93"/>
      <c r="VUY216" s="93"/>
      <c r="VVE216" s="93"/>
      <c r="VVN216" s="93"/>
      <c r="VVQ216" s="93"/>
      <c r="VVT216" s="93"/>
      <c r="VVW216" s="93"/>
      <c r="VWI216" s="93"/>
      <c r="VWO216" s="93"/>
      <c r="VWR216" s="93"/>
      <c r="VWU216" s="93"/>
      <c r="VWX216" s="93"/>
      <c r="VXD216" s="93"/>
      <c r="VXG216" s="93"/>
      <c r="VXJ216" s="93"/>
      <c r="VXM216" s="93"/>
      <c r="VXO216" s="93"/>
      <c r="VXP216" s="93"/>
      <c r="VXU216" s="93"/>
      <c r="VXX216" s="93"/>
      <c r="VYA216" s="93"/>
      <c r="VYD216" s="93"/>
      <c r="VYG216" s="93"/>
      <c r="VYJ216" s="93"/>
      <c r="VYM216" s="93"/>
      <c r="VYS216" s="93"/>
      <c r="VYV216" s="93"/>
      <c r="VYY216" s="93"/>
      <c r="VZA216" s="93"/>
      <c r="VZB216" s="93"/>
      <c r="VZJ216" s="93"/>
      <c r="VZM216" s="93"/>
      <c r="VZP216" s="93"/>
      <c r="WAA216" s="93"/>
      <c r="WAB216" s="93"/>
      <c r="WAG216" s="93"/>
      <c r="WAK216" s="93"/>
      <c r="WAL216" s="93"/>
      <c r="WAT216" s="93"/>
      <c r="WAU216" s="93"/>
      <c r="WBU216" s="93"/>
      <c r="WBV216" s="93"/>
      <c r="WBW216" s="93"/>
      <c r="WBX216" s="93"/>
      <c r="WBY216" s="93"/>
      <c r="WBZ216" s="93"/>
      <c r="WCA216" s="93"/>
      <c r="WCB216" s="93"/>
      <c r="WCC216" s="93"/>
      <c r="WCD216" s="93"/>
      <c r="WCE216" s="93"/>
      <c r="WCF216" s="93"/>
      <c r="WCG216" s="93"/>
      <c r="WCH216" s="93"/>
      <c r="WCI216" s="93"/>
      <c r="WCJ216" s="93"/>
      <c r="WCK216" s="93"/>
      <c r="WCL216" s="93"/>
      <c r="WCM216" s="93"/>
      <c r="WCN216" s="93"/>
      <c r="WCO216" s="93"/>
      <c r="WCP216" s="93"/>
      <c r="WCQ216" s="93"/>
      <c r="WCR216" s="93"/>
      <c r="WCS216" s="93"/>
      <c r="WCT216" s="93"/>
      <c r="WCU216" s="93"/>
      <c r="WCV216" s="93"/>
      <c r="WCW216" s="93"/>
      <c r="WCX216" s="93"/>
      <c r="WCY216" s="93"/>
      <c r="WCZ216" s="93"/>
      <c r="WDA216" s="93"/>
      <c r="WDB216" s="93"/>
      <c r="WDC216" s="93"/>
      <c r="WDD216" s="93"/>
      <c r="WDE216" s="93"/>
      <c r="WDF216" s="93"/>
      <c r="WDG216" s="93"/>
      <c r="WDH216" s="93"/>
      <c r="WDI216" s="93"/>
      <c r="WDJ216" s="93"/>
      <c r="WDK216" s="93"/>
      <c r="WDL216" s="93"/>
      <c r="WDM216" s="93"/>
      <c r="WDN216" s="93"/>
      <c r="WDO216" s="93"/>
      <c r="WDP216" s="93"/>
      <c r="WDQ216" s="93"/>
      <c r="WDR216" s="93"/>
      <c r="WDS216" s="93"/>
      <c r="WDT216" s="93"/>
      <c r="WDU216" s="93"/>
      <c r="WDV216" s="93"/>
      <c r="WDW216" s="93"/>
      <c r="WDX216" s="93"/>
      <c r="WDY216" s="93"/>
      <c r="WDZ216" s="93"/>
      <c r="WEF216" s="93"/>
      <c r="WEI216" s="93"/>
      <c r="WEL216" s="93"/>
      <c r="WEO216" s="93"/>
      <c r="WER216" s="93"/>
      <c r="WEU216" s="93"/>
      <c r="WFA216" s="93"/>
      <c r="WFJ216" s="93"/>
      <c r="WFM216" s="93"/>
      <c r="WFP216" s="93"/>
      <c r="WFS216" s="93"/>
      <c r="WGE216" s="93"/>
      <c r="WGK216" s="93"/>
      <c r="WGN216" s="93"/>
      <c r="WGQ216" s="93"/>
      <c r="WGT216" s="93"/>
      <c r="WGZ216" s="93"/>
      <c r="WHC216" s="93"/>
      <c r="WHF216" s="93"/>
      <c r="WHI216" s="93"/>
      <c r="WHK216" s="93"/>
      <c r="WHL216" s="93"/>
      <c r="WHQ216" s="93"/>
      <c r="WHT216" s="93"/>
      <c r="WHW216" s="93"/>
      <c r="WHZ216" s="93"/>
      <c r="WIC216" s="93"/>
      <c r="WIF216" s="93"/>
      <c r="WII216" s="93"/>
      <c r="WIO216" s="93"/>
      <c r="WIR216" s="93"/>
      <c r="WIU216" s="93"/>
      <c r="WIW216" s="93"/>
      <c r="WIX216" s="93"/>
      <c r="WJF216" s="93"/>
      <c r="WJI216" s="93"/>
      <c r="WJL216" s="93"/>
      <c r="WJW216" s="93"/>
      <c r="WJX216" s="93"/>
      <c r="WKC216" s="93"/>
      <c r="WKG216" s="93"/>
      <c r="WKH216" s="93"/>
      <c r="WKP216" s="93"/>
      <c r="WKQ216" s="93"/>
      <c r="WLQ216" s="93"/>
      <c r="WLR216" s="93"/>
      <c r="WLS216" s="93"/>
      <c r="WLT216" s="93"/>
      <c r="WLU216" s="93"/>
      <c r="WLV216" s="93"/>
      <c r="WLW216" s="93"/>
      <c r="WLX216" s="93"/>
      <c r="WLY216" s="93"/>
      <c r="WLZ216" s="93"/>
      <c r="WMA216" s="93"/>
      <c r="WMB216" s="93"/>
      <c r="WMC216" s="93"/>
      <c r="WMD216" s="93"/>
      <c r="WME216" s="93"/>
      <c r="WMF216" s="93"/>
      <c r="WMG216" s="93"/>
      <c r="WMH216" s="93"/>
      <c r="WMI216" s="93"/>
      <c r="WMJ216" s="93"/>
      <c r="WMK216" s="93"/>
      <c r="WML216" s="93"/>
      <c r="WMM216" s="93"/>
      <c r="WMN216" s="93"/>
      <c r="WMO216" s="93"/>
      <c r="WMP216" s="93"/>
      <c r="WMQ216" s="93"/>
      <c r="WMR216" s="93"/>
      <c r="WMS216" s="93"/>
      <c r="WMT216" s="93"/>
      <c r="WMU216" s="93"/>
      <c r="WMV216" s="93"/>
      <c r="WMW216" s="93"/>
      <c r="WMX216" s="93"/>
      <c r="WMY216" s="93"/>
      <c r="WMZ216" s="93"/>
      <c r="WNA216" s="93"/>
      <c r="WNB216" s="93"/>
      <c r="WNC216" s="93"/>
      <c r="WND216" s="93"/>
      <c r="WNE216" s="93"/>
      <c r="WNF216" s="93"/>
      <c r="WNG216" s="93"/>
      <c r="WNH216" s="93"/>
      <c r="WNI216" s="93"/>
      <c r="WNJ216" s="93"/>
      <c r="WNK216" s="93"/>
      <c r="WNL216" s="93"/>
      <c r="WNM216" s="93"/>
      <c r="WNN216" s="93"/>
      <c r="WNO216" s="93"/>
      <c r="WNP216" s="93"/>
      <c r="WNQ216" s="93"/>
      <c r="WNR216" s="93"/>
      <c r="WNS216" s="93"/>
      <c r="WNT216" s="93"/>
      <c r="WNU216" s="93"/>
      <c r="WNV216" s="93"/>
      <c r="WOB216" s="93"/>
      <c r="WOE216" s="93"/>
      <c r="WOH216" s="93"/>
      <c r="WOK216" s="93"/>
      <c r="WON216" s="93"/>
      <c r="WOQ216" s="93"/>
      <c r="WOW216" s="93"/>
      <c r="WPF216" s="93"/>
      <c r="WPI216" s="93"/>
      <c r="WPL216" s="93"/>
      <c r="WPO216" s="93"/>
      <c r="WQA216" s="93"/>
      <c r="WQG216" s="93"/>
      <c r="WQJ216" s="93"/>
      <c r="WQM216" s="93"/>
      <c r="WQP216" s="93"/>
      <c r="WQV216" s="93"/>
      <c r="WQY216" s="93"/>
      <c r="WRB216" s="93"/>
      <c r="WRE216" s="93"/>
      <c r="WRG216" s="93"/>
      <c r="WRH216" s="93"/>
      <c r="WRM216" s="93"/>
      <c r="WRP216" s="93"/>
      <c r="WRS216" s="93"/>
      <c r="WRV216" s="93"/>
      <c r="WRY216" s="93"/>
      <c r="WSB216" s="93"/>
      <c r="WSE216" s="93"/>
      <c r="WSK216" s="93"/>
      <c r="WSN216" s="93"/>
      <c r="WSQ216" s="93"/>
      <c r="WSS216" s="93"/>
      <c r="WST216" s="93"/>
      <c r="WTB216" s="93"/>
      <c r="WTE216" s="93"/>
      <c r="WTH216" s="93"/>
      <c r="WTS216" s="93"/>
      <c r="WTT216" s="93"/>
      <c r="WTY216" s="93"/>
      <c r="WUC216" s="93"/>
      <c r="WUD216" s="93"/>
      <c r="WUL216" s="93"/>
      <c r="WUM216" s="93"/>
      <c r="WVM216" s="93"/>
      <c r="WVN216" s="93"/>
      <c r="WVO216" s="93"/>
      <c r="WVP216" s="93"/>
      <c r="WVQ216" s="93"/>
      <c r="WVR216" s="93"/>
      <c r="WVS216" s="93"/>
      <c r="WVT216" s="93"/>
      <c r="WVU216" s="93"/>
      <c r="WVV216" s="93"/>
      <c r="WVW216" s="93"/>
      <c r="WVX216" s="93"/>
      <c r="WVY216" s="93"/>
      <c r="WVZ216" s="93"/>
      <c r="WWA216" s="93"/>
      <c r="WWB216" s="93"/>
      <c r="WWC216" s="93"/>
      <c r="WWD216" s="93"/>
      <c r="WWE216" s="93"/>
      <c r="WWF216" s="93"/>
      <c r="WWG216" s="93"/>
      <c r="WWH216" s="93"/>
      <c r="WWI216" s="93"/>
      <c r="WWJ216" s="93"/>
      <c r="WWK216" s="93"/>
      <c r="WWL216" s="93"/>
      <c r="WWM216" s="93"/>
      <c r="WWN216" s="93"/>
      <c r="WWO216" s="93"/>
      <c r="WWP216" s="93"/>
      <c r="WWQ216" s="93"/>
      <c r="WWR216" s="93"/>
      <c r="WWS216" s="93"/>
      <c r="WWT216" s="93"/>
      <c r="WWU216" s="93"/>
      <c r="WWV216" s="93"/>
      <c r="WWW216" s="93"/>
      <c r="WWX216" s="93"/>
      <c r="WWY216" s="93"/>
      <c r="WWZ216" s="93"/>
      <c r="WXA216" s="93"/>
      <c r="WXB216" s="93"/>
      <c r="WXC216" s="93"/>
      <c r="WXD216" s="93"/>
      <c r="WXE216" s="93"/>
      <c r="WXF216" s="93"/>
      <c r="WXG216" s="93"/>
      <c r="WXH216" s="93"/>
      <c r="WXI216" s="93"/>
      <c r="WXJ216" s="93"/>
      <c r="WXK216" s="93"/>
      <c r="WXL216" s="93"/>
      <c r="WXM216" s="93"/>
      <c r="WXN216" s="93"/>
      <c r="WXO216" s="93"/>
      <c r="WXP216" s="93"/>
      <c r="WXQ216" s="93"/>
      <c r="WXR216" s="93"/>
      <c r="WXS216" s="93"/>
      <c r="WXT216" s="93"/>
      <c r="WXU216" s="93"/>
      <c r="WXV216" s="93"/>
      <c r="WXW216" s="93"/>
      <c r="WXX216" s="93"/>
      <c r="WXY216" s="93"/>
      <c r="WXZ216" s="93"/>
      <c r="WYA216" s="93"/>
      <c r="WYB216" s="93"/>
      <c r="WYC216" s="93"/>
      <c r="WYD216" s="93"/>
      <c r="WYE216" s="93"/>
      <c r="WYF216" s="93"/>
      <c r="WYG216" s="93"/>
      <c r="WYH216" s="93"/>
      <c r="WYI216" s="93"/>
      <c r="WYJ216" s="93"/>
      <c r="WYK216" s="93"/>
      <c r="WYL216" s="93"/>
      <c r="WYM216" s="93"/>
      <c r="WYN216" s="93"/>
      <c r="WYO216" s="93"/>
      <c r="WYP216" s="93"/>
      <c r="WYQ216" s="93"/>
      <c r="WYR216" s="93"/>
      <c r="WYS216" s="93"/>
      <c r="WYT216" s="93"/>
      <c r="WYU216" s="93"/>
      <c r="WYV216" s="93"/>
      <c r="WYW216" s="93"/>
      <c r="WYX216" s="93"/>
      <c r="WYY216" s="93"/>
      <c r="WYZ216" s="93"/>
      <c r="WZA216" s="93"/>
      <c r="WZB216" s="93"/>
      <c r="WZC216" s="93"/>
      <c r="WZD216" s="93"/>
      <c r="WZE216" s="93"/>
      <c r="WZF216" s="93"/>
      <c r="WZG216" s="93"/>
      <c r="WZH216" s="93"/>
      <c r="WZI216" s="93"/>
      <c r="WZJ216" s="93"/>
      <c r="WZK216" s="93"/>
      <c r="WZL216" s="93"/>
      <c r="WZM216" s="93"/>
      <c r="WZN216" s="93"/>
      <c r="WZO216" s="93"/>
      <c r="WZP216" s="93"/>
      <c r="WZQ216" s="93"/>
      <c r="WZR216" s="93"/>
      <c r="WZS216" s="93"/>
      <c r="WZT216" s="93"/>
      <c r="WZU216" s="93"/>
      <c r="WZV216" s="93"/>
      <c r="WZW216" s="93"/>
      <c r="WZX216" s="93"/>
      <c r="WZY216" s="93"/>
      <c r="WZZ216" s="93"/>
      <c r="XAA216" s="93"/>
      <c r="XAB216" s="93"/>
      <c r="XAC216" s="93"/>
      <c r="XAD216" s="93"/>
      <c r="XAE216" s="93"/>
      <c r="XAF216" s="93"/>
      <c r="XAG216" s="93"/>
      <c r="XAH216" s="93"/>
      <c r="XAI216" s="93"/>
      <c r="XAJ216" s="93"/>
      <c r="XAK216" s="93"/>
      <c r="XAL216" s="93"/>
      <c r="XAM216" s="93"/>
      <c r="XAN216" s="93"/>
      <c r="XAO216" s="93"/>
      <c r="XAP216" s="93"/>
      <c r="XAQ216" s="93"/>
      <c r="XAR216" s="93"/>
      <c r="XAS216" s="93"/>
      <c r="XAT216" s="93"/>
      <c r="XAU216" s="93"/>
      <c r="XAV216" s="93"/>
      <c r="XAW216" s="93"/>
      <c r="XAX216" s="93"/>
      <c r="XAY216" s="93"/>
      <c r="XAZ216" s="93"/>
      <c r="XBA216" s="93"/>
      <c r="XBB216" s="93"/>
      <c r="XBC216" s="93"/>
      <c r="XBD216" s="93"/>
      <c r="XBE216" s="93"/>
      <c r="XBF216" s="93"/>
      <c r="XBG216" s="93"/>
      <c r="XBH216" s="93"/>
      <c r="XBI216" s="93"/>
      <c r="XBJ216" s="93"/>
      <c r="XBK216" s="93"/>
      <c r="XBL216" s="93"/>
      <c r="XBM216" s="93"/>
      <c r="XBN216" s="93"/>
      <c r="XBO216" s="93"/>
      <c r="XBP216" s="93"/>
      <c r="XBQ216" s="93"/>
      <c r="XBR216" s="93"/>
      <c r="XBS216" s="93"/>
      <c r="XBT216" s="93"/>
      <c r="XBU216" s="93"/>
      <c r="XBV216" s="93"/>
      <c r="XBW216" s="93"/>
      <c r="XBX216" s="93"/>
      <c r="XBY216" s="93"/>
      <c r="XBZ216" s="93"/>
      <c r="XCA216" s="93"/>
      <c r="XCB216" s="93"/>
      <c r="XCC216" s="93"/>
      <c r="XCD216" s="93"/>
      <c r="XCE216" s="93"/>
      <c r="XCF216" s="93"/>
      <c r="XCG216" s="93"/>
      <c r="XCH216" s="93"/>
      <c r="XCI216" s="93"/>
      <c r="XCJ216" s="93"/>
      <c r="XCK216" s="93"/>
      <c r="XCL216" s="93"/>
      <c r="XCM216" s="93"/>
      <c r="XCN216" s="93"/>
      <c r="XCO216" s="93"/>
      <c r="XCP216" s="93"/>
      <c r="XCQ216" s="93"/>
      <c r="XCR216" s="93"/>
      <c r="XCS216" s="93"/>
      <c r="XCT216" s="93"/>
      <c r="XCU216" s="93"/>
      <c r="XCV216" s="93"/>
      <c r="XCW216" s="93"/>
      <c r="XCX216" s="93"/>
      <c r="XCY216" s="93"/>
      <c r="XCZ216" s="93"/>
      <c r="XDA216" s="93"/>
      <c r="XDB216" s="93"/>
      <c r="XDC216" s="93"/>
      <c r="XDD216" s="93"/>
      <c r="XDE216" s="93"/>
      <c r="XDF216" s="93"/>
      <c r="XDG216" s="93"/>
      <c r="XDH216" s="93"/>
      <c r="XDI216" s="93"/>
      <c r="XDJ216" s="93"/>
      <c r="XDK216" s="93"/>
      <c r="XDL216" s="93"/>
      <c r="XDM216" s="93"/>
      <c r="XDN216" s="93"/>
      <c r="XDO216" s="93"/>
      <c r="XDP216" s="93"/>
      <c r="XDQ216" s="93"/>
      <c r="XDR216" s="93"/>
      <c r="XDS216" s="93"/>
      <c r="XDT216" s="93"/>
      <c r="XDU216" s="93"/>
      <c r="XDV216" s="93"/>
      <c r="XDW216" s="93"/>
      <c r="XDX216" s="93"/>
      <c r="XDY216" s="93"/>
      <c r="XDZ216" s="93"/>
      <c r="XEA216" s="93"/>
      <c r="XEB216" s="93"/>
      <c r="XEC216" s="93"/>
      <c r="XED216" s="93"/>
      <c r="XEE216" s="93"/>
      <c r="XEF216" s="93"/>
      <c r="XEG216" s="93"/>
      <c r="XEH216" s="93"/>
      <c r="XEI216" s="93"/>
      <c r="XEJ216" s="93"/>
      <c r="XEK216" s="93"/>
      <c r="XEL216" s="93"/>
      <c r="XEM216" s="93"/>
      <c r="XEN216" s="93"/>
      <c r="XEO216" s="93"/>
      <c r="XEP216" s="93"/>
      <c r="XEQ216" s="93"/>
      <c r="XER216" s="93"/>
      <c r="XES216" s="93"/>
      <c r="XET216" s="93"/>
      <c r="XEU216" s="93"/>
      <c r="XEV216" s="93"/>
      <c r="XEW216" s="93"/>
      <c r="XEX216" s="93"/>
      <c r="XEY216" s="93"/>
      <c r="XEZ216" s="93"/>
      <c r="XFA216" s="93"/>
      <c r="XFB216" s="93"/>
      <c r="XFC216" s="93"/>
      <c r="XFD216" s="93"/>
    </row>
    <row r="217" spans="1:1003 1029:2027 2053:3051 3077:4075 4101:5099 5125:6123 6149:7147 7173:8171 8197:9195 9221:10219 10245:11243 11269:12267 12293:13291 13317:14315 14341:15339 15365:16384" ht="21.75" customHeight="1"/>
    <row r="218" spans="1:1003 1029:2027 2053:3051 3077:4075 4101:5099 5125:6123 6149:7147 7173:8171 8197:9195 9221:10219 10245:11243 11269:12267 12293:13291 13317:14315 14341:15339 15365:16384" ht="18.75" customHeight="1"/>
    <row r="219" spans="1:1003 1029:2027 2053:3051 3077:4075 4101:5099 5125:6123 6149:7147 7173:8171 8197:9195 9221:10219 10245:11243 11269:12267 12293:13291 13317:14315 14341:15339 15365:16384" ht="18.75" customHeight="1"/>
  </sheetData>
  <protectedRanges>
    <protectedRange password="CC4C" sqref="K215:K65536 K1:K213" name="tho5"/>
    <protectedRange password="CF71" sqref="J215:J65536 J1:J213" name="tho"/>
  </protectedRanges>
  <autoFilter ref="A2:GN213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A194" sqref="A194"/>
    </sheetView>
  </sheetViews>
  <sheetFormatPr defaultRowHeight="14.4"/>
  <cols>
    <col min="1" max="1" width="32.88671875" customWidth="1"/>
    <col min="3" max="3" width="13.6640625" customWidth="1"/>
    <col min="4" max="4" width="15.88671875" customWidth="1"/>
  </cols>
  <sheetData>
    <row r="1" spans="1:4">
      <c r="A1" s="112" t="s">
        <v>375</v>
      </c>
      <c r="B1" s="113"/>
      <c r="C1" s="113"/>
      <c r="D1" s="114"/>
    </row>
    <row r="2" spans="1:4" ht="26.4">
      <c r="A2" s="147" t="s">
        <v>0</v>
      </c>
      <c r="B2" s="110" t="s">
        <v>196</v>
      </c>
      <c r="C2" s="108" t="s">
        <v>1</v>
      </c>
      <c r="D2" s="110" t="s">
        <v>2</v>
      </c>
    </row>
    <row r="3" spans="1:4" hidden="1">
      <c r="A3" s="148"/>
      <c r="B3" s="110"/>
      <c r="C3" s="115"/>
      <c r="D3" s="116"/>
    </row>
    <row r="4" spans="1:4" ht="18" hidden="1">
      <c r="A4" s="122" t="s">
        <v>6</v>
      </c>
      <c r="B4" s="133"/>
      <c r="C4" s="130"/>
      <c r="D4" s="117">
        <f>B4*C4</f>
        <v>0</v>
      </c>
    </row>
    <row r="5" spans="1:4" ht="18" hidden="1">
      <c r="A5" s="122" t="s">
        <v>7</v>
      </c>
      <c r="B5" s="133"/>
      <c r="C5" s="129"/>
      <c r="D5" s="117">
        <f t="shared" ref="D5:D68" si="0">B5*C5</f>
        <v>0</v>
      </c>
    </row>
    <row r="6" spans="1:4" ht="18" hidden="1">
      <c r="A6" s="122" t="s">
        <v>8</v>
      </c>
      <c r="B6" s="133"/>
      <c r="C6" s="129">
        <v>21000</v>
      </c>
      <c r="D6" s="117">
        <f t="shared" si="0"/>
        <v>0</v>
      </c>
    </row>
    <row r="7" spans="1:4" ht="18">
      <c r="A7" s="122" t="s">
        <v>9</v>
      </c>
      <c r="B7" s="133">
        <v>9</v>
      </c>
      <c r="C7" s="129">
        <v>28000</v>
      </c>
      <c r="D7" s="117">
        <f t="shared" si="0"/>
        <v>252000</v>
      </c>
    </row>
    <row r="8" spans="1:4" ht="18" hidden="1">
      <c r="A8" s="122" t="s">
        <v>10</v>
      </c>
      <c r="B8" s="133"/>
      <c r="C8" s="129"/>
      <c r="D8" s="117">
        <f t="shared" si="0"/>
        <v>0</v>
      </c>
    </row>
    <row r="9" spans="1:4" ht="18" hidden="1">
      <c r="A9" s="122" t="s">
        <v>11</v>
      </c>
      <c r="B9" s="133"/>
      <c r="C9" s="129"/>
      <c r="D9" s="117">
        <f t="shared" si="0"/>
        <v>0</v>
      </c>
    </row>
    <row r="10" spans="1:4" ht="18">
      <c r="A10" s="122" t="s">
        <v>12</v>
      </c>
      <c r="B10" s="133">
        <f>21+18</f>
        <v>39</v>
      </c>
      <c r="C10" s="130">
        <v>28000</v>
      </c>
      <c r="D10" s="117">
        <f t="shared" si="0"/>
        <v>1092000</v>
      </c>
    </row>
    <row r="11" spans="1:4" ht="18" hidden="1">
      <c r="A11" s="122" t="s">
        <v>13</v>
      </c>
      <c r="B11" s="133"/>
      <c r="C11" s="130"/>
      <c r="D11" s="117">
        <f t="shared" si="0"/>
        <v>0</v>
      </c>
    </row>
    <row r="12" spans="1:4" ht="18" hidden="1">
      <c r="A12" s="122" t="s">
        <v>14</v>
      </c>
      <c r="B12" s="133"/>
      <c r="C12" s="130"/>
      <c r="D12" s="117">
        <f t="shared" si="0"/>
        <v>0</v>
      </c>
    </row>
    <row r="13" spans="1:4" ht="18">
      <c r="A13" s="122" t="s">
        <v>15</v>
      </c>
      <c r="B13" s="133">
        <v>28</v>
      </c>
      <c r="C13" s="129">
        <v>28000</v>
      </c>
      <c r="D13" s="117">
        <f t="shared" si="0"/>
        <v>784000</v>
      </c>
    </row>
    <row r="14" spans="1:4" ht="18" hidden="1">
      <c r="A14" s="122" t="s">
        <v>16</v>
      </c>
      <c r="B14" s="133"/>
      <c r="C14" s="129"/>
      <c r="D14" s="117">
        <f t="shared" si="0"/>
        <v>0</v>
      </c>
    </row>
    <row r="15" spans="1:4" ht="18" hidden="1">
      <c r="A15" s="122" t="s">
        <v>17</v>
      </c>
      <c r="B15" s="133"/>
      <c r="C15" s="129"/>
      <c r="D15" s="117">
        <f t="shared" si="0"/>
        <v>0</v>
      </c>
    </row>
    <row r="16" spans="1:4" ht="18">
      <c r="A16" s="122" t="s">
        <v>18</v>
      </c>
      <c r="B16" s="133">
        <v>34</v>
      </c>
      <c r="C16" s="120">
        <v>13000</v>
      </c>
      <c r="D16" s="117">
        <f t="shared" si="0"/>
        <v>442000</v>
      </c>
    </row>
    <row r="17" spans="1:4" ht="18" hidden="1">
      <c r="A17" s="122" t="s">
        <v>19</v>
      </c>
      <c r="B17" s="133"/>
      <c r="C17" s="129"/>
      <c r="D17" s="117">
        <f t="shared" si="0"/>
        <v>0</v>
      </c>
    </row>
    <row r="18" spans="1:4" ht="18" hidden="1">
      <c r="A18" s="122" t="s">
        <v>20</v>
      </c>
      <c r="B18" s="133"/>
      <c r="C18" s="129"/>
      <c r="D18" s="117">
        <f t="shared" si="0"/>
        <v>0</v>
      </c>
    </row>
    <row r="19" spans="1:4" ht="18" hidden="1">
      <c r="A19" s="124" t="s">
        <v>21</v>
      </c>
      <c r="B19" s="133"/>
      <c r="C19" s="120"/>
      <c r="D19" s="117">
        <f t="shared" si="0"/>
        <v>0</v>
      </c>
    </row>
    <row r="20" spans="1:4" ht="18">
      <c r="A20" s="123" t="s">
        <v>56</v>
      </c>
      <c r="B20" s="133">
        <f>18+24</f>
        <v>42</v>
      </c>
      <c r="C20" s="129">
        <v>24000</v>
      </c>
      <c r="D20" s="117">
        <f t="shared" si="0"/>
        <v>1008000</v>
      </c>
    </row>
    <row r="21" spans="1:4" ht="18" hidden="1">
      <c r="A21" s="123" t="s">
        <v>55</v>
      </c>
      <c r="B21" s="133"/>
      <c r="C21" s="128"/>
      <c r="D21" s="117">
        <f t="shared" si="0"/>
        <v>0</v>
      </c>
    </row>
    <row r="22" spans="1:4" ht="18" hidden="1">
      <c r="A22" s="122" t="s">
        <v>149</v>
      </c>
      <c r="B22" s="133"/>
      <c r="C22" s="129"/>
      <c r="D22" s="117">
        <f t="shared" si="0"/>
        <v>0</v>
      </c>
    </row>
    <row r="23" spans="1:4" ht="18" hidden="1">
      <c r="A23" s="121" t="s">
        <v>150</v>
      </c>
      <c r="B23" s="133"/>
      <c r="C23" s="129"/>
      <c r="D23" s="117">
        <f t="shared" si="0"/>
        <v>0</v>
      </c>
    </row>
    <row r="24" spans="1:4" ht="18" hidden="1">
      <c r="A24" s="122" t="s">
        <v>22</v>
      </c>
      <c r="B24" s="133"/>
      <c r="C24" s="129"/>
      <c r="D24" s="117">
        <f t="shared" si="0"/>
        <v>0</v>
      </c>
    </row>
    <row r="25" spans="1:4" ht="18" hidden="1">
      <c r="A25" s="122" t="s">
        <v>23</v>
      </c>
      <c r="B25" s="133"/>
      <c r="C25" s="129"/>
      <c r="D25" s="117">
        <f t="shared" si="0"/>
        <v>0</v>
      </c>
    </row>
    <row r="26" spans="1:4" ht="18" hidden="1">
      <c r="A26" s="122" t="s">
        <v>24</v>
      </c>
      <c r="B26" s="133"/>
      <c r="C26" s="129"/>
      <c r="D26" s="117">
        <f t="shared" si="0"/>
        <v>0</v>
      </c>
    </row>
    <row r="27" spans="1:4" ht="18" hidden="1">
      <c r="A27" s="124" t="s">
        <v>25</v>
      </c>
      <c r="B27" s="133"/>
      <c r="C27" s="119"/>
      <c r="D27" s="117">
        <f t="shared" si="0"/>
        <v>0</v>
      </c>
    </row>
    <row r="28" spans="1:4" ht="18" hidden="1">
      <c r="A28" s="122" t="s">
        <v>26</v>
      </c>
      <c r="B28" s="133"/>
      <c r="C28" s="129"/>
      <c r="D28" s="117">
        <f t="shared" si="0"/>
        <v>0</v>
      </c>
    </row>
    <row r="29" spans="1:4" ht="18" hidden="1">
      <c r="A29" s="122" t="s">
        <v>27</v>
      </c>
      <c r="B29" s="133"/>
      <c r="C29" s="129"/>
      <c r="D29" s="117">
        <f t="shared" si="0"/>
        <v>0</v>
      </c>
    </row>
    <row r="30" spans="1:4" ht="18" hidden="1">
      <c r="A30" s="124" t="s">
        <v>28</v>
      </c>
      <c r="B30" s="133"/>
      <c r="C30" s="129"/>
      <c r="D30" s="117">
        <f t="shared" si="0"/>
        <v>0</v>
      </c>
    </row>
    <row r="31" spans="1:4" ht="18" hidden="1">
      <c r="A31" s="122" t="s">
        <v>29</v>
      </c>
      <c r="B31" s="133"/>
      <c r="C31" s="120"/>
      <c r="D31" s="117">
        <f t="shared" si="0"/>
        <v>0</v>
      </c>
    </row>
    <row r="32" spans="1:4" ht="18" hidden="1">
      <c r="A32" s="122" t="s">
        <v>30</v>
      </c>
      <c r="B32" s="133"/>
      <c r="C32" s="129"/>
      <c r="D32" s="117">
        <f t="shared" si="0"/>
        <v>0</v>
      </c>
    </row>
    <row r="33" spans="1:4" ht="18" hidden="1">
      <c r="A33" s="122" t="s">
        <v>31</v>
      </c>
      <c r="B33" s="133"/>
      <c r="C33" s="119">
        <v>110000</v>
      </c>
      <c r="D33" s="117">
        <f t="shared" si="0"/>
        <v>0</v>
      </c>
    </row>
    <row r="34" spans="1:4" ht="18" hidden="1">
      <c r="A34" s="122" t="s">
        <v>32</v>
      </c>
      <c r="B34" s="133"/>
      <c r="C34" s="129"/>
      <c r="D34" s="117">
        <f t="shared" si="0"/>
        <v>0</v>
      </c>
    </row>
    <row r="35" spans="1:4" ht="18" hidden="1">
      <c r="A35" s="124" t="s">
        <v>208</v>
      </c>
      <c r="B35" s="133"/>
      <c r="C35" s="129"/>
      <c r="D35" s="117">
        <f t="shared" si="0"/>
        <v>0</v>
      </c>
    </row>
    <row r="36" spans="1:4" ht="18" hidden="1">
      <c r="A36" s="124" t="s">
        <v>33</v>
      </c>
      <c r="B36" s="133"/>
      <c r="C36" s="130">
        <v>20000</v>
      </c>
      <c r="D36" s="117">
        <f t="shared" si="0"/>
        <v>0</v>
      </c>
    </row>
    <row r="37" spans="1:4" ht="18" hidden="1">
      <c r="A37" s="122" t="s">
        <v>34</v>
      </c>
      <c r="B37" s="133"/>
      <c r="C37" s="129"/>
      <c r="D37" s="117">
        <f t="shared" si="0"/>
        <v>0</v>
      </c>
    </row>
    <row r="38" spans="1:4" ht="18" hidden="1">
      <c r="A38" s="124" t="s">
        <v>35</v>
      </c>
      <c r="B38" s="133"/>
      <c r="C38" s="129"/>
      <c r="D38" s="117">
        <f t="shared" si="0"/>
        <v>0</v>
      </c>
    </row>
    <row r="39" spans="1:4" ht="18" hidden="1">
      <c r="A39" s="122" t="s">
        <v>36</v>
      </c>
      <c r="B39" s="133"/>
      <c r="C39" s="129"/>
      <c r="D39" s="117">
        <f t="shared" si="0"/>
        <v>0</v>
      </c>
    </row>
    <row r="40" spans="1:4" ht="18">
      <c r="A40" s="122" t="s">
        <v>37</v>
      </c>
      <c r="B40" s="133">
        <v>5</v>
      </c>
      <c r="C40" s="120">
        <v>11000</v>
      </c>
      <c r="D40" s="117">
        <f t="shared" si="0"/>
        <v>55000</v>
      </c>
    </row>
    <row r="41" spans="1:4" ht="18" hidden="1">
      <c r="A41" s="111" t="s">
        <v>38</v>
      </c>
      <c r="B41" s="133"/>
      <c r="C41" s="129"/>
      <c r="D41" s="117">
        <f t="shared" si="0"/>
        <v>0</v>
      </c>
    </row>
    <row r="42" spans="1:4" ht="18">
      <c r="A42" s="122" t="s">
        <v>180</v>
      </c>
      <c r="B42" s="133">
        <v>12</v>
      </c>
      <c r="C42" s="130">
        <v>29000</v>
      </c>
      <c r="D42" s="117">
        <f t="shared" si="0"/>
        <v>348000</v>
      </c>
    </row>
    <row r="43" spans="1:4" ht="18" hidden="1">
      <c r="A43" s="122" t="s">
        <v>181</v>
      </c>
      <c r="B43" s="133"/>
      <c r="C43" s="130"/>
      <c r="D43" s="117">
        <f t="shared" si="0"/>
        <v>0</v>
      </c>
    </row>
    <row r="44" spans="1:4" ht="18" hidden="1">
      <c r="A44" s="122" t="s">
        <v>41</v>
      </c>
      <c r="B44" s="133"/>
      <c r="C44" s="130"/>
      <c r="D44" s="117">
        <f t="shared" si="0"/>
        <v>0</v>
      </c>
    </row>
    <row r="45" spans="1:4" ht="18" hidden="1">
      <c r="A45" s="122" t="s">
        <v>43</v>
      </c>
      <c r="B45" s="133"/>
      <c r="C45" s="129"/>
      <c r="D45" s="117">
        <f t="shared" si="0"/>
        <v>0</v>
      </c>
    </row>
    <row r="46" spans="1:4" ht="18" hidden="1">
      <c r="A46" s="122" t="s">
        <v>44</v>
      </c>
      <c r="B46" s="133"/>
      <c r="C46" s="129"/>
      <c r="D46" s="117">
        <f t="shared" si="0"/>
        <v>0</v>
      </c>
    </row>
    <row r="47" spans="1:4" ht="18" hidden="1">
      <c r="A47" s="122" t="s">
        <v>201</v>
      </c>
      <c r="B47" s="133"/>
      <c r="C47" s="130"/>
      <c r="D47" s="117">
        <f t="shared" si="0"/>
        <v>0</v>
      </c>
    </row>
    <row r="48" spans="1:4" ht="18" hidden="1">
      <c r="A48" s="122" t="s">
        <v>45</v>
      </c>
      <c r="B48" s="133"/>
      <c r="C48" s="129"/>
      <c r="D48" s="117">
        <f t="shared" si="0"/>
        <v>0</v>
      </c>
    </row>
    <row r="49" spans="1:4" ht="18" hidden="1">
      <c r="A49" s="122" t="s">
        <v>46</v>
      </c>
      <c r="B49" s="133"/>
      <c r="C49" s="129"/>
      <c r="D49" s="117">
        <f t="shared" si="0"/>
        <v>0</v>
      </c>
    </row>
    <row r="50" spans="1:4" ht="18" hidden="1">
      <c r="A50" s="122" t="s">
        <v>47</v>
      </c>
      <c r="B50" s="133"/>
      <c r="C50" s="129"/>
      <c r="D50" s="117">
        <f t="shared" si="0"/>
        <v>0</v>
      </c>
    </row>
    <row r="51" spans="1:4" ht="18" hidden="1">
      <c r="A51" s="122" t="s">
        <v>48</v>
      </c>
      <c r="B51" s="133"/>
      <c r="C51" s="129"/>
      <c r="D51" s="117">
        <f t="shared" si="0"/>
        <v>0</v>
      </c>
    </row>
    <row r="52" spans="1:4" ht="18" hidden="1">
      <c r="A52" s="122" t="s">
        <v>142</v>
      </c>
      <c r="B52" s="133"/>
      <c r="C52" s="129"/>
      <c r="D52" s="117">
        <f t="shared" si="0"/>
        <v>0</v>
      </c>
    </row>
    <row r="53" spans="1:4" ht="18" hidden="1">
      <c r="A53" s="122" t="s">
        <v>51</v>
      </c>
      <c r="B53" s="133"/>
      <c r="C53" s="120"/>
      <c r="D53" s="117">
        <f t="shared" si="0"/>
        <v>0</v>
      </c>
    </row>
    <row r="54" spans="1:4" ht="18" hidden="1">
      <c r="A54" s="124" t="s">
        <v>52</v>
      </c>
      <c r="B54" s="133"/>
      <c r="C54" s="129"/>
      <c r="D54" s="117">
        <f t="shared" si="0"/>
        <v>0</v>
      </c>
    </row>
    <row r="55" spans="1:4" ht="18" hidden="1">
      <c r="A55" s="122" t="s">
        <v>53</v>
      </c>
      <c r="B55" s="133"/>
      <c r="C55" s="130">
        <v>15000</v>
      </c>
      <c r="D55" s="117">
        <f t="shared" si="0"/>
        <v>0</v>
      </c>
    </row>
    <row r="56" spans="1:4" ht="18" hidden="1">
      <c r="A56" s="122" t="s">
        <v>54</v>
      </c>
      <c r="B56" s="134"/>
      <c r="C56" s="129"/>
      <c r="D56" s="117">
        <f t="shared" si="0"/>
        <v>0</v>
      </c>
    </row>
    <row r="57" spans="1:4" ht="18" hidden="1">
      <c r="A57" s="124" t="s">
        <v>59</v>
      </c>
      <c r="B57" s="133"/>
      <c r="C57" s="129"/>
      <c r="D57" s="117">
        <f t="shared" si="0"/>
        <v>0</v>
      </c>
    </row>
    <row r="58" spans="1:4" ht="18" hidden="1">
      <c r="A58" s="122" t="s">
        <v>60</v>
      </c>
      <c r="B58" s="133"/>
      <c r="C58" s="129"/>
      <c r="D58" s="117">
        <f t="shared" si="0"/>
        <v>0</v>
      </c>
    </row>
    <row r="59" spans="1:4" ht="18" hidden="1">
      <c r="A59" s="124" t="s">
        <v>61</v>
      </c>
      <c r="B59" s="133"/>
      <c r="C59" s="119">
        <v>38000</v>
      </c>
      <c r="D59" s="117">
        <f t="shared" si="0"/>
        <v>0</v>
      </c>
    </row>
    <row r="60" spans="1:4" ht="18" hidden="1">
      <c r="A60" s="124" t="s">
        <v>62</v>
      </c>
      <c r="B60" s="133"/>
      <c r="C60" s="119"/>
      <c r="D60" s="117">
        <f t="shared" si="0"/>
        <v>0</v>
      </c>
    </row>
    <row r="61" spans="1:4" ht="18" hidden="1">
      <c r="A61" s="124" t="s">
        <v>63</v>
      </c>
      <c r="B61" s="133"/>
      <c r="C61" s="129"/>
      <c r="D61" s="117">
        <f t="shared" si="0"/>
        <v>0</v>
      </c>
    </row>
    <row r="62" spans="1:4" ht="18" hidden="1">
      <c r="A62" s="122" t="s">
        <v>64</v>
      </c>
      <c r="B62" s="133"/>
      <c r="C62" s="130"/>
      <c r="D62" s="117">
        <f t="shared" si="0"/>
        <v>0</v>
      </c>
    </row>
    <row r="63" spans="1:4" ht="18" hidden="1">
      <c r="A63" s="122" t="s">
        <v>65</v>
      </c>
      <c r="B63" s="133"/>
      <c r="C63" s="130">
        <v>25000</v>
      </c>
      <c r="D63" s="117">
        <f t="shared" si="0"/>
        <v>0</v>
      </c>
    </row>
    <row r="64" spans="1:4" ht="18" hidden="1">
      <c r="A64" s="122" t="s">
        <v>66</v>
      </c>
      <c r="B64" s="133"/>
      <c r="C64" s="120"/>
      <c r="D64" s="117">
        <f t="shared" si="0"/>
        <v>0</v>
      </c>
    </row>
    <row r="65" spans="1:4" ht="18" hidden="1">
      <c r="A65" s="122" t="s">
        <v>67</v>
      </c>
      <c r="B65" s="133"/>
      <c r="C65" s="119"/>
      <c r="D65" s="117">
        <f t="shared" si="0"/>
        <v>0</v>
      </c>
    </row>
    <row r="66" spans="1:4" ht="18" hidden="1">
      <c r="A66" s="122" t="s">
        <v>68</v>
      </c>
      <c r="B66" s="133"/>
      <c r="C66" s="129"/>
      <c r="D66" s="117">
        <f t="shared" si="0"/>
        <v>0</v>
      </c>
    </row>
    <row r="67" spans="1:4" ht="18" hidden="1">
      <c r="A67" s="122" t="s">
        <v>69</v>
      </c>
      <c r="B67" s="133"/>
      <c r="C67" s="130"/>
      <c r="D67" s="117">
        <f t="shared" si="0"/>
        <v>0</v>
      </c>
    </row>
    <row r="68" spans="1:4" ht="18" hidden="1">
      <c r="A68" s="122" t="s">
        <v>204</v>
      </c>
      <c r="B68" s="133"/>
      <c r="C68" s="130">
        <v>10000</v>
      </c>
      <c r="D68" s="117">
        <f t="shared" si="0"/>
        <v>0</v>
      </c>
    </row>
    <row r="69" spans="1:4" ht="18" hidden="1">
      <c r="A69" s="122" t="s">
        <v>70</v>
      </c>
      <c r="B69" s="133"/>
      <c r="C69" s="120"/>
      <c r="D69" s="117">
        <f t="shared" ref="D69:D132" si="1">B69*C69</f>
        <v>0</v>
      </c>
    </row>
    <row r="70" spans="1:4" ht="18" hidden="1">
      <c r="A70" s="122" t="s">
        <v>71</v>
      </c>
      <c r="B70" s="133"/>
      <c r="C70" s="129"/>
      <c r="D70" s="117">
        <f t="shared" si="1"/>
        <v>0</v>
      </c>
    </row>
    <row r="71" spans="1:4" ht="18" hidden="1">
      <c r="A71" s="122" t="s">
        <v>72</v>
      </c>
      <c r="B71" s="133"/>
      <c r="C71" s="120"/>
      <c r="D71" s="117">
        <f t="shared" si="1"/>
        <v>0</v>
      </c>
    </row>
    <row r="72" spans="1:4" ht="18" hidden="1">
      <c r="A72" s="122" t="s">
        <v>73</v>
      </c>
      <c r="B72" s="133"/>
      <c r="C72" s="129">
        <v>150000</v>
      </c>
      <c r="D72" s="117">
        <f t="shared" si="1"/>
        <v>0</v>
      </c>
    </row>
    <row r="73" spans="1:4" ht="18" hidden="1">
      <c r="A73" s="132" t="s">
        <v>74</v>
      </c>
      <c r="B73" s="133"/>
      <c r="C73" s="129"/>
      <c r="D73" s="117">
        <f t="shared" si="1"/>
        <v>0</v>
      </c>
    </row>
    <row r="74" spans="1:4" ht="18" hidden="1">
      <c r="A74" s="132" t="s">
        <v>75</v>
      </c>
      <c r="B74" s="133"/>
      <c r="C74" s="129">
        <v>50000</v>
      </c>
      <c r="D74" s="117">
        <f t="shared" si="1"/>
        <v>0</v>
      </c>
    </row>
    <row r="75" spans="1:4" ht="18" hidden="1">
      <c r="A75" s="132" t="s">
        <v>76</v>
      </c>
      <c r="B75" s="133"/>
      <c r="C75" s="129"/>
      <c r="D75" s="117">
        <f t="shared" si="1"/>
        <v>0</v>
      </c>
    </row>
    <row r="76" spans="1:4" ht="18" hidden="1">
      <c r="A76" s="122" t="s">
        <v>77</v>
      </c>
      <c r="B76" s="133"/>
      <c r="C76" s="129">
        <v>50000</v>
      </c>
      <c r="D76" s="117">
        <f t="shared" si="1"/>
        <v>0</v>
      </c>
    </row>
    <row r="77" spans="1:4" ht="18" hidden="1">
      <c r="A77" s="122" t="s">
        <v>78</v>
      </c>
      <c r="B77" s="133"/>
      <c r="C77" s="130"/>
      <c r="D77" s="117">
        <f t="shared" si="1"/>
        <v>0</v>
      </c>
    </row>
    <row r="78" spans="1:4" ht="18" hidden="1">
      <c r="A78" s="122" t="s">
        <v>79</v>
      </c>
      <c r="B78" s="133"/>
      <c r="C78" s="129">
        <v>45000</v>
      </c>
      <c r="D78" s="117">
        <f t="shared" si="1"/>
        <v>0</v>
      </c>
    </row>
    <row r="79" spans="1:4" ht="18" hidden="1">
      <c r="A79" s="122" t="s">
        <v>80</v>
      </c>
      <c r="B79" s="133"/>
      <c r="C79" s="130"/>
      <c r="D79" s="117">
        <f t="shared" si="1"/>
        <v>0</v>
      </c>
    </row>
    <row r="80" spans="1:4" ht="18" hidden="1">
      <c r="A80" s="122" t="s">
        <v>81</v>
      </c>
      <c r="B80" s="133"/>
      <c r="C80" s="129">
        <v>50000</v>
      </c>
      <c r="D80" s="117">
        <f t="shared" si="1"/>
        <v>0</v>
      </c>
    </row>
    <row r="81" spans="1:4" ht="18">
      <c r="A81" s="124" t="s">
        <v>57</v>
      </c>
      <c r="B81" s="133">
        <v>37</v>
      </c>
      <c r="C81" s="129">
        <v>17000</v>
      </c>
      <c r="D81" s="117">
        <f t="shared" si="1"/>
        <v>629000</v>
      </c>
    </row>
    <row r="82" spans="1:4" ht="18" hidden="1">
      <c r="A82" s="122" t="s">
        <v>58</v>
      </c>
      <c r="B82" s="133"/>
      <c r="C82" s="130"/>
      <c r="D82" s="117">
        <f t="shared" si="1"/>
        <v>0</v>
      </c>
    </row>
    <row r="83" spans="1:4" ht="18" hidden="1">
      <c r="A83" s="122" t="s">
        <v>50</v>
      </c>
      <c r="B83" s="133"/>
      <c r="C83" s="129"/>
      <c r="D83" s="117">
        <f t="shared" si="1"/>
        <v>0</v>
      </c>
    </row>
    <row r="84" spans="1:4" ht="18" hidden="1">
      <c r="A84" s="122" t="s">
        <v>82</v>
      </c>
      <c r="B84" s="133"/>
      <c r="C84" s="129"/>
      <c r="D84" s="117">
        <f t="shared" si="1"/>
        <v>0</v>
      </c>
    </row>
    <row r="85" spans="1:4" ht="18" hidden="1">
      <c r="A85" s="122" t="s">
        <v>3</v>
      </c>
      <c r="B85" s="133"/>
      <c r="C85" s="129">
        <v>10000</v>
      </c>
      <c r="D85" s="117">
        <f t="shared" si="1"/>
        <v>0</v>
      </c>
    </row>
    <row r="86" spans="1:4" ht="18">
      <c r="A86" s="122" t="s">
        <v>4</v>
      </c>
      <c r="B86" s="133">
        <v>35</v>
      </c>
      <c r="C86" s="129">
        <v>8000</v>
      </c>
      <c r="D86" s="117">
        <f t="shared" si="1"/>
        <v>280000</v>
      </c>
    </row>
    <row r="87" spans="1:4" ht="18" hidden="1">
      <c r="A87" s="122" t="s">
        <v>5</v>
      </c>
      <c r="B87" s="133"/>
      <c r="C87" s="129"/>
      <c r="D87" s="117">
        <f t="shared" si="1"/>
        <v>0</v>
      </c>
    </row>
    <row r="88" spans="1:4" ht="18" hidden="1">
      <c r="A88" s="122" t="s">
        <v>83</v>
      </c>
      <c r="B88" s="133"/>
      <c r="C88" s="129"/>
      <c r="D88" s="117">
        <f t="shared" si="1"/>
        <v>0</v>
      </c>
    </row>
    <row r="89" spans="1:4" ht="18" hidden="1">
      <c r="A89" s="122" t="s">
        <v>84</v>
      </c>
      <c r="B89" s="133"/>
      <c r="C89" s="129"/>
      <c r="D89" s="117">
        <f t="shared" si="1"/>
        <v>0</v>
      </c>
    </row>
    <row r="90" spans="1:4" ht="18" hidden="1">
      <c r="A90" s="122" t="s">
        <v>85</v>
      </c>
      <c r="B90" s="133"/>
      <c r="C90" s="129"/>
      <c r="D90" s="117">
        <f t="shared" si="1"/>
        <v>0</v>
      </c>
    </row>
    <row r="91" spans="1:4" ht="18" hidden="1">
      <c r="A91" s="122" t="s">
        <v>86</v>
      </c>
      <c r="B91" s="133"/>
      <c r="C91" s="130">
        <v>12000</v>
      </c>
      <c r="D91" s="117">
        <f t="shared" si="1"/>
        <v>0</v>
      </c>
    </row>
    <row r="92" spans="1:4" ht="18" hidden="1">
      <c r="A92" s="122" t="s">
        <v>87</v>
      </c>
      <c r="B92" s="133"/>
      <c r="C92" s="129"/>
      <c r="D92" s="117">
        <f t="shared" si="1"/>
        <v>0</v>
      </c>
    </row>
    <row r="93" spans="1:4" ht="18" hidden="1">
      <c r="A93" s="122" t="s">
        <v>88</v>
      </c>
      <c r="B93" s="133"/>
      <c r="C93" s="129"/>
      <c r="D93" s="117">
        <f t="shared" si="1"/>
        <v>0</v>
      </c>
    </row>
    <row r="94" spans="1:4" ht="18" hidden="1">
      <c r="A94" s="122" t="s">
        <v>89</v>
      </c>
      <c r="B94" s="133"/>
      <c r="C94" s="129"/>
      <c r="D94" s="117">
        <f t="shared" si="1"/>
        <v>0</v>
      </c>
    </row>
    <row r="95" spans="1:4" ht="18" hidden="1">
      <c r="A95" s="122" t="s">
        <v>90</v>
      </c>
      <c r="B95" s="133"/>
      <c r="C95" s="130"/>
      <c r="D95" s="117">
        <f t="shared" si="1"/>
        <v>0</v>
      </c>
    </row>
    <row r="96" spans="1:4" ht="18" hidden="1">
      <c r="A96" s="124" t="s">
        <v>91</v>
      </c>
      <c r="B96" s="133"/>
      <c r="C96" s="129"/>
      <c r="D96" s="117">
        <f t="shared" si="1"/>
        <v>0</v>
      </c>
    </row>
    <row r="97" spans="1:4" ht="18" hidden="1">
      <c r="A97" s="124" t="s">
        <v>92</v>
      </c>
      <c r="B97" s="133"/>
      <c r="C97" s="129"/>
      <c r="D97" s="117">
        <f t="shared" si="1"/>
        <v>0</v>
      </c>
    </row>
    <row r="98" spans="1:4" ht="18" hidden="1">
      <c r="A98" s="124" t="s">
        <v>93</v>
      </c>
      <c r="B98" s="135"/>
      <c r="C98" s="129"/>
      <c r="D98" s="117">
        <f t="shared" si="1"/>
        <v>0</v>
      </c>
    </row>
    <row r="99" spans="1:4" ht="18" hidden="1">
      <c r="A99" s="122" t="s">
        <v>94</v>
      </c>
      <c r="B99" s="133"/>
      <c r="C99" s="129"/>
      <c r="D99" s="117">
        <f t="shared" si="1"/>
        <v>0</v>
      </c>
    </row>
    <row r="100" spans="1:4" ht="18" hidden="1">
      <c r="A100" s="122" t="s">
        <v>95</v>
      </c>
      <c r="B100" s="133"/>
      <c r="C100" s="130"/>
      <c r="D100" s="117">
        <f t="shared" si="1"/>
        <v>0</v>
      </c>
    </row>
    <row r="101" spans="1:4" ht="18" hidden="1">
      <c r="A101" s="122" t="s">
        <v>96</v>
      </c>
      <c r="B101" s="133"/>
      <c r="C101" s="129"/>
      <c r="D101" s="117">
        <f t="shared" si="1"/>
        <v>0</v>
      </c>
    </row>
    <row r="102" spans="1:4" ht="18" hidden="1">
      <c r="A102" s="122" t="s">
        <v>97</v>
      </c>
      <c r="B102" s="133"/>
      <c r="C102" s="129"/>
      <c r="D102" s="117">
        <f t="shared" si="1"/>
        <v>0</v>
      </c>
    </row>
    <row r="103" spans="1:4" ht="18" hidden="1">
      <c r="A103" s="122" t="s">
        <v>39</v>
      </c>
      <c r="B103" s="133"/>
      <c r="C103" s="129">
        <v>15000</v>
      </c>
      <c r="D103" s="117">
        <f t="shared" si="1"/>
        <v>0</v>
      </c>
    </row>
    <row r="104" spans="1:4" ht="18" hidden="1">
      <c r="A104" s="122" t="s">
        <v>200</v>
      </c>
      <c r="B104" s="133"/>
      <c r="C104" s="129"/>
      <c r="D104" s="117">
        <f t="shared" si="1"/>
        <v>0</v>
      </c>
    </row>
    <row r="105" spans="1:4" ht="18">
      <c r="A105" s="122" t="s">
        <v>186</v>
      </c>
      <c r="B105" s="133">
        <v>50</v>
      </c>
      <c r="C105" s="129">
        <v>13500</v>
      </c>
      <c r="D105" s="117">
        <f t="shared" si="1"/>
        <v>675000</v>
      </c>
    </row>
    <row r="106" spans="1:4" ht="18" hidden="1">
      <c r="A106" s="122" t="s">
        <v>40</v>
      </c>
      <c r="B106" s="133"/>
      <c r="C106" s="130"/>
      <c r="D106" s="117">
        <f t="shared" si="1"/>
        <v>0</v>
      </c>
    </row>
    <row r="107" spans="1:4" ht="18">
      <c r="A107" s="122" t="s">
        <v>42</v>
      </c>
      <c r="B107" s="133">
        <v>22</v>
      </c>
      <c r="C107" s="129">
        <v>18000</v>
      </c>
      <c r="D107" s="117">
        <f t="shared" si="1"/>
        <v>396000</v>
      </c>
    </row>
    <row r="108" spans="1:4" ht="18" hidden="1">
      <c r="A108" s="127" t="s">
        <v>98</v>
      </c>
      <c r="B108" s="133"/>
      <c r="C108" s="129"/>
      <c r="D108" s="117">
        <f t="shared" si="1"/>
        <v>0</v>
      </c>
    </row>
    <row r="109" spans="1:4" ht="18" hidden="1">
      <c r="A109" s="122" t="s">
        <v>100</v>
      </c>
      <c r="B109" s="133"/>
      <c r="C109" s="120"/>
      <c r="D109" s="117">
        <f t="shared" si="1"/>
        <v>0</v>
      </c>
    </row>
    <row r="110" spans="1:4" ht="18" hidden="1">
      <c r="A110" s="124" t="s">
        <v>101</v>
      </c>
      <c r="B110" s="133"/>
      <c r="C110" s="129"/>
      <c r="D110" s="117">
        <f t="shared" si="1"/>
        <v>0</v>
      </c>
    </row>
    <row r="111" spans="1:4" ht="18" hidden="1">
      <c r="A111" s="124" t="s">
        <v>102</v>
      </c>
      <c r="B111" s="133"/>
      <c r="C111" s="129"/>
      <c r="D111" s="117">
        <f t="shared" si="1"/>
        <v>0</v>
      </c>
    </row>
    <row r="112" spans="1:4" ht="18">
      <c r="A112" s="122" t="s">
        <v>103</v>
      </c>
      <c r="B112" s="133">
        <v>30</v>
      </c>
      <c r="C112" s="130">
        <v>7000</v>
      </c>
      <c r="D112" s="117">
        <f t="shared" si="1"/>
        <v>210000</v>
      </c>
    </row>
    <row r="113" spans="1:4" ht="18">
      <c r="A113" s="124" t="s">
        <v>104</v>
      </c>
      <c r="B113" s="133">
        <v>10</v>
      </c>
      <c r="C113" s="129">
        <v>18000</v>
      </c>
      <c r="D113" s="117">
        <f t="shared" si="1"/>
        <v>180000</v>
      </c>
    </row>
    <row r="114" spans="1:4" ht="18" hidden="1">
      <c r="A114" s="124" t="s">
        <v>105</v>
      </c>
      <c r="B114" s="133"/>
      <c r="C114" s="130"/>
      <c r="D114" s="117">
        <f t="shared" si="1"/>
        <v>0</v>
      </c>
    </row>
    <row r="115" spans="1:4" ht="18" hidden="1">
      <c r="A115" s="122" t="s">
        <v>197</v>
      </c>
      <c r="B115" s="133"/>
      <c r="C115" s="120"/>
      <c r="D115" s="117">
        <f t="shared" si="1"/>
        <v>0</v>
      </c>
    </row>
    <row r="116" spans="1:4" ht="18" hidden="1">
      <c r="A116" s="122" t="s">
        <v>106</v>
      </c>
      <c r="B116" s="133"/>
      <c r="C116" s="129"/>
      <c r="D116" s="117">
        <f t="shared" si="1"/>
        <v>0</v>
      </c>
    </row>
    <row r="117" spans="1:4" ht="18" hidden="1">
      <c r="A117" s="122" t="s">
        <v>107</v>
      </c>
      <c r="B117" s="133"/>
      <c r="C117" s="130"/>
      <c r="D117" s="117">
        <f t="shared" si="1"/>
        <v>0</v>
      </c>
    </row>
    <row r="118" spans="1:4" ht="18" hidden="1">
      <c r="A118" s="122" t="s">
        <v>108</v>
      </c>
      <c r="B118" s="133"/>
      <c r="C118" s="129">
        <v>15000</v>
      </c>
      <c r="D118" s="117">
        <f t="shared" si="1"/>
        <v>0</v>
      </c>
    </row>
    <row r="119" spans="1:4" ht="18">
      <c r="A119" s="122" t="s">
        <v>109</v>
      </c>
      <c r="B119" s="133">
        <f>45+17</f>
        <v>62</v>
      </c>
      <c r="C119" s="120">
        <v>29000</v>
      </c>
      <c r="D119" s="117">
        <f t="shared" si="1"/>
        <v>1798000</v>
      </c>
    </row>
    <row r="120" spans="1:4" ht="18">
      <c r="A120" s="122" t="s">
        <v>110</v>
      </c>
      <c r="B120" s="133">
        <v>27</v>
      </c>
      <c r="C120" s="130">
        <v>24000</v>
      </c>
      <c r="D120" s="117">
        <f t="shared" si="1"/>
        <v>648000</v>
      </c>
    </row>
    <row r="121" spans="1:4" ht="18" hidden="1">
      <c r="A121" s="122" t="s">
        <v>111</v>
      </c>
      <c r="B121" s="133"/>
      <c r="C121" s="130"/>
      <c r="D121" s="117">
        <f t="shared" si="1"/>
        <v>0</v>
      </c>
    </row>
    <row r="122" spans="1:4" ht="18" hidden="1">
      <c r="A122" s="122" t="s">
        <v>112</v>
      </c>
      <c r="B122" s="133"/>
      <c r="C122" s="120"/>
      <c r="D122" s="117">
        <f t="shared" si="1"/>
        <v>0</v>
      </c>
    </row>
    <row r="123" spans="1:4" ht="18" hidden="1">
      <c r="A123" s="123" t="s">
        <v>113</v>
      </c>
      <c r="B123" s="133"/>
      <c r="C123" s="130"/>
      <c r="D123" s="117">
        <f t="shared" si="1"/>
        <v>0</v>
      </c>
    </row>
    <row r="124" spans="1:4" ht="18" hidden="1">
      <c r="A124" s="122" t="s">
        <v>206</v>
      </c>
      <c r="B124" s="133"/>
      <c r="C124" s="120"/>
      <c r="D124" s="117">
        <f t="shared" si="1"/>
        <v>0</v>
      </c>
    </row>
    <row r="125" spans="1:4" ht="18" hidden="1">
      <c r="A125" s="122" t="s">
        <v>114</v>
      </c>
      <c r="B125" s="133"/>
      <c r="C125" s="120"/>
      <c r="D125" s="117">
        <f t="shared" si="1"/>
        <v>0</v>
      </c>
    </row>
    <row r="126" spans="1:4" ht="18" hidden="1">
      <c r="A126" s="122" t="s">
        <v>115</v>
      </c>
      <c r="B126" s="133"/>
      <c r="C126" s="129"/>
      <c r="D126" s="117">
        <f t="shared" si="1"/>
        <v>0</v>
      </c>
    </row>
    <row r="127" spans="1:4" ht="18" hidden="1">
      <c r="A127" s="124" t="s">
        <v>116</v>
      </c>
      <c r="B127" s="133"/>
      <c r="C127" s="129"/>
      <c r="D127" s="117">
        <f t="shared" si="1"/>
        <v>0</v>
      </c>
    </row>
    <row r="128" spans="1:4" ht="18">
      <c r="A128" s="122" t="s">
        <v>117</v>
      </c>
      <c r="B128" s="133">
        <v>20</v>
      </c>
      <c r="C128" s="130">
        <v>8500</v>
      </c>
      <c r="D128" s="117">
        <f t="shared" si="1"/>
        <v>170000</v>
      </c>
    </row>
    <row r="129" spans="1:4" ht="18" hidden="1">
      <c r="A129" s="122" t="s">
        <v>213</v>
      </c>
      <c r="B129" s="133"/>
      <c r="C129" s="130"/>
      <c r="D129" s="117">
        <f t="shared" si="1"/>
        <v>0</v>
      </c>
    </row>
    <row r="130" spans="1:4" ht="18" hidden="1">
      <c r="A130" s="122" t="s">
        <v>118</v>
      </c>
      <c r="B130" s="133"/>
      <c r="C130" s="129"/>
      <c r="D130" s="117">
        <f t="shared" si="1"/>
        <v>0</v>
      </c>
    </row>
    <row r="131" spans="1:4" ht="18" hidden="1">
      <c r="A131" s="122" t="s">
        <v>119</v>
      </c>
      <c r="B131" s="133"/>
      <c r="C131" s="129"/>
      <c r="D131" s="117">
        <f t="shared" si="1"/>
        <v>0</v>
      </c>
    </row>
    <row r="132" spans="1:4" ht="18" hidden="1">
      <c r="A132" s="122" t="s">
        <v>120</v>
      </c>
      <c r="B132" s="133"/>
      <c r="C132" s="128"/>
      <c r="D132" s="117">
        <f t="shared" si="1"/>
        <v>0</v>
      </c>
    </row>
    <row r="133" spans="1:4" ht="18" hidden="1">
      <c r="A133" s="122" t="s">
        <v>121</v>
      </c>
      <c r="B133" s="133"/>
      <c r="C133" s="129"/>
      <c r="D133" s="117">
        <f t="shared" ref="D133:D196" si="2">B133*C133</f>
        <v>0</v>
      </c>
    </row>
    <row r="134" spans="1:4" ht="18" hidden="1">
      <c r="A134" s="122" t="s">
        <v>122</v>
      </c>
      <c r="B134" s="133"/>
      <c r="C134" s="120"/>
      <c r="D134" s="117">
        <f t="shared" si="2"/>
        <v>0</v>
      </c>
    </row>
    <row r="135" spans="1:4" ht="18" hidden="1">
      <c r="A135" s="122" t="s">
        <v>123</v>
      </c>
      <c r="B135" s="133"/>
      <c r="C135" s="120">
        <v>25000</v>
      </c>
      <c r="D135" s="117">
        <f t="shared" si="2"/>
        <v>0</v>
      </c>
    </row>
    <row r="136" spans="1:4" ht="18" hidden="1">
      <c r="A136" s="107" t="s">
        <v>124</v>
      </c>
      <c r="B136" s="133"/>
      <c r="C136" s="129"/>
      <c r="D136" s="117">
        <f t="shared" si="2"/>
        <v>0</v>
      </c>
    </row>
    <row r="137" spans="1:4" ht="18" hidden="1">
      <c r="A137" s="122" t="s">
        <v>215</v>
      </c>
      <c r="B137" s="133"/>
      <c r="C137" s="129"/>
      <c r="D137" s="117">
        <f t="shared" si="2"/>
        <v>0</v>
      </c>
    </row>
    <row r="138" spans="1:4" ht="18" hidden="1">
      <c r="A138" s="124" t="s">
        <v>125</v>
      </c>
      <c r="B138" s="133"/>
      <c r="C138" s="129"/>
      <c r="D138" s="117">
        <f t="shared" si="2"/>
        <v>0</v>
      </c>
    </row>
    <row r="139" spans="1:4" ht="18" hidden="1">
      <c r="A139" s="122" t="s">
        <v>126</v>
      </c>
      <c r="B139" s="133"/>
      <c r="C139" s="129"/>
      <c r="D139" s="117">
        <f t="shared" si="2"/>
        <v>0</v>
      </c>
    </row>
    <row r="140" spans="1:4" ht="18" hidden="1">
      <c r="A140" s="122" t="s">
        <v>127</v>
      </c>
      <c r="B140" s="133"/>
      <c r="C140" s="120"/>
      <c r="D140" s="117">
        <f t="shared" si="2"/>
        <v>0</v>
      </c>
    </row>
    <row r="141" spans="1:4" ht="18" hidden="1">
      <c r="A141" s="122" t="s">
        <v>128</v>
      </c>
      <c r="B141" s="133"/>
      <c r="C141" s="129"/>
      <c r="D141" s="117">
        <f t="shared" si="2"/>
        <v>0</v>
      </c>
    </row>
    <row r="142" spans="1:4" ht="18" hidden="1">
      <c r="A142" s="122" t="s">
        <v>129</v>
      </c>
      <c r="B142" s="133"/>
      <c r="C142" s="130">
        <v>18000</v>
      </c>
      <c r="D142" s="117">
        <f t="shared" si="2"/>
        <v>0</v>
      </c>
    </row>
    <row r="143" spans="1:4" ht="18" hidden="1">
      <c r="A143" s="122" t="s">
        <v>130</v>
      </c>
      <c r="B143" s="133"/>
      <c r="C143" s="130"/>
      <c r="D143" s="117">
        <f t="shared" si="2"/>
        <v>0</v>
      </c>
    </row>
    <row r="144" spans="1:4" ht="18" hidden="1">
      <c r="A144" s="122" t="s">
        <v>131</v>
      </c>
      <c r="B144" s="133"/>
      <c r="C144" s="130"/>
      <c r="D144" s="117">
        <f t="shared" si="2"/>
        <v>0</v>
      </c>
    </row>
    <row r="145" spans="1:4" ht="18" hidden="1">
      <c r="A145" s="109" t="s">
        <v>132</v>
      </c>
      <c r="B145" s="133"/>
      <c r="C145" s="130"/>
      <c r="D145" s="117">
        <f t="shared" si="2"/>
        <v>0</v>
      </c>
    </row>
    <row r="146" spans="1:4" ht="18" hidden="1">
      <c r="A146" s="122" t="s">
        <v>133</v>
      </c>
      <c r="B146" s="133"/>
      <c r="C146" s="129"/>
      <c r="D146" s="117">
        <f t="shared" si="2"/>
        <v>0</v>
      </c>
    </row>
    <row r="147" spans="1:4" ht="18" hidden="1">
      <c r="A147" s="122" t="s">
        <v>134</v>
      </c>
      <c r="B147" s="133"/>
      <c r="C147" s="118"/>
      <c r="D147" s="117">
        <f t="shared" si="2"/>
        <v>0</v>
      </c>
    </row>
    <row r="148" spans="1:4" ht="18" hidden="1">
      <c r="A148" s="124" t="s">
        <v>135</v>
      </c>
      <c r="B148" s="133"/>
      <c r="C148" s="129"/>
      <c r="D148" s="117">
        <f t="shared" si="2"/>
        <v>0</v>
      </c>
    </row>
    <row r="149" spans="1:4" ht="18" hidden="1">
      <c r="A149" s="124" t="s">
        <v>136</v>
      </c>
      <c r="B149" s="133"/>
      <c r="C149" s="129"/>
      <c r="D149" s="117">
        <f t="shared" si="2"/>
        <v>0</v>
      </c>
    </row>
    <row r="150" spans="1:4" ht="18" hidden="1">
      <c r="A150" s="122" t="s">
        <v>137</v>
      </c>
      <c r="B150" s="133"/>
      <c r="C150" s="129"/>
      <c r="D150" s="117">
        <f t="shared" si="2"/>
        <v>0</v>
      </c>
    </row>
    <row r="151" spans="1:4" ht="18" hidden="1">
      <c r="A151" s="122" t="s">
        <v>138</v>
      </c>
      <c r="B151" s="133"/>
      <c r="C151" s="129"/>
      <c r="D151" s="117">
        <f t="shared" si="2"/>
        <v>0</v>
      </c>
    </row>
    <row r="152" spans="1:4" ht="18" hidden="1">
      <c r="A152" s="122" t="s">
        <v>139</v>
      </c>
      <c r="B152" s="133"/>
      <c r="C152" s="129"/>
      <c r="D152" s="117">
        <f t="shared" si="2"/>
        <v>0</v>
      </c>
    </row>
    <row r="153" spans="1:4" ht="18" hidden="1">
      <c r="A153" s="122" t="s">
        <v>140</v>
      </c>
      <c r="B153" s="133"/>
      <c r="C153" s="129"/>
      <c r="D153" s="117">
        <f t="shared" si="2"/>
        <v>0</v>
      </c>
    </row>
    <row r="154" spans="1:4" ht="18" hidden="1">
      <c r="A154" s="122" t="s">
        <v>141</v>
      </c>
      <c r="B154" s="133"/>
      <c r="C154" s="129">
        <v>6000</v>
      </c>
      <c r="D154" s="117">
        <f t="shared" si="2"/>
        <v>0</v>
      </c>
    </row>
    <row r="155" spans="1:4" ht="18" hidden="1">
      <c r="A155" s="122" t="s">
        <v>143</v>
      </c>
      <c r="B155" s="133"/>
      <c r="C155" s="129"/>
      <c r="D155" s="117">
        <f t="shared" si="2"/>
        <v>0</v>
      </c>
    </row>
    <row r="156" spans="1:4" ht="18" hidden="1">
      <c r="A156" s="122" t="s">
        <v>144</v>
      </c>
      <c r="B156" s="133"/>
      <c r="C156" s="129"/>
      <c r="D156" s="117">
        <f t="shared" si="2"/>
        <v>0</v>
      </c>
    </row>
    <row r="157" spans="1:4" ht="18" hidden="1">
      <c r="A157" s="122" t="s">
        <v>145</v>
      </c>
      <c r="B157" s="133"/>
      <c r="C157" s="129">
        <v>32000</v>
      </c>
      <c r="D157" s="117">
        <f t="shared" si="2"/>
        <v>0</v>
      </c>
    </row>
    <row r="158" spans="1:4" ht="18" hidden="1">
      <c r="A158" s="122" t="s">
        <v>146</v>
      </c>
      <c r="B158" s="133"/>
      <c r="C158" s="129"/>
      <c r="D158" s="117">
        <f t="shared" si="2"/>
        <v>0</v>
      </c>
    </row>
    <row r="159" spans="1:4" ht="18" hidden="1">
      <c r="A159" s="124" t="s">
        <v>147</v>
      </c>
      <c r="B159" s="133"/>
      <c r="C159" s="119"/>
      <c r="D159" s="117">
        <f t="shared" si="2"/>
        <v>0</v>
      </c>
    </row>
    <row r="160" spans="1:4" ht="18" hidden="1">
      <c r="A160" s="124" t="s">
        <v>148</v>
      </c>
      <c r="B160" s="133"/>
      <c r="C160" s="119"/>
      <c r="D160" s="117">
        <f t="shared" si="2"/>
        <v>0</v>
      </c>
    </row>
    <row r="161" spans="1:4" ht="18">
      <c r="A161" s="122" t="s">
        <v>211</v>
      </c>
      <c r="B161" s="133">
        <f>20+140+20+32</f>
        <v>212</v>
      </c>
      <c r="C161" s="129">
        <v>20000</v>
      </c>
      <c r="D161" s="117">
        <f t="shared" si="2"/>
        <v>4240000</v>
      </c>
    </row>
    <row r="162" spans="1:4" ht="18" hidden="1">
      <c r="A162" s="122" t="s">
        <v>151</v>
      </c>
      <c r="B162" s="133"/>
      <c r="C162" s="130"/>
      <c r="D162" s="117">
        <f t="shared" si="2"/>
        <v>0</v>
      </c>
    </row>
    <row r="163" spans="1:4" ht="18">
      <c r="A163" s="122" t="s">
        <v>153</v>
      </c>
      <c r="B163" s="133">
        <f>76*2</f>
        <v>152</v>
      </c>
      <c r="C163" s="129">
        <v>7500</v>
      </c>
      <c r="D163" s="117">
        <f t="shared" si="2"/>
        <v>1140000</v>
      </c>
    </row>
    <row r="164" spans="1:4" ht="18">
      <c r="A164" s="122" t="s">
        <v>152</v>
      </c>
      <c r="B164" s="133">
        <v>40</v>
      </c>
      <c r="C164" s="129">
        <v>15000</v>
      </c>
      <c r="D164" s="117">
        <f t="shared" si="2"/>
        <v>600000</v>
      </c>
    </row>
    <row r="165" spans="1:4" ht="18" hidden="1">
      <c r="A165" s="124" t="s">
        <v>49</v>
      </c>
      <c r="B165" s="133"/>
      <c r="C165" s="129"/>
      <c r="D165" s="117">
        <f t="shared" si="2"/>
        <v>0</v>
      </c>
    </row>
    <row r="166" spans="1:4" ht="18" hidden="1">
      <c r="A166" s="122" t="s">
        <v>207</v>
      </c>
      <c r="B166" s="133"/>
      <c r="C166" s="129"/>
      <c r="D166" s="117">
        <f t="shared" si="2"/>
        <v>0</v>
      </c>
    </row>
    <row r="167" spans="1:4" ht="18" hidden="1">
      <c r="A167" s="122" t="s">
        <v>154</v>
      </c>
      <c r="B167" s="133"/>
      <c r="C167" s="120"/>
      <c r="D167" s="117">
        <f t="shared" si="2"/>
        <v>0</v>
      </c>
    </row>
    <row r="168" spans="1:4" ht="18" hidden="1">
      <c r="A168" s="122" t="s">
        <v>155</v>
      </c>
      <c r="B168" s="133"/>
      <c r="C168" s="120"/>
      <c r="D168" s="117">
        <f t="shared" si="2"/>
        <v>0</v>
      </c>
    </row>
    <row r="169" spans="1:4" ht="18" hidden="1">
      <c r="A169" s="122" t="s">
        <v>156</v>
      </c>
      <c r="B169" s="133"/>
      <c r="C169" s="120">
        <v>25000</v>
      </c>
      <c r="D169" s="117">
        <f t="shared" si="2"/>
        <v>0</v>
      </c>
    </row>
    <row r="170" spans="1:4" ht="18" hidden="1">
      <c r="A170" s="122" t="s">
        <v>157</v>
      </c>
      <c r="B170" s="133"/>
      <c r="C170" s="120">
        <v>6100</v>
      </c>
      <c r="D170" s="117">
        <f t="shared" si="2"/>
        <v>0</v>
      </c>
    </row>
    <row r="171" spans="1:4" ht="18" hidden="1">
      <c r="A171" s="122" t="s">
        <v>158</v>
      </c>
      <c r="B171" s="133"/>
      <c r="C171" s="120"/>
      <c r="D171" s="117">
        <f t="shared" si="2"/>
        <v>0</v>
      </c>
    </row>
    <row r="172" spans="1:4" ht="18" hidden="1">
      <c r="A172" s="122" t="s">
        <v>210</v>
      </c>
      <c r="B172" s="133"/>
      <c r="C172" s="130"/>
      <c r="D172" s="117">
        <f t="shared" si="2"/>
        <v>0</v>
      </c>
    </row>
    <row r="173" spans="1:4" ht="18" hidden="1">
      <c r="A173" s="126" t="s">
        <v>159</v>
      </c>
      <c r="B173" s="133"/>
      <c r="C173" s="130"/>
      <c r="D173" s="117">
        <f t="shared" si="2"/>
        <v>0</v>
      </c>
    </row>
    <row r="174" spans="1:4" ht="18" hidden="1">
      <c r="A174" s="126" t="s">
        <v>160</v>
      </c>
      <c r="B174" s="133"/>
      <c r="C174" s="120">
        <v>25000</v>
      </c>
      <c r="D174" s="117">
        <f t="shared" si="2"/>
        <v>0</v>
      </c>
    </row>
    <row r="175" spans="1:4" ht="18" hidden="1">
      <c r="A175" s="126" t="s">
        <v>161</v>
      </c>
      <c r="B175" s="133"/>
      <c r="C175" s="120"/>
      <c r="D175" s="117">
        <f t="shared" si="2"/>
        <v>0</v>
      </c>
    </row>
    <row r="176" spans="1:4" ht="18" hidden="1">
      <c r="A176" s="126" t="s">
        <v>162</v>
      </c>
      <c r="B176" s="133"/>
      <c r="C176" s="130"/>
      <c r="D176" s="117">
        <f t="shared" si="2"/>
        <v>0</v>
      </c>
    </row>
    <row r="177" spans="1:4" ht="18" hidden="1">
      <c r="A177" s="126" t="s">
        <v>163</v>
      </c>
      <c r="B177" s="133"/>
      <c r="C177" s="130"/>
      <c r="D177" s="117">
        <f t="shared" si="2"/>
        <v>0</v>
      </c>
    </row>
    <row r="178" spans="1:4" ht="18" hidden="1">
      <c r="A178" s="122" t="s">
        <v>164</v>
      </c>
      <c r="B178" s="133"/>
      <c r="C178" s="120">
        <v>6100</v>
      </c>
      <c r="D178" s="117">
        <f t="shared" si="2"/>
        <v>0</v>
      </c>
    </row>
    <row r="179" spans="1:4" ht="18" hidden="1">
      <c r="A179" s="122" t="s">
        <v>165</v>
      </c>
      <c r="B179" s="133"/>
      <c r="C179" s="120"/>
      <c r="D179" s="117">
        <f t="shared" si="2"/>
        <v>0</v>
      </c>
    </row>
    <row r="180" spans="1:4" ht="18" hidden="1">
      <c r="A180" s="122" t="s">
        <v>166</v>
      </c>
      <c r="B180" s="133"/>
      <c r="C180" s="120">
        <v>23000</v>
      </c>
      <c r="D180" s="117">
        <f t="shared" si="2"/>
        <v>0</v>
      </c>
    </row>
    <row r="181" spans="1:4" ht="18" hidden="1">
      <c r="A181" s="122" t="s">
        <v>167</v>
      </c>
      <c r="B181" s="133"/>
      <c r="C181" s="120">
        <v>25000</v>
      </c>
      <c r="D181" s="117">
        <f t="shared" si="2"/>
        <v>0</v>
      </c>
    </row>
    <row r="182" spans="1:4" ht="18" hidden="1">
      <c r="A182" s="122" t="s">
        <v>168</v>
      </c>
      <c r="B182" s="133"/>
      <c r="C182" s="120"/>
      <c r="D182" s="117">
        <f t="shared" si="2"/>
        <v>0</v>
      </c>
    </row>
    <row r="183" spans="1:4" ht="18" hidden="1">
      <c r="A183" s="122" t="s">
        <v>209</v>
      </c>
      <c r="B183" s="133"/>
      <c r="C183" s="120"/>
      <c r="D183" s="117">
        <f t="shared" si="2"/>
        <v>0</v>
      </c>
    </row>
    <row r="184" spans="1:4" ht="18" hidden="1">
      <c r="A184" s="122" t="s">
        <v>169</v>
      </c>
      <c r="B184" s="133"/>
      <c r="C184" s="129"/>
      <c r="D184" s="117">
        <f t="shared" si="2"/>
        <v>0</v>
      </c>
    </row>
    <row r="185" spans="1:4" ht="18" hidden="1">
      <c r="A185" s="122" t="s">
        <v>203</v>
      </c>
      <c r="B185" s="133"/>
      <c r="C185" s="120"/>
      <c r="D185" s="117">
        <f t="shared" si="2"/>
        <v>0</v>
      </c>
    </row>
    <row r="186" spans="1:4" ht="18" hidden="1">
      <c r="A186" s="122" t="s">
        <v>170</v>
      </c>
      <c r="B186" s="133"/>
      <c r="C186" s="120"/>
      <c r="D186" s="117">
        <f t="shared" si="2"/>
        <v>0</v>
      </c>
    </row>
    <row r="187" spans="1:4" ht="18" hidden="1">
      <c r="A187" s="122" t="s">
        <v>171</v>
      </c>
      <c r="B187" s="133"/>
      <c r="C187" s="130"/>
      <c r="D187" s="117">
        <f t="shared" si="2"/>
        <v>0</v>
      </c>
    </row>
    <row r="188" spans="1:4" ht="18" hidden="1">
      <c r="A188" s="122" t="s">
        <v>172</v>
      </c>
      <c r="B188" s="133"/>
      <c r="C188" s="129"/>
      <c r="D188" s="117">
        <f t="shared" si="2"/>
        <v>0</v>
      </c>
    </row>
    <row r="189" spans="1:4" ht="18" hidden="1">
      <c r="A189" s="122" t="s">
        <v>173</v>
      </c>
      <c r="B189" s="133"/>
      <c r="C189" s="120"/>
      <c r="D189" s="117">
        <f t="shared" si="2"/>
        <v>0</v>
      </c>
    </row>
    <row r="190" spans="1:4" ht="18" hidden="1">
      <c r="A190" s="122" t="s">
        <v>174</v>
      </c>
      <c r="B190" s="133"/>
      <c r="C190" s="129">
        <v>18000</v>
      </c>
      <c r="D190" s="117">
        <f t="shared" si="2"/>
        <v>0</v>
      </c>
    </row>
    <row r="191" spans="1:4" ht="18" hidden="1">
      <c r="A191" s="122" t="s">
        <v>175</v>
      </c>
      <c r="B191" s="133"/>
      <c r="C191" s="129"/>
      <c r="D191" s="117">
        <f t="shared" si="2"/>
        <v>0</v>
      </c>
    </row>
    <row r="192" spans="1:4" ht="18" hidden="1">
      <c r="A192" s="122" t="s">
        <v>176</v>
      </c>
      <c r="B192" s="133"/>
      <c r="C192" s="129"/>
      <c r="D192" s="117">
        <f t="shared" si="2"/>
        <v>0</v>
      </c>
    </row>
    <row r="193" spans="1:4" ht="18" hidden="1">
      <c r="A193" s="124" t="s">
        <v>177</v>
      </c>
      <c r="B193" s="133"/>
      <c r="C193" s="130"/>
      <c r="D193" s="117">
        <f t="shared" si="2"/>
        <v>0</v>
      </c>
    </row>
    <row r="194" spans="1:4" ht="18">
      <c r="A194" s="124" t="s">
        <v>178</v>
      </c>
      <c r="B194" s="133">
        <v>10</v>
      </c>
      <c r="C194" s="129">
        <v>12000</v>
      </c>
      <c r="D194" s="117">
        <f t="shared" si="2"/>
        <v>120000</v>
      </c>
    </row>
    <row r="195" spans="1:4" ht="18" hidden="1">
      <c r="A195" s="122" t="s">
        <v>179</v>
      </c>
      <c r="B195" s="133"/>
      <c r="C195" s="129"/>
      <c r="D195" s="117">
        <f t="shared" si="2"/>
        <v>0</v>
      </c>
    </row>
    <row r="196" spans="1:4" ht="18" hidden="1">
      <c r="A196" s="122" t="s">
        <v>182</v>
      </c>
      <c r="B196" s="133"/>
      <c r="C196" s="128"/>
      <c r="D196" s="117">
        <f t="shared" si="2"/>
        <v>0</v>
      </c>
    </row>
    <row r="197" spans="1:4" ht="18" hidden="1">
      <c r="A197" s="122" t="s">
        <v>183</v>
      </c>
      <c r="B197" s="133"/>
      <c r="C197" s="130">
        <v>23000</v>
      </c>
      <c r="D197" s="117">
        <f t="shared" ref="D197:D213" si="3">B197*C197</f>
        <v>0</v>
      </c>
    </row>
    <row r="198" spans="1:4" ht="18" hidden="1">
      <c r="A198" s="122" t="s">
        <v>184</v>
      </c>
      <c r="B198" s="133"/>
      <c r="C198" s="130"/>
      <c r="D198" s="117">
        <f t="shared" si="3"/>
        <v>0</v>
      </c>
    </row>
    <row r="199" spans="1:4" ht="18">
      <c r="A199" s="122" t="s">
        <v>99</v>
      </c>
      <c r="B199" s="133">
        <v>2</v>
      </c>
      <c r="C199" s="129">
        <v>7000</v>
      </c>
      <c r="D199" s="117">
        <f t="shared" si="3"/>
        <v>14000</v>
      </c>
    </row>
    <row r="200" spans="1:4" ht="18">
      <c r="A200" s="122" t="s">
        <v>185</v>
      </c>
      <c r="B200" s="133">
        <v>20</v>
      </c>
      <c r="C200" s="120">
        <v>10000</v>
      </c>
      <c r="D200" s="117">
        <f t="shared" si="3"/>
        <v>200000</v>
      </c>
    </row>
    <row r="201" spans="1:4" ht="18" hidden="1">
      <c r="A201" s="122" t="s">
        <v>198</v>
      </c>
      <c r="B201" s="133"/>
      <c r="C201" s="129"/>
      <c r="D201" s="117">
        <f t="shared" si="3"/>
        <v>0</v>
      </c>
    </row>
    <row r="202" spans="1:4" ht="18" hidden="1">
      <c r="A202" s="122" t="s">
        <v>199</v>
      </c>
      <c r="B202" s="133"/>
      <c r="C202" s="129"/>
      <c r="D202" s="117">
        <f t="shared" si="3"/>
        <v>0</v>
      </c>
    </row>
    <row r="203" spans="1:4" ht="18" hidden="1">
      <c r="A203" s="122" t="s">
        <v>202</v>
      </c>
      <c r="B203" s="133"/>
      <c r="C203" s="129"/>
      <c r="D203" s="117">
        <f t="shared" si="3"/>
        <v>0</v>
      </c>
    </row>
    <row r="204" spans="1:4" ht="18" hidden="1">
      <c r="A204" s="122" t="s">
        <v>205</v>
      </c>
      <c r="B204" s="133"/>
      <c r="C204" s="129"/>
      <c r="D204" s="117">
        <f t="shared" si="3"/>
        <v>0</v>
      </c>
    </row>
    <row r="205" spans="1:4" ht="18" hidden="1">
      <c r="A205" s="122" t="s">
        <v>187</v>
      </c>
      <c r="B205" s="133"/>
      <c r="C205" s="120"/>
      <c r="D205" s="117">
        <f t="shared" si="3"/>
        <v>0</v>
      </c>
    </row>
    <row r="206" spans="1:4" ht="18" hidden="1">
      <c r="A206" s="122" t="s">
        <v>188</v>
      </c>
      <c r="B206" s="133"/>
      <c r="C206" s="120"/>
      <c r="D206" s="117">
        <f t="shared" si="3"/>
        <v>0</v>
      </c>
    </row>
    <row r="207" spans="1:4" ht="18" hidden="1">
      <c r="A207" s="122" t="s">
        <v>189</v>
      </c>
      <c r="B207" s="133"/>
      <c r="C207" s="120"/>
      <c r="D207" s="117">
        <f t="shared" si="3"/>
        <v>0</v>
      </c>
    </row>
    <row r="208" spans="1:4" ht="18" hidden="1">
      <c r="A208" s="124" t="s">
        <v>190</v>
      </c>
      <c r="B208" s="133"/>
      <c r="C208" s="129"/>
      <c r="D208" s="117">
        <f t="shared" si="3"/>
        <v>0</v>
      </c>
    </row>
    <row r="209" spans="1:4" ht="18" hidden="1">
      <c r="A209" s="122" t="s">
        <v>191</v>
      </c>
      <c r="B209" s="133"/>
      <c r="C209" s="130"/>
      <c r="D209" s="117">
        <f t="shared" si="3"/>
        <v>0</v>
      </c>
    </row>
    <row r="210" spans="1:4" ht="18" hidden="1">
      <c r="A210" s="122" t="s">
        <v>192</v>
      </c>
      <c r="B210" s="133"/>
      <c r="C210" s="120"/>
      <c r="D210" s="117">
        <f t="shared" si="3"/>
        <v>0</v>
      </c>
    </row>
    <row r="211" spans="1:4" ht="18" hidden="1">
      <c r="A211" s="122" t="s">
        <v>193</v>
      </c>
      <c r="B211" s="133"/>
      <c r="C211" s="120"/>
      <c r="D211" s="117">
        <f t="shared" si="3"/>
        <v>0</v>
      </c>
    </row>
    <row r="212" spans="1:4" ht="18" hidden="1">
      <c r="A212" s="122" t="s">
        <v>194</v>
      </c>
      <c r="B212" s="133"/>
      <c r="C212" s="120"/>
      <c r="D212" s="117">
        <f t="shared" si="3"/>
        <v>0</v>
      </c>
    </row>
    <row r="213" spans="1:4" ht="18" hidden="1">
      <c r="A213" s="122" t="s">
        <v>195</v>
      </c>
      <c r="B213" s="133"/>
      <c r="C213" s="120"/>
      <c r="D213" s="117">
        <f t="shared" si="3"/>
        <v>0</v>
      </c>
    </row>
    <row r="214" spans="1:4" ht="17.399999999999999">
      <c r="A214" s="125"/>
      <c r="B214" s="131">
        <f>SUM(B4:B213)</f>
        <v>898</v>
      </c>
      <c r="C214" s="131"/>
      <c r="D214" s="131">
        <f>SUM(D4:D213)</f>
        <v>15281000</v>
      </c>
    </row>
  </sheetData>
  <protectedRanges>
    <protectedRange password="CC4C" sqref="C1:C213" name="tho5_1"/>
    <protectedRange password="CF71" sqref="B1:B213" name="tho_1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4.4"/>
  <cols>
    <col min="1" max="1" width="39.6640625" customWidth="1"/>
    <col min="2" max="2" width="11.44140625" customWidth="1"/>
    <col min="3" max="3" width="12.44140625" customWidth="1"/>
    <col min="4" max="4" width="16.5546875" customWidth="1"/>
  </cols>
  <sheetData>
    <row r="1" spans="1:4">
      <c r="A1" s="112" t="s">
        <v>376</v>
      </c>
      <c r="B1" s="113"/>
      <c r="C1" s="113"/>
      <c r="D1" s="114"/>
    </row>
    <row r="2" spans="1:4" ht="26.4">
      <c r="A2" s="147" t="s">
        <v>0</v>
      </c>
      <c r="B2" s="110" t="s">
        <v>196</v>
      </c>
      <c r="C2" s="108" t="s">
        <v>1</v>
      </c>
      <c r="D2" s="110" t="s">
        <v>2</v>
      </c>
    </row>
    <row r="3" spans="1:4" hidden="1">
      <c r="A3" s="148"/>
      <c r="B3" s="110"/>
      <c r="C3" s="115"/>
      <c r="D3" s="116"/>
    </row>
    <row r="4" spans="1:4" ht="18" hidden="1">
      <c r="A4" s="122" t="s">
        <v>6</v>
      </c>
      <c r="B4" s="133"/>
      <c r="C4" s="130"/>
      <c r="D4" s="117">
        <f>B4*C4</f>
        <v>0</v>
      </c>
    </row>
    <row r="5" spans="1:4" ht="18" hidden="1">
      <c r="A5" s="122" t="s">
        <v>7</v>
      </c>
      <c r="B5" s="133"/>
      <c r="C5" s="129"/>
      <c r="D5" s="117">
        <f t="shared" ref="D5:D68" si="0">B5*C5</f>
        <v>0</v>
      </c>
    </row>
    <row r="6" spans="1:4" ht="18" hidden="1">
      <c r="A6" s="122" t="s">
        <v>8</v>
      </c>
      <c r="B6" s="133"/>
      <c r="C6" s="129">
        <v>21000</v>
      </c>
      <c r="D6" s="117">
        <f t="shared" si="0"/>
        <v>0</v>
      </c>
    </row>
    <row r="7" spans="1:4" ht="18">
      <c r="A7" s="122" t="s">
        <v>9</v>
      </c>
      <c r="B7" s="133">
        <v>20</v>
      </c>
      <c r="C7" s="129">
        <v>27000</v>
      </c>
      <c r="D7" s="117">
        <f t="shared" si="0"/>
        <v>540000</v>
      </c>
    </row>
    <row r="8" spans="1:4" ht="18" hidden="1">
      <c r="A8" s="122" t="s">
        <v>10</v>
      </c>
      <c r="B8" s="133"/>
      <c r="C8" s="129"/>
      <c r="D8" s="117">
        <f t="shared" si="0"/>
        <v>0</v>
      </c>
    </row>
    <row r="9" spans="1:4" ht="18" hidden="1">
      <c r="A9" s="122" t="s">
        <v>11</v>
      </c>
      <c r="B9" s="133"/>
      <c r="C9" s="129"/>
      <c r="D9" s="117">
        <f t="shared" si="0"/>
        <v>0</v>
      </c>
    </row>
    <row r="10" spans="1:4" ht="18">
      <c r="A10" s="122" t="s">
        <v>12</v>
      </c>
      <c r="B10" s="133">
        <v>23</v>
      </c>
      <c r="C10" s="130">
        <v>28000</v>
      </c>
      <c r="D10" s="117">
        <f t="shared" si="0"/>
        <v>644000</v>
      </c>
    </row>
    <row r="11" spans="1:4" ht="18" hidden="1">
      <c r="A11" s="122" t="s">
        <v>13</v>
      </c>
      <c r="B11" s="133"/>
      <c r="C11" s="130"/>
      <c r="D11" s="117">
        <f t="shared" si="0"/>
        <v>0</v>
      </c>
    </row>
    <row r="12" spans="1:4" ht="18" hidden="1">
      <c r="A12" s="122" t="s">
        <v>14</v>
      </c>
      <c r="B12" s="133"/>
      <c r="C12" s="130"/>
      <c r="D12" s="117">
        <f t="shared" si="0"/>
        <v>0</v>
      </c>
    </row>
    <row r="13" spans="1:4" ht="18">
      <c r="A13" s="122" t="s">
        <v>15</v>
      </c>
      <c r="B13" s="133">
        <v>19</v>
      </c>
      <c r="C13" s="129">
        <v>23000</v>
      </c>
      <c r="D13" s="117">
        <f t="shared" si="0"/>
        <v>437000</v>
      </c>
    </row>
    <row r="14" spans="1:4" ht="18" hidden="1">
      <c r="A14" s="122" t="s">
        <v>16</v>
      </c>
      <c r="B14" s="133"/>
      <c r="C14" s="129"/>
      <c r="D14" s="117">
        <f t="shared" si="0"/>
        <v>0</v>
      </c>
    </row>
    <row r="15" spans="1:4" ht="18" hidden="1">
      <c r="A15" s="122" t="s">
        <v>17</v>
      </c>
      <c r="B15" s="133"/>
      <c r="C15" s="129"/>
      <c r="D15" s="117">
        <f t="shared" si="0"/>
        <v>0</v>
      </c>
    </row>
    <row r="16" spans="1:4" ht="18">
      <c r="A16" s="122" t="s">
        <v>18</v>
      </c>
      <c r="B16" s="133">
        <v>113</v>
      </c>
      <c r="C16" s="120">
        <v>13000</v>
      </c>
      <c r="D16" s="117">
        <f t="shared" si="0"/>
        <v>1469000</v>
      </c>
    </row>
    <row r="17" spans="1:4" ht="18" hidden="1">
      <c r="A17" s="122" t="s">
        <v>19</v>
      </c>
      <c r="B17" s="133"/>
      <c r="C17" s="129"/>
      <c r="D17" s="117">
        <f t="shared" si="0"/>
        <v>0</v>
      </c>
    </row>
    <row r="18" spans="1:4" ht="18" hidden="1">
      <c r="A18" s="122" t="s">
        <v>20</v>
      </c>
      <c r="B18" s="133"/>
      <c r="C18" s="129"/>
      <c r="D18" s="117">
        <f t="shared" si="0"/>
        <v>0</v>
      </c>
    </row>
    <row r="19" spans="1:4" ht="18">
      <c r="A19" s="124" t="s">
        <v>21</v>
      </c>
      <c r="B19" s="133">
        <v>12</v>
      </c>
      <c r="C19" s="120">
        <v>20000</v>
      </c>
      <c r="D19" s="117">
        <f t="shared" si="0"/>
        <v>240000</v>
      </c>
    </row>
    <row r="20" spans="1:4" ht="18">
      <c r="A20" s="123" t="s">
        <v>56</v>
      </c>
      <c r="B20" s="133">
        <v>20</v>
      </c>
      <c r="C20" s="129">
        <v>24000</v>
      </c>
      <c r="D20" s="117">
        <f t="shared" si="0"/>
        <v>480000</v>
      </c>
    </row>
    <row r="21" spans="1:4" ht="18" hidden="1">
      <c r="A21" s="123" t="s">
        <v>55</v>
      </c>
      <c r="B21" s="133"/>
      <c r="C21" s="128"/>
      <c r="D21" s="117">
        <f t="shared" si="0"/>
        <v>0</v>
      </c>
    </row>
    <row r="22" spans="1:4" ht="18">
      <c r="A22" s="122" t="s">
        <v>149</v>
      </c>
      <c r="B22" s="133">
        <v>23</v>
      </c>
      <c r="C22" s="129">
        <v>32000</v>
      </c>
      <c r="D22" s="117">
        <f t="shared" si="0"/>
        <v>736000</v>
      </c>
    </row>
    <row r="23" spans="1:4" ht="18" hidden="1">
      <c r="A23" s="121" t="s">
        <v>150</v>
      </c>
      <c r="B23" s="133"/>
      <c r="C23" s="129"/>
      <c r="D23" s="117">
        <f t="shared" si="0"/>
        <v>0</v>
      </c>
    </row>
    <row r="24" spans="1:4" ht="18" hidden="1">
      <c r="A24" s="122" t="s">
        <v>22</v>
      </c>
      <c r="B24" s="133"/>
      <c r="C24" s="129"/>
      <c r="D24" s="117">
        <f t="shared" si="0"/>
        <v>0</v>
      </c>
    </row>
    <row r="25" spans="1:4" ht="18" hidden="1">
      <c r="A25" s="122" t="s">
        <v>23</v>
      </c>
      <c r="B25" s="133"/>
      <c r="C25" s="129"/>
      <c r="D25" s="117">
        <f t="shared" si="0"/>
        <v>0</v>
      </c>
    </row>
    <row r="26" spans="1:4" ht="18" hidden="1">
      <c r="A26" s="122" t="s">
        <v>24</v>
      </c>
      <c r="B26" s="133"/>
      <c r="C26" s="129"/>
      <c r="D26" s="117">
        <f t="shared" si="0"/>
        <v>0</v>
      </c>
    </row>
    <row r="27" spans="1:4" ht="18" hidden="1">
      <c r="A27" s="124" t="s">
        <v>25</v>
      </c>
      <c r="B27" s="133"/>
      <c r="C27" s="119"/>
      <c r="D27" s="117">
        <f t="shared" si="0"/>
        <v>0</v>
      </c>
    </row>
    <row r="28" spans="1:4" ht="18" hidden="1">
      <c r="A28" s="122" t="s">
        <v>26</v>
      </c>
      <c r="B28" s="133"/>
      <c r="C28" s="129"/>
      <c r="D28" s="117">
        <f t="shared" si="0"/>
        <v>0</v>
      </c>
    </row>
    <row r="29" spans="1:4" ht="18" hidden="1">
      <c r="A29" s="122" t="s">
        <v>27</v>
      </c>
      <c r="B29" s="133"/>
      <c r="C29" s="129"/>
      <c r="D29" s="117">
        <f t="shared" si="0"/>
        <v>0</v>
      </c>
    </row>
    <row r="30" spans="1:4" ht="18" hidden="1">
      <c r="A30" s="124" t="s">
        <v>28</v>
      </c>
      <c r="B30" s="133"/>
      <c r="C30" s="129"/>
      <c r="D30" s="117">
        <f t="shared" si="0"/>
        <v>0</v>
      </c>
    </row>
    <row r="31" spans="1:4" ht="18" hidden="1">
      <c r="A31" s="122" t="s">
        <v>29</v>
      </c>
      <c r="B31" s="133"/>
      <c r="C31" s="120"/>
      <c r="D31" s="117">
        <f t="shared" si="0"/>
        <v>0</v>
      </c>
    </row>
    <row r="32" spans="1:4" ht="18" hidden="1">
      <c r="A32" s="122" t="s">
        <v>30</v>
      </c>
      <c r="B32" s="133"/>
      <c r="C32" s="129"/>
      <c r="D32" s="117">
        <f t="shared" si="0"/>
        <v>0</v>
      </c>
    </row>
    <row r="33" spans="1:4" ht="18" hidden="1">
      <c r="A33" s="122" t="s">
        <v>31</v>
      </c>
      <c r="B33" s="133"/>
      <c r="C33" s="119">
        <v>110000</v>
      </c>
      <c r="D33" s="117">
        <f t="shared" si="0"/>
        <v>0</v>
      </c>
    </row>
    <row r="34" spans="1:4" ht="18" hidden="1">
      <c r="A34" s="122" t="s">
        <v>32</v>
      </c>
      <c r="B34" s="133"/>
      <c r="C34" s="129"/>
      <c r="D34" s="117">
        <f t="shared" si="0"/>
        <v>0</v>
      </c>
    </row>
    <row r="35" spans="1:4" ht="18" hidden="1">
      <c r="A35" s="124" t="s">
        <v>208</v>
      </c>
      <c r="B35" s="133"/>
      <c r="C35" s="129"/>
      <c r="D35" s="117">
        <f t="shared" si="0"/>
        <v>0</v>
      </c>
    </row>
    <row r="36" spans="1:4" ht="18" hidden="1">
      <c r="A36" s="124" t="s">
        <v>33</v>
      </c>
      <c r="B36" s="133"/>
      <c r="C36" s="130">
        <v>20000</v>
      </c>
      <c r="D36" s="117">
        <f t="shared" si="0"/>
        <v>0</v>
      </c>
    </row>
    <row r="37" spans="1:4" ht="18" hidden="1">
      <c r="A37" s="122" t="s">
        <v>34</v>
      </c>
      <c r="B37" s="133"/>
      <c r="C37" s="129"/>
      <c r="D37" s="117">
        <f t="shared" si="0"/>
        <v>0</v>
      </c>
    </row>
    <row r="38" spans="1:4" ht="18" hidden="1">
      <c r="A38" s="124" t="s">
        <v>35</v>
      </c>
      <c r="B38" s="133"/>
      <c r="C38" s="129"/>
      <c r="D38" s="117">
        <f t="shared" si="0"/>
        <v>0</v>
      </c>
    </row>
    <row r="39" spans="1:4" ht="18" hidden="1">
      <c r="A39" s="122" t="s">
        <v>36</v>
      </c>
      <c r="B39" s="133"/>
      <c r="C39" s="129"/>
      <c r="D39" s="117">
        <f t="shared" si="0"/>
        <v>0</v>
      </c>
    </row>
    <row r="40" spans="1:4" ht="18" hidden="1">
      <c r="A40" s="122" t="s">
        <v>37</v>
      </c>
      <c r="B40" s="133"/>
      <c r="C40" s="120"/>
      <c r="D40" s="117">
        <f t="shared" si="0"/>
        <v>0</v>
      </c>
    </row>
    <row r="41" spans="1:4" ht="18" hidden="1">
      <c r="A41" s="111" t="s">
        <v>38</v>
      </c>
      <c r="B41" s="133"/>
      <c r="C41" s="129"/>
      <c r="D41" s="117">
        <f t="shared" si="0"/>
        <v>0</v>
      </c>
    </row>
    <row r="42" spans="1:4" ht="18" hidden="1">
      <c r="A42" s="122" t="s">
        <v>180</v>
      </c>
      <c r="B42" s="133"/>
      <c r="C42" s="130">
        <v>40000</v>
      </c>
      <c r="D42" s="117">
        <f t="shared" si="0"/>
        <v>0</v>
      </c>
    </row>
    <row r="43" spans="1:4" ht="18" hidden="1">
      <c r="A43" s="122" t="s">
        <v>181</v>
      </c>
      <c r="B43" s="133"/>
      <c r="C43" s="130"/>
      <c r="D43" s="117">
        <f t="shared" si="0"/>
        <v>0</v>
      </c>
    </row>
    <row r="44" spans="1:4" ht="18" hidden="1">
      <c r="A44" s="122" t="s">
        <v>41</v>
      </c>
      <c r="B44" s="133"/>
      <c r="C44" s="130"/>
      <c r="D44" s="117">
        <f t="shared" si="0"/>
        <v>0</v>
      </c>
    </row>
    <row r="45" spans="1:4" ht="18" hidden="1">
      <c r="A45" s="122" t="s">
        <v>43</v>
      </c>
      <c r="B45" s="133"/>
      <c r="C45" s="129"/>
      <c r="D45" s="117">
        <f t="shared" si="0"/>
        <v>0</v>
      </c>
    </row>
    <row r="46" spans="1:4" ht="18" hidden="1">
      <c r="A46" s="122" t="s">
        <v>44</v>
      </c>
      <c r="B46" s="133"/>
      <c r="C46" s="129"/>
      <c r="D46" s="117">
        <f t="shared" si="0"/>
        <v>0</v>
      </c>
    </row>
    <row r="47" spans="1:4" ht="18" hidden="1">
      <c r="A47" s="122" t="s">
        <v>201</v>
      </c>
      <c r="B47" s="133"/>
      <c r="C47" s="130"/>
      <c r="D47" s="117">
        <f t="shared" si="0"/>
        <v>0</v>
      </c>
    </row>
    <row r="48" spans="1:4" ht="18" hidden="1">
      <c r="A48" s="122" t="s">
        <v>45</v>
      </c>
      <c r="B48" s="133"/>
      <c r="C48" s="129"/>
      <c r="D48" s="117">
        <f t="shared" si="0"/>
        <v>0</v>
      </c>
    </row>
    <row r="49" spans="1:4" ht="18" hidden="1">
      <c r="A49" s="122" t="s">
        <v>46</v>
      </c>
      <c r="B49" s="133"/>
      <c r="C49" s="129"/>
      <c r="D49" s="117">
        <f t="shared" si="0"/>
        <v>0</v>
      </c>
    </row>
    <row r="50" spans="1:4" ht="18" hidden="1">
      <c r="A50" s="122" t="s">
        <v>47</v>
      </c>
      <c r="B50" s="133"/>
      <c r="C50" s="129"/>
      <c r="D50" s="117">
        <f t="shared" si="0"/>
        <v>0</v>
      </c>
    </row>
    <row r="51" spans="1:4" ht="18" hidden="1">
      <c r="A51" s="122" t="s">
        <v>48</v>
      </c>
      <c r="B51" s="133"/>
      <c r="C51" s="129"/>
      <c r="D51" s="117">
        <f t="shared" si="0"/>
        <v>0</v>
      </c>
    </row>
    <row r="52" spans="1:4" ht="18" hidden="1">
      <c r="A52" s="122" t="s">
        <v>142</v>
      </c>
      <c r="B52" s="133"/>
      <c r="C52" s="129"/>
      <c r="D52" s="117">
        <f t="shared" si="0"/>
        <v>0</v>
      </c>
    </row>
    <row r="53" spans="1:4" ht="18" hidden="1">
      <c r="A53" s="122" t="s">
        <v>51</v>
      </c>
      <c r="B53" s="133"/>
      <c r="C53" s="120"/>
      <c r="D53" s="117">
        <f t="shared" si="0"/>
        <v>0</v>
      </c>
    </row>
    <row r="54" spans="1:4" ht="18" hidden="1">
      <c r="A54" s="124" t="s">
        <v>52</v>
      </c>
      <c r="B54" s="133"/>
      <c r="C54" s="129"/>
      <c r="D54" s="117">
        <f t="shared" si="0"/>
        <v>0</v>
      </c>
    </row>
    <row r="55" spans="1:4" ht="18" hidden="1">
      <c r="A55" s="122" t="s">
        <v>53</v>
      </c>
      <c r="B55" s="133"/>
      <c r="C55" s="130">
        <v>15000</v>
      </c>
      <c r="D55" s="117">
        <f t="shared" si="0"/>
        <v>0</v>
      </c>
    </row>
    <row r="56" spans="1:4" ht="18" hidden="1">
      <c r="A56" s="122" t="s">
        <v>54</v>
      </c>
      <c r="B56" s="134"/>
      <c r="C56" s="129"/>
      <c r="D56" s="117">
        <f t="shared" si="0"/>
        <v>0</v>
      </c>
    </row>
    <row r="57" spans="1:4" ht="18" hidden="1">
      <c r="A57" s="124" t="s">
        <v>59</v>
      </c>
      <c r="B57" s="133"/>
      <c r="C57" s="129"/>
      <c r="D57" s="117">
        <f t="shared" si="0"/>
        <v>0</v>
      </c>
    </row>
    <row r="58" spans="1:4" ht="18" hidden="1">
      <c r="A58" s="122" t="s">
        <v>60</v>
      </c>
      <c r="B58" s="133"/>
      <c r="C58" s="129"/>
      <c r="D58" s="117">
        <f t="shared" si="0"/>
        <v>0</v>
      </c>
    </row>
    <row r="59" spans="1:4" ht="18">
      <c r="A59" s="124" t="s">
        <v>61</v>
      </c>
      <c r="B59" s="133">
        <v>2</v>
      </c>
      <c r="C59" s="119">
        <v>10500</v>
      </c>
      <c r="D59" s="117">
        <f t="shared" si="0"/>
        <v>21000</v>
      </c>
    </row>
    <row r="60" spans="1:4" ht="18" hidden="1">
      <c r="A60" s="124" t="s">
        <v>62</v>
      </c>
      <c r="B60" s="133"/>
      <c r="C60" s="119"/>
      <c r="D60" s="117">
        <f t="shared" si="0"/>
        <v>0</v>
      </c>
    </row>
    <row r="61" spans="1:4" ht="18" hidden="1">
      <c r="A61" s="124" t="s">
        <v>63</v>
      </c>
      <c r="B61" s="133"/>
      <c r="C61" s="129"/>
      <c r="D61" s="117">
        <f t="shared" si="0"/>
        <v>0</v>
      </c>
    </row>
    <row r="62" spans="1:4" ht="18">
      <c r="A62" s="122" t="s">
        <v>64</v>
      </c>
      <c r="B62" s="133">
        <v>11</v>
      </c>
      <c r="C62" s="130">
        <v>30000</v>
      </c>
      <c r="D62" s="117">
        <f t="shared" si="0"/>
        <v>330000</v>
      </c>
    </row>
    <row r="63" spans="1:4" ht="18" hidden="1">
      <c r="A63" s="122" t="s">
        <v>65</v>
      </c>
      <c r="B63" s="133"/>
      <c r="C63" s="130">
        <v>25000</v>
      </c>
      <c r="D63" s="117">
        <f t="shared" si="0"/>
        <v>0</v>
      </c>
    </row>
    <row r="64" spans="1:4" ht="18" hidden="1">
      <c r="A64" s="122" t="s">
        <v>66</v>
      </c>
      <c r="B64" s="133"/>
      <c r="C64" s="120"/>
      <c r="D64" s="117">
        <f t="shared" si="0"/>
        <v>0</v>
      </c>
    </row>
    <row r="65" spans="1:4" ht="18" hidden="1">
      <c r="A65" s="122" t="s">
        <v>67</v>
      </c>
      <c r="B65" s="133"/>
      <c r="C65" s="119"/>
      <c r="D65" s="117">
        <f t="shared" si="0"/>
        <v>0</v>
      </c>
    </row>
    <row r="66" spans="1:4" ht="18" hidden="1">
      <c r="A66" s="122" t="s">
        <v>68</v>
      </c>
      <c r="B66" s="133"/>
      <c r="C66" s="129"/>
      <c r="D66" s="117">
        <f t="shared" si="0"/>
        <v>0</v>
      </c>
    </row>
    <row r="67" spans="1:4" ht="18" hidden="1">
      <c r="A67" s="122" t="s">
        <v>69</v>
      </c>
      <c r="B67" s="133"/>
      <c r="C67" s="130"/>
      <c r="D67" s="117">
        <f t="shared" si="0"/>
        <v>0</v>
      </c>
    </row>
    <row r="68" spans="1:4" ht="18" hidden="1">
      <c r="A68" s="122" t="s">
        <v>204</v>
      </c>
      <c r="B68" s="133"/>
      <c r="C68" s="130">
        <v>10000</v>
      </c>
      <c r="D68" s="117">
        <f t="shared" si="0"/>
        <v>0</v>
      </c>
    </row>
    <row r="69" spans="1:4" ht="18" hidden="1">
      <c r="A69" s="122" t="s">
        <v>70</v>
      </c>
      <c r="B69" s="133"/>
      <c r="C69" s="120"/>
      <c r="D69" s="117">
        <f t="shared" ref="D69:D132" si="1">B69*C69</f>
        <v>0</v>
      </c>
    </row>
    <row r="70" spans="1:4" ht="18" hidden="1">
      <c r="A70" s="122" t="s">
        <v>71</v>
      </c>
      <c r="B70" s="133"/>
      <c r="C70" s="129"/>
      <c r="D70" s="117">
        <f t="shared" si="1"/>
        <v>0</v>
      </c>
    </row>
    <row r="71" spans="1:4" ht="18">
      <c r="A71" s="122" t="s">
        <v>72</v>
      </c>
      <c r="B71" s="133">
        <v>0.5</v>
      </c>
      <c r="C71" s="120">
        <v>250000</v>
      </c>
      <c r="D71" s="117">
        <f t="shared" si="1"/>
        <v>125000</v>
      </c>
    </row>
    <row r="72" spans="1:4" ht="18" hidden="1">
      <c r="A72" s="122" t="s">
        <v>73</v>
      </c>
      <c r="B72" s="133"/>
      <c r="C72" s="129">
        <v>150000</v>
      </c>
      <c r="D72" s="117">
        <f t="shared" si="1"/>
        <v>0</v>
      </c>
    </row>
    <row r="73" spans="1:4" ht="18">
      <c r="A73" s="132" t="s">
        <v>74</v>
      </c>
      <c r="B73" s="133">
        <v>1</v>
      </c>
      <c r="C73" s="129">
        <v>110000</v>
      </c>
      <c r="D73" s="117">
        <f t="shared" si="1"/>
        <v>110000</v>
      </c>
    </row>
    <row r="74" spans="1:4" ht="18" hidden="1">
      <c r="A74" s="132" t="s">
        <v>75</v>
      </c>
      <c r="B74" s="133"/>
      <c r="C74" s="129">
        <v>50000</v>
      </c>
      <c r="D74" s="117">
        <f t="shared" si="1"/>
        <v>0</v>
      </c>
    </row>
    <row r="75" spans="1:4" ht="18">
      <c r="A75" s="132" t="s">
        <v>76</v>
      </c>
      <c r="B75" s="133">
        <v>0.5</v>
      </c>
      <c r="C75" s="129">
        <v>100000</v>
      </c>
      <c r="D75" s="117">
        <f t="shared" si="1"/>
        <v>50000</v>
      </c>
    </row>
    <row r="76" spans="1:4" ht="18" hidden="1">
      <c r="A76" s="122" t="s">
        <v>77</v>
      </c>
      <c r="B76" s="133"/>
      <c r="C76" s="129">
        <v>50000</v>
      </c>
      <c r="D76" s="117">
        <f t="shared" si="1"/>
        <v>0</v>
      </c>
    </row>
    <row r="77" spans="1:4" ht="18">
      <c r="A77" s="122" t="s">
        <v>78</v>
      </c>
      <c r="B77" s="133">
        <v>1</v>
      </c>
      <c r="C77" s="130">
        <v>70000</v>
      </c>
      <c r="D77" s="117">
        <f t="shared" si="1"/>
        <v>70000</v>
      </c>
    </row>
    <row r="78" spans="1:4" ht="18" hidden="1">
      <c r="A78" s="122" t="s">
        <v>79</v>
      </c>
      <c r="B78" s="133"/>
      <c r="C78" s="129">
        <v>45000</v>
      </c>
      <c r="D78" s="117">
        <f t="shared" si="1"/>
        <v>0</v>
      </c>
    </row>
    <row r="79" spans="1:4" ht="18" hidden="1">
      <c r="A79" s="122" t="s">
        <v>80</v>
      </c>
      <c r="B79" s="133"/>
      <c r="C79" s="130"/>
      <c r="D79" s="117">
        <f t="shared" si="1"/>
        <v>0</v>
      </c>
    </row>
    <row r="80" spans="1:4" ht="18" hidden="1">
      <c r="A80" s="122" t="s">
        <v>81</v>
      </c>
      <c r="B80" s="133"/>
      <c r="C80" s="129">
        <v>50000</v>
      </c>
      <c r="D80" s="117">
        <f t="shared" si="1"/>
        <v>0</v>
      </c>
    </row>
    <row r="81" spans="1:4" ht="18">
      <c r="A81" s="124" t="s">
        <v>57</v>
      </c>
      <c r="B81" s="133">
        <f>448+45</f>
        <v>493</v>
      </c>
      <c r="C81" s="129">
        <v>20000</v>
      </c>
      <c r="D81" s="117">
        <f t="shared" si="1"/>
        <v>9860000</v>
      </c>
    </row>
    <row r="82" spans="1:4" ht="18">
      <c r="A82" s="122" t="s">
        <v>58</v>
      </c>
      <c r="B82" s="133">
        <v>55</v>
      </c>
      <c r="C82" s="130">
        <v>18000</v>
      </c>
      <c r="D82" s="117">
        <f t="shared" si="1"/>
        <v>990000</v>
      </c>
    </row>
    <row r="83" spans="1:4" ht="18" hidden="1">
      <c r="A83" s="122" t="s">
        <v>50</v>
      </c>
      <c r="B83" s="133"/>
      <c r="C83" s="129"/>
      <c r="D83" s="117">
        <f t="shared" si="1"/>
        <v>0</v>
      </c>
    </row>
    <row r="84" spans="1:4" ht="18" hidden="1">
      <c r="A84" s="122" t="s">
        <v>82</v>
      </c>
      <c r="B84" s="133"/>
      <c r="C84" s="129"/>
      <c r="D84" s="117">
        <f t="shared" si="1"/>
        <v>0</v>
      </c>
    </row>
    <row r="85" spans="1:4" ht="18" hidden="1">
      <c r="A85" s="122" t="s">
        <v>3</v>
      </c>
      <c r="B85" s="133"/>
      <c r="C85" s="129">
        <v>10000</v>
      </c>
      <c r="D85" s="117">
        <f t="shared" si="1"/>
        <v>0</v>
      </c>
    </row>
    <row r="86" spans="1:4" ht="18">
      <c r="A86" s="122" t="s">
        <v>4</v>
      </c>
      <c r="B86" s="133">
        <v>38</v>
      </c>
      <c r="C86" s="129">
        <v>6000</v>
      </c>
      <c r="D86" s="117">
        <f t="shared" si="1"/>
        <v>228000</v>
      </c>
    </row>
    <row r="87" spans="1:4" ht="18" hidden="1">
      <c r="A87" s="122" t="s">
        <v>5</v>
      </c>
      <c r="B87" s="133"/>
      <c r="C87" s="129"/>
      <c r="D87" s="117">
        <f t="shared" si="1"/>
        <v>0</v>
      </c>
    </row>
    <row r="88" spans="1:4" ht="18" hidden="1">
      <c r="A88" s="122" t="s">
        <v>83</v>
      </c>
      <c r="B88" s="133"/>
      <c r="C88" s="129"/>
      <c r="D88" s="117">
        <f t="shared" si="1"/>
        <v>0</v>
      </c>
    </row>
    <row r="89" spans="1:4" ht="18" hidden="1">
      <c r="A89" s="122" t="s">
        <v>84</v>
      </c>
      <c r="B89" s="133"/>
      <c r="C89" s="129"/>
      <c r="D89" s="117">
        <f t="shared" si="1"/>
        <v>0</v>
      </c>
    </row>
    <row r="90" spans="1:4" ht="18" hidden="1">
      <c r="A90" s="122" t="s">
        <v>85</v>
      </c>
      <c r="B90" s="133"/>
      <c r="C90" s="129"/>
      <c r="D90" s="117">
        <f t="shared" si="1"/>
        <v>0</v>
      </c>
    </row>
    <row r="91" spans="1:4" ht="18" hidden="1">
      <c r="A91" s="122" t="s">
        <v>86</v>
      </c>
      <c r="B91" s="133"/>
      <c r="C91" s="130">
        <v>12000</v>
      </c>
      <c r="D91" s="117">
        <f t="shared" si="1"/>
        <v>0</v>
      </c>
    </row>
    <row r="92" spans="1:4" ht="18" hidden="1">
      <c r="A92" s="122" t="s">
        <v>87</v>
      </c>
      <c r="B92" s="133"/>
      <c r="C92" s="129"/>
      <c r="D92" s="117">
        <f t="shared" si="1"/>
        <v>0</v>
      </c>
    </row>
    <row r="93" spans="1:4" ht="18" hidden="1">
      <c r="A93" s="122" t="s">
        <v>88</v>
      </c>
      <c r="B93" s="133"/>
      <c r="C93" s="129"/>
      <c r="D93" s="117">
        <f t="shared" si="1"/>
        <v>0</v>
      </c>
    </row>
    <row r="94" spans="1:4" ht="18" hidden="1">
      <c r="A94" s="122" t="s">
        <v>89</v>
      </c>
      <c r="B94" s="133"/>
      <c r="C94" s="129"/>
      <c r="D94" s="117">
        <f t="shared" si="1"/>
        <v>0</v>
      </c>
    </row>
    <row r="95" spans="1:4" ht="18" hidden="1">
      <c r="A95" s="122" t="s">
        <v>90</v>
      </c>
      <c r="B95" s="133"/>
      <c r="C95" s="130"/>
      <c r="D95" s="117">
        <f t="shared" si="1"/>
        <v>0</v>
      </c>
    </row>
    <row r="96" spans="1:4" ht="18" hidden="1">
      <c r="A96" s="124" t="s">
        <v>91</v>
      </c>
      <c r="B96" s="133"/>
      <c r="C96" s="129"/>
      <c r="D96" s="117">
        <f t="shared" si="1"/>
        <v>0</v>
      </c>
    </row>
    <row r="97" spans="1:4" ht="18" hidden="1">
      <c r="A97" s="124" t="s">
        <v>92</v>
      </c>
      <c r="B97" s="133"/>
      <c r="C97" s="129"/>
      <c r="D97" s="117">
        <f t="shared" si="1"/>
        <v>0</v>
      </c>
    </row>
    <row r="98" spans="1:4" ht="18" hidden="1">
      <c r="A98" s="124" t="s">
        <v>93</v>
      </c>
      <c r="B98" s="135"/>
      <c r="C98" s="129"/>
      <c r="D98" s="117">
        <f t="shared" si="1"/>
        <v>0</v>
      </c>
    </row>
    <row r="99" spans="1:4" ht="18" hidden="1">
      <c r="A99" s="122" t="s">
        <v>94</v>
      </c>
      <c r="B99" s="133"/>
      <c r="C99" s="129"/>
      <c r="D99" s="117">
        <f t="shared" si="1"/>
        <v>0</v>
      </c>
    </row>
    <row r="100" spans="1:4" ht="18" hidden="1">
      <c r="A100" s="122" t="s">
        <v>95</v>
      </c>
      <c r="B100" s="133"/>
      <c r="C100" s="130"/>
      <c r="D100" s="117">
        <f t="shared" si="1"/>
        <v>0</v>
      </c>
    </row>
    <row r="101" spans="1:4" ht="18" hidden="1">
      <c r="A101" s="122" t="s">
        <v>96</v>
      </c>
      <c r="B101" s="133"/>
      <c r="C101" s="129"/>
      <c r="D101" s="117">
        <f t="shared" si="1"/>
        <v>0</v>
      </c>
    </row>
    <row r="102" spans="1:4" ht="18" hidden="1">
      <c r="A102" s="122" t="s">
        <v>97</v>
      </c>
      <c r="B102" s="133"/>
      <c r="C102" s="129"/>
      <c r="D102" s="117">
        <f t="shared" si="1"/>
        <v>0</v>
      </c>
    </row>
    <row r="103" spans="1:4" ht="18" hidden="1">
      <c r="A103" s="122" t="s">
        <v>39</v>
      </c>
      <c r="B103" s="133"/>
      <c r="C103" s="129">
        <v>15000</v>
      </c>
      <c r="D103" s="117">
        <f t="shared" si="1"/>
        <v>0</v>
      </c>
    </row>
    <row r="104" spans="1:4" ht="18" hidden="1">
      <c r="A104" s="122" t="s">
        <v>200</v>
      </c>
      <c r="B104" s="133"/>
      <c r="C104" s="129"/>
      <c r="D104" s="117">
        <f t="shared" si="1"/>
        <v>0</v>
      </c>
    </row>
    <row r="105" spans="1:4" ht="18">
      <c r="A105" s="122" t="s">
        <v>186</v>
      </c>
      <c r="B105" s="133">
        <v>5</v>
      </c>
      <c r="C105" s="129">
        <v>13000</v>
      </c>
      <c r="D105" s="117">
        <f t="shared" si="1"/>
        <v>65000</v>
      </c>
    </row>
    <row r="106" spans="1:4" ht="18" hidden="1">
      <c r="A106" s="122" t="s">
        <v>40</v>
      </c>
      <c r="B106" s="133"/>
      <c r="C106" s="130"/>
      <c r="D106" s="117">
        <f t="shared" si="1"/>
        <v>0</v>
      </c>
    </row>
    <row r="107" spans="1:4" ht="18" hidden="1">
      <c r="A107" s="122" t="s">
        <v>42</v>
      </c>
      <c r="B107" s="133"/>
      <c r="C107" s="129"/>
      <c r="D107" s="117">
        <f t="shared" si="1"/>
        <v>0</v>
      </c>
    </row>
    <row r="108" spans="1:4" ht="18" hidden="1">
      <c r="A108" s="127" t="s">
        <v>98</v>
      </c>
      <c r="B108" s="133"/>
      <c r="C108" s="129"/>
      <c r="D108" s="117">
        <f t="shared" si="1"/>
        <v>0</v>
      </c>
    </row>
    <row r="109" spans="1:4" ht="18" hidden="1">
      <c r="A109" s="122" t="s">
        <v>100</v>
      </c>
      <c r="B109" s="133"/>
      <c r="C109" s="120"/>
      <c r="D109" s="117">
        <f t="shared" si="1"/>
        <v>0</v>
      </c>
    </row>
    <row r="110" spans="1:4" ht="18" hidden="1">
      <c r="A110" s="124" t="s">
        <v>101</v>
      </c>
      <c r="B110" s="133"/>
      <c r="C110" s="129"/>
      <c r="D110" s="117">
        <f t="shared" si="1"/>
        <v>0</v>
      </c>
    </row>
    <row r="111" spans="1:4" ht="18" hidden="1">
      <c r="A111" s="124" t="s">
        <v>102</v>
      </c>
      <c r="B111" s="133"/>
      <c r="C111" s="129"/>
      <c r="D111" s="117">
        <f t="shared" si="1"/>
        <v>0</v>
      </c>
    </row>
    <row r="112" spans="1:4" ht="18" hidden="1">
      <c r="A112" s="122" t="s">
        <v>103</v>
      </c>
      <c r="B112" s="133"/>
      <c r="C112" s="130"/>
      <c r="D112" s="117">
        <f t="shared" si="1"/>
        <v>0</v>
      </c>
    </row>
    <row r="113" spans="1:4" ht="18">
      <c r="A113" s="124" t="s">
        <v>104</v>
      </c>
      <c r="B113" s="133">
        <v>2</v>
      </c>
      <c r="C113" s="129">
        <v>18000</v>
      </c>
      <c r="D113" s="117">
        <f t="shared" si="1"/>
        <v>36000</v>
      </c>
    </row>
    <row r="114" spans="1:4" ht="18" hidden="1">
      <c r="A114" s="124" t="s">
        <v>105</v>
      </c>
      <c r="B114" s="133"/>
      <c r="C114" s="130"/>
      <c r="D114" s="117">
        <f t="shared" si="1"/>
        <v>0</v>
      </c>
    </row>
    <row r="115" spans="1:4" ht="18" hidden="1">
      <c r="A115" s="122" t="s">
        <v>197</v>
      </c>
      <c r="B115" s="133"/>
      <c r="C115" s="120"/>
      <c r="D115" s="117">
        <f t="shared" si="1"/>
        <v>0</v>
      </c>
    </row>
    <row r="116" spans="1:4" ht="18" hidden="1">
      <c r="A116" s="122" t="s">
        <v>106</v>
      </c>
      <c r="B116" s="133"/>
      <c r="C116" s="129"/>
      <c r="D116" s="117">
        <f t="shared" si="1"/>
        <v>0</v>
      </c>
    </row>
    <row r="117" spans="1:4" ht="18" hidden="1">
      <c r="A117" s="122" t="s">
        <v>107</v>
      </c>
      <c r="B117" s="133"/>
      <c r="C117" s="130"/>
      <c r="D117" s="117">
        <f t="shared" si="1"/>
        <v>0</v>
      </c>
    </row>
    <row r="118" spans="1:4" ht="18" hidden="1">
      <c r="A118" s="122" t="s">
        <v>108</v>
      </c>
      <c r="B118" s="133"/>
      <c r="C118" s="129">
        <v>15000</v>
      </c>
      <c r="D118" s="117">
        <f t="shared" si="1"/>
        <v>0</v>
      </c>
    </row>
    <row r="119" spans="1:4" ht="18">
      <c r="A119" s="122" t="s">
        <v>109</v>
      </c>
      <c r="B119" s="133">
        <v>317</v>
      </c>
      <c r="C119" s="120">
        <v>29000</v>
      </c>
      <c r="D119" s="117">
        <f t="shared" si="1"/>
        <v>9193000</v>
      </c>
    </row>
    <row r="120" spans="1:4" ht="18" hidden="1">
      <c r="A120" s="122" t="s">
        <v>110</v>
      </c>
      <c r="B120" s="133"/>
      <c r="C120" s="130">
        <v>17000</v>
      </c>
      <c r="D120" s="117">
        <f t="shared" si="1"/>
        <v>0</v>
      </c>
    </row>
    <row r="121" spans="1:4" ht="18" hidden="1">
      <c r="A121" s="122" t="s">
        <v>111</v>
      </c>
      <c r="B121" s="133"/>
      <c r="C121" s="130"/>
      <c r="D121" s="117">
        <f t="shared" si="1"/>
        <v>0</v>
      </c>
    </row>
    <row r="122" spans="1:4" ht="18" hidden="1">
      <c r="A122" s="122" t="s">
        <v>112</v>
      </c>
      <c r="B122" s="133"/>
      <c r="C122" s="120"/>
      <c r="D122" s="117">
        <f t="shared" si="1"/>
        <v>0</v>
      </c>
    </row>
    <row r="123" spans="1:4" ht="18" hidden="1">
      <c r="A123" s="123" t="s">
        <v>113</v>
      </c>
      <c r="B123" s="133"/>
      <c r="C123" s="130"/>
      <c r="D123" s="117">
        <f t="shared" si="1"/>
        <v>0</v>
      </c>
    </row>
    <row r="124" spans="1:4" ht="18" hidden="1">
      <c r="A124" s="122" t="s">
        <v>206</v>
      </c>
      <c r="B124" s="133"/>
      <c r="C124" s="120"/>
      <c r="D124" s="117">
        <f t="shared" si="1"/>
        <v>0</v>
      </c>
    </row>
    <row r="125" spans="1:4" ht="18" hidden="1">
      <c r="A125" s="122" t="s">
        <v>114</v>
      </c>
      <c r="B125" s="133"/>
      <c r="C125" s="120"/>
      <c r="D125" s="117">
        <f t="shared" si="1"/>
        <v>0</v>
      </c>
    </row>
    <row r="126" spans="1:4" ht="18">
      <c r="A126" s="122" t="s">
        <v>115</v>
      </c>
      <c r="B126" s="133">
        <v>45</v>
      </c>
      <c r="C126" s="129">
        <v>8500</v>
      </c>
      <c r="D126" s="117">
        <f t="shared" si="1"/>
        <v>382500</v>
      </c>
    </row>
    <row r="127" spans="1:4" ht="18" hidden="1">
      <c r="A127" s="124" t="s">
        <v>116</v>
      </c>
      <c r="B127" s="133"/>
      <c r="C127" s="129"/>
      <c r="D127" s="117">
        <f t="shared" si="1"/>
        <v>0</v>
      </c>
    </row>
    <row r="128" spans="1:4" ht="18" hidden="1">
      <c r="A128" s="122" t="s">
        <v>117</v>
      </c>
      <c r="B128" s="133"/>
      <c r="C128" s="130">
        <v>15000</v>
      </c>
      <c r="D128" s="117">
        <f t="shared" si="1"/>
        <v>0</v>
      </c>
    </row>
    <row r="129" spans="1:4" ht="18" hidden="1">
      <c r="A129" s="122" t="s">
        <v>213</v>
      </c>
      <c r="B129" s="133"/>
      <c r="C129" s="130"/>
      <c r="D129" s="117">
        <f t="shared" si="1"/>
        <v>0</v>
      </c>
    </row>
    <row r="130" spans="1:4" ht="18" hidden="1">
      <c r="A130" s="122" t="s">
        <v>118</v>
      </c>
      <c r="B130" s="133"/>
      <c r="C130" s="129"/>
      <c r="D130" s="117">
        <f t="shared" si="1"/>
        <v>0</v>
      </c>
    </row>
    <row r="131" spans="1:4" ht="18">
      <c r="A131" s="122" t="s">
        <v>119</v>
      </c>
      <c r="B131" s="133">
        <v>12</v>
      </c>
      <c r="C131" s="129">
        <v>7500</v>
      </c>
      <c r="D131" s="117">
        <f t="shared" si="1"/>
        <v>90000</v>
      </c>
    </row>
    <row r="132" spans="1:4" ht="18" hidden="1">
      <c r="A132" s="122" t="s">
        <v>120</v>
      </c>
      <c r="B132" s="133"/>
      <c r="C132" s="128"/>
      <c r="D132" s="117">
        <f t="shared" si="1"/>
        <v>0</v>
      </c>
    </row>
    <row r="133" spans="1:4" ht="18" hidden="1">
      <c r="A133" s="122" t="s">
        <v>121</v>
      </c>
      <c r="B133" s="133"/>
      <c r="C133" s="129"/>
      <c r="D133" s="117">
        <f t="shared" ref="D133:D196" si="2">B133*C133</f>
        <v>0</v>
      </c>
    </row>
    <row r="134" spans="1:4" ht="18" hidden="1">
      <c r="A134" s="122" t="s">
        <v>122</v>
      </c>
      <c r="B134" s="133"/>
      <c r="C134" s="120"/>
      <c r="D134" s="117">
        <f t="shared" si="2"/>
        <v>0</v>
      </c>
    </row>
    <row r="135" spans="1:4" ht="18" hidden="1">
      <c r="A135" s="122" t="s">
        <v>123</v>
      </c>
      <c r="B135" s="133"/>
      <c r="C135" s="120">
        <v>25000</v>
      </c>
      <c r="D135" s="117">
        <f t="shared" si="2"/>
        <v>0</v>
      </c>
    </row>
    <row r="136" spans="1:4" ht="18" hidden="1">
      <c r="A136" s="107" t="s">
        <v>124</v>
      </c>
      <c r="B136" s="133"/>
      <c r="C136" s="129"/>
      <c r="D136" s="117">
        <f t="shared" si="2"/>
        <v>0</v>
      </c>
    </row>
    <row r="137" spans="1:4" ht="18" hidden="1">
      <c r="A137" s="122" t="s">
        <v>215</v>
      </c>
      <c r="B137" s="133"/>
      <c r="C137" s="129"/>
      <c r="D137" s="117">
        <f t="shared" si="2"/>
        <v>0</v>
      </c>
    </row>
    <row r="138" spans="1:4" ht="18">
      <c r="A138" s="124" t="s">
        <v>125</v>
      </c>
      <c r="B138" s="133">
        <v>29</v>
      </c>
      <c r="C138" s="129">
        <v>11000</v>
      </c>
      <c r="D138" s="117">
        <f t="shared" si="2"/>
        <v>319000</v>
      </c>
    </row>
    <row r="139" spans="1:4" ht="18" hidden="1">
      <c r="A139" s="122" t="s">
        <v>126</v>
      </c>
      <c r="B139" s="133"/>
      <c r="C139" s="129"/>
      <c r="D139" s="117">
        <f t="shared" si="2"/>
        <v>0</v>
      </c>
    </row>
    <row r="140" spans="1:4" ht="18" hidden="1">
      <c r="A140" s="122" t="s">
        <v>127</v>
      </c>
      <c r="B140" s="133"/>
      <c r="C140" s="120"/>
      <c r="D140" s="117">
        <f t="shared" si="2"/>
        <v>0</v>
      </c>
    </row>
    <row r="141" spans="1:4" ht="18" hidden="1">
      <c r="A141" s="122" t="s">
        <v>128</v>
      </c>
      <c r="B141" s="133"/>
      <c r="C141" s="129"/>
      <c r="D141" s="117">
        <f t="shared" si="2"/>
        <v>0</v>
      </c>
    </row>
    <row r="142" spans="1:4" ht="18" hidden="1">
      <c r="A142" s="122" t="s">
        <v>129</v>
      </c>
      <c r="B142" s="133"/>
      <c r="C142" s="130">
        <v>18000</v>
      </c>
      <c r="D142" s="117">
        <f t="shared" si="2"/>
        <v>0</v>
      </c>
    </row>
    <row r="143" spans="1:4" ht="18" hidden="1">
      <c r="A143" s="122" t="s">
        <v>130</v>
      </c>
      <c r="B143" s="133"/>
      <c r="C143" s="130"/>
      <c r="D143" s="117">
        <f t="shared" si="2"/>
        <v>0</v>
      </c>
    </row>
    <row r="144" spans="1:4" ht="18" hidden="1">
      <c r="A144" s="122" t="s">
        <v>131</v>
      </c>
      <c r="B144" s="133"/>
      <c r="C144" s="130"/>
      <c r="D144" s="117">
        <f t="shared" si="2"/>
        <v>0</v>
      </c>
    </row>
    <row r="145" spans="1:4" ht="18" hidden="1">
      <c r="A145" s="109" t="s">
        <v>132</v>
      </c>
      <c r="B145" s="133"/>
      <c r="C145" s="130"/>
      <c r="D145" s="117">
        <f t="shared" si="2"/>
        <v>0</v>
      </c>
    </row>
    <row r="146" spans="1:4" ht="18" hidden="1">
      <c r="A146" s="122" t="s">
        <v>133</v>
      </c>
      <c r="B146" s="133"/>
      <c r="C146" s="129"/>
      <c r="D146" s="117">
        <f t="shared" si="2"/>
        <v>0</v>
      </c>
    </row>
    <row r="147" spans="1:4" ht="18" hidden="1">
      <c r="A147" s="122" t="s">
        <v>134</v>
      </c>
      <c r="B147" s="133"/>
      <c r="C147" s="118"/>
      <c r="D147" s="117">
        <f t="shared" si="2"/>
        <v>0</v>
      </c>
    </row>
    <row r="148" spans="1:4" ht="18" hidden="1">
      <c r="A148" s="124" t="s">
        <v>135</v>
      </c>
      <c r="B148" s="133"/>
      <c r="C148" s="129"/>
      <c r="D148" s="117">
        <f t="shared" si="2"/>
        <v>0</v>
      </c>
    </row>
    <row r="149" spans="1:4" ht="18" hidden="1">
      <c r="A149" s="124" t="s">
        <v>136</v>
      </c>
      <c r="B149" s="133"/>
      <c r="C149" s="129"/>
      <c r="D149" s="117">
        <f t="shared" si="2"/>
        <v>0</v>
      </c>
    </row>
    <row r="150" spans="1:4" ht="18" hidden="1">
      <c r="A150" s="122" t="s">
        <v>137</v>
      </c>
      <c r="B150" s="133"/>
      <c r="C150" s="129"/>
      <c r="D150" s="117">
        <f t="shared" si="2"/>
        <v>0</v>
      </c>
    </row>
    <row r="151" spans="1:4" ht="18" hidden="1">
      <c r="A151" s="122" t="s">
        <v>138</v>
      </c>
      <c r="B151" s="133"/>
      <c r="C151" s="129"/>
      <c r="D151" s="117">
        <f t="shared" si="2"/>
        <v>0</v>
      </c>
    </row>
    <row r="152" spans="1:4" ht="18" hidden="1">
      <c r="A152" s="122" t="s">
        <v>139</v>
      </c>
      <c r="B152" s="133"/>
      <c r="C152" s="129"/>
      <c r="D152" s="117">
        <f t="shared" si="2"/>
        <v>0</v>
      </c>
    </row>
    <row r="153" spans="1:4" ht="18" hidden="1">
      <c r="A153" s="122" t="s">
        <v>140</v>
      </c>
      <c r="B153" s="133"/>
      <c r="C153" s="129"/>
      <c r="D153" s="117">
        <f t="shared" si="2"/>
        <v>0</v>
      </c>
    </row>
    <row r="154" spans="1:4" ht="18">
      <c r="A154" s="122" t="s">
        <v>141</v>
      </c>
      <c r="B154" s="133">
        <v>3</v>
      </c>
      <c r="C154" s="129">
        <v>15000</v>
      </c>
      <c r="D154" s="117">
        <f t="shared" si="2"/>
        <v>45000</v>
      </c>
    </row>
    <row r="155" spans="1:4" ht="18" hidden="1">
      <c r="A155" s="122" t="s">
        <v>143</v>
      </c>
      <c r="B155" s="133"/>
      <c r="C155" s="129"/>
      <c r="D155" s="117">
        <f t="shared" si="2"/>
        <v>0</v>
      </c>
    </row>
    <row r="156" spans="1:4" ht="18" hidden="1">
      <c r="A156" s="122" t="s">
        <v>144</v>
      </c>
      <c r="B156" s="133"/>
      <c r="C156" s="129"/>
      <c r="D156" s="117">
        <f t="shared" si="2"/>
        <v>0</v>
      </c>
    </row>
    <row r="157" spans="1:4" ht="18" hidden="1">
      <c r="A157" s="122" t="s">
        <v>145</v>
      </c>
      <c r="B157" s="133"/>
      <c r="C157" s="129">
        <v>32000</v>
      </c>
      <c r="D157" s="117">
        <f t="shared" si="2"/>
        <v>0</v>
      </c>
    </row>
    <row r="158" spans="1:4" ht="18" hidden="1">
      <c r="A158" s="122" t="s">
        <v>146</v>
      </c>
      <c r="B158" s="133"/>
      <c r="C158" s="129"/>
      <c r="D158" s="117">
        <f t="shared" si="2"/>
        <v>0</v>
      </c>
    </row>
    <row r="159" spans="1:4" ht="18" hidden="1">
      <c r="A159" s="124" t="s">
        <v>147</v>
      </c>
      <c r="B159" s="133"/>
      <c r="C159" s="119"/>
      <c r="D159" s="117">
        <f t="shared" si="2"/>
        <v>0</v>
      </c>
    </row>
    <row r="160" spans="1:4" ht="18" hidden="1">
      <c r="A160" s="124" t="s">
        <v>148</v>
      </c>
      <c r="B160" s="133"/>
      <c r="C160" s="119"/>
      <c r="D160" s="117">
        <f t="shared" si="2"/>
        <v>0</v>
      </c>
    </row>
    <row r="161" spans="1:4" ht="18">
      <c r="A161" s="122" t="s">
        <v>211</v>
      </c>
      <c r="B161" s="133">
        <f>370+15+30</f>
        <v>415</v>
      </c>
      <c r="C161" s="129">
        <v>20000</v>
      </c>
      <c r="D161" s="117">
        <f t="shared" si="2"/>
        <v>8300000</v>
      </c>
    </row>
    <row r="162" spans="1:4" ht="18" hidden="1">
      <c r="A162" s="122" t="s">
        <v>151</v>
      </c>
      <c r="B162" s="133"/>
      <c r="C162" s="130"/>
      <c r="D162" s="117">
        <f t="shared" si="2"/>
        <v>0</v>
      </c>
    </row>
    <row r="163" spans="1:4" ht="18">
      <c r="A163" s="122" t="s">
        <v>153</v>
      </c>
      <c r="B163" s="133">
        <f>92*2+104</f>
        <v>288</v>
      </c>
      <c r="C163" s="129">
        <v>7500</v>
      </c>
      <c r="D163" s="117">
        <f t="shared" si="2"/>
        <v>2160000</v>
      </c>
    </row>
    <row r="164" spans="1:4" ht="18">
      <c r="A164" s="122" t="s">
        <v>152</v>
      </c>
      <c r="B164" s="133">
        <v>60</v>
      </c>
      <c r="C164" s="129">
        <v>20000</v>
      </c>
      <c r="D164" s="117">
        <f t="shared" si="2"/>
        <v>1200000</v>
      </c>
    </row>
    <row r="165" spans="1:4" ht="18" hidden="1">
      <c r="A165" s="124" t="s">
        <v>49</v>
      </c>
      <c r="B165" s="133"/>
      <c r="C165" s="129"/>
      <c r="D165" s="117">
        <f t="shared" si="2"/>
        <v>0</v>
      </c>
    </row>
    <row r="166" spans="1:4" ht="18" hidden="1">
      <c r="A166" s="122" t="s">
        <v>207</v>
      </c>
      <c r="B166" s="133"/>
      <c r="C166" s="129"/>
      <c r="D166" s="117">
        <f t="shared" si="2"/>
        <v>0</v>
      </c>
    </row>
    <row r="167" spans="1:4" ht="18" hidden="1">
      <c r="A167" s="122" t="s">
        <v>154</v>
      </c>
      <c r="B167" s="133"/>
      <c r="C167" s="120"/>
      <c r="D167" s="117">
        <f t="shared" si="2"/>
        <v>0</v>
      </c>
    </row>
    <row r="168" spans="1:4" ht="18" hidden="1">
      <c r="A168" s="122" t="s">
        <v>155</v>
      </c>
      <c r="B168" s="133"/>
      <c r="C168" s="120"/>
      <c r="D168" s="117">
        <f t="shared" si="2"/>
        <v>0</v>
      </c>
    </row>
    <row r="169" spans="1:4" ht="18" hidden="1">
      <c r="A169" s="122" t="s">
        <v>156</v>
      </c>
      <c r="B169" s="133"/>
      <c r="C169" s="120">
        <v>25000</v>
      </c>
      <c r="D169" s="117">
        <f t="shared" si="2"/>
        <v>0</v>
      </c>
    </row>
    <row r="170" spans="1:4" ht="18" hidden="1">
      <c r="A170" s="122" t="s">
        <v>157</v>
      </c>
      <c r="B170" s="133"/>
      <c r="C170" s="120">
        <v>6100</v>
      </c>
      <c r="D170" s="117">
        <f t="shared" si="2"/>
        <v>0</v>
      </c>
    </row>
    <row r="171" spans="1:4" ht="18" hidden="1">
      <c r="A171" s="122" t="s">
        <v>158</v>
      </c>
      <c r="B171" s="133"/>
      <c r="C171" s="120"/>
      <c r="D171" s="117">
        <f t="shared" si="2"/>
        <v>0</v>
      </c>
    </row>
    <row r="172" spans="1:4" ht="18" hidden="1">
      <c r="A172" s="122" t="s">
        <v>210</v>
      </c>
      <c r="B172" s="133"/>
      <c r="C172" s="130"/>
      <c r="D172" s="117">
        <f t="shared" si="2"/>
        <v>0</v>
      </c>
    </row>
    <row r="173" spans="1:4" ht="18" hidden="1">
      <c r="A173" s="126" t="s">
        <v>159</v>
      </c>
      <c r="B173" s="133"/>
      <c r="C173" s="130"/>
      <c r="D173" s="117">
        <f t="shared" si="2"/>
        <v>0</v>
      </c>
    </row>
    <row r="174" spans="1:4" ht="18" hidden="1">
      <c r="A174" s="126" t="s">
        <v>160</v>
      </c>
      <c r="B174" s="133"/>
      <c r="C174" s="120">
        <v>25000</v>
      </c>
      <c r="D174" s="117">
        <f t="shared" si="2"/>
        <v>0</v>
      </c>
    </row>
    <row r="175" spans="1:4" ht="18" hidden="1">
      <c r="A175" s="126" t="s">
        <v>161</v>
      </c>
      <c r="B175" s="133"/>
      <c r="C175" s="120"/>
      <c r="D175" s="117">
        <f t="shared" si="2"/>
        <v>0</v>
      </c>
    </row>
    <row r="176" spans="1:4" ht="18" hidden="1">
      <c r="A176" s="126" t="s">
        <v>162</v>
      </c>
      <c r="B176" s="133"/>
      <c r="C176" s="130"/>
      <c r="D176" s="117">
        <f t="shared" si="2"/>
        <v>0</v>
      </c>
    </row>
    <row r="177" spans="1:4" ht="18" hidden="1">
      <c r="A177" s="126" t="s">
        <v>163</v>
      </c>
      <c r="B177" s="133"/>
      <c r="C177" s="130"/>
      <c r="D177" s="117">
        <f t="shared" si="2"/>
        <v>0</v>
      </c>
    </row>
    <row r="178" spans="1:4" ht="18" hidden="1">
      <c r="A178" s="122" t="s">
        <v>164</v>
      </c>
      <c r="B178" s="133"/>
      <c r="C178" s="120">
        <v>6100</v>
      </c>
      <c r="D178" s="117">
        <f t="shared" si="2"/>
        <v>0</v>
      </c>
    </row>
    <row r="179" spans="1:4" ht="18" hidden="1">
      <c r="A179" s="122" t="s">
        <v>165</v>
      </c>
      <c r="B179" s="133"/>
      <c r="C179" s="120"/>
      <c r="D179" s="117">
        <f t="shared" si="2"/>
        <v>0</v>
      </c>
    </row>
    <row r="180" spans="1:4" ht="18" hidden="1">
      <c r="A180" s="122" t="s">
        <v>166</v>
      </c>
      <c r="B180" s="133"/>
      <c r="C180" s="120">
        <v>23000</v>
      </c>
      <c r="D180" s="117">
        <f t="shared" si="2"/>
        <v>0</v>
      </c>
    </row>
    <row r="181" spans="1:4" ht="18" hidden="1">
      <c r="A181" s="122" t="s">
        <v>167</v>
      </c>
      <c r="B181" s="133"/>
      <c r="C181" s="120">
        <v>25000</v>
      </c>
      <c r="D181" s="117">
        <f t="shared" si="2"/>
        <v>0</v>
      </c>
    </row>
    <row r="182" spans="1:4" ht="18" hidden="1">
      <c r="A182" s="122" t="s">
        <v>168</v>
      </c>
      <c r="B182" s="133"/>
      <c r="C182" s="120"/>
      <c r="D182" s="117">
        <f t="shared" si="2"/>
        <v>0</v>
      </c>
    </row>
    <row r="183" spans="1:4" ht="18" hidden="1">
      <c r="A183" s="122" t="s">
        <v>209</v>
      </c>
      <c r="B183" s="133"/>
      <c r="C183" s="120"/>
      <c r="D183" s="117">
        <f t="shared" si="2"/>
        <v>0</v>
      </c>
    </row>
    <row r="184" spans="1:4" ht="18" hidden="1">
      <c r="A184" s="122" t="s">
        <v>169</v>
      </c>
      <c r="B184" s="133"/>
      <c r="C184" s="129"/>
      <c r="D184" s="117">
        <f t="shared" si="2"/>
        <v>0</v>
      </c>
    </row>
    <row r="185" spans="1:4" ht="18" hidden="1">
      <c r="A185" s="122" t="s">
        <v>203</v>
      </c>
      <c r="B185" s="133"/>
      <c r="C185" s="120"/>
      <c r="D185" s="117">
        <f t="shared" si="2"/>
        <v>0</v>
      </c>
    </row>
    <row r="186" spans="1:4" ht="18" hidden="1">
      <c r="A186" s="122" t="s">
        <v>170</v>
      </c>
      <c r="B186" s="133"/>
      <c r="C186" s="120"/>
      <c r="D186" s="117">
        <f t="shared" si="2"/>
        <v>0</v>
      </c>
    </row>
    <row r="187" spans="1:4" ht="18" hidden="1">
      <c r="A187" s="122" t="s">
        <v>171</v>
      </c>
      <c r="B187" s="133"/>
      <c r="C187" s="130"/>
      <c r="D187" s="117">
        <f t="shared" si="2"/>
        <v>0</v>
      </c>
    </row>
    <row r="188" spans="1:4" ht="18" hidden="1">
      <c r="A188" s="122" t="s">
        <v>172</v>
      </c>
      <c r="B188" s="133"/>
      <c r="C188" s="129"/>
      <c r="D188" s="117">
        <f t="shared" si="2"/>
        <v>0</v>
      </c>
    </row>
    <row r="189" spans="1:4" ht="18" hidden="1">
      <c r="A189" s="122" t="s">
        <v>173</v>
      </c>
      <c r="B189" s="133"/>
      <c r="C189" s="120"/>
      <c r="D189" s="117">
        <f t="shared" si="2"/>
        <v>0</v>
      </c>
    </row>
    <row r="190" spans="1:4" ht="18" hidden="1">
      <c r="A190" s="122" t="s">
        <v>174</v>
      </c>
      <c r="B190" s="133"/>
      <c r="C190" s="129">
        <v>18000</v>
      </c>
      <c r="D190" s="117">
        <f t="shared" si="2"/>
        <v>0</v>
      </c>
    </row>
    <row r="191" spans="1:4" ht="18" hidden="1">
      <c r="A191" s="122" t="s">
        <v>175</v>
      </c>
      <c r="B191" s="133"/>
      <c r="C191" s="129"/>
      <c r="D191" s="117">
        <f t="shared" si="2"/>
        <v>0</v>
      </c>
    </row>
    <row r="192" spans="1:4" ht="18" hidden="1">
      <c r="A192" s="122" t="s">
        <v>176</v>
      </c>
      <c r="B192" s="133"/>
      <c r="C192" s="129"/>
      <c r="D192" s="117">
        <f t="shared" si="2"/>
        <v>0</v>
      </c>
    </row>
    <row r="193" spans="1:4" ht="18" hidden="1">
      <c r="A193" s="124" t="s">
        <v>177</v>
      </c>
      <c r="B193" s="133"/>
      <c r="C193" s="130"/>
      <c r="D193" s="117">
        <f t="shared" si="2"/>
        <v>0</v>
      </c>
    </row>
    <row r="194" spans="1:4" ht="18">
      <c r="A194" s="124" t="s">
        <v>178</v>
      </c>
      <c r="B194" s="133">
        <v>12</v>
      </c>
      <c r="C194" s="129">
        <v>12000</v>
      </c>
      <c r="D194" s="117">
        <f t="shared" si="2"/>
        <v>144000</v>
      </c>
    </row>
    <row r="195" spans="1:4" ht="18" hidden="1">
      <c r="A195" s="122" t="s">
        <v>179</v>
      </c>
      <c r="B195" s="133"/>
      <c r="C195" s="129"/>
      <c r="D195" s="117">
        <f t="shared" si="2"/>
        <v>0</v>
      </c>
    </row>
    <row r="196" spans="1:4" ht="18" hidden="1">
      <c r="A196" s="122" t="s">
        <v>182</v>
      </c>
      <c r="B196" s="133"/>
      <c r="C196" s="128"/>
      <c r="D196" s="117">
        <f t="shared" si="2"/>
        <v>0</v>
      </c>
    </row>
    <row r="197" spans="1:4" ht="18" hidden="1">
      <c r="A197" s="122" t="s">
        <v>183</v>
      </c>
      <c r="B197" s="133"/>
      <c r="C197" s="130">
        <v>23000</v>
      </c>
      <c r="D197" s="117">
        <f t="shared" ref="D197:D213" si="3">B197*C197</f>
        <v>0</v>
      </c>
    </row>
    <row r="198" spans="1:4" ht="18" hidden="1">
      <c r="A198" s="122" t="s">
        <v>184</v>
      </c>
      <c r="B198" s="133"/>
      <c r="C198" s="130"/>
      <c r="D198" s="117">
        <f t="shared" si="3"/>
        <v>0</v>
      </c>
    </row>
    <row r="199" spans="1:4" ht="18">
      <c r="A199" s="122" t="s">
        <v>99</v>
      </c>
      <c r="B199" s="133">
        <v>2</v>
      </c>
      <c r="C199" s="129">
        <v>7000</v>
      </c>
      <c r="D199" s="117">
        <f t="shared" si="3"/>
        <v>14000</v>
      </c>
    </row>
    <row r="200" spans="1:4" ht="18">
      <c r="A200" s="122" t="s">
        <v>185</v>
      </c>
      <c r="B200" s="133">
        <f>210+300</f>
        <v>510</v>
      </c>
      <c r="C200" s="120">
        <v>12000</v>
      </c>
      <c r="D200" s="117">
        <f t="shared" si="3"/>
        <v>6120000</v>
      </c>
    </row>
    <row r="201" spans="1:4" ht="18" hidden="1">
      <c r="A201" s="122" t="s">
        <v>198</v>
      </c>
      <c r="B201" s="133"/>
      <c r="C201" s="129"/>
      <c r="D201" s="117">
        <f t="shared" si="3"/>
        <v>0</v>
      </c>
    </row>
    <row r="202" spans="1:4" ht="18" hidden="1">
      <c r="A202" s="122" t="s">
        <v>199</v>
      </c>
      <c r="B202" s="133"/>
      <c r="C202" s="129"/>
      <c r="D202" s="117">
        <f t="shared" si="3"/>
        <v>0</v>
      </c>
    </row>
    <row r="203" spans="1:4" ht="18" hidden="1">
      <c r="A203" s="122" t="s">
        <v>202</v>
      </c>
      <c r="B203" s="133"/>
      <c r="C203" s="129"/>
      <c r="D203" s="117">
        <f t="shared" si="3"/>
        <v>0</v>
      </c>
    </row>
    <row r="204" spans="1:4" ht="18" hidden="1">
      <c r="A204" s="122" t="s">
        <v>205</v>
      </c>
      <c r="B204" s="133"/>
      <c r="C204" s="129"/>
      <c r="D204" s="117">
        <f t="shared" si="3"/>
        <v>0</v>
      </c>
    </row>
    <row r="205" spans="1:4" ht="18" hidden="1">
      <c r="A205" s="122" t="s">
        <v>187</v>
      </c>
      <c r="B205" s="133"/>
      <c r="C205" s="120"/>
      <c r="D205" s="117">
        <f t="shared" si="3"/>
        <v>0</v>
      </c>
    </row>
    <row r="206" spans="1:4" ht="18" hidden="1">
      <c r="A206" s="122" t="s">
        <v>188</v>
      </c>
      <c r="B206" s="133"/>
      <c r="C206" s="120"/>
      <c r="D206" s="117">
        <f t="shared" si="3"/>
        <v>0</v>
      </c>
    </row>
    <row r="207" spans="1:4" ht="18" hidden="1">
      <c r="A207" s="122" t="s">
        <v>189</v>
      </c>
      <c r="B207" s="133"/>
      <c r="C207" s="120"/>
      <c r="D207" s="117">
        <f t="shared" si="3"/>
        <v>0</v>
      </c>
    </row>
    <row r="208" spans="1:4" ht="18" hidden="1">
      <c r="A208" s="124" t="s">
        <v>190</v>
      </c>
      <c r="B208" s="133"/>
      <c r="C208" s="129"/>
      <c r="D208" s="117">
        <f t="shared" si="3"/>
        <v>0</v>
      </c>
    </row>
    <row r="209" spans="1:4" ht="18" hidden="1">
      <c r="A209" s="122" t="s">
        <v>191</v>
      </c>
      <c r="B209" s="133"/>
      <c r="C209" s="130"/>
      <c r="D209" s="117">
        <f t="shared" si="3"/>
        <v>0</v>
      </c>
    </row>
    <row r="210" spans="1:4" ht="18" hidden="1">
      <c r="A210" s="122" t="s">
        <v>192</v>
      </c>
      <c r="B210" s="133"/>
      <c r="C210" s="120"/>
      <c r="D210" s="117">
        <f t="shared" si="3"/>
        <v>0</v>
      </c>
    </row>
    <row r="211" spans="1:4" ht="18" hidden="1">
      <c r="A211" s="122" t="s">
        <v>193</v>
      </c>
      <c r="B211" s="133"/>
      <c r="C211" s="120"/>
      <c r="D211" s="117">
        <f t="shared" si="3"/>
        <v>0</v>
      </c>
    </row>
    <row r="212" spans="1:4" ht="18" hidden="1">
      <c r="A212" s="122" t="s">
        <v>194</v>
      </c>
      <c r="B212" s="133"/>
      <c r="C212" s="120"/>
      <c r="D212" s="117">
        <f t="shared" si="3"/>
        <v>0</v>
      </c>
    </row>
    <row r="213" spans="1:4" ht="18" hidden="1">
      <c r="A213" s="122" t="s">
        <v>195</v>
      </c>
      <c r="B213" s="133"/>
      <c r="C213" s="120"/>
      <c r="D213" s="117">
        <f t="shared" si="3"/>
        <v>0</v>
      </c>
    </row>
    <row r="214" spans="1:4" ht="17.399999999999999">
      <c r="A214" s="125"/>
      <c r="B214" s="131">
        <f t="shared" ref="B214:D214" si="4">SUM(B4:B213)</f>
        <v>2532</v>
      </c>
      <c r="C214" s="131"/>
      <c r="D214" s="131">
        <f t="shared" si="4"/>
        <v>44398500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P263"/>
  <sheetViews>
    <sheetView workbookViewId="0">
      <selection activeCell="N126" sqref="N126"/>
    </sheetView>
  </sheetViews>
  <sheetFormatPr defaultRowHeight="15.6"/>
  <cols>
    <col min="1" max="1" width="43.33203125" style="63" customWidth="1"/>
    <col min="2" max="2" width="5.44140625" style="82" hidden="1" customWidth="1"/>
    <col min="3" max="3" width="5.6640625" style="82" hidden="1" customWidth="1"/>
    <col min="4" max="4" width="5.5546875" style="83" hidden="1" customWidth="1"/>
    <col min="5" max="5" width="6.33203125" style="83" hidden="1" customWidth="1"/>
    <col min="6" max="6" width="6.33203125" style="82" hidden="1" customWidth="1"/>
    <col min="7" max="7" width="9.5546875" style="63" customWidth="1"/>
    <col min="8" max="8" width="12.109375" style="63" customWidth="1"/>
    <col min="9" max="9" width="14.109375" style="89" customWidth="1"/>
    <col min="10" max="65" width="9.109375" style="63"/>
    <col min="66" max="66" width="43.33203125" style="63" customWidth="1"/>
    <col min="67" max="67" width="7.44140625" style="63" hidden="1" customWidth="1"/>
    <col min="68" max="68" width="0" style="63" hidden="1" customWidth="1"/>
    <col min="69" max="70" width="6.44140625" style="63" hidden="1" customWidth="1"/>
    <col min="71" max="71" width="0" style="63" hidden="1" customWidth="1"/>
    <col min="72" max="72" width="5" style="63" customWidth="1"/>
    <col min="73" max="73" width="8.5546875" style="63" hidden="1" customWidth="1"/>
    <col min="74" max="74" width="0" style="63" hidden="1" customWidth="1"/>
    <col min="75" max="75" width="5" style="63" customWidth="1"/>
    <col min="76" max="76" width="5" style="63" hidden="1" customWidth="1"/>
    <col min="77" max="77" width="0" style="63" hidden="1" customWidth="1"/>
    <col min="78" max="78" width="5" style="63" customWidth="1"/>
    <col min="79" max="79" width="6.5546875" style="63" hidden="1" customWidth="1"/>
    <col min="80" max="80" width="0" style="63" hidden="1" customWidth="1"/>
    <col min="81" max="81" width="5" style="63" customWidth="1"/>
    <col min="82" max="82" width="7.6640625" style="63" hidden="1" customWidth="1"/>
    <col min="83" max="83" width="6.44140625" style="63" hidden="1" customWidth="1"/>
    <col min="84" max="84" width="5" style="63" customWidth="1"/>
    <col min="85" max="85" width="6.5546875" style="63" hidden="1" customWidth="1"/>
    <col min="86" max="86" width="0" style="63" hidden="1" customWidth="1"/>
    <col min="87" max="87" width="5" style="63" customWidth="1"/>
    <col min="88" max="88" width="8.5546875" style="63" hidden="1" customWidth="1"/>
    <col min="89" max="89" width="0" style="63" hidden="1" customWidth="1"/>
    <col min="90" max="90" width="6.44140625" style="63" hidden="1" customWidth="1"/>
    <col min="91" max="91" width="8.5546875" style="63" hidden="1" customWidth="1"/>
    <col min="92" max="92" width="0" style="63" hidden="1" customWidth="1"/>
    <col min="93" max="93" width="6.33203125" style="63" customWidth="1"/>
    <col min="94" max="95" width="0" style="63" hidden="1" customWidth="1"/>
    <col min="96" max="98" width="11" style="63" hidden="1" customWidth="1"/>
    <col min="99" max="99" width="9" style="63" hidden="1" customWidth="1"/>
    <col min="100" max="100" width="0" style="63" hidden="1" customWidth="1"/>
    <col min="101" max="101" width="11" style="63" hidden="1" customWidth="1"/>
    <col min="102" max="102" width="5.6640625" style="63" customWidth="1"/>
    <col min="103" max="103" width="0" style="63" hidden="1" customWidth="1"/>
    <col min="104" max="104" width="6.33203125" style="63" hidden="1" customWidth="1"/>
    <col min="105" max="105" width="6.33203125" style="63" customWidth="1"/>
    <col min="106" max="106" width="0" style="63" hidden="1" customWidth="1"/>
    <col min="107" max="107" width="7" style="63" hidden="1" customWidth="1"/>
    <col min="108" max="108" width="5.33203125" style="63" customWidth="1"/>
    <col min="109" max="109" width="0" style="63" hidden="1" customWidth="1"/>
    <col min="110" max="110" width="7" style="63" hidden="1" customWidth="1"/>
    <col min="111" max="111" width="4.88671875" style="63" customWidth="1"/>
    <col min="112" max="113" width="7" style="63" hidden="1" customWidth="1"/>
    <col min="114" max="114" width="8.88671875" style="63" hidden="1" customWidth="1"/>
    <col min="115" max="116" width="7" style="63" hidden="1" customWidth="1"/>
    <col min="117" max="117" width="8.88671875" style="63" hidden="1" customWidth="1"/>
    <col min="118" max="119" width="7" style="63" hidden="1" customWidth="1"/>
    <col min="120" max="121" width="0" style="63" hidden="1" customWidth="1"/>
    <col min="122" max="122" width="9" style="63" hidden="1" customWidth="1"/>
    <col min="123" max="123" width="5.33203125" style="63" customWidth="1"/>
    <col min="124" max="124" width="11" style="63" hidden="1" customWidth="1"/>
    <col min="125" max="125" width="10.6640625" style="63" hidden="1" customWidth="1"/>
    <col min="126" max="126" width="0" style="63" hidden="1" customWidth="1"/>
    <col min="127" max="128" width="8.5546875" style="63" hidden="1" customWidth="1"/>
    <col min="129" max="129" width="5.88671875" style="63" customWidth="1"/>
    <col min="130" max="130" width="9.5546875" style="63" hidden="1" customWidth="1"/>
    <col min="131" max="131" width="11.44140625" style="63" hidden="1" customWidth="1"/>
    <col min="132" max="132" width="5.5546875" style="63" customWidth="1"/>
    <col min="133" max="134" width="11.44140625" style="63" hidden="1" customWidth="1"/>
    <col min="135" max="135" width="5.33203125" style="63" customWidth="1"/>
    <col min="136" max="136" width="11.44140625" style="63" hidden="1" customWidth="1"/>
    <col min="137" max="137" width="0" style="63" hidden="1" customWidth="1"/>
    <col min="138" max="138" width="6" style="63" customWidth="1"/>
    <col min="139" max="139" width="7" style="63" hidden="1" customWidth="1"/>
    <col min="140" max="141" width="0" style="63" hidden="1" customWidth="1"/>
    <col min="142" max="142" width="9.88671875" style="63" hidden="1" customWidth="1"/>
    <col min="143" max="143" width="10.6640625" style="63" hidden="1" customWidth="1"/>
    <col min="144" max="144" width="5" style="63" customWidth="1"/>
    <col min="145" max="146" width="8.5546875" style="63" hidden="1" customWidth="1"/>
    <col min="147" max="147" width="5.6640625" style="63" customWidth="1"/>
    <col min="148" max="149" width="0" style="63" hidden="1" customWidth="1"/>
    <col min="150" max="150" width="6.5546875" style="63" customWidth="1"/>
    <col min="151" max="151" width="11.44140625" style="63" hidden="1" customWidth="1"/>
    <col min="152" max="152" width="9.109375" style="63" hidden="1" customWidth="1"/>
    <col min="153" max="153" width="5" style="63" customWidth="1"/>
    <col min="154" max="154" width="11.6640625" style="63" hidden="1" customWidth="1"/>
    <col min="155" max="155" width="6.33203125" style="63" customWidth="1"/>
    <col min="156" max="156" width="11" style="63" customWidth="1"/>
    <col min="157" max="157" width="9.109375" style="63" hidden="1" customWidth="1"/>
    <col min="158" max="158" width="37.33203125" style="63" hidden="1" customWidth="1"/>
    <col min="159" max="159" width="21.88671875" style="63" hidden="1" customWidth="1"/>
    <col min="160" max="160" width="9.109375" style="63" hidden="1" customWidth="1"/>
    <col min="161" max="161" width="6.5546875" style="63" customWidth="1"/>
    <col min="162" max="163" width="9.109375" style="63" hidden="1" customWidth="1"/>
    <col min="164" max="164" width="6.33203125" style="63" customWidth="1"/>
    <col min="165" max="166" width="0" style="63" hidden="1" customWidth="1"/>
    <col min="167" max="167" width="6.5546875" style="63" customWidth="1"/>
    <col min="168" max="168" width="11.44140625" style="63" hidden="1" customWidth="1"/>
    <col min="169" max="169" width="9.109375" style="63" hidden="1" customWidth="1"/>
    <col min="170" max="170" width="6.6640625" style="63" customWidth="1"/>
    <col min="171" max="171" width="11.6640625" style="63" hidden="1" customWidth="1"/>
    <col min="172" max="172" width="9.109375" style="63" hidden="1" customWidth="1"/>
    <col min="173" max="173" width="6.44140625" style="63" customWidth="1"/>
    <col min="174" max="174" width="9.109375" style="63" hidden="1" customWidth="1"/>
    <col min="175" max="175" width="37.33203125" style="63" hidden="1" customWidth="1"/>
    <col min="176" max="176" width="6.5546875" style="63" customWidth="1"/>
    <col min="177" max="178" width="9.109375" style="63" hidden="1" customWidth="1"/>
    <col min="179" max="179" width="6.88671875" style="63" customWidth="1"/>
    <col min="180" max="181" width="9.109375" style="63" hidden="1" customWidth="1"/>
    <col min="182" max="183" width="0" style="63" hidden="1" customWidth="1"/>
    <col min="184" max="184" width="11.109375" style="63" hidden="1" customWidth="1"/>
    <col min="185" max="185" width="6.33203125" style="63" customWidth="1"/>
    <col min="186" max="187" width="9.109375" style="63" hidden="1" customWidth="1"/>
    <col min="188" max="188" width="6.5546875" style="63" customWidth="1"/>
    <col min="189" max="190" width="9.109375" style="63" hidden="1" customWidth="1"/>
    <col min="191" max="191" width="7.44140625" style="63" customWidth="1"/>
    <col min="192" max="192" width="37.33203125" style="63" hidden="1" customWidth="1"/>
    <col min="193" max="193" width="6.33203125" style="63" customWidth="1"/>
    <col min="194" max="194" width="9" style="63" customWidth="1"/>
    <col min="195" max="198" width="9.109375" style="63" hidden="1" customWidth="1"/>
    <col min="199" max="199" width="9" style="63" customWidth="1"/>
    <col min="200" max="201" width="0" style="63" hidden="1" customWidth="1"/>
    <col min="202" max="202" width="8.6640625" style="63" customWidth="1"/>
    <col min="203" max="204" width="0" style="63" hidden="1" customWidth="1"/>
    <col min="205" max="205" width="6.5546875" style="63" customWidth="1"/>
    <col min="206" max="207" width="0" style="63" hidden="1" customWidth="1"/>
    <col min="208" max="208" width="7" style="63" customWidth="1"/>
    <col min="209" max="218" width="0" style="63" hidden="1" customWidth="1"/>
    <col min="219" max="219" width="6.33203125" style="63" customWidth="1"/>
    <col min="220" max="222" width="9" style="63" customWidth="1"/>
    <col min="223" max="223" width="11" style="63" customWidth="1"/>
    <col min="224" max="224" width="10.6640625" style="63" customWidth="1"/>
    <col min="225" max="225" width="11.5546875" style="63" customWidth="1"/>
    <col min="226" max="227" width="8.5546875" style="63" customWidth="1"/>
    <col min="228" max="228" width="12.44140625" style="63" customWidth="1"/>
    <col min="229" max="229" width="9.5546875" style="63" customWidth="1"/>
    <col min="230" max="235" width="11.44140625" style="63" customWidth="1"/>
    <col min="236" max="236" width="8.5546875" style="63" customWidth="1"/>
    <col min="237" max="238" width="7" style="63" customWidth="1"/>
    <col min="239" max="239" width="18.44140625" style="63" customWidth="1"/>
    <col min="240" max="240" width="12.5546875" style="63" customWidth="1"/>
    <col min="241" max="241" width="9.88671875" style="63" customWidth="1"/>
    <col min="242" max="242" width="10.6640625" style="63" customWidth="1"/>
    <col min="243" max="243" width="10" style="63" customWidth="1"/>
    <col min="244" max="245" width="8.5546875" style="63" customWidth="1"/>
    <col min="246" max="246" width="8.33203125" style="63" customWidth="1"/>
    <col min="247" max="248" width="12.109375" style="63" customWidth="1"/>
    <col min="249" max="249" width="11.109375" style="63" customWidth="1"/>
    <col min="250" max="250" width="11.44140625" style="63" customWidth="1"/>
    <col min="251" max="252" width="9.109375" style="63" customWidth="1"/>
    <col min="253" max="253" width="11.6640625" style="63" customWidth="1"/>
    <col min="254" max="256" width="9.109375" style="63" customWidth="1"/>
    <col min="257" max="257" width="37.33203125" style="63" customWidth="1"/>
    <col min="258" max="258" width="21.88671875" style="63" customWidth="1"/>
    <col min="259" max="264" width="9.109375" style="63" customWidth="1"/>
    <col min="265" max="321" width="9.109375" style="63"/>
    <col min="322" max="322" width="43.33203125" style="63" customWidth="1"/>
    <col min="323" max="327" width="0" style="63" hidden="1" customWidth="1"/>
    <col min="328" max="328" width="5" style="63" customWidth="1"/>
    <col min="329" max="330" width="0" style="63" hidden="1" customWidth="1"/>
    <col min="331" max="331" width="5" style="63" customWidth="1"/>
    <col min="332" max="333" width="0" style="63" hidden="1" customWidth="1"/>
    <col min="334" max="334" width="5" style="63" customWidth="1"/>
    <col min="335" max="336" width="0" style="63" hidden="1" customWidth="1"/>
    <col min="337" max="337" width="5" style="63" customWidth="1"/>
    <col min="338" max="339" width="0" style="63" hidden="1" customWidth="1"/>
    <col min="340" max="340" width="5" style="63" customWidth="1"/>
    <col min="341" max="342" width="0" style="63" hidden="1" customWidth="1"/>
    <col min="343" max="343" width="5" style="63" customWidth="1"/>
    <col min="344" max="348" width="0" style="63" hidden="1" customWidth="1"/>
    <col min="349" max="349" width="6.33203125" style="63" customWidth="1"/>
    <col min="350" max="357" width="0" style="63" hidden="1" customWidth="1"/>
    <col min="358" max="358" width="5.6640625" style="63" customWidth="1"/>
    <col min="359" max="360" width="0" style="63" hidden="1" customWidth="1"/>
    <col min="361" max="361" width="6.33203125" style="63" customWidth="1"/>
    <col min="362" max="363" width="0" style="63" hidden="1" customWidth="1"/>
    <col min="364" max="364" width="5.33203125" style="63" customWidth="1"/>
    <col min="365" max="366" width="0" style="63" hidden="1" customWidth="1"/>
    <col min="367" max="367" width="4.88671875" style="63" customWidth="1"/>
    <col min="368" max="378" width="0" style="63" hidden="1" customWidth="1"/>
    <col min="379" max="379" width="5.33203125" style="63" customWidth="1"/>
    <col min="380" max="384" width="0" style="63" hidden="1" customWidth="1"/>
    <col min="385" max="385" width="5.88671875" style="63" customWidth="1"/>
    <col min="386" max="387" width="0" style="63" hidden="1" customWidth="1"/>
    <col min="388" max="388" width="5.5546875" style="63" customWidth="1"/>
    <col min="389" max="390" width="0" style="63" hidden="1" customWidth="1"/>
    <col min="391" max="391" width="5.33203125" style="63" customWidth="1"/>
    <col min="392" max="393" width="0" style="63" hidden="1" customWidth="1"/>
    <col min="394" max="394" width="6" style="63" customWidth="1"/>
    <col min="395" max="399" width="0" style="63" hidden="1" customWidth="1"/>
    <col min="400" max="400" width="5" style="63" customWidth="1"/>
    <col min="401" max="402" width="0" style="63" hidden="1" customWidth="1"/>
    <col min="403" max="403" width="5.6640625" style="63" customWidth="1"/>
    <col min="404" max="405" width="0" style="63" hidden="1" customWidth="1"/>
    <col min="406" max="406" width="6.5546875" style="63" customWidth="1"/>
    <col min="407" max="408" width="0" style="63" hidden="1" customWidth="1"/>
    <col min="409" max="409" width="5" style="63" customWidth="1"/>
    <col min="410" max="410" width="0" style="63" hidden="1" customWidth="1"/>
    <col min="411" max="411" width="6.33203125" style="63" customWidth="1"/>
    <col min="412" max="412" width="11" style="63" customWidth="1"/>
    <col min="413" max="416" width="0" style="63" hidden="1" customWidth="1"/>
    <col min="417" max="417" width="6.5546875" style="63" customWidth="1"/>
    <col min="418" max="419" width="0" style="63" hidden="1" customWidth="1"/>
    <col min="420" max="420" width="6.33203125" style="63" customWidth="1"/>
    <col min="421" max="422" width="0" style="63" hidden="1" customWidth="1"/>
    <col min="423" max="423" width="6.5546875" style="63" customWidth="1"/>
    <col min="424" max="425" width="0" style="63" hidden="1" customWidth="1"/>
    <col min="426" max="426" width="6.6640625" style="63" customWidth="1"/>
    <col min="427" max="428" width="0" style="63" hidden="1" customWidth="1"/>
    <col min="429" max="429" width="6.44140625" style="63" customWidth="1"/>
    <col min="430" max="431" width="0" style="63" hidden="1" customWidth="1"/>
    <col min="432" max="432" width="6.5546875" style="63" customWidth="1"/>
    <col min="433" max="434" width="0" style="63" hidden="1" customWidth="1"/>
    <col min="435" max="435" width="6.88671875" style="63" customWidth="1"/>
    <col min="436" max="440" width="0" style="63" hidden="1" customWidth="1"/>
    <col min="441" max="441" width="6.33203125" style="63" customWidth="1"/>
    <col min="442" max="443" width="0" style="63" hidden="1" customWidth="1"/>
    <col min="444" max="444" width="6.5546875" style="63" customWidth="1"/>
    <col min="445" max="446" width="0" style="63" hidden="1" customWidth="1"/>
    <col min="447" max="447" width="7.44140625" style="63" customWidth="1"/>
    <col min="448" max="448" width="0" style="63" hidden="1" customWidth="1"/>
    <col min="449" max="449" width="6.33203125" style="63" customWidth="1"/>
    <col min="450" max="450" width="9" style="63" customWidth="1"/>
    <col min="451" max="454" width="0" style="63" hidden="1" customWidth="1"/>
    <col min="455" max="455" width="9" style="63" customWidth="1"/>
    <col min="456" max="457" width="0" style="63" hidden="1" customWidth="1"/>
    <col min="458" max="458" width="8.6640625" style="63" customWidth="1"/>
    <col min="459" max="460" width="0" style="63" hidden="1" customWidth="1"/>
    <col min="461" max="461" width="6.5546875" style="63" customWidth="1"/>
    <col min="462" max="463" width="0" style="63" hidden="1" customWidth="1"/>
    <col min="464" max="464" width="7" style="63" customWidth="1"/>
    <col min="465" max="474" width="0" style="63" hidden="1" customWidth="1"/>
    <col min="475" max="475" width="6.33203125" style="63" customWidth="1"/>
    <col min="476" max="478" width="9" style="63" customWidth="1"/>
    <col min="479" max="479" width="11" style="63" customWidth="1"/>
    <col min="480" max="480" width="10.6640625" style="63" customWidth="1"/>
    <col min="481" max="481" width="11.5546875" style="63" customWidth="1"/>
    <col min="482" max="483" width="8.5546875" style="63" customWidth="1"/>
    <col min="484" max="484" width="12.44140625" style="63" customWidth="1"/>
    <col min="485" max="485" width="9.5546875" style="63" customWidth="1"/>
    <col min="486" max="491" width="11.44140625" style="63" customWidth="1"/>
    <col min="492" max="492" width="8.5546875" style="63" customWidth="1"/>
    <col min="493" max="494" width="7" style="63" customWidth="1"/>
    <col min="495" max="495" width="18.44140625" style="63" customWidth="1"/>
    <col min="496" max="496" width="12.5546875" style="63" customWidth="1"/>
    <col min="497" max="497" width="9.88671875" style="63" customWidth="1"/>
    <col min="498" max="498" width="10.6640625" style="63" customWidth="1"/>
    <col min="499" max="499" width="10" style="63" customWidth="1"/>
    <col min="500" max="501" width="8.5546875" style="63" customWidth="1"/>
    <col min="502" max="502" width="8.33203125" style="63" customWidth="1"/>
    <col min="503" max="504" width="12.109375" style="63" customWidth="1"/>
    <col min="505" max="505" width="11.109375" style="63" customWidth="1"/>
    <col min="506" max="506" width="11.44140625" style="63" customWidth="1"/>
    <col min="507" max="508" width="9.109375" style="63" customWidth="1"/>
    <col min="509" max="509" width="11.6640625" style="63" customWidth="1"/>
    <col min="510" max="512" width="9.109375" style="63" customWidth="1"/>
    <col min="513" max="513" width="37.33203125" style="63" customWidth="1"/>
    <col min="514" max="514" width="21.88671875" style="63" customWidth="1"/>
    <col min="515" max="520" width="9.109375" style="63" customWidth="1"/>
    <col min="521" max="577" width="9.109375" style="63"/>
    <col min="578" max="578" width="43.33203125" style="63" customWidth="1"/>
    <col min="579" max="583" width="0" style="63" hidden="1" customWidth="1"/>
    <col min="584" max="584" width="5" style="63" customWidth="1"/>
    <col min="585" max="586" width="0" style="63" hidden="1" customWidth="1"/>
    <col min="587" max="587" width="5" style="63" customWidth="1"/>
    <col min="588" max="589" width="0" style="63" hidden="1" customWidth="1"/>
    <col min="590" max="590" width="5" style="63" customWidth="1"/>
    <col min="591" max="592" width="0" style="63" hidden="1" customWidth="1"/>
    <col min="593" max="593" width="5" style="63" customWidth="1"/>
    <col min="594" max="595" width="0" style="63" hidden="1" customWidth="1"/>
    <col min="596" max="596" width="5" style="63" customWidth="1"/>
    <col min="597" max="598" width="0" style="63" hidden="1" customWidth="1"/>
    <col min="599" max="599" width="5" style="63" customWidth="1"/>
    <col min="600" max="604" width="0" style="63" hidden="1" customWidth="1"/>
    <col min="605" max="605" width="6.33203125" style="63" customWidth="1"/>
    <col min="606" max="613" width="0" style="63" hidden="1" customWidth="1"/>
    <col min="614" max="614" width="5.6640625" style="63" customWidth="1"/>
    <col min="615" max="616" width="0" style="63" hidden="1" customWidth="1"/>
    <col min="617" max="617" width="6.33203125" style="63" customWidth="1"/>
    <col min="618" max="619" width="0" style="63" hidden="1" customWidth="1"/>
    <col min="620" max="620" width="5.33203125" style="63" customWidth="1"/>
    <col min="621" max="622" width="0" style="63" hidden="1" customWidth="1"/>
    <col min="623" max="623" width="4.88671875" style="63" customWidth="1"/>
    <col min="624" max="634" width="0" style="63" hidden="1" customWidth="1"/>
    <col min="635" max="635" width="5.33203125" style="63" customWidth="1"/>
    <col min="636" max="640" width="0" style="63" hidden="1" customWidth="1"/>
    <col min="641" max="641" width="5.88671875" style="63" customWidth="1"/>
    <col min="642" max="643" width="0" style="63" hidden="1" customWidth="1"/>
    <col min="644" max="644" width="5.5546875" style="63" customWidth="1"/>
    <col min="645" max="646" width="0" style="63" hidden="1" customWidth="1"/>
    <col min="647" max="647" width="5.33203125" style="63" customWidth="1"/>
    <col min="648" max="649" width="0" style="63" hidden="1" customWidth="1"/>
    <col min="650" max="650" width="6" style="63" customWidth="1"/>
    <col min="651" max="655" width="0" style="63" hidden="1" customWidth="1"/>
    <col min="656" max="656" width="5" style="63" customWidth="1"/>
    <col min="657" max="658" width="0" style="63" hidden="1" customWidth="1"/>
    <col min="659" max="659" width="5.6640625" style="63" customWidth="1"/>
    <col min="660" max="661" width="0" style="63" hidden="1" customWidth="1"/>
    <col min="662" max="662" width="6.5546875" style="63" customWidth="1"/>
    <col min="663" max="664" width="0" style="63" hidden="1" customWidth="1"/>
    <col min="665" max="665" width="5" style="63" customWidth="1"/>
    <col min="666" max="666" width="0" style="63" hidden="1" customWidth="1"/>
    <col min="667" max="667" width="6.33203125" style="63" customWidth="1"/>
    <col min="668" max="668" width="11" style="63" customWidth="1"/>
    <col min="669" max="672" width="0" style="63" hidden="1" customWidth="1"/>
    <col min="673" max="673" width="6.5546875" style="63" customWidth="1"/>
    <col min="674" max="675" width="0" style="63" hidden="1" customWidth="1"/>
    <col min="676" max="676" width="6.33203125" style="63" customWidth="1"/>
    <col min="677" max="678" width="0" style="63" hidden="1" customWidth="1"/>
    <col min="679" max="679" width="6.5546875" style="63" customWidth="1"/>
    <col min="680" max="681" width="0" style="63" hidden="1" customWidth="1"/>
    <col min="682" max="682" width="6.6640625" style="63" customWidth="1"/>
    <col min="683" max="684" width="0" style="63" hidden="1" customWidth="1"/>
    <col min="685" max="685" width="6.44140625" style="63" customWidth="1"/>
    <col min="686" max="687" width="0" style="63" hidden="1" customWidth="1"/>
    <col min="688" max="688" width="6.5546875" style="63" customWidth="1"/>
    <col min="689" max="690" width="0" style="63" hidden="1" customWidth="1"/>
    <col min="691" max="691" width="6.88671875" style="63" customWidth="1"/>
    <col min="692" max="696" width="0" style="63" hidden="1" customWidth="1"/>
    <col min="697" max="697" width="6.33203125" style="63" customWidth="1"/>
    <col min="698" max="699" width="0" style="63" hidden="1" customWidth="1"/>
    <col min="700" max="700" width="6.5546875" style="63" customWidth="1"/>
    <col min="701" max="702" width="0" style="63" hidden="1" customWidth="1"/>
    <col min="703" max="703" width="7.44140625" style="63" customWidth="1"/>
    <col min="704" max="704" width="0" style="63" hidden="1" customWidth="1"/>
    <col min="705" max="705" width="6.33203125" style="63" customWidth="1"/>
    <col min="706" max="706" width="9" style="63" customWidth="1"/>
    <col min="707" max="710" width="0" style="63" hidden="1" customWidth="1"/>
    <col min="711" max="711" width="9" style="63" customWidth="1"/>
    <col min="712" max="713" width="0" style="63" hidden="1" customWidth="1"/>
    <col min="714" max="714" width="8.6640625" style="63" customWidth="1"/>
    <col min="715" max="716" width="0" style="63" hidden="1" customWidth="1"/>
    <col min="717" max="717" width="6.5546875" style="63" customWidth="1"/>
    <col min="718" max="719" width="0" style="63" hidden="1" customWidth="1"/>
    <col min="720" max="720" width="7" style="63" customWidth="1"/>
    <col min="721" max="730" width="0" style="63" hidden="1" customWidth="1"/>
    <col min="731" max="731" width="6.33203125" style="63" customWidth="1"/>
    <col min="732" max="734" width="9" style="63" customWidth="1"/>
    <col min="735" max="735" width="11" style="63" customWidth="1"/>
    <col min="736" max="736" width="10.6640625" style="63" customWidth="1"/>
    <col min="737" max="737" width="11.5546875" style="63" customWidth="1"/>
    <col min="738" max="739" width="8.5546875" style="63" customWidth="1"/>
    <col min="740" max="740" width="12.44140625" style="63" customWidth="1"/>
    <col min="741" max="741" width="9.5546875" style="63" customWidth="1"/>
    <col min="742" max="747" width="11.44140625" style="63" customWidth="1"/>
    <col min="748" max="748" width="8.5546875" style="63" customWidth="1"/>
    <col min="749" max="750" width="7" style="63" customWidth="1"/>
    <col min="751" max="751" width="18.44140625" style="63" customWidth="1"/>
    <col min="752" max="752" width="12.5546875" style="63" customWidth="1"/>
    <col min="753" max="753" width="9.88671875" style="63" customWidth="1"/>
    <col min="754" max="754" width="10.6640625" style="63" customWidth="1"/>
    <col min="755" max="755" width="10" style="63" customWidth="1"/>
    <col min="756" max="757" width="8.5546875" style="63" customWidth="1"/>
    <col min="758" max="758" width="8.33203125" style="63" customWidth="1"/>
    <col min="759" max="760" width="12.109375" style="63" customWidth="1"/>
    <col min="761" max="761" width="11.109375" style="63" customWidth="1"/>
    <col min="762" max="762" width="11.44140625" style="63" customWidth="1"/>
    <col min="763" max="764" width="9.109375" style="63" customWidth="1"/>
    <col min="765" max="765" width="11.6640625" style="63" customWidth="1"/>
    <col min="766" max="768" width="9.109375" style="63" customWidth="1"/>
    <col min="769" max="769" width="37.33203125" style="63" customWidth="1"/>
    <col min="770" max="770" width="21.88671875" style="63" customWidth="1"/>
    <col min="771" max="776" width="9.109375" style="63" customWidth="1"/>
    <col min="777" max="833" width="9.109375" style="63"/>
    <col min="834" max="834" width="43.33203125" style="63" customWidth="1"/>
    <col min="835" max="839" width="0" style="63" hidden="1" customWidth="1"/>
    <col min="840" max="840" width="5" style="63" customWidth="1"/>
    <col min="841" max="842" width="0" style="63" hidden="1" customWidth="1"/>
    <col min="843" max="843" width="5" style="63" customWidth="1"/>
    <col min="844" max="845" width="0" style="63" hidden="1" customWidth="1"/>
    <col min="846" max="846" width="5" style="63" customWidth="1"/>
    <col min="847" max="848" width="0" style="63" hidden="1" customWidth="1"/>
    <col min="849" max="849" width="5" style="63" customWidth="1"/>
    <col min="850" max="851" width="0" style="63" hidden="1" customWidth="1"/>
    <col min="852" max="852" width="5" style="63" customWidth="1"/>
    <col min="853" max="854" width="0" style="63" hidden="1" customWidth="1"/>
    <col min="855" max="855" width="5" style="63" customWidth="1"/>
    <col min="856" max="860" width="0" style="63" hidden="1" customWidth="1"/>
    <col min="861" max="861" width="6.33203125" style="63" customWidth="1"/>
    <col min="862" max="869" width="0" style="63" hidden="1" customWidth="1"/>
    <col min="870" max="870" width="5.6640625" style="63" customWidth="1"/>
    <col min="871" max="872" width="0" style="63" hidden="1" customWidth="1"/>
    <col min="873" max="873" width="6.33203125" style="63" customWidth="1"/>
    <col min="874" max="875" width="0" style="63" hidden="1" customWidth="1"/>
    <col min="876" max="876" width="5.33203125" style="63" customWidth="1"/>
    <col min="877" max="878" width="0" style="63" hidden="1" customWidth="1"/>
    <col min="879" max="879" width="4.88671875" style="63" customWidth="1"/>
    <col min="880" max="890" width="0" style="63" hidden="1" customWidth="1"/>
    <col min="891" max="891" width="5.33203125" style="63" customWidth="1"/>
    <col min="892" max="896" width="0" style="63" hidden="1" customWidth="1"/>
    <col min="897" max="897" width="5.88671875" style="63" customWidth="1"/>
    <col min="898" max="899" width="0" style="63" hidden="1" customWidth="1"/>
    <col min="900" max="900" width="5.5546875" style="63" customWidth="1"/>
    <col min="901" max="902" width="0" style="63" hidden="1" customWidth="1"/>
    <col min="903" max="903" width="5.33203125" style="63" customWidth="1"/>
    <col min="904" max="905" width="0" style="63" hidden="1" customWidth="1"/>
    <col min="906" max="906" width="6" style="63" customWidth="1"/>
    <col min="907" max="911" width="0" style="63" hidden="1" customWidth="1"/>
    <col min="912" max="912" width="5" style="63" customWidth="1"/>
    <col min="913" max="914" width="0" style="63" hidden="1" customWidth="1"/>
    <col min="915" max="915" width="5.6640625" style="63" customWidth="1"/>
    <col min="916" max="917" width="0" style="63" hidden="1" customWidth="1"/>
    <col min="918" max="918" width="6.5546875" style="63" customWidth="1"/>
    <col min="919" max="920" width="0" style="63" hidden="1" customWidth="1"/>
    <col min="921" max="921" width="5" style="63" customWidth="1"/>
    <col min="922" max="922" width="0" style="63" hidden="1" customWidth="1"/>
    <col min="923" max="923" width="6.33203125" style="63" customWidth="1"/>
    <col min="924" max="924" width="11" style="63" customWidth="1"/>
    <col min="925" max="928" width="0" style="63" hidden="1" customWidth="1"/>
    <col min="929" max="929" width="6.5546875" style="63" customWidth="1"/>
    <col min="930" max="931" width="0" style="63" hidden="1" customWidth="1"/>
    <col min="932" max="932" width="6.33203125" style="63" customWidth="1"/>
    <col min="933" max="934" width="0" style="63" hidden="1" customWidth="1"/>
    <col min="935" max="935" width="6.5546875" style="63" customWidth="1"/>
    <col min="936" max="937" width="0" style="63" hidden="1" customWidth="1"/>
    <col min="938" max="938" width="6.6640625" style="63" customWidth="1"/>
    <col min="939" max="940" width="0" style="63" hidden="1" customWidth="1"/>
    <col min="941" max="941" width="6.44140625" style="63" customWidth="1"/>
    <col min="942" max="943" width="0" style="63" hidden="1" customWidth="1"/>
    <col min="944" max="944" width="6.5546875" style="63" customWidth="1"/>
    <col min="945" max="946" width="0" style="63" hidden="1" customWidth="1"/>
    <col min="947" max="947" width="6.88671875" style="63" customWidth="1"/>
    <col min="948" max="952" width="0" style="63" hidden="1" customWidth="1"/>
    <col min="953" max="953" width="6.33203125" style="63" customWidth="1"/>
    <col min="954" max="955" width="0" style="63" hidden="1" customWidth="1"/>
    <col min="956" max="956" width="6.5546875" style="63" customWidth="1"/>
    <col min="957" max="958" width="0" style="63" hidden="1" customWidth="1"/>
    <col min="959" max="959" width="7.44140625" style="63" customWidth="1"/>
    <col min="960" max="960" width="0" style="63" hidden="1" customWidth="1"/>
    <col min="961" max="961" width="6.33203125" style="63" customWidth="1"/>
    <col min="962" max="962" width="9" style="63" customWidth="1"/>
    <col min="963" max="966" width="0" style="63" hidden="1" customWidth="1"/>
    <col min="967" max="967" width="9" style="63" customWidth="1"/>
    <col min="968" max="969" width="0" style="63" hidden="1" customWidth="1"/>
    <col min="970" max="970" width="8.6640625" style="63" customWidth="1"/>
    <col min="971" max="972" width="0" style="63" hidden="1" customWidth="1"/>
    <col min="973" max="973" width="6.5546875" style="63" customWidth="1"/>
    <col min="974" max="975" width="0" style="63" hidden="1" customWidth="1"/>
    <col min="976" max="976" width="7" style="63" customWidth="1"/>
    <col min="977" max="986" width="0" style="63" hidden="1" customWidth="1"/>
    <col min="987" max="987" width="6.33203125" style="63" customWidth="1"/>
    <col min="988" max="990" width="9" style="63" customWidth="1"/>
    <col min="991" max="991" width="11" style="63" customWidth="1"/>
    <col min="992" max="992" width="10.6640625" style="63" customWidth="1"/>
    <col min="993" max="993" width="11.5546875" style="63" customWidth="1"/>
    <col min="994" max="995" width="8.5546875" style="63" customWidth="1"/>
    <col min="996" max="996" width="12.44140625" style="63" customWidth="1"/>
    <col min="997" max="997" width="9.5546875" style="63" customWidth="1"/>
    <col min="998" max="1003" width="11.44140625" style="63" customWidth="1"/>
    <col min="1004" max="1004" width="8.5546875" style="63" customWidth="1"/>
    <col min="1005" max="1006" width="7" style="63" customWidth="1"/>
    <col min="1007" max="1007" width="18.44140625" style="63" customWidth="1"/>
    <col min="1008" max="1008" width="12.5546875" style="63" customWidth="1"/>
    <col min="1009" max="1009" width="9.88671875" style="63" customWidth="1"/>
    <col min="1010" max="1010" width="10.6640625" style="63" customWidth="1"/>
    <col min="1011" max="1011" width="10" style="63" customWidth="1"/>
    <col min="1012" max="1013" width="8.5546875" style="63" customWidth="1"/>
    <col min="1014" max="1014" width="8.33203125" style="63" customWidth="1"/>
    <col min="1015" max="1016" width="12.109375" style="63" customWidth="1"/>
    <col min="1017" max="1017" width="11.109375" style="63" customWidth="1"/>
    <col min="1018" max="1018" width="11.44140625" style="63" customWidth="1"/>
    <col min="1019" max="1020" width="9.109375" style="63" customWidth="1"/>
    <col min="1021" max="1021" width="11.6640625" style="63" customWidth="1"/>
    <col min="1022" max="1024" width="9.109375" style="63" customWidth="1"/>
    <col min="1025" max="1025" width="37.33203125" style="63" customWidth="1"/>
    <col min="1026" max="1026" width="21.88671875" style="63" customWidth="1"/>
    <col min="1027" max="1032" width="9.109375" style="63" customWidth="1"/>
    <col min="1033" max="1089" width="9.109375" style="63"/>
    <col min="1090" max="1090" width="43.33203125" style="63" customWidth="1"/>
    <col min="1091" max="1095" width="0" style="63" hidden="1" customWidth="1"/>
    <col min="1096" max="1096" width="5" style="63" customWidth="1"/>
    <col min="1097" max="1098" width="0" style="63" hidden="1" customWidth="1"/>
    <col min="1099" max="1099" width="5" style="63" customWidth="1"/>
    <col min="1100" max="1101" width="0" style="63" hidden="1" customWidth="1"/>
    <col min="1102" max="1102" width="5" style="63" customWidth="1"/>
    <col min="1103" max="1104" width="0" style="63" hidden="1" customWidth="1"/>
    <col min="1105" max="1105" width="5" style="63" customWidth="1"/>
    <col min="1106" max="1107" width="0" style="63" hidden="1" customWidth="1"/>
    <col min="1108" max="1108" width="5" style="63" customWidth="1"/>
    <col min="1109" max="1110" width="0" style="63" hidden="1" customWidth="1"/>
    <col min="1111" max="1111" width="5" style="63" customWidth="1"/>
    <col min="1112" max="1116" width="0" style="63" hidden="1" customWidth="1"/>
    <col min="1117" max="1117" width="6.33203125" style="63" customWidth="1"/>
    <col min="1118" max="1125" width="0" style="63" hidden="1" customWidth="1"/>
    <col min="1126" max="1126" width="5.6640625" style="63" customWidth="1"/>
    <col min="1127" max="1128" width="0" style="63" hidden="1" customWidth="1"/>
    <col min="1129" max="1129" width="6.33203125" style="63" customWidth="1"/>
    <col min="1130" max="1131" width="0" style="63" hidden="1" customWidth="1"/>
    <col min="1132" max="1132" width="5.33203125" style="63" customWidth="1"/>
    <col min="1133" max="1134" width="0" style="63" hidden="1" customWidth="1"/>
    <col min="1135" max="1135" width="4.88671875" style="63" customWidth="1"/>
    <col min="1136" max="1146" width="0" style="63" hidden="1" customWidth="1"/>
    <col min="1147" max="1147" width="5.33203125" style="63" customWidth="1"/>
    <col min="1148" max="1152" width="0" style="63" hidden="1" customWidth="1"/>
    <col min="1153" max="1153" width="5.88671875" style="63" customWidth="1"/>
    <col min="1154" max="1155" width="0" style="63" hidden="1" customWidth="1"/>
    <col min="1156" max="1156" width="5.5546875" style="63" customWidth="1"/>
    <col min="1157" max="1158" width="0" style="63" hidden="1" customWidth="1"/>
    <col min="1159" max="1159" width="5.33203125" style="63" customWidth="1"/>
    <col min="1160" max="1161" width="0" style="63" hidden="1" customWidth="1"/>
    <col min="1162" max="1162" width="6" style="63" customWidth="1"/>
    <col min="1163" max="1167" width="0" style="63" hidden="1" customWidth="1"/>
    <col min="1168" max="1168" width="5" style="63" customWidth="1"/>
    <col min="1169" max="1170" width="0" style="63" hidden="1" customWidth="1"/>
    <col min="1171" max="1171" width="5.6640625" style="63" customWidth="1"/>
    <col min="1172" max="1173" width="0" style="63" hidden="1" customWidth="1"/>
    <col min="1174" max="1174" width="6.5546875" style="63" customWidth="1"/>
    <col min="1175" max="1176" width="0" style="63" hidden="1" customWidth="1"/>
    <col min="1177" max="1177" width="5" style="63" customWidth="1"/>
    <col min="1178" max="1178" width="0" style="63" hidden="1" customWidth="1"/>
    <col min="1179" max="1179" width="6.33203125" style="63" customWidth="1"/>
    <col min="1180" max="1180" width="11" style="63" customWidth="1"/>
    <col min="1181" max="1184" width="0" style="63" hidden="1" customWidth="1"/>
    <col min="1185" max="1185" width="6.5546875" style="63" customWidth="1"/>
    <col min="1186" max="1187" width="0" style="63" hidden="1" customWidth="1"/>
    <col min="1188" max="1188" width="6.33203125" style="63" customWidth="1"/>
    <col min="1189" max="1190" width="0" style="63" hidden="1" customWidth="1"/>
    <col min="1191" max="1191" width="6.5546875" style="63" customWidth="1"/>
    <col min="1192" max="1193" width="0" style="63" hidden="1" customWidth="1"/>
    <col min="1194" max="1194" width="6.6640625" style="63" customWidth="1"/>
    <col min="1195" max="1196" width="0" style="63" hidden="1" customWidth="1"/>
    <col min="1197" max="1197" width="6.44140625" style="63" customWidth="1"/>
    <col min="1198" max="1199" width="0" style="63" hidden="1" customWidth="1"/>
    <col min="1200" max="1200" width="6.5546875" style="63" customWidth="1"/>
    <col min="1201" max="1202" width="0" style="63" hidden="1" customWidth="1"/>
    <col min="1203" max="1203" width="6.88671875" style="63" customWidth="1"/>
    <col min="1204" max="1208" width="0" style="63" hidden="1" customWidth="1"/>
    <col min="1209" max="1209" width="6.33203125" style="63" customWidth="1"/>
    <col min="1210" max="1211" width="0" style="63" hidden="1" customWidth="1"/>
    <col min="1212" max="1212" width="6.5546875" style="63" customWidth="1"/>
    <col min="1213" max="1214" width="0" style="63" hidden="1" customWidth="1"/>
    <col min="1215" max="1215" width="7.44140625" style="63" customWidth="1"/>
    <col min="1216" max="1216" width="0" style="63" hidden="1" customWidth="1"/>
    <col min="1217" max="1217" width="6.33203125" style="63" customWidth="1"/>
    <col min="1218" max="1218" width="9" style="63" customWidth="1"/>
    <col min="1219" max="1222" width="0" style="63" hidden="1" customWidth="1"/>
    <col min="1223" max="1223" width="9" style="63" customWidth="1"/>
    <col min="1224" max="1225" width="0" style="63" hidden="1" customWidth="1"/>
    <col min="1226" max="1226" width="8.6640625" style="63" customWidth="1"/>
    <col min="1227" max="1228" width="0" style="63" hidden="1" customWidth="1"/>
    <col min="1229" max="1229" width="6.5546875" style="63" customWidth="1"/>
    <col min="1230" max="1231" width="0" style="63" hidden="1" customWidth="1"/>
    <col min="1232" max="1232" width="7" style="63" customWidth="1"/>
    <col min="1233" max="1242" width="0" style="63" hidden="1" customWidth="1"/>
    <col min="1243" max="1243" width="6.33203125" style="63" customWidth="1"/>
    <col min="1244" max="1246" width="9" style="63" customWidth="1"/>
    <col min="1247" max="1247" width="11" style="63" customWidth="1"/>
    <col min="1248" max="1248" width="10.6640625" style="63" customWidth="1"/>
    <col min="1249" max="1249" width="11.5546875" style="63" customWidth="1"/>
    <col min="1250" max="1251" width="8.5546875" style="63" customWidth="1"/>
    <col min="1252" max="1252" width="12.44140625" style="63" customWidth="1"/>
    <col min="1253" max="1253" width="9.5546875" style="63" customWidth="1"/>
    <col min="1254" max="1259" width="11.44140625" style="63" customWidth="1"/>
    <col min="1260" max="1260" width="8.5546875" style="63" customWidth="1"/>
    <col min="1261" max="1262" width="7" style="63" customWidth="1"/>
    <col min="1263" max="1263" width="18.44140625" style="63" customWidth="1"/>
    <col min="1264" max="1264" width="12.5546875" style="63" customWidth="1"/>
    <col min="1265" max="1265" width="9.88671875" style="63" customWidth="1"/>
    <col min="1266" max="1266" width="10.6640625" style="63" customWidth="1"/>
    <col min="1267" max="1267" width="10" style="63" customWidth="1"/>
    <col min="1268" max="1269" width="8.5546875" style="63" customWidth="1"/>
    <col min="1270" max="1270" width="8.33203125" style="63" customWidth="1"/>
    <col min="1271" max="1272" width="12.109375" style="63" customWidth="1"/>
    <col min="1273" max="1273" width="11.109375" style="63" customWidth="1"/>
    <col min="1274" max="1274" width="11.44140625" style="63" customWidth="1"/>
    <col min="1275" max="1276" width="9.109375" style="63" customWidth="1"/>
    <col min="1277" max="1277" width="11.6640625" style="63" customWidth="1"/>
    <col min="1278" max="1280" width="9.109375" style="63" customWidth="1"/>
    <col min="1281" max="1281" width="37.33203125" style="63" customWidth="1"/>
    <col min="1282" max="1282" width="21.88671875" style="63" customWidth="1"/>
    <col min="1283" max="1288" width="9.109375" style="63" customWidth="1"/>
    <col min="1289" max="1345" width="9.109375" style="63"/>
    <col min="1346" max="1346" width="43.33203125" style="63" customWidth="1"/>
    <col min="1347" max="1351" width="0" style="63" hidden="1" customWidth="1"/>
    <col min="1352" max="1352" width="5" style="63" customWidth="1"/>
    <col min="1353" max="1354" width="0" style="63" hidden="1" customWidth="1"/>
    <col min="1355" max="1355" width="5" style="63" customWidth="1"/>
    <col min="1356" max="1357" width="0" style="63" hidden="1" customWidth="1"/>
    <col min="1358" max="1358" width="5" style="63" customWidth="1"/>
    <col min="1359" max="1360" width="0" style="63" hidden="1" customWidth="1"/>
    <col min="1361" max="1361" width="5" style="63" customWidth="1"/>
    <col min="1362" max="1363" width="0" style="63" hidden="1" customWidth="1"/>
    <col min="1364" max="1364" width="5" style="63" customWidth="1"/>
    <col min="1365" max="1366" width="0" style="63" hidden="1" customWidth="1"/>
    <col min="1367" max="1367" width="5" style="63" customWidth="1"/>
    <col min="1368" max="1372" width="0" style="63" hidden="1" customWidth="1"/>
    <col min="1373" max="1373" width="6.33203125" style="63" customWidth="1"/>
    <col min="1374" max="1381" width="0" style="63" hidden="1" customWidth="1"/>
    <col min="1382" max="1382" width="5.6640625" style="63" customWidth="1"/>
    <col min="1383" max="1384" width="0" style="63" hidden="1" customWidth="1"/>
    <col min="1385" max="1385" width="6.33203125" style="63" customWidth="1"/>
    <col min="1386" max="1387" width="0" style="63" hidden="1" customWidth="1"/>
    <col min="1388" max="1388" width="5.33203125" style="63" customWidth="1"/>
    <col min="1389" max="1390" width="0" style="63" hidden="1" customWidth="1"/>
    <col min="1391" max="1391" width="4.88671875" style="63" customWidth="1"/>
    <col min="1392" max="1402" width="0" style="63" hidden="1" customWidth="1"/>
    <col min="1403" max="1403" width="5.33203125" style="63" customWidth="1"/>
    <col min="1404" max="1408" width="0" style="63" hidden="1" customWidth="1"/>
    <col min="1409" max="1409" width="5.88671875" style="63" customWidth="1"/>
    <col min="1410" max="1411" width="0" style="63" hidden="1" customWidth="1"/>
    <col min="1412" max="1412" width="5.5546875" style="63" customWidth="1"/>
    <col min="1413" max="1414" width="0" style="63" hidden="1" customWidth="1"/>
    <col min="1415" max="1415" width="5.33203125" style="63" customWidth="1"/>
    <col min="1416" max="1417" width="0" style="63" hidden="1" customWidth="1"/>
    <col min="1418" max="1418" width="6" style="63" customWidth="1"/>
    <col min="1419" max="1423" width="0" style="63" hidden="1" customWidth="1"/>
    <col min="1424" max="1424" width="5" style="63" customWidth="1"/>
    <col min="1425" max="1426" width="0" style="63" hidden="1" customWidth="1"/>
    <col min="1427" max="1427" width="5.6640625" style="63" customWidth="1"/>
    <col min="1428" max="1429" width="0" style="63" hidden="1" customWidth="1"/>
    <col min="1430" max="1430" width="6.5546875" style="63" customWidth="1"/>
    <col min="1431" max="1432" width="0" style="63" hidden="1" customWidth="1"/>
    <col min="1433" max="1433" width="5" style="63" customWidth="1"/>
    <col min="1434" max="1434" width="0" style="63" hidden="1" customWidth="1"/>
    <col min="1435" max="1435" width="6.33203125" style="63" customWidth="1"/>
    <col min="1436" max="1436" width="11" style="63" customWidth="1"/>
    <col min="1437" max="1440" width="0" style="63" hidden="1" customWidth="1"/>
    <col min="1441" max="1441" width="6.5546875" style="63" customWidth="1"/>
    <col min="1442" max="1443" width="0" style="63" hidden="1" customWidth="1"/>
    <col min="1444" max="1444" width="6.33203125" style="63" customWidth="1"/>
    <col min="1445" max="1446" width="0" style="63" hidden="1" customWidth="1"/>
    <col min="1447" max="1447" width="6.5546875" style="63" customWidth="1"/>
    <col min="1448" max="1449" width="0" style="63" hidden="1" customWidth="1"/>
    <col min="1450" max="1450" width="6.6640625" style="63" customWidth="1"/>
    <col min="1451" max="1452" width="0" style="63" hidden="1" customWidth="1"/>
    <col min="1453" max="1453" width="6.44140625" style="63" customWidth="1"/>
    <col min="1454" max="1455" width="0" style="63" hidden="1" customWidth="1"/>
    <col min="1456" max="1456" width="6.5546875" style="63" customWidth="1"/>
    <col min="1457" max="1458" width="0" style="63" hidden="1" customWidth="1"/>
    <col min="1459" max="1459" width="6.88671875" style="63" customWidth="1"/>
    <col min="1460" max="1464" width="0" style="63" hidden="1" customWidth="1"/>
    <col min="1465" max="1465" width="6.33203125" style="63" customWidth="1"/>
    <col min="1466" max="1467" width="0" style="63" hidden="1" customWidth="1"/>
    <col min="1468" max="1468" width="6.5546875" style="63" customWidth="1"/>
    <col min="1469" max="1470" width="0" style="63" hidden="1" customWidth="1"/>
    <col min="1471" max="1471" width="7.44140625" style="63" customWidth="1"/>
    <col min="1472" max="1472" width="0" style="63" hidden="1" customWidth="1"/>
    <col min="1473" max="1473" width="6.33203125" style="63" customWidth="1"/>
    <col min="1474" max="1474" width="9" style="63" customWidth="1"/>
    <col min="1475" max="1478" width="0" style="63" hidden="1" customWidth="1"/>
    <col min="1479" max="1479" width="9" style="63" customWidth="1"/>
    <col min="1480" max="1481" width="0" style="63" hidden="1" customWidth="1"/>
    <col min="1482" max="1482" width="8.6640625" style="63" customWidth="1"/>
    <col min="1483" max="1484" width="0" style="63" hidden="1" customWidth="1"/>
    <col min="1485" max="1485" width="6.5546875" style="63" customWidth="1"/>
    <col min="1486" max="1487" width="0" style="63" hidden="1" customWidth="1"/>
    <col min="1488" max="1488" width="7" style="63" customWidth="1"/>
    <col min="1489" max="1498" width="0" style="63" hidden="1" customWidth="1"/>
    <col min="1499" max="1499" width="6.33203125" style="63" customWidth="1"/>
    <col min="1500" max="1502" width="9" style="63" customWidth="1"/>
    <col min="1503" max="1503" width="11" style="63" customWidth="1"/>
    <col min="1504" max="1504" width="10.6640625" style="63" customWidth="1"/>
    <col min="1505" max="1505" width="11.5546875" style="63" customWidth="1"/>
    <col min="1506" max="1507" width="8.5546875" style="63" customWidth="1"/>
    <col min="1508" max="1508" width="12.44140625" style="63" customWidth="1"/>
    <col min="1509" max="1509" width="9.5546875" style="63" customWidth="1"/>
    <col min="1510" max="1515" width="11.44140625" style="63" customWidth="1"/>
    <col min="1516" max="1516" width="8.5546875" style="63" customWidth="1"/>
    <col min="1517" max="1518" width="7" style="63" customWidth="1"/>
    <col min="1519" max="1519" width="18.44140625" style="63" customWidth="1"/>
    <col min="1520" max="1520" width="12.5546875" style="63" customWidth="1"/>
    <col min="1521" max="1521" width="9.88671875" style="63" customWidth="1"/>
    <col min="1522" max="1522" width="10.6640625" style="63" customWidth="1"/>
    <col min="1523" max="1523" width="10" style="63" customWidth="1"/>
    <col min="1524" max="1525" width="8.5546875" style="63" customWidth="1"/>
    <col min="1526" max="1526" width="8.33203125" style="63" customWidth="1"/>
    <col min="1527" max="1528" width="12.109375" style="63" customWidth="1"/>
    <col min="1529" max="1529" width="11.109375" style="63" customWidth="1"/>
    <col min="1530" max="1530" width="11.44140625" style="63" customWidth="1"/>
    <col min="1531" max="1532" width="9.109375" style="63" customWidth="1"/>
    <col min="1533" max="1533" width="11.6640625" style="63" customWidth="1"/>
    <col min="1534" max="1536" width="9.109375" style="63" customWidth="1"/>
    <col min="1537" max="1537" width="37.33203125" style="63" customWidth="1"/>
    <col min="1538" max="1538" width="21.88671875" style="63" customWidth="1"/>
    <col min="1539" max="1544" width="9.109375" style="63" customWidth="1"/>
    <col min="1545" max="1601" width="9.109375" style="63"/>
    <col min="1602" max="1602" width="43.33203125" style="63" customWidth="1"/>
    <col min="1603" max="1607" width="0" style="63" hidden="1" customWidth="1"/>
    <col min="1608" max="1608" width="5" style="63" customWidth="1"/>
    <col min="1609" max="1610" width="0" style="63" hidden="1" customWidth="1"/>
    <col min="1611" max="1611" width="5" style="63" customWidth="1"/>
    <col min="1612" max="1613" width="0" style="63" hidden="1" customWidth="1"/>
    <col min="1614" max="1614" width="5" style="63" customWidth="1"/>
    <col min="1615" max="1616" width="0" style="63" hidden="1" customWidth="1"/>
    <col min="1617" max="1617" width="5" style="63" customWidth="1"/>
    <col min="1618" max="1619" width="0" style="63" hidden="1" customWidth="1"/>
    <col min="1620" max="1620" width="5" style="63" customWidth="1"/>
    <col min="1621" max="1622" width="0" style="63" hidden="1" customWidth="1"/>
    <col min="1623" max="1623" width="5" style="63" customWidth="1"/>
    <col min="1624" max="1628" width="0" style="63" hidden="1" customWidth="1"/>
    <col min="1629" max="1629" width="6.33203125" style="63" customWidth="1"/>
    <col min="1630" max="1637" width="0" style="63" hidden="1" customWidth="1"/>
    <col min="1638" max="1638" width="5.6640625" style="63" customWidth="1"/>
    <col min="1639" max="1640" width="0" style="63" hidden="1" customWidth="1"/>
    <col min="1641" max="1641" width="6.33203125" style="63" customWidth="1"/>
    <col min="1642" max="1643" width="0" style="63" hidden="1" customWidth="1"/>
    <col min="1644" max="1644" width="5.33203125" style="63" customWidth="1"/>
    <col min="1645" max="1646" width="0" style="63" hidden="1" customWidth="1"/>
    <col min="1647" max="1647" width="4.88671875" style="63" customWidth="1"/>
    <col min="1648" max="1658" width="0" style="63" hidden="1" customWidth="1"/>
    <col min="1659" max="1659" width="5.33203125" style="63" customWidth="1"/>
    <col min="1660" max="1664" width="0" style="63" hidden="1" customWidth="1"/>
    <col min="1665" max="1665" width="5.88671875" style="63" customWidth="1"/>
    <col min="1666" max="1667" width="0" style="63" hidden="1" customWidth="1"/>
    <col min="1668" max="1668" width="5.5546875" style="63" customWidth="1"/>
    <col min="1669" max="1670" width="0" style="63" hidden="1" customWidth="1"/>
    <col min="1671" max="1671" width="5.33203125" style="63" customWidth="1"/>
    <col min="1672" max="1673" width="0" style="63" hidden="1" customWidth="1"/>
    <col min="1674" max="1674" width="6" style="63" customWidth="1"/>
    <col min="1675" max="1679" width="0" style="63" hidden="1" customWidth="1"/>
    <col min="1680" max="1680" width="5" style="63" customWidth="1"/>
    <col min="1681" max="1682" width="0" style="63" hidden="1" customWidth="1"/>
    <col min="1683" max="1683" width="5.6640625" style="63" customWidth="1"/>
    <col min="1684" max="1685" width="0" style="63" hidden="1" customWidth="1"/>
    <col min="1686" max="1686" width="6.5546875" style="63" customWidth="1"/>
    <col min="1687" max="1688" width="0" style="63" hidden="1" customWidth="1"/>
    <col min="1689" max="1689" width="5" style="63" customWidth="1"/>
    <col min="1690" max="1690" width="0" style="63" hidden="1" customWidth="1"/>
    <col min="1691" max="1691" width="6.33203125" style="63" customWidth="1"/>
    <col min="1692" max="1692" width="11" style="63" customWidth="1"/>
    <col min="1693" max="1696" width="0" style="63" hidden="1" customWidth="1"/>
    <col min="1697" max="1697" width="6.5546875" style="63" customWidth="1"/>
    <col min="1698" max="1699" width="0" style="63" hidden="1" customWidth="1"/>
    <col min="1700" max="1700" width="6.33203125" style="63" customWidth="1"/>
    <col min="1701" max="1702" width="0" style="63" hidden="1" customWidth="1"/>
    <col min="1703" max="1703" width="6.5546875" style="63" customWidth="1"/>
    <col min="1704" max="1705" width="0" style="63" hidden="1" customWidth="1"/>
    <col min="1706" max="1706" width="6.6640625" style="63" customWidth="1"/>
    <col min="1707" max="1708" width="0" style="63" hidden="1" customWidth="1"/>
    <col min="1709" max="1709" width="6.44140625" style="63" customWidth="1"/>
    <col min="1710" max="1711" width="0" style="63" hidden="1" customWidth="1"/>
    <col min="1712" max="1712" width="6.5546875" style="63" customWidth="1"/>
    <col min="1713" max="1714" width="0" style="63" hidden="1" customWidth="1"/>
    <col min="1715" max="1715" width="6.88671875" style="63" customWidth="1"/>
    <col min="1716" max="1720" width="0" style="63" hidden="1" customWidth="1"/>
    <col min="1721" max="1721" width="6.33203125" style="63" customWidth="1"/>
    <col min="1722" max="1723" width="0" style="63" hidden="1" customWidth="1"/>
    <col min="1724" max="1724" width="6.5546875" style="63" customWidth="1"/>
    <col min="1725" max="1726" width="0" style="63" hidden="1" customWidth="1"/>
    <col min="1727" max="1727" width="7.44140625" style="63" customWidth="1"/>
    <col min="1728" max="1728" width="0" style="63" hidden="1" customWidth="1"/>
    <col min="1729" max="1729" width="6.33203125" style="63" customWidth="1"/>
    <col min="1730" max="1730" width="9" style="63" customWidth="1"/>
    <col min="1731" max="1734" width="0" style="63" hidden="1" customWidth="1"/>
    <col min="1735" max="1735" width="9" style="63" customWidth="1"/>
    <col min="1736" max="1737" width="0" style="63" hidden="1" customWidth="1"/>
    <col min="1738" max="1738" width="8.6640625" style="63" customWidth="1"/>
    <col min="1739" max="1740" width="0" style="63" hidden="1" customWidth="1"/>
    <col min="1741" max="1741" width="6.5546875" style="63" customWidth="1"/>
    <col min="1742" max="1743" width="0" style="63" hidden="1" customWidth="1"/>
    <col min="1744" max="1744" width="7" style="63" customWidth="1"/>
    <col min="1745" max="1754" width="0" style="63" hidden="1" customWidth="1"/>
    <col min="1755" max="1755" width="6.33203125" style="63" customWidth="1"/>
    <col min="1756" max="1758" width="9" style="63" customWidth="1"/>
    <col min="1759" max="1759" width="11" style="63" customWidth="1"/>
    <col min="1760" max="1760" width="10.6640625" style="63" customWidth="1"/>
    <col min="1761" max="1761" width="11.5546875" style="63" customWidth="1"/>
    <col min="1762" max="1763" width="8.5546875" style="63" customWidth="1"/>
    <col min="1764" max="1764" width="12.44140625" style="63" customWidth="1"/>
    <col min="1765" max="1765" width="9.5546875" style="63" customWidth="1"/>
    <col min="1766" max="1771" width="11.44140625" style="63" customWidth="1"/>
    <col min="1772" max="1772" width="8.5546875" style="63" customWidth="1"/>
    <col min="1773" max="1774" width="7" style="63" customWidth="1"/>
    <col min="1775" max="1775" width="18.44140625" style="63" customWidth="1"/>
    <col min="1776" max="1776" width="12.5546875" style="63" customWidth="1"/>
    <col min="1777" max="1777" width="9.88671875" style="63" customWidth="1"/>
    <col min="1778" max="1778" width="10.6640625" style="63" customWidth="1"/>
    <col min="1779" max="1779" width="10" style="63" customWidth="1"/>
    <col min="1780" max="1781" width="8.5546875" style="63" customWidth="1"/>
    <col min="1782" max="1782" width="8.33203125" style="63" customWidth="1"/>
    <col min="1783" max="1784" width="12.109375" style="63" customWidth="1"/>
    <col min="1785" max="1785" width="11.109375" style="63" customWidth="1"/>
    <col min="1786" max="1786" width="11.44140625" style="63" customWidth="1"/>
    <col min="1787" max="1788" width="9.109375" style="63" customWidth="1"/>
    <col min="1789" max="1789" width="11.6640625" style="63" customWidth="1"/>
    <col min="1790" max="1792" width="9.109375" style="63" customWidth="1"/>
    <col min="1793" max="1793" width="37.33203125" style="63" customWidth="1"/>
    <col min="1794" max="1794" width="21.88671875" style="63" customWidth="1"/>
    <col min="1795" max="1800" width="9.109375" style="63" customWidth="1"/>
    <col min="1801" max="1857" width="9.109375" style="63"/>
    <col min="1858" max="1858" width="43.33203125" style="63" customWidth="1"/>
    <col min="1859" max="1863" width="0" style="63" hidden="1" customWidth="1"/>
    <col min="1864" max="1864" width="5" style="63" customWidth="1"/>
    <col min="1865" max="1866" width="0" style="63" hidden="1" customWidth="1"/>
    <col min="1867" max="1867" width="5" style="63" customWidth="1"/>
    <col min="1868" max="1869" width="0" style="63" hidden="1" customWidth="1"/>
    <col min="1870" max="1870" width="5" style="63" customWidth="1"/>
    <col min="1871" max="1872" width="0" style="63" hidden="1" customWidth="1"/>
    <col min="1873" max="1873" width="5" style="63" customWidth="1"/>
    <col min="1874" max="1875" width="0" style="63" hidden="1" customWidth="1"/>
    <col min="1876" max="1876" width="5" style="63" customWidth="1"/>
    <col min="1877" max="1878" width="0" style="63" hidden="1" customWidth="1"/>
    <col min="1879" max="1879" width="5" style="63" customWidth="1"/>
    <col min="1880" max="1884" width="0" style="63" hidden="1" customWidth="1"/>
    <col min="1885" max="1885" width="6.33203125" style="63" customWidth="1"/>
    <col min="1886" max="1893" width="0" style="63" hidden="1" customWidth="1"/>
    <col min="1894" max="1894" width="5.6640625" style="63" customWidth="1"/>
    <col min="1895" max="1896" width="0" style="63" hidden="1" customWidth="1"/>
    <col min="1897" max="1897" width="6.33203125" style="63" customWidth="1"/>
    <col min="1898" max="1899" width="0" style="63" hidden="1" customWidth="1"/>
    <col min="1900" max="1900" width="5.33203125" style="63" customWidth="1"/>
    <col min="1901" max="1902" width="0" style="63" hidden="1" customWidth="1"/>
    <col min="1903" max="1903" width="4.88671875" style="63" customWidth="1"/>
    <col min="1904" max="1914" width="0" style="63" hidden="1" customWidth="1"/>
    <col min="1915" max="1915" width="5.33203125" style="63" customWidth="1"/>
    <col min="1916" max="1920" width="0" style="63" hidden="1" customWidth="1"/>
    <col min="1921" max="1921" width="5.88671875" style="63" customWidth="1"/>
    <col min="1922" max="1923" width="0" style="63" hidden="1" customWidth="1"/>
    <col min="1924" max="1924" width="5.5546875" style="63" customWidth="1"/>
    <col min="1925" max="1926" width="0" style="63" hidden="1" customWidth="1"/>
    <col min="1927" max="1927" width="5.33203125" style="63" customWidth="1"/>
    <col min="1928" max="1929" width="0" style="63" hidden="1" customWidth="1"/>
    <col min="1930" max="1930" width="6" style="63" customWidth="1"/>
    <col min="1931" max="1935" width="0" style="63" hidden="1" customWidth="1"/>
    <col min="1936" max="1936" width="5" style="63" customWidth="1"/>
    <col min="1937" max="1938" width="0" style="63" hidden="1" customWidth="1"/>
    <col min="1939" max="1939" width="5.6640625" style="63" customWidth="1"/>
    <col min="1940" max="1941" width="0" style="63" hidden="1" customWidth="1"/>
    <col min="1942" max="1942" width="6.5546875" style="63" customWidth="1"/>
    <col min="1943" max="1944" width="0" style="63" hidden="1" customWidth="1"/>
    <col min="1945" max="1945" width="5" style="63" customWidth="1"/>
    <col min="1946" max="1946" width="0" style="63" hidden="1" customWidth="1"/>
    <col min="1947" max="1947" width="6.33203125" style="63" customWidth="1"/>
    <col min="1948" max="1948" width="11" style="63" customWidth="1"/>
    <col min="1949" max="1952" width="0" style="63" hidden="1" customWidth="1"/>
    <col min="1953" max="1953" width="6.5546875" style="63" customWidth="1"/>
    <col min="1954" max="1955" width="0" style="63" hidden="1" customWidth="1"/>
    <col min="1956" max="1956" width="6.33203125" style="63" customWidth="1"/>
    <col min="1957" max="1958" width="0" style="63" hidden="1" customWidth="1"/>
    <col min="1959" max="1959" width="6.5546875" style="63" customWidth="1"/>
    <col min="1960" max="1961" width="0" style="63" hidden="1" customWidth="1"/>
    <col min="1962" max="1962" width="6.6640625" style="63" customWidth="1"/>
    <col min="1963" max="1964" width="0" style="63" hidden="1" customWidth="1"/>
    <col min="1965" max="1965" width="6.44140625" style="63" customWidth="1"/>
    <col min="1966" max="1967" width="0" style="63" hidden="1" customWidth="1"/>
    <col min="1968" max="1968" width="6.5546875" style="63" customWidth="1"/>
    <col min="1969" max="1970" width="0" style="63" hidden="1" customWidth="1"/>
    <col min="1971" max="1971" width="6.88671875" style="63" customWidth="1"/>
    <col min="1972" max="1976" width="0" style="63" hidden="1" customWidth="1"/>
    <col min="1977" max="1977" width="6.33203125" style="63" customWidth="1"/>
    <col min="1978" max="1979" width="0" style="63" hidden="1" customWidth="1"/>
    <col min="1980" max="1980" width="6.5546875" style="63" customWidth="1"/>
    <col min="1981" max="1982" width="0" style="63" hidden="1" customWidth="1"/>
    <col min="1983" max="1983" width="7.44140625" style="63" customWidth="1"/>
    <col min="1984" max="1984" width="0" style="63" hidden="1" customWidth="1"/>
    <col min="1985" max="1985" width="6.33203125" style="63" customWidth="1"/>
    <col min="1986" max="1986" width="9" style="63" customWidth="1"/>
    <col min="1987" max="1990" width="0" style="63" hidden="1" customWidth="1"/>
    <col min="1991" max="1991" width="9" style="63" customWidth="1"/>
    <col min="1992" max="1993" width="0" style="63" hidden="1" customWidth="1"/>
    <col min="1994" max="1994" width="8.6640625" style="63" customWidth="1"/>
    <col min="1995" max="1996" width="0" style="63" hidden="1" customWidth="1"/>
    <col min="1997" max="1997" width="6.5546875" style="63" customWidth="1"/>
    <col min="1998" max="1999" width="0" style="63" hidden="1" customWidth="1"/>
    <col min="2000" max="2000" width="7" style="63" customWidth="1"/>
    <col min="2001" max="2010" width="0" style="63" hidden="1" customWidth="1"/>
    <col min="2011" max="2011" width="6.33203125" style="63" customWidth="1"/>
    <col min="2012" max="2014" width="9" style="63" customWidth="1"/>
    <col min="2015" max="2015" width="11" style="63" customWidth="1"/>
    <col min="2016" max="2016" width="10.6640625" style="63" customWidth="1"/>
    <col min="2017" max="2017" width="11.5546875" style="63" customWidth="1"/>
    <col min="2018" max="2019" width="8.5546875" style="63" customWidth="1"/>
    <col min="2020" max="2020" width="12.44140625" style="63" customWidth="1"/>
    <col min="2021" max="2021" width="9.5546875" style="63" customWidth="1"/>
    <col min="2022" max="2027" width="11.44140625" style="63" customWidth="1"/>
    <col min="2028" max="2028" width="8.5546875" style="63" customWidth="1"/>
    <col min="2029" max="2030" width="7" style="63" customWidth="1"/>
    <col min="2031" max="2031" width="18.44140625" style="63" customWidth="1"/>
    <col min="2032" max="2032" width="12.5546875" style="63" customWidth="1"/>
    <col min="2033" max="2033" width="9.88671875" style="63" customWidth="1"/>
    <col min="2034" max="2034" width="10.6640625" style="63" customWidth="1"/>
    <col min="2035" max="2035" width="10" style="63" customWidth="1"/>
    <col min="2036" max="2037" width="8.5546875" style="63" customWidth="1"/>
    <col min="2038" max="2038" width="8.33203125" style="63" customWidth="1"/>
    <col min="2039" max="2040" width="12.109375" style="63" customWidth="1"/>
    <col min="2041" max="2041" width="11.109375" style="63" customWidth="1"/>
    <col min="2042" max="2042" width="11.44140625" style="63" customWidth="1"/>
    <col min="2043" max="2044" width="9.109375" style="63" customWidth="1"/>
    <col min="2045" max="2045" width="11.6640625" style="63" customWidth="1"/>
    <col min="2046" max="2048" width="9.109375" style="63" customWidth="1"/>
    <col min="2049" max="2049" width="37.33203125" style="63" customWidth="1"/>
    <col min="2050" max="2050" width="21.88671875" style="63" customWidth="1"/>
    <col min="2051" max="2056" width="9.109375" style="63" customWidth="1"/>
    <col min="2057" max="2113" width="9.109375" style="63"/>
    <col min="2114" max="2114" width="43.33203125" style="63" customWidth="1"/>
    <col min="2115" max="2119" width="0" style="63" hidden="1" customWidth="1"/>
    <col min="2120" max="2120" width="5" style="63" customWidth="1"/>
    <col min="2121" max="2122" width="0" style="63" hidden="1" customWidth="1"/>
    <col min="2123" max="2123" width="5" style="63" customWidth="1"/>
    <col min="2124" max="2125" width="0" style="63" hidden="1" customWidth="1"/>
    <col min="2126" max="2126" width="5" style="63" customWidth="1"/>
    <col min="2127" max="2128" width="0" style="63" hidden="1" customWidth="1"/>
    <col min="2129" max="2129" width="5" style="63" customWidth="1"/>
    <col min="2130" max="2131" width="0" style="63" hidden="1" customWidth="1"/>
    <col min="2132" max="2132" width="5" style="63" customWidth="1"/>
    <col min="2133" max="2134" width="0" style="63" hidden="1" customWidth="1"/>
    <col min="2135" max="2135" width="5" style="63" customWidth="1"/>
    <col min="2136" max="2140" width="0" style="63" hidden="1" customWidth="1"/>
    <col min="2141" max="2141" width="6.33203125" style="63" customWidth="1"/>
    <col min="2142" max="2149" width="0" style="63" hidden="1" customWidth="1"/>
    <col min="2150" max="2150" width="5.6640625" style="63" customWidth="1"/>
    <col min="2151" max="2152" width="0" style="63" hidden="1" customWidth="1"/>
    <col min="2153" max="2153" width="6.33203125" style="63" customWidth="1"/>
    <col min="2154" max="2155" width="0" style="63" hidden="1" customWidth="1"/>
    <col min="2156" max="2156" width="5.33203125" style="63" customWidth="1"/>
    <col min="2157" max="2158" width="0" style="63" hidden="1" customWidth="1"/>
    <col min="2159" max="2159" width="4.88671875" style="63" customWidth="1"/>
    <col min="2160" max="2170" width="0" style="63" hidden="1" customWidth="1"/>
    <col min="2171" max="2171" width="5.33203125" style="63" customWidth="1"/>
    <col min="2172" max="2176" width="0" style="63" hidden="1" customWidth="1"/>
    <col min="2177" max="2177" width="5.88671875" style="63" customWidth="1"/>
    <col min="2178" max="2179" width="0" style="63" hidden="1" customWidth="1"/>
    <col min="2180" max="2180" width="5.5546875" style="63" customWidth="1"/>
    <col min="2181" max="2182" width="0" style="63" hidden="1" customWidth="1"/>
    <col min="2183" max="2183" width="5.33203125" style="63" customWidth="1"/>
    <col min="2184" max="2185" width="0" style="63" hidden="1" customWidth="1"/>
    <col min="2186" max="2186" width="6" style="63" customWidth="1"/>
    <col min="2187" max="2191" width="0" style="63" hidden="1" customWidth="1"/>
    <col min="2192" max="2192" width="5" style="63" customWidth="1"/>
    <col min="2193" max="2194" width="0" style="63" hidden="1" customWidth="1"/>
    <col min="2195" max="2195" width="5.6640625" style="63" customWidth="1"/>
    <col min="2196" max="2197" width="0" style="63" hidden="1" customWidth="1"/>
    <col min="2198" max="2198" width="6.5546875" style="63" customWidth="1"/>
    <col min="2199" max="2200" width="0" style="63" hidden="1" customWidth="1"/>
    <col min="2201" max="2201" width="5" style="63" customWidth="1"/>
    <col min="2202" max="2202" width="0" style="63" hidden="1" customWidth="1"/>
    <col min="2203" max="2203" width="6.33203125" style="63" customWidth="1"/>
    <col min="2204" max="2204" width="11" style="63" customWidth="1"/>
    <col min="2205" max="2208" width="0" style="63" hidden="1" customWidth="1"/>
    <col min="2209" max="2209" width="6.5546875" style="63" customWidth="1"/>
    <col min="2210" max="2211" width="0" style="63" hidden="1" customWidth="1"/>
    <col min="2212" max="2212" width="6.33203125" style="63" customWidth="1"/>
    <col min="2213" max="2214" width="0" style="63" hidden="1" customWidth="1"/>
    <col min="2215" max="2215" width="6.5546875" style="63" customWidth="1"/>
    <col min="2216" max="2217" width="0" style="63" hidden="1" customWidth="1"/>
    <col min="2218" max="2218" width="6.6640625" style="63" customWidth="1"/>
    <col min="2219" max="2220" width="0" style="63" hidden="1" customWidth="1"/>
    <col min="2221" max="2221" width="6.44140625" style="63" customWidth="1"/>
    <col min="2222" max="2223" width="0" style="63" hidden="1" customWidth="1"/>
    <col min="2224" max="2224" width="6.5546875" style="63" customWidth="1"/>
    <col min="2225" max="2226" width="0" style="63" hidden="1" customWidth="1"/>
    <col min="2227" max="2227" width="6.88671875" style="63" customWidth="1"/>
    <col min="2228" max="2232" width="0" style="63" hidden="1" customWidth="1"/>
    <col min="2233" max="2233" width="6.33203125" style="63" customWidth="1"/>
    <col min="2234" max="2235" width="0" style="63" hidden="1" customWidth="1"/>
    <col min="2236" max="2236" width="6.5546875" style="63" customWidth="1"/>
    <col min="2237" max="2238" width="0" style="63" hidden="1" customWidth="1"/>
    <col min="2239" max="2239" width="7.44140625" style="63" customWidth="1"/>
    <col min="2240" max="2240" width="0" style="63" hidden="1" customWidth="1"/>
    <col min="2241" max="2241" width="6.33203125" style="63" customWidth="1"/>
    <col min="2242" max="2242" width="9" style="63" customWidth="1"/>
    <col min="2243" max="2246" width="0" style="63" hidden="1" customWidth="1"/>
    <col min="2247" max="2247" width="9" style="63" customWidth="1"/>
    <col min="2248" max="2249" width="0" style="63" hidden="1" customWidth="1"/>
    <col min="2250" max="2250" width="8.6640625" style="63" customWidth="1"/>
    <col min="2251" max="2252" width="0" style="63" hidden="1" customWidth="1"/>
    <col min="2253" max="2253" width="6.5546875" style="63" customWidth="1"/>
    <col min="2254" max="2255" width="0" style="63" hidden="1" customWidth="1"/>
    <col min="2256" max="2256" width="7" style="63" customWidth="1"/>
    <col min="2257" max="2266" width="0" style="63" hidden="1" customWidth="1"/>
    <col min="2267" max="2267" width="6.33203125" style="63" customWidth="1"/>
    <col min="2268" max="2270" width="9" style="63" customWidth="1"/>
    <col min="2271" max="2271" width="11" style="63" customWidth="1"/>
    <col min="2272" max="2272" width="10.6640625" style="63" customWidth="1"/>
    <col min="2273" max="2273" width="11.5546875" style="63" customWidth="1"/>
    <col min="2274" max="2275" width="8.5546875" style="63" customWidth="1"/>
    <col min="2276" max="2276" width="12.44140625" style="63" customWidth="1"/>
    <col min="2277" max="2277" width="9.5546875" style="63" customWidth="1"/>
    <col min="2278" max="2283" width="11.44140625" style="63" customWidth="1"/>
    <col min="2284" max="2284" width="8.5546875" style="63" customWidth="1"/>
    <col min="2285" max="2286" width="7" style="63" customWidth="1"/>
    <col min="2287" max="2287" width="18.44140625" style="63" customWidth="1"/>
    <col min="2288" max="2288" width="12.5546875" style="63" customWidth="1"/>
    <col min="2289" max="2289" width="9.88671875" style="63" customWidth="1"/>
    <col min="2290" max="2290" width="10.6640625" style="63" customWidth="1"/>
    <col min="2291" max="2291" width="10" style="63" customWidth="1"/>
    <col min="2292" max="2293" width="8.5546875" style="63" customWidth="1"/>
    <col min="2294" max="2294" width="8.33203125" style="63" customWidth="1"/>
    <col min="2295" max="2296" width="12.109375" style="63" customWidth="1"/>
    <col min="2297" max="2297" width="11.109375" style="63" customWidth="1"/>
    <col min="2298" max="2298" width="11.44140625" style="63" customWidth="1"/>
    <col min="2299" max="2300" width="9.109375" style="63" customWidth="1"/>
    <col min="2301" max="2301" width="11.6640625" style="63" customWidth="1"/>
    <col min="2302" max="2304" width="9.109375" style="63" customWidth="1"/>
    <col min="2305" max="2305" width="37.33203125" style="63" customWidth="1"/>
    <col min="2306" max="2306" width="21.88671875" style="63" customWidth="1"/>
    <col min="2307" max="2312" width="9.109375" style="63" customWidth="1"/>
    <col min="2313" max="2369" width="9.109375" style="63"/>
    <col min="2370" max="2370" width="43.33203125" style="63" customWidth="1"/>
    <col min="2371" max="2375" width="0" style="63" hidden="1" customWidth="1"/>
    <col min="2376" max="2376" width="5" style="63" customWidth="1"/>
    <col min="2377" max="2378" width="0" style="63" hidden="1" customWidth="1"/>
    <col min="2379" max="2379" width="5" style="63" customWidth="1"/>
    <col min="2380" max="2381" width="0" style="63" hidden="1" customWidth="1"/>
    <col min="2382" max="2382" width="5" style="63" customWidth="1"/>
    <col min="2383" max="2384" width="0" style="63" hidden="1" customWidth="1"/>
    <col min="2385" max="2385" width="5" style="63" customWidth="1"/>
    <col min="2386" max="2387" width="0" style="63" hidden="1" customWidth="1"/>
    <col min="2388" max="2388" width="5" style="63" customWidth="1"/>
    <col min="2389" max="2390" width="0" style="63" hidden="1" customWidth="1"/>
    <col min="2391" max="2391" width="5" style="63" customWidth="1"/>
    <col min="2392" max="2396" width="0" style="63" hidden="1" customWidth="1"/>
    <col min="2397" max="2397" width="6.33203125" style="63" customWidth="1"/>
    <col min="2398" max="2405" width="0" style="63" hidden="1" customWidth="1"/>
    <col min="2406" max="2406" width="5.6640625" style="63" customWidth="1"/>
    <col min="2407" max="2408" width="0" style="63" hidden="1" customWidth="1"/>
    <col min="2409" max="2409" width="6.33203125" style="63" customWidth="1"/>
    <col min="2410" max="2411" width="0" style="63" hidden="1" customWidth="1"/>
    <col min="2412" max="2412" width="5.33203125" style="63" customWidth="1"/>
    <col min="2413" max="2414" width="0" style="63" hidden="1" customWidth="1"/>
    <col min="2415" max="2415" width="4.88671875" style="63" customWidth="1"/>
    <col min="2416" max="2426" width="0" style="63" hidden="1" customWidth="1"/>
    <col min="2427" max="2427" width="5.33203125" style="63" customWidth="1"/>
    <col min="2428" max="2432" width="0" style="63" hidden="1" customWidth="1"/>
    <col min="2433" max="2433" width="5.88671875" style="63" customWidth="1"/>
    <col min="2434" max="2435" width="0" style="63" hidden="1" customWidth="1"/>
    <col min="2436" max="2436" width="5.5546875" style="63" customWidth="1"/>
    <col min="2437" max="2438" width="0" style="63" hidden="1" customWidth="1"/>
    <col min="2439" max="2439" width="5.33203125" style="63" customWidth="1"/>
    <col min="2440" max="2441" width="0" style="63" hidden="1" customWidth="1"/>
    <col min="2442" max="2442" width="6" style="63" customWidth="1"/>
    <col min="2443" max="2447" width="0" style="63" hidden="1" customWidth="1"/>
    <col min="2448" max="2448" width="5" style="63" customWidth="1"/>
    <col min="2449" max="2450" width="0" style="63" hidden="1" customWidth="1"/>
    <col min="2451" max="2451" width="5.6640625" style="63" customWidth="1"/>
    <col min="2452" max="2453" width="0" style="63" hidden="1" customWidth="1"/>
    <col min="2454" max="2454" width="6.5546875" style="63" customWidth="1"/>
    <col min="2455" max="2456" width="0" style="63" hidden="1" customWidth="1"/>
    <col min="2457" max="2457" width="5" style="63" customWidth="1"/>
    <col min="2458" max="2458" width="0" style="63" hidden="1" customWidth="1"/>
    <col min="2459" max="2459" width="6.33203125" style="63" customWidth="1"/>
    <col min="2460" max="2460" width="11" style="63" customWidth="1"/>
    <col min="2461" max="2464" width="0" style="63" hidden="1" customWidth="1"/>
    <col min="2465" max="2465" width="6.5546875" style="63" customWidth="1"/>
    <col min="2466" max="2467" width="0" style="63" hidden="1" customWidth="1"/>
    <col min="2468" max="2468" width="6.33203125" style="63" customWidth="1"/>
    <col min="2469" max="2470" width="0" style="63" hidden="1" customWidth="1"/>
    <col min="2471" max="2471" width="6.5546875" style="63" customWidth="1"/>
    <col min="2472" max="2473" width="0" style="63" hidden="1" customWidth="1"/>
    <col min="2474" max="2474" width="6.6640625" style="63" customWidth="1"/>
    <col min="2475" max="2476" width="0" style="63" hidden="1" customWidth="1"/>
    <col min="2477" max="2477" width="6.44140625" style="63" customWidth="1"/>
    <col min="2478" max="2479" width="0" style="63" hidden="1" customWidth="1"/>
    <col min="2480" max="2480" width="6.5546875" style="63" customWidth="1"/>
    <col min="2481" max="2482" width="0" style="63" hidden="1" customWidth="1"/>
    <col min="2483" max="2483" width="6.88671875" style="63" customWidth="1"/>
    <col min="2484" max="2488" width="0" style="63" hidden="1" customWidth="1"/>
    <col min="2489" max="2489" width="6.33203125" style="63" customWidth="1"/>
    <col min="2490" max="2491" width="0" style="63" hidden="1" customWidth="1"/>
    <col min="2492" max="2492" width="6.5546875" style="63" customWidth="1"/>
    <col min="2493" max="2494" width="0" style="63" hidden="1" customWidth="1"/>
    <col min="2495" max="2495" width="7.44140625" style="63" customWidth="1"/>
    <col min="2496" max="2496" width="0" style="63" hidden="1" customWidth="1"/>
    <col min="2497" max="2497" width="6.33203125" style="63" customWidth="1"/>
    <col min="2498" max="2498" width="9" style="63" customWidth="1"/>
    <col min="2499" max="2502" width="0" style="63" hidden="1" customWidth="1"/>
    <col min="2503" max="2503" width="9" style="63" customWidth="1"/>
    <col min="2504" max="2505" width="0" style="63" hidden="1" customWidth="1"/>
    <col min="2506" max="2506" width="8.6640625" style="63" customWidth="1"/>
    <col min="2507" max="2508" width="0" style="63" hidden="1" customWidth="1"/>
    <col min="2509" max="2509" width="6.5546875" style="63" customWidth="1"/>
    <col min="2510" max="2511" width="0" style="63" hidden="1" customWidth="1"/>
    <col min="2512" max="2512" width="7" style="63" customWidth="1"/>
    <col min="2513" max="2522" width="0" style="63" hidden="1" customWidth="1"/>
    <col min="2523" max="2523" width="6.33203125" style="63" customWidth="1"/>
    <col min="2524" max="2526" width="9" style="63" customWidth="1"/>
    <col min="2527" max="2527" width="11" style="63" customWidth="1"/>
    <col min="2528" max="2528" width="10.6640625" style="63" customWidth="1"/>
    <col min="2529" max="2529" width="11.5546875" style="63" customWidth="1"/>
    <col min="2530" max="2531" width="8.5546875" style="63" customWidth="1"/>
    <col min="2532" max="2532" width="12.44140625" style="63" customWidth="1"/>
    <col min="2533" max="2533" width="9.5546875" style="63" customWidth="1"/>
    <col min="2534" max="2539" width="11.44140625" style="63" customWidth="1"/>
    <col min="2540" max="2540" width="8.5546875" style="63" customWidth="1"/>
    <col min="2541" max="2542" width="7" style="63" customWidth="1"/>
    <col min="2543" max="2543" width="18.44140625" style="63" customWidth="1"/>
    <col min="2544" max="2544" width="12.5546875" style="63" customWidth="1"/>
    <col min="2545" max="2545" width="9.88671875" style="63" customWidth="1"/>
    <col min="2546" max="2546" width="10.6640625" style="63" customWidth="1"/>
    <col min="2547" max="2547" width="10" style="63" customWidth="1"/>
    <col min="2548" max="2549" width="8.5546875" style="63" customWidth="1"/>
    <col min="2550" max="2550" width="8.33203125" style="63" customWidth="1"/>
    <col min="2551" max="2552" width="12.109375" style="63" customWidth="1"/>
    <col min="2553" max="2553" width="11.109375" style="63" customWidth="1"/>
    <col min="2554" max="2554" width="11.44140625" style="63" customWidth="1"/>
    <col min="2555" max="2556" width="9.109375" style="63" customWidth="1"/>
    <col min="2557" max="2557" width="11.6640625" style="63" customWidth="1"/>
    <col min="2558" max="2560" width="9.109375" style="63" customWidth="1"/>
    <col min="2561" max="2561" width="37.33203125" style="63" customWidth="1"/>
    <col min="2562" max="2562" width="21.88671875" style="63" customWidth="1"/>
    <col min="2563" max="2568" width="9.109375" style="63" customWidth="1"/>
    <col min="2569" max="2625" width="9.109375" style="63"/>
    <col min="2626" max="2626" width="43.33203125" style="63" customWidth="1"/>
    <col min="2627" max="2631" width="0" style="63" hidden="1" customWidth="1"/>
    <col min="2632" max="2632" width="5" style="63" customWidth="1"/>
    <col min="2633" max="2634" width="0" style="63" hidden="1" customWidth="1"/>
    <col min="2635" max="2635" width="5" style="63" customWidth="1"/>
    <col min="2636" max="2637" width="0" style="63" hidden="1" customWidth="1"/>
    <col min="2638" max="2638" width="5" style="63" customWidth="1"/>
    <col min="2639" max="2640" width="0" style="63" hidden="1" customWidth="1"/>
    <col min="2641" max="2641" width="5" style="63" customWidth="1"/>
    <col min="2642" max="2643" width="0" style="63" hidden="1" customWidth="1"/>
    <col min="2644" max="2644" width="5" style="63" customWidth="1"/>
    <col min="2645" max="2646" width="0" style="63" hidden="1" customWidth="1"/>
    <col min="2647" max="2647" width="5" style="63" customWidth="1"/>
    <col min="2648" max="2652" width="0" style="63" hidden="1" customWidth="1"/>
    <col min="2653" max="2653" width="6.33203125" style="63" customWidth="1"/>
    <col min="2654" max="2661" width="0" style="63" hidden="1" customWidth="1"/>
    <col min="2662" max="2662" width="5.6640625" style="63" customWidth="1"/>
    <col min="2663" max="2664" width="0" style="63" hidden="1" customWidth="1"/>
    <col min="2665" max="2665" width="6.33203125" style="63" customWidth="1"/>
    <col min="2666" max="2667" width="0" style="63" hidden="1" customWidth="1"/>
    <col min="2668" max="2668" width="5.33203125" style="63" customWidth="1"/>
    <col min="2669" max="2670" width="0" style="63" hidden="1" customWidth="1"/>
    <col min="2671" max="2671" width="4.88671875" style="63" customWidth="1"/>
    <col min="2672" max="2682" width="0" style="63" hidden="1" customWidth="1"/>
    <col min="2683" max="2683" width="5.33203125" style="63" customWidth="1"/>
    <col min="2684" max="2688" width="0" style="63" hidden="1" customWidth="1"/>
    <col min="2689" max="2689" width="5.88671875" style="63" customWidth="1"/>
    <col min="2690" max="2691" width="0" style="63" hidden="1" customWidth="1"/>
    <col min="2692" max="2692" width="5.5546875" style="63" customWidth="1"/>
    <col min="2693" max="2694" width="0" style="63" hidden="1" customWidth="1"/>
    <col min="2695" max="2695" width="5.33203125" style="63" customWidth="1"/>
    <col min="2696" max="2697" width="0" style="63" hidden="1" customWidth="1"/>
    <col min="2698" max="2698" width="6" style="63" customWidth="1"/>
    <col min="2699" max="2703" width="0" style="63" hidden="1" customWidth="1"/>
    <col min="2704" max="2704" width="5" style="63" customWidth="1"/>
    <col min="2705" max="2706" width="0" style="63" hidden="1" customWidth="1"/>
    <col min="2707" max="2707" width="5.6640625" style="63" customWidth="1"/>
    <col min="2708" max="2709" width="0" style="63" hidden="1" customWidth="1"/>
    <col min="2710" max="2710" width="6.5546875" style="63" customWidth="1"/>
    <col min="2711" max="2712" width="0" style="63" hidden="1" customWidth="1"/>
    <col min="2713" max="2713" width="5" style="63" customWidth="1"/>
    <col min="2714" max="2714" width="0" style="63" hidden="1" customWidth="1"/>
    <col min="2715" max="2715" width="6.33203125" style="63" customWidth="1"/>
    <col min="2716" max="2716" width="11" style="63" customWidth="1"/>
    <col min="2717" max="2720" width="0" style="63" hidden="1" customWidth="1"/>
    <col min="2721" max="2721" width="6.5546875" style="63" customWidth="1"/>
    <col min="2722" max="2723" width="0" style="63" hidden="1" customWidth="1"/>
    <col min="2724" max="2724" width="6.33203125" style="63" customWidth="1"/>
    <col min="2725" max="2726" width="0" style="63" hidden="1" customWidth="1"/>
    <col min="2727" max="2727" width="6.5546875" style="63" customWidth="1"/>
    <col min="2728" max="2729" width="0" style="63" hidden="1" customWidth="1"/>
    <col min="2730" max="2730" width="6.6640625" style="63" customWidth="1"/>
    <col min="2731" max="2732" width="0" style="63" hidden="1" customWidth="1"/>
    <col min="2733" max="2733" width="6.44140625" style="63" customWidth="1"/>
    <col min="2734" max="2735" width="0" style="63" hidden="1" customWidth="1"/>
    <col min="2736" max="2736" width="6.5546875" style="63" customWidth="1"/>
    <col min="2737" max="2738" width="0" style="63" hidden="1" customWidth="1"/>
    <col min="2739" max="2739" width="6.88671875" style="63" customWidth="1"/>
    <col min="2740" max="2744" width="0" style="63" hidden="1" customWidth="1"/>
    <col min="2745" max="2745" width="6.33203125" style="63" customWidth="1"/>
    <col min="2746" max="2747" width="0" style="63" hidden="1" customWidth="1"/>
    <col min="2748" max="2748" width="6.5546875" style="63" customWidth="1"/>
    <col min="2749" max="2750" width="0" style="63" hidden="1" customWidth="1"/>
    <col min="2751" max="2751" width="7.44140625" style="63" customWidth="1"/>
    <col min="2752" max="2752" width="0" style="63" hidden="1" customWidth="1"/>
    <col min="2753" max="2753" width="6.33203125" style="63" customWidth="1"/>
    <col min="2754" max="2754" width="9" style="63" customWidth="1"/>
    <col min="2755" max="2758" width="0" style="63" hidden="1" customWidth="1"/>
    <col min="2759" max="2759" width="9" style="63" customWidth="1"/>
    <col min="2760" max="2761" width="0" style="63" hidden="1" customWidth="1"/>
    <col min="2762" max="2762" width="8.6640625" style="63" customWidth="1"/>
    <col min="2763" max="2764" width="0" style="63" hidden="1" customWidth="1"/>
    <col min="2765" max="2765" width="6.5546875" style="63" customWidth="1"/>
    <col min="2766" max="2767" width="0" style="63" hidden="1" customWidth="1"/>
    <col min="2768" max="2768" width="7" style="63" customWidth="1"/>
    <col min="2769" max="2778" width="0" style="63" hidden="1" customWidth="1"/>
    <col min="2779" max="2779" width="6.33203125" style="63" customWidth="1"/>
    <col min="2780" max="2782" width="9" style="63" customWidth="1"/>
    <col min="2783" max="2783" width="11" style="63" customWidth="1"/>
    <col min="2784" max="2784" width="10.6640625" style="63" customWidth="1"/>
    <col min="2785" max="2785" width="11.5546875" style="63" customWidth="1"/>
    <col min="2786" max="2787" width="8.5546875" style="63" customWidth="1"/>
    <col min="2788" max="2788" width="12.44140625" style="63" customWidth="1"/>
    <col min="2789" max="2789" width="9.5546875" style="63" customWidth="1"/>
    <col min="2790" max="2795" width="11.44140625" style="63" customWidth="1"/>
    <col min="2796" max="2796" width="8.5546875" style="63" customWidth="1"/>
    <col min="2797" max="2798" width="7" style="63" customWidth="1"/>
    <col min="2799" max="2799" width="18.44140625" style="63" customWidth="1"/>
    <col min="2800" max="2800" width="12.5546875" style="63" customWidth="1"/>
    <col min="2801" max="2801" width="9.88671875" style="63" customWidth="1"/>
    <col min="2802" max="2802" width="10.6640625" style="63" customWidth="1"/>
    <col min="2803" max="2803" width="10" style="63" customWidth="1"/>
    <col min="2804" max="2805" width="8.5546875" style="63" customWidth="1"/>
    <col min="2806" max="2806" width="8.33203125" style="63" customWidth="1"/>
    <col min="2807" max="2808" width="12.109375" style="63" customWidth="1"/>
    <col min="2809" max="2809" width="11.109375" style="63" customWidth="1"/>
    <col min="2810" max="2810" width="11.44140625" style="63" customWidth="1"/>
    <col min="2811" max="2812" width="9.109375" style="63" customWidth="1"/>
    <col min="2813" max="2813" width="11.6640625" style="63" customWidth="1"/>
    <col min="2814" max="2816" width="9.109375" style="63" customWidth="1"/>
    <col min="2817" max="2817" width="37.33203125" style="63" customWidth="1"/>
    <col min="2818" max="2818" width="21.88671875" style="63" customWidth="1"/>
    <col min="2819" max="2824" width="9.109375" style="63" customWidth="1"/>
    <col min="2825" max="2881" width="9.109375" style="63"/>
    <col min="2882" max="2882" width="43.33203125" style="63" customWidth="1"/>
    <col min="2883" max="2887" width="0" style="63" hidden="1" customWidth="1"/>
    <col min="2888" max="2888" width="5" style="63" customWidth="1"/>
    <col min="2889" max="2890" width="0" style="63" hidden="1" customWidth="1"/>
    <col min="2891" max="2891" width="5" style="63" customWidth="1"/>
    <col min="2892" max="2893" width="0" style="63" hidden="1" customWidth="1"/>
    <col min="2894" max="2894" width="5" style="63" customWidth="1"/>
    <col min="2895" max="2896" width="0" style="63" hidden="1" customWidth="1"/>
    <col min="2897" max="2897" width="5" style="63" customWidth="1"/>
    <col min="2898" max="2899" width="0" style="63" hidden="1" customWidth="1"/>
    <col min="2900" max="2900" width="5" style="63" customWidth="1"/>
    <col min="2901" max="2902" width="0" style="63" hidden="1" customWidth="1"/>
    <col min="2903" max="2903" width="5" style="63" customWidth="1"/>
    <col min="2904" max="2908" width="0" style="63" hidden="1" customWidth="1"/>
    <col min="2909" max="2909" width="6.33203125" style="63" customWidth="1"/>
    <col min="2910" max="2917" width="0" style="63" hidden="1" customWidth="1"/>
    <col min="2918" max="2918" width="5.6640625" style="63" customWidth="1"/>
    <col min="2919" max="2920" width="0" style="63" hidden="1" customWidth="1"/>
    <col min="2921" max="2921" width="6.33203125" style="63" customWidth="1"/>
    <col min="2922" max="2923" width="0" style="63" hidden="1" customWidth="1"/>
    <col min="2924" max="2924" width="5.33203125" style="63" customWidth="1"/>
    <col min="2925" max="2926" width="0" style="63" hidden="1" customWidth="1"/>
    <col min="2927" max="2927" width="4.88671875" style="63" customWidth="1"/>
    <col min="2928" max="2938" width="0" style="63" hidden="1" customWidth="1"/>
    <col min="2939" max="2939" width="5.33203125" style="63" customWidth="1"/>
    <col min="2940" max="2944" width="0" style="63" hidden="1" customWidth="1"/>
    <col min="2945" max="2945" width="5.88671875" style="63" customWidth="1"/>
    <col min="2946" max="2947" width="0" style="63" hidden="1" customWidth="1"/>
    <col min="2948" max="2948" width="5.5546875" style="63" customWidth="1"/>
    <col min="2949" max="2950" width="0" style="63" hidden="1" customWidth="1"/>
    <col min="2951" max="2951" width="5.33203125" style="63" customWidth="1"/>
    <col min="2952" max="2953" width="0" style="63" hidden="1" customWidth="1"/>
    <col min="2954" max="2954" width="6" style="63" customWidth="1"/>
    <col min="2955" max="2959" width="0" style="63" hidden="1" customWidth="1"/>
    <col min="2960" max="2960" width="5" style="63" customWidth="1"/>
    <col min="2961" max="2962" width="0" style="63" hidden="1" customWidth="1"/>
    <col min="2963" max="2963" width="5.6640625" style="63" customWidth="1"/>
    <col min="2964" max="2965" width="0" style="63" hidden="1" customWidth="1"/>
    <col min="2966" max="2966" width="6.5546875" style="63" customWidth="1"/>
    <col min="2967" max="2968" width="0" style="63" hidden="1" customWidth="1"/>
    <col min="2969" max="2969" width="5" style="63" customWidth="1"/>
    <col min="2970" max="2970" width="0" style="63" hidden="1" customWidth="1"/>
    <col min="2971" max="2971" width="6.33203125" style="63" customWidth="1"/>
    <col min="2972" max="2972" width="11" style="63" customWidth="1"/>
    <col min="2973" max="2976" width="0" style="63" hidden="1" customWidth="1"/>
    <col min="2977" max="2977" width="6.5546875" style="63" customWidth="1"/>
    <col min="2978" max="2979" width="0" style="63" hidden="1" customWidth="1"/>
    <col min="2980" max="2980" width="6.33203125" style="63" customWidth="1"/>
    <col min="2981" max="2982" width="0" style="63" hidden="1" customWidth="1"/>
    <col min="2983" max="2983" width="6.5546875" style="63" customWidth="1"/>
    <col min="2984" max="2985" width="0" style="63" hidden="1" customWidth="1"/>
    <col min="2986" max="2986" width="6.6640625" style="63" customWidth="1"/>
    <col min="2987" max="2988" width="0" style="63" hidden="1" customWidth="1"/>
    <col min="2989" max="2989" width="6.44140625" style="63" customWidth="1"/>
    <col min="2990" max="2991" width="0" style="63" hidden="1" customWidth="1"/>
    <col min="2992" max="2992" width="6.5546875" style="63" customWidth="1"/>
    <col min="2993" max="2994" width="0" style="63" hidden="1" customWidth="1"/>
    <col min="2995" max="2995" width="6.88671875" style="63" customWidth="1"/>
    <col min="2996" max="3000" width="0" style="63" hidden="1" customWidth="1"/>
    <col min="3001" max="3001" width="6.33203125" style="63" customWidth="1"/>
    <col min="3002" max="3003" width="0" style="63" hidden="1" customWidth="1"/>
    <col min="3004" max="3004" width="6.5546875" style="63" customWidth="1"/>
    <col min="3005" max="3006" width="0" style="63" hidden="1" customWidth="1"/>
    <col min="3007" max="3007" width="7.44140625" style="63" customWidth="1"/>
    <col min="3008" max="3008" width="0" style="63" hidden="1" customWidth="1"/>
    <col min="3009" max="3009" width="6.33203125" style="63" customWidth="1"/>
    <col min="3010" max="3010" width="9" style="63" customWidth="1"/>
    <col min="3011" max="3014" width="0" style="63" hidden="1" customWidth="1"/>
    <col min="3015" max="3015" width="9" style="63" customWidth="1"/>
    <col min="3016" max="3017" width="0" style="63" hidden="1" customWidth="1"/>
    <col min="3018" max="3018" width="8.6640625" style="63" customWidth="1"/>
    <col min="3019" max="3020" width="0" style="63" hidden="1" customWidth="1"/>
    <col min="3021" max="3021" width="6.5546875" style="63" customWidth="1"/>
    <col min="3022" max="3023" width="0" style="63" hidden="1" customWidth="1"/>
    <col min="3024" max="3024" width="7" style="63" customWidth="1"/>
    <col min="3025" max="3034" width="0" style="63" hidden="1" customWidth="1"/>
    <col min="3035" max="3035" width="6.33203125" style="63" customWidth="1"/>
    <col min="3036" max="3038" width="9" style="63" customWidth="1"/>
    <col min="3039" max="3039" width="11" style="63" customWidth="1"/>
    <col min="3040" max="3040" width="10.6640625" style="63" customWidth="1"/>
    <col min="3041" max="3041" width="11.5546875" style="63" customWidth="1"/>
    <col min="3042" max="3043" width="8.5546875" style="63" customWidth="1"/>
    <col min="3044" max="3044" width="12.44140625" style="63" customWidth="1"/>
    <col min="3045" max="3045" width="9.5546875" style="63" customWidth="1"/>
    <col min="3046" max="3051" width="11.44140625" style="63" customWidth="1"/>
    <col min="3052" max="3052" width="8.5546875" style="63" customWidth="1"/>
    <col min="3053" max="3054" width="7" style="63" customWidth="1"/>
    <col min="3055" max="3055" width="18.44140625" style="63" customWidth="1"/>
    <col min="3056" max="3056" width="12.5546875" style="63" customWidth="1"/>
    <col min="3057" max="3057" width="9.88671875" style="63" customWidth="1"/>
    <col min="3058" max="3058" width="10.6640625" style="63" customWidth="1"/>
    <col min="3059" max="3059" width="10" style="63" customWidth="1"/>
    <col min="3060" max="3061" width="8.5546875" style="63" customWidth="1"/>
    <col min="3062" max="3062" width="8.33203125" style="63" customWidth="1"/>
    <col min="3063" max="3064" width="12.109375" style="63" customWidth="1"/>
    <col min="3065" max="3065" width="11.109375" style="63" customWidth="1"/>
    <col min="3066" max="3066" width="11.44140625" style="63" customWidth="1"/>
    <col min="3067" max="3068" width="9.109375" style="63" customWidth="1"/>
    <col min="3069" max="3069" width="11.6640625" style="63" customWidth="1"/>
    <col min="3070" max="3072" width="9.109375" style="63" customWidth="1"/>
    <col min="3073" max="3073" width="37.33203125" style="63" customWidth="1"/>
    <col min="3074" max="3074" width="21.88671875" style="63" customWidth="1"/>
    <col min="3075" max="3080" width="9.109375" style="63" customWidth="1"/>
    <col min="3081" max="3137" width="9.109375" style="63"/>
    <col min="3138" max="3138" width="43.33203125" style="63" customWidth="1"/>
    <col min="3139" max="3143" width="0" style="63" hidden="1" customWidth="1"/>
    <col min="3144" max="3144" width="5" style="63" customWidth="1"/>
    <col min="3145" max="3146" width="0" style="63" hidden="1" customWidth="1"/>
    <col min="3147" max="3147" width="5" style="63" customWidth="1"/>
    <col min="3148" max="3149" width="0" style="63" hidden="1" customWidth="1"/>
    <col min="3150" max="3150" width="5" style="63" customWidth="1"/>
    <col min="3151" max="3152" width="0" style="63" hidden="1" customWidth="1"/>
    <col min="3153" max="3153" width="5" style="63" customWidth="1"/>
    <col min="3154" max="3155" width="0" style="63" hidden="1" customWidth="1"/>
    <col min="3156" max="3156" width="5" style="63" customWidth="1"/>
    <col min="3157" max="3158" width="0" style="63" hidden="1" customWidth="1"/>
    <col min="3159" max="3159" width="5" style="63" customWidth="1"/>
    <col min="3160" max="3164" width="0" style="63" hidden="1" customWidth="1"/>
    <col min="3165" max="3165" width="6.33203125" style="63" customWidth="1"/>
    <col min="3166" max="3173" width="0" style="63" hidden="1" customWidth="1"/>
    <col min="3174" max="3174" width="5.6640625" style="63" customWidth="1"/>
    <col min="3175" max="3176" width="0" style="63" hidden="1" customWidth="1"/>
    <col min="3177" max="3177" width="6.33203125" style="63" customWidth="1"/>
    <col min="3178" max="3179" width="0" style="63" hidden="1" customWidth="1"/>
    <col min="3180" max="3180" width="5.33203125" style="63" customWidth="1"/>
    <col min="3181" max="3182" width="0" style="63" hidden="1" customWidth="1"/>
    <col min="3183" max="3183" width="4.88671875" style="63" customWidth="1"/>
    <col min="3184" max="3194" width="0" style="63" hidden="1" customWidth="1"/>
    <col min="3195" max="3195" width="5.33203125" style="63" customWidth="1"/>
    <col min="3196" max="3200" width="0" style="63" hidden="1" customWidth="1"/>
    <col min="3201" max="3201" width="5.88671875" style="63" customWidth="1"/>
    <col min="3202" max="3203" width="0" style="63" hidden="1" customWidth="1"/>
    <col min="3204" max="3204" width="5.5546875" style="63" customWidth="1"/>
    <col min="3205" max="3206" width="0" style="63" hidden="1" customWidth="1"/>
    <col min="3207" max="3207" width="5.33203125" style="63" customWidth="1"/>
    <col min="3208" max="3209" width="0" style="63" hidden="1" customWidth="1"/>
    <col min="3210" max="3210" width="6" style="63" customWidth="1"/>
    <col min="3211" max="3215" width="0" style="63" hidden="1" customWidth="1"/>
    <col min="3216" max="3216" width="5" style="63" customWidth="1"/>
    <col min="3217" max="3218" width="0" style="63" hidden="1" customWidth="1"/>
    <col min="3219" max="3219" width="5.6640625" style="63" customWidth="1"/>
    <col min="3220" max="3221" width="0" style="63" hidden="1" customWidth="1"/>
    <col min="3222" max="3222" width="6.5546875" style="63" customWidth="1"/>
    <col min="3223" max="3224" width="0" style="63" hidden="1" customWidth="1"/>
    <col min="3225" max="3225" width="5" style="63" customWidth="1"/>
    <col min="3226" max="3226" width="0" style="63" hidden="1" customWidth="1"/>
    <col min="3227" max="3227" width="6.33203125" style="63" customWidth="1"/>
    <col min="3228" max="3228" width="11" style="63" customWidth="1"/>
    <col min="3229" max="3232" width="0" style="63" hidden="1" customWidth="1"/>
    <col min="3233" max="3233" width="6.5546875" style="63" customWidth="1"/>
    <col min="3234" max="3235" width="0" style="63" hidden="1" customWidth="1"/>
    <col min="3236" max="3236" width="6.33203125" style="63" customWidth="1"/>
    <col min="3237" max="3238" width="0" style="63" hidden="1" customWidth="1"/>
    <col min="3239" max="3239" width="6.5546875" style="63" customWidth="1"/>
    <col min="3240" max="3241" width="0" style="63" hidden="1" customWidth="1"/>
    <col min="3242" max="3242" width="6.6640625" style="63" customWidth="1"/>
    <col min="3243" max="3244" width="0" style="63" hidden="1" customWidth="1"/>
    <col min="3245" max="3245" width="6.44140625" style="63" customWidth="1"/>
    <col min="3246" max="3247" width="0" style="63" hidden="1" customWidth="1"/>
    <col min="3248" max="3248" width="6.5546875" style="63" customWidth="1"/>
    <col min="3249" max="3250" width="0" style="63" hidden="1" customWidth="1"/>
    <col min="3251" max="3251" width="6.88671875" style="63" customWidth="1"/>
    <col min="3252" max="3256" width="0" style="63" hidden="1" customWidth="1"/>
    <col min="3257" max="3257" width="6.33203125" style="63" customWidth="1"/>
    <col min="3258" max="3259" width="0" style="63" hidden="1" customWidth="1"/>
    <col min="3260" max="3260" width="6.5546875" style="63" customWidth="1"/>
    <col min="3261" max="3262" width="0" style="63" hidden="1" customWidth="1"/>
    <col min="3263" max="3263" width="7.44140625" style="63" customWidth="1"/>
    <col min="3264" max="3264" width="0" style="63" hidden="1" customWidth="1"/>
    <col min="3265" max="3265" width="6.33203125" style="63" customWidth="1"/>
    <col min="3266" max="3266" width="9" style="63" customWidth="1"/>
    <col min="3267" max="3270" width="0" style="63" hidden="1" customWidth="1"/>
    <col min="3271" max="3271" width="9" style="63" customWidth="1"/>
    <col min="3272" max="3273" width="0" style="63" hidden="1" customWidth="1"/>
    <col min="3274" max="3274" width="8.6640625" style="63" customWidth="1"/>
    <col min="3275" max="3276" width="0" style="63" hidden="1" customWidth="1"/>
    <col min="3277" max="3277" width="6.5546875" style="63" customWidth="1"/>
    <col min="3278" max="3279" width="0" style="63" hidden="1" customWidth="1"/>
    <col min="3280" max="3280" width="7" style="63" customWidth="1"/>
    <col min="3281" max="3290" width="0" style="63" hidden="1" customWidth="1"/>
    <col min="3291" max="3291" width="6.33203125" style="63" customWidth="1"/>
    <col min="3292" max="3294" width="9" style="63" customWidth="1"/>
    <col min="3295" max="3295" width="11" style="63" customWidth="1"/>
    <col min="3296" max="3296" width="10.6640625" style="63" customWidth="1"/>
    <col min="3297" max="3297" width="11.5546875" style="63" customWidth="1"/>
    <col min="3298" max="3299" width="8.5546875" style="63" customWidth="1"/>
    <col min="3300" max="3300" width="12.44140625" style="63" customWidth="1"/>
    <col min="3301" max="3301" width="9.5546875" style="63" customWidth="1"/>
    <col min="3302" max="3307" width="11.44140625" style="63" customWidth="1"/>
    <col min="3308" max="3308" width="8.5546875" style="63" customWidth="1"/>
    <col min="3309" max="3310" width="7" style="63" customWidth="1"/>
    <col min="3311" max="3311" width="18.44140625" style="63" customWidth="1"/>
    <col min="3312" max="3312" width="12.5546875" style="63" customWidth="1"/>
    <col min="3313" max="3313" width="9.88671875" style="63" customWidth="1"/>
    <col min="3314" max="3314" width="10.6640625" style="63" customWidth="1"/>
    <col min="3315" max="3315" width="10" style="63" customWidth="1"/>
    <col min="3316" max="3317" width="8.5546875" style="63" customWidth="1"/>
    <col min="3318" max="3318" width="8.33203125" style="63" customWidth="1"/>
    <col min="3319" max="3320" width="12.109375" style="63" customWidth="1"/>
    <col min="3321" max="3321" width="11.109375" style="63" customWidth="1"/>
    <col min="3322" max="3322" width="11.44140625" style="63" customWidth="1"/>
    <col min="3323" max="3324" width="9.109375" style="63" customWidth="1"/>
    <col min="3325" max="3325" width="11.6640625" style="63" customWidth="1"/>
    <col min="3326" max="3328" width="9.109375" style="63" customWidth="1"/>
    <col min="3329" max="3329" width="37.33203125" style="63" customWidth="1"/>
    <col min="3330" max="3330" width="21.88671875" style="63" customWidth="1"/>
    <col min="3331" max="3336" width="9.109375" style="63" customWidth="1"/>
    <col min="3337" max="3393" width="9.109375" style="63"/>
    <col min="3394" max="3394" width="43.33203125" style="63" customWidth="1"/>
    <col min="3395" max="3399" width="0" style="63" hidden="1" customWidth="1"/>
    <col min="3400" max="3400" width="5" style="63" customWidth="1"/>
    <col min="3401" max="3402" width="0" style="63" hidden="1" customWidth="1"/>
    <col min="3403" max="3403" width="5" style="63" customWidth="1"/>
    <col min="3404" max="3405" width="0" style="63" hidden="1" customWidth="1"/>
    <col min="3406" max="3406" width="5" style="63" customWidth="1"/>
    <col min="3407" max="3408" width="0" style="63" hidden="1" customWidth="1"/>
    <col min="3409" max="3409" width="5" style="63" customWidth="1"/>
    <col min="3410" max="3411" width="0" style="63" hidden="1" customWidth="1"/>
    <col min="3412" max="3412" width="5" style="63" customWidth="1"/>
    <col min="3413" max="3414" width="0" style="63" hidden="1" customWidth="1"/>
    <col min="3415" max="3415" width="5" style="63" customWidth="1"/>
    <col min="3416" max="3420" width="0" style="63" hidden="1" customWidth="1"/>
    <col min="3421" max="3421" width="6.33203125" style="63" customWidth="1"/>
    <col min="3422" max="3429" width="0" style="63" hidden="1" customWidth="1"/>
    <col min="3430" max="3430" width="5.6640625" style="63" customWidth="1"/>
    <col min="3431" max="3432" width="0" style="63" hidden="1" customWidth="1"/>
    <col min="3433" max="3433" width="6.33203125" style="63" customWidth="1"/>
    <col min="3434" max="3435" width="0" style="63" hidden="1" customWidth="1"/>
    <col min="3436" max="3436" width="5.33203125" style="63" customWidth="1"/>
    <col min="3437" max="3438" width="0" style="63" hidden="1" customWidth="1"/>
    <col min="3439" max="3439" width="4.88671875" style="63" customWidth="1"/>
    <col min="3440" max="3450" width="0" style="63" hidden="1" customWidth="1"/>
    <col min="3451" max="3451" width="5.33203125" style="63" customWidth="1"/>
    <col min="3452" max="3456" width="0" style="63" hidden="1" customWidth="1"/>
    <col min="3457" max="3457" width="5.88671875" style="63" customWidth="1"/>
    <col min="3458" max="3459" width="0" style="63" hidden="1" customWidth="1"/>
    <col min="3460" max="3460" width="5.5546875" style="63" customWidth="1"/>
    <col min="3461" max="3462" width="0" style="63" hidden="1" customWidth="1"/>
    <col min="3463" max="3463" width="5.33203125" style="63" customWidth="1"/>
    <col min="3464" max="3465" width="0" style="63" hidden="1" customWidth="1"/>
    <col min="3466" max="3466" width="6" style="63" customWidth="1"/>
    <col min="3467" max="3471" width="0" style="63" hidden="1" customWidth="1"/>
    <col min="3472" max="3472" width="5" style="63" customWidth="1"/>
    <col min="3473" max="3474" width="0" style="63" hidden="1" customWidth="1"/>
    <col min="3475" max="3475" width="5.6640625" style="63" customWidth="1"/>
    <col min="3476" max="3477" width="0" style="63" hidden="1" customWidth="1"/>
    <col min="3478" max="3478" width="6.5546875" style="63" customWidth="1"/>
    <col min="3479" max="3480" width="0" style="63" hidden="1" customWidth="1"/>
    <col min="3481" max="3481" width="5" style="63" customWidth="1"/>
    <col min="3482" max="3482" width="0" style="63" hidden="1" customWidth="1"/>
    <col min="3483" max="3483" width="6.33203125" style="63" customWidth="1"/>
    <col min="3484" max="3484" width="11" style="63" customWidth="1"/>
    <col min="3485" max="3488" width="0" style="63" hidden="1" customWidth="1"/>
    <col min="3489" max="3489" width="6.5546875" style="63" customWidth="1"/>
    <col min="3490" max="3491" width="0" style="63" hidden="1" customWidth="1"/>
    <col min="3492" max="3492" width="6.33203125" style="63" customWidth="1"/>
    <col min="3493" max="3494" width="0" style="63" hidden="1" customWidth="1"/>
    <col min="3495" max="3495" width="6.5546875" style="63" customWidth="1"/>
    <col min="3496" max="3497" width="0" style="63" hidden="1" customWidth="1"/>
    <col min="3498" max="3498" width="6.6640625" style="63" customWidth="1"/>
    <col min="3499" max="3500" width="0" style="63" hidden="1" customWidth="1"/>
    <col min="3501" max="3501" width="6.44140625" style="63" customWidth="1"/>
    <col min="3502" max="3503" width="0" style="63" hidden="1" customWidth="1"/>
    <col min="3504" max="3504" width="6.5546875" style="63" customWidth="1"/>
    <col min="3505" max="3506" width="0" style="63" hidden="1" customWidth="1"/>
    <col min="3507" max="3507" width="6.88671875" style="63" customWidth="1"/>
    <col min="3508" max="3512" width="0" style="63" hidden="1" customWidth="1"/>
    <col min="3513" max="3513" width="6.33203125" style="63" customWidth="1"/>
    <col min="3514" max="3515" width="0" style="63" hidden="1" customWidth="1"/>
    <col min="3516" max="3516" width="6.5546875" style="63" customWidth="1"/>
    <col min="3517" max="3518" width="0" style="63" hidden="1" customWidth="1"/>
    <col min="3519" max="3519" width="7.44140625" style="63" customWidth="1"/>
    <col min="3520" max="3520" width="0" style="63" hidden="1" customWidth="1"/>
    <col min="3521" max="3521" width="6.33203125" style="63" customWidth="1"/>
    <col min="3522" max="3522" width="9" style="63" customWidth="1"/>
    <col min="3523" max="3526" width="0" style="63" hidden="1" customWidth="1"/>
    <col min="3527" max="3527" width="9" style="63" customWidth="1"/>
    <col min="3528" max="3529" width="0" style="63" hidden="1" customWidth="1"/>
    <col min="3530" max="3530" width="8.6640625" style="63" customWidth="1"/>
    <col min="3531" max="3532" width="0" style="63" hidden="1" customWidth="1"/>
    <col min="3533" max="3533" width="6.5546875" style="63" customWidth="1"/>
    <col min="3534" max="3535" width="0" style="63" hidden="1" customWidth="1"/>
    <col min="3536" max="3536" width="7" style="63" customWidth="1"/>
    <col min="3537" max="3546" width="0" style="63" hidden="1" customWidth="1"/>
    <col min="3547" max="3547" width="6.33203125" style="63" customWidth="1"/>
    <col min="3548" max="3550" width="9" style="63" customWidth="1"/>
    <col min="3551" max="3551" width="11" style="63" customWidth="1"/>
    <col min="3552" max="3552" width="10.6640625" style="63" customWidth="1"/>
    <col min="3553" max="3553" width="11.5546875" style="63" customWidth="1"/>
    <col min="3554" max="3555" width="8.5546875" style="63" customWidth="1"/>
    <col min="3556" max="3556" width="12.44140625" style="63" customWidth="1"/>
    <col min="3557" max="3557" width="9.5546875" style="63" customWidth="1"/>
    <col min="3558" max="3563" width="11.44140625" style="63" customWidth="1"/>
    <col min="3564" max="3564" width="8.5546875" style="63" customWidth="1"/>
    <col min="3565" max="3566" width="7" style="63" customWidth="1"/>
    <col min="3567" max="3567" width="18.44140625" style="63" customWidth="1"/>
    <col min="3568" max="3568" width="12.5546875" style="63" customWidth="1"/>
    <col min="3569" max="3569" width="9.88671875" style="63" customWidth="1"/>
    <col min="3570" max="3570" width="10.6640625" style="63" customWidth="1"/>
    <col min="3571" max="3571" width="10" style="63" customWidth="1"/>
    <col min="3572" max="3573" width="8.5546875" style="63" customWidth="1"/>
    <col min="3574" max="3574" width="8.33203125" style="63" customWidth="1"/>
    <col min="3575" max="3576" width="12.109375" style="63" customWidth="1"/>
    <col min="3577" max="3577" width="11.109375" style="63" customWidth="1"/>
    <col min="3578" max="3578" width="11.44140625" style="63" customWidth="1"/>
    <col min="3579" max="3580" width="9.109375" style="63" customWidth="1"/>
    <col min="3581" max="3581" width="11.6640625" style="63" customWidth="1"/>
    <col min="3582" max="3584" width="9.109375" style="63" customWidth="1"/>
    <col min="3585" max="3585" width="37.33203125" style="63" customWidth="1"/>
    <col min="3586" max="3586" width="21.88671875" style="63" customWidth="1"/>
    <col min="3587" max="3592" width="9.109375" style="63" customWidth="1"/>
    <col min="3593" max="3649" width="9.109375" style="63"/>
    <col min="3650" max="3650" width="43.33203125" style="63" customWidth="1"/>
    <col min="3651" max="3655" width="0" style="63" hidden="1" customWidth="1"/>
    <col min="3656" max="3656" width="5" style="63" customWidth="1"/>
    <col min="3657" max="3658" width="0" style="63" hidden="1" customWidth="1"/>
    <col min="3659" max="3659" width="5" style="63" customWidth="1"/>
    <col min="3660" max="3661" width="0" style="63" hidden="1" customWidth="1"/>
    <col min="3662" max="3662" width="5" style="63" customWidth="1"/>
    <col min="3663" max="3664" width="0" style="63" hidden="1" customWidth="1"/>
    <col min="3665" max="3665" width="5" style="63" customWidth="1"/>
    <col min="3666" max="3667" width="0" style="63" hidden="1" customWidth="1"/>
    <col min="3668" max="3668" width="5" style="63" customWidth="1"/>
    <col min="3669" max="3670" width="0" style="63" hidden="1" customWidth="1"/>
    <col min="3671" max="3671" width="5" style="63" customWidth="1"/>
    <col min="3672" max="3676" width="0" style="63" hidden="1" customWidth="1"/>
    <col min="3677" max="3677" width="6.33203125" style="63" customWidth="1"/>
    <col min="3678" max="3685" width="0" style="63" hidden="1" customWidth="1"/>
    <col min="3686" max="3686" width="5.6640625" style="63" customWidth="1"/>
    <col min="3687" max="3688" width="0" style="63" hidden="1" customWidth="1"/>
    <col min="3689" max="3689" width="6.33203125" style="63" customWidth="1"/>
    <col min="3690" max="3691" width="0" style="63" hidden="1" customWidth="1"/>
    <col min="3692" max="3692" width="5.33203125" style="63" customWidth="1"/>
    <col min="3693" max="3694" width="0" style="63" hidden="1" customWidth="1"/>
    <col min="3695" max="3695" width="4.88671875" style="63" customWidth="1"/>
    <col min="3696" max="3706" width="0" style="63" hidden="1" customWidth="1"/>
    <col min="3707" max="3707" width="5.33203125" style="63" customWidth="1"/>
    <col min="3708" max="3712" width="0" style="63" hidden="1" customWidth="1"/>
    <col min="3713" max="3713" width="5.88671875" style="63" customWidth="1"/>
    <col min="3714" max="3715" width="0" style="63" hidden="1" customWidth="1"/>
    <col min="3716" max="3716" width="5.5546875" style="63" customWidth="1"/>
    <col min="3717" max="3718" width="0" style="63" hidden="1" customWidth="1"/>
    <col min="3719" max="3719" width="5.33203125" style="63" customWidth="1"/>
    <col min="3720" max="3721" width="0" style="63" hidden="1" customWidth="1"/>
    <col min="3722" max="3722" width="6" style="63" customWidth="1"/>
    <col min="3723" max="3727" width="0" style="63" hidden="1" customWidth="1"/>
    <col min="3728" max="3728" width="5" style="63" customWidth="1"/>
    <col min="3729" max="3730" width="0" style="63" hidden="1" customWidth="1"/>
    <col min="3731" max="3731" width="5.6640625" style="63" customWidth="1"/>
    <col min="3732" max="3733" width="0" style="63" hidden="1" customWidth="1"/>
    <col min="3734" max="3734" width="6.5546875" style="63" customWidth="1"/>
    <col min="3735" max="3736" width="0" style="63" hidden="1" customWidth="1"/>
    <col min="3737" max="3737" width="5" style="63" customWidth="1"/>
    <col min="3738" max="3738" width="0" style="63" hidden="1" customWidth="1"/>
    <col min="3739" max="3739" width="6.33203125" style="63" customWidth="1"/>
    <col min="3740" max="3740" width="11" style="63" customWidth="1"/>
    <col min="3741" max="3744" width="0" style="63" hidden="1" customWidth="1"/>
    <col min="3745" max="3745" width="6.5546875" style="63" customWidth="1"/>
    <col min="3746" max="3747" width="0" style="63" hidden="1" customWidth="1"/>
    <col min="3748" max="3748" width="6.33203125" style="63" customWidth="1"/>
    <col min="3749" max="3750" width="0" style="63" hidden="1" customWidth="1"/>
    <col min="3751" max="3751" width="6.5546875" style="63" customWidth="1"/>
    <col min="3752" max="3753" width="0" style="63" hidden="1" customWidth="1"/>
    <col min="3754" max="3754" width="6.6640625" style="63" customWidth="1"/>
    <col min="3755" max="3756" width="0" style="63" hidden="1" customWidth="1"/>
    <col min="3757" max="3757" width="6.44140625" style="63" customWidth="1"/>
    <col min="3758" max="3759" width="0" style="63" hidden="1" customWidth="1"/>
    <col min="3760" max="3760" width="6.5546875" style="63" customWidth="1"/>
    <col min="3761" max="3762" width="0" style="63" hidden="1" customWidth="1"/>
    <col min="3763" max="3763" width="6.88671875" style="63" customWidth="1"/>
    <col min="3764" max="3768" width="0" style="63" hidden="1" customWidth="1"/>
    <col min="3769" max="3769" width="6.33203125" style="63" customWidth="1"/>
    <col min="3770" max="3771" width="0" style="63" hidden="1" customWidth="1"/>
    <col min="3772" max="3772" width="6.5546875" style="63" customWidth="1"/>
    <col min="3773" max="3774" width="0" style="63" hidden="1" customWidth="1"/>
    <col min="3775" max="3775" width="7.44140625" style="63" customWidth="1"/>
    <col min="3776" max="3776" width="0" style="63" hidden="1" customWidth="1"/>
    <col min="3777" max="3777" width="6.33203125" style="63" customWidth="1"/>
    <col min="3778" max="3778" width="9" style="63" customWidth="1"/>
    <col min="3779" max="3782" width="0" style="63" hidden="1" customWidth="1"/>
    <col min="3783" max="3783" width="9" style="63" customWidth="1"/>
    <col min="3784" max="3785" width="0" style="63" hidden="1" customWidth="1"/>
    <col min="3786" max="3786" width="8.6640625" style="63" customWidth="1"/>
    <col min="3787" max="3788" width="0" style="63" hidden="1" customWidth="1"/>
    <col min="3789" max="3789" width="6.5546875" style="63" customWidth="1"/>
    <col min="3790" max="3791" width="0" style="63" hidden="1" customWidth="1"/>
    <col min="3792" max="3792" width="7" style="63" customWidth="1"/>
    <col min="3793" max="3802" width="0" style="63" hidden="1" customWidth="1"/>
    <col min="3803" max="3803" width="6.33203125" style="63" customWidth="1"/>
    <col min="3804" max="3806" width="9" style="63" customWidth="1"/>
    <col min="3807" max="3807" width="11" style="63" customWidth="1"/>
    <col min="3808" max="3808" width="10.6640625" style="63" customWidth="1"/>
    <col min="3809" max="3809" width="11.5546875" style="63" customWidth="1"/>
    <col min="3810" max="3811" width="8.5546875" style="63" customWidth="1"/>
    <col min="3812" max="3812" width="12.44140625" style="63" customWidth="1"/>
    <col min="3813" max="3813" width="9.5546875" style="63" customWidth="1"/>
    <col min="3814" max="3819" width="11.44140625" style="63" customWidth="1"/>
    <col min="3820" max="3820" width="8.5546875" style="63" customWidth="1"/>
    <col min="3821" max="3822" width="7" style="63" customWidth="1"/>
    <col min="3823" max="3823" width="18.44140625" style="63" customWidth="1"/>
    <col min="3824" max="3824" width="12.5546875" style="63" customWidth="1"/>
    <col min="3825" max="3825" width="9.88671875" style="63" customWidth="1"/>
    <col min="3826" max="3826" width="10.6640625" style="63" customWidth="1"/>
    <col min="3827" max="3827" width="10" style="63" customWidth="1"/>
    <col min="3828" max="3829" width="8.5546875" style="63" customWidth="1"/>
    <col min="3830" max="3830" width="8.33203125" style="63" customWidth="1"/>
    <col min="3831" max="3832" width="12.109375" style="63" customWidth="1"/>
    <col min="3833" max="3833" width="11.109375" style="63" customWidth="1"/>
    <col min="3834" max="3834" width="11.44140625" style="63" customWidth="1"/>
    <col min="3835" max="3836" width="9.109375" style="63" customWidth="1"/>
    <col min="3837" max="3837" width="11.6640625" style="63" customWidth="1"/>
    <col min="3838" max="3840" width="9.109375" style="63" customWidth="1"/>
    <col min="3841" max="3841" width="37.33203125" style="63" customWidth="1"/>
    <col min="3842" max="3842" width="21.88671875" style="63" customWidth="1"/>
    <col min="3843" max="3848" width="9.109375" style="63" customWidth="1"/>
    <col min="3849" max="3905" width="9.109375" style="63"/>
    <col min="3906" max="3906" width="43.33203125" style="63" customWidth="1"/>
    <col min="3907" max="3911" width="0" style="63" hidden="1" customWidth="1"/>
    <col min="3912" max="3912" width="5" style="63" customWidth="1"/>
    <col min="3913" max="3914" width="0" style="63" hidden="1" customWidth="1"/>
    <col min="3915" max="3915" width="5" style="63" customWidth="1"/>
    <col min="3916" max="3917" width="0" style="63" hidden="1" customWidth="1"/>
    <col min="3918" max="3918" width="5" style="63" customWidth="1"/>
    <col min="3919" max="3920" width="0" style="63" hidden="1" customWidth="1"/>
    <col min="3921" max="3921" width="5" style="63" customWidth="1"/>
    <col min="3922" max="3923" width="0" style="63" hidden="1" customWidth="1"/>
    <col min="3924" max="3924" width="5" style="63" customWidth="1"/>
    <col min="3925" max="3926" width="0" style="63" hidden="1" customWidth="1"/>
    <col min="3927" max="3927" width="5" style="63" customWidth="1"/>
    <col min="3928" max="3932" width="0" style="63" hidden="1" customWidth="1"/>
    <col min="3933" max="3933" width="6.33203125" style="63" customWidth="1"/>
    <col min="3934" max="3941" width="0" style="63" hidden="1" customWidth="1"/>
    <col min="3942" max="3942" width="5.6640625" style="63" customWidth="1"/>
    <col min="3943" max="3944" width="0" style="63" hidden="1" customWidth="1"/>
    <col min="3945" max="3945" width="6.33203125" style="63" customWidth="1"/>
    <col min="3946" max="3947" width="0" style="63" hidden="1" customWidth="1"/>
    <col min="3948" max="3948" width="5.33203125" style="63" customWidth="1"/>
    <col min="3949" max="3950" width="0" style="63" hidden="1" customWidth="1"/>
    <col min="3951" max="3951" width="4.88671875" style="63" customWidth="1"/>
    <col min="3952" max="3962" width="0" style="63" hidden="1" customWidth="1"/>
    <col min="3963" max="3963" width="5.33203125" style="63" customWidth="1"/>
    <col min="3964" max="3968" width="0" style="63" hidden="1" customWidth="1"/>
    <col min="3969" max="3969" width="5.88671875" style="63" customWidth="1"/>
    <col min="3970" max="3971" width="0" style="63" hidden="1" customWidth="1"/>
    <col min="3972" max="3972" width="5.5546875" style="63" customWidth="1"/>
    <col min="3973" max="3974" width="0" style="63" hidden="1" customWidth="1"/>
    <col min="3975" max="3975" width="5.33203125" style="63" customWidth="1"/>
    <col min="3976" max="3977" width="0" style="63" hidden="1" customWidth="1"/>
    <col min="3978" max="3978" width="6" style="63" customWidth="1"/>
    <col min="3979" max="3983" width="0" style="63" hidden="1" customWidth="1"/>
    <col min="3984" max="3984" width="5" style="63" customWidth="1"/>
    <col min="3985" max="3986" width="0" style="63" hidden="1" customWidth="1"/>
    <col min="3987" max="3987" width="5.6640625" style="63" customWidth="1"/>
    <col min="3988" max="3989" width="0" style="63" hidden="1" customWidth="1"/>
    <col min="3990" max="3990" width="6.5546875" style="63" customWidth="1"/>
    <col min="3991" max="3992" width="0" style="63" hidden="1" customWidth="1"/>
    <col min="3993" max="3993" width="5" style="63" customWidth="1"/>
    <col min="3994" max="3994" width="0" style="63" hidden="1" customWidth="1"/>
    <col min="3995" max="3995" width="6.33203125" style="63" customWidth="1"/>
    <col min="3996" max="3996" width="11" style="63" customWidth="1"/>
    <col min="3997" max="4000" width="0" style="63" hidden="1" customWidth="1"/>
    <col min="4001" max="4001" width="6.5546875" style="63" customWidth="1"/>
    <col min="4002" max="4003" width="0" style="63" hidden="1" customWidth="1"/>
    <col min="4004" max="4004" width="6.33203125" style="63" customWidth="1"/>
    <col min="4005" max="4006" width="0" style="63" hidden="1" customWidth="1"/>
    <col min="4007" max="4007" width="6.5546875" style="63" customWidth="1"/>
    <col min="4008" max="4009" width="0" style="63" hidden="1" customWidth="1"/>
    <col min="4010" max="4010" width="6.6640625" style="63" customWidth="1"/>
    <col min="4011" max="4012" width="0" style="63" hidden="1" customWidth="1"/>
    <col min="4013" max="4013" width="6.44140625" style="63" customWidth="1"/>
    <col min="4014" max="4015" width="0" style="63" hidden="1" customWidth="1"/>
    <col min="4016" max="4016" width="6.5546875" style="63" customWidth="1"/>
    <col min="4017" max="4018" width="0" style="63" hidden="1" customWidth="1"/>
    <col min="4019" max="4019" width="6.88671875" style="63" customWidth="1"/>
    <col min="4020" max="4024" width="0" style="63" hidden="1" customWidth="1"/>
    <col min="4025" max="4025" width="6.33203125" style="63" customWidth="1"/>
    <col min="4026" max="4027" width="0" style="63" hidden="1" customWidth="1"/>
    <col min="4028" max="4028" width="6.5546875" style="63" customWidth="1"/>
    <col min="4029" max="4030" width="0" style="63" hidden="1" customWidth="1"/>
    <col min="4031" max="4031" width="7.44140625" style="63" customWidth="1"/>
    <col min="4032" max="4032" width="0" style="63" hidden="1" customWidth="1"/>
    <col min="4033" max="4033" width="6.33203125" style="63" customWidth="1"/>
    <col min="4034" max="4034" width="9" style="63" customWidth="1"/>
    <col min="4035" max="4038" width="0" style="63" hidden="1" customWidth="1"/>
    <col min="4039" max="4039" width="9" style="63" customWidth="1"/>
    <col min="4040" max="4041" width="0" style="63" hidden="1" customWidth="1"/>
    <col min="4042" max="4042" width="8.6640625" style="63" customWidth="1"/>
    <col min="4043" max="4044" width="0" style="63" hidden="1" customWidth="1"/>
    <col min="4045" max="4045" width="6.5546875" style="63" customWidth="1"/>
    <col min="4046" max="4047" width="0" style="63" hidden="1" customWidth="1"/>
    <col min="4048" max="4048" width="7" style="63" customWidth="1"/>
    <col min="4049" max="4058" width="0" style="63" hidden="1" customWidth="1"/>
    <col min="4059" max="4059" width="6.33203125" style="63" customWidth="1"/>
    <col min="4060" max="4062" width="9" style="63" customWidth="1"/>
    <col min="4063" max="4063" width="11" style="63" customWidth="1"/>
    <col min="4064" max="4064" width="10.6640625" style="63" customWidth="1"/>
    <col min="4065" max="4065" width="11.5546875" style="63" customWidth="1"/>
    <col min="4066" max="4067" width="8.5546875" style="63" customWidth="1"/>
    <col min="4068" max="4068" width="12.44140625" style="63" customWidth="1"/>
    <col min="4069" max="4069" width="9.5546875" style="63" customWidth="1"/>
    <col min="4070" max="4075" width="11.44140625" style="63" customWidth="1"/>
    <col min="4076" max="4076" width="8.5546875" style="63" customWidth="1"/>
    <col min="4077" max="4078" width="7" style="63" customWidth="1"/>
    <col min="4079" max="4079" width="18.44140625" style="63" customWidth="1"/>
    <col min="4080" max="4080" width="12.5546875" style="63" customWidth="1"/>
    <col min="4081" max="4081" width="9.88671875" style="63" customWidth="1"/>
    <col min="4082" max="4082" width="10.6640625" style="63" customWidth="1"/>
    <col min="4083" max="4083" width="10" style="63" customWidth="1"/>
    <col min="4084" max="4085" width="8.5546875" style="63" customWidth="1"/>
    <col min="4086" max="4086" width="8.33203125" style="63" customWidth="1"/>
    <col min="4087" max="4088" width="12.109375" style="63" customWidth="1"/>
    <col min="4089" max="4089" width="11.109375" style="63" customWidth="1"/>
    <col min="4090" max="4090" width="11.44140625" style="63" customWidth="1"/>
    <col min="4091" max="4092" width="9.109375" style="63" customWidth="1"/>
    <col min="4093" max="4093" width="11.6640625" style="63" customWidth="1"/>
    <col min="4094" max="4096" width="9.109375" style="63" customWidth="1"/>
    <col min="4097" max="4097" width="37.33203125" style="63" customWidth="1"/>
    <col min="4098" max="4098" width="21.88671875" style="63" customWidth="1"/>
    <col min="4099" max="4104" width="9.109375" style="63" customWidth="1"/>
    <col min="4105" max="4161" width="9.109375" style="63"/>
    <col min="4162" max="4162" width="43.33203125" style="63" customWidth="1"/>
    <col min="4163" max="4167" width="0" style="63" hidden="1" customWidth="1"/>
    <col min="4168" max="4168" width="5" style="63" customWidth="1"/>
    <col min="4169" max="4170" width="0" style="63" hidden="1" customWidth="1"/>
    <col min="4171" max="4171" width="5" style="63" customWidth="1"/>
    <col min="4172" max="4173" width="0" style="63" hidden="1" customWidth="1"/>
    <col min="4174" max="4174" width="5" style="63" customWidth="1"/>
    <col min="4175" max="4176" width="0" style="63" hidden="1" customWidth="1"/>
    <col min="4177" max="4177" width="5" style="63" customWidth="1"/>
    <col min="4178" max="4179" width="0" style="63" hidden="1" customWidth="1"/>
    <col min="4180" max="4180" width="5" style="63" customWidth="1"/>
    <col min="4181" max="4182" width="0" style="63" hidden="1" customWidth="1"/>
    <col min="4183" max="4183" width="5" style="63" customWidth="1"/>
    <col min="4184" max="4188" width="0" style="63" hidden="1" customWidth="1"/>
    <col min="4189" max="4189" width="6.33203125" style="63" customWidth="1"/>
    <col min="4190" max="4197" width="0" style="63" hidden="1" customWidth="1"/>
    <col min="4198" max="4198" width="5.6640625" style="63" customWidth="1"/>
    <col min="4199" max="4200" width="0" style="63" hidden="1" customWidth="1"/>
    <col min="4201" max="4201" width="6.33203125" style="63" customWidth="1"/>
    <col min="4202" max="4203" width="0" style="63" hidden="1" customWidth="1"/>
    <col min="4204" max="4204" width="5.33203125" style="63" customWidth="1"/>
    <col min="4205" max="4206" width="0" style="63" hidden="1" customWidth="1"/>
    <col min="4207" max="4207" width="4.88671875" style="63" customWidth="1"/>
    <col min="4208" max="4218" width="0" style="63" hidden="1" customWidth="1"/>
    <col min="4219" max="4219" width="5.33203125" style="63" customWidth="1"/>
    <col min="4220" max="4224" width="0" style="63" hidden="1" customWidth="1"/>
    <col min="4225" max="4225" width="5.88671875" style="63" customWidth="1"/>
    <col min="4226" max="4227" width="0" style="63" hidden="1" customWidth="1"/>
    <col min="4228" max="4228" width="5.5546875" style="63" customWidth="1"/>
    <col min="4229" max="4230" width="0" style="63" hidden="1" customWidth="1"/>
    <col min="4231" max="4231" width="5.33203125" style="63" customWidth="1"/>
    <col min="4232" max="4233" width="0" style="63" hidden="1" customWidth="1"/>
    <col min="4234" max="4234" width="6" style="63" customWidth="1"/>
    <col min="4235" max="4239" width="0" style="63" hidden="1" customWidth="1"/>
    <col min="4240" max="4240" width="5" style="63" customWidth="1"/>
    <col min="4241" max="4242" width="0" style="63" hidden="1" customWidth="1"/>
    <col min="4243" max="4243" width="5.6640625" style="63" customWidth="1"/>
    <col min="4244" max="4245" width="0" style="63" hidden="1" customWidth="1"/>
    <col min="4246" max="4246" width="6.5546875" style="63" customWidth="1"/>
    <col min="4247" max="4248" width="0" style="63" hidden="1" customWidth="1"/>
    <col min="4249" max="4249" width="5" style="63" customWidth="1"/>
    <col min="4250" max="4250" width="0" style="63" hidden="1" customWidth="1"/>
    <col min="4251" max="4251" width="6.33203125" style="63" customWidth="1"/>
    <col min="4252" max="4252" width="11" style="63" customWidth="1"/>
    <col min="4253" max="4256" width="0" style="63" hidden="1" customWidth="1"/>
    <col min="4257" max="4257" width="6.5546875" style="63" customWidth="1"/>
    <col min="4258" max="4259" width="0" style="63" hidden="1" customWidth="1"/>
    <col min="4260" max="4260" width="6.33203125" style="63" customWidth="1"/>
    <col min="4261" max="4262" width="0" style="63" hidden="1" customWidth="1"/>
    <col min="4263" max="4263" width="6.5546875" style="63" customWidth="1"/>
    <col min="4264" max="4265" width="0" style="63" hidden="1" customWidth="1"/>
    <col min="4266" max="4266" width="6.6640625" style="63" customWidth="1"/>
    <col min="4267" max="4268" width="0" style="63" hidden="1" customWidth="1"/>
    <col min="4269" max="4269" width="6.44140625" style="63" customWidth="1"/>
    <col min="4270" max="4271" width="0" style="63" hidden="1" customWidth="1"/>
    <col min="4272" max="4272" width="6.5546875" style="63" customWidth="1"/>
    <col min="4273" max="4274" width="0" style="63" hidden="1" customWidth="1"/>
    <col min="4275" max="4275" width="6.88671875" style="63" customWidth="1"/>
    <col min="4276" max="4280" width="0" style="63" hidden="1" customWidth="1"/>
    <col min="4281" max="4281" width="6.33203125" style="63" customWidth="1"/>
    <col min="4282" max="4283" width="0" style="63" hidden="1" customWidth="1"/>
    <col min="4284" max="4284" width="6.5546875" style="63" customWidth="1"/>
    <col min="4285" max="4286" width="0" style="63" hidden="1" customWidth="1"/>
    <col min="4287" max="4287" width="7.44140625" style="63" customWidth="1"/>
    <col min="4288" max="4288" width="0" style="63" hidden="1" customWidth="1"/>
    <col min="4289" max="4289" width="6.33203125" style="63" customWidth="1"/>
    <col min="4290" max="4290" width="9" style="63" customWidth="1"/>
    <col min="4291" max="4294" width="0" style="63" hidden="1" customWidth="1"/>
    <col min="4295" max="4295" width="9" style="63" customWidth="1"/>
    <col min="4296" max="4297" width="0" style="63" hidden="1" customWidth="1"/>
    <col min="4298" max="4298" width="8.6640625" style="63" customWidth="1"/>
    <col min="4299" max="4300" width="0" style="63" hidden="1" customWidth="1"/>
    <col min="4301" max="4301" width="6.5546875" style="63" customWidth="1"/>
    <col min="4302" max="4303" width="0" style="63" hidden="1" customWidth="1"/>
    <col min="4304" max="4304" width="7" style="63" customWidth="1"/>
    <col min="4305" max="4314" width="0" style="63" hidden="1" customWidth="1"/>
    <col min="4315" max="4315" width="6.33203125" style="63" customWidth="1"/>
    <col min="4316" max="4318" width="9" style="63" customWidth="1"/>
    <col min="4319" max="4319" width="11" style="63" customWidth="1"/>
    <col min="4320" max="4320" width="10.6640625" style="63" customWidth="1"/>
    <col min="4321" max="4321" width="11.5546875" style="63" customWidth="1"/>
    <col min="4322" max="4323" width="8.5546875" style="63" customWidth="1"/>
    <col min="4324" max="4324" width="12.44140625" style="63" customWidth="1"/>
    <col min="4325" max="4325" width="9.5546875" style="63" customWidth="1"/>
    <col min="4326" max="4331" width="11.44140625" style="63" customWidth="1"/>
    <col min="4332" max="4332" width="8.5546875" style="63" customWidth="1"/>
    <col min="4333" max="4334" width="7" style="63" customWidth="1"/>
    <col min="4335" max="4335" width="18.44140625" style="63" customWidth="1"/>
    <col min="4336" max="4336" width="12.5546875" style="63" customWidth="1"/>
    <col min="4337" max="4337" width="9.88671875" style="63" customWidth="1"/>
    <col min="4338" max="4338" width="10.6640625" style="63" customWidth="1"/>
    <col min="4339" max="4339" width="10" style="63" customWidth="1"/>
    <col min="4340" max="4341" width="8.5546875" style="63" customWidth="1"/>
    <col min="4342" max="4342" width="8.33203125" style="63" customWidth="1"/>
    <col min="4343" max="4344" width="12.109375" style="63" customWidth="1"/>
    <col min="4345" max="4345" width="11.109375" style="63" customWidth="1"/>
    <col min="4346" max="4346" width="11.44140625" style="63" customWidth="1"/>
    <col min="4347" max="4348" width="9.109375" style="63" customWidth="1"/>
    <col min="4349" max="4349" width="11.6640625" style="63" customWidth="1"/>
    <col min="4350" max="4352" width="9.109375" style="63" customWidth="1"/>
    <col min="4353" max="4353" width="37.33203125" style="63" customWidth="1"/>
    <col min="4354" max="4354" width="21.88671875" style="63" customWidth="1"/>
    <col min="4355" max="4360" width="9.109375" style="63" customWidth="1"/>
    <col min="4361" max="4417" width="9.109375" style="63"/>
    <col min="4418" max="4418" width="43.33203125" style="63" customWidth="1"/>
    <col min="4419" max="4423" width="0" style="63" hidden="1" customWidth="1"/>
    <col min="4424" max="4424" width="5" style="63" customWidth="1"/>
    <col min="4425" max="4426" width="0" style="63" hidden="1" customWidth="1"/>
    <col min="4427" max="4427" width="5" style="63" customWidth="1"/>
    <col min="4428" max="4429" width="0" style="63" hidden="1" customWidth="1"/>
    <col min="4430" max="4430" width="5" style="63" customWidth="1"/>
    <col min="4431" max="4432" width="0" style="63" hidden="1" customWidth="1"/>
    <col min="4433" max="4433" width="5" style="63" customWidth="1"/>
    <col min="4434" max="4435" width="0" style="63" hidden="1" customWidth="1"/>
    <col min="4436" max="4436" width="5" style="63" customWidth="1"/>
    <col min="4437" max="4438" width="0" style="63" hidden="1" customWidth="1"/>
    <col min="4439" max="4439" width="5" style="63" customWidth="1"/>
    <col min="4440" max="4444" width="0" style="63" hidden="1" customWidth="1"/>
    <col min="4445" max="4445" width="6.33203125" style="63" customWidth="1"/>
    <col min="4446" max="4453" width="0" style="63" hidden="1" customWidth="1"/>
    <col min="4454" max="4454" width="5.6640625" style="63" customWidth="1"/>
    <col min="4455" max="4456" width="0" style="63" hidden="1" customWidth="1"/>
    <col min="4457" max="4457" width="6.33203125" style="63" customWidth="1"/>
    <col min="4458" max="4459" width="0" style="63" hidden="1" customWidth="1"/>
    <col min="4460" max="4460" width="5.33203125" style="63" customWidth="1"/>
    <col min="4461" max="4462" width="0" style="63" hidden="1" customWidth="1"/>
    <col min="4463" max="4463" width="4.88671875" style="63" customWidth="1"/>
    <col min="4464" max="4474" width="0" style="63" hidden="1" customWidth="1"/>
    <col min="4475" max="4475" width="5.33203125" style="63" customWidth="1"/>
    <col min="4476" max="4480" width="0" style="63" hidden="1" customWidth="1"/>
    <col min="4481" max="4481" width="5.88671875" style="63" customWidth="1"/>
    <col min="4482" max="4483" width="0" style="63" hidden="1" customWidth="1"/>
    <col min="4484" max="4484" width="5.5546875" style="63" customWidth="1"/>
    <col min="4485" max="4486" width="0" style="63" hidden="1" customWidth="1"/>
    <col min="4487" max="4487" width="5.33203125" style="63" customWidth="1"/>
    <col min="4488" max="4489" width="0" style="63" hidden="1" customWidth="1"/>
    <col min="4490" max="4490" width="6" style="63" customWidth="1"/>
    <col min="4491" max="4495" width="0" style="63" hidden="1" customWidth="1"/>
    <col min="4496" max="4496" width="5" style="63" customWidth="1"/>
    <col min="4497" max="4498" width="0" style="63" hidden="1" customWidth="1"/>
    <col min="4499" max="4499" width="5.6640625" style="63" customWidth="1"/>
    <col min="4500" max="4501" width="0" style="63" hidden="1" customWidth="1"/>
    <col min="4502" max="4502" width="6.5546875" style="63" customWidth="1"/>
    <col min="4503" max="4504" width="0" style="63" hidden="1" customWidth="1"/>
    <col min="4505" max="4505" width="5" style="63" customWidth="1"/>
    <col min="4506" max="4506" width="0" style="63" hidden="1" customWidth="1"/>
    <col min="4507" max="4507" width="6.33203125" style="63" customWidth="1"/>
    <col min="4508" max="4508" width="11" style="63" customWidth="1"/>
    <col min="4509" max="4512" width="0" style="63" hidden="1" customWidth="1"/>
    <col min="4513" max="4513" width="6.5546875" style="63" customWidth="1"/>
    <col min="4514" max="4515" width="0" style="63" hidden="1" customWidth="1"/>
    <col min="4516" max="4516" width="6.33203125" style="63" customWidth="1"/>
    <col min="4517" max="4518" width="0" style="63" hidden="1" customWidth="1"/>
    <col min="4519" max="4519" width="6.5546875" style="63" customWidth="1"/>
    <col min="4520" max="4521" width="0" style="63" hidden="1" customWidth="1"/>
    <col min="4522" max="4522" width="6.6640625" style="63" customWidth="1"/>
    <col min="4523" max="4524" width="0" style="63" hidden="1" customWidth="1"/>
    <col min="4525" max="4525" width="6.44140625" style="63" customWidth="1"/>
    <col min="4526" max="4527" width="0" style="63" hidden="1" customWidth="1"/>
    <col min="4528" max="4528" width="6.5546875" style="63" customWidth="1"/>
    <col min="4529" max="4530" width="0" style="63" hidden="1" customWidth="1"/>
    <col min="4531" max="4531" width="6.88671875" style="63" customWidth="1"/>
    <col min="4532" max="4536" width="0" style="63" hidden="1" customWidth="1"/>
    <col min="4537" max="4537" width="6.33203125" style="63" customWidth="1"/>
    <col min="4538" max="4539" width="0" style="63" hidden="1" customWidth="1"/>
    <col min="4540" max="4540" width="6.5546875" style="63" customWidth="1"/>
    <col min="4541" max="4542" width="0" style="63" hidden="1" customWidth="1"/>
    <col min="4543" max="4543" width="7.44140625" style="63" customWidth="1"/>
    <col min="4544" max="4544" width="0" style="63" hidden="1" customWidth="1"/>
    <col min="4545" max="4545" width="6.33203125" style="63" customWidth="1"/>
    <col min="4546" max="4546" width="9" style="63" customWidth="1"/>
    <col min="4547" max="4550" width="0" style="63" hidden="1" customWidth="1"/>
    <col min="4551" max="4551" width="9" style="63" customWidth="1"/>
    <col min="4552" max="4553" width="0" style="63" hidden="1" customWidth="1"/>
    <col min="4554" max="4554" width="8.6640625" style="63" customWidth="1"/>
    <col min="4555" max="4556" width="0" style="63" hidden="1" customWidth="1"/>
    <col min="4557" max="4557" width="6.5546875" style="63" customWidth="1"/>
    <col min="4558" max="4559" width="0" style="63" hidden="1" customWidth="1"/>
    <col min="4560" max="4560" width="7" style="63" customWidth="1"/>
    <col min="4561" max="4570" width="0" style="63" hidden="1" customWidth="1"/>
    <col min="4571" max="4571" width="6.33203125" style="63" customWidth="1"/>
    <col min="4572" max="4574" width="9" style="63" customWidth="1"/>
    <col min="4575" max="4575" width="11" style="63" customWidth="1"/>
    <col min="4576" max="4576" width="10.6640625" style="63" customWidth="1"/>
    <col min="4577" max="4577" width="11.5546875" style="63" customWidth="1"/>
    <col min="4578" max="4579" width="8.5546875" style="63" customWidth="1"/>
    <col min="4580" max="4580" width="12.44140625" style="63" customWidth="1"/>
    <col min="4581" max="4581" width="9.5546875" style="63" customWidth="1"/>
    <col min="4582" max="4587" width="11.44140625" style="63" customWidth="1"/>
    <col min="4588" max="4588" width="8.5546875" style="63" customWidth="1"/>
    <col min="4589" max="4590" width="7" style="63" customWidth="1"/>
    <col min="4591" max="4591" width="18.44140625" style="63" customWidth="1"/>
    <col min="4592" max="4592" width="12.5546875" style="63" customWidth="1"/>
    <col min="4593" max="4593" width="9.88671875" style="63" customWidth="1"/>
    <col min="4594" max="4594" width="10.6640625" style="63" customWidth="1"/>
    <col min="4595" max="4595" width="10" style="63" customWidth="1"/>
    <col min="4596" max="4597" width="8.5546875" style="63" customWidth="1"/>
    <col min="4598" max="4598" width="8.33203125" style="63" customWidth="1"/>
    <col min="4599" max="4600" width="12.109375" style="63" customWidth="1"/>
    <col min="4601" max="4601" width="11.109375" style="63" customWidth="1"/>
    <col min="4602" max="4602" width="11.44140625" style="63" customWidth="1"/>
    <col min="4603" max="4604" width="9.109375" style="63" customWidth="1"/>
    <col min="4605" max="4605" width="11.6640625" style="63" customWidth="1"/>
    <col min="4606" max="4608" width="9.109375" style="63" customWidth="1"/>
    <col min="4609" max="4609" width="37.33203125" style="63" customWidth="1"/>
    <col min="4610" max="4610" width="21.88671875" style="63" customWidth="1"/>
    <col min="4611" max="4616" width="9.109375" style="63" customWidth="1"/>
    <col min="4617" max="4673" width="9.109375" style="63"/>
    <col min="4674" max="4674" width="43.33203125" style="63" customWidth="1"/>
    <col min="4675" max="4679" width="0" style="63" hidden="1" customWidth="1"/>
    <col min="4680" max="4680" width="5" style="63" customWidth="1"/>
    <col min="4681" max="4682" width="0" style="63" hidden="1" customWidth="1"/>
    <col min="4683" max="4683" width="5" style="63" customWidth="1"/>
    <col min="4684" max="4685" width="0" style="63" hidden="1" customWidth="1"/>
    <col min="4686" max="4686" width="5" style="63" customWidth="1"/>
    <col min="4687" max="4688" width="0" style="63" hidden="1" customWidth="1"/>
    <col min="4689" max="4689" width="5" style="63" customWidth="1"/>
    <col min="4690" max="4691" width="0" style="63" hidden="1" customWidth="1"/>
    <col min="4692" max="4692" width="5" style="63" customWidth="1"/>
    <col min="4693" max="4694" width="0" style="63" hidden="1" customWidth="1"/>
    <col min="4695" max="4695" width="5" style="63" customWidth="1"/>
    <col min="4696" max="4700" width="0" style="63" hidden="1" customWidth="1"/>
    <col min="4701" max="4701" width="6.33203125" style="63" customWidth="1"/>
    <col min="4702" max="4709" width="0" style="63" hidden="1" customWidth="1"/>
    <col min="4710" max="4710" width="5.6640625" style="63" customWidth="1"/>
    <col min="4711" max="4712" width="0" style="63" hidden="1" customWidth="1"/>
    <col min="4713" max="4713" width="6.33203125" style="63" customWidth="1"/>
    <col min="4714" max="4715" width="0" style="63" hidden="1" customWidth="1"/>
    <col min="4716" max="4716" width="5.33203125" style="63" customWidth="1"/>
    <col min="4717" max="4718" width="0" style="63" hidden="1" customWidth="1"/>
    <col min="4719" max="4719" width="4.88671875" style="63" customWidth="1"/>
    <col min="4720" max="4730" width="0" style="63" hidden="1" customWidth="1"/>
    <col min="4731" max="4731" width="5.33203125" style="63" customWidth="1"/>
    <col min="4732" max="4736" width="0" style="63" hidden="1" customWidth="1"/>
    <col min="4737" max="4737" width="5.88671875" style="63" customWidth="1"/>
    <col min="4738" max="4739" width="0" style="63" hidden="1" customWidth="1"/>
    <col min="4740" max="4740" width="5.5546875" style="63" customWidth="1"/>
    <col min="4741" max="4742" width="0" style="63" hidden="1" customWidth="1"/>
    <col min="4743" max="4743" width="5.33203125" style="63" customWidth="1"/>
    <col min="4744" max="4745" width="0" style="63" hidden="1" customWidth="1"/>
    <col min="4746" max="4746" width="6" style="63" customWidth="1"/>
    <col min="4747" max="4751" width="0" style="63" hidden="1" customWidth="1"/>
    <col min="4752" max="4752" width="5" style="63" customWidth="1"/>
    <col min="4753" max="4754" width="0" style="63" hidden="1" customWidth="1"/>
    <col min="4755" max="4755" width="5.6640625" style="63" customWidth="1"/>
    <col min="4756" max="4757" width="0" style="63" hidden="1" customWidth="1"/>
    <col min="4758" max="4758" width="6.5546875" style="63" customWidth="1"/>
    <col min="4759" max="4760" width="0" style="63" hidden="1" customWidth="1"/>
    <col min="4761" max="4761" width="5" style="63" customWidth="1"/>
    <col min="4762" max="4762" width="0" style="63" hidden="1" customWidth="1"/>
    <col min="4763" max="4763" width="6.33203125" style="63" customWidth="1"/>
    <col min="4764" max="4764" width="11" style="63" customWidth="1"/>
    <col min="4765" max="4768" width="0" style="63" hidden="1" customWidth="1"/>
    <col min="4769" max="4769" width="6.5546875" style="63" customWidth="1"/>
    <col min="4770" max="4771" width="0" style="63" hidden="1" customWidth="1"/>
    <col min="4772" max="4772" width="6.33203125" style="63" customWidth="1"/>
    <col min="4773" max="4774" width="0" style="63" hidden="1" customWidth="1"/>
    <col min="4775" max="4775" width="6.5546875" style="63" customWidth="1"/>
    <col min="4776" max="4777" width="0" style="63" hidden="1" customWidth="1"/>
    <col min="4778" max="4778" width="6.6640625" style="63" customWidth="1"/>
    <col min="4779" max="4780" width="0" style="63" hidden="1" customWidth="1"/>
    <col min="4781" max="4781" width="6.44140625" style="63" customWidth="1"/>
    <col min="4782" max="4783" width="0" style="63" hidden="1" customWidth="1"/>
    <col min="4784" max="4784" width="6.5546875" style="63" customWidth="1"/>
    <col min="4785" max="4786" width="0" style="63" hidden="1" customWidth="1"/>
    <col min="4787" max="4787" width="6.88671875" style="63" customWidth="1"/>
    <col min="4788" max="4792" width="0" style="63" hidden="1" customWidth="1"/>
    <col min="4793" max="4793" width="6.33203125" style="63" customWidth="1"/>
    <col min="4794" max="4795" width="0" style="63" hidden="1" customWidth="1"/>
    <col min="4796" max="4796" width="6.5546875" style="63" customWidth="1"/>
    <col min="4797" max="4798" width="0" style="63" hidden="1" customWidth="1"/>
    <col min="4799" max="4799" width="7.44140625" style="63" customWidth="1"/>
    <col min="4800" max="4800" width="0" style="63" hidden="1" customWidth="1"/>
    <col min="4801" max="4801" width="6.33203125" style="63" customWidth="1"/>
    <col min="4802" max="4802" width="9" style="63" customWidth="1"/>
    <col min="4803" max="4806" width="0" style="63" hidden="1" customWidth="1"/>
    <col min="4807" max="4807" width="9" style="63" customWidth="1"/>
    <col min="4808" max="4809" width="0" style="63" hidden="1" customWidth="1"/>
    <col min="4810" max="4810" width="8.6640625" style="63" customWidth="1"/>
    <col min="4811" max="4812" width="0" style="63" hidden="1" customWidth="1"/>
    <col min="4813" max="4813" width="6.5546875" style="63" customWidth="1"/>
    <col min="4814" max="4815" width="0" style="63" hidden="1" customWidth="1"/>
    <col min="4816" max="4816" width="7" style="63" customWidth="1"/>
    <col min="4817" max="4826" width="0" style="63" hidden="1" customWidth="1"/>
    <col min="4827" max="4827" width="6.33203125" style="63" customWidth="1"/>
    <col min="4828" max="4830" width="9" style="63" customWidth="1"/>
    <col min="4831" max="4831" width="11" style="63" customWidth="1"/>
    <col min="4832" max="4832" width="10.6640625" style="63" customWidth="1"/>
    <col min="4833" max="4833" width="11.5546875" style="63" customWidth="1"/>
    <col min="4834" max="4835" width="8.5546875" style="63" customWidth="1"/>
    <col min="4836" max="4836" width="12.44140625" style="63" customWidth="1"/>
    <col min="4837" max="4837" width="9.5546875" style="63" customWidth="1"/>
    <col min="4838" max="4843" width="11.44140625" style="63" customWidth="1"/>
    <col min="4844" max="4844" width="8.5546875" style="63" customWidth="1"/>
    <col min="4845" max="4846" width="7" style="63" customWidth="1"/>
    <col min="4847" max="4847" width="18.44140625" style="63" customWidth="1"/>
    <col min="4848" max="4848" width="12.5546875" style="63" customWidth="1"/>
    <col min="4849" max="4849" width="9.88671875" style="63" customWidth="1"/>
    <col min="4850" max="4850" width="10.6640625" style="63" customWidth="1"/>
    <col min="4851" max="4851" width="10" style="63" customWidth="1"/>
    <col min="4852" max="4853" width="8.5546875" style="63" customWidth="1"/>
    <col min="4854" max="4854" width="8.33203125" style="63" customWidth="1"/>
    <col min="4855" max="4856" width="12.109375" style="63" customWidth="1"/>
    <col min="4857" max="4857" width="11.109375" style="63" customWidth="1"/>
    <col min="4858" max="4858" width="11.44140625" style="63" customWidth="1"/>
    <col min="4859" max="4860" width="9.109375" style="63" customWidth="1"/>
    <col min="4861" max="4861" width="11.6640625" style="63" customWidth="1"/>
    <col min="4862" max="4864" width="9.109375" style="63" customWidth="1"/>
    <col min="4865" max="4865" width="37.33203125" style="63" customWidth="1"/>
    <col min="4866" max="4866" width="21.88671875" style="63" customWidth="1"/>
    <col min="4867" max="4872" width="9.109375" style="63" customWidth="1"/>
    <col min="4873" max="4929" width="9.109375" style="63"/>
    <col min="4930" max="4930" width="43.33203125" style="63" customWidth="1"/>
    <col min="4931" max="4935" width="0" style="63" hidden="1" customWidth="1"/>
    <col min="4936" max="4936" width="5" style="63" customWidth="1"/>
    <col min="4937" max="4938" width="0" style="63" hidden="1" customWidth="1"/>
    <col min="4939" max="4939" width="5" style="63" customWidth="1"/>
    <col min="4940" max="4941" width="0" style="63" hidden="1" customWidth="1"/>
    <col min="4942" max="4942" width="5" style="63" customWidth="1"/>
    <col min="4943" max="4944" width="0" style="63" hidden="1" customWidth="1"/>
    <col min="4945" max="4945" width="5" style="63" customWidth="1"/>
    <col min="4946" max="4947" width="0" style="63" hidden="1" customWidth="1"/>
    <col min="4948" max="4948" width="5" style="63" customWidth="1"/>
    <col min="4949" max="4950" width="0" style="63" hidden="1" customWidth="1"/>
    <col min="4951" max="4951" width="5" style="63" customWidth="1"/>
    <col min="4952" max="4956" width="0" style="63" hidden="1" customWidth="1"/>
    <col min="4957" max="4957" width="6.33203125" style="63" customWidth="1"/>
    <col min="4958" max="4965" width="0" style="63" hidden="1" customWidth="1"/>
    <col min="4966" max="4966" width="5.6640625" style="63" customWidth="1"/>
    <col min="4967" max="4968" width="0" style="63" hidden="1" customWidth="1"/>
    <col min="4969" max="4969" width="6.33203125" style="63" customWidth="1"/>
    <col min="4970" max="4971" width="0" style="63" hidden="1" customWidth="1"/>
    <col min="4972" max="4972" width="5.33203125" style="63" customWidth="1"/>
    <col min="4973" max="4974" width="0" style="63" hidden="1" customWidth="1"/>
    <col min="4975" max="4975" width="4.88671875" style="63" customWidth="1"/>
    <col min="4976" max="4986" width="0" style="63" hidden="1" customWidth="1"/>
    <col min="4987" max="4987" width="5.33203125" style="63" customWidth="1"/>
    <col min="4988" max="4992" width="0" style="63" hidden="1" customWidth="1"/>
    <col min="4993" max="4993" width="5.88671875" style="63" customWidth="1"/>
    <col min="4994" max="4995" width="0" style="63" hidden="1" customWidth="1"/>
    <col min="4996" max="4996" width="5.5546875" style="63" customWidth="1"/>
    <col min="4997" max="4998" width="0" style="63" hidden="1" customWidth="1"/>
    <col min="4999" max="4999" width="5.33203125" style="63" customWidth="1"/>
    <col min="5000" max="5001" width="0" style="63" hidden="1" customWidth="1"/>
    <col min="5002" max="5002" width="6" style="63" customWidth="1"/>
    <col min="5003" max="5007" width="0" style="63" hidden="1" customWidth="1"/>
    <col min="5008" max="5008" width="5" style="63" customWidth="1"/>
    <col min="5009" max="5010" width="0" style="63" hidden="1" customWidth="1"/>
    <col min="5011" max="5011" width="5.6640625" style="63" customWidth="1"/>
    <col min="5012" max="5013" width="0" style="63" hidden="1" customWidth="1"/>
    <col min="5014" max="5014" width="6.5546875" style="63" customWidth="1"/>
    <col min="5015" max="5016" width="0" style="63" hidden="1" customWidth="1"/>
    <col min="5017" max="5017" width="5" style="63" customWidth="1"/>
    <col min="5018" max="5018" width="0" style="63" hidden="1" customWidth="1"/>
    <col min="5019" max="5019" width="6.33203125" style="63" customWidth="1"/>
    <col min="5020" max="5020" width="11" style="63" customWidth="1"/>
    <col min="5021" max="5024" width="0" style="63" hidden="1" customWidth="1"/>
    <col min="5025" max="5025" width="6.5546875" style="63" customWidth="1"/>
    <col min="5026" max="5027" width="0" style="63" hidden="1" customWidth="1"/>
    <col min="5028" max="5028" width="6.33203125" style="63" customWidth="1"/>
    <col min="5029" max="5030" width="0" style="63" hidden="1" customWidth="1"/>
    <col min="5031" max="5031" width="6.5546875" style="63" customWidth="1"/>
    <col min="5032" max="5033" width="0" style="63" hidden="1" customWidth="1"/>
    <col min="5034" max="5034" width="6.6640625" style="63" customWidth="1"/>
    <col min="5035" max="5036" width="0" style="63" hidden="1" customWidth="1"/>
    <col min="5037" max="5037" width="6.44140625" style="63" customWidth="1"/>
    <col min="5038" max="5039" width="0" style="63" hidden="1" customWidth="1"/>
    <col min="5040" max="5040" width="6.5546875" style="63" customWidth="1"/>
    <col min="5041" max="5042" width="0" style="63" hidden="1" customWidth="1"/>
    <col min="5043" max="5043" width="6.88671875" style="63" customWidth="1"/>
    <col min="5044" max="5048" width="0" style="63" hidden="1" customWidth="1"/>
    <col min="5049" max="5049" width="6.33203125" style="63" customWidth="1"/>
    <col min="5050" max="5051" width="0" style="63" hidden="1" customWidth="1"/>
    <col min="5052" max="5052" width="6.5546875" style="63" customWidth="1"/>
    <col min="5053" max="5054" width="0" style="63" hidden="1" customWidth="1"/>
    <col min="5055" max="5055" width="7.44140625" style="63" customWidth="1"/>
    <col min="5056" max="5056" width="0" style="63" hidden="1" customWidth="1"/>
    <col min="5057" max="5057" width="6.33203125" style="63" customWidth="1"/>
    <col min="5058" max="5058" width="9" style="63" customWidth="1"/>
    <col min="5059" max="5062" width="0" style="63" hidden="1" customWidth="1"/>
    <col min="5063" max="5063" width="9" style="63" customWidth="1"/>
    <col min="5064" max="5065" width="0" style="63" hidden="1" customWidth="1"/>
    <col min="5066" max="5066" width="8.6640625" style="63" customWidth="1"/>
    <col min="5067" max="5068" width="0" style="63" hidden="1" customWidth="1"/>
    <col min="5069" max="5069" width="6.5546875" style="63" customWidth="1"/>
    <col min="5070" max="5071" width="0" style="63" hidden="1" customWidth="1"/>
    <col min="5072" max="5072" width="7" style="63" customWidth="1"/>
    <col min="5073" max="5082" width="0" style="63" hidden="1" customWidth="1"/>
    <col min="5083" max="5083" width="6.33203125" style="63" customWidth="1"/>
    <col min="5084" max="5086" width="9" style="63" customWidth="1"/>
    <col min="5087" max="5087" width="11" style="63" customWidth="1"/>
    <col min="5088" max="5088" width="10.6640625" style="63" customWidth="1"/>
    <col min="5089" max="5089" width="11.5546875" style="63" customWidth="1"/>
    <col min="5090" max="5091" width="8.5546875" style="63" customWidth="1"/>
    <col min="5092" max="5092" width="12.44140625" style="63" customWidth="1"/>
    <col min="5093" max="5093" width="9.5546875" style="63" customWidth="1"/>
    <col min="5094" max="5099" width="11.44140625" style="63" customWidth="1"/>
    <col min="5100" max="5100" width="8.5546875" style="63" customWidth="1"/>
    <col min="5101" max="5102" width="7" style="63" customWidth="1"/>
    <col min="5103" max="5103" width="18.44140625" style="63" customWidth="1"/>
    <col min="5104" max="5104" width="12.5546875" style="63" customWidth="1"/>
    <col min="5105" max="5105" width="9.88671875" style="63" customWidth="1"/>
    <col min="5106" max="5106" width="10.6640625" style="63" customWidth="1"/>
    <col min="5107" max="5107" width="10" style="63" customWidth="1"/>
    <col min="5108" max="5109" width="8.5546875" style="63" customWidth="1"/>
    <col min="5110" max="5110" width="8.33203125" style="63" customWidth="1"/>
    <col min="5111" max="5112" width="12.109375" style="63" customWidth="1"/>
    <col min="5113" max="5113" width="11.109375" style="63" customWidth="1"/>
    <col min="5114" max="5114" width="11.44140625" style="63" customWidth="1"/>
    <col min="5115" max="5116" width="9.109375" style="63" customWidth="1"/>
    <col min="5117" max="5117" width="11.6640625" style="63" customWidth="1"/>
    <col min="5118" max="5120" width="9.109375" style="63" customWidth="1"/>
    <col min="5121" max="5121" width="37.33203125" style="63" customWidth="1"/>
    <col min="5122" max="5122" width="21.88671875" style="63" customWidth="1"/>
    <col min="5123" max="5128" width="9.109375" style="63" customWidth="1"/>
    <col min="5129" max="5185" width="9.109375" style="63"/>
    <col min="5186" max="5186" width="43.33203125" style="63" customWidth="1"/>
    <col min="5187" max="5191" width="0" style="63" hidden="1" customWidth="1"/>
    <col min="5192" max="5192" width="5" style="63" customWidth="1"/>
    <col min="5193" max="5194" width="0" style="63" hidden="1" customWidth="1"/>
    <col min="5195" max="5195" width="5" style="63" customWidth="1"/>
    <col min="5196" max="5197" width="0" style="63" hidden="1" customWidth="1"/>
    <col min="5198" max="5198" width="5" style="63" customWidth="1"/>
    <col min="5199" max="5200" width="0" style="63" hidden="1" customWidth="1"/>
    <col min="5201" max="5201" width="5" style="63" customWidth="1"/>
    <col min="5202" max="5203" width="0" style="63" hidden="1" customWidth="1"/>
    <col min="5204" max="5204" width="5" style="63" customWidth="1"/>
    <col min="5205" max="5206" width="0" style="63" hidden="1" customWidth="1"/>
    <col min="5207" max="5207" width="5" style="63" customWidth="1"/>
    <col min="5208" max="5212" width="0" style="63" hidden="1" customWidth="1"/>
    <col min="5213" max="5213" width="6.33203125" style="63" customWidth="1"/>
    <col min="5214" max="5221" width="0" style="63" hidden="1" customWidth="1"/>
    <col min="5222" max="5222" width="5.6640625" style="63" customWidth="1"/>
    <col min="5223" max="5224" width="0" style="63" hidden="1" customWidth="1"/>
    <col min="5225" max="5225" width="6.33203125" style="63" customWidth="1"/>
    <col min="5226" max="5227" width="0" style="63" hidden="1" customWidth="1"/>
    <col min="5228" max="5228" width="5.33203125" style="63" customWidth="1"/>
    <col min="5229" max="5230" width="0" style="63" hidden="1" customWidth="1"/>
    <col min="5231" max="5231" width="4.88671875" style="63" customWidth="1"/>
    <col min="5232" max="5242" width="0" style="63" hidden="1" customWidth="1"/>
    <col min="5243" max="5243" width="5.33203125" style="63" customWidth="1"/>
    <col min="5244" max="5248" width="0" style="63" hidden="1" customWidth="1"/>
    <col min="5249" max="5249" width="5.88671875" style="63" customWidth="1"/>
    <col min="5250" max="5251" width="0" style="63" hidden="1" customWidth="1"/>
    <col min="5252" max="5252" width="5.5546875" style="63" customWidth="1"/>
    <col min="5253" max="5254" width="0" style="63" hidden="1" customWidth="1"/>
    <col min="5255" max="5255" width="5.33203125" style="63" customWidth="1"/>
    <col min="5256" max="5257" width="0" style="63" hidden="1" customWidth="1"/>
    <col min="5258" max="5258" width="6" style="63" customWidth="1"/>
    <col min="5259" max="5263" width="0" style="63" hidden="1" customWidth="1"/>
    <col min="5264" max="5264" width="5" style="63" customWidth="1"/>
    <col min="5265" max="5266" width="0" style="63" hidden="1" customWidth="1"/>
    <col min="5267" max="5267" width="5.6640625" style="63" customWidth="1"/>
    <col min="5268" max="5269" width="0" style="63" hidden="1" customWidth="1"/>
    <col min="5270" max="5270" width="6.5546875" style="63" customWidth="1"/>
    <col min="5271" max="5272" width="0" style="63" hidden="1" customWidth="1"/>
    <col min="5273" max="5273" width="5" style="63" customWidth="1"/>
    <col min="5274" max="5274" width="0" style="63" hidden="1" customWidth="1"/>
    <col min="5275" max="5275" width="6.33203125" style="63" customWidth="1"/>
    <col min="5276" max="5276" width="11" style="63" customWidth="1"/>
    <col min="5277" max="5280" width="0" style="63" hidden="1" customWidth="1"/>
    <col min="5281" max="5281" width="6.5546875" style="63" customWidth="1"/>
    <col min="5282" max="5283" width="0" style="63" hidden="1" customWidth="1"/>
    <col min="5284" max="5284" width="6.33203125" style="63" customWidth="1"/>
    <col min="5285" max="5286" width="0" style="63" hidden="1" customWidth="1"/>
    <col min="5287" max="5287" width="6.5546875" style="63" customWidth="1"/>
    <col min="5288" max="5289" width="0" style="63" hidden="1" customWidth="1"/>
    <col min="5290" max="5290" width="6.6640625" style="63" customWidth="1"/>
    <col min="5291" max="5292" width="0" style="63" hidden="1" customWidth="1"/>
    <col min="5293" max="5293" width="6.44140625" style="63" customWidth="1"/>
    <col min="5294" max="5295" width="0" style="63" hidden="1" customWidth="1"/>
    <col min="5296" max="5296" width="6.5546875" style="63" customWidth="1"/>
    <col min="5297" max="5298" width="0" style="63" hidden="1" customWidth="1"/>
    <col min="5299" max="5299" width="6.88671875" style="63" customWidth="1"/>
    <col min="5300" max="5304" width="0" style="63" hidden="1" customWidth="1"/>
    <col min="5305" max="5305" width="6.33203125" style="63" customWidth="1"/>
    <col min="5306" max="5307" width="0" style="63" hidden="1" customWidth="1"/>
    <col min="5308" max="5308" width="6.5546875" style="63" customWidth="1"/>
    <col min="5309" max="5310" width="0" style="63" hidden="1" customWidth="1"/>
    <col min="5311" max="5311" width="7.44140625" style="63" customWidth="1"/>
    <col min="5312" max="5312" width="0" style="63" hidden="1" customWidth="1"/>
    <col min="5313" max="5313" width="6.33203125" style="63" customWidth="1"/>
    <col min="5314" max="5314" width="9" style="63" customWidth="1"/>
    <col min="5315" max="5318" width="0" style="63" hidden="1" customWidth="1"/>
    <col min="5319" max="5319" width="9" style="63" customWidth="1"/>
    <col min="5320" max="5321" width="0" style="63" hidden="1" customWidth="1"/>
    <col min="5322" max="5322" width="8.6640625" style="63" customWidth="1"/>
    <col min="5323" max="5324" width="0" style="63" hidden="1" customWidth="1"/>
    <col min="5325" max="5325" width="6.5546875" style="63" customWidth="1"/>
    <col min="5326" max="5327" width="0" style="63" hidden="1" customWidth="1"/>
    <col min="5328" max="5328" width="7" style="63" customWidth="1"/>
    <col min="5329" max="5338" width="0" style="63" hidden="1" customWidth="1"/>
    <col min="5339" max="5339" width="6.33203125" style="63" customWidth="1"/>
    <col min="5340" max="5342" width="9" style="63" customWidth="1"/>
    <col min="5343" max="5343" width="11" style="63" customWidth="1"/>
    <col min="5344" max="5344" width="10.6640625" style="63" customWidth="1"/>
    <col min="5345" max="5345" width="11.5546875" style="63" customWidth="1"/>
    <col min="5346" max="5347" width="8.5546875" style="63" customWidth="1"/>
    <col min="5348" max="5348" width="12.44140625" style="63" customWidth="1"/>
    <col min="5349" max="5349" width="9.5546875" style="63" customWidth="1"/>
    <col min="5350" max="5355" width="11.44140625" style="63" customWidth="1"/>
    <col min="5356" max="5356" width="8.5546875" style="63" customWidth="1"/>
    <col min="5357" max="5358" width="7" style="63" customWidth="1"/>
    <col min="5359" max="5359" width="18.44140625" style="63" customWidth="1"/>
    <col min="5360" max="5360" width="12.5546875" style="63" customWidth="1"/>
    <col min="5361" max="5361" width="9.88671875" style="63" customWidth="1"/>
    <col min="5362" max="5362" width="10.6640625" style="63" customWidth="1"/>
    <col min="5363" max="5363" width="10" style="63" customWidth="1"/>
    <col min="5364" max="5365" width="8.5546875" style="63" customWidth="1"/>
    <col min="5366" max="5366" width="8.33203125" style="63" customWidth="1"/>
    <col min="5367" max="5368" width="12.109375" style="63" customWidth="1"/>
    <col min="5369" max="5369" width="11.109375" style="63" customWidth="1"/>
    <col min="5370" max="5370" width="11.44140625" style="63" customWidth="1"/>
    <col min="5371" max="5372" width="9.109375" style="63" customWidth="1"/>
    <col min="5373" max="5373" width="11.6640625" style="63" customWidth="1"/>
    <col min="5374" max="5376" width="9.109375" style="63" customWidth="1"/>
    <col min="5377" max="5377" width="37.33203125" style="63" customWidth="1"/>
    <col min="5378" max="5378" width="21.88671875" style="63" customWidth="1"/>
    <col min="5379" max="5384" width="9.109375" style="63" customWidth="1"/>
    <col min="5385" max="5441" width="9.109375" style="63"/>
    <col min="5442" max="5442" width="43.33203125" style="63" customWidth="1"/>
    <col min="5443" max="5447" width="0" style="63" hidden="1" customWidth="1"/>
    <col min="5448" max="5448" width="5" style="63" customWidth="1"/>
    <col min="5449" max="5450" width="0" style="63" hidden="1" customWidth="1"/>
    <col min="5451" max="5451" width="5" style="63" customWidth="1"/>
    <col min="5452" max="5453" width="0" style="63" hidden="1" customWidth="1"/>
    <col min="5454" max="5454" width="5" style="63" customWidth="1"/>
    <col min="5455" max="5456" width="0" style="63" hidden="1" customWidth="1"/>
    <col min="5457" max="5457" width="5" style="63" customWidth="1"/>
    <col min="5458" max="5459" width="0" style="63" hidden="1" customWidth="1"/>
    <col min="5460" max="5460" width="5" style="63" customWidth="1"/>
    <col min="5461" max="5462" width="0" style="63" hidden="1" customWidth="1"/>
    <col min="5463" max="5463" width="5" style="63" customWidth="1"/>
    <col min="5464" max="5468" width="0" style="63" hidden="1" customWidth="1"/>
    <col min="5469" max="5469" width="6.33203125" style="63" customWidth="1"/>
    <col min="5470" max="5477" width="0" style="63" hidden="1" customWidth="1"/>
    <col min="5478" max="5478" width="5.6640625" style="63" customWidth="1"/>
    <col min="5479" max="5480" width="0" style="63" hidden="1" customWidth="1"/>
    <col min="5481" max="5481" width="6.33203125" style="63" customWidth="1"/>
    <col min="5482" max="5483" width="0" style="63" hidden="1" customWidth="1"/>
    <col min="5484" max="5484" width="5.33203125" style="63" customWidth="1"/>
    <col min="5485" max="5486" width="0" style="63" hidden="1" customWidth="1"/>
    <col min="5487" max="5487" width="4.88671875" style="63" customWidth="1"/>
    <col min="5488" max="5498" width="0" style="63" hidden="1" customWidth="1"/>
    <col min="5499" max="5499" width="5.33203125" style="63" customWidth="1"/>
    <col min="5500" max="5504" width="0" style="63" hidden="1" customWidth="1"/>
    <col min="5505" max="5505" width="5.88671875" style="63" customWidth="1"/>
    <col min="5506" max="5507" width="0" style="63" hidden="1" customWidth="1"/>
    <col min="5508" max="5508" width="5.5546875" style="63" customWidth="1"/>
    <col min="5509" max="5510" width="0" style="63" hidden="1" customWidth="1"/>
    <col min="5511" max="5511" width="5.33203125" style="63" customWidth="1"/>
    <col min="5512" max="5513" width="0" style="63" hidden="1" customWidth="1"/>
    <col min="5514" max="5514" width="6" style="63" customWidth="1"/>
    <col min="5515" max="5519" width="0" style="63" hidden="1" customWidth="1"/>
    <col min="5520" max="5520" width="5" style="63" customWidth="1"/>
    <col min="5521" max="5522" width="0" style="63" hidden="1" customWidth="1"/>
    <col min="5523" max="5523" width="5.6640625" style="63" customWidth="1"/>
    <col min="5524" max="5525" width="0" style="63" hidden="1" customWidth="1"/>
    <col min="5526" max="5526" width="6.5546875" style="63" customWidth="1"/>
    <col min="5527" max="5528" width="0" style="63" hidden="1" customWidth="1"/>
    <col min="5529" max="5529" width="5" style="63" customWidth="1"/>
    <col min="5530" max="5530" width="0" style="63" hidden="1" customWidth="1"/>
    <col min="5531" max="5531" width="6.33203125" style="63" customWidth="1"/>
    <col min="5532" max="5532" width="11" style="63" customWidth="1"/>
    <col min="5533" max="5536" width="0" style="63" hidden="1" customWidth="1"/>
    <col min="5537" max="5537" width="6.5546875" style="63" customWidth="1"/>
    <col min="5538" max="5539" width="0" style="63" hidden="1" customWidth="1"/>
    <col min="5540" max="5540" width="6.33203125" style="63" customWidth="1"/>
    <col min="5541" max="5542" width="0" style="63" hidden="1" customWidth="1"/>
    <col min="5543" max="5543" width="6.5546875" style="63" customWidth="1"/>
    <col min="5544" max="5545" width="0" style="63" hidden="1" customWidth="1"/>
    <col min="5546" max="5546" width="6.6640625" style="63" customWidth="1"/>
    <col min="5547" max="5548" width="0" style="63" hidden="1" customWidth="1"/>
    <col min="5549" max="5549" width="6.44140625" style="63" customWidth="1"/>
    <col min="5550" max="5551" width="0" style="63" hidden="1" customWidth="1"/>
    <col min="5552" max="5552" width="6.5546875" style="63" customWidth="1"/>
    <col min="5553" max="5554" width="0" style="63" hidden="1" customWidth="1"/>
    <col min="5555" max="5555" width="6.88671875" style="63" customWidth="1"/>
    <col min="5556" max="5560" width="0" style="63" hidden="1" customWidth="1"/>
    <col min="5561" max="5561" width="6.33203125" style="63" customWidth="1"/>
    <col min="5562" max="5563" width="0" style="63" hidden="1" customWidth="1"/>
    <col min="5564" max="5564" width="6.5546875" style="63" customWidth="1"/>
    <col min="5565" max="5566" width="0" style="63" hidden="1" customWidth="1"/>
    <col min="5567" max="5567" width="7.44140625" style="63" customWidth="1"/>
    <col min="5568" max="5568" width="0" style="63" hidden="1" customWidth="1"/>
    <col min="5569" max="5569" width="6.33203125" style="63" customWidth="1"/>
    <col min="5570" max="5570" width="9" style="63" customWidth="1"/>
    <col min="5571" max="5574" width="0" style="63" hidden="1" customWidth="1"/>
    <col min="5575" max="5575" width="9" style="63" customWidth="1"/>
    <col min="5576" max="5577" width="0" style="63" hidden="1" customWidth="1"/>
    <col min="5578" max="5578" width="8.6640625" style="63" customWidth="1"/>
    <col min="5579" max="5580" width="0" style="63" hidden="1" customWidth="1"/>
    <col min="5581" max="5581" width="6.5546875" style="63" customWidth="1"/>
    <col min="5582" max="5583" width="0" style="63" hidden="1" customWidth="1"/>
    <col min="5584" max="5584" width="7" style="63" customWidth="1"/>
    <col min="5585" max="5594" width="0" style="63" hidden="1" customWidth="1"/>
    <col min="5595" max="5595" width="6.33203125" style="63" customWidth="1"/>
    <col min="5596" max="5598" width="9" style="63" customWidth="1"/>
    <col min="5599" max="5599" width="11" style="63" customWidth="1"/>
    <col min="5600" max="5600" width="10.6640625" style="63" customWidth="1"/>
    <col min="5601" max="5601" width="11.5546875" style="63" customWidth="1"/>
    <col min="5602" max="5603" width="8.5546875" style="63" customWidth="1"/>
    <col min="5604" max="5604" width="12.44140625" style="63" customWidth="1"/>
    <col min="5605" max="5605" width="9.5546875" style="63" customWidth="1"/>
    <col min="5606" max="5611" width="11.44140625" style="63" customWidth="1"/>
    <col min="5612" max="5612" width="8.5546875" style="63" customWidth="1"/>
    <col min="5613" max="5614" width="7" style="63" customWidth="1"/>
    <col min="5615" max="5615" width="18.44140625" style="63" customWidth="1"/>
    <col min="5616" max="5616" width="12.5546875" style="63" customWidth="1"/>
    <col min="5617" max="5617" width="9.88671875" style="63" customWidth="1"/>
    <col min="5618" max="5618" width="10.6640625" style="63" customWidth="1"/>
    <col min="5619" max="5619" width="10" style="63" customWidth="1"/>
    <col min="5620" max="5621" width="8.5546875" style="63" customWidth="1"/>
    <col min="5622" max="5622" width="8.33203125" style="63" customWidth="1"/>
    <col min="5623" max="5624" width="12.109375" style="63" customWidth="1"/>
    <col min="5625" max="5625" width="11.109375" style="63" customWidth="1"/>
    <col min="5626" max="5626" width="11.44140625" style="63" customWidth="1"/>
    <col min="5627" max="5628" width="9.109375" style="63" customWidth="1"/>
    <col min="5629" max="5629" width="11.6640625" style="63" customWidth="1"/>
    <col min="5630" max="5632" width="9.109375" style="63" customWidth="1"/>
    <col min="5633" max="5633" width="37.33203125" style="63" customWidth="1"/>
    <col min="5634" max="5634" width="21.88671875" style="63" customWidth="1"/>
    <col min="5635" max="5640" width="9.109375" style="63" customWidth="1"/>
    <col min="5641" max="5697" width="9.109375" style="63"/>
    <col min="5698" max="5698" width="43.33203125" style="63" customWidth="1"/>
    <col min="5699" max="5703" width="0" style="63" hidden="1" customWidth="1"/>
    <col min="5704" max="5704" width="5" style="63" customWidth="1"/>
    <col min="5705" max="5706" width="0" style="63" hidden="1" customWidth="1"/>
    <col min="5707" max="5707" width="5" style="63" customWidth="1"/>
    <col min="5708" max="5709" width="0" style="63" hidden="1" customWidth="1"/>
    <col min="5710" max="5710" width="5" style="63" customWidth="1"/>
    <col min="5711" max="5712" width="0" style="63" hidden="1" customWidth="1"/>
    <col min="5713" max="5713" width="5" style="63" customWidth="1"/>
    <col min="5714" max="5715" width="0" style="63" hidden="1" customWidth="1"/>
    <col min="5716" max="5716" width="5" style="63" customWidth="1"/>
    <col min="5717" max="5718" width="0" style="63" hidden="1" customWidth="1"/>
    <col min="5719" max="5719" width="5" style="63" customWidth="1"/>
    <col min="5720" max="5724" width="0" style="63" hidden="1" customWidth="1"/>
    <col min="5725" max="5725" width="6.33203125" style="63" customWidth="1"/>
    <col min="5726" max="5733" width="0" style="63" hidden="1" customWidth="1"/>
    <col min="5734" max="5734" width="5.6640625" style="63" customWidth="1"/>
    <col min="5735" max="5736" width="0" style="63" hidden="1" customWidth="1"/>
    <col min="5737" max="5737" width="6.33203125" style="63" customWidth="1"/>
    <col min="5738" max="5739" width="0" style="63" hidden="1" customWidth="1"/>
    <col min="5740" max="5740" width="5.33203125" style="63" customWidth="1"/>
    <col min="5741" max="5742" width="0" style="63" hidden="1" customWidth="1"/>
    <col min="5743" max="5743" width="4.88671875" style="63" customWidth="1"/>
    <col min="5744" max="5754" width="0" style="63" hidden="1" customWidth="1"/>
    <col min="5755" max="5755" width="5.33203125" style="63" customWidth="1"/>
    <col min="5756" max="5760" width="0" style="63" hidden="1" customWidth="1"/>
    <col min="5761" max="5761" width="5.88671875" style="63" customWidth="1"/>
    <col min="5762" max="5763" width="0" style="63" hidden="1" customWidth="1"/>
    <col min="5764" max="5764" width="5.5546875" style="63" customWidth="1"/>
    <col min="5765" max="5766" width="0" style="63" hidden="1" customWidth="1"/>
    <col min="5767" max="5767" width="5.33203125" style="63" customWidth="1"/>
    <col min="5768" max="5769" width="0" style="63" hidden="1" customWidth="1"/>
    <col min="5770" max="5770" width="6" style="63" customWidth="1"/>
    <col min="5771" max="5775" width="0" style="63" hidden="1" customWidth="1"/>
    <col min="5776" max="5776" width="5" style="63" customWidth="1"/>
    <col min="5777" max="5778" width="0" style="63" hidden="1" customWidth="1"/>
    <col min="5779" max="5779" width="5.6640625" style="63" customWidth="1"/>
    <col min="5780" max="5781" width="0" style="63" hidden="1" customWidth="1"/>
    <col min="5782" max="5782" width="6.5546875" style="63" customWidth="1"/>
    <col min="5783" max="5784" width="0" style="63" hidden="1" customWidth="1"/>
    <col min="5785" max="5785" width="5" style="63" customWidth="1"/>
    <col min="5786" max="5786" width="0" style="63" hidden="1" customWidth="1"/>
    <col min="5787" max="5787" width="6.33203125" style="63" customWidth="1"/>
    <col min="5788" max="5788" width="11" style="63" customWidth="1"/>
    <col min="5789" max="5792" width="0" style="63" hidden="1" customWidth="1"/>
    <col min="5793" max="5793" width="6.5546875" style="63" customWidth="1"/>
    <col min="5794" max="5795" width="0" style="63" hidden="1" customWidth="1"/>
    <col min="5796" max="5796" width="6.33203125" style="63" customWidth="1"/>
    <col min="5797" max="5798" width="0" style="63" hidden="1" customWidth="1"/>
    <col min="5799" max="5799" width="6.5546875" style="63" customWidth="1"/>
    <col min="5800" max="5801" width="0" style="63" hidden="1" customWidth="1"/>
    <col min="5802" max="5802" width="6.6640625" style="63" customWidth="1"/>
    <col min="5803" max="5804" width="0" style="63" hidden="1" customWidth="1"/>
    <col min="5805" max="5805" width="6.44140625" style="63" customWidth="1"/>
    <col min="5806" max="5807" width="0" style="63" hidden="1" customWidth="1"/>
    <col min="5808" max="5808" width="6.5546875" style="63" customWidth="1"/>
    <col min="5809" max="5810" width="0" style="63" hidden="1" customWidth="1"/>
    <col min="5811" max="5811" width="6.88671875" style="63" customWidth="1"/>
    <col min="5812" max="5816" width="0" style="63" hidden="1" customWidth="1"/>
    <col min="5817" max="5817" width="6.33203125" style="63" customWidth="1"/>
    <col min="5818" max="5819" width="0" style="63" hidden="1" customWidth="1"/>
    <col min="5820" max="5820" width="6.5546875" style="63" customWidth="1"/>
    <col min="5821" max="5822" width="0" style="63" hidden="1" customWidth="1"/>
    <col min="5823" max="5823" width="7.44140625" style="63" customWidth="1"/>
    <col min="5824" max="5824" width="0" style="63" hidden="1" customWidth="1"/>
    <col min="5825" max="5825" width="6.33203125" style="63" customWidth="1"/>
    <col min="5826" max="5826" width="9" style="63" customWidth="1"/>
    <col min="5827" max="5830" width="0" style="63" hidden="1" customWidth="1"/>
    <col min="5831" max="5831" width="9" style="63" customWidth="1"/>
    <col min="5832" max="5833" width="0" style="63" hidden="1" customWidth="1"/>
    <col min="5834" max="5834" width="8.6640625" style="63" customWidth="1"/>
    <col min="5835" max="5836" width="0" style="63" hidden="1" customWidth="1"/>
    <col min="5837" max="5837" width="6.5546875" style="63" customWidth="1"/>
    <col min="5838" max="5839" width="0" style="63" hidden="1" customWidth="1"/>
    <col min="5840" max="5840" width="7" style="63" customWidth="1"/>
    <col min="5841" max="5850" width="0" style="63" hidden="1" customWidth="1"/>
    <col min="5851" max="5851" width="6.33203125" style="63" customWidth="1"/>
    <col min="5852" max="5854" width="9" style="63" customWidth="1"/>
    <col min="5855" max="5855" width="11" style="63" customWidth="1"/>
    <col min="5856" max="5856" width="10.6640625" style="63" customWidth="1"/>
    <col min="5857" max="5857" width="11.5546875" style="63" customWidth="1"/>
    <col min="5858" max="5859" width="8.5546875" style="63" customWidth="1"/>
    <col min="5860" max="5860" width="12.44140625" style="63" customWidth="1"/>
    <col min="5861" max="5861" width="9.5546875" style="63" customWidth="1"/>
    <col min="5862" max="5867" width="11.44140625" style="63" customWidth="1"/>
    <col min="5868" max="5868" width="8.5546875" style="63" customWidth="1"/>
    <col min="5869" max="5870" width="7" style="63" customWidth="1"/>
    <col min="5871" max="5871" width="18.44140625" style="63" customWidth="1"/>
    <col min="5872" max="5872" width="12.5546875" style="63" customWidth="1"/>
    <col min="5873" max="5873" width="9.88671875" style="63" customWidth="1"/>
    <col min="5874" max="5874" width="10.6640625" style="63" customWidth="1"/>
    <col min="5875" max="5875" width="10" style="63" customWidth="1"/>
    <col min="5876" max="5877" width="8.5546875" style="63" customWidth="1"/>
    <col min="5878" max="5878" width="8.33203125" style="63" customWidth="1"/>
    <col min="5879" max="5880" width="12.109375" style="63" customWidth="1"/>
    <col min="5881" max="5881" width="11.109375" style="63" customWidth="1"/>
    <col min="5882" max="5882" width="11.44140625" style="63" customWidth="1"/>
    <col min="5883" max="5884" width="9.109375" style="63" customWidth="1"/>
    <col min="5885" max="5885" width="11.6640625" style="63" customWidth="1"/>
    <col min="5886" max="5888" width="9.109375" style="63" customWidth="1"/>
    <col min="5889" max="5889" width="37.33203125" style="63" customWidth="1"/>
    <col min="5890" max="5890" width="21.88671875" style="63" customWidth="1"/>
    <col min="5891" max="5896" width="9.109375" style="63" customWidth="1"/>
    <col min="5897" max="5953" width="9.109375" style="63"/>
    <col min="5954" max="5954" width="43.33203125" style="63" customWidth="1"/>
    <col min="5955" max="5959" width="0" style="63" hidden="1" customWidth="1"/>
    <col min="5960" max="5960" width="5" style="63" customWidth="1"/>
    <col min="5961" max="5962" width="0" style="63" hidden="1" customWidth="1"/>
    <col min="5963" max="5963" width="5" style="63" customWidth="1"/>
    <col min="5964" max="5965" width="0" style="63" hidden="1" customWidth="1"/>
    <col min="5966" max="5966" width="5" style="63" customWidth="1"/>
    <col min="5967" max="5968" width="0" style="63" hidden="1" customWidth="1"/>
    <col min="5969" max="5969" width="5" style="63" customWidth="1"/>
    <col min="5970" max="5971" width="0" style="63" hidden="1" customWidth="1"/>
    <col min="5972" max="5972" width="5" style="63" customWidth="1"/>
    <col min="5973" max="5974" width="0" style="63" hidden="1" customWidth="1"/>
    <col min="5975" max="5975" width="5" style="63" customWidth="1"/>
    <col min="5976" max="5980" width="0" style="63" hidden="1" customWidth="1"/>
    <col min="5981" max="5981" width="6.33203125" style="63" customWidth="1"/>
    <col min="5982" max="5989" width="0" style="63" hidden="1" customWidth="1"/>
    <col min="5990" max="5990" width="5.6640625" style="63" customWidth="1"/>
    <col min="5991" max="5992" width="0" style="63" hidden="1" customWidth="1"/>
    <col min="5993" max="5993" width="6.33203125" style="63" customWidth="1"/>
    <col min="5994" max="5995" width="0" style="63" hidden="1" customWidth="1"/>
    <col min="5996" max="5996" width="5.33203125" style="63" customWidth="1"/>
    <col min="5997" max="5998" width="0" style="63" hidden="1" customWidth="1"/>
    <col min="5999" max="5999" width="4.88671875" style="63" customWidth="1"/>
    <col min="6000" max="6010" width="0" style="63" hidden="1" customWidth="1"/>
    <col min="6011" max="6011" width="5.33203125" style="63" customWidth="1"/>
    <col min="6012" max="6016" width="0" style="63" hidden="1" customWidth="1"/>
    <col min="6017" max="6017" width="5.88671875" style="63" customWidth="1"/>
    <col min="6018" max="6019" width="0" style="63" hidden="1" customWidth="1"/>
    <col min="6020" max="6020" width="5.5546875" style="63" customWidth="1"/>
    <col min="6021" max="6022" width="0" style="63" hidden="1" customWidth="1"/>
    <col min="6023" max="6023" width="5.33203125" style="63" customWidth="1"/>
    <col min="6024" max="6025" width="0" style="63" hidden="1" customWidth="1"/>
    <col min="6026" max="6026" width="6" style="63" customWidth="1"/>
    <col min="6027" max="6031" width="0" style="63" hidden="1" customWidth="1"/>
    <col min="6032" max="6032" width="5" style="63" customWidth="1"/>
    <col min="6033" max="6034" width="0" style="63" hidden="1" customWidth="1"/>
    <col min="6035" max="6035" width="5.6640625" style="63" customWidth="1"/>
    <col min="6036" max="6037" width="0" style="63" hidden="1" customWidth="1"/>
    <col min="6038" max="6038" width="6.5546875" style="63" customWidth="1"/>
    <col min="6039" max="6040" width="0" style="63" hidden="1" customWidth="1"/>
    <col min="6041" max="6041" width="5" style="63" customWidth="1"/>
    <col min="6042" max="6042" width="0" style="63" hidden="1" customWidth="1"/>
    <col min="6043" max="6043" width="6.33203125" style="63" customWidth="1"/>
    <col min="6044" max="6044" width="11" style="63" customWidth="1"/>
    <col min="6045" max="6048" width="0" style="63" hidden="1" customWidth="1"/>
    <col min="6049" max="6049" width="6.5546875" style="63" customWidth="1"/>
    <col min="6050" max="6051" width="0" style="63" hidden="1" customWidth="1"/>
    <col min="6052" max="6052" width="6.33203125" style="63" customWidth="1"/>
    <col min="6053" max="6054" width="0" style="63" hidden="1" customWidth="1"/>
    <col min="6055" max="6055" width="6.5546875" style="63" customWidth="1"/>
    <col min="6056" max="6057" width="0" style="63" hidden="1" customWidth="1"/>
    <col min="6058" max="6058" width="6.6640625" style="63" customWidth="1"/>
    <col min="6059" max="6060" width="0" style="63" hidden="1" customWidth="1"/>
    <col min="6061" max="6061" width="6.44140625" style="63" customWidth="1"/>
    <col min="6062" max="6063" width="0" style="63" hidden="1" customWidth="1"/>
    <col min="6064" max="6064" width="6.5546875" style="63" customWidth="1"/>
    <col min="6065" max="6066" width="0" style="63" hidden="1" customWidth="1"/>
    <col min="6067" max="6067" width="6.88671875" style="63" customWidth="1"/>
    <col min="6068" max="6072" width="0" style="63" hidden="1" customWidth="1"/>
    <col min="6073" max="6073" width="6.33203125" style="63" customWidth="1"/>
    <col min="6074" max="6075" width="0" style="63" hidden="1" customWidth="1"/>
    <col min="6076" max="6076" width="6.5546875" style="63" customWidth="1"/>
    <col min="6077" max="6078" width="0" style="63" hidden="1" customWidth="1"/>
    <col min="6079" max="6079" width="7.44140625" style="63" customWidth="1"/>
    <col min="6080" max="6080" width="0" style="63" hidden="1" customWidth="1"/>
    <col min="6081" max="6081" width="6.33203125" style="63" customWidth="1"/>
    <col min="6082" max="6082" width="9" style="63" customWidth="1"/>
    <col min="6083" max="6086" width="0" style="63" hidden="1" customWidth="1"/>
    <col min="6087" max="6087" width="9" style="63" customWidth="1"/>
    <col min="6088" max="6089" width="0" style="63" hidden="1" customWidth="1"/>
    <col min="6090" max="6090" width="8.6640625" style="63" customWidth="1"/>
    <col min="6091" max="6092" width="0" style="63" hidden="1" customWidth="1"/>
    <col min="6093" max="6093" width="6.5546875" style="63" customWidth="1"/>
    <col min="6094" max="6095" width="0" style="63" hidden="1" customWidth="1"/>
    <col min="6096" max="6096" width="7" style="63" customWidth="1"/>
    <col min="6097" max="6106" width="0" style="63" hidden="1" customWidth="1"/>
    <col min="6107" max="6107" width="6.33203125" style="63" customWidth="1"/>
    <col min="6108" max="6110" width="9" style="63" customWidth="1"/>
    <col min="6111" max="6111" width="11" style="63" customWidth="1"/>
    <col min="6112" max="6112" width="10.6640625" style="63" customWidth="1"/>
    <col min="6113" max="6113" width="11.5546875" style="63" customWidth="1"/>
    <col min="6114" max="6115" width="8.5546875" style="63" customWidth="1"/>
    <col min="6116" max="6116" width="12.44140625" style="63" customWidth="1"/>
    <col min="6117" max="6117" width="9.5546875" style="63" customWidth="1"/>
    <col min="6118" max="6123" width="11.44140625" style="63" customWidth="1"/>
    <col min="6124" max="6124" width="8.5546875" style="63" customWidth="1"/>
    <col min="6125" max="6126" width="7" style="63" customWidth="1"/>
    <col min="6127" max="6127" width="18.44140625" style="63" customWidth="1"/>
    <col min="6128" max="6128" width="12.5546875" style="63" customWidth="1"/>
    <col min="6129" max="6129" width="9.88671875" style="63" customWidth="1"/>
    <col min="6130" max="6130" width="10.6640625" style="63" customWidth="1"/>
    <col min="6131" max="6131" width="10" style="63" customWidth="1"/>
    <col min="6132" max="6133" width="8.5546875" style="63" customWidth="1"/>
    <col min="6134" max="6134" width="8.33203125" style="63" customWidth="1"/>
    <col min="6135" max="6136" width="12.109375" style="63" customWidth="1"/>
    <col min="6137" max="6137" width="11.109375" style="63" customWidth="1"/>
    <col min="6138" max="6138" width="11.44140625" style="63" customWidth="1"/>
    <col min="6139" max="6140" width="9.109375" style="63" customWidth="1"/>
    <col min="6141" max="6141" width="11.6640625" style="63" customWidth="1"/>
    <col min="6142" max="6144" width="9.109375" style="63" customWidth="1"/>
    <col min="6145" max="6145" width="37.33203125" style="63" customWidth="1"/>
    <col min="6146" max="6146" width="21.88671875" style="63" customWidth="1"/>
    <col min="6147" max="6152" width="9.109375" style="63" customWidth="1"/>
    <col min="6153" max="6209" width="9.109375" style="63"/>
    <col min="6210" max="6210" width="43.33203125" style="63" customWidth="1"/>
    <col min="6211" max="6215" width="0" style="63" hidden="1" customWidth="1"/>
    <col min="6216" max="6216" width="5" style="63" customWidth="1"/>
    <col min="6217" max="6218" width="0" style="63" hidden="1" customWidth="1"/>
    <col min="6219" max="6219" width="5" style="63" customWidth="1"/>
    <col min="6220" max="6221" width="0" style="63" hidden="1" customWidth="1"/>
    <col min="6222" max="6222" width="5" style="63" customWidth="1"/>
    <col min="6223" max="6224" width="0" style="63" hidden="1" customWidth="1"/>
    <col min="6225" max="6225" width="5" style="63" customWidth="1"/>
    <col min="6226" max="6227" width="0" style="63" hidden="1" customWidth="1"/>
    <col min="6228" max="6228" width="5" style="63" customWidth="1"/>
    <col min="6229" max="6230" width="0" style="63" hidden="1" customWidth="1"/>
    <col min="6231" max="6231" width="5" style="63" customWidth="1"/>
    <col min="6232" max="6236" width="0" style="63" hidden="1" customWidth="1"/>
    <col min="6237" max="6237" width="6.33203125" style="63" customWidth="1"/>
    <col min="6238" max="6245" width="0" style="63" hidden="1" customWidth="1"/>
    <col min="6246" max="6246" width="5.6640625" style="63" customWidth="1"/>
    <col min="6247" max="6248" width="0" style="63" hidden="1" customWidth="1"/>
    <col min="6249" max="6249" width="6.33203125" style="63" customWidth="1"/>
    <col min="6250" max="6251" width="0" style="63" hidden="1" customWidth="1"/>
    <col min="6252" max="6252" width="5.33203125" style="63" customWidth="1"/>
    <col min="6253" max="6254" width="0" style="63" hidden="1" customWidth="1"/>
    <col min="6255" max="6255" width="4.88671875" style="63" customWidth="1"/>
    <col min="6256" max="6266" width="0" style="63" hidden="1" customWidth="1"/>
    <col min="6267" max="6267" width="5.33203125" style="63" customWidth="1"/>
    <col min="6268" max="6272" width="0" style="63" hidden="1" customWidth="1"/>
    <col min="6273" max="6273" width="5.88671875" style="63" customWidth="1"/>
    <col min="6274" max="6275" width="0" style="63" hidden="1" customWidth="1"/>
    <col min="6276" max="6276" width="5.5546875" style="63" customWidth="1"/>
    <col min="6277" max="6278" width="0" style="63" hidden="1" customWidth="1"/>
    <col min="6279" max="6279" width="5.33203125" style="63" customWidth="1"/>
    <col min="6280" max="6281" width="0" style="63" hidden="1" customWidth="1"/>
    <col min="6282" max="6282" width="6" style="63" customWidth="1"/>
    <col min="6283" max="6287" width="0" style="63" hidden="1" customWidth="1"/>
    <col min="6288" max="6288" width="5" style="63" customWidth="1"/>
    <col min="6289" max="6290" width="0" style="63" hidden="1" customWidth="1"/>
    <col min="6291" max="6291" width="5.6640625" style="63" customWidth="1"/>
    <col min="6292" max="6293" width="0" style="63" hidden="1" customWidth="1"/>
    <col min="6294" max="6294" width="6.5546875" style="63" customWidth="1"/>
    <col min="6295" max="6296" width="0" style="63" hidden="1" customWidth="1"/>
    <col min="6297" max="6297" width="5" style="63" customWidth="1"/>
    <col min="6298" max="6298" width="0" style="63" hidden="1" customWidth="1"/>
    <col min="6299" max="6299" width="6.33203125" style="63" customWidth="1"/>
    <col min="6300" max="6300" width="11" style="63" customWidth="1"/>
    <col min="6301" max="6304" width="0" style="63" hidden="1" customWidth="1"/>
    <col min="6305" max="6305" width="6.5546875" style="63" customWidth="1"/>
    <col min="6306" max="6307" width="0" style="63" hidden="1" customWidth="1"/>
    <col min="6308" max="6308" width="6.33203125" style="63" customWidth="1"/>
    <col min="6309" max="6310" width="0" style="63" hidden="1" customWidth="1"/>
    <col min="6311" max="6311" width="6.5546875" style="63" customWidth="1"/>
    <col min="6312" max="6313" width="0" style="63" hidden="1" customWidth="1"/>
    <col min="6314" max="6314" width="6.6640625" style="63" customWidth="1"/>
    <col min="6315" max="6316" width="0" style="63" hidden="1" customWidth="1"/>
    <col min="6317" max="6317" width="6.44140625" style="63" customWidth="1"/>
    <col min="6318" max="6319" width="0" style="63" hidden="1" customWidth="1"/>
    <col min="6320" max="6320" width="6.5546875" style="63" customWidth="1"/>
    <col min="6321" max="6322" width="0" style="63" hidden="1" customWidth="1"/>
    <col min="6323" max="6323" width="6.88671875" style="63" customWidth="1"/>
    <col min="6324" max="6328" width="0" style="63" hidden="1" customWidth="1"/>
    <col min="6329" max="6329" width="6.33203125" style="63" customWidth="1"/>
    <col min="6330" max="6331" width="0" style="63" hidden="1" customWidth="1"/>
    <col min="6332" max="6332" width="6.5546875" style="63" customWidth="1"/>
    <col min="6333" max="6334" width="0" style="63" hidden="1" customWidth="1"/>
    <col min="6335" max="6335" width="7.44140625" style="63" customWidth="1"/>
    <col min="6336" max="6336" width="0" style="63" hidden="1" customWidth="1"/>
    <col min="6337" max="6337" width="6.33203125" style="63" customWidth="1"/>
    <col min="6338" max="6338" width="9" style="63" customWidth="1"/>
    <col min="6339" max="6342" width="0" style="63" hidden="1" customWidth="1"/>
    <col min="6343" max="6343" width="9" style="63" customWidth="1"/>
    <col min="6344" max="6345" width="0" style="63" hidden="1" customWidth="1"/>
    <col min="6346" max="6346" width="8.6640625" style="63" customWidth="1"/>
    <col min="6347" max="6348" width="0" style="63" hidden="1" customWidth="1"/>
    <col min="6349" max="6349" width="6.5546875" style="63" customWidth="1"/>
    <col min="6350" max="6351" width="0" style="63" hidden="1" customWidth="1"/>
    <col min="6352" max="6352" width="7" style="63" customWidth="1"/>
    <col min="6353" max="6362" width="0" style="63" hidden="1" customWidth="1"/>
    <col min="6363" max="6363" width="6.33203125" style="63" customWidth="1"/>
    <col min="6364" max="6366" width="9" style="63" customWidth="1"/>
    <col min="6367" max="6367" width="11" style="63" customWidth="1"/>
    <col min="6368" max="6368" width="10.6640625" style="63" customWidth="1"/>
    <col min="6369" max="6369" width="11.5546875" style="63" customWidth="1"/>
    <col min="6370" max="6371" width="8.5546875" style="63" customWidth="1"/>
    <col min="6372" max="6372" width="12.44140625" style="63" customWidth="1"/>
    <col min="6373" max="6373" width="9.5546875" style="63" customWidth="1"/>
    <col min="6374" max="6379" width="11.44140625" style="63" customWidth="1"/>
    <col min="6380" max="6380" width="8.5546875" style="63" customWidth="1"/>
    <col min="6381" max="6382" width="7" style="63" customWidth="1"/>
    <col min="6383" max="6383" width="18.44140625" style="63" customWidth="1"/>
    <col min="6384" max="6384" width="12.5546875" style="63" customWidth="1"/>
    <col min="6385" max="6385" width="9.88671875" style="63" customWidth="1"/>
    <col min="6386" max="6386" width="10.6640625" style="63" customWidth="1"/>
    <col min="6387" max="6387" width="10" style="63" customWidth="1"/>
    <col min="6388" max="6389" width="8.5546875" style="63" customWidth="1"/>
    <col min="6390" max="6390" width="8.33203125" style="63" customWidth="1"/>
    <col min="6391" max="6392" width="12.109375" style="63" customWidth="1"/>
    <col min="6393" max="6393" width="11.109375" style="63" customWidth="1"/>
    <col min="6394" max="6394" width="11.44140625" style="63" customWidth="1"/>
    <col min="6395" max="6396" width="9.109375" style="63" customWidth="1"/>
    <col min="6397" max="6397" width="11.6640625" style="63" customWidth="1"/>
    <col min="6398" max="6400" width="9.109375" style="63" customWidth="1"/>
    <col min="6401" max="6401" width="37.33203125" style="63" customWidth="1"/>
    <col min="6402" max="6402" width="21.88671875" style="63" customWidth="1"/>
    <col min="6403" max="6408" width="9.109375" style="63" customWidth="1"/>
    <col min="6409" max="6465" width="9.109375" style="63"/>
    <col min="6466" max="6466" width="43.33203125" style="63" customWidth="1"/>
    <col min="6467" max="6471" width="0" style="63" hidden="1" customWidth="1"/>
    <col min="6472" max="6472" width="5" style="63" customWidth="1"/>
    <col min="6473" max="6474" width="0" style="63" hidden="1" customWidth="1"/>
    <col min="6475" max="6475" width="5" style="63" customWidth="1"/>
    <col min="6476" max="6477" width="0" style="63" hidden="1" customWidth="1"/>
    <col min="6478" max="6478" width="5" style="63" customWidth="1"/>
    <col min="6479" max="6480" width="0" style="63" hidden="1" customWidth="1"/>
    <col min="6481" max="6481" width="5" style="63" customWidth="1"/>
    <col min="6482" max="6483" width="0" style="63" hidden="1" customWidth="1"/>
    <col min="6484" max="6484" width="5" style="63" customWidth="1"/>
    <col min="6485" max="6486" width="0" style="63" hidden="1" customWidth="1"/>
    <col min="6487" max="6487" width="5" style="63" customWidth="1"/>
    <col min="6488" max="6492" width="0" style="63" hidden="1" customWidth="1"/>
    <col min="6493" max="6493" width="6.33203125" style="63" customWidth="1"/>
    <col min="6494" max="6501" width="0" style="63" hidden="1" customWidth="1"/>
    <col min="6502" max="6502" width="5.6640625" style="63" customWidth="1"/>
    <col min="6503" max="6504" width="0" style="63" hidden="1" customWidth="1"/>
    <col min="6505" max="6505" width="6.33203125" style="63" customWidth="1"/>
    <col min="6506" max="6507" width="0" style="63" hidden="1" customWidth="1"/>
    <col min="6508" max="6508" width="5.33203125" style="63" customWidth="1"/>
    <col min="6509" max="6510" width="0" style="63" hidden="1" customWidth="1"/>
    <col min="6511" max="6511" width="4.88671875" style="63" customWidth="1"/>
    <col min="6512" max="6522" width="0" style="63" hidden="1" customWidth="1"/>
    <col min="6523" max="6523" width="5.33203125" style="63" customWidth="1"/>
    <col min="6524" max="6528" width="0" style="63" hidden="1" customWidth="1"/>
    <col min="6529" max="6529" width="5.88671875" style="63" customWidth="1"/>
    <col min="6530" max="6531" width="0" style="63" hidden="1" customWidth="1"/>
    <col min="6532" max="6532" width="5.5546875" style="63" customWidth="1"/>
    <col min="6533" max="6534" width="0" style="63" hidden="1" customWidth="1"/>
    <col min="6535" max="6535" width="5.33203125" style="63" customWidth="1"/>
    <col min="6536" max="6537" width="0" style="63" hidden="1" customWidth="1"/>
    <col min="6538" max="6538" width="6" style="63" customWidth="1"/>
    <col min="6539" max="6543" width="0" style="63" hidden="1" customWidth="1"/>
    <col min="6544" max="6544" width="5" style="63" customWidth="1"/>
    <col min="6545" max="6546" width="0" style="63" hidden="1" customWidth="1"/>
    <col min="6547" max="6547" width="5.6640625" style="63" customWidth="1"/>
    <col min="6548" max="6549" width="0" style="63" hidden="1" customWidth="1"/>
    <col min="6550" max="6550" width="6.5546875" style="63" customWidth="1"/>
    <col min="6551" max="6552" width="0" style="63" hidden="1" customWidth="1"/>
    <col min="6553" max="6553" width="5" style="63" customWidth="1"/>
    <col min="6554" max="6554" width="0" style="63" hidden="1" customWidth="1"/>
    <col min="6555" max="6555" width="6.33203125" style="63" customWidth="1"/>
    <col min="6556" max="6556" width="11" style="63" customWidth="1"/>
    <col min="6557" max="6560" width="0" style="63" hidden="1" customWidth="1"/>
    <col min="6561" max="6561" width="6.5546875" style="63" customWidth="1"/>
    <col min="6562" max="6563" width="0" style="63" hidden="1" customWidth="1"/>
    <col min="6564" max="6564" width="6.33203125" style="63" customWidth="1"/>
    <col min="6565" max="6566" width="0" style="63" hidden="1" customWidth="1"/>
    <col min="6567" max="6567" width="6.5546875" style="63" customWidth="1"/>
    <col min="6568" max="6569" width="0" style="63" hidden="1" customWidth="1"/>
    <col min="6570" max="6570" width="6.6640625" style="63" customWidth="1"/>
    <col min="6571" max="6572" width="0" style="63" hidden="1" customWidth="1"/>
    <col min="6573" max="6573" width="6.44140625" style="63" customWidth="1"/>
    <col min="6574" max="6575" width="0" style="63" hidden="1" customWidth="1"/>
    <col min="6576" max="6576" width="6.5546875" style="63" customWidth="1"/>
    <col min="6577" max="6578" width="0" style="63" hidden="1" customWidth="1"/>
    <col min="6579" max="6579" width="6.88671875" style="63" customWidth="1"/>
    <col min="6580" max="6584" width="0" style="63" hidden="1" customWidth="1"/>
    <col min="6585" max="6585" width="6.33203125" style="63" customWidth="1"/>
    <col min="6586" max="6587" width="0" style="63" hidden="1" customWidth="1"/>
    <col min="6588" max="6588" width="6.5546875" style="63" customWidth="1"/>
    <col min="6589" max="6590" width="0" style="63" hidden="1" customWidth="1"/>
    <col min="6591" max="6591" width="7.44140625" style="63" customWidth="1"/>
    <col min="6592" max="6592" width="0" style="63" hidden="1" customWidth="1"/>
    <col min="6593" max="6593" width="6.33203125" style="63" customWidth="1"/>
    <col min="6594" max="6594" width="9" style="63" customWidth="1"/>
    <col min="6595" max="6598" width="0" style="63" hidden="1" customWidth="1"/>
    <col min="6599" max="6599" width="9" style="63" customWidth="1"/>
    <col min="6600" max="6601" width="0" style="63" hidden="1" customWidth="1"/>
    <col min="6602" max="6602" width="8.6640625" style="63" customWidth="1"/>
    <col min="6603" max="6604" width="0" style="63" hidden="1" customWidth="1"/>
    <col min="6605" max="6605" width="6.5546875" style="63" customWidth="1"/>
    <col min="6606" max="6607" width="0" style="63" hidden="1" customWidth="1"/>
    <col min="6608" max="6608" width="7" style="63" customWidth="1"/>
    <col min="6609" max="6618" width="0" style="63" hidden="1" customWidth="1"/>
    <col min="6619" max="6619" width="6.33203125" style="63" customWidth="1"/>
    <col min="6620" max="6622" width="9" style="63" customWidth="1"/>
    <col min="6623" max="6623" width="11" style="63" customWidth="1"/>
    <col min="6624" max="6624" width="10.6640625" style="63" customWidth="1"/>
    <col min="6625" max="6625" width="11.5546875" style="63" customWidth="1"/>
    <col min="6626" max="6627" width="8.5546875" style="63" customWidth="1"/>
    <col min="6628" max="6628" width="12.44140625" style="63" customWidth="1"/>
    <col min="6629" max="6629" width="9.5546875" style="63" customWidth="1"/>
    <col min="6630" max="6635" width="11.44140625" style="63" customWidth="1"/>
    <col min="6636" max="6636" width="8.5546875" style="63" customWidth="1"/>
    <col min="6637" max="6638" width="7" style="63" customWidth="1"/>
    <col min="6639" max="6639" width="18.44140625" style="63" customWidth="1"/>
    <col min="6640" max="6640" width="12.5546875" style="63" customWidth="1"/>
    <col min="6641" max="6641" width="9.88671875" style="63" customWidth="1"/>
    <col min="6642" max="6642" width="10.6640625" style="63" customWidth="1"/>
    <col min="6643" max="6643" width="10" style="63" customWidth="1"/>
    <col min="6644" max="6645" width="8.5546875" style="63" customWidth="1"/>
    <col min="6646" max="6646" width="8.33203125" style="63" customWidth="1"/>
    <col min="6647" max="6648" width="12.109375" style="63" customWidth="1"/>
    <col min="6649" max="6649" width="11.109375" style="63" customWidth="1"/>
    <col min="6650" max="6650" width="11.44140625" style="63" customWidth="1"/>
    <col min="6651" max="6652" width="9.109375" style="63" customWidth="1"/>
    <col min="6653" max="6653" width="11.6640625" style="63" customWidth="1"/>
    <col min="6654" max="6656" width="9.109375" style="63" customWidth="1"/>
    <col min="6657" max="6657" width="37.33203125" style="63" customWidth="1"/>
    <col min="6658" max="6658" width="21.88671875" style="63" customWidth="1"/>
    <col min="6659" max="6664" width="9.109375" style="63" customWidth="1"/>
    <col min="6665" max="6721" width="9.109375" style="63"/>
    <col min="6722" max="6722" width="43.33203125" style="63" customWidth="1"/>
    <col min="6723" max="6727" width="0" style="63" hidden="1" customWidth="1"/>
    <col min="6728" max="6728" width="5" style="63" customWidth="1"/>
    <col min="6729" max="6730" width="0" style="63" hidden="1" customWidth="1"/>
    <col min="6731" max="6731" width="5" style="63" customWidth="1"/>
    <col min="6732" max="6733" width="0" style="63" hidden="1" customWidth="1"/>
    <col min="6734" max="6734" width="5" style="63" customWidth="1"/>
    <col min="6735" max="6736" width="0" style="63" hidden="1" customWidth="1"/>
    <col min="6737" max="6737" width="5" style="63" customWidth="1"/>
    <col min="6738" max="6739" width="0" style="63" hidden="1" customWidth="1"/>
    <col min="6740" max="6740" width="5" style="63" customWidth="1"/>
    <col min="6741" max="6742" width="0" style="63" hidden="1" customWidth="1"/>
    <col min="6743" max="6743" width="5" style="63" customWidth="1"/>
    <col min="6744" max="6748" width="0" style="63" hidden="1" customWidth="1"/>
    <col min="6749" max="6749" width="6.33203125" style="63" customWidth="1"/>
    <col min="6750" max="6757" width="0" style="63" hidden="1" customWidth="1"/>
    <col min="6758" max="6758" width="5.6640625" style="63" customWidth="1"/>
    <col min="6759" max="6760" width="0" style="63" hidden="1" customWidth="1"/>
    <col min="6761" max="6761" width="6.33203125" style="63" customWidth="1"/>
    <col min="6762" max="6763" width="0" style="63" hidden="1" customWidth="1"/>
    <col min="6764" max="6764" width="5.33203125" style="63" customWidth="1"/>
    <col min="6765" max="6766" width="0" style="63" hidden="1" customWidth="1"/>
    <col min="6767" max="6767" width="4.88671875" style="63" customWidth="1"/>
    <col min="6768" max="6778" width="0" style="63" hidden="1" customWidth="1"/>
    <col min="6779" max="6779" width="5.33203125" style="63" customWidth="1"/>
    <col min="6780" max="6784" width="0" style="63" hidden="1" customWidth="1"/>
    <col min="6785" max="6785" width="5.88671875" style="63" customWidth="1"/>
    <col min="6786" max="6787" width="0" style="63" hidden="1" customWidth="1"/>
    <col min="6788" max="6788" width="5.5546875" style="63" customWidth="1"/>
    <col min="6789" max="6790" width="0" style="63" hidden="1" customWidth="1"/>
    <col min="6791" max="6791" width="5.33203125" style="63" customWidth="1"/>
    <col min="6792" max="6793" width="0" style="63" hidden="1" customWidth="1"/>
    <col min="6794" max="6794" width="6" style="63" customWidth="1"/>
    <col min="6795" max="6799" width="0" style="63" hidden="1" customWidth="1"/>
    <col min="6800" max="6800" width="5" style="63" customWidth="1"/>
    <col min="6801" max="6802" width="0" style="63" hidden="1" customWidth="1"/>
    <col min="6803" max="6803" width="5.6640625" style="63" customWidth="1"/>
    <col min="6804" max="6805" width="0" style="63" hidden="1" customWidth="1"/>
    <col min="6806" max="6806" width="6.5546875" style="63" customWidth="1"/>
    <col min="6807" max="6808" width="0" style="63" hidden="1" customWidth="1"/>
    <col min="6809" max="6809" width="5" style="63" customWidth="1"/>
    <col min="6810" max="6810" width="0" style="63" hidden="1" customWidth="1"/>
    <col min="6811" max="6811" width="6.33203125" style="63" customWidth="1"/>
    <col min="6812" max="6812" width="11" style="63" customWidth="1"/>
    <col min="6813" max="6816" width="0" style="63" hidden="1" customWidth="1"/>
    <col min="6817" max="6817" width="6.5546875" style="63" customWidth="1"/>
    <col min="6818" max="6819" width="0" style="63" hidden="1" customWidth="1"/>
    <col min="6820" max="6820" width="6.33203125" style="63" customWidth="1"/>
    <col min="6821" max="6822" width="0" style="63" hidden="1" customWidth="1"/>
    <col min="6823" max="6823" width="6.5546875" style="63" customWidth="1"/>
    <col min="6824" max="6825" width="0" style="63" hidden="1" customWidth="1"/>
    <col min="6826" max="6826" width="6.6640625" style="63" customWidth="1"/>
    <col min="6827" max="6828" width="0" style="63" hidden="1" customWidth="1"/>
    <col min="6829" max="6829" width="6.44140625" style="63" customWidth="1"/>
    <col min="6830" max="6831" width="0" style="63" hidden="1" customWidth="1"/>
    <col min="6832" max="6832" width="6.5546875" style="63" customWidth="1"/>
    <col min="6833" max="6834" width="0" style="63" hidden="1" customWidth="1"/>
    <col min="6835" max="6835" width="6.88671875" style="63" customWidth="1"/>
    <col min="6836" max="6840" width="0" style="63" hidden="1" customWidth="1"/>
    <col min="6841" max="6841" width="6.33203125" style="63" customWidth="1"/>
    <col min="6842" max="6843" width="0" style="63" hidden="1" customWidth="1"/>
    <col min="6844" max="6844" width="6.5546875" style="63" customWidth="1"/>
    <col min="6845" max="6846" width="0" style="63" hidden="1" customWidth="1"/>
    <col min="6847" max="6847" width="7.44140625" style="63" customWidth="1"/>
    <col min="6848" max="6848" width="0" style="63" hidden="1" customWidth="1"/>
    <col min="6849" max="6849" width="6.33203125" style="63" customWidth="1"/>
    <col min="6850" max="6850" width="9" style="63" customWidth="1"/>
    <col min="6851" max="6854" width="0" style="63" hidden="1" customWidth="1"/>
    <col min="6855" max="6855" width="9" style="63" customWidth="1"/>
    <col min="6856" max="6857" width="0" style="63" hidden="1" customWidth="1"/>
    <col min="6858" max="6858" width="8.6640625" style="63" customWidth="1"/>
    <col min="6859" max="6860" width="0" style="63" hidden="1" customWidth="1"/>
    <col min="6861" max="6861" width="6.5546875" style="63" customWidth="1"/>
    <col min="6862" max="6863" width="0" style="63" hidden="1" customWidth="1"/>
    <col min="6864" max="6864" width="7" style="63" customWidth="1"/>
    <col min="6865" max="6874" width="0" style="63" hidden="1" customWidth="1"/>
    <col min="6875" max="6875" width="6.33203125" style="63" customWidth="1"/>
    <col min="6876" max="6878" width="9" style="63" customWidth="1"/>
    <col min="6879" max="6879" width="11" style="63" customWidth="1"/>
    <col min="6880" max="6880" width="10.6640625" style="63" customWidth="1"/>
    <col min="6881" max="6881" width="11.5546875" style="63" customWidth="1"/>
    <col min="6882" max="6883" width="8.5546875" style="63" customWidth="1"/>
    <col min="6884" max="6884" width="12.44140625" style="63" customWidth="1"/>
    <col min="6885" max="6885" width="9.5546875" style="63" customWidth="1"/>
    <col min="6886" max="6891" width="11.44140625" style="63" customWidth="1"/>
    <col min="6892" max="6892" width="8.5546875" style="63" customWidth="1"/>
    <col min="6893" max="6894" width="7" style="63" customWidth="1"/>
    <col min="6895" max="6895" width="18.44140625" style="63" customWidth="1"/>
    <col min="6896" max="6896" width="12.5546875" style="63" customWidth="1"/>
    <col min="6897" max="6897" width="9.88671875" style="63" customWidth="1"/>
    <col min="6898" max="6898" width="10.6640625" style="63" customWidth="1"/>
    <col min="6899" max="6899" width="10" style="63" customWidth="1"/>
    <col min="6900" max="6901" width="8.5546875" style="63" customWidth="1"/>
    <col min="6902" max="6902" width="8.33203125" style="63" customWidth="1"/>
    <col min="6903" max="6904" width="12.109375" style="63" customWidth="1"/>
    <col min="6905" max="6905" width="11.109375" style="63" customWidth="1"/>
    <col min="6906" max="6906" width="11.44140625" style="63" customWidth="1"/>
    <col min="6907" max="6908" width="9.109375" style="63" customWidth="1"/>
    <col min="6909" max="6909" width="11.6640625" style="63" customWidth="1"/>
    <col min="6910" max="6912" width="9.109375" style="63" customWidth="1"/>
    <col min="6913" max="6913" width="37.33203125" style="63" customWidth="1"/>
    <col min="6914" max="6914" width="21.88671875" style="63" customWidth="1"/>
    <col min="6915" max="6920" width="9.109375" style="63" customWidth="1"/>
    <col min="6921" max="6977" width="9.109375" style="63"/>
    <col min="6978" max="6978" width="43.33203125" style="63" customWidth="1"/>
    <col min="6979" max="6983" width="0" style="63" hidden="1" customWidth="1"/>
    <col min="6984" max="6984" width="5" style="63" customWidth="1"/>
    <col min="6985" max="6986" width="0" style="63" hidden="1" customWidth="1"/>
    <col min="6987" max="6987" width="5" style="63" customWidth="1"/>
    <col min="6988" max="6989" width="0" style="63" hidden="1" customWidth="1"/>
    <col min="6990" max="6990" width="5" style="63" customWidth="1"/>
    <col min="6991" max="6992" width="0" style="63" hidden="1" customWidth="1"/>
    <col min="6993" max="6993" width="5" style="63" customWidth="1"/>
    <col min="6994" max="6995" width="0" style="63" hidden="1" customWidth="1"/>
    <col min="6996" max="6996" width="5" style="63" customWidth="1"/>
    <col min="6997" max="6998" width="0" style="63" hidden="1" customWidth="1"/>
    <col min="6999" max="6999" width="5" style="63" customWidth="1"/>
    <col min="7000" max="7004" width="0" style="63" hidden="1" customWidth="1"/>
    <col min="7005" max="7005" width="6.33203125" style="63" customWidth="1"/>
    <col min="7006" max="7013" width="0" style="63" hidden="1" customWidth="1"/>
    <col min="7014" max="7014" width="5.6640625" style="63" customWidth="1"/>
    <col min="7015" max="7016" width="0" style="63" hidden="1" customWidth="1"/>
    <col min="7017" max="7017" width="6.33203125" style="63" customWidth="1"/>
    <col min="7018" max="7019" width="0" style="63" hidden="1" customWidth="1"/>
    <col min="7020" max="7020" width="5.33203125" style="63" customWidth="1"/>
    <col min="7021" max="7022" width="0" style="63" hidden="1" customWidth="1"/>
    <col min="7023" max="7023" width="4.88671875" style="63" customWidth="1"/>
    <col min="7024" max="7034" width="0" style="63" hidden="1" customWidth="1"/>
    <col min="7035" max="7035" width="5.33203125" style="63" customWidth="1"/>
    <col min="7036" max="7040" width="0" style="63" hidden="1" customWidth="1"/>
    <col min="7041" max="7041" width="5.88671875" style="63" customWidth="1"/>
    <col min="7042" max="7043" width="0" style="63" hidden="1" customWidth="1"/>
    <col min="7044" max="7044" width="5.5546875" style="63" customWidth="1"/>
    <col min="7045" max="7046" width="0" style="63" hidden="1" customWidth="1"/>
    <col min="7047" max="7047" width="5.33203125" style="63" customWidth="1"/>
    <col min="7048" max="7049" width="0" style="63" hidden="1" customWidth="1"/>
    <col min="7050" max="7050" width="6" style="63" customWidth="1"/>
    <col min="7051" max="7055" width="0" style="63" hidden="1" customWidth="1"/>
    <col min="7056" max="7056" width="5" style="63" customWidth="1"/>
    <col min="7057" max="7058" width="0" style="63" hidden="1" customWidth="1"/>
    <col min="7059" max="7059" width="5.6640625" style="63" customWidth="1"/>
    <col min="7060" max="7061" width="0" style="63" hidden="1" customWidth="1"/>
    <col min="7062" max="7062" width="6.5546875" style="63" customWidth="1"/>
    <col min="7063" max="7064" width="0" style="63" hidden="1" customWidth="1"/>
    <col min="7065" max="7065" width="5" style="63" customWidth="1"/>
    <col min="7066" max="7066" width="0" style="63" hidden="1" customWidth="1"/>
    <col min="7067" max="7067" width="6.33203125" style="63" customWidth="1"/>
    <col min="7068" max="7068" width="11" style="63" customWidth="1"/>
    <col min="7069" max="7072" width="0" style="63" hidden="1" customWidth="1"/>
    <col min="7073" max="7073" width="6.5546875" style="63" customWidth="1"/>
    <col min="7074" max="7075" width="0" style="63" hidden="1" customWidth="1"/>
    <col min="7076" max="7076" width="6.33203125" style="63" customWidth="1"/>
    <col min="7077" max="7078" width="0" style="63" hidden="1" customWidth="1"/>
    <col min="7079" max="7079" width="6.5546875" style="63" customWidth="1"/>
    <col min="7080" max="7081" width="0" style="63" hidden="1" customWidth="1"/>
    <col min="7082" max="7082" width="6.6640625" style="63" customWidth="1"/>
    <col min="7083" max="7084" width="0" style="63" hidden="1" customWidth="1"/>
    <col min="7085" max="7085" width="6.44140625" style="63" customWidth="1"/>
    <col min="7086" max="7087" width="0" style="63" hidden="1" customWidth="1"/>
    <col min="7088" max="7088" width="6.5546875" style="63" customWidth="1"/>
    <col min="7089" max="7090" width="0" style="63" hidden="1" customWidth="1"/>
    <col min="7091" max="7091" width="6.88671875" style="63" customWidth="1"/>
    <col min="7092" max="7096" width="0" style="63" hidden="1" customWidth="1"/>
    <col min="7097" max="7097" width="6.33203125" style="63" customWidth="1"/>
    <col min="7098" max="7099" width="0" style="63" hidden="1" customWidth="1"/>
    <col min="7100" max="7100" width="6.5546875" style="63" customWidth="1"/>
    <col min="7101" max="7102" width="0" style="63" hidden="1" customWidth="1"/>
    <col min="7103" max="7103" width="7.44140625" style="63" customWidth="1"/>
    <col min="7104" max="7104" width="0" style="63" hidden="1" customWidth="1"/>
    <col min="7105" max="7105" width="6.33203125" style="63" customWidth="1"/>
    <col min="7106" max="7106" width="9" style="63" customWidth="1"/>
    <col min="7107" max="7110" width="0" style="63" hidden="1" customWidth="1"/>
    <col min="7111" max="7111" width="9" style="63" customWidth="1"/>
    <col min="7112" max="7113" width="0" style="63" hidden="1" customWidth="1"/>
    <col min="7114" max="7114" width="8.6640625" style="63" customWidth="1"/>
    <col min="7115" max="7116" width="0" style="63" hidden="1" customWidth="1"/>
    <col min="7117" max="7117" width="6.5546875" style="63" customWidth="1"/>
    <col min="7118" max="7119" width="0" style="63" hidden="1" customWidth="1"/>
    <col min="7120" max="7120" width="7" style="63" customWidth="1"/>
    <col min="7121" max="7130" width="0" style="63" hidden="1" customWidth="1"/>
    <col min="7131" max="7131" width="6.33203125" style="63" customWidth="1"/>
    <col min="7132" max="7134" width="9" style="63" customWidth="1"/>
    <col min="7135" max="7135" width="11" style="63" customWidth="1"/>
    <col min="7136" max="7136" width="10.6640625" style="63" customWidth="1"/>
    <col min="7137" max="7137" width="11.5546875" style="63" customWidth="1"/>
    <col min="7138" max="7139" width="8.5546875" style="63" customWidth="1"/>
    <col min="7140" max="7140" width="12.44140625" style="63" customWidth="1"/>
    <col min="7141" max="7141" width="9.5546875" style="63" customWidth="1"/>
    <col min="7142" max="7147" width="11.44140625" style="63" customWidth="1"/>
    <col min="7148" max="7148" width="8.5546875" style="63" customWidth="1"/>
    <col min="7149" max="7150" width="7" style="63" customWidth="1"/>
    <col min="7151" max="7151" width="18.44140625" style="63" customWidth="1"/>
    <col min="7152" max="7152" width="12.5546875" style="63" customWidth="1"/>
    <col min="7153" max="7153" width="9.88671875" style="63" customWidth="1"/>
    <col min="7154" max="7154" width="10.6640625" style="63" customWidth="1"/>
    <col min="7155" max="7155" width="10" style="63" customWidth="1"/>
    <col min="7156" max="7157" width="8.5546875" style="63" customWidth="1"/>
    <col min="7158" max="7158" width="8.33203125" style="63" customWidth="1"/>
    <col min="7159" max="7160" width="12.109375" style="63" customWidth="1"/>
    <col min="7161" max="7161" width="11.109375" style="63" customWidth="1"/>
    <col min="7162" max="7162" width="11.44140625" style="63" customWidth="1"/>
    <col min="7163" max="7164" width="9.109375" style="63" customWidth="1"/>
    <col min="7165" max="7165" width="11.6640625" style="63" customWidth="1"/>
    <col min="7166" max="7168" width="9.109375" style="63" customWidth="1"/>
    <col min="7169" max="7169" width="37.33203125" style="63" customWidth="1"/>
    <col min="7170" max="7170" width="21.88671875" style="63" customWidth="1"/>
    <col min="7171" max="7176" width="9.109375" style="63" customWidth="1"/>
    <col min="7177" max="7233" width="9.109375" style="63"/>
    <col min="7234" max="7234" width="43.33203125" style="63" customWidth="1"/>
    <col min="7235" max="7239" width="0" style="63" hidden="1" customWidth="1"/>
    <col min="7240" max="7240" width="5" style="63" customWidth="1"/>
    <col min="7241" max="7242" width="0" style="63" hidden="1" customWidth="1"/>
    <col min="7243" max="7243" width="5" style="63" customWidth="1"/>
    <col min="7244" max="7245" width="0" style="63" hidden="1" customWidth="1"/>
    <col min="7246" max="7246" width="5" style="63" customWidth="1"/>
    <col min="7247" max="7248" width="0" style="63" hidden="1" customWidth="1"/>
    <col min="7249" max="7249" width="5" style="63" customWidth="1"/>
    <col min="7250" max="7251" width="0" style="63" hidden="1" customWidth="1"/>
    <col min="7252" max="7252" width="5" style="63" customWidth="1"/>
    <col min="7253" max="7254" width="0" style="63" hidden="1" customWidth="1"/>
    <col min="7255" max="7255" width="5" style="63" customWidth="1"/>
    <col min="7256" max="7260" width="0" style="63" hidden="1" customWidth="1"/>
    <col min="7261" max="7261" width="6.33203125" style="63" customWidth="1"/>
    <col min="7262" max="7269" width="0" style="63" hidden="1" customWidth="1"/>
    <col min="7270" max="7270" width="5.6640625" style="63" customWidth="1"/>
    <col min="7271" max="7272" width="0" style="63" hidden="1" customWidth="1"/>
    <col min="7273" max="7273" width="6.33203125" style="63" customWidth="1"/>
    <col min="7274" max="7275" width="0" style="63" hidden="1" customWidth="1"/>
    <col min="7276" max="7276" width="5.33203125" style="63" customWidth="1"/>
    <col min="7277" max="7278" width="0" style="63" hidden="1" customWidth="1"/>
    <col min="7279" max="7279" width="4.88671875" style="63" customWidth="1"/>
    <col min="7280" max="7290" width="0" style="63" hidden="1" customWidth="1"/>
    <col min="7291" max="7291" width="5.33203125" style="63" customWidth="1"/>
    <col min="7292" max="7296" width="0" style="63" hidden="1" customWidth="1"/>
    <col min="7297" max="7297" width="5.88671875" style="63" customWidth="1"/>
    <col min="7298" max="7299" width="0" style="63" hidden="1" customWidth="1"/>
    <col min="7300" max="7300" width="5.5546875" style="63" customWidth="1"/>
    <col min="7301" max="7302" width="0" style="63" hidden="1" customWidth="1"/>
    <col min="7303" max="7303" width="5.33203125" style="63" customWidth="1"/>
    <col min="7304" max="7305" width="0" style="63" hidden="1" customWidth="1"/>
    <col min="7306" max="7306" width="6" style="63" customWidth="1"/>
    <col min="7307" max="7311" width="0" style="63" hidden="1" customWidth="1"/>
    <col min="7312" max="7312" width="5" style="63" customWidth="1"/>
    <col min="7313" max="7314" width="0" style="63" hidden="1" customWidth="1"/>
    <col min="7315" max="7315" width="5.6640625" style="63" customWidth="1"/>
    <col min="7316" max="7317" width="0" style="63" hidden="1" customWidth="1"/>
    <col min="7318" max="7318" width="6.5546875" style="63" customWidth="1"/>
    <col min="7319" max="7320" width="0" style="63" hidden="1" customWidth="1"/>
    <col min="7321" max="7321" width="5" style="63" customWidth="1"/>
    <col min="7322" max="7322" width="0" style="63" hidden="1" customWidth="1"/>
    <col min="7323" max="7323" width="6.33203125" style="63" customWidth="1"/>
    <col min="7324" max="7324" width="11" style="63" customWidth="1"/>
    <col min="7325" max="7328" width="0" style="63" hidden="1" customWidth="1"/>
    <col min="7329" max="7329" width="6.5546875" style="63" customWidth="1"/>
    <col min="7330" max="7331" width="0" style="63" hidden="1" customWidth="1"/>
    <col min="7332" max="7332" width="6.33203125" style="63" customWidth="1"/>
    <col min="7333" max="7334" width="0" style="63" hidden="1" customWidth="1"/>
    <col min="7335" max="7335" width="6.5546875" style="63" customWidth="1"/>
    <col min="7336" max="7337" width="0" style="63" hidden="1" customWidth="1"/>
    <col min="7338" max="7338" width="6.6640625" style="63" customWidth="1"/>
    <col min="7339" max="7340" width="0" style="63" hidden="1" customWidth="1"/>
    <col min="7341" max="7341" width="6.44140625" style="63" customWidth="1"/>
    <col min="7342" max="7343" width="0" style="63" hidden="1" customWidth="1"/>
    <col min="7344" max="7344" width="6.5546875" style="63" customWidth="1"/>
    <col min="7345" max="7346" width="0" style="63" hidden="1" customWidth="1"/>
    <col min="7347" max="7347" width="6.88671875" style="63" customWidth="1"/>
    <col min="7348" max="7352" width="0" style="63" hidden="1" customWidth="1"/>
    <col min="7353" max="7353" width="6.33203125" style="63" customWidth="1"/>
    <col min="7354" max="7355" width="0" style="63" hidden="1" customWidth="1"/>
    <col min="7356" max="7356" width="6.5546875" style="63" customWidth="1"/>
    <col min="7357" max="7358" width="0" style="63" hidden="1" customWidth="1"/>
    <col min="7359" max="7359" width="7.44140625" style="63" customWidth="1"/>
    <col min="7360" max="7360" width="0" style="63" hidden="1" customWidth="1"/>
    <col min="7361" max="7361" width="6.33203125" style="63" customWidth="1"/>
    <col min="7362" max="7362" width="9" style="63" customWidth="1"/>
    <col min="7363" max="7366" width="0" style="63" hidden="1" customWidth="1"/>
    <col min="7367" max="7367" width="9" style="63" customWidth="1"/>
    <col min="7368" max="7369" width="0" style="63" hidden="1" customWidth="1"/>
    <col min="7370" max="7370" width="8.6640625" style="63" customWidth="1"/>
    <col min="7371" max="7372" width="0" style="63" hidden="1" customWidth="1"/>
    <col min="7373" max="7373" width="6.5546875" style="63" customWidth="1"/>
    <col min="7374" max="7375" width="0" style="63" hidden="1" customWidth="1"/>
    <col min="7376" max="7376" width="7" style="63" customWidth="1"/>
    <col min="7377" max="7386" width="0" style="63" hidden="1" customWidth="1"/>
    <col min="7387" max="7387" width="6.33203125" style="63" customWidth="1"/>
    <col min="7388" max="7390" width="9" style="63" customWidth="1"/>
    <col min="7391" max="7391" width="11" style="63" customWidth="1"/>
    <col min="7392" max="7392" width="10.6640625" style="63" customWidth="1"/>
    <col min="7393" max="7393" width="11.5546875" style="63" customWidth="1"/>
    <col min="7394" max="7395" width="8.5546875" style="63" customWidth="1"/>
    <col min="7396" max="7396" width="12.44140625" style="63" customWidth="1"/>
    <col min="7397" max="7397" width="9.5546875" style="63" customWidth="1"/>
    <col min="7398" max="7403" width="11.44140625" style="63" customWidth="1"/>
    <col min="7404" max="7404" width="8.5546875" style="63" customWidth="1"/>
    <col min="7405" max="7406" width="7" style="63" customWidth="1"/>
    <col min="7407" max="7407" width="18.44140625" style="63" customWidth="1"/>
    <col min="7408" max="7408" width="12.5546875" style="63" customWidth="1"/>
    <col min="7409" max="7409" width="9.88671875" style="63" customWidth="1"/>
    <col min="7410" max="7410" width="10.6640625" style="63" customWidth="1"/>
    <col min="7411" max="7411" width="10" style="63" customWidth="1"/>
    <col min="7412" max="7413" width="8.5546875" style="63" customWidth="1"/>
    <col min="7414" max="7414" width="8.33203125" style="63" customWidth="1"/>
    <col min="7415" max="7416" width="12.109375" style="63" customWidth="1"/>
    <col min="7417" max="7417" width="11.109375" style="63" customWidth="1"/>
    <col min="7418" max="7418" width="11.44140625" style="63" customWidth="1"/>
    <col min="7419" max="7420" width="9.109375" style="63" customWidth="1"/>
    <col min="7421" max="7421" width="11.6640625" style="63" customWidth="1"/>
    <col min="7422" max="7424" width="9.109375" style="63" customWidth="1"/>
    <col min="7425" max="7425" width="37.33203125" style="63" customWidth="1"/>
    <col min="7426" max="7426" width="21.88671875" style="63" customWidth="1"/>
    <col min="7427" max="7432" width="9.109375" style="63" customWidth="1"/>
    <col min="7433" max="7489" width="9.109375" style="63"/>
    <col min="7490" max="7490" width="43.33203125" style="63" customWidth="1"/>
    <col min="7491" max="7495" width="0" style="63" hidden="1" customWidth="1"/>
    <col min="7496" max="7496" width="5" style="63" customWidth="1"/>
    <col min="7497" max="7498" width="0" style="63" hidden="1" customWidth="1"/>
    <col min="7499" max="7499" width="5" style="63" customWidth="1"/>
    <col min="7500" max="7501" width="0" style="63" hidden="1" customWidth="1"/>
    <col min="7502" max="7502" width="5" style="63" customWidth="1"/>
    <col min="7503" max="7504" width="0" style="63" hidden="1" customWidth="1"/>
    <col min="7505" max="7505" width="5" style="63" customWidth="1"/>
    <col min="7506" max="7507" width="0" style="63" hidden="1" customWidth="1"/>
    <col min="7508" max="7508" width="5" style="63" customWidth="1"/>
    <col min="7509" max="7510" width="0" style="63" hidden="1" customWidth="1"/>
    <col min="7511" max="7511" width="5" style="63" customWidth="1"/>
    <col min="7512" max="7516" width="0" style="63" hidden="1" customWidth="1"/>
    <col min="7517" max="7517" width="6.33203125" style="63" customWidth="1"/>
    <col min="7518" max="7525" width="0" style="63" hidden="1" customWidth="1"/>
    <col min="7526" max="7526" width="5.6640625" style="63" customWidth="1"/>
    <col min="7527" max="7528" width="0" style="63" hidden="1" customWidth="1"/>
    <col min="7529" max="7529" width="6.33203125" style="63" customWidth="1"/>
    <col min="7530" max="7531" width="0" style="63" hidden="1" customWidth="1"/>
    <col min="7532" max="7532" width="5.33203125" style="63" customWidth="1"/>
    <col min="7533" max="7534" width="0" style="63" hidden="1" customWidth="1"/>
    <col min="7535" max="7535" width="4.88671875" style="63" customWidth="1"/>
    <col min="7536" max="7546" width="0" style="63" hidden="1" customWidth="1"/>
    <col min="7547" max="7547" width="5.33203125" style="63" customWidth="1"/>
    <col min="7548" max="7552" width="0" style="63" hidden="1" customWidth="1"/>
    <col min="7553" max="7553" width="5.88671875" style="63" customWidth="1"/>
    <col min="7554" max="7555" width="0" style="63" hidden="1" customWidth="1"/>
    <col min="7556" max="7556" width="5.5546875" style="63" customWidth="1"/>
    <col min="7557" max="7558" width="0" style="63" hidden="1" customWidth="1"/>
    <col min="7559" max="7559" width="5.33203125" style="63" customWidth="1"/>
    <col min="7560" max="7561" width="0" style="63" hidden="1" customWidth="1"/>
    <col min="7562" max="7562" width="6" style="63" customWidth="1"/>
    <col min="7563" max="7567" width="0" style="63" hidden="1" customWidth="1"/>
    <col min="7568" max="7568" width="5" style="63" customWidth="1"/>
    <col min="7569" max="7570" width="0" style="63" hidden="1" customWidth="1"/>
    <col min="7571" max="7571" width="5.6640625" style="63" customWidth="1"/>
    <col min="7572" max="7573" width="0" style="63" hidden="1" customWidth="1"/>
    <col min="7574" max="7574" width="6.5546875" style="63" customWidth="1"/>
    <col min="7575" max="7576" width="0" style="63" hidden="1" customWidth="1"/>
    <col min="7577" max="7577" width="5" style="63" customWidth="1"/>
    <col min="7578" max="7578" width="0" style="63" hidden="1" customWidth="1"/>
    <col min="7579" max="7579" width="6.33203125" style="63" customWidth="1"/>
    <col min="7580" max="7580" width="11" style="63" customWidth="1"/>
    <col min="7581" max="7584" width="0" style="63" hidden="1" customWidth="1"/>
    <col min="7585" max="7585" width="6.5546875" style="63" customWidth="1"/>
    <col min="7586" max="7587" width="0" style="63" hidden="1" customWidth="1"/>
    <col min="7588" max="7588" width="6.33203125" style="63" customWidth="1"/>
    <col min="7589" max="7590" width="0" style="63" hidden="1" customWidth="1"/>
    <col min="7591" max="7591" width="6.5546875" style="63" customWidth="1"/>
    <col min="7592" max="7593" width="0" style="63" hidden="1" customWidth="1"/>
    <col min="7594" max="7594" width="6.6640625" style="63" customWidth="1"/>
    <col min="7595" max="7596" width="0" style="63" hidden="1" customWidth="1"/>
    <col min="7597" max="7597" width="6.44140625" style="63" customWidth="1"/>
    <col min="7598" max="7599" width="0" style="63" hidden="1" customWidth="1"/>
    <col min="7600" max="7600" width="6.5546875" style="63" customWidth="1"/>
    <col min="7601" max="7602" width="0" style="63" hidden="1" customWidth="1"/>
    <col min="7603" max="7603" width="6.88671875" style="63" customWidth="1"/>
    <col min="7604" max="7608" width="0" style="63" hidden="1" customWidth="1"/>
    <col min="7609" max="7609" width="6.33203125" style="63" customWidth="1"/>
    <col min="7610" max="7611" width="0" style="63" hidden="1" customWidth="1"/>
    <col min="7612" max="7612" width="6.5546875" style="63" customWidth="1"/>
    <col min="7613" max="7614" width="0" style="63" hidden="1" customWidth="1"/>
    <col min="7615" max="7615" width="7.44140625" style="63" customWidth="1"/>
    <col min="7616" max="7616" width="0" style="63" hidden="1" customWidth="1"/>
    <col min="7617" max="7617" width="6.33203125" style="63" customWidth="1"/>
    <col min="7618" max="7618" width="9" style="63" customWidth="1"/>
    <col min="7619" max="7622" width="0" style="63" hidden="1" customWidth="1"/>
    <col min="7623" max="7623" width="9" style="63" customWidth="1"/>
    <col min="7624" max="7625" width="0" style="63" hidden="1" customWidth="1"/>
    <col min="7626" max="7626" width="8.6640625" style="63" customWidth="1"/>
    <col min="7627" max="7628" width="0" style="63" hidden="1" customWidth="1"/>
    <col min="7629" max="7629" width="6.5546875" style="63" customWidth="1"/>
    <col min="7630" max="7631" width="0" style="63" hidden="1" customWidth="1"/>
    <col min="7632" max="7632" width="7" style="63" customWidth="1"/>
    <col min="7633" max="7642" width="0" style="63" hidden="1" customWidth="1"/>
    <col min="7643" max="7643" width="6.33203125" style="63" customWidth="1"/>
    <col min="7644" max="7646" width="9" style="63" customWidth="1"/>
    <col min="7647" max="7647" width="11" style="63" customWidth="1"/>
    <col min="7648" max="7648" width="10.6640625" style="63" customWidth="1"/>
    <col min="7649" max="7649" width="11.5546875" style="63" customWidth="1"/>
    <col min="7650" max="7651" width="8.5546875" style="63" customWidth="1"/>
    <col min="7652" max="7652" width="12.44140625" style="63" customWidth="1"/>
    <col min="7653" max="7653" width="9.5546875" style="63" customWidth="1"/>
    <col min="7654" max="7659" width="11.44140625" style="63" customWidth="1"/>
    <col min="7660" max="7660" width="8.5546875" style="63" customWidth="1"/>
    <col min="7661" max="7662" width="7" style="63" customWidth="1"/>
    <col min="7663" max="7663" width="18.44140625" style="63" customWidth="1"/>
    <col min="7664" max="7664" width="12.5546875" style="63" customWidth="1"/>
    <col min="7665" max="7665" width="9.88671875" style="63" customWidth="1"/>
    <col min="7666" max="7666" width="10.6640625" style="63" customWidth="1"/>
    <col min="7667" max="7667" width="10" style="63" customWidth="1"/>
    <col min="7668" max="7669" width="8.5546875" style="63" customWidth="1"/>
    <col min="7670" max="7670" width="8.33203125" style="63" customWidth="1"/>
    <col min="7671" max="7672" width="12.109375" style="63" customWidth="1"/>
    <col min="7673" max="7673" width="11.109375" style="63" customWidth="1"/>
    <col min="7674" max="7674" width="11.44140625" style="63" customWidth="1"/>
    <col min="7675" max="7676" width="9.109375" style="63" customWidth="1"/>
    <col min="7677" max="7677" width="11.6640625" style="63" customWidth="1"/>
    <col min="7678" max="7680" width="9.109375" style="63" customWidth="1"/>
    <col min="7681" max="7681" width="37.33203125" style="63" customWidth="1"/>
    <col min="7682" max="7682" width="21.88671875" style="63" customWidth="1"/>
    <col min="7683" max="7688" width="9.109375" style="63" customWidth="1"/>
    <col min="7689" max="7745" width="9.109375" style="63"/>
    <col min="7746" max="7746" width="43.33203125" style="63" customWidth="1"/>
    <col min="7747" max="7751" width="0" style="63" hidden="1" customWidth="1"/>
    <col min="7752" max="7752" width="5" style="63" customWidth="1"/>
    <col min="7753" max="7754" width="0" style="63" hidden="1" customWidth="1"/>
    <col min="7755" max="7755" width="5" style="63" customWidth="1"/>
    <col min="7756" max="7757" width="0" style="63" hidden="1" customWidth="1"/>
    <col min="7758" max="7758" width="5" style="63" customWidth="1"/>
    <col min="7759" max="7760" width="0" style="63" hidden="1" customWidth="1"/>
    <col min="7761" max="7761" width="5" style="63" customWidth="1"/>
    <col min="7762" max="7763" width="0" style="63" hidden="1" customWidth="1"/>
    <col min="7764" max="7764" width="5" style="63" customWidth="1"/>
    <col min="7765" max="7766" width="0" style="63" hidden="1" customWidth="1"/>
    <col min="7767" max="7767" width="5" style="63" customWidth="1"/>
    <col min="7768" max="7772" width="0" style="63" hidden="1" customWidth="1"/>
    <col min="7773" max="7773" width="6.33203125" style="63" customWidth="1"/>
    <col min="7774" max="7781" width="0" style="63" hidden="1" customWidth="1"/>
    <col min="7782" max="7782" width="5.6640625" style="63" customWidth="1"/>
    <col min="7783" max="7784" width="0" style="63" hidden="1" customWidth="1"/>
    <col min="7785" max="7785" width="6.33203125" style="63" customWidth="1"/>
    <col min="7786" max="7787" width="0" style="63" hidden="1" customWidth="1"/>
    <col min="7788" max="7788" width="5.33203125" style="63" customWidth="1"/>
    <col min="7789" max="7790" width="0" style="63" hidden="1" customWidth="1"/>
    <col min="7791" max="7791" width="4.88671875" style="63" customWidth="1"/>
    <col min="7792" max="7802" width="0" style="63" hidden="1" customWidth="1"/>
    <col min="7803" max="7803" width="5.33203125" style="63" customWidth="1"/>
    <col min="7804" max="7808" width="0" style="63" hidden="1" customWidth="1"/>
    <col min="7809" max="7809" width="5.88671875" style="63" customWidth="1"/>
    <col min="7810" max="7811" width="0" style="63" hidden="1" customWidth="1"/>
    <col min="7812" max="7812" width="5.5546875" style="63" customWidth="1"/>
    <col min="7813" max="7814" width="0" style="63" hidden="1" customWidth="1"/>
    <col min="7815" max="7815" width="5.33203125" style="63" customWidth="1"/>
    <col min="7816" max="7817" width="0" style="63" hidden="1" customWidth="1"/>
    <col min="7818" max="7818" width="6" style="63" customWidth="1"/>
    <col min="7819" max="7823" width="0" style="63" hidden="1" customWidth="1"/>
    <col min="7824" max="7824" width="5" style="63" customWidth="1"/>
    <col min="7825" max="7826" width="0" style="63" hidden="1" customWidth="1"/>
    <col min="7827" max="7827" width="5.6640625" style="63" customWidth="1"/>
    <col min="7828" max="7829" width="0" style="63" hidden="1" customWidth="1"/>
    <col min="7830" max="7830" width="6.5546875" style="63" customWidth="1"/>
    <col min="7831" max="7832" width="0" style="63" hidden="1" customWidth="1"/>
    <col min="7833" max="7833" width="5" style="63" customWidth="1"/>
    <col min="7834" max="7834" width="0" style="63" hidden="1" customWidth="1"/>
    <col min="7835" max="7835" width="6.33203125" style="63" customWidth="1"/>
    <col min="7836" max="7836" width="11" style="63" customWidth="1"/>
    <col min="7837" max="7840" width="0" style="63" hidden="1" customWidth="1"/>
    <col min="7841" max="7841" width="6.5546875" style="63" customWidth="1"/>
    <col min="7842" max="7843" width="0" style="63" hidden="1" customWidth="1"/>
    <col min="7844" max="7844" width="6.33203125" style="63" customWidth="1"/>
    <col min="7845" max="7846" width="0" style="63" hidden="1" customWidth="1"/>
    <col min="7847" max="7847" width="6.5546875" style="63" customWidth="1"/>
    <col min="7848" max="7849" width="0" style="63" hidden="1" customWidth="1"/>
    <col min="7850" max="7850" width="6.6640625" style="63" customWidth="1"/>
    <col min="7851" max="7852" width="0" style="63" hidden="1" customWidth="1"/>
    <col min="7853" max="7853" width="6.44140625" style="63" customWidth="1"/>
    <col min="7854" max="7855" width="0" style="63" hidden="1" customWidth="1"/>
    <col min="7856" max="7856" width="6.5546875" style="63" customWidth="1"/>
    <col min="7857" max="7858" width="0" style="63" hidden="1" customWidth="1"/>
    <col min="7859" max="7859" width="6.88671875" style="63" customWidth="1"/>
    <col min="7860" max="7864" width="0" style="63" hidden="1" customWidth="1"/>
    <col min="7865" max="7865" width="6.33203125" style="63" customWidth="1"/>
    <col min="7866" max="7867" width="0" style="63" hidden="1" customWidth="1"/>
    <col min="7868" max="7868" width="6.5546875" style="63" customWidth="1"/>
    <col min="7869" max="7870" width="0" style="63" hidden="1" customWidth="1"/>
    <col min="7871" max="7871" width="7.44140625" style="63" customWidth="1"/>
    <col min="7872" max="7872" width="0" style="63" hidden="1" customWidth="1"/>
    <col min="7873" max="7873" width="6.33203125" style="63" customWidth="1"/>
    <col min="7874" max="7874" width="9" style="63" customWidth="1"/>
    <col min="7875" max="7878" width="0" style="63" hidden="1" customWidth="1"/>
    <col min="7879" max="7879" width="9" style="63" customWidth="1"/>
    <col min="7880" max="7881" width="0" style="63" hidden="1" customWidth="1"/>
    <col min="7882" max="7882" width="8.6640625" style="63" customWidth="1"/>
    <col min="7883" max="7884" width="0" style="63" hidden="1" customWidth="1"/>
    <col min="7885" max="7885" width="6.5546875" style="63" customWidth="1"/>
    <col min="7886" max="7887" width="0" style="63" hidden="1" customWidth="1"/>
    <col min="7888" max="7888" width="7" style="63" customWidth="1"/>
    <col min="7889" max="7898" width="0" style="63" hidden="1" customWidth="1"/>
    <col min="7899" max="7899" width="6.33203125" style="63" customWidth="1"/>
    <col min="7900" max="7902" width="9" style="63" customWidth="1"/>
    <col min="7903" max="7903" width="11" style="63" customWidth="1"/>
    <col min="7904" max="7904" width="10.6640625" style="63" customWidth="1"/>
    <col min="7905" max="7905" width="11.5546875" style="63" customWidth="1"/>
    <col min="7906" max="7907" width="8.5546875" style="63" customWidth="1"/>
    <col min="7908" max="7908" width="12.44140625" style="63" customWidth="1"/>
    <col min="7909" max="7909" width="9.5546875" style="63" customWidth="1"/>
    <col min="7910" max="7915" width="11.44140625" style="63" customWidth="1"/>
    <col min="7916" max="7916" width="8.5546875" style="63" customWidth="1"/>
    <col min="7917" max="7918" width="7" style="63" customWidth="1"/>
    <col min="7919" max="7919" width="18.44140625" style="63" customWidth="1"/>
    <col min="7920" max="7920" width="12.5546875" style="63" customWidth="1"/>
    <col min="7921" max="7921" width="9.88671875" style="63" customWidth="1"/>
    <col min="7922" max="7922" width="10.6640625" style="63" customWidth="1"/>
    <col min="7923" max="7923" width="10" style="63" customWidth="1"/>
    <col min="7924" max="7925" width="8.5546875" style="63" customWidth="1"/>
    <col min="7926" max="7926" width="8.33203125" style="63" customWidth="1"/>
    <col min="7927" max="7928" width="12.109375" style="63" customWidth="1"/>
    <col min="7929" max="7929" width="11.109375" style="63" customWidth="1"/>
    <col min="7930" max="7930" width="11.44140625" style="63" customWidth="1"/>
    <col min="7931" max="7932" width="9.109375" style="63" customWidth="1"/>
    <col min="7933" max="7933" width="11.6640625" style="63" customWidth="1"/>
    <col min="7934" max="7936" width="9.109375" style="63" customWidth="1"/>
    <col min="7937" max="7937" width="37.33203125" style="63" customWidth="1"/>
    <col min="7938" max="7938" width="21.88671875" style="63" customWidth="1"/>
    <col min="7939" max="7944" width="9.109375" style="63" customWidth="1"/>
    <col min="7945" max="8001" width="9.109375" style="63"/>
    <col min="8002" max="8002" width="43.33203125" style="63" customWidth="1"/>
    <col min="8003" max="8007" width="0" style="63" hidden="1" customWidth="1"/>
    <col min="8008" max="8008" width="5" style="63" customWidth="1"/>
    <col min="8009" max="8010" width="0" style="63" hidden="1" customWidth="1"/>
    <col min="8011" max="8011" width="5" style="63" customWidth="1"/>
    <col min="8012" max="8013" width="0" style="63" hidden="1" customWidth="1"/>
    <col min="8014" max="8014" width="5" style="63" customWidth="1"/>
    <col min="8015" max="8016" width="0" style="63" hidden="1" customWidth="1"/>
    <col min="8017" max="8017" width="5" style="63" customWidth="1"/>
    <col min="8018" max="8019" width="0" style="63" hidden="1" customWidth="1"/>
    <col min="8020" max="8020" width="5" style="63" customWidth="1"/>
    <col min="8021" max="8022" width="0" style="63" hidden="1" customWidth="1"/>
    <col min="8023" max="8023" width="5" style="63" customWidth="1"/>
    <col min="8024" max="8028" width="0" style="63" hidden="1" customWidth="1"/>
    <col min="8029" max="8029" width="6.33203125" style="63" customWidth="1"/>
    <col min="8030" max="8037" width="0" style="63" hidden="1" customWidth="1"/>
    <col min="8038" max="8038" width="5.6640625" style="63" customWidth="1"/>
    <col min="8039" max="8040" width="0" style="63" hidden="1" customWidth="1"/>
    <col min="8041" max="8041" width="6.33203125" style="63" customWidth="1"/>
    <col min="8042" max="8043" width="0" style="63" hidden="1" customWidth="1"/>
    <col min="8044" max="8044" width="5.33203125" style="63" customWidth="1"/>
    <col min="8045" max="8046" width="0" style="63" hidden="1" customWidth="1"/>
    <col min="8047" max="8047" width="4.88671875" style="63" customWidth="1"/>
    <col min="8048" max="8058" width="0" style="63" hidden="1" customWidth="1"/>
    <col min="8059" max="8059" width="5.33203125" style="63" customWidth="1"/>
    <col min="8060" max="8064" width="0" style="63" hidden="1" customWidth="1"/>
    <col min="8065" max="8065" width="5.88671875" style="63" customWidth="1"/>
    <col min="8066" max="8067" width="0" style="63" hidden="1" customWidth="1"/>
    <col min="8068" max="8068" width="5.5546875" style="63" customWidth="1"/>
    <col min="8069" max="8070" width="0" style="63" hidden="1" customWidth="1"/>
    <col min="8071" max="8071" width="5.33203125" style="63" customWidth="1"/>
    <col min="8072" max="8073" width="0" style="63" hidden="1" customWidth="1"/>
    <col min="8074" max="8074" width="6" style="63" customWidth="1"/>
    <col min="8075" max="8079" width="0" style="63" hidden="1" customWidth="1"/>
    <col min="8080" max="8080" width="5" style="63" customWidth="1"/>
    <col min="8081" max="8082" width="0" style="63" hidden="1" customWidth="1"/>
    <col min="8083" max="8083" width="5.6640625" style="63" customWidth="1"/>
    <col min="8084" max="8085" width="0" style="63" hidden="1" customWidth="1"/>
    <col min="8086" max="8086" width="6.5546875" style="63" customWidth="1"/>
    <col min="8087" max="8088" width="0" style="63" hidden="1" customWidth="1"/>
    <col min="8089" max="8089" width="5" style="63" customWidth="1"/>
    <col min="8090" max="8090" width="0" style="63" hidden="1" customWidth="1"/>
    <col min="8091" max="8091" width="6.33203125" style="63" customWidth="1"/>
    <col min="8092" max="8092" width="11" style="63" customWidth="1"/>
    <col min="8093" max="8096" width="0" style="63" hidden="1" customWidth="1"/>
    <col min="8097" max="8097" width="6.5546875" style="63" customWidth="1"/>
    <col min="8098" max="8099" width="0" style="63" hidden="1" customWidth="1"/>
    <col min="8100" max="8100" width="6.33203125" style="63" customWidth="1"/>
    <col min="8101" max="8102" width="0" style="63" hidden="1" customWidth="1"/>
    <col min="8103" max="8103" width="6.5546875" style="63" customWidth="1"/>
    <col min="8104" max="8105" width="0" style="63" hidden="1" customWidth="1"/>
    <col min="8106" max="8106" width="6.6640625" style="63" customWidth="1"/>
    <col min="8107" max="8108" width="0" style="63" hidden="1" customWidth="1"/>
    <col min="8109" max="8109" width="6.44140625" style="63" customWidth="1"/>
    <col min="8110" max="8111" width="0" style="63" hidden="1" customWidth="1"/>
    <col min="8112" max="8112" width="6.5546875" style="63" customWidth="1"/>
    <col min="8113" max="8114" width="0" style="63" hidden="1" customWidth="1"/>
    <col min="8115" max="8115" width="6.88671875" style="63" customWidth="1"/>
    <col min="8116" max="8120" width="0" style="63" hidden="1" customWidth="1"/>
    <col min="8121" max="8121" width="6.33203125" style="63" customWidth="1"/>
    <col min="8122" max="8123" width="0" style="63" hidden="1" customWidth="1"/>
    <col min="8124" max="8124" width="6.5546875" style="63" customWidth="1"/>
    <col min="8125" max="8126" width="0" style="63" hidden="1" customWidth="1"/>
    <col min="8127" max="8127" width="7.44140625" style="63" customWidth="1"/>
    <col min="8128" max="8128" width="0" style="63" hidden="1" customWidth="1"/>
    <col min="8129" max="8129" width="6.33203125" style="63" customWidth="1"/>
    <col min="8130" max="8130" width="9" style="63" customWidth="1"/>
    <col min="8131" max="8134" width="0" style="63" hidden="1" customWidth="1"/>
    <col min="8135" max="8135" width="9" style="63" customWidth="1"/>
    <col min="8136" max="8137" width="0" style="63" hidden="1" customWidth="1"/>
    <col min="8138" max="8138" width="8.6640625" style="63" customWidth="1"/>
    <col min="8139" max="8140" width="0" style="63" hidden="1" customWidth="1"/>
    <col min="8141" max="8141" width="6.5546875" style="63" customWidth="1"/>
    <col min="8142" max="8143" width="0" style="63" hidden="1" customWidth="1"/>
    <col min="8144" max="8144" width="7" style="63" customWidth="1"/>
    <col min="8145" max="8154" width="0" style="63" hidden="1" customWidth="1"/>
    <col min="8155" max="8155" width="6.33203125" style="63" customWidth="1"/>
    <col min="8156" max="8158" width="9" style="63" customWidth="1"/>
    <col min="8159" max="8159" width="11" style="63" customWidth="1"/>
    <col min="8160" max="8160" width="10.6640625" style="63" customWidth="1"/>
    <col min="8161" max="8161" width="11.5546875" style="63" customWidth="1"/>
    <col min="8162" max="8163" width="8.5546875" style="63" customWidth="1"/>
    <col min="8164" max="8164" width="12.44140625" style="63" customWidth="1"/>
    <col min="8165" max="8165" width="9.5546875" style="63" customWidth="1"/>
    <col min="8166" max="8171" width="11.44140625" style="63" customWidth="1"/>
    <col min="8172" max="8172" width="8.5546875" style="63" customWidth="1"/>
    <col min="8173" max="8174" width="7" style="63" customWidth="1"/>
    <col min="8175" max="8175" width="18.44140625" style="63" customWidth="1"/>
    <col min="8176" max="8176" width="12.5546875" style="63" customWidth="1"/>
    <col min="8177" max="8177" width="9.88671875" style="63" customWidth="1"/>
    <col min="8178" max="8178" width="10.6640625" style="63" customWidth="1"/>
    <col min="8179" max="8179" width="10" style="63" customWidth="1"/>
    <col min="8180" max="8181" width="8.5546875" style="63" customWidth="1"/>
    <col min="8182" max="8182" width="8.33203125" style="63" customWidth="1"/>
    <col min="8183" max="8184" width="12.109375" style="63" customWidth="1"/>
    <col min="8185" max="8185" width="11.109375" style="63" customWidth="1"/>
    <col min="8186" max="8186" width="11.44140625" style="63" customWidth="1"/>
    <col min="8187" max="8188" width="9.109375" style="63" customWidth="1"/>
    <col min="8189" max="8189" width="11.6640625" style="63" customWidth="1"/>
    <col min="8190" max="8192" width="9.109375" style="63" customWidth="1"/>
    <col min="8193" max="8193" width="37.33203125" style="63" customWidth="1"/>
    <col min="8194" max="8194" width="21.88671875" style="63" customWidth="1"/>
    <col min="8195" max="8200" width="9.109375" style="63" customWidth="1"/>
    <col min="8201" max="8257" width="9.109375" style="63"/>
    <col min="8258" max="8258" width="43.33203125" style="63" customWidth="1"/>
    <col min="8259" max="8263" width="0" style="63" hidden="1" customWidth="1"/>
    <col min="8264" max="8264" width="5" style="63" customWidth="1"/>
    <col min="8265" max="8266" width="0" style="63" hidden="1" customWidth="1"/>
    <col min="8267" max="8267" width="5" style="63" customWidth="1"/>
    <col min="8268" max="8269" width="0" style="63" hidden="1" customWidth="1"/>
    <col min="8270" max="8270" width="5" style="63" customWidth="1"/>
    <col min="8271" max="8272" width="0" style="63" hidden="1" customWidth="1"/>
    <col min="8273" max="8273" width="5" style="63" customWidth="1"/>
    <col min="8274" max="8275" width="0" style="63" hidden="1" customWidth="1"/>
    <col min="8276" max="8276" width="5" style="63" customWidth="1"/>
    <col min="8277" max="8278" width="0" style="63" hidden="1" customWidth="1"/>
    <col min="8279" max="8279" width="5" style="63" customWidth="1"/>
    <col min="8280" max="8284" width="0" style="63" hidden="1" customWidth="1"/>
    <col min="8285" max="8285" width="6.33203125" style="63" customWidth="1"/>
    <col min="8286" max="8293" width="0" style="63" hidden="1" customWidth="1"/>
    <col min="8294" max="8294" width="5.6640625" style="63" customWidth="1"/>
    <col min="8295" max="8296" width="0" style="63" hidden="1" customWidth="1"/>
    <col min="8297" max="8297" width="6.33203125" style="63" customWidth="1"/>
    <col min="8298" max="8299" width="0" style="63" hidden="1" customWidth="1"/>
    <col min="8300" max="8300" width="5.33203125" style="63" customWidth="1"/>
    <col min="8301" max="8302" width="0" style="63" hidden="1" customWidth="1"/>
    <col min="8303" max="8303" width="4.88671875" style="63" customWidth="1"/>
    <col min="8304" max="8314" width="0" style="63" hidden="1" customWidth="1"/>
    <col min="8315" max="8315" width="5.33203125" style="63" customWidth="1"/>
    <col min="8316" max="8320" width="0" style="63" hidden="1" customWidth="1"/>
    <col min="8321" max="8321" width="5.88671875" style="63" customWidth="1"/>
    <col min="8322" max="8323" width="0" style="63" hidden="1" customWidth="1"/>
    <col min="8324" max="8324" width="5.5546875" style="63" customWidth="1"/>
    <col min="8325" max="8326" width="0" style="63" hidden="1" customWidth="1"/>
    <col min="8327" max="8327" width="5.33203125" style="63" customWidth="1"/>
    <col min="8328" max="8329" width="0" style="63" hidden="1" customWidth="1"/>
    <col min="8330" max="8330" width="6" style="63" customWidth="1"/>
    <col min="8331" max="8335" width="0" style="63" hidden="1" customWidth="1"/>
    <col min="8336" max="8336" width="5" style="63" customWidth="1"/>
    <col min="8337" max="8338" width="0" style="63" hidden="1" customWidth="1"/>
    <col min="8339" max="8339" width="5.6640625" style="63" customWidth="1"/>
    <col min="8340" max="8341" width="0" style="63" hidden="1" customWidth="1"/>
    <col min="8342" max="8342" width="6.5546875" style="63" customWidth="1"/>
    <col min="8343" max="8344" width="0" style="63" hidden="1" customWidth="1"/>
    <col min="8345" max="8345" width="5" style="63" customWidth="1"/>
    <col min="8346" max="8346" width="0" style="63" hidden="1" customWidth="1"/>
    <col min="8347" max="8347" width="6.33203125" style="63" customWidth="1"/>
    <col min="8348" max="8348" width="11" style="63" customWidth="1"/>
    <col min="8349" max="8352" width="0" style="63" hidden="1" customWidth="1"/>
    <col min="8353" max="8353" width="6.5546875" style="63" customWidth="1"/>
    <col min="8354" max="8355" width="0" style="63" hidden="1" customWidth="1"/>
    <col min="8356" max="8356" width="6.33203125" style="63" customWidth="1"/>
    <col min="8357" max="8358" width="0" style="63" hidden="1" customWidth="1"/>
    <col min="8359" max="8359" width="6.5546875" style="63" customWidth="1"/>
    <col min="8360" max="8361" width="0" style="63" hidden="1" customWidth="1"/>
    <col min="8362" max="8362" width="6.6640625" style="63" customWidth="1"/>
    <col min="8363" max="8364" width="0" style="63" hidden="1" customWidth="1"/>
    <col min="8365" max="8365" width="6.44140625" style="63" customWidth="1"/>
    <col min="8366" max="8367" width="0" style="63" hidden="1" customWidth="1"/>
    <col min="8368" max="8368" width="6.5546875" style="63" customWidth="1"/>
    <col min="8369" max="8370" width="0" style="63" hidden="1" customWidth="1"/>
    <col min="8371" max="8371" width="6.88671875" style="63" customWidth="1"/>
    <col min="8372" max="8376" width="0" style="63" hidden="1" customWidth="1"/>
    <col min="8377" max="8377" width="6.33203125" style="63" customWidth="1"/>
    <col min="8378" max="8379" width="0" style="63" hidden="1" customWidth="1"/>
    <col min="8380" max="8380" width="6.5546875" style="63" customWidth="1"/>
    <col min="8381" max="8382" width="0" style="63" hidden="1" customWidth="1"/>
    <col min="8383" max="8383" width="7.44140625" style="63" customWidth="1"/>
    <col min="8384" max="8384" width="0" style="63" hidden="1" customWidth="1"/>
    <col min="8385" max="8385" width="6.33203125" style="63" customWidth="1"/>
    <col min="8386" max="8386" width="9" style="63" customWidth="1"/>
    <col min="8387" max="8390" width="0" style="63" hidden="1" customWidth="1"/>
    <col min="8391" max="8391" width="9" style="63" customWidth="1"/>
    <col min="8392" max="8393" width="0" style="63" hidden="1" customWidth="1"/>
    <col min="8394" max="8394" width="8.6640625" style="63" customWidth="1"/>
    <col min="8395" max="8396" width="0" style="63" hidden="1" customWidth="1"/>
    <col min="8397" max="8397" width="6.5546875" style="63" customWidth="1"/>
    <col min="8398" max="8399" width="0" style="63" hidden="1" customWidth="1"/>
    <col min="8400" max="8400" width="7" style="63" customWidth="1"/>
    <col min="8401" max="8410" width="0" style="63" hidden="1" customWidth="1"/>
    <col min="8411" max="8411" width="6.33203125" style="63" customWidth="1"/>
    <col min="8412" max="8414" width="9" style="63" customWidth="1"/>
    <col min="8415" max="8415" width="11" style="63" customWidth="1"/>
    <col min="8416" max="8416" width="10.6640625" style="63" customWidth="1"/>
    <col min="8417" max="8417" width="11.5546875" style="63" customWidth="1"/>
    <col min="8418" max="8419" width="8.5546875" style="63" customWidth="1"/>
    <col min="8420" max="8420" width="12.44140625" style="63" customWidth="1"/>
    <col min="8421" max="8421" width="9.5546875" style="63" customWidth="1"/>
    <col min="8422" max="8427" width="11.44140625" style="63" customWidth="1"/>
    <col min="8428" max="8428" width="8.5546875" style="63" customWidth="1"/>
    <col min="8429" max="8430" width="7" style="63" customWidth="1"/>
    <col min="8431" max="8431" width="18.44140625" style="63" customWidth="1"/>
    <col min="8432" max="8432" width="12.5546875" style="63" customWidth="1"/>
    <col min="8433" max="8433" width="9.88671875" style="63" customWidth="1"/>
    <col min="8434" max="8434" width="10.6640625" style="63" customWidth="1"/>
    <col min="8435" max="8435" width="10" style="63" customWidth="1"/>
    <col min="8436" max="8437" width="8.5546875" style="63" customWidth="1"/>
    <col min="8438" max="8438" width="8.33203125" style="63" customWidth="1"/>
    <col min="8439" max="8440" width="12.109375" style="63" customWidth="1"/>
    <col min="8441" max="8441" width="11.109375" style="63" customWidth="1"/>
    <col min="8442" max="8442" width="11.44140625" style="63" customWidth="1"/>
    <col min="8443" max="8444" width="9.109375" style="63" customWidth="1"/>
    <col min="8445" max="8445" width="11.6640625" style="63" customWidth="1"/>
    <col min="8446" max="8448" width="9.109375" style="63" customWidth="1"/>
    <col min="8449" max="8449" width="37.33203125" style="63" customWidth="1"/>
    <col min="8450" max="8450" width="21.88671875" style="63" customWidth="1"/>
    <col min="8451" max="8456" width="9.109375" style="63" customWidth="1"/>
    <col min="8457" max="8513" width="9.109375" style="63"/>
    <col min="8514" max="8514" width="43.33203125" style="63" customWidth="1"/>
    <col min="8515" max="8519" width="0" style="63" hidden="1" customWidth="1"/>
    <col min="8520" max="8520" width="5" style="63" customWidth="1"/>
    <col min="8521" max="8522" width="0" style="63" hidden="1" customWidth="1"/>
    <col min="8523" max="8523" width="5" style="63" customWidth="1"/>
    <col min="8524" max="8525" width="0" style="63" hidden="1" customWidth="1"/>
    <col min="8526" max="8526" width="5" style="63" customWidth="1"/>
    <col min="8527" max="8528" width="0" style="63" hidden="1" customWidth="1"/>
    <col min="8529" max="8529" width="5" style="63" customWidth="1"/>
    <col min="8530" max="8531" width="0" style="63" hidden="1" customWidth="1"/>
    <col min="8532" max="8532" width="5" style="63" customWidth="1"/>
    <col min="8533" max="8534" width="0" style="63" hidden="1" customWidth="1"/>
    <col min="8535" max="8535" width="5" style="63" customWidth="1"/>
    <col min="8536" max="8540" width="0" style="63" hidden="1" customWidth="1"/>
    <col min="8541" max="8541" width="6.33203125" style="63" customWidth="1"/>
    <col min="8542" max="8549" width="0" style="63" hidden="1" customWidth="1"/>
    <col min="8550" max="8550" width="5.6640625" style="63" customWidth="1"/>
    <col min="8551" max="8552" width="0" style="63" hidden="1" customWidth="1"/>
    <col min="8553" max="8553" width="6.33203125" style="63" customWidth="1"/>
    <col min="8554" max="8555" width="0" style="63" hidden="1" customWidth="1"/>
    <col min="8556" max="8556" width="5.33203125" style="63" customWidth="1"/>
    <col min="8557" max="8558" width="0" style="63" hidden="1" customWidth="1"/>
    <col min="8559" max="8559" width="4.88671875" style="63" customWidth="1"/>
    <col min="8560" max="8570" width="0" style="63" hidden="1" customWidth="1"/>
    <col min="8571" max="8571" width="5.33203125" style="63" customWidth="1"/>
    <col min="8572" max="8576" width="0" style="63" hidden="1" customWidth="1"/>
    <col min="8577" max="8577" width="5.88671875" style="63" customWidth="1"/>
    <col min="8578" max="8579" width="0" style="63" hidden="1" customWidth="1"/>
    <col min="8580" max="8580" width="5.5546875" style="63" customWidth="1"/>
    <col min="8581" max="8582" width="0" style="63" hidden="1" customWidth="1"/>
    <col min="8583" max="8583" width="5.33203125" style="63" customWidth="1"/>
    <col min="8584" max="8585" width="0" style="63" hidden="1" customWidth="1"/>
    <col min="8586" max="8586" width="6" style="63" customWidth="1"/>
    <col min="8587" max="8591" width="0" style="63" hidden="1" customWidth="1"/>
    <col min="8592" max="8592" width="5" style="63" customWidth="1"/>
    <col min="8593" max="8594" width="0" style="63" hidden="1" customWidth="1"/>
    <col min="8595" max="8595" width="5.6640625" style="63" customWidth="1"/>
    <col min="8596" max="8597" width="0" style="63" hidden="1" customWidth="1"/>
    <col min="8598" max="8598" width="6.5546875" style="63" customWidth="1"/>
    <col min="8599" max="8600" width="0" style="63" hidden="1" customWidth="1"/>
    <col min="8601" max="8601" width="5" style="63" customWidth="1"/>
    <col min="8602" max="8602" width="0" style="63" hidden="1" customWidth="1"/>
    <col min="8603" max="8603" width="6.33203125" style="63" customWidth="1"/>
    <col min="8604" max="8604" width="11" style="63" customWidth="1"/>
    <col min="8605" max="8608" width="0" style="63" hidden="1" customWidth="1"/>
    <col min="8609" max="8609" width="6.5546875" style="63" customWidth="1"/>
    <col min="8610" max="8611" width="0" style="63" hidden="1" customWidth="1"/>
    <col min="8612" max="8612" width="6.33203125" style="63" customWidth="1"/>
    <col min="8613" max="8614" width="0" style="63" hidden="1" customWidth="1"/>
    <col min="8615" max="8615" width="6.5546875" style="63" customWidth="1"/>
    <col min="8616" max="8617" width="0" style="63" hidden="1" customWidth="1"/>
    <col min="8618" max="8618" width="6.6640625" style="63" customWidth="1"/>
    <col min="8619" max="8620" width="0" style="63" hidden="1" customWidth="1"/>
    <col min="8621" max="8621" width="6.44140625" style="63" customWidth="1"/>
    <col min="8622" max="8623" width="0" style="63" hidden="1" customWidth="1"/>
    <col min="8624" max="8624" width="6.5546875" style="63" customWidth="1"/>
    <col min="8625" max="8626" width="0" style="63" hidden="1" customWidth="1"/>
    <col min="8627" max="8627" width="6.88671875" style="63" customWidth="1"/>
    <col min="8628" max="8632" width="0" style="63" hidden="1" customWidth="1"/>
    <col min="8633" max="8633" width="6.33203125" style="63" customWidth="1"/>
    <col min="8634" max="8635" width="0" style="63" hidden="1" customWidth="1"/>
    <col min="8636" max="8636" width="6.5546875" style="63" customWidth="1"/>
    <col min="8637" max="8638" width="0" style="63" hidden="1" customWidth="1"/>
    <col min="8639" max="8639" width="7.44140625" style="63" customWidth="1"/>
    <col min="8640" max="8640" width="0" style="63" hidden="1" customWidth="1"/>
    <col min="8641" max="8641" width="6.33203125" style="63" customWidth="1"/>
    <col min="8642" max="8642" width="9" style="63" customWidth="1"/>
    <col min="8643" max="8646" width="0" style="63" hidden="1" customWidth="1"/>
    <col min="8647" max="8647" width="9" style="63" customWidth="1"/>
    <col min="8648" max="8649" width="0" style="63" hidden="1" customWidth="1"/>
    <col min="8650" max="8650" width="8.6640625" style="63" customWidth="1"/>
    <col min="8651" max="8652" width="0" style="63" hidden="1" customWidth="1"/>
    <col min="8653" max="8653" width="6.5546875" style="63" customWidth="1"/>
    <col min="8654" max="8655" width="0" style="63" hidden="1" customWidth="1"/>
    <col min="8656" max="8656" width="7" style="63" customWidth="1"/>
    <col min="8657" max="8666" width="0" style="63" hidden="1" customWidth="1"/>
    <col min="8667" max="8667" width="6.33203125" style="63" customWidth="1"/>
    <col min="8668" max="8670" width="9" style="63" customWidth="1"/>
    <col min="8671" max="8671" width="11" style="63" customWidth="1"/>
    <col min="8672" max="8672" width="10.6640625" style="63" customWidth="1"/>
    <col min="8673" max="8673" width="11.5546875" style="63" customWidth="1"/>
    <col min="8674" max="8675" width="8.5546875" style="63" customWidth="1"/>
    <col min="8676" max="8676" width="12.44140625" style="63" customWidth="1"/>
    <col min="8677" max="8677" width="9.5546875" style="63" customWidth="1"/>
    <col min="8678" max="8683" width="11.44140625" style="63" customWidth="1"/>
    <col min="8684" max="8684" width="8.5546875" style="63" customWidth="1"/>
    <col min="8685" max="8686" width="7" style="63" customWidth="1"/>
    <col min="8687" max="8687" width="18.44140625" style="63" customWidth="1"/>
    <col min="8688" max="8688" width="12.5546875" style="63" customWidth="1"/>
    <col min="8689" max="8689" width="9.88671875" style="63" customWidth="1"/>
    <col min="8690" max="8690" width="10.6640625" style="63" customWidth="1"/>
    <col min="8691" max="8691" width="10" style="63" customWidth="1"/>
    <col min="8692" max="8693" width="8.5546875" style="63" customWidth="1"/>
    <col min="8694" max="8694" width="8.33203125" style="63" customWidth="1"/>
    <col min="8695" max="8696" width="12.109375" style="63" customWidth="1"/>
    <col min="8697" max="8697" width="11.109375" style="63" customWidth="1"/>
    <col min="8698" max="8698" width="11.44140625" style="63" customWidth="1"/>
    <col min="8699" max="8700" width="9.109375" style="63" customWidth="1"/>
    <col min="8701" max="8701" width="11.6640625" style="63" customWidth="1"/>
    <col min="8702" max="8704" width="9.109375" style="63" customWidth="1"/>
    <col min="8705" max="8705" width="37.33203125" style="63" customWidth="1"/>
    <col min="8706" max="8706" width="21.88671875" style="63" customWidth="1"/>
    <col min="8707" max="8712" width="9.109375" style="63" customWidth="1"/>
    <col min="8713" max="8769" width="9.109375" style="63"/>
    <col min="8770" max="8770" width="43.33203125" style="63" customWidth="1"/>
    <col min="8771" max="8775" width="0" style="63" hidden="1" customWidth="1"/>
    <col min="8776" max="8776" width="5" style="63" customWidth="1"/>
    <col min="8777" max="8778" width="0" style="63" hidden="1" customWidth="1"/>
    <col min="8779" max="8779" width="5" style="63" customWidth="1"/>
    <col min="8780" max="8781" width="0" style="63" hidden="1" customWidth="1"/>
    <col min="8782" max="8782" width="5" style="63" customWidth="1"/>
    <col min="8783" max="8784" width="0" style="63" hidden="1" customWidth="1"/>
    <col min="8785" max="8785" width="5" style="63" customWidth="1"/>
    <col min="8786" max="8787" width="0" style="63" hidden="1" customWidth="1"/>
    <col min="8788" max="8788" width="5" style="63" customWidth="1"/>
    <col min="8789" max="8790" width="0" style="63" hidden="1" customWidth="1"/>
    <col min="8791" max="8791" width="5" style="63" customWidth="1"/>
    <col min="8792" max="8796" width="0" style="63" hidden="1" customWidth="1"/>
    <col min="8797" max="8797" width="6.33203125" style="63" customWidth="1"/>
    <col min="8798" max="8805" width="0" style="63" hidden="1" customWidth="1"/>
    <col min="8806" max="8806" width="5.6640625" style="63" customWidth="1"/>
    <col min="8807" max="8808" width="0" style="63" hidden="1" customWidth="1"/>
    <col min="8809" max="8809" width="6.33203125" style="63" customWidth="1"/>
    <col min="8810" max="8811" width="0" style="63" hidden="1" customWidth="1"/>
    <col min="8812" max="8812" width="5.33203125" style="63" customWidth="1"/>
    <col min="8813" max="8814" width="0" style="63" hidden="1" customWidth="1"/>
    <col min="8815" max="8815" width="4.88671875" style="63" customWidth="1"/>
    <col min="8816" max="8826" width="0" style="63" hidden="1" customWidth="1"/>
    <col min="8827" max="8827" width="5.33203125" style="63" customWidth="1"/>
    <col min="8828" max="8832" width="0" style="63" hidden="1" customWidth="1"/>
    <col min="8833" max="8833" width="5.88671875" style="63" customWidth="1"/>
    <col min="8834" max="8835" width="0" style="63" hidden="1" customWidth="1"/>
    <col min="8836" max="8836" width="5.5546875" style="63" customWidth="1"/>
    <col min="8837" max="8838" width="0" style="63" hidden="1" customWidth="1"/>
    <col min="8839" max="8839" width="5.33203125" style="63" customWidth="1"/>
    <col min="8840" max="8841" width="0" style="63" hidden="1" customWidth="1"/>
    <col min="8842" max="8842" width="6" style="63" customWidth="1"/>
    <col min="8843" max="8847" width="0" style="63" hidden="1" customWidth="1"/>
    <col min="8848" max="8848" width="5" style="63" customWidth="1"/>
    <col min="8849" max="8850" width="0" style="63" hidden="1" customWidth="1"/>
    <col min="8851" max="8851" width="5.6640625" style="63" customWidth="1"/>
    <col min="8852" max="8853" width="0" style="63" hidden="1" customWidth="1"/>
    <col min="8854" max="8854" width="6.5546875" style="63" customWidth="1"/>
    <col min="8855" max="8856" width="0" style="63" hidden="1" customWidth="1"/>
    <col min="8857" max="8857" width="5" style="63" customWidth="1"/>
    <col min="8858" max="8858" width="0" style="63" hidden="1" customWidth="1"/>
    <col min="8859" max="8859" width="6.33203125" style="63" customWidth="1"/>
    <col min="8860" max="8860" width="11" style="63" customWidth="1"/>
    <col min="8861" max="8864" width="0" style="63" hidden="1" customWidth="1"/>
    <col min="8865" max="8865" width="6.5546875" style="63" customWidth="1"/>
    <col min="8866" max="8867" width="0" style="63" hidden="1" customWidth="1"/>
    <col min="8868" max="8868" width="6.33203125" style="63" customWidth="1"/>
    <col min="8869" max="8870" width="0" style="63" hidden="1" customWidth="1"/>
    <col min="8871" max="8871" width="6.5546875" style="63" customWidth="1"/>
    <col min="8872" max="8873" width="0" style="63" hidden="1" customWidth="1"/>
    <col min="8874" max="8874" width="6.6640625" style="63" customWidth="1"/>
    <col min="8875" max="8876" width="0" style="63" hidden="1" customWidth="1"/>
    <col min="8877" max="8877" width="6.44140625" style="63" customWidth="1"/>
    <col min="8878" max="8879" width="0" style="63" hidden="1" customWidth="1"/>
    <col min="8880" max="8880" width="6.5546875" style="63" customWidth="1"/>
    <col min="8881" max="8882" width="0" style="63" hidden="1" customWidth="1"/>
    <col min="8883" max="8883" width="6.88671875" style="63" customWidth="1"/>
    <col min="8884" max="8888" width="0" style="63" hidden="1" customWidth="1"/>
    <col min="8889" max="8889" width="6.33203125" style="63" customWidth="1"/>
    <col min="8890" max="8891" width="0" style="63" hidden="1" customWidth="1"/>
    <col min="8892" max="8892" width="6.5546875" style="63" customWidth="1"/>
    <col min="8893" max="8894" width="0" style="63" hidden="1" customWidth="1"/>
    <col min="8895" max="8895" width="7.44140625" style="63" customWidth="1"/>
    <col min="8896" max="8896" width="0" style="63" hidden="1" customWidth="1"/>
    <col min="8897" max="8897" width="6.33203125" style="63" customWidth="1"/>
    <col min="8898" max="8898" width="9" style="63" customWidth="1"/>
    <col min="8899" max="8902" width="0" style="63" hidden="1" customWidth="1"/>
    <col min="8903" max="8903" width="9" style="63" customWidth="1"/>
    <col min="8904" max="8905" width="0" style="63" hidden="1" customWidth="1"/>
    <col min="8906" max="8906" width="8.6640625" style="63" customWidth="1"/>
    <col min="8907" max="8908" width="0" style="63" hidden="1" customWidth="1"/>
    <col min="8909" max="8909" width="6.5546875" style="63" customWidth="1"/>
    <col min="8910" max="8911" width="0" style="63" hidden="1" customWidth="1"/>
    <col min="8912" max="8912" width="7" style="63" customWidth="1"/>
    <col min="8913" max="8922" width="0" style="63" hidden="1" customWidth="1"/>
    <col min="8923" max="8923" width="6.33203125" style="63" customWidth="1"/>
    <col min="8924" max="8926" width="9" style="63" customWidth="1"/>
    <col min="8927" max="8927" width="11" style="63" customWidth="1"/>
    <col min="8928" max="8928" width="10.6640625" style="63" customWidth="1"/>
    <col min="8929" max="8929" width="11.5546875" style="63" customWidth="1"/>
    <col min="8930" max="8931" width="8.5546875" style="63" customWidth="1"/>
    <col min="8932" max="8932" width="12.44140625" style="63" customWidth="1"/>
    <col min="8933" max="8933" width="9.5546875" style="63" customWidth="1"/>
    <col min="8934" max="8939" width="11.44140625" style="63" customWidth="1"/>
    <col min="8940" max="8940" width="8.5546875" style="63" customWidth="1"/>
    <col min="8941" max="8942" width="7" style="63" customWidth="1"/>
    <col min="8943" max="8943" width="18.44140625" style="63" customWidth="1"/>
    <col min="8944" max="8944" width="12.5546875" style="63" customWidth="1"/>
    <col min="8945" max="8945" width="9.88671875" style="63" customWidth="1"/>
    <col min="8946" max="8946" width="10.6640625" style="63" customWidth="1"/>
    <col min="8947" max="8947" width="10" style="63" customWidth="1"/>
    <col min="8948" max="8949" width="8.5546875" style="63" customWidth="1"/>
    <col min="8950" max="8950" width="8.33203125" style="63" customWidth="1"/>
    <col min="8951" max="8952" width="12.109375" style="63" customWidth="1"/>
    <col min="8953" max="8953" width="11.109375" style="63" customWidth="1"/>
    <col min="8954" max="8954" width="11.44140625" style="63" customWidth="1"/>
    <col min="8955" max="8956" width="9.109375" style="63" customWidth="1"/>
    <col min="8957" max="8957" width="11.6640625" style="63" customWidth="1"/>
    <col min="8958" max="8960" width="9.109375" style="63" customWidth="1"/>
    <col min="8961" max="8961" width="37.33203125" style="63" customWidth="1"/>
    <col min="8962" max="8962" width="21.88671875" style="63" customWidth="1"/>
    <col min="8963" max="8968" width="9.109375" style="63" customWidth="1"/>
    <col min="8969" max="9025" width="9.109375" style="63"/>
    <col min="9026" max="9026" width="43.33203125" style="63" customWidth="1"/>
    <col min="9027" max="9031" width="0" style="63" hidden="1" customWidth="1"/>
    <col min="9032" max="9032" width="5" style="63" customWidth="1"/>
    <col min="9033" max="9034" width="0" style="63" hidden="1" customWidth="1"/>
    <col min="9035" max="9035" width="5" style="63" customWidth="1"/>
    <col min="9036" max="9037" width="0" style="63" hidden="1" customWidth="1"/>
    <col min="9038" max="9038" width="5" style="63" customWidth="1"/>
    <col min="9039" max="9040" width="0" style="63" hidden="1" customWidth="1"/>
    <col min="9041" max="9041" width="5" style="63" customWidth="1"/>
    <col min="9042" max="9043" width="0" style="63" hidden="1" customWidth="1"/>
    <col min="9044" max="9044" width="5" style="63" customWidth="1"/>
    <col min="9045" max="9046" width="0" style="63" hidden="1" customWidth="1"/>
    <col min="9047" max="9047" width="5" style="63" customWidth="1"/>
    <col min="9048" max="9052" width="0" style="63" hidden="1" customWidth="1"/>
    <col min="9053" max="9053" width="6.33203125" style="63" customWidth="1"/>
    <col min="9054" max="9061" width="0" style="63" hidden="1" customWidth="1"/>
    <col min="9062" max="9062" width="5.6640625" style="63" customWidth="1"/>
    <col min="9063" max="9064" width="0" style="63" hidden="1" customWidth="1"/>
    <col min="9065" max="9065" width="6.33203125" style="63" customWidth="1"/>
    <col min="9066" max="9067" width="0" style="63" hidden="1" customWidth="1"/>
    <col min="9068" max="9068" width="5.33203125" style="63" customWidth="1"/>
    <col min="9069" max="9070" width="0" style="63" hidden="1" customWidth="1"/>
    <col min="9071" max="9071" width="4.88671875" style="63" customWidth="1"/>
    <col min="9072" max="9082" width="0" style="63" hidden="1" customWidth="1"/>
    <col min="9083" max="9083" width="5.33203125" style="63" customWidth="1"/>
    <col min="9084" max="9088" width="0" style="63" hidden="1" customWidth="1"/>
    <col min="9089" max="9089" width="5.88671875" style="63" customWidth="1"/>
    <col min="9090" max="9091" width="0" style="63" hidden="1" customWidth="1"/>
    <col min="9092" max="9092" width="5.5546875" style="63" customWidth="1"/>
    <col min="9093" max="9094" width="0" style="63" hidden="1" customWidth="1"/>
    <col min="9095" max="9095" width="5.33203125" style="63" customWidth="1"/>
    <col min="9096" max="9097" width="0" style="63" hidden="1" customWidth="1"/>
    <col min="9098" max="9098" width="6" style="63" customWidth="1"/>
    <col min="9099" max="9103" width="0" style="63" hidden="1" customWidth="1"/>
    <col min="9104" max="9104" width="5" style="63" customWidth="1"/>
    <col min="9105" max="9106" width="0" style="63" hidden="1" customWidth="1"/>
    <col min="9107" max="9107" width="5.6640625" style="63" customWidth="1"/>
    <col min="9108" max="9109" width="0" style="63" hidden="1" customWidth="1"/>
    <col min="9110" max="9110" width="6.5546875" style="63" customWidth="1"/>
    <col min="9111" max="9112" width="0" style="63" hidden="1" customWidth="1"/>
    <col min="9113" max="9113" width="5" style="63" customWidth="1"/>
    <col min="9114" max="9114" width="0" style="63" hidden="1" customWidth="1"/>
    <col min="9115" max="9115" width="6.33203125" style="63" customWidth="1"/>
    <col min="9116" max="9116" width="11" style="63" customWidth="1"/>
    <col min="9117" max="9120" width="0" style="63" hidden="1" customWidth="1"/>
    <col min="9121" max="9121" width="6.5546875" style="63" customWidth="1"/>
    <col min="9122" max="9123" width="0" style="63" hidden="1" customWidth="1"/>
    <col min="9124" max="9124" width="6.33203125" style="63" customWidth="1"/>
    <col min="9125" max="9126" width="0" style="63" hidden="1" customWidth="1"/>
    <col min="9127" max="9127" width="6.5546875" style="63" customWidth="1"/>
    <col min="9128" max="9129" width="0" style="63" hidden="1" customWidth="1"/>
    <col min="9130" max="9130" width="6.6640625" style="63" customWidth="1"/>
    <col min="9131" max="9132" width="0" style="63" hidden="1" customWidth="1"/>
    <col min="9133" max="9133" width="6.44140625" style="63" customWidth="1"/>
    <col min="9134" max="9135" width="0" style="63" hidden="1" customWidth="1"/>
    <col min="9136" max="9136" width="6.5546875" style="63" customWidth="1"/>
    <col min="9137" max="9138" width="0" style="63" hidden="1" customWidth="1"/>
    <col min="9139" max="9139" width="6.88671875" style="63" customWidth="1"/>
    <col min="9140" max="9144" width="0" style="63" hidden="1" customWidth="1"/>
    <col min="9145" max="9145" width="6.33203125" style="63" customWidth="1"/>
    <col min="9146" max="9147" width="0" style="63" hidden="1" customWidth="1"/>
    <col min="9148" max="9148" width="6.5546875" style="63" customWidth="1"/>
    <col min="9149" max="9150" width="0" style="63" hidden="1" customWidth="1"/>
    <col min="9151" max="9151" width="7.44140625" style="63" customWidth="1"/>
    <col min="9152" max="9152" width="0" style="63" hidden="1" customWidth="1"/>
    <col min="9153" max="9153" width="6.33203125" style="63" customWidth="1"/>
    <col min="9154" max="9154" width="9" style="63" customWidth="1"/>
    <col min="9155" max="9158" width="0" style="63" hidden="1" customWidth="1"/>
    <col min="9159" max="9159" width="9" style="63" customWidth="1"/>
    <col min="9160" max="9161" width="0" style="63" hidden="1" customWidth="1"/>
    <col min="9162" max="9162" width="8.6640625" style="63" customWidth="1"/>
    <col min="9163" max="9164" width="0" style="63" hidden="1" customWidth="1"/>
    <col min="9165" max="9165" width="6.5546875" style="63" customWidth="1"/>
    <col min="9166" max="9167" width="0" style="63" hidden="1" customWidth="1"/>
    <col min="9168" max="9168" width="7" style="63" customWidth="1"/>
    <col min="9169" max="9178" width="0" style="63" hidden="1" customWidth="1"/>
    <col min="9179" max="9179" width="6.33203125" style="63" customWidth="1"/>
    <col min="9180" max="9182" width="9" style="63" customWidth="1"/>
    <col min="9183" max="9183" width="11" style="63" customWidth="1"/>
    <col min="9184" max="9184" width="10.6640625" style="63" customWidth="1"/>
    <col min="9185" max="9185" width="11.5546875" style="63" customWidth="1"/>
    <col min="9186" max="9187" width="8.5546875" style="63" customWidth="1"/>
    <col min="9188" max="9188" width="12.44140625" style="63" customWidth="1"/>
    <col min="9189" max="9189" width="9.5546875" style="63" customWidth="1"/>
    <col min="9190" max="9195" width="11.44140625" style="63" customWidth="1"/>
    <col min="9196" max="9196" width="8.5546875" style="63" customWidth="1"/>
    <col min="9197" max="9198" width="7" style="63" customWidth="1"/>
    <col min="9199" max="9199" width="18.44140625" style="63" customWidth="1"/>
    <col min="9200" max="9200" width="12.5546875" style="63" customWidth="1"/>
    <col min="9201" max="9201" width="9.88671875" style="63" customWidth="1"/>
    <col min="9202" max="9202" width="10.6640625" style="63" customWidth="1"/>
    <col min="9203" max="9203" width="10" style="63" customWidth="1"/>
    <col min="9204" max="9205" width="8.5546875" style="63" customWidth="1"/>
    <col min="9206" max="9206" width="8.33203125" style="63" customWidth="1"/>
    <col min="9207" max="9208" width="12.109375" style="63" customWidth="1"/>
    <col min="9209" max="9209" width="11.109375" style="63" customWidth="1"/>
    <col min="9210" max="9210" width="11.44140625" style="63" customWidth="1"/>
    <col min="9211" max="9212" width="9.109375" style="63" customWidth="1"/>
    <col min="9213" max="9213" width="11.6640625" style="63" customWidth="1"/>
    <col min="9214" max="9216" width="9.109375" style="63" customWidth="1"/>
    <col min="9217" max="9217" width="37.33203125" style="63" customWidth="1"/>
    <col min="9218" max="9218" width="21.88671875" style="63" customWidth="1"/>
    <col min="9219" max="9224" width="9.109375" style="63" customWidth="1"/>
    <col min="9225" max="9281" width="9.109375" style="63"/>
    <col min="9282" max="9282" width="43.33203125" style="63" customWidth="1"/>
    <col min="9283" max="9287" width="0" style="63" hidden="1" customWidth="1"/>
    <col min="9288" max="9288" width="5" style="63" customWidth="1"/>
    <col min="9289" max="9290" width="0" style="63" hidden="1" customWidth="1"/>
    <col min="9291" max="9291" width="5" style="63" customWidth="1"/>
    <col min="9292" max="9293" width="0" style="63" hidden="1" customWidth="1"/>
    <col min="9294" max="9294" width="5" style="63" customWidth="1"/>
    <col min="9295" max="9296" width="0" style="63" hidden="1" customWidth="1"/>
    <col min="9297" max="9297" width="5" style="63" customWidth="1"/>
    <col min="9298" max="9299" width="0" style="63" hidden="1" customWidth="1"/>
    <col min="9300" max="9300" width="5" style="63" customWidth="1"/>
    <col min="9301" max="9302" width="0" style="63" hidden="1" customWidth="1"/>
    <col min="9303" max="9303" width="5" style="63" customWidth="1"/>
    <col min="9304" max="9308" width="0" style="63" hidden="1" customWidth="1"/>
    <col min="9309" max="9309" width="6.33203125" style="63" customWidth="1"/>
    <col min="9310" max="9317" width="0" style="63" hidden="1" customWidth="1"/>
    <col min="9318" max="9318" width="5.6640625" style="63" customWidth="1"/>
    <col min="9319" max="9320" width="0" style="63" hidden="1" customWidth="1"/>
    <col min="9321" max="9321" width="6.33203125" style="63" customWidth="1"/>
    <col min="9322" max="9323" width="0" style="63" hidden="1" customWidth="1"/>
    <col min="9324" max="9324" width="5.33203125" style="63" customWidth="1"/>
    <col min="9325" max="9326" width="0" style="63" hidden="1" customWidth="1"/>
    <col min="9327" max="9327" width="4.88671875" style="63" customWidth="1"/>
    <col min="9328" max="9338" width="0" style="63" hidden="1" customWidth="1"/>
    <col min="9339" max="9339" width="5.33203125" style="63" customWidth="1"/>
    <col min="9340" max="9344" width="0" style="63" hidden="1" customWidth="1"/>
    <col min="9345" max="9345" width="5.88671875" style="63" customWidth="1"/>
    <col min="9346" max="9347" width="0" style="63" hidden="1" customWidth="1"/>
    <col min="9348" max="9348" width="5.5546875" style="63" customWidth="1"/>
    <col min="9349" max="9350" width="0" style="63" hidden="1" customWidth="1"/>
    <col min="9351" max="9351" width="5.33203125" style="63" customWidth="1"/>
    <col min="9352" max="9353" width="0" style="63" hidden="1" customWidth="1"/>
    <col min="9354" max="9354" width="6" style="63" customWidth="1"/>
    <col min="9355" max="9359" width="0" style="63" hidden="1" customWidth="1"/>
    <col min="9360" max="9360" width="5" style="63" customWidth="1"/>
    <col min="9361" max="9362" width="0" style="63" hidden="1" customWidth="1"/>
    <col min="9363" max="9363" width="5.6640625" style="63" customWidth="1"/>
    <col min="9364" max="9365" width="0" style="63" hidden="1" customWidth="1"/>
    <col min="9366" max="9366" width="6.5546875" style="63" customWidth="1"/>
    <col min="9367" max="9368" width="0" style="63" hidden="1" customWidth="1"/>
    <col min="9369" max="9369" width="5" style="63" customWidth="1"/>
    <col min="9370" max="9370" width="0" style="63" hidden="1" customWidth="1"/>
    <col min="9371" max="9371" width="6.33203125" style="63" customWidth="1"/>
    <col min="9372" max="9372" width="11" style="63" customWidth="1"/>
    <col min="9373" max="9376" width="0" style="63" hidden="1" customWidth="1"/>
    <col min="9377" max="9377" width="6.5546875" style="63" customWidth="1"/>
    <col min="9378" max="9379" width="0" style="63" hidden="1" customWidth="1"/>
    <col min="9380" max="9380" width="6.33203125" style="63" customWidth="1"/>
    <col min="9381" max="9382" width="0" style="63" hidden="1" customWidth="1"/>
    <col min="9383" max="9383" width="6.5546875" style="63" customWidth="1"/>
    <col min="9384" max="9385" width="0" style="63" hidden="1" customWidth="1"/>
    <col min="9386" max="9386" width="6.6640625" style="63" customWidth="1"/>
    <col min="9387" max="9388" width="0" style="63" hidden="1" customWidth="1"/>
    <col min="9389" max="9389" width="6.44140625" style="63" customWidth="1"/>
    <col min="9390" max="9391" width="0" style="63" hidden="1" customWidth="1"/>
    <col min="9392" max="9392" width="6.5546875" style="63" customWidth="1"/>
    <col min="9393" max="9394" width="0" style="63" hidden="1" customWidth="1"/>
    <col min="9395" max="9395" width="6.88671875" style="63" customWidth="1"/>
    <col min="9396" max="9400" width="0" style="63" hidden="1" customWidth="1"/>
    <col min="9401" max="9401" width="6.33203125" style="63" customWidth="1"/>
    <col min="9402" max="9403" width="0" style="63" hidden="1" customWidth="1"/>
    <col min="9404" max="9404" width="6.5546875" style="63" customWidth="1"/>
    <col min="9405" max="9406" width="0" style="63" hidden="1" customWidth="1"/>
    <col min="9407" max="9407" width="7.44140625" style="63" customWidth="1"/>
    <col min="9408" max="9408" width="0" style="63" hidden="1" customWidth="1"/>
    <col min="9409" max="9409" width="6.33203125" style="63" customWidth="1"/>
    <col min="9410" max="9410" width="9" style="63" customWidth="1"/>
    <col min="9411" max="9414" width="0" style="63" hidden="1" customWidth="1"/>
    <col min="9415" max="9415" width="9" style="63" customWidth="1"/>
    <col min="9416" max="9417" width="0" style="63" hidden="1" customWidth="1"/>
    <col min="9418" max="9418" width="8.6640625" style="63" customWidth="1"/>
    <col min="9419" max="9420" width="0" style="63" hidden="1" customWidth="1"/>
    <col min="9421" max="9421" width="6.5546875" style="63" customWidth="1"/>
    <col min="9422" max="9423" width="0" style="63" hidden="1" customWidth="1"/>
    <col min="9424" max="9424" width="7" style="63" customWidth="1"/>
    <col min="9425" max="9434" width="0" style="63" hidden="1" customWidth="1"/>
    <col min="9435" max="9435" width="6.33203125" style="63" customWidth="1"/>
    <col min="9436" max="9438" width="9" style="63" customWidth="1"/>
    <col min="9439" max="9439" width="11" style="63" customWidth="1"/>
    <col min="9440" max="9440" width="10.6640625" style="63" customWidth="1"/>
    <col min="9441" max="9441" width="11.5546875" style="63" customWidth="1"/>
    <col min="9442" max="9443" width="8.5546875" style="63" customWidth="1"/>
    <col min="9444" max="9444" width="12.44140625" style="63" customWidth="1"/>
    <col min="9445" max="9445" width="9.5546875" style="63" customWidth="1"/>
    <col min="9446" max="9451" width="11.44140625" style="63" customWidth="1"/>
    <col min="9452" max="9452" width="8.5546875" style="63" customWidth="1"/>
    <col min="9453" max="9454" width="7" style="63" customWidth="1"/>
    <col min="9455" max="9455" width="18.44140625" style="63" customWidth="1"/>
    <col min="9456" max="9456" width="12.5546875" style="63" customWidth="1"/>
    <col min="9457" max="9457" width="9.88671875" style="63" customWidth="1"/>
    <col min="9458" max="9458" width="10.6640625" style="63" customWidth="1"/>
    <col min="9459" max="9459" width="10" style="63" customWidth="1"/>
    <col min="9460" max="9461" width="8.5546875" style="63" customWidth="1"/>
    <col min="9462" max="9462" width="8.33203125" style="63" customWidth="1"/>
    <col min="9463" max="9464" width="12.109375" style="63" customWidth="1"/>
    <col min="9465" max="9465" width="11.109375" style="63" customWidth="1"/>
    <col min="9466" max="9466" width="11.44140625" style="63" customWidth="1"/>
    <col min="9467" max="9468" width="9.109375" style="63" customWidth="1"/>
    <col min="9469" max="9469" width="11.6640625" style="63" customWidth="1"/>
    <col min="9470" max="9472" width="9.109375" style="63" customWidth="1"/>
    <col min="9473" max="9473" width="37.33203125" style="63" customWidth="1"/>
    <col min="9474" max="9474" width="21.88671875" style="63" customWidth="1"/>
    <col min="9475" max="9480" width="9.109375" style="63" customWidth="1"/>
    <col min="9481" max="9537" width="9.109375" style="63"/>
    <col min="9538" max="9538" width="43.33203125" style="63" customWidth="1"/>
    <col min="9539" max="9543" width="0" style="63" hidden="1" customWidth="1"/>
    <col min="9544" max="9544" width="5" style="63" customWidth="1"/>
    <col min="9545" max="9546" width="0" style="63" hidden="1" customWidth="1"/>
    <col min="9547" max="9547" width="5" style="63" customWidth="1"/>
    <col min="9548" max="9549" width="0" style="63" hidden="1" customWidth="1"/>
    <col min="9550" max="9550" width="5" style="63" customWidth="1"/>
    <col min="9551" max="9552" width="0" style="63" hidden="1" customWidth="1"/>
    <col min="9553" max="9553" width="5" style="63" customWidth="1"/>
    <col min="9554" max="9555" width="0" style="63" hidden="1" customWidth="1"/>
    <col min="9556" max="9556" width="5" style="63" customWidth="1"/>
    <col min="9557" max="9558" width="0" style="63" hidden="1" customWidth="1"/>
    <col min="9559" max="9559" width="5" style="63" customWidth="1"/>
    <col min="9560" max="9564" width="0" style="63" hidden="1" customWidth="1"/>
    <col min="9565" max="9565" width="6.33203125" style="63" customWidth="1"/>
    <col min="9566" max="9573" width="0" style="63" hidden="1" customWidth="1"/>
    <col min="9574" max="9574" width="5.6640625" style="63" customWidth="1"/>
    <col min="9575" max="9576" width="0" style="63" hidden="1" customWidth="1"/>
    <col min="9577" max="9577" width="6.33203125" style="63" customWidth="1"/>
    <col min="9578" max="9579" width="0" style="63" hidden="1" customWidth="1"/>
    <col min="9580" max="9580" width="5.33203125" style="63" customWidth="1"/>
    <col min="9581" max="9582" width="0" style="63" hidden="1" customWidth="1"/>
    <col min="9583" max="9583" width="4.88671875" style="63" customWidth="1"/>
    <col min="9584" max="9594" width="0" style="63" hidden="1" customWidth="1"/>
    <col min="9595" max="9595" width="5.33203125" style="63" customWidth="1"/>
    <col min="9596" max="9600" width="0" style="63" hidden="1" customWidth="1"/>
    <col min="9601" max="9601" width="5.88671875" style="63" customWidth="1"/>
    <col min="9602" max="9603" width="0" style="63" hidden="1" customWidth="1"/>
    <col min="9604" max="9604" width="5.5546875" style="63" customWidth="1"/>
    <col min="9605" max="9606" width="0" style="63" hidden="1" customWidth="1"/>
    <col min="9607" max="9607" width="5.33203125" style="63" customWidth="1"/>
    <col min="9608" max="9609" width="0" style="63" hidden="1" customWidth="1"/>
    <col min="9610" max="9610" width="6" style="63" customWidth="1"/>
    <col min="9611" max="9615" width="0" style="63" hidden="1" customWidth="1"/>
    <col min="9616" max="9616" width="5" style="63" customWidth="1"/>
    <col min="9617" max="9618" width="0" style="63" hidden="1" customWidth="1"/>
    <col min="9619" max="9619" width="5.6640625" style="63" customWidth="1"/>
    <col min="9620" max="9621" width="0" style="63" hidden="1" customWidth="1"/>
    <col min="9622" max="9622" width="6.5546875" style="63" customWidth="1"/>
    <col min="9623" max="9624" width="0" style="63" hidden="1" customWidth="1"/>
    <col min="9625" max="9625" width="5" style="63" customWidth="1"/>
    <col min="9626" max="9626" width="0" style="63" hidden="1" customWidth="1"/>
    <col min="9627" max="9627" width="6.33203125" style="63" customWidth="1"/>
    <col min="9628" max="9628" width="11" style="63" customWidth="1"/>
    <col min="9629" max="9632" width="0" style="63" hidden="1" customWidth="1"/>
    <col min="9633" max="9633" width="6.5546875" style="63" customWidth="1"/>
    <col min="9634" max="9635" width="0" style="63" hidden="1" customWidth="1"/>
    <col min="9636" max="9636" width="6.33203125" style="63" customWidth="1"/>
    <col min="9637" max="9638" width="0" style="63" hidden="1" customWidth="1"/>
    <col min="9639" max="9639" width="6.5546875" style="63" customWidth="1"/>
    <col min="9640" max="9641" width="0" style="63" hidden="1" customWidth="1"/>
    <col min="9642" max="9642" width="6.6640625" style="63" customWidth="1"/>
    <col min="9643" max="9644" width="0" style="63" hidden="1" customWidth="1"/>
    <col min="9645" max="9645" width="6.44140625" style="63" customWidth="1"/>
    <col min="9646" max="9647" width="0" style="63" hidden="1" customWidth="1"/>
    <col min="9648" max="9648" width="6.5546875" style="63" customWidth="1"/>
    <col min="9649" max="9650" width="0" style="63" hidden="1" customWidth="1"/>
    <col min="9651" max="9651" width="6.88671875" style="63" customWidth="1"/>
    <col min="9652" max="9656" width="0" style="63" hidden="1" customWidth="1"/>
    <col min="9657" max="9657" width="6.33203125" style="63" customWidth="1"/>
    <col min="9658" max="9659" width="0" style="63" hidden="1" customWidth="1"/>
    <col min="9660" max="9660" width="6.5546875" style="63" customWidth="1"/>
    <col min="9661" max="9662" width="0" style="63" hidden="1" customWidth="1"/>
    <col min="9663" max="9663" width="7.44140625" style="63" customWidth="1"/>
    <col min="9664" max="9664" width="0" style="63" hidden="1" customWidth="1"/>
    <col min="9665" max="9665" width="6.33203125" style="63" customWidth="1"/>
    <col min="9666" max="9666" width="9" style="63" customWidth="1"/>
    <col min="9667" max="9670" width="0" style="63" hidden="1" customWidth="1"/>
    <col min="9671" max="9671" width="9" style="63" customWidth="1"/>
    <col min="9672" max="9673" width="0" style="63" hidden="1" customWidth="1"/>
    <col min="9674" max="9674" width="8.6640625" style="63" customWidth="1"/>
    <col min="9675" max="9676" width="0" style="63" hidden="1" customWidth="1"/>
    <col min="9677" max="9677" width="6.5546875" style="63" customWidth="1"/>
    <col min="9678" max="9679" width="0" style="63" hidden="1" customWidth="1"/>
    <col min="9680" max="9680" width="7" style="63" customWidth="1"/>
    <col min="9681" max="9690" width="0" style="63" hidden="1" customWidth="1"/>
    <col min="9691" max="9691" width="6.33203125" style="63" customWidth="1"/>
    <col min="9692" max="9694" width="9" style="63" customWidth="1"/>
    <col min="9695" max="9695" width="11" style="63" customWidth="1"/>
    <col min="9696" max="9696" width="10.6640625" style="63" customWidth="1"/>
    <col min="9697" max="9697" width="11.5546875" style="63" customWidth="1"/>
    <col min="9698" max="9699" width="8.5546875" style="63" customWidth="1"/>
    <col min="9700" max="9700" width="12.44140625" style="63" customWidth="1"/>
    <col min="9701" max="9701" width="9.5546875" style="63" customWidth="1"/>
    <col min="9702" max="9707" width="11.44140625" style="63" customWidth="1"/>
    <col min="9708" max="9708" width="8.5546875" style="63" customWidth="1"/>
    <col min="9709" max="9710" width="7" style="63" customWidth="1"/>
    <col min="9711" max="9711" width="18.44140625" style="63" customWidth="1"/>
    <col min="9712" max="9712" width="12.5546875" style="63" customWidth="1"/>
    <col min="9713" max="9713" width="9.88671875" style="63" customWidth="1"/>
    <col min="9714" max="9714" width="10.6640625" style="63" customWidth="1"/>
    <col min="9715" max="9715" width="10" style="63" customWidth="1"/>
    <col min="9716" max="9717" width="8.5546875" style="63" customWidth="1"/>
    <col min="9718" max="9718" width="8.33203125" style="63" customWidth="1"/>
    <col min="9719" max="9720" width="12.109375" style="63" customWidth="1"/>
    <col min="9721" max="9721" width="11.109375" style="63" customWidth="1"/>
    <col min="9722" max="9722" width="11.44140625" style="63" customWidth="1"/>
    <col min="9723" max="9724" width="9.109375" style="63" customWidth="1"/>
    <col min="9725" max="9725" width="11.6640625" style="63" customWidth="1"/>
    <col min="9726" max="9728" width="9.109375" style="63" customWidth="1"/>
    <col min="9729" max="9729" width="37.33203125" style="63" customWidth="1"/>
    <col min="9730" max="9730" width="21.88671875" style="63" customWidth="1"/>
    <col min="9731" max="9736" width="9.109375" style="63" customWidth="1"/>
    <col min="9737" max="9793" width="9.109375" style="63"/>
    <col min="9794" max="9794" width="43.33203125" style="63" customWidth="1"/>
    <col min="9795" max="9799" width="0" style="63" hidden="1" customWidth="1"/>
    <col min="9800" max="9800" width="5" style="63" customWidth="1"/>
    <col min="9801" max="9802" width="0" style="63" hidden="1" customWidth="1"/>
    <col min="9803" max="9803" width="5" style="63" customWidth="1"/>
    <col min="9804" max="9805" width="0" style="63" hidden="1" customWidth="1"/>
    <col min="9806" max="9806" width="5" style="63" customWidth="1"/>
    <col min="9807" max="9808" width="0" style="63" hidden="1" customWidth="1"/>
    <col min="9809" max="9809" width="5" style="63" customWidth="1"/>
    <col min="9810" max="9811" width="0" style="63" hidden="1" customWidth="1"/>
    <col min="9812" max="9812" width="5" style="63" customWidth="1"/>
    <col min="9813" max="9814" width="0" style="63" hidden="1" customWidth="1"/>
    <col min="9815" max="9815" width="5" style="63" customWidth="1"/>
    <col min="9816" max="9820" width="0" style="63" hidden="1" customWidth="1"/>
    <col min="9821" max="9821" width="6.33203125" style="63" customWidth="1"/>
    <col min="9822" max="9829" width="0" style="63" hidden="1" customWidth="1"/>
    <col min="9830" max="9830" width="5.6640625" style="63" customWidth="1"/>
    <col min="9831" max="9832" width="0" style="63" hidden="1" customWidth="1"/>
    <col min="9833" max="9833" width="6.33203125" style="63" customWidth="1"/>
    <col min="9834" max="9835" width="0" style="63" hidden="1" customWidth="1"/>
    <col min="9836" max="9836" width="5.33203125" style="63" customWidth="1"/>
    <col min="9837" max="9838" width="0" style="63" hidden="1" customWidth="1"/>
    <col min="9839" max="9839" width="4.88671875" style="63" customWidth="1"/>
    <col min="9840" max="9850" width="0" style="63" hidden="1" customWidth="1"/>
    <col min="9851" max="9851" width="5.33203125" style="63" customWidth="1"/>
    <col min="9852" max="9856" width="0" style="63" hidden="1" customWidth="1"/>
    <col min="9857" max="9857" width="5.88671875" style="63" customWidth="1"/>
    <col min="9858" max="9859" width="0" style="63" hidden="1" customWidth="1"/>
    <col min="9860" max="9860" width="5.5546875" style="63" customWidth="1"/>
    <col min="9861" max="9862" width="0" style="63" hidden="1" customWidth="1"/>
    <col min="9863" max="9863" width="5.33203125" style="63" customWidth="1"/>
    <col min="9864" max="9865" width="0" style="63" hidden="1" customWidth="1"/>
    <col min="9866" max="9866" width="6" style="63" customWidth="1"/>
    <col min="9867" max="9871" width="0" style="63" hidden="1" customWidth="1"/>
    <col min="9872" max="9872" width="5" style="63" customWidth="1"/>
    <col min="9873" max="9874" width="0" style="63" hidden="1" customWidth="1"/>
    <col min="9875" max="9875" width="5.6640625" style="63" customWidth="1"/>
    <col min="9876" max="9877" width="0" style="63" hidden="1" customWidth="1"/>
    <col min="9878" max="9878" width="6.5546875" style="63" customWidth="1"/>
    <col min="9879" max="9880" width="0" style="63" hidden="1" customWidth="1"/>
    <col min="9881" max="9881" width="5" style="63" customWidth="1"/>
    <col min="9882" max="9882" width="0" style="63" hidden="1" customWidth="1"/>
    <col min="9883" max="9883" width="6.33203125" style="63" customWidth="1"/>
    <col min="9884" max="9884" width="11" style="63" customWidth="1"/>
    <col min="9885" max="9888" width="0" style="63" hidden="1" customWidth="1"/>
    <col min="9889" max="9889" width="6.5546875" style="63" customWidth="1"/>
    <col min="9890" max="9891" width="0" style="63" hidden="1" customWidth="1"/>
    <col min="9892" max="9892" width="6.33203125" style="63" customWidth="1"/>
    <col min="9893" max="9894" width="0" style="63" hidden="1" customWidth="1"/>
    <col min="9895" max="9895" width="6.5546875" style="63" customWidth="1"/>
    <col min="9896" max="9897" width="0" style="63" hidden="1" customWidth="1"/>
    <col min="9898" max="9898" width="6.6640625" style="63" customWidth="1"/>
    <col min="9899" max="9900" width="0" style="63" hidden="1" customWidth="1"/>
    <col min="9901" max="9901" width="6.44140625" style="63" customWidth="1"/>
    <col min="9902" max="9903" width="0" style="63" hidden="1" customWidth="1"/>
    <col min="9904" max="9904" width="6.5546875" style="63" customWidth="1"/>
    <col min="9905" max="9906" width="0" style="63" hidden="1" customWidth="1"/>
    <col min="9907" max="9907" width="6.88671875" style="63" customWidth="1"/>
    <col min="9908" max="9912" width="0" style="63" hidden="1" customWidth="1"/>
    <col min="9913" max="9913" width="6.33203125" style="63" customWidth="1"/>
    <col min="9914" max="9915" width="0" style="63" hidden="1" customWidth="1"/>
    <col min="9916" max="9916" width="6.5546875" style="63" customWidth="1"/>
    <col min="9917" max="9918" width="0" style="63" hidden="1" customWidth="1"/>
    <col min="9919" max="9919" width="7.44140625" style="63" customWidth="1"/>
    <col min="9920" max="9920" width="0" style="63" hidden="1" customWidth="1"/>
    <col min="9921" max="9921" width="6.33203125" style="63" customWidth="1"/>
    <col min="9922" max="9922" width="9" style="63" customWidth="1"/>
    <col min="9923" max="9926" width="0" style="63" hidden="1" customWidth="1"/>
    <col min="9927" max="9927" width="9" style="63" customWidth="1"/>
    <col min="9928" max="9929" width="0" style="63" hidden="1" customWidth="1"/>
    <col min="9930" max="9930" width="8.6640625" style="63" customWidth="1"/>
    <col min="9931" max="9932" width="0" style="63" hidden="1" customWidth="1"/>
    <col min="9933" max="9933" width="6.5546875" style="63" customWidth="1"/>
    <col min="9934" max="9935" width="0" style="63" hidden="1" customWidth="1"/>
    <col min="9936" max="9936" width="7" style="63" customWidth="1"/>
    <col min="9937" max="9946" width="0" style="63" hidden="1" customWidth="1"/>
    <col min="9947" max="9947" width="6.33203125" style="63" customWidth="1"/>
    <col min="9948" max="9950" width="9" style="63" customWidth="1"/>
    <col min="9951" max="9951" width="11" style="63" customWidth="1"/>
    <col min="9952" max="9952" width="10.6640625" style="63" customWidth="1"/>
    <col min="9953" max="9953" width="11.5546875" style="63" customWidth="1"/>
    <col min="9954" max="9955" width="8.5546875" style="63" customWidth="1"/>
    <col min="9956" max="9956" width="12.44140625" style="63" customWidth="1"/>
    <col min="9957" max="9957" width="9.5546875" style="63" customWidth="1"/>
    <col min="9958" max="9963" width="11.44140625" style="63" customWidth="1"/>
    <col min="9964" max="9964" width="8.5546875" style="63" customWidth="1"/>
    <col min="9965" max="9966" width="7" style="63" customWidth="1"/>
    <col min="9967" max="9967" width="18.44140625" style="63" customWidth="1"/>
    <col min="9968" max="9968" width="12.5546875" style="63" customWidth="1"/>
    <col min="9969" max="9969" width="9.88671875" style="63" customWidth="1"/>
    <col min="9970" max="9970" width="10.6640625" style="63" customWidth="1"/>
    <col min="9971" max="9971" width="10" style="63" customWidth="1"/>
    <col min="9972" max="9973" width="8.5546875" style="63" customWidth="1"/>
    <col min="9974" max="9974" width="8.33203125" style="63" customWidth="1"/>
    <col min="9975" max="9976" width="12.109375" style="63" customWidth="1"/>
    <col min="9977" max="9977" width="11.109375" style="63" customWidth="1"/>
    <col min="9978" max="9978" width="11.44140625" style="63" customWidth="1"/>
    <col min="9979" max="9980" width="9.109375" style="63" customWidth="1"/>
    <col min="9981" max="9981" width="11.6640625" style="63" customWidth="1"/>
    <col min="9982" max="9984" width="9.109375" style="63" customWidth="1"/>
    <col min="9985" max="9985" width="37.33203125" style="63" customWidth="1"/>
    <col min="9986" max="9986" width="21.88671875" style="63" customWidth="1"/>
    <col min="9987" max="9992" width="9.109375" style="63" customWidth="1"/>
    <col min="9993" max="10049" width="9.109375" style="63"/>
    <col min="10050" max="10050" width="43.33203125" style="63" customWidth="1"/>
    <col min="10051" max="10055" width="0" style="63" hidden="1" customWidth="1"/>
    <col min="10056" max="10056" width="5" style="63" customWidth="1"/>
    <col min="10057" max="10058" width="0" style="63" hidden="1" customWidth="1"/>
    <col min="10059" max="10059" width="5" style="63" customWidth="1"/>
    <col min="10060" max="10061" width="0" style="63" hidden="1" customWidth="1"/>
    <col min="10062" max="10062" width="5" style="63" customWidth="1"/>
    <col min="10063" max="10064" width="0" style="63" hidden="1" customWidth="1"/>
    <col min="10065" max="10065" width="5" style="63" customWidth="1"/>
    <col min="10066" max="10067" width="0" style="63" hidden="1" customWidth="1"/>
    <col min="10068" max="10068" width="5" style="63" customWidth="1"/>
    <col min="10069" max="10070" width="0" style="63" hidden="1" customWidth="1"/>
    <col min="10071" max="10071" width="5" style="63" customWidth="1"/>
    <col min="10072" max="10076" width="0" style="63" hidden="1" customWidth="1"/>
    <col min="10077" max="10077" width="6.33203125" style="63" customWidth="1"/>
    <col min="10078" max="10085" width="0" style="63" hidden="1" customWidth="1"/>
    <col min="10086" max="10086" width="5.6640625" style="63" customWidth="1"/>
    <col min="10087" max="10088" width="0" style="63" hidden="1" customWidth="1"/>
    <col min="10089" max="10089" width="6.33203125" style="63" customWidth="1"/>
    <col min="10090" max="10091" width="0" style="63" hidden="1" customWidth="1"/>
    <col min="10092" max="10092" width="5.33203125" style="63" customWidth="1"/>
    <col min="10093" max="10094" width="0" style="63" hidden="1" customWidth="1"/>
    <col min="10095" max="10095" width="4.88671875" style="63" customWidth="1"/>
    <col min="10096" max="10106" width="0" style="63" hidden="1" customWidth="1"/>
    <col min="10107" max="10107" width="5.33203125" style="63" customWidth="1"/>
    <col min="10108" max="10112" width="0" style="63" hidden="1" customWidth="1"/>
    <col min="10113" max="10113" width="5.88671875" style="63" customWidth="1"/>
    <col min="10114" max="10115" width="0" style="63" hidden="1" customWidth="1"/>
    <col min="10116" max="10116" width="5.5546875" style="63" customWidth="1"/>
    <col min="10117" max="10118" width="0" style="63" hidden="1" customWidth="1"/>
    <col min="10119" max="10119" width="5.33203125" style="63" customWidth="1"/>
    <col min="10120" max="10121" width="0" style="63" hidden="1" customWidth="1"/>
    <col min="10122" max="10122" width="6" style="63" customWidth="1"/>
    <col min="10123" max="10127" width="0" style="63" hidden="1" customWidth="1"/>
    <col min="10128" max="10128" width="5" style="63" customWidth="1"/>
    <col min="10129" max="10130" width="0" style="63" hidden="1" customWidth="1"/>
    <col min="10131" max="10131" width="5.6640625" style="63" customWidth="1"/>
    <col min="10132" max="10133" width="0" style="63" hidden="1" customWidth="1"/>
    <col min="10134" max="10134" width="6.5546875" style="63" customWidth="1"/>
    <col min="10135" max="10136" width="0" style="63" hidden="1" customWidth="1"/>
    <col min="10137" max="10137" width="5" style="63" customWidth="1"/>
    <col min="10138" max="10138" width="0" style="63" hidden="1" customWidth="1"/>
    <col min="10139" max="10139" width="6.33203125" style="63" customWidth="1"/>
    <col min="10140" max="10140" width="11" style="63" customWidth="1"/>
    <col min="10141" max="10144" width="0" style="63" hidden="1" customWidth="1"/>
    <col min="10145" max="10145" width="6.5546875" style="63" customWidth="1"/>
    <col min="10146" max="10147" width="0" style="63" hidden="1" customWidth="1"/>
    <col min="10148" max="10148" width="6.33203125" style="63" customWidth="1"/>
    <col min="10149" max="10150" width="0" style="63" hidden="1" customWidth="1"/>
    <col min="10151" max="10151" width="6.5546875" style="63" customWidth="1"/>
    <col min="10152" max="10153" width="0" style="63" hidden="1" customWidth="1"/>
    <col min="10154" max="10154" width="6.6640625" style="63" customWidth="1"/>
    <col min="10155" max="10156" width="0" style="63" hidden="1" customWidth="1"/>
    <col min="10157" max="10157" width="6.44140625" style="63" customWidth="1"/>
    <col min="10158" max="10159" width="0" style="63" hidden="1" customWidth="1"/>
    <col min="10160" max="10160" width="6.5546875" style="63" customWidth="1"/>
    <col min="10161" max="10162" width="0" style="63" hidden="1" customWidth="1"/>
    <col min="10163" max="10163" width="6.88671875" style="63" customWidth="1"/>
    <col min="10164" max="10168" width="0" style="63" hidden="1" customWidth="1"/>
    <col min="10169" max="10169" width="6.33203125" style="63" customWidth="1"/>
    <col min="10170" max="10171" width="0" style="63" hidden="1" customWidth="1"/>
    <col min="10172" max="10172" width="6.5546875" style="63" customWidth="1"/>
    <col min="10173" max="10174" width="0" style="63" hidden="1" customWidth="1"/>
    <col min="10175" max="10175" width="7.44140625" style="63" customWidth="1"/>
    <col min="10176" max="10176" width="0" style="63" hidden="1" customWidth="1"/>
    <col min="10177" max="10177" width="6.33203125" style="63" customWidth="1"/>
    <col min="10178" max="10178" width="9" style="63" customWidth="1"/>
    <col min="10179" max="10182" width="0" style="63" hidden="1" customWidth="1"/>
    <col min="10183" max="10183" width="9" style="63" customWidth="1"/>
    <col min="10184" max="10185" width="0" style="63" hidden="1" customWidth="1"/>
    <col min="10186" max="10186" width="8.6640625" style="63" customWidth="1"/>
    <col min="10187" max="10188" width="0" style="63" hidden="1" customWidth="1"/>
    <col min="10189" max="10189" width="6.5546875" style="63" customWidth="1"/>
    <col min="10190" max="10191" width="0" style="63" hidden="1" customWidth="1"/>
    <col min="10192" max="10192" width="7" style="63" customWidth="1"/>
    <col min="10193" max="10202" width="0" style="63" hidden="1" customWidth="1"/>
    <col min="10203" max="10203" width="6.33203125" style="63" customWidth="1"/>
    <col min="10204" max="10206" width="9" style="63" customWidth="1"/>
    <col min="10207" max="10207" width="11" style="63" customWidth="1"/>
    <col min="10208" max="10208" width="10.6640625" style="63" customWidth="1"/>
    <col min="10209" max="10209" width="11.5546875" style="63" customWidth="1"/>
    <col min="10210" max="10211" width="8.5546875" style="63" customWidth="1"/>
    <col min="10212" max="10212" width="12.44140625" style="63" customWidth="1"/>
    <col min="10213" max="10213" width="9.5546875" style="63" customWidth="1"/>
    <col min="10214" max="10219" width="11.44140625" style="63" customWidth="1"/>
    <col min="10220" max="10220" width="8.5546875" style="63" customWidth="1"/>
    <col min="10221" max="10222" width="7" style="63" customWidth="1"/>
    <col min="10223" max="10223" width="18.44140625" style="63" customWidth="1"/>
    <col min="10224" max="10224" width="12.5546875" style="63" customWidth="1"/>
    <col min="10225" max="10225" width="9.88671875" style="63" customWidth="1"/>
    <col min="10226" max="10226" width="10.6640625" style="63" customWidth="1"/>
    <col min="10227" max="10227" width="10" style="63" customWidth="1"/>
    <col min="10228" max="10229" width="8.5546875" style="63" customWidth="1"/>
    <col min="10230" max="10230" width="8.33203125" style="63" customWidth="1"/>
    <col min="10231" max="10232" width="12.109375" style="63" customWidth="1"/>
    <col min="10233" max="10233" width="11.109375" style="63" customWidth="1"/>
    <col min="10234" max="10234" width="11.44140625" style="63" customWidth="1"/>
    <col min="10235" max="10236" width="9.109375" style="63" customWidth="1"/>
    <col min="10237" max="10237" width="11.6640625" style="63" customWidth="1"/>
    <col min="10238" max="10240" width="9.109375" style="63" customWidth="1"/>
    <col min="10241" max="10241" width="37.33203125" style="63" customWidth="1"/>
    <col min="10242" max="10242" width="21.88671875" style="63" customWidth="1"/>
    <col min="10243" max="10248" width="9.109375" style="63" customWidth="1"/>
    <col min="10249" max="10305" width="9.109375" style="63"/>
    <col min="10306" max="10306" width="43.33203125" style="63" customWidth="1"/>
    <col min="10307" max="10311" width="0" style="63" hidden="1" customWidth="1"/>
    <col min="10312" max="10312" width="5" style="63" customWidth="1"/>
    <col min="10313" max="10314" width="0" style="63" hidden="1" customWidth="1"/>
    <col min="10315" max="10315" width="5" style="63" customWidth="1"/>
    <col min="10316" max="10317" width="0" style="63" hidden="1" customWidth="1"/>
    <col min="10318" max="10318" width="5" style="63" customWidth="1"/>
    <col min="10319" max="10320" width="0" style="63" hidden="1" customWidth="1"/>
    <col min="10321" max="10321" width="5" style="63" customWidth="1"/>
    <col min="10322" max="10323" width="0" style="63" hidden="1" customWidth="1"/>
    <col min="10324" max="10324" width="5" style="63" customWidth="1"/>
    <col min="10325" max="10326" width="0" style="63" hidden="1" customWidth="1"/>
    <col min="10327" max="10327" width="5" style="63" customWidth="1"/>
    <col min="10328" max="10332" width="0" style="63" hidden="1" customWidth="1"/>
    <col min="10333" max="10333" width="6.33203125" style="63" customWidth="1"/>
    <col min="10334" max="10341" width="0" style="63" hidden="1" customWidth="1"/>
    <col min="10342" max="10342" width="5.6640625" style="63" customWidth="1"/>
    <col min="10343" max="10344" width="0" style="63" hidden="1" customWidth="1"/>
    <col min="10345" max="10345" width="6.33203125" style="63" customWidth="1"/>
    <col min="10346" max="10347" width="0" style="63" hidden="1" customWidth="1"/>
    <col min="10348" max="10348" width="5.33203125" style="63" customWidth="1"/>
    <col min="10349" max="10350" width="0" style="63" hidden="1" customWidth="1"/>
    <col min="10351" max="10351" width="4.88671875" style="63" customWidth="1"/>
    <col min="10352" max="10362" width="0" style="63" hidden="1" customWidth="1"/>
    <col min="10363" max="10363" width="5.33203125" style="63" customWidth="1"/>
    <col min="10364" max="10368" width="0" style="63" hidden="1" customWidth="1"/>
    <col min="10369" max="10369" width="5.88671875" style="63" customWidth="1"/>
    <col min="10370" max="10371" width="0" style="63" hidden="1" customWidth="1"/>
    <col min="10372" max="10372" width="5.5546875" style="63" customWidth="1"/>
    <col min="10373" max="10374" width="0" style="63" hidden="1" customWidth="1"/>
    <col min="10375" max="10375" width="5.33203125" style="63" customWidth="1"/>
    <col min="10376" max="10377" width="0" style="63" hidden="1" customWidth="1"/>
    <col min="10378" max="10378" width="6" style="63" customWidth="1"/>
    <col min="10379" max="10383" width="0" style="63" hidden="1" customWidth="1"/>
    <col min="10384" max="10384" width="5" style="63" customWidth="1"/>
    <col min="10385" max="10386" width="0" style="63" hidden="1" customWidth="1"/>
    <col min="10387" max="10387" width="5.6640625" style="63" customWidth="1"/>
    <col min="10388" max="10389" width="0" style="63" hidden="1" customWidth="1"/>
    <col min="10390" max="10390" width="6.5546875" style="63" customWidth="1"/>
    <col min="10391" max="10392" width="0" style="63" hidden="1" customWidth="1"/>
    <col min="10393" max="10393" width="5" style="63" customWidth="1"/>
    <col min="10394" max="10394" width="0" style="63" hidden="1" customWidth="1"/>
    <col min="10395" max="10395" width="6.33203125" style="63" customWidth="1"/>
    <col min="10396" max="10396" width="11" style="63" customWidth="1"/>
    <col min="10397" max="10400" width="0" style="63" hidden="1" customWidth="1"/>
    <col min="10401" max="10401" width="6.5546875" style="63" customWidth="1"/>
    <col min="10402" max="10403" width="0" style="63" hidden="1" customWidth="1"/>
    <col min="10404" max="10404" width="6.33203125" style="63" customWidth="1"/>
    <col min="10405" max="10406" width="0" style="63" hidden="1" customWidth="1"/>
    <col min="10407" max="10407" width="6.5546875" style="63" customWidth="1"/>
    <col min="10408" max="10409" width="0" style="63" hidden="1" customWidth="1"/>
    <col min="10410" max="10410" width="6.6640625" style="63" customWidth="1"/>
    <col min="10411" max="10412" width="0" style="63" hidden="1" customWidth="1"/>
    <col min="10413" max="10413" width="6.44140625" style="63" customWidth="1"/>
    <col min="10414" max="10415" width="0" style="63" hidden="1" customWidth="1"/>
    <col min="10416" max="10416" width="6.5546875" style="63" customWidth="1"/>
    <col min="10417" max="10418" width="0" style="63" hidden="1" customWidth="1"/>
    <col min="10419" max="10419" width="6.88671875" style="63" customWidth="1"/>
    <col min="10420" max="10424" width="0" style="63" hidden="1" customWidth="1"/>
    <col min="10425" max="10425" width="6.33203125" style="63" customWidth="1"/>
    <col min="10426" max="10427" width="0" style="63" hidden="1" customWidth="1"/>
    <col min="10428" max="10428" width="6.5546875" style="63" customWidth="1"/>
    <col min="10429" max="10430" width="0" style="63" hidden="1" customWidth="1"/>
    <col min="10431" max="10431" width="7.44140625" style="63" customWidth="1"/>
    <col min="10432" max="10432" width="0" style="63" hidden="1" customWidth="1"/>
    <col min="10433" max="10433" width="6.33203125" style="63" customWidth="1"/>
    <col min="10434" max="10434" width="9" style="63" customWidth="1"/>
    <col min="10435" max="10438" width="0" style="63" hidden="1" customWidth="1"/>
    <col min="10439" max="10439" width="9" style="63" customWidth="1"/>
    <col min="10440" max="10441" width="0" style="63" hidden="1" customWidth="1"/>
    <col min="10442" max="10442" width="8.6640625" style="63" customWidth="1"/>
    <col min="10443" max="10444" width="0" style="63" hidden="1" customWidth="1"/>
    <col min="10445" max="10445" width="6.5546875" style="63" customWidth="1"/>
    <col min="10446" max="10447" width="0" style="63" hidden="1" customWidth="1"/>
    <col min="10448" max="10448" width="7" style="63" customWidth="1"/>
    <col min="10449" max="10458" width="0" style="63" hidden="1" customWidth="1"/>
    <col min="10459" max="10459" width="6.33203125" style="63" customWidth="1"/>
    <col min="10460" max="10462" width="9" style="63" customWidth="1"/>
    <col min="10463" max="10463" width="11" style="63" customWidth="1"/>
    <col min="10464" max="10464" width="10.6640625" style="63" customWidth="1"/>
    <col min="10465" max="10465" width="11.5546875" style="63" customWidth="1"/>
    <col min="10466" max="10467" width="8.5546875" style="63" customWidth="1"/>
    <col min="10468" max="10468" width="12.44140625" style="63" customWidth="1"/>
    <col min="10469" max="10469" width="9.5546875" style="63" customWidth="1"/>
    <col min="10470" max="10475" width="11.44140625" style="63" customWidth="1"/>
    <col min="10476" max="10476" width="8.5546875" style="63" customWidth="1"/>
    <col min="10477" max="10478" width="7" style="63" customWidth="1"/>
    <col min="10479" max="10479" width="18.44140625" style="63" customWidth="1"/>
    <col min="10480" max="10480" width="12.5546875" style="63" customWidth="1"/>
    <col min="10481" max="10481" width="9.88671875" style="63" customWidth="1"/>
    <col min="10482" max="10482" width="10.6640625" style="63" customWidth="1"/>
    <col min="10483" max="10483" width="10" style="63" customWidth="1"/>
    <col min="10484" max="10485" width="8.5546875" style="63" customWidth="1"/>
    <col min="10486" max="10486" width="8.33203125" style="63" customWidth="1"/>
    <col min="10487" max="10488" width="12.109375" style="63" customWidth="1"/>
    <col min="10489" max="10489" width="11.109375" style="63" customWidth="1"/>
    <col min="10490" max="10490" width="11.44140625" style="63" customWidth="1"/>
    <col min="10491" max="10492" width="9.109375" style="63" customWidth="1"/>
    <col min="10493" max="10493" width="11.6640625" style="63" customWidth="1"/>
    <col min="10494" max="10496" width="9.109375" style="63" customWidth="1"/>
    <col min="10497" max="10497" width="37.33203125" style="63" customWidth="1"/>
    <col min="10498" max="10498" width="21.88671875" style="63" customWidth="1"/>
    <col min="10499" max="10504" width="9.109375" style="63" customWidth="1"/>
    <col min="10505" max="10561" width="9.109375" style="63"/>
    <col min="10562" max="10562" width="43.33203125" style="63" customWidth="1"/>
    <col min="10563" max="10567" width="0" style="63" hidden="1" customWidth="1"/>
    <col min="10568" max="10568" width="5" style="63" customWidth="1"/>
    <col min="10569" max="10570" width="0" style="63" hidden="1" customWidth="1"/>
    <col min="10571" max="10571" width="5" style="63" customWidth="1"/>
    <col min="10572" max="10573" width="0" style="63" hidden="1" customWidth="1"/>
    <col min="10574" max="10574" width="5" style="63" customWidth="1"/>
    <col min="10575" max="10576" width="0" style="63" hidden="1" customWidth="1"/>
    <col min="10577" max="10577" width="5" style="63" customWidth="1"/>
    <col min="10578" max="10579" width="0" style="63" hidden="1" customWidth="1"/>
    <col min="10580" max="10580" width="5" style="63" customWidth="1"/>
    <col min="10581" max="10582" width="0" style="63" hidden="1" customWidth="1"/>
    <col min="10583" max="10583" width="5" style="63" customWidth="1"/>
    <col min="10584" max="10588" width="0" style="63" hidden="1" customWidth="1"/>
    <col min="10589" max="10589" width="6.33203125" style="63" customWidth="1"/>
    <col min="10590" max="10597" width="0" style="63" hidden="1" customWidth="1"/>
    <col min="10598" max="10598" width="5.6640625" style="63" customWidth="1"/>
    <col min="10599" max="10600" width="0" style="63" hidden="1" customWidth="1"/>
    <col min="10601" max="10601" width="6.33203125" style="63" customWidth="1"/>
    <col min="10602" max="10603" width="0" style="63" hidden="1" customWidth="1"/>
    <col min="10604" max="10604" width="5.33203125" style="63" customWidth="1"/>
    <col min="10605" max="10606" width="0" style="63" hidden="1" customWidth="1"/>
    <col min="10607" max="10607" width="4.88671875" style="63" customWidth="1"/>
    <col min="10608" max="10618" width="0" style="63" hidden="1" customWidth="1"/>
    <col min="10619" max="10619" width="5.33203125" style="63" customWidth="1"/>
    <col min="10620" max="10624" width="0" style="63" hidden="1" customWidth="1"/>
    <col min="10625" max="10625" width="5.88671875" style="63" customWidth="1"/>
    <col min="10626" max="10627" width="0" style="63" hidden="1" customWidth="1"/>
    <col min="10628" max="10628" width="5.5546875" style="63" customWidth="1"/>
    <col min="10629" max="10630" width="0" style="63" hidden="1" customWidth="1"/>
    <col min="10631" max="10631" width="5.33203125" style="63" customWidth="1"/>
    <col min="10632" max="10633" width="0" style="63" hidden="1" customWidth="1"/>
    <col min="10634" max="10634" width="6" style="63" customWidth="1"/>
    <col min="10635" max="10639" width="0" style="63" hidden="1" customWidth="1"/>
    <col min="10640" max="10640" width="5" style="63" customWidth="1"/>
    <col min="10641" max="10642" width="0" style="63" hidden="1" customWidth="1"/>
    <col min="10643" max="10643" width="5.6640625" style="63" customWidth="1"/>
    <col min="10644" max="10645" width="0" style="63" hidden="1" customWidth="1"/>
    <col min="10646" max="10646" width="6.5546875" style="63" customWidth="1"/>
    <col min="10647" max="10648" width="0" style="63" hidden="1" customWidth="1"/>
    <col min="10649" max="10649" width="5" style="63" customWidth="1"/>
    <col min="10650" max="10650" width="0" style="63" hidden="1" customWidth="1"/>
    <col min="10651" max="10651" width="6.33203125" style="63" customWidth="1"/>
    <col min="10652" max="10652" width="11" style="63" customWidth="1"/>
    <col min="10653" max="10656" width="0" style="63" hidden="1" customWidth="1"/>
    <col min="10657" max="10657" width="6.5546875" style="63" customWidth="1"/>
    <col min="10658" max="10659" width="0" style="63" hidden="1" customWidth="1"/>
    <col min="10660" max="10660" width="6.33203125" style="63" customWidth="1"/>
    <col min="10661" max="10662" width="0" style="63" hidden="1" customWidth="1"/>
    <col min="10663" max="10663" width="6.5546875" style="63" customWidth="1"/>
    <col min="10664" max="10665" width="0" style="63" hidden="1" customWidth="1"/>
    <col min="10666" max="10666" width="6.6640625" style="63" customWidth="1"/>
    <col min="10667" max="10668" width="0" style="63" hidden="1" customWidth="1"/>
    <col min="10669" max="10669" width="6.44140625" style="63" customWidth="1"/>
    <col min="10670" max="10671" width="0" style="63" hidden="1" customWidth="1"/>
    <col min="10672" max="10672" width="6.5546875" style="63" customWidth="1"/>
    <col min="10673" max="10674" width="0" style="63" hidden="1" customWidth="1"/>
    <col min="10675" max="10675" width="6.88671875" style="63" customWidth="1"/>
    <col min="10676" max="10680" width="0" style="63" hidden="1" customWidth="1"/>
    <col min="10681" max="10681" width="6.33203125" style="63" customWidth="1"/>
    <col min="10682" max="10683" width="0" style="63" hidden="1" customWidth="1"/>
    <col min="10684" max="10684" width="6.5546875" style="63" customWidth="1"/>
    <col min="10685" max="10686" width="0" style="63" hidden="1" customWidth="1"/>
    <col min="10687" max="10687" width="7.44140625" style="63" customWidth="1"/>
    <col min="10688" max="10688" width="0" style="63" hidden="1" customWidth="1"/>
    <col min="10689" max="10689" width="6.33203125" style="63" customWidth="1"/>
    <col min="10690" max="10690" width="9" style="63" customWidth="1"/>
    <col min="10691" max="10694" width="0" style="63" hidden="1" customWidth="1"/>
    <col min="10695" max="10695" width="9" style="63" customWidth="1"/>
    <col min="10696" max="10697" width="0" style="63" hidden="1" customWidth="1"/>
    <col min="10698" max="10698" width="8.6640625" style="63" customWidth="1"/>
    <col min="10699" max="10700" width="0" style="63" hidden="1" customWidth="1"/>
    <col min="10701" max="10701" width="6.5546875" style="63" customWidth="1"/>
    <col min="10702" max="10703" width="0" style="63" hidden="1" customWidth="1"/>
    <col min="10704" max="10704" width="7" style="63" customWidth="1"/>
    <col min="10705" max="10714" width="0" style="63" hidden="1" customWidth="1"/>
    <col min="10715" max="10715" width="6.33203125" style="63" customWidth="1"/>
    <col min="10716" max="10718" width="9" style="63" customWidth="1"/>
    <col min="10719" max="10719" width="11" style="63" customWidth="1"/>
    <col min="10720" max="10720" width="10.6640625" style="63" customWidth="1"/>
    <col min="10721" max="10721" width="11.5546875" style="63" customWidth="1"/>
    <col min="10722" max="10723" width="8.5546875" style="63" customWidth="1"/>
    <col min="10724" max="10724" width="12.44140625" style="63" customWidth="1"/>
    <col min="10725" max="10725" width="9.5546875" style="63" customWidth="1"/>
    <col min="10726" max="10731" width="11.44140625" style="63" customWidth="1"/>
    <col min="10732" max="10732" width="8.5546875" style="63" customWidth="1"/>
    <col min="10733" max="10734" width="7" style="63" customWidth="1"/>
    <col min="10735" max="10735" width="18.44140625" style="63" customWidth="1"/>
    <col min="10736" max="10736" width="12.5546875" style="63" customWidth="1"/>
    <col min="10737" max="10737" width="9.88671875" style="63" customWidth="1"/>
    <col min="10738" max="10738" width="10.6640625" style="63" customWidth="1"/>
    <col min="10739" max="10739" width="10" style="63" customWidth="1"/>
    <col min="10740" max="10741" width="8.5546875" style="63" customWidth="1"/>
    <col min="10742" max="10742" width="8.33203125" style="63" customWidth="1"/>
    <col min="10743" max="10744" width="12.109375" style="63" customWidth="1"/>
    <col min="10745" max="10745" width="11.109375" style="63" customWidth="1"/>
    <col min="10746" max="10746" width="11.44140625" style="63" customWidth="1"/>
    <col min="10747" max="10748" width="9.109375" style="63" customWidth="1"/>
    <col min="10749" max="10749" width="11.6640625" style="63" customWidth="1"/>
    <col min="10750" max="10752" width="9.109375" style="63" customWidth="1"/>
    <col min="10753" max="10753" width="37.33203125" style="63" customWidth="1"/>
    <col min="10754" max="10754" width="21.88671875" style="63" customWidth="1"/>
    <col min="10755" max="10760" width="9.109375" style="63" customWidth="1"/>
    <col min="10761" max="10817" width="9.109375" style="63"/>
    <col min="10818" max="10818" width="43.33203125" style="63" customWidth="1"/>
    <col min="10819" max="10823" width="0" style="63" hidden="1" customWidth="1"/>
    <col min="10824" max="10824" width="5" style="63" customWidth="1"/>
    <col min="10825" max="10826" width="0" style="63" hidden="1" customWidth="1"/>
    <col min="10827" max="10827" width="5" style="63" customWidth="1"/>
    <col min="10828" max="10829" width="0" style="63" hidden="1" customWidth="1"/>
    <col min="10830" max="10830" width="5" style="63" customWidth="1"/>
    <col min="10831" max="10832" width="0" style="63" hidden="1" customWidth="1"/>
    <col min="10833" max="10833" width="5" style="63" customWidth="1"/>
    <col min="10834" max="10835" width="0" style="63" hidden="1" customWidth="1"/>
    <col min="10836" max="10836" width="5" style="63" customWidth="1"/>
    <col min="10837" max="10838" width="0" style="63" hidden="1" customWidth="1"/>
    <col min="10839" max="10839" width="5" style="63" customWidth="1"/>
    <col min="10840" max="10844" width="0" style="63" hidden="1" customWidth="1"/>
    <col min="10845" max="10845" width="6.33203125" style="63" customWidth="1"/>
    <col min="10846" max="10853" width="0" style="63" hidden="1" customWidth="1"/>
    <col min="10854" max="10854" width="5.6640625" style="63" customWidth="1"/>
    <col min="10855" max="10856" width="0" style="63" hidden="1" customWidth="1"/>
    <col min="10857" max="10857" width="6.33203125" style="63" customWidth="1"/>
    <col min="10858" max="10859" width="0" style="63" hidden="1" customWidth="1"/>
    <col min="10860" max="10860" width="5.33203125" style="63" customWidth="1"/>
    <col min="10861" max="10862" width="0" style="63" hidden="1" customWidth="1"/>
    <col min="10863" max="10863" width="4.88671875" style="63" customWidth="1"/>
    <col min="10864" max="10874" width="0" style="63" hidden="1" customWidth="1"/>
    <col min="10875" max="10875" width="5.33203125" style="63" customWidth="1"/>
    <col min="10876" max="10880" width="0" style="63" hidden="1" customWidth="1"/>
    <col min="10881" max="10881" width="5.88671875" style="63" customWidth="1"/>
    <col min="10882" max="10883" width="0" style="63" hidden="1" customWidth="1"/>
    <col min="10884" max="10884" width="5.5546875" style="63" customWidth="1"/>
    <col min="10885" max="10886" width="0" style="63" hidden="1" customWidth="1"/>
    <col min="10887" max="10887" width="5.33203125" style="63" customWidth="1"/>
    <col min="10888" max="10889" width="0" style="63" hidden="1" customWidth="1"/>
    <col min="10890" max="10890" width="6" style="63" customWidth="1"/>
    <col min="10891" max="10895" width="0" style="63" hidden="1" customWidth="1"/>
    <col min="10896" max="10896" width="5" style="63" customWidth="1"/>
    <col min="10897" max="10898" width="0" style="63" hidden="1" customWidth="1"/>
    <col min="10899" max="10899" width="5.6640625" style="63" customWidth="1"/>
    <col min="10900" max="10901" width="0" style="63" hidden="1" customWidth="1"/>
    <col min="10902" max="10902" width="6.5546875" style="63" customWidth="1"/>
    <col min="10903" max="10904" width="0" style="63" hidden="1" customWidth="1"/>
    <col min="10905" max="10905" width="5" style="63" customWidth="1"/>
    <col min="10906" max="10906" width="0" style="63" hidden="1" customWidth="1"/>
    <col min="10907" max="10907" width="6.33203125" style="63" customWidth="1"/>
    <col min="10908" max="10908" width="11" style="63" customWidth="1"/>
    <col min="10909" max="10912" width="0" style="63" hidden="1" customWidth="1"/>
    <col min="10913" max="10913" width="6.5546875" style="63" customWidth="1"/>
    <col min="10914" max="10915" width="0" style="63" hidden="1" customWidth="1"/>
    <col min="10916" max="10916" width="6.33203125" style="63" customWidth="1"/>
    <col min="10917" max="10918" width="0" style="63" hidden="1" customWidth="1"/>
    <col min="10919" max="10919" width="6.5546875" style="63" customWidth="1"/>
    <col min="10920" max="10921" width="0" style="63" hidden="1" customWidth="1"/>
    <col min="10922" max="10922" width="6.6640625" style="63" customWidth="1"/>
    <col min="10923" max="10924" width="0" style="63" hidden="1" customWidth="1"/>
    <col min="10925" max="10925" width="6.44140625" style="63" customWidth="1"/>
    <col min="10926" max="10927" width="0" style="63" hidden="1" customWidth="1"/>
    <col min="10928" max="10928" width="6.5546875" style="63" customWidth="1"/>
    <col min="10929" max="10930" width="0" style="63" hidden="1" customWidth="1"/>
    <col min="10931" max="10931" width="6.88671875" style="63" customWidth="1"/>
    <col min="10932" max="10936" width="0" style="63" hidden="1" customWidth="1"/>
    <col min="10937" max="10937" width="6.33203125" style="63" customWidth="1"/>
    <col min="10938" max="10939" width="0" style="63" hidden="1" customWidth="1"/>
    <col min="10940" max="10940" width="6.5546875" style="63" customWidth="1"/>
    <col min="10941" max="10942" width="0" style="63" hidden="1" customWidth="1"/>
    <col min="10943" max="10943" width="7.44140625" style="63" customWidth="1"/>
    <col min="10944" max="10944" width="0" style="63" hidden="1" customWidth="1"/>
    <col min="10945" max="10945" width="6.33203125" style="63" customWidth="1"/>
    <col min="10946" max="10946" width="9" style="63" customWidth="1"/>
    <col min="10947" max="10950" width="0" style="63" hidden="1" customWidth="1"/>
    <col min="10951" max="10951" width="9" style="63" customWidth="1"/>
    <col min="10952" max="10953" width="0" style="63" hidden="1" customWidth="1"/>
    <col min="10954" max="10954" width="8.6640625" style="63" customWidth="1"/>
    <col min="10955" max="10956" width="0" style="63" hidden="1" customWidth="1"/>
    <col min="10957" max="10957" width="6.5546875" style="63" customWidth="1"/>
    <col min="10958" max="10959" width="0" style="63" hidden="1" customWidth="1"/>
    <col min="10960" max="10960" width="7" style="63" customWidth="1"/>
    <col min="10961" max="10970" width="0" style="63" hidden="1" customWidth="1"/>
    <col min="10971" max="10971" width="6.33203125" style="63" customWidth="1"/>
    <col min="10972" max="10974" width="9" style="63" customWidth="1"/>
    <col min="10975" max="10975" width="11" style="63" customWidth="1"/>
    <col min="10976" max="10976" width="10.6640625" style="63" customWidth="1"/>
    <col min="10977" max="10977" width="11.5546875" style="63" customWidth="1"/>
    <col min="10978" max="10979" width="8.5546875" style="63" customWidth="1"/>
    <col min="10980" max="10980" width="12.44140625" style="63" customWidth="1"/>
    <col min="10981" max="10981" width="9.5546875" style="63" customWidth="1"/>
    <col min="10982" max="10987" width="11.44140625" style="63" customWidth="1"/>
    <col min="10988" max="10988" width="8.5546875" style="63" customWidth="1"/>
    <col min="10989" max="10990" width="7" style="63" customWidth="1"/>
    <col min="10991" max="10991" width="18.44140625" style="63" customWidth="1"/>
    <col min="10992" max="10992" width="12.5546875" style="63" customWidth="1"/>
    <col min="10993" max="10993" width="9.88671875" style="63" customWidth="1"/>
    <col min="10994" max="10994" width="10.6640625" style="63" customWidth="1"/>
    <col min="10995" max="10995" width="10" style="63" customWidth="1"/>
    <col min="10996" max="10997" width="8.5546875" style="63" customWidth="1"/>
    <col min="10998" max="10998" width="8.33203125" style="63" customWidth="1"/>
    <col min="10999" max="11000" width="12.109375" style="63" customWidth="1"/>
    <col min="11001" max="11001" width="11.109375" style="63" customWidth="1"/>
    <col min="11002" max="11002" width="11.44140625" style="63" customWidth="1"/>
    <col min="11003" max="11004" width="9.109375" style="63" customWidth="1"/>
    <col min="11005" max="11005" width="11.6640625" style="63" customWidth="1"/>
    <col min="11006" max="11008" width="9.109375" style="63" customWidth="1"/>
    <col min="11009" max="11009" width="37.33203125" style="63" customWidth="1"/>
    <col min="11010" max="11010" width="21.88671875" style="63" customWidth="1"/>
    <col min="11011" max="11016" width="9.109375" style="63" customWidth="1"/>
    <col min="11017" max="11073" width="9.109375" style="63"/>
    <col min="11074" max="11074" width="43.33203125" style="63" customWidth="1"/>
    <col min="11075" max="11079" width="0" style="63" hidden="1" customWidth="1"/>
    <col min="11080" max="11080" width="5" style="63" customWidth="1"/>
    <col min="11081" max="11082" width="0" style="63" hidden="1" customWidth="1"/>
    <col min="11083" max="11083" width="5" style="63" customWidth="1"/>
    <col min="11084" max="11085" width="0" style="63" hidden="1" customWidth="1"/>
    <col min="11086" max="11086" width="5" style="63" customWidth="1"/>
    <col min="11087" max="11088" width="0" style="63" hidden="1" customWidth="1"/>
    <col min="11089" max="11089" width="5" style="63" customWidth="1"/>
    <col min="11090" max="11091" width="0" style="63" hidden="1" customWidth="1"/>
    <col min="11092" max="11092" width="5" style="63" customWidth="1"/>
    <col min="11093" max="11094" width="0" style="63" hidden="1" customWidth="1"/>
    <col min="11095" max="11095" width="5" style="63" customWidth="1"/>
    <col min="11096" max="11100" width="0" style="63" hidden="1" customWidth="1"/>
    <col min="11101" max="11101" width="6.33203125" style="63" customWidth="1"/>
    <col min="11102" max="11109" width="0" style="63" hidden="1" customWidth="1"/>
    <col min="11110" max="11110" width="5.6640625" style="63" customWidth="1"/>
    <col min="11111" max="11112" width="0" style="63" hidden="1" customWidth="1"/>
    <col min="11113" max="11113" width="6.33203125" style="63" customWidth="1"/>
    <col min="11114" max="11115" width="0" style="63" hidden="1" customWidth="1"/>
    <col min="11116" max="11116" width="5.33203125" style="63" customWidth="1"/>
    <col min="11117" max="11118" width="0" style="63" hidden="1" customWidth="1"/>
    <col min="11119" max="11119" width="4.88671875" style="63" customWidth="1"/>
    <col min="11120" max="11130" width="0" style="63" hidden="1" customWidth="1"/>
    <col min="11131" max="11131" width="5.33203125" style="63" customWidth="1"/>
    <col min="11132" max="11136" width="0" style="63" hidden="1" customWidth="1"/>
    <col min="11137" max="11137" width="5.88671875" style="63" customWidth="1"/>
    <col min="11138" max="11139" width="0" style="63" hidden="1" customWidth="1"/>
    <col min="11140" max="11140" width="5.5546875" style="63" customWidth="1"/>
    <col min="11141" max="11142" width="0" style="63" hidden="1" customWidth="1"/>
    <col min="11143" max="11143" width="5.33203125" style="63" customWidth="1"/>
    <col min="11144" max="11145" width="0" style="63" hidden="1" customWidth="1"/>
    <col min="11146" max="11146" width="6" style="63" customWidth="1"/>
    <col min="11147" max="11151" width="0" style="63" hidden="1" customWidth="1"/>
    <col min="11152" max="11152" width="5" style="63" customWidth="1"/>
    <col min="11153" max="11154" width="0" style="63" hidden="1" customWidth="1"/>
    <col min="11155" max="11155" width="5.6640625" style="63" customWidth="1"/>
    <col min="11156" max="11157" width="0" style="63" hidden="1" customWidth="1"/>
    <col min="11158" max="11158" width="6.5546875" style="63" customWidth="1"/>
    <col min="11159" max="11160" width="0" style="63" hidden="1" customWidth="1"/>
    <col min="11161" max="11161" width="5" style="63" customWidth="1"/>
    <col min="11162" max="11162" width="0" style="63" hidden="1" customWidth="1"/>
    <col min="11163" max="11163" width="6.33203125" style="63" customWidth="1"/>
    <col min="11164" max="11164" width="11" style="63" customWidth="1"/>
    <col min="11165" max="11168" width="0" style="63" hidden="1" customWidth="1"/>
    <col min="11169" max="11169" width="6.5546875" style="63" customWidth="1"/>
    <col min="11170" max="11171" width="0" style="63" hidden="1" customWidth="1"/>
    <col min="11172" max="11172" width="6.33203125" style="63" customWidth="1"/>
    <col min="11173" max="11174" width="0" style="63" hidden="1" customWidth="1"/>
    <col min="11175" max="11175" width="6.5546875" style="63" customWidth="1"/>
    <col min="11176" max="11177" width="0" style="63" hidden="1" customWidth="1"/>
    <col min="11178" max="11178" width="6.6640625" style="63" customWidth="1"/>
    <col min="11179" max="11180" width="0" style="63" hidden="1" customWidth="1"/>
    <col min="11181" max="11181" width="6.44140625" style="63" customWidth="1"/>
    <col min="11182" max="11183" width="0" style="63" hidden="1" customWidth="1"/>
    <col min="11184" max="11184" width="6.5546875" style="63" customWidth="1"/>
    <col min="11185" max="11186" width="0" style="63" hidden="1" customWidth="1"/>
    <col min="11187" max="11187" width="6.88671875" style="63" customWidth="1"/>
    <col min="11188" max="11192" width="0" style="63" hidden="1" customWidth="1"/>
    <col min="11193" max="11193" width="6.33203125" style="63" customWidth="1"/>
    <col min="11194" max="11195" width="0" style="63" hidden="1" customWidth="1"/>
    <col min="11196" max="11196" width="6.5546875" style="63" customWidth="1"/>
    <col min="11197" max="11198" width="0" style="63" hidden="1" customWidth="1"/>
    <col min="11199" max="11199" width="7.44140625" style="63" customWidth="1"/>
    <col min="11200" max="11200" width="0" style="63" hidden="1" customWidth="1"/>
    <col min="11201" max="11201" width="6.33203125" style="63" customWidth="1"/>
    <col min="11202" max="11202" width="9" style="63" customWidth="1"/>
    <col min="11203" max="11206" width="0" style="63" hidden="1" customWidth="1"/>
    <col min="11207" max="11207" width="9" style="63" customWidth="1"/>
    <col min="11208" max="11209" width="0" style="63" hidden="1" customWidth="1"/>
    <col min="11210" max="11210" width="8.6640625" style="63" customWidth="1"/>
    <col min="11211" max="11212" width="0" style="63" hidden="1" customWidth="1"/>
    <col min="11213" max="11213" width="6.5546875" style="63" customWidth="1"/>
    <col min="11214" max="11215" width="0" style="63" hidden="1" customWidth="1"/>
    <col min="11216" max="11216" width="7" style="63" customWidth="1"/>
    <col min="11217" max="11226" width="0" style="63" hidden="1" customWidth="1"/>
    <col min="11227" max="11227" width="6.33203125" style="63" customWidth="1"/>
    <col min="11228" max="11230" width="9" style="63" customWidth="1"/>
    <col min="11231" max="11231" width="11" style="63" customWidth="1"/>
    <col min="11232" max="11232" width="10.6640625" style="63" customWidth="1"/>
    <col min="11233" max="11233" width="11.5546875" style="63" customWidth="1"/>
    <col min="11234" max="11235" width="8.5546875" style="63" customWidth="1"/>
    <col min="11236" max="11236" width="12.44140625" style="63" customWidth="1"/>
    <col min="11237" max="11237" width="9.5546875" style="63" customWidth="1"/>
    <col min="11238" max="11243" width="11.44140625" style="63" customWidth="1"/>
    <col min="11244" max="11244" width="8.5546875" style="63" customWidth="1"/>
    <col min="11245" max="11246" width="7" style="63" customWidth="1"/>
    <col min="11247" max="11247" width="18.44140625" style="63" customWidth="1"/>
    <col min="11248" max="11248" width="12.5546875" style="63" customWidth="1"/>
    <col min="11249" max="11249" width="9.88671875" style="63" customWidth="1"/>
    <col min="11250" max="11250" width="10.6640625" style="63" customWidth="1"/>
    <col min="11251" max="11251" width="10" style="63" customWidth="1"/>
    <col min="11252" max="11253" width="8.5546875" style="63" customWidth="1"/>
    <col min="11254" max="11254" width="8.33203125" style="63" customWidth="1"/>
    <col min="11255" max="11256" width="12.109375" style="63" customWidth="1"/>
    <col min="11257" max="11257" width="11.109375" style="63" customWidth="1"/>
    <col min="11258" max="11258" width="11.44140625" style="63" customWidth="1"/>
    <col min="11259" max="11260" width="9.109375" style="63" customWidth="1"/>
    <col min="11261" max="11261" width="11.6640625" style="63" customWidth="1"/>
    <col min="11262" max="11264" width="9.109375" style="63" customWidth="1"/>
    <col min="11265" max="11265" width="37.33203125" style="63" customWidth="1"/>
    <col min="11266" max="11266" width="21.88671875" style="63" customWidth="1"/>
    <col min="11267" max="11272" width="9.109375" style="63" customWidth="1"/>
    <col min="11273" max="11329" width="9.109375" style="63"/>
    <col min="11330" max="11330" width="43.33203125" style="63" customWidth="1"/>
    <col min="11331" max="11335" width="0" style="63" hidden="1" customWidth="1"/>
    <col min="11336" max="11336" width="5" style="63" customWidth="1"/>
    <col min="11337" max="11338" width="0" style="63" hidden="1" customWidth="1"/>
    <col min="11339" max="11339" width="5" style="63" customWidth="1"/>
    <col min="11340" max="11341" width="0" style="63" hidden="1" customWidth="1"/>
    <col min="11342" max="11342" width="5" style="63" customWidth="1"/>
    <col min="11343" max="11344" width="0" style="63" hidden="1" customWidth="1"/>
    <col min="11345" max="11345" width="5" style="63" customWidth="1"/>
    <col min="11346" max="11347" width="0" style="63" hidden="1" customWidth="1"/>
    <col min="11348" max="11348" width="5" style="63" customWidth="1"/>
    <col min="11349" max="11350" width="0" style="63" hidden="1" customWidth="1"/>
    <col min="11351" max="11351" width="5" style="63" customWidth="1"/>
    <col min="11352" max="11356" width="0" style="63" hidden="1" customWidth="1"/>
    <col min="11357" max="11357" width="6.33203125" style="63" customWidth="1"/>
    <col min="11358" max="11365" width="0" style="63" hidden="1" customWidth="1"/>
    <col min="11366" max="11366" width="5.6640625" style="63" customWidth="1"/>
    <col min="11367" max="11368" width="0" style="63" hidden="1" customWidth="1"/>
    <col min="11369" max="11369" width="6.33203125" style="63" customWidth="1"/>
    <col min="11370" max="11371" width="0" style="63" hidden="1" customWidth="1"/>
    <col min="11372" max="11372" width="5.33203125" style="63" customWidth="1"/>
    <col min="11373" max="11374" width="0" style="63" hidden="1" customWidth="1"/>
    <col min="11375" max="11375" width="4.88671875" style="63" customWidth="1"/>
    <col min="11376" max="11386" width="0" style="63" hidden="1" customWidth="1"/>
    <col min="11387" max="11387" width="5.33203125" style="63" customWidth="1"/>
    <col min="11388" max="11392" width="0" style="63" hidden="1" customWidth="1"/>
    <col min="11393" max="11393" width="5.88671875" style="63" customWidth="1"/>
    <col min="11394" max="11395" width="0" style="63" hidden="1" customWidth="1"/>
    <col min="11396" max="11396" width="5.5546875" style="63" customWidth="1"/>
    <col min="11397" max="11398" width="0" style="63" hidden="1" customWidth="1"/>
    <col min="11399" max="11399" width="5.33203125" style="63" customWidth="1"/>
    <col min="11400" max="11401" width="0" style="63" hidden="1" customWidth="1"/>
    <col min="11402" max="11402" width="6" style="63" customWidth="1"/>
    <col min="11403" max="11407" width="0" style="63" hidden="1" customWidth="1"/>
    <col min="11408" max="11408" width="5" style="63" customWidth="1"/>
    <col min="11409" max="11410" width="0" style="63" hidden="1" customWidth="1"/>
    <col min="11411" max="11411" width="5.6640625" style="63" customWidth="1"/>
    <col min="11412" max="11413" width="0" style="63" hidden="1" customWidth="1"/>
    <col min="11414" max="11414" width="6.5546875" style="63" customWidth="1"/>
    <col min="11415" max="11416" width="0" style="63" hidden="1" customWidth="1"/>
    <col min="11417" max="11417" width="5" style="63" customWidth="1"/>
    <col min="11418" max="11418" width="0" style="63" hidden="1" customWidth="1"/>
    <col min="11419" max="11419" width="6.33203125" style="63" customWidth="1"/>
    <col min="11420" max="11420" width="11" style="63" customWidth="1"/>
    <col min="11421" max="11424" width="0" style="63" hidden="1" customWidth="1"/>
    <col min="11425" max="11425" width="6.5546875" style="63" customWidth="1"/>
    <col min="11426" max="11427" width="0" style="63" hidden="1" customWidth="1"/>
    <col min="11428" max="11428" width="6.33203125" style="63" customWidth="1"/>
    <col min="11429" max="11430" width="0" style="63" hidden="1" customWidth="1"/>
    <col min="11431" max="11431" width="6.5546875" style="63" customWidth="1"/>
    <col min="11432" max="11433" width="0" style="63" hidden="1" customWidth="1"/>
    <col min="11434" max="11434" width="6.6640625" style="63" customWidth="1"/>
    <col min="11435" max="11436" width="0" style="63" hidden="1" customWidth="1"/>
    <col min="11437" max="11437" width="6.44140625" style="63" customWidth="1"/>
    <col min="11438" max="11439" width="0" style="63" hidden="1" customWidth="1"/>
    <col min="11440" max="11440" width="6.5546875" style="63" customWidth="1"/>
    <col min="11441" max="11442" width="0" style="63" hidden="1" customWidth="1"/>
    <col min="11443" max="11443" width="6.88671875" style="63" customWidth="1"/>
    <col min="11444" max="11448" width="0" style="63" hidden="1" customWidth="1"/>
    <col min="11449" max="11449" width="6.33203125" style="63" customWidth="1"/>
    <col min="11450" max="11451" width="0" style="63" hidden="1" customWidth="1"/>
    <col min="11452" max="11452" width="6.5546875" style="63" customWidth="1"/>
    <col min="11453" max="11454" width="0" style="63" hidden="1" customWidth="1"/>
    <col min="11455" max="11455" width="7.44140625" style="63" customWidth="1"/>
    <col min="11456" max="11456" width="0" style="63" hidden="1" customWidth="1"/>
    <col min="11457" max="11457" width="6.33203125" style="63" customWidth="1"/>
    <col min="11458" max="11458" width="9" style="63" customWidth="1"/>
    <col min="11459" max="11462" width="0" style="63" hidden="1" customWidth="1"/>
    <col min="11463" max="11463" width="9" style="63" customWidth="1"/>
    <col min="11464" max="11465" width="0" style="63" hidden="1" customWidth="1"/>
    <col min="11466" max="11466" width="8.6640625" style="63" customWidth="1"/>
    <col min="11467" max="11468" width="0" style="63" hidden="1" customWidth="1"/>
    <col min="11469" max="11469" width="6.5546875" style="63" customWidth="1"/>
    <col min="11470" max="11471" width="0" style="63" hidden="1" customWidth="1"/>
    <col min="11472" max="11472" width="7" style="63" customWidth="1"/>
    <col min="11473" max="11482" width="0" style="63" hidden="1" customWidth="1"/>
    <col min="11483" max="11483" width="6.33203125" style="63" customWidth="1"/>
    <col min="11484" max="11486" width="9" style="63" customWidth="1"/>
    <col min="11487" max="11487" width="11" style="63" customWidth="1"/>
    <col min="11488" max="11488" width="10.6640625" style="63" customWidth="1"/>
    <col min="11489" max="11489" width="11.5546875" style="63" customWidth="1"/>
    <col min="11490" max="11491" width="8.5546875" style="63" customWidth="1"/>
    <col min="11492" max="11492" width="12.44140625" style="63" customWidth="1"/>
    <col min="11493" max="11493" width="9.5546875" style="63" customWidth="1"/>
    <col min="11494" max="11499" width="11.44140625" style="63" customWidth="1"/>
    <col min="11500" max="11500" width="8.5546875" style="63" customWidth="1"/>
    <col min="11501" max="11502" width="7" style="63" customWidth="1"/>
    <col min="11503" max="11503" width="18.44140625" style="63" customWidth="1"/>
    <col min="11504" max="11504" width="12.5546875" style="63" customWidth="1"/>
    <col min="11505" max="11505" width="9.88671875" style="63" customWidth="1"/>
    <col min="11506" max="11506" width="10.6640625" style="63" customWidth="1"/>
    <col min="11507" max="11507" width="10" style="63" customWidth="1"/>
    <col min="11508" max="11509" width="8.5546875" style="63" customWidth="1"/>
    <col min="11510" max="11510" width="8.33203125" style="63" customWidth="1"/>
    <col min="11511" max="11512" width="12.109375" style="63" customWidth="1"/>
    <col min="11513" max="11513" width="11.109375" style="63" customWidth="1"/>
    <col min="11514" max="11514" width="11.44140625" style="63" customWidth="1"/>
    <col min="11515" max="11516" width="9.109375" style="63" customWidth="1"/>
    <col min="11517" max="11517" width="11.6640625" style="63" customWidth="1"/>
    <col min="11518" max="11520" width="9.109375" style="63" customWidth="1"/>
    <col min="11521" max="11521" width="37.33203125" style="63" customWidth="1"/>
    <col min="11522" max="11522" width="21.88671875" style="63" customWidth="1"/>
    <col min="11523" max="11528" width="9.109375" style="63" customWidth="1"/>
    <col min="11529" max="11585" width="9.109375" style="63"/>
    <col min="11586" max="11586" width="43.33203125" style="63" customWidth="1"/>
    <col min="11587" max="11591" width="0" style="63" hidden="1" customWidth="1"/>
    <col min="11592" max="11592" width="5" style="63" customWidth="1"/>
    <col min="11593" max="11594" width="0" style="63" hidden="1" customWidth="1"/>
    <col min="11595" max="11595" width="5" style="63" customWidth="1"/>
    <col min="11596" max="11597" width="0" style="63" hidden="1" customWidth="1"/>
    <col min="11598" max="11598" width="5" style="63" customWidth="1"/>
    <col min="11599" max="11600" width="0" style="63" hidden="1" customWidth="1"/>
    <col min="11601" max="11601" width="5" style="63" customWidth="1"/>
    <col min="11602" max="11603" width="0" style="63" hidden="1" customWidth="1"/>
    <col min="11604" max="11604" width="5" style="63" customWidth="1"/>
    <col min="11605" max="11606" width="0" style="63" hidden="1" customWidth="1"/>
    <col min="11607" max="11607" width="5" style="63" customWidth="1"/>
    <col min="11608" max="11612" width="0" style="63" hidden="1" customWidth="1"/>
    <col min="11613" max="11613" width="6.33203125" style="63" customWidth="1"/>
    <col min="11614" max="11621" width="0" style="63" hidden="1" customWidth="1"/>
    <col min="11622" max="11622" width="5.6640625" style="63" customWidth="1"/>
    <col min="11623" max="11624" width="0" style="63" hidden="1" customWidth="1"/>
    <col min="11625" max="11625" width="6.33203125" style="63" customWidth="1"/>
    <col min="11626" max="11627" width="0" style="63" hidden="1" customWidth="1"/>
    <col min="11628" max="11628" width="5.33203125" style="63" customWidth="1"/>
    <col min="11629" max="11630" width="0" style="63" hidden="1" customWidth="1"/>
    <col min="11631" max="11631" width="4.88671875" style="63" customWidth="1"/>
    <col min="11632" max="11642" width="0" style="63" hidden="1" customWidth="1"/>
    <col min="11643" max="11643" width="5.33203125" style="63" customWidth="1"/>
    <col min="11644" max="11648" width="0" style="63" hidden="1" customWidth="1"/>
    <col min="11649" max="11649" width="5.88671875" style="63" customWidth="1"/>
    <col min="11650" max="11651" width="0" style="63" hidden="1" customWidth="1"/>
    <col min="11652" max="11652" width="5.5546875" style="63" customWidth="1"/>
    <col min="11653" max="11654" width="0" style="63" hidden="1" customWidth="1"/>
    <col min="11655" max="11655" width="5.33203125" style="63" customWidth="1"/>
    <col min="11656" max="11657" width="0" style="63" hidden="1" customWidth="1"/>
    <col min="11658" max="11658" width="6" style="63" customWidth="1"/>
    <col min="11659" max="11663" width="0" style="63" hidden="1" customWidth="1"/>
    <col min="11664" max="11664" width="5" style="63" customWidth="1"/>
    <col min="11665" max="11666" width="0" style="63" hidden="1" customWidth="1"/>
    <col min="11667" max="11667" width="5.6640625" style="63" customWidth="1"/>
    <col min="11668" max="11669" width="0" style="63" hidden="1" customWidth="1"/>
    <col min="11670" max="11670" width="6.5546875" style="63" customWidth="1"/>
    <col min="11671" max="11672" width="0" style="63" hidden="1" customWidth="1"/>
    <col min="11673" max="11673" width="5" style="63" customWidth="1"/>
    <col min="11674" max="11674" width="0" style="63" hidden="1" customWidth="1"/>
    <col min="11675" max="11675" width="6.33203125" style="63" customWidth="1"/>
    <col min="11676" max="11676" width="11" style="63" customWidth="1"/>
    <col min="11677" max="11680" width="0" style="63" hidden="1" customWidth="1"/>
    <col min="11681" max="11681" width="6.5546875" style="63" customWidth="1"/>
    <col min="11682" max="11683" width="0" style="63" hidden="1" customWidth="1"/>
    <col min="11684" max="11684" width="6.33203125" style="63" customWidth="1"/>
    <col min="11685" max="11686" width="0" style="63" hidden="1" customWidth="1"/>
    <col min="11687" max="11687" width="6.5546875" style="63" customWidth="1"/>
    <col min="11688" max="11689" width="0" style="63" hidden="1" customWidth="1"/>
    <col min="11690" max="11690" width="6.6640625" style="63" customWidth="1"/>
    <col min="11691" max="11692" width="0" style="63" hidden="1" customWidth="1"/>
    <col min="11693" max="11693" width="6.44140625" style="63" customWidth="1"/>
    <col min="11694" max="11695" width="0" style="63" hidden="1" customWidth="1"/>
    <col min="11696" max="11696" width="6.5546875" style="63" customWidth="1"/>
    <col min="11697" max="11698" width="0" style="63" hidden="1" customWidth="1"/>
    <col min="11699" max="11699" width="6.88671875" style="63" customWidth="1"/>
    <col min="11700" max="11704" width="0" style="63" hidden="1" customWidth="1"/>
    <col min="11705" max="11705" width="6.33203125" style="63" customWidth="1"/>
    <col min="11706" max="11707" width="0" style="63" hidden="1" customWidth="1"/>
    <col min="11708" max="11708" width="6.5546875" style="63" customWidth="1"/>
    <col min="11709" max="11710" width="0" style="63" hidden="1" customWidth="1"/>
    <col min="11711" max="11711" width="7.44140625" style="63" customWidth="1"/>
    <col min="11712" max="11712" width="0" style="63" hidden="1" customWidth="1"/>
    <col min="11713" max="11713" width="6.33203125" style="63" customWidth="1"/>
    <col min="11714" max="11714" width="9" style="63" customWidth="1"/>
    <col min="11715" max="11718" width="0" style="63" hidden="1" customWidth="1"/>
    <col min="11719" max="11719" width="9" style="63" customWidth="1"/>
    <col min="11720" max="11721" width="0" style="63" hidden="1" customWidth="1"/>
    <col min="11722" max="11722" width="8.6640625" style="63" customWidth="1"/>
    <col min="11723" max="11724" width="0" style="63" hidden="1" customWidth="1"/>
    <col min="11725" max="11725" width="6.5546875" style="63" customWidth="1"/>
    <col min="11726" max="11727" width="0" style="63" hidden="1" customWidth="1"/>
    <col min="11728" max="11728" width="7" style="63" customWidth="1"/>
    <col min="11729" max="11738" width="0" style="63" hidden="1" customWidth="1"/>
    <col min="11739" max="11739" width="6.33203125" style="63" customWidth="1"/>
    <col min="11740" max="11742" width="9" style="63" customWidth="1"/>
    <col min="11743" max="11743" width="11" style="63" customWidth="1"/>
    <col min="11744" max="11744" width="10.6640625" style="63" customWidth="1"/>
    <col min="11745" max="11745" width="11.5546875" style="63" customWidth="1"/>
    <col min="11746" max="11747" width="8.5546875" style="63" customWidth="1"/>
    <col min="11748" max="11748" width="12.44140625" style="63" customWidth="1"/>
    <col min="11749" max="11749" width="9.5546875" style="63" customWidth="1"/>
    <col min="11750" max="11755" width="11.44140625" style="63" customWidth="1"/>
    <col min="11756" max="11756" width="8.5546875" style="63" customWidth="1"/>
    <col min="11757" max="11758" width="7" style="63" customWidth="1"/>
    <col min="11759" max="11759" width="18.44140625" style="63" customWidth="1"/>
    <col min="11760" max="11760" width="12.5546875" style="63" customWidth="1"/>
    <col min="11761" max="11761" width="9.88671875" style="63" customWidth="1"/>
    <col min="11762" max="11762" width="10.6640625" style="63" customWidth="1"/>
    <col min="11763" max="11763" width="10" style="63" customWidth="1"/>
    <col min="11764" max="11765" width="8.5546875" style="63" customWidth="1"/>
    <col min="11766" max="11766" width="8.33203125" style="63" customWidth="1"/>
    <col min="11767" max="11768" width="12.109375" style="63" customWidth="1"/>
    <col min="11769" max="11769" width="11.109375" style="63" customWidth="1"/>
    <col min="11770" max="11770" width="11.44140625" style="63" customWidth="1"/>
    <col min="11771" max="11772" width="9.109375" style="63" customWidth="1"/>
    <col min="11773" max="11773" width="11.6640625" style="63" customWidth="1"/>
    <col min="11774" max="11776" width="9.109375" style="63" customWidth="1"/>
    <col min="11777" max="11777" width="37.33203125" style="63" customWidth="1"/>
    <col min="11778" max="11778" width="21.88671875" style="63" customWidth="1"/>
    <col min="11779" max="11784" width="9.109375" style="63" customWidth="1"/>
    <col min="11785" max="11841" width="9.109375" style="63"/>
    <col min="11842" max="11842" width="43.33203125" style="63" customWidth="1"/>
    <col min="11843" max="11847" width="0" style="63" hidden="1" customWidth="1"/>
    <col min="11848" max="11848" width="5" style="63" customWidth="1"/>
    <col min="11849" max="11850" width="0" style="63" hidden="1" customWidth="1"/>
    <col min="11851" max="11851" width="5" style="63" customWidth="1"/>
    <col min="11852" max="11853" width="0" style="63" hidden="1" customWidth="1"/>
    <col min="11854" max="11854" width="5" style="63" customWidth="1"/>
    <col min="11855" max="11856" width="0" style="63" hidden="1" customWidth="1"/>
    <col min="11857" max="11857" width="5" style="63" customWidth="1"/>
    <col min="11858" max="11859" width="0" style="63" hidden="1" customWidth="1"/>
    <col min="11860" max="11860" width="5" style="63" customWidth="1"/>
    <col min="11861" max="11862" width="0" style="63" hidden="1" customWidth="1"/>
    <col min="11863" max="11863" width="5" style="63" customWidth="1"/>
    <col min="11864" max="11868" width="0" style="63" hidden="1" customWidth="1"/>
    <col min="11869" max="11869" width="6.33203125" style="63" customWidth="1"/>
    <col min="11870" max="11877" width="0" style="63" hidden="1" customWidth="1"/>
    <col min="11878" max="11878" width="5.6640625" style="63" customWidth="1"/>
    <col min="11879" max="11880" width="0" style="63" hidden="1" customWidth="1"/>
    <col min="11881" max="11881" width="6.33203125" style="63" customWidth="1"/>
    <col min="11882" max="11883" width="0" style="63" hidden="1" customWidth="1"/>
    <col min="11884" max="11884" width="5.33203125" style="63" customWidth="1"/>
    <col min="11885" max="11886" width="0" style="63" hidden="1" customWidth="1"/>
    <col min="11887" max="11887" width="4.88671875" style="63" customWidth="1"/>
    <col min="11888" max="11898" width="0" style="63" hidden="1" customWidth="1"/>
    <col min="11899" max="11899" width="5.33203125" style="63" customWidth="1"/>
    <col min="11900" max="11904" width="0" style="63" hidden="1" customWidth="1"/>
    <col min="11905" max="11905" width="5.88671875" style="63" customWidth="1"/>
    <col min="11906" max="11907" width="0" style="63" hidden="1" customWidth="1"/>
    <col min="11908" max="11908" width="5.5546875" style="63" customWidth="1"/>
    <col min="11909" max="11910" width="0" style="63" hidden="1" customWidth="1"/>
    <col min="11911" max="11911" width="5.33203125" style="63" customWidth="1"/>
    <col min="11912" max="11913" width="0" style="63" hidden="1" customWidth="1"/>
    <col min="11914" max="11914" width="6" style="63" customWidth="1"/>
    <col min="11915" max="11919" width="0" style="63" hidden="1" customWidth="1"/>
    <col min="11920" max="11920" width="5" style="63" customWidth="1"/>
    <col min="11921" max="11922" width="0" style="63" hidden="1" customWidth="1"/>
    <col min="11923" max="11923" width="5.6640625" style="63" customWidth="1"/>
    <col min="11924" max="11925" width="0" style="63" hidden="1" customWidth="1"/>
    <col min="11926" max="11926" width="6.5546875" style="63" customWidth="1"/>
    <col min="11927" max="11928" width="0" style="63" hidden="1" customWidth="1"/>
    <col min="11929" max="11929" width="5" style="63" customWidth="1"/>
    <col min="11930" max="11930" width="0" style="63" hidden="1" customWidth="1"/>
    <col min="11931" max="11931" width="6.33203125" style="63" customWidth="1"/>
    <col min="11932" max="11932" width="11" style="63" customWidth="1"/>
    <col min="11933" max="11936" width="0" style="63" hidden="1" customWidth="1"/>
    <col min="11937" max="11937" width="6.5546875" style="63" customWidth="1"/>
    <col min="11938" max="11939" width="0" style="63" hidden="1" customWidth="1"/>
    <col min="11940" max="11940" width="6.33203125" style="63" customWidth="1"/>
    <col min="11941" max="11942" width="0" style="63" hidden="1" customWidth="1"/>
    <col min="11943" max="11943" width="6.5546875" style="63" customWidth="1"/>
    <col min="11944" max="11945" width="0" style="63" hidden="1" customWidth="1"/>
    <col min="11946" max="11946" width="6.6640625" style="63" customWidth="1"/>
    <col min="11947" max="11948" width="0" style="63" hidden="1" customWidth="1"/>
    <col min="11949" max="11949" width="6.44140625" style="63" customWidth="1"/>
    <col min="11950" max="11951" width="0" style="63" hidden="1" customWidth="1"/>
    <col min="11952" max="11952" width="6.5546875" style="63" customWidth="1"/>
    <col min="11953" max="11954" width="0" style="63" hidden="1" customWidth="1"/>
    <col min="11955" max="11955" width="6.88671875" style="63" customWidth="1"/>
    <col min="11956" max="11960" width="0" style="63" hidden="1" customWidth="1"/>
    <col min="11961" max="11961" width="6.33203125" style="63" customWidth="1"/>
    <col min="11962" max="11963" width="0" style="63" hidden="1" customWidth="1"/>
    <col min="11964" max="11964" width="6.5546875" style="63" customWidth="1"/>
    <col min="11965" max="11966" width="0" style="63" hidden="1" customWidth="1"/>
    <col min="11967" max="11967" width="7.44140625" style="63" customWidth="1"/>
    <col min="11968" max="11968" width="0" style="63" hidden="1" customWidth="1"/>
    <col min="11969" max="11969" width="6.33203125" style="63" customWidth="1"/>
    <col min="11970" max="11970" width="9" style="63" customWidth="1"/>
    <col min="11971" max="11974" width="0" style="63" hidden="1" customWidth="1"/>
    <col min="11975" max="11975" width="9" style="63" customWidth="1"/>
    <col min="11976" max="11977" width="0" style="63" hidden="1" customWidth="1"/>
    <col min="11978" max="11978" width="8.6640625" style="63" customWidth="1"/>
    <col min="11979" max="11980" width="0" style="63" hidden="1" customWidth="1"/>
    <col min="11981" max="11981" width="6.5546875" style="63" customWidth="1"/>
    <col min="11982" max="11983" width="0" style="63" hidden="1" customWidth="1"/>
    <col min="11984" max="11984" width="7" style="63" customWidth="1"/>
    <col min="11985" max="11994" width="0" style="63" hidden="1" customWidth="1"/>
    <col min="11995" max="11995" width="6.33203125" style="63" customWidth="1"/>
    <col min="11996" max="11998" width="9" style="63" customWidth="1"/>
    <col min="11999" max="11999" width="11" style="63" customWidth="1"/>
    <col min="12000" max="12000" width="10.6640625" style="63" customWidth="1"/>
    <col min="12001" max="12001" width="11.5546875" style="63" customWidth="1"/>
    <col min="12002" max="12003" width="8.5546875" style="63" customWidth="1"/>
    <col min="12004" max="12004" width="12.44140625" style="63" customWidth="1"/>
    <col min="12005" max="12005" width="9.5546875" style="63" customWidth="1"/>
    <col min="12006" max="12011" width="11.44140625" style="63" customWidth="1"/>
    <col min="12012" max="12012" width="8.5546875" style="63" customWidth="1"/>
    <col min="12013" max="12014" width="7" style="63" customWidth="1"/>
    <col min="12015" max="12015" width="18.44140625" style="63" customWidth="1"/>
    <col min="12016" max="12016" width="12.5546875" style="63" customWidth="1"/>
    <col min="12017" max="12017" width="9.88671875" style="63" customWidth="1"/>
    <col min="12018" max="12018" width="10.6640625" style="63" customWidth="1"/>
    <col min="12019" max="12019" width="10" style="63" customWidth="1"/>
    <col min="12020" max="12021" width="8.5546875" style="63" customWidth="1"/>
    <col min="12022" max="12022" width="8.33203125" style="63" customWidth="1"/>
    <col min="12023" max="12024" width="12.109375" style="63" customWidth="1"/>
    <col min="12025" max="12025" width="11.109375" style="63" customWidth="1"/>
    <col min="12026" max="12026" width="11.44140625" style="63" customWidth="1"/>
    <col min="12027" max="12028" width="9.109375" style="63" customWidth="1"/>
    <col min="12029" max="12029" width="11.6640625" style="63" customWidth="1"/>
    <col min="12030" max="12032" width="9.109375" style="63" customWidth="1"/>
    <col min="12033" max="12033" width="37.33203125" style="63" customWidth="1"/>
    <col min="12034" max="12034" width="21.88671875" style="63" customWidth="1"/>
    <col min="12035" max="12040" width="9.109375" style="63" customWidth="1"/>
    <col min="12041" max="12097" width="9.109375" style="63"/>
    <col min="12098" max="12098" width="43.33203125" style="63" customWidth="1"/>
    <col min="12099" max="12103" width="0" style="63" hidden="1" customWidth="1"/>
    <col min="12104" max="12104" width="5" style="63" customWidth="1"/>
    <col min="12105" max="12106" width="0" style="63" hidden="1" customWidth="1"/>
    <col min="12107" max="12107" width="5" style="63" customWidth="1"/>
    <col min="12108" max="12109" width="0" style="63" hidden="1" customWidth="1"/>
    <col min="12110" max="12110" width="5" style="63" customWidth="1"/>
    <col min="12111" max="12112" width="0" style="63" hidden="1" customWidth="1"/>
    <col min="12113" max="12113" width="5" style="63" customWidth="1"/>
    <col min="12114" max="12115" width="0" style="63" hidden="1" customWidth="1"/>
    <col min="12116" max="12116" width="5" style="63" customWidth="1"/>
    <col min="12117" max="12118" width="0" style="63" hidden="1" customWidth="1"/>
    <col min="12119" max="12119" width="5" style="63" customWidth="1"/>
    <col min="12120" max="12124" width="0" style="63" hidden="1" customWidth="1"/>
    <col min="12125" max="12125" width="6.33203125" style="63" customWidth="1"/>
    <col min="12126" max="12133" width="0" style="63" hidden="1" customWidth="1"/>
    <col min="12134" max="12134" width="5.6640625" style="63" customWidth="1"/>
    <col min="12135" max="12136" width="0" style="63" hidden="1" customWidth="1"/>
    <col min="12137" max="12137" width="6.33203125" style="63" customWidth="1"/>
    <col min="12138" max="12139" width="0" style="63" hidden="1" customWidth="1"/>
    <col min="12140" max="12140" width="5.33203125" style="63" customWidth="1"/>
    <col min="12141" max="12142" width="0" style="63" hidden="1" customWidth="1"/>
    <col min="12143" max="12143" width="4.88671875" style="63" customWidth="1"/>
    <col min="12144" max="12154" width="0" style="63" hidden="1" customWidth="1"/>
    <col min="12155" max="12155" width="5.33203125" style="63" customWidth="1"/>
    <col min="12156" max="12160" width="0" style="63" hidden="1" customWidth="1"/>
    <col min="12161" max="12161" width="5.88671875" style="63" customWidth="1"/>
    <col min="12162" max="12163" width="0" style="63" hidden="1" customWidth="1"/>
    <col min="12164" max="12164" width="5.5546875" style="63" customWidth="1"/>
    <col min="12165" max="12166" width="0" style="63" hidden="1" customWidth="1"/>
    <col min="12167" max="12167" width="5.33203125" style="63" customWidth="1"/>
    <col min="12168" max="12169" width="0" style="63" hidden="1" customWidth="1"/>
    <col min="12170" max="12170" width="6" style="63" customWidth="1"/>
    <col min="12171" max="12175" width="0" style="63" hidden="1" customWidth="1"/>
    <col min="12176" max="12176" width="5" style="63" customWidth="1"/>
    <col min="12177" max="12178" width="0" style="63" hidden="1" customWidth="1"/>
    <col min="12179" max="12179" width="5.6640625" style="63" customWidth="1"/>
    <col min="12180" max="12181" width="0" style="63" hidden="1" customWidth="1"/>
    <col min="12182" max="12182" width="6.5546875" style="63" customWidth="1"/>
    <col min="12183" max="12184" width="0" style="63" hidden="1" customWidth="1"/>
    <col min="12185" max="12185" width="5" style="63" customWidth="1"/>
    <col min="12186" max="12186" width="0" style="63" hidden="1" customWidth="1"/>
    <col min="12187" max="12187" width="6.33203125" style="63" customWidth="1"/>
    <col min="12188" max="12188" width="11" style="63" customWidth="1"/>
    <col min="12189" max="12192" width="0" style="63" hidden="1" customWidth="1"/>
    <col min="12193" max="12193" width="6.5546875" style="63" customWidth="1"/>
    <col min="12194" max="12195" width="0" style="63" hidden="1" customWidth="1"/>
    <col min="12196" max="12196" width="6.33203125" style="63" customWidth="1"/>
    <col min="12197" max="12198" width="0" style="63" hidden="1" customWidth="1"/>
    <col min="12199" max="12199" width="6.5546875" style="63" customWidth="1"/>
    <col min="12200" max="12201" width="0" style="63" hidden="1" customWidth="1"/>
    <col min="12202" max="12202" width="6.6640625" style="63" customWidth="1"/>
    <col min="12203" max="12204" width="0" style="63" hidden="1" customWidth="1"/>
    <col min="12205" max="12205" width="6.44140625" style="63" customWidth="1"/>
    <col min="12206" max="12207" width="0" style="63" hidden="1" customWidth="1"/>
    <col min="12208" max="12208" width="6.5546875" style="63" customWidth="1"/>
    <col min="12209" max="12210" width="0" style="63" hidden="1" customWidth="1"/>
    <col min="12211" max="12211" width="6.88671875" style="63" customWidth="1"/>
    <col min="12212" max="12216" width="0" style="63" hidden="1" customWidth="1"/>
    <col min="12217" max="12217" width="6.33203125" style="63" customWidth="1"/>
    <col min="12218" max="12219" width="0" style="63" hidden="1" customWidth="1"/>
    <col min="12220" max="12220" width="6.5546875" style="63" customWidth="1"/>
    <col min="12221" max="12222" width="0" style="63" hidden="1" customWidth="1"/>
    <col min="12223" max="12223" width="7.44140625" style="63" customWidth="1"/>
    <col min="12224" max="12224" width="0" style="63" hidden="1" customWidth="1"/>
    <col min="12225" max="12225" width="6.33203125" style="63" customWidth="1"/>
    <col min="12226" max="12226" width="9" style="63" customWidth="1"/>
    <col min="12227" max="12230" width="0" style="63" hidden="1" customWidth="1"/>
    <col min="12231" max="12231" width="9" style="63" customWidth="1"/>
    <col min="12232" max="12233" width="0" style="63" hidden="1" customWidth="1"/>
    <col min="12234" max="12234" width="8.6640625" style="63" customWidth="1"/>
    <col min="12235" max="12236" width="0" style="63" hidden="1" customWidth="1"/>
    <col min="12237" max="12237" width="6.5546875" style="63" customWidth="1"/>
    <col min="12238" max="12239" width="0" style="63" hidden="1" customWidth="1"/>
    <col min="12240" max="12240" width="7" style="63" customWidth="1"/>
    <col min="12241" max="12250" width="0" style="63" hidden="1" customWidth="1"/>
    <col min="12251" max="12251" width="6.33203125" style="63" customWidth="1"/>
    <col min="12252" max="12254" width="9" style="63" customWidth="1"/>
    <col min="12255" max="12255" width="11" style="63" customWidth="1"/>
    <col min="12256" max="12256" width="10.6640625" style="63" customWidth="1"/>
    <col min="12257" max="12257" width="11.5546875" style="63" customWidth="1"/>
    <col min="12258" max="12259" width="8.5546875" style="63" customWidth="1"/>
    <col min="12260" max="12260" width="12.44140625" style="63" customWidth="1"/>
    <col min="12261" max="12261" width="9.5546875" style="63" customWidth="1"/>
    <col min="12262" max="12267" width="11.44140625" style="63" customWidth="1"/>
    <col min="12268" max="12268" width="8.5546875" style="63" customWidth="1"/>
    <col min="12269" max="12270" width="7" style="63" customWidth="1"/>
    <col min="12271" max="12271" width="18.44140625" style="63" customWidth="1"/>
    <col min="12272" max="12272" width="12.5546875" style="63" customWidth="1"/>
    <col min="12273" max="12273" width="9.88671875" style="63" customWidth="1"/>
    <col min="12274" max="12274" width="10.6640625" style="63" customWidth="1"/>
    <col min="12275" max="12275" width="10" style="63" customWidth="1"/>
    <col min="12276" max="12277" width="8.5546875" style="63" customWidth="1"/>
    <col min="12278" max="12278" width="8.33203125" style="63" customWidth="1"/>
    <col min="12279" max="12280" width="12.109375" style="63" customWidth="1"/>
    <col min="12281" max="12281" width="11.109375" style="63" customWidth="1"/>
    <col min="12282" max="12282" width="11.44140625" style="63" customWidth="1"/>
    <col min="12283" max="12284" width="9.109375" style="63" customWidth="1"/>
    <col min="12285" max="12285" width="11.6640625" style="63" customWidth="1"/>
    <col min="12286" max="12288" width="9.109375" style="63" customWidth="1"/>
    <col min="12289" max="12289" width="37.33203125" style="63" customWidth="1"/>
    <col min="12290" max="12290" width="21.88671875" style="63" customWidth="1"/>
    <col min="12291" max="12296" width="9.109375" style="63" customWidth="1"/>
    <col min="12297" max="12353" width="9.109375" style="63"/>
    <col min="12354" max="12354" width="43.33203125" style="63" customWidth="1"/>
    <col min="12355" max="12359" width="0" style="63" hidden="1" customWidth="1"/>
    <col min="12360" max="12360" width="5" style="63" customWidth="1"/>
    <col min="12361" max="12362" width="0" style="63" hidden="1" customWidth="1"/>
    <col min="12363" max="12363" width="5" style="63" customWidth="1"/>
    <col min="12364" max="12365" width="0" style="63" hidden="1" customWidth="1"/>
    <col min="12366" max="12366" width="5" style="63" customWidth="1"/>
    <col min="12367" max="12368" width="0" style="63" hidden="1" customWidth="1"/>
    <col min="12369" max="12369" width="5" style="63" customWidth="1"/>
    <col min="12370" max="12371" width="0" style="63" hidden="1" customWidth="1"/>
    <col min="12372" max="12372" width="5" style="63" customWidth="1"/>
    <col min="12373" max="12374" width="0" style="63" hidden="1" customWidth="1"/>
    <col min="12375" max="12375" width="5" style="63" customWidth="1"/>
    <col min="12376" max="12380" width="0" style="63" hidden="1" customWidth="1"/>
    <col min="12381" max="12381" width="6.33203125" style="63" customWidth="1"/>
    <col min="12382" max="12389" width="0" style="63" hidden="1" customWidth="1"/>
    <col min="12390" max="12390" width="5.6640625" style="63" customWidth="1"/>
    <col min="12391" max="12392" width="0" style="63" hidden="1" customWidth="1"/>
    <col min="12393" max="12393" width="6.33203125" style="63" customWidth="1"/>
    <col min="12394" max="12395" width="0" style="63" hidden="1" customWidth="1"/>
    <col min="12396" max="12396" width="5.33203125" style="63" customWidth="1"/>
    <col min="12397" max="12398" width="0" style="63" hidden="1" customWidth="1"/>
    <col min="12399" max="12399" width="4.88671875" style="63" customWidth="1"/>
    <col min="12400" max="12410" width="0" style="63" hidden="1" customWidth="1"/>
    <col min="12411" max="12411" width="5.33203125" style="63" customWidth="1"/>
    <col min="12412" max="12416" width="0" style="63" hidden="1" customWidth="1"/>
    <col min="12417" max="12417" width="5.88671875" style="63" customWidth="1"/>
    <col min="12418" max="12419" width="0" style="63" hidden="1" customWidth="1"/>
    <col min="12420" max="12420" width="5.5546875" style="63" customWidth="1"/>
    <col min="12421" max="12422" width="0" style="63" hidden="1" customWidth="1"/>
    <col min="12423" max="12423" width="5.33203125" style="63" customWidth="1"/>
    <col min="12424" max="12425" width="0" style="63" hidden="1" customWidth="1"/>
    <col min="12426" max="12426" width="6" style="63" customWidth="1"/>
    <col min="12427" max="12431" width="0" style="63" hidden="1" customWidth="1"/>
    <col min="12432" max="12432" width="5" style="63" customWidth="1"/>
    <col min="12433" max="12434" width="0" style="63" hidden="1" customWidth="1"/>
    <col min="12435" max="12435" width="5.6640625" style="63" customWidth="1"/>
    <col min="12436" max="12437" width="0" style="63" hidden="1" customWidth="1"/>
    <col min="12438" max="12438" width="6.5546875" style="63" customWidth="1"/>
    <col min="12439" max="12440" width="0" style="63" hidden="1" customWidth="1"/>
    <col min="12441" max="12441" width="5" style="63" customWidth="1"/>
    <col min="12442" max="12442" width="0" style="63" hidden="1" customWidth="1"/>
    <col min="12443" max="12443" width="6.33203125" style="63" customWidth="1"/>
    <col min="12444" max="12444" width="11" style="63" customWidth="1"/>
    <col min="12445" max="12448" width="0" style="63" hidden="1" customWidth="1"/>
    <col min="12449" max="12449" width="6.5546875" style="63" customWidth="1"/>
    <col min="12450" max="12451" width="0" style="63" hidden="1" customWidth="1"/>
    <col min="12452" max="12452" width="6.33203125" style="63" customWidth="1"/>
    <col min="12453" max="12454" width="0" style="63" hidden="1" customWidth="1"/>
    <col min="12455" max="12455" width="6.5546875" style="63" customWidth="1"/>
    <col min="12456" max="12457" width="0" style="63" hidden="1" customWidth="1"/>
    <col min="12458" max="12458" width="6.6640625" style="63" customWidth="1"/>
    <col min="12459" max="12460" width="0" style="63" hidden="1" customWidth="1"/>
    <col min="12461" max="12461" width="6.44140625" style="63" customWidth="1"/>
    <col min="12462" max="12463" width="0" style="63" hidden="1" customWidth="1"/>
    <col min="12464" max="12464" width="6.5546875" style="63" customWidth="1"/>
    <col min="12465" max="12466" width="0" style="63" hidden="1" customWidth="1"/>
    <col min="12467" max="12467" width="6.88671875" style="63" customWidth="1"/>
    <col min="12468" max="12472" width="0" style="63" hidden="1" customWidth="1"/>
    <col min="12473" max="12473" width="6.33203125" style="63" customWidth="1"/>
    <col min="12474" max="12475" width="0" style="63" hidden="1" customWidth="1"/>
    <col min="12476" max="12476" width="6.5546875" style="63" customWidth="1"/>
    <col min="12477" max="12478" width="0" style="63" hidden="1" customWidth="1"/>
    <col min="12479" max="12479" width="7.44140625" style="63" customWidth="1"/>
    <col min="12480" max="12480" width="0" style="63" hidden="1" customWidth="1"/>
    <col min="12481" max="12481" width="6.33203125" style="63" customWidth="1"/>
    <col min="12482" max="12482" width="9" style="63" customWidth="1"/>
    <col min="12483" max="12486" width="0" style="63" hidden="1" customWidth="1"/>
    <col min="12487" max="12487" width="9" style="63" customWidth="1"/>
    <col min="12488" max="12489" width="0" style="63" hidden="1" customWidth="1"/>
    <col min="12490" max="12490" width="8.6640625" style="63" customWidth="1"/>
    <col min="12491" max="12492" width="0" style="63" hidden="1" customWidth="1"/>
    <col min="12493" max="12493" width="6.5546875" style="63" customWidth="1"/>
    <col min="12494" max="12495" width="0" style="63" hidden="1" customWidth="1"/>
    <col min="12496" max="12496" width="7" style="63" customWidth="1"/>
    <col min="12497" max="12506" width="0" style="63" hidden="1" customWidth="1"/>
    <col min="12507" max="12507" width="6.33203125" style="63" customWidth="1"/>
    <col min="12508" max="12510" width="9" style="63" customWidth="1"/>
    <col min="12511" max="12511" width="11" style="63" customWidth="1"/>
    <col min="12512" max="12512" width="10.6640625" style="63" customWidth="1"/>
    <col min="12513" max="12513" width="11.5546875" style="63" customWidth="1"/>
    <col min="12514" max="12515" width="8.5546875" style="63" customWidth="1"/>
    <col min="12516" max="12516" width="12.44140625" style="63" customWidth="1"/>
    <col min="12517" max="12517" width="9.5546875" style="63" customWidth="1"/>
    <col min="12518" max="12523" width="11.44140625" style="63" customWidth="1"/>
    <col min="12524" max="12524" width="8.5546875" style="63" customWidth="1"/>
    <col min="12525" max="12526" width="7" style="63" customWidth="1"/>
    <col min="12527" max="12527" width="18.44140625" style="63" customWidth="1"/>
    <col min="12528" max="12528" width="12.5546875" style="63" customWidth="1"/>
    <col min="12529" max="12529" width="9.88671875" style="63" customWidth="1"/>
    <col min="12530" max="12530" width="10.6640625" style="63" customWidth="1"/>
    <col min="12531" max="12531" width="10" style="63" customWidth="1"/>
    <col min="12532" max="12533" width="8.5546875" style="63" customWidth="1"/>
    <col min="12534" max="12534" width="8.33203125" style="63" customWidth="1"/>
    <col min="12535" max="12536" width="12.109375" style="63" customWidth="1"/>
    <col min="12537" max="12537" width="11.109375" style="63" customWidth="1"/>
    <col min="12538" max="12538" width="11.44140625" style="63" customWidth="1"/>
    <col min="12539" max="12540" width="9.109375" style="63" customWidth="1"/>
    <col min="12541" max="12541" width="11.6640625" style="63" customWidth="1"/>
    <col min="12542" max="12544" width="9.109375" style="63" customWidth="1"/>
    <col min="12545" max="12545" width="37.33203125" style="63" customWidth="1"/>
    <col min="12546" max="12546" width="21.88671875" style="63" customWidth="1"/>
    <col min="12547" max="12552" width="9.109375" style="63" customWidth="1"/>
    <col min="12553" max="12609" width="9.109375" style="63"/>
    <col min="12610" max="12610" width="43.33203125" style="63" customWidth="1"/>
    <col min="12611" max="12615" width="0" style="63" hidden="1" customWidth="1"/>
    <col min="12616" max="12616" width="5" style="63" customWidth="1"/>
    <col min="12617" max="12618" width="0" style="63" hidden="1" customWidth="1"/>
    <col min="12619" max="12619" width="5" style="63" customWidth="1"/>
    <col min="12620" max="12621" width="0" style="63" hidden="1" customWidth="1"/>
    <col min="12622" max="12622" width="5" style="63" customWidth="1"/>
    <col min="12623" max="12624" width="0" style="63" hidden="1" customWidth="1"/>
    <col min="12625" max="12625" width="5" style="63" customWidth="1"/>
    <col min="12626" max="12627" width="0" style="63" hidden="1" customWidth="1"/>
    <col min="12628" max="12628" width="5" style="63" customWidth="1"/>
    <col min="12629" max="12630" width="0" style="63" hidden="1" customWidth="1"/>
    <col min="12631" max="12631" width="5" style="63" customWidth="1"/>
    <col min="12632" max="12636" width="0" style="63" hidden="1" customWidth="1"/>
    <col min="12637" max="12637" width="6.33203125" style="63" customWidth="1"/>
    <col min="12638" max="12645" width="0" style="63" hidden="1" customWidth="1"/>
    <col min="12646" max="12646" width="5.6640625" style="63" customWidth="1"/>
    <col min="12647" max="12648" width="0" style="63" hidden="1" customWidth="1"/>
    <col min="12649" max="12649" width="6.33203125" style="63" customWidth="1"/>
    <col min="12650" max="12651" width="0" style="63" hidden="1" customWidth="1"/>
    <col min="12652" max="12652" width="5.33203125" style="63" customWidth="1"/>
    <col min="12653" max="12654" width="0" style="63" hidden="1" customWidth="1"/>
    <col min="12655" max="12655" width="4.88671875" style="63" customWidth="1"/>
    <col min="12656" max="12666" width="0" style="63" hidden="1" customWidth="1"/>
    <col min="12667" max="12667" width="5.33203125" style="63" customWidth="1"/>
    <col min="12668" max="12672" width="0" style="63" hidden="1" customWidth="1"/>
    <col min="12673" max="12673" width="5.88671875" style="63" customWidth="1"/>
    <col min="12674" max="12675" width="0" style="63" hidden="1" customWidth="1"/>
    <col min="12676" max="12676" width="5.5546875" style="63" customWidth="1"/>
    <col min="12677" max="12678" width="0" style="63" hidden="1" customWidth="1"/>
    <col min="12679" max="12679" width="5.33203125" style="63" customWidth="1"/>
    <col min="12680" max="12681" width="0" style="63" hidden="1" customWidth="1"/>
    <col min="12682" max="12682" width="6" style="63" customWidth="1"/>
    <col min="12683" max="12687" width="0" style="63" hidden="1" customWidth="1"/>
    <col min="12688" max="12688" width="5" style="63" customWidth="1"/>
    <col min="12689" max="12690" width="0" style="63" hidden="1" customWidth="1"/>
    <col min="12691" max="12691" width="5.6640625" style="63" customWidth="1"/>
    <col min="12692" max="12693" width="0" style="63" hidden="1" customWidth="1"/>
    <col min="12694" max="12694" width="6.5546875" style="63" customWidth="1"/>
    <col min="12695" max="12696" width="0" style="63" hidden="1" customWidth="1"/>
    <col min="12697" max="12697" width="5" style="63" customWidth="1"/>
    <col min="12698" max="12698" width="0" style="63" hidden="1" customWidth="1"/>
    <col min="12699" max="12699" width="6.33203125" style="63" customWidth="1"/>
    <col min="12700" max="12700" width="11" style="63" customWidth="1"/>
    <col min="12701" max="12704" width="0" style="63" hidden="1" customWidth="1"/>
    <col min="12705" max="12705" width="6.5546875" style="63" customWidth="1"/>
    <col min="12706" max="12707" width="0" style="63" hidden="1" customWidth="1"/>
    <col min="12708" max="12708" width="6.33203125" style="63" customWidth="1"/>
    <col min="12709" max="12710" width="0" style="63" hidden="1" customWidth="1"/>
    <col min="12711" max="12711" width="6.5546875" style="63" customWidth="1"/>
    <col min="12712" max="12713" width="0" style="63" hidden="1" customWidth="1"/>
    <col min="12714" max="12714" width="6.6640625" style="63" customWidth="1"/>
    <col min="12715" max="12716" width="0" style="63" hidden="1" customWidth="1"/>
    <col min="12717" max="12717" width="6.44140625" style="63" customWidth="1"/>
    <col min="12718" max="12719" width="0" style="63" hidden="1" customWidth="1"/>
    <col min="12720" max="12720" width="6.5546875" style="63" customWidth="1"/>
    <col min="12721" max="12722" width="0" style="63" hidden="1" customWidth="1"/>
    <col min="12723" max="12723" width="6.88671875" style="63" customWidth="1"/>
    <col min="12724" max="12728" width="0" style="63" hidden="1" customWidth="1"/>
    <col min="12729" max="12729" width="6.33203125" style="63" customWidth="1"/>
    <col min="12730" max="12731" width="0" style="63" hidden="1" customWidth="1"/>
    <col min="12732" max="12732" width="6.5546875" style="63" customWidth="1"/>
    <col min="12733" max="12734" width="0" style="63" hidden="1" customWidth="1"/>
    <col min="12735" max="12735" width="7.44140625" style="63" customWidth="1"/>
    <col min="12736" max="12736" width="0" style="63" hidden="1" customWidth="1"/>
    <col min="12737" max="12737" width="6.33203125" style="63" customWidth="1"/>
    <col min="12738" max="12738" width="9" style="63" customWidth="1"/>
    <col min="12739" max="12742" width="0" style="63" hidden="1" customWidth="1"/>
    <col min="12743" max="12743" width="9" style="63" customWidth="1"/>
    <col min="12744" max="12745" width="0" style="63" hidden="1" customWidth="1"/>
    <col min="12746" max="12746" width="8.6640625" style="63" customWidth="1"/>
    <col min="12747" max="12748" width="0" style="63" hidden="1" customWidth="1"/>
    <col min="12749" max="12749" width="6.5546875" style="63" customWidth="1"/>
    <col min="12750" max="12751" width="0" style="63" hidden="1" customWidth="1"/>
    <col min="12752" max="12752" width="7" style="63" customWidth="1"/>
    <col min="12753" max="12762" width="0" style="63" hidden="1" customWidth="1"/>
    <col min="12763" max="12763" width="6.33203125" style="63" customWidth="1"/>
    <col min="12764" max="12766" width="9" style="63" customWidth="1"/>
    <col min="12767" max="12767" width="11" style="63" customWidth="1"/>
    <col min="12768" max="12768" width="10.6640625" style="63" customWidth="1"/>
    <col min="12769" max="12769" width="11.5546875" style="63" customWidth="1"/>
    <col min="12770" max="12771" width="8.5546875" style="63" customWidth="1"/>
    <col min="12772" max="12772" width="12.44140625" style="63" customWidth="1"/>
    <col min="12773" max="12773" width="9.5546875" style="63" customWidth="1"/>
    <col min="12774" max="12779" width="11.44140625" style="63" customWidth="1"/>
    <col min="12780" max="12780" width="8.5546875" style="63" customWidth="1"/>
    <col min="12781" max="12782" width="7" style="63" customWidth="1"/>
    <col min="12783" max="12783" width="18.44140625" style="63" customWidth="1"/>
    <col min="12784" max="12784" width="12.5546875" style="63" customWidth="1"/>
    <col min="12785" max="12785" width="9.88671875" style="63" customWidth="1"/>
    <col min="12786" max="12786" width="10.6640625" style="63" customWidth="1"/>
    <col min="12787" max="12787" width="10" style="63" customWidth="1"/>
    <col min="12788" max="12789" width="8.5546875" style="63" customWidth="1"/>
    <col min="12790" max="12790" width="8.33203125" style="63" customWidth="1"/>
    <col min="12791" max="12792" width="12.109375" style="63" customWidth="1"/>
    <col min="12793" max="12793" width="11.109375" style="63" customWidth="1"/>
    <col min="12794" max="12794" width="11.44140625" style="63" customWidth="1"/>
    <col min="12795" max="12796" width="9.109375" style="63" customWidth="1"/>
    <col min="12797" max="12797" width="11.6640625" style="63" customWidth="1"/>
    <col min="12798" max="12800" width="9.109375" style="63" customWidth="1"/>
    <col min="12801" max="12801" width="37.33203125" style="63" customWidth="1"/>
    <col min="12802" max="12802" width="21.88671875" style="63" customWidth="1"/>
    <col min="12803" max="12808" width="9.109375" style="63" customWidth="1"/>
    <col min="12809" max="12865" width="9.109375" style="63"/>
    <col min="12866" max="12866" width="43.33203125" style="63" customWidth="1"/>
    <col min="12867" max="12871" width="0" style="63" hidden="1" customWidth="1"/>
    <col min="12872" max="12872" width="5" style="63" customWidth="1"/>
    <col min="12873" max="12874" width="0" style="63" hidden="1" customWidth="1"/>
    <col min="12875" max="12875" width="5" style="63" customWidth="1"/>
    <col min="12876" max="12877" width="0" style="63" hidden="1" customWidth="1"/>
    <col min="12878" max="12878" width="5" style="63" customWidth="1"/>
    <col min="12879" max="12880" width="0" style="63" hidden="1" customWidth="1"/>
    <col min="12881" max="12881" width="5" style="63" customWidth="1"/>
    <col min="12882" max="12883" width="0" style="63" hidden="1" customWidth="1"/>
    <col min="12884" max="12884" width="5" style="63" customWidth="1"/>
    <col min="12885" max="12886" width="0" style="63" hidden="1" customWidth="1"/>
    <col min="12887" max="12887" width="5" style="63" customWidth="1"/>
    <col min="12888" max="12892" width="0" style="63" hidden="1" customWidth="1"/>
    <col min="12893" max="12893" width="6.33203125" style="63" customWidth="1"/>
    <col min="12894" max="12901" width="0" style="63" hidden="1" customWidth="1"/>
    <col min="12902" max="12902" width="5.6640625" style="63" customWidth="1"/>
    <col min="12903" max="12904" width="0" style="63" hidden="1" customWidth="1"/>
    <col min="12905" max="12905" width="6.33203125" style="63" customWidth="1"/>
    <col min="12906" max="12907" width="0" style="63" hidden="1" customWidth="1"/>
    <col min="12908" max="12908" width="5.33203125" style="63" customWidth="1"/>
    <col min="12909" max="12910" width="0" style="63" hidden="1" customWidth="1"/>
    <col min="12911" max="12911" width="4.88671875" style="63" customWidth="1"/>
    <col min="12912" max="12922" width="0" style="63" hidden="1" customWidth="1"/>
    <col min="12923" max="12923" width="5.33203125" style="63" customWidth="1"/>
    <col min="12924" max="12928" width="0" style="63" hidden="1" customWidth="1"/>
    <col min="12929" max="12929" width="5.88671875" style="63" customWidth="1"/>
    <col min="12930" max="12931" width="0" style="63" hidden="1" customWidth="1"/>
    <col min="12932" max="12932" width="5.5546875" style="63" customWidth="1"/>
    <col min="12933" max="12934" width="0" style="63" hidden="1" customWidth="1"/>
    <col min="12935" max="12935" width="5.33203125" style="63" customWidth="1"/>
    <col min="12936" max="12937" width="0" style="63" hidden="1" customWidth="1"/>
    <col min="12938" max="12938" width="6" style="63" customWidth="1"/>
    <col min="12939" max="12943" width="0" style="63" hidden="1" customWidth="1"/>
    <col min="12944" max="12944" width="5" style="63" customWidth="1"/>
    <col min="12945" max="12946" width="0" style="63" hidden="1" customWidth="1"/>
    <col min="12947" max="12947" width="5.6640625" style="63" customWidth="1"/>
    <col min="12948" max="12949" width="0" style="63" hidden="1" customWidth="1"/>
    <col min="12950" max="12950" width="6.5546875" style="63" customWidth="1"/>
    <col min="12951" max="12952" width="0" style="63" hidden="1" customWidth="1"/>
    <col min="12953" max="12953" width="5" style="63" customWidth="1"/>
    <col min="12954" max="12954" width="0" style="63" hidden="1" customWidth="1"/>
    <col min="12955" max="12955" width="6.33203125" style="63" customWidth="1"/>
    <col min="12956" max="12956" width="11" style="63" customWidth="1"/>
    <col min="12957" max="12960" width="0" style="63" hidden="1" customWidth="1"/>
    <col min="12961" max="12961" width="6.5546875" style="63" customWidth="1"/>
    <col min="12962" max="12963" width="0" style="63" hidden="1" customWidth="1"/>
    <col min="12964" max="12964" width="6.33203125" style="63" customWidth="1"/>
    <col min="12965" max="12966" width="0" style="63" hidden="1" customWidth="1"/>
    <col min="12967" max="12967" width="6.5546875" style="63" customWidth="1"/>
    <col min="12968" max="12969" width="0" style="63" hidden="1" customWidth="1"/>
    <col min="12970" max="12970" width="6.6640625" style="63" customWidth="1"/>
    <col min="12971" max="12972" width="0" style="63" hidden="1" customWidth="1"/>
    <col min="12973" max="12973" width="6.44140625" style="63" customWidth="1"/>
    <col min="12974" max="12975" width="0" style="63" hidden="1" customWidth="1"/>
    <col min="12976" max="12976" width="6.5546875" style="63" customWidth="1"/>
    <col min="12977" max="12978" width="0" style="63" hidden="1" customWidth="1"/>
    <col min="12979" max="12979" width="6.88671875" style="63" customWidth="1"/>
    <col min="12980" max="12984" width="0" style="63" hidden="1" customWidth="1"/>
    <col min="12985" max="12985" width="6.33203125" style="63" customWidth="1"/>
    <col min="12986" max="12987" width="0" style="63" hidden="1" customWidth="1"/>
    <col min="12988" max="12988" width="6.5546875" style="63" customWidth="1"/>
    <col min="12989" max="12990" width="0" style="63" hidden="1" customWidth="1"/>
    <col min="12991" max="12991" width="7.44140625" style="63" customWidth="1"/>
    <col min="12992" max="12992" width="0" style="63" hidden="1" customWidth="1"/>
    <col min="12993" max="12993" width="6.33203125" style="63" customWidth="1"/>
    <col min="12994" max="12994" width="9" style="63" customWidth="1"/>
    <col min="12995" max="12998" width="0" style="63" hidden="1" customWidth="1"/>
    <col min="12999" max="12999" width="9" style="63" customWidth="1"/>
    <col min="13000" max="13001" width="0" style="63" hidden="1" customWidth="1"/>
    <col min="13002" max="13002" width="8.6640625" style="63" customWidth="1"/>
    <col min="13003" max="13004" width="0" style="63" hidden="1" customWidth="1"/>
    <col min="13005" max="13005" width="6.5546875" style="63" customWidth="1"/>
    <col min="13006" max="13007" width="0" style="63" hidden="1" customWidth="1"/>
    <col min="13008" max="13008" width="7" style="63" customWidth="1"/>
    <col min="13009" max="13018" width="0" style="63" hidden="1" customWidth="1"/>
    <col min="13019" max="13019" width="6.33203125" style="63" customWidth="1"/>
    <col min="13020" max="13022" width="9" style="63" customWidth="1"/>
    <col min="13023" max="13023" width="11" style="63" customWidth="1"/>
    <col min="13024" max="13024" width="10.6640625" style="63" customWidth="1"/>
    <col min="13025" max="13025" width="11.5546875" style="63" customWidth="1"/>
    <col min="13026" max="13027" width="8.5546875" style="63" customWidth="1"/>
    <col min="13028" max="13028" width="12.44140625" style="63" customWidth="1"/>
    <col min="13029" max="13029" width="9.5546875" style="63" customWidth="1"/>
    <col min="13030" max="13035" width="11.44140625" style="63" customWidth="1"/>
    <col min="13036" max="13036" width="8.5546875" style="63" customWidth="1"/>
    <col min="13037" max="13038" width="7" style="63" customWidth="1"/>
    <col min="13039" max="13039" width="18.44140625" style="63" customWidth="1"/>
    <col min="13040" max="13040" width="12.5546875" style="63" customWidth="1"/>
    <col min="13041" max="13041" width="9.88671875" style="63" customWidth="1"/>
    <col min="13042" max="13042" width="10.6640625" style="63" customWidth="1"/>
    <col min="13043" max="13043" width="10" style="63" customWidth="1"/>
    <col min="13044" max="13045" width="8.5546875" style="63" customWidth="1"/>
    <col min="13046" max="13046" width="8.33203125" style="63" customWidth="1"/>
    <col min="13047" max="13048" width="12.109375" style="63" customWidth="1"/>
    <col min="13049" max="13049" width="11.109375" style="63" customWidth="1"/>
    <col min="13050" max="13050" width="11.44140625" style="63" customWidth="1"/>
    <col min="13051" max="13052" width="9.109375" style="63" customWidth="1"/>
    <col min="13053" max="13053" width="11.6640625" style="63" customWidth="1"/>
    <col min="13054" max="13056" width="9.109375" style="63" customWidth="1"/>
    <col min="13057" max="13057" width="37.33203125" style="63" customWidth="1"/>
    <col min="13058" max="13058" width="21.88671875" style="63" customWidth="1"/>
    <col min="13059" max="13064" width="9.109375" style="63" customWidth="1"/>
    <col min="13065" max="13121" width="9.109375" style="63"/>
    <col min="13122" max="13122" width="43.33203125" style="63" customWidth="1"/>
    <col min="13123" max="13127" width="0" style="63" hidden="1" customWidth="1"/>
    <col min="13128" max="13128" width="5" style="63" customWidth="1"/>
    <col min="13129" max="13130" width="0" style="63" hidden="1" customWidth="1"/>
    <col min="13131" max="13131" width="5" style="63" customWidth="1"/>
    <col min="13132" max="13133" width="0" style="63" hidden="1" customWidth="1"/>
    <col min="13134" max="13134" width="5" style="63" customWidth="1"/>
    <col min="13135" max="13136" width="0" style="63" hidden="1" customWidth="1"/>
    <col min="13137" max="13137" width="5" style="63" customWidth="1"/>
    <col min="13138" max="13139" width="0" style="63" hidden="1" customWidth="1"/>
    <col min="13140" max="13140" width="5" style="63" customWidth="1"/>
    <col min="13141" max="13142" width="0" style="63" hidden="1" customWidth="1"/>
    <col min="13143" max="13143" width="5" style="63" customWidth="1"/>
    <col min="13144" max="13148" width="0" style="63" hidden="1" customWidth="1"/>
    <col min="13149" max="13149" width="6.33203125" style="63" customWidth="1"/>
    <col min="13150" max="13157" width="0" style="63" hidden="1" customWidth="1"/>
    <col min="13158" max="13158" width="5.6640625" style="63" customWidth="1"/>
    <col min="13159" max="13160" width="0" style="63" hidden="1" customWidth="1"/>
    <col min="13161" max="13161" width="6.33203125" style="63" customWidth="1"/>
    <col min="13162" max="13163" width="0" style="63" hidden="1" customWidth="1"/>
    <col min="13164" max="13164" width="5.33203125" style="63" customWidth="1"/>
    <col min="13165" max="13166" width="0" style="63" hidden="1" customWidth="1"/>
    <col min="13167" max="13167" width="4.88671875" style="63" customWidth="1"/>
    <col min="13168" max="13178" width="0" style="63" hidden="1" customWidth="1"/>
    <col min="13179" max="13179" width="5.33203125" style="63" customWidth="1"/>
    <col min="13180" max="13184" width="0" style="63" hidden="1" customWidth="1"/>
    <col min="13185" max="13185" width="5.88671875" style="63" customWidth="1"/>
    <col min="13186" max="13187" width="0" style="63" hidden="1" customWidth="1"/>
    <col min="13188" max="13188" width="5.5546875" style="63" customWidth="1"/>
    <col min="13189" max="13190" width="0" style="63" hidden="1" customWidth="1"/>
    <col min="13191" max="13191" width="5.33203125" style="63" customWidth="1"/>
    <col min="13192" max="13193" width="0" style="63" hidden="1" customWidth="1"/>
    <col min="13194" max="13194" width="6" style="63" customWidth="1"/>
    <col min="13195" max="13199" width="0" style="63" hidden="1" customWidth="1"/>
    <col min="13200" max="13200" width="5" style="63" customWidth="1"/>
    <col min="13201" max="13202" width="0" style="63" hidden="1" customWidth="1"/>
    <col min="13203" max="13203" width="5.6640625" style="63" customWidth="1"/>
    <col min="13204" max="13205" width="0" style="63" hidden="1" customWidth="1"/>
    <col min="13206" max="13206" width="6.5546875" style="63" customWidth="1"/>
    <col min="13207" max="13208" width="0" style="63" hidden="1" customWidth="1"/>
    <col min="13209" max="13209" width="5" style="63" customWidth="1"/>
    <col min="13210" max="13210" width="0" style="63" hidden="1" customWidth="1"/>
    <col min="13211" max="13211" width="6.33203125" style="63" customWidth="1"/>
    <col min="13212" max="13212" width="11" style="63" customWidth="1"/>
    <col min="13213" max="13216" width="0" style="63" hidden="1" customWidth="1"/>
    <col min="13217" max="13217" width="6.5546875" style="63" customWidth="1"/>
    <col min="13218" max="13219" width="0" style="63" hidden="1" customWidth="1"/>
    <col min="13220" max="13220" width="6.33203125" style="63" customWidth="1"/>
    <col min="13221" max="13222" width="0" style="63" hidden="1" customWidth="1"/>
    <col min="13223" max="13223" width="6.5546875" style="63" customWidth="1"/>
    <col min="13224" max="13225" width="0" style="63" hidden="1" customWidth="1"/>
    <col min="13226" max="13226" width="6.6640625" style="63" customWidth="1"/>
    <col min="13227" max="13228" width="0" style="63" hidden="1" customWidth="1"/>
    <col min="13229" max="13229" width="6.44140625" style="63" customWidth="1"/>
    <col min="13230" max="13231" width="0" style="63" hidden="1" customWidth="1"/>
    <col min="13232" max="13232" width="6.5546875" style="63" customWidth="1"/>
    <col min="13233" max="13234" width="0" style="63" hidden="1" customWidth="1"/>
    <col min="13235" max="13235" width="6.88671875" style="63" customWidth="1"/>
    <col min="13236" max="13240" width="0" style="63" hidden="1" customWidth="1"/>
    <col min="13241" max="13241" width="6.33203125" style="63" customWidth="1"/>
    <col min="13242" max="13243" width="0" style="63" hidden="1" customWidth="1"/>
    <col min="13244" max="13244" width="6.5546875" style="63" customWidth="1"/>
    <col min="13245" max="13246" width="0" style="63" hidden="1" customWidth="1"/>
    <col min="13247" max="13247" width="7.44140625" style="63" customWidth="1"/>
    <col min="13248" max="13248" width="0" style="63" hidden="1" customWidth="1"/>
    <col min="13249" max="13249" width="6.33203125" style="63" customWidth="1"/>
    <col min="13250" max="13250" width="9" style="63" customWidth="1"/>
    <col min="13251" max="13254" width="0" style="63" hidden="1" customWidth="1"/>
    <col min="13255" max="13255" width="9" style="63" customWidth="1"/>
    <col min="13256" max="13257" width="0" style="63" hidden="1" customWidth="1"/>
    <col min="13258" max="13258" width="8.6640625" style="63" customWidth="1"/>
    <col min="13259" max="13260" width="0" style="63" hidden="1" customWidth="1"/>
    <col min="13261" max="13261" width="6.5546875" style="63" customWidth="1"/>
    <col min="13262" max="13263" width="0" style="63" hidden="1" customWidth="1"/>
    <col min="13264" max="13264" width="7" style="63" customWidth="1"/>
    <col min="13265" max="13274" width="0" style="63" hidden="1" customWidth="1"/>
    <col min="13275" max="13275" width="6.33203125" style="63" customWidth="1"/>
    <col min="13276" max="13278" width="9" style="63" customWidth="1"/>
    <col min="13279" max="13279" width="11" style="63" customWidth="1"/>
    <col min="13280" max="13280" width="10.6640625" style="63" customWidth="1"/>
    <col min="13281" max="13281" width="11.5546875" style="63" customWidth="1"/>
    <col min="13282" max="13283" width="8.5546875" style="63" customWidth="1"/>
    <col min="13284" max="13284" width="12.44140625" style="63" customWidth="1"/>
    <col min="13285" max="13285" width="9.5546875" style="63" customWidth="1"/>
    <col min="13286" max="13291" width="11.44140625" style="63" customWidth="1"/>
    <col min="13292" max="13292" width="8.5546875" style="63" customWidth="1"/>
    <col min="13293" max="13294" width="7" style="63" customWidth="1"/>
    <col min="13295" max="13295" width="18.44140625" style="63" customWidth="1"/>
    <col min="13296" max="13296" width="12.5546875" style="63" customWidth="1"/>
    <col min="13297" max="13297" width="9.88671875" style="63" customWidth="1"/>
    <col min="13298" max="13298" width="10.6640625" style="63" customWidth="1"/>
    <col min="13299" max="13299" width="10" style="63" customWidth="1"/>
    <col min="13300" max="13301" width="8.5546875" style="63" customWidth="1"/>
    <col min="13302" max="13302" width="8.33203125" style="63" customWidth="1"/>
    <col min="13303" max="13304" width="12.109375" style="63" customWidth="1"/>
    <col min="13305" max="13305" width="11.109375" style="63" customWidth="1"/>
    <col min="13306" max="13306" width="11.44140625" style="63" customWidth="1"/>
    <col min="13307" max="13308" width="9.109375" style="63" customWidth="1"/>
    <col min="13309" max="13309" width="11.6640625" style="63" customWidth="1"/>
    <col min="13310" max="13312" width="9.109375" style="63" customWidth="1"/>
    <col min="13313" max="13313" width="37.33203125" style="63" customWidth="1"/>
    <col min="13314" max="13314" width="21.88671875" style="63" customWidth="1"/>
    <col min="13315" max="13320" width="9.109375" style="63" customWidth="1"/>
    <col min="13321" max="13377" width="9.109375" style="63"/>
    <col min="13378" max="13378" width="43.33203125" style="63" customWidth="1"/>
    <col min="13379" max="13383" width="0" style="63" hidden="1" customWidth="1"/>
    <col min="13384" max="13384" width="5" style="63" customWidth="1"/>
    <col min="13385" max="13386" width="0" style="63" hidden="1" customWidth="1"/>
    <col min="13387" max="13387" width="5" style="63" customWidth="1"/>
    <col min="13388" max="13389" width="0" style="63" hidden="1" customWidth="1"/>
    <col min="13390" max="13390" width="5" style="63" customWidth="1"/>
    <col min="13391" max="13392" width="0" style="63" hidden="1" customWidth="1"/>
    <col min="13393" max="13393" width="5" style="63" customWidth="1"/>
    <col min="13394" max="13395" width="0" style="63" hidden="1" customWidth="1"/>
    <col min="13396" max="13396" width="5" style="63" customWidth="1"/>
    <col min="13397" max="13398" width="0" style="63" hidden="1" customWidth="1"/>
    <col min="13399" max="13399" width="5" style="63" customWidth="1"/>
    <col min="13400" max="13404" width="0" style="63" hidden="1" customWidth="1"/>
    <col min="13405" max="13405" width="6.33203125" style="63" customWidth="1"/>
    <col min="13406" max="13413" width="0" style="63" hidden="1" customWidth="1"/>
    <col min="13414" max="13414" width="5.6640625" style="63" customWidth="1"/>
    <col min="13415" max="13416" width="0" style="63" hidden="1" customWidth="1"/>
    <col min="13417" max="13417" width="6.33203125" style="63" customWidth="1"/>
    <col min="13418" max="13419" width="0" style="63" hidden="1" customWidth="1"/>
    <col min="13420" max="13420" width="5.33203125" style="63" customWidth="1"/>
    <col min="13421" max="13422" width="0" style="63" hidden="1" customWidth="1"/>
    <col min="13423" max="13423" width="4.88671875" style="63" customWidth="1"/>
    <col min="13424" max="13434" width="0" style="63" hidden="1" customWidth="1"/>
    <col min="13435" max="13435" width="5.33203125" style="63" customWidth="1"/>
    <col min="13436" max="13440" width="0" style="63" hidden="1" customWidth="1"/>
    <col min="13441" max="13441" width="5.88671875" style="63" customWidth="1"/>
    <col min="13442" max="13443" width="0" style="63" hidden="1" customWidth="1"/>
    <col min="13444" max="13444" width="5.5546875" style="63" customWidth="1"/>
    <col min="13445" max="13446" width="0" style="63" hidden="1" customWidth="1"/>
    <col min="13447" max="13447" width="5.33203125" style="63" customWidth="1"/>
    <col min="13448" max="13449" width="0" style="63" hidden="1" customWidth="1"/>
    <col min="13450" max="13450" width="6" style="63" customWidth="1"/>
    <col min="13451" max="13455" width="0" style="63" hidden="1" customWidth="1"/>
    <col min="13456" max="13456" width="5" style="63" customWidth="1"/>
    <col min="13457" max="13458" width="0" style="63" hidden="1" customWidth="1"/>
    <col min="13459" max="13459" width="5.6640625" style="63" customWidth="1"/>
    <col min="13460" max="13461" width="0" style="63" hidden="1" customWidth="1"/>
    <col min="13462" max="13462" width="6.5546875" style="63" customWidth="1"/>
    <col min="13463" max="13464" width="0" style="63" hidden="1" customWidth="1"/>
    <col min="13465" max="13465" width="5" style="63" customWidth="1"/>
    <col min="13466" max="13466" width="0" style="63" hidden="1" customWidth="1"/>
    <col min="13467" max="13467" width="6.33203125" style="63" customWidth="1"/>
    <col min="13468" max="13468" width="11" style="63" customWidth="1"/>
    <col min="13469" max="13472" width="0" style="63" hidden="1" customWidth="1"/>
    <col min="13473" max="13473" width="6.5546875" style="63" customWidth="1"/>
    <col min="13474" max="13475" width="0" style="63" hidden="1" customWidth="1"/>
    <col min="13476" max="13476" width="6.33203125" style="63" customWidth="1"/>
    <col min="13477" max="13478" width="0" style="63" hidden="1" customWidth="1"/>
    <col min="13479" max="13479" width="6.5546875" style="63" customWidth="1"/>
    <col min="13480" max="13481" width="0" style="63" hidden="1" customWidth="1"/>
    <col min="13482" max="13482" width="6.6640625" style="63" customWidth="1"/>
    <col min="13483" max="13484" width="0" style="63" hidden="1" customWidth="1"/>
    <col min="13485" max="13485" width="6.44140625" style="63" customWidth="1"/>
    <col min="13486" max="13487" width="0" style="63" hidden="1" customWidth="1"/>
    <col min="13488" max="13488" width="6.5546875" style="63" customWidth="1"/>
    <col min="13489" max="13490" width="0" style="63" hidden="1" customWidth="1"/>
    <col min="13491" max="13491" width="6.88671875" style="63" customWidth="1"/>
    <col min="13492" max="13496" width="0" style="63" hidden="1" customWidth="1"/>
    <col min="13497" max="13497" width="6.33203125" style="63" customWidth="1"/>
    <col min="13498" max="13499" width="0" style="63" hidden="1" customWidth="1"/>
    <col min="13500" max="13500" width="6.5546875" style="63" customWidth="1"/>
    <col min="13501" max="13502" width="0" style="63" hidden="1" customWidth="1"/>
    <col min="13503" max="13503" width="7.44140625" style="63" customWidth="1"/>
    <col min="13504" max="13504" width="0" style="63" hidden="1" customWidth="1"/>
    <col min="13505" max="13505" width="6.33203125" style="63" customWidth="1"/>
    <col min="13506" max="13506" width="9" style="63" customWidth="1"/>
    <col min="13507" max="13510" width="0" style="63" hidden="1" customWidth="1"/>
    <col min="13511" max="13511" width="9" style="63" customWidth="1"/>
    <col min="13512" max="13513" width="0" style="63" hidden="1" customWidth="1"/>
    <col min="13514" max="13514" width="8.6640625" style="63" customWidth="1"/>
    <col min="13515" max="13516" width="0" style="63" hidden="1" customWidth="1"/>
    <col min="13517" max="13517" width="6.5546875" style="63" customWidth="1"/>
    <col min="13518" max="13519" width="0" style="63" hidden="1" customWidth="1"/>
    <col min="13520" max="13520" width="7" style="63" customWidth="1"/>
    <col min="13521" max="13530" width="0" style="63" hidden="1" customWidth="1"/>
    <col min="13531" max="13531" width="6.33203125" style="63" customWidth="1"/>
    <col min="13532" max="13534" width="9" style="63" customWidth="1"/>
    <col min="13535" max="13535" width="11" style="63" customWidth="1"/>
    <col min="13536" max="13536" width="10.6640625" style="63" customWidth="1"/>
    <col min="13537" max="13537" width="11.5546875" style="63" customWidth="1"/>
    <col min="13538" max="13539" width="8.5546875" style="63" customWidth="1"/>
    <col min="13540" max="13540" width="12.44140625" style="63" customWidth="1"/>
    <col min="13541" max="13541" width="9.5546875" style="63" customWidth="1"/>
    <col min="13542" max="13547" width="11.44140625" style="63" customWidth="1"/>
    <col min="13548" max="13548" width="8.5546875" style="63" customWidth="1"/>
    <col min="13549" max="13550" width="7" style="63" customWidth="1"/>
    <col min="13551" max="13551" width="18.44140625" style="63" customWidth="1"/>
    <col min="13552" max="13552" width="12.5546875" style="63" customWidth="1"/>
    <col min="13553" max="13553" width="9.88671875" style="63" customWidth="1"/>
    <col min="13554" max="13554" width="10.6640625" style="63" customWidth="1"/>
    <col min="13555" max="13555" width="10" style="63" customWidth="1"/>
    <col min="13556" max="13557" width="8.5546875" style="63" customWidth="1"/>
    <col min="13558" max="13558" width="8.33203125" style="63" customWidth="1"/>
    <col min="13559" max="13560" width="12.109375" style="63" customWidth="1"/>
    <col min="13561" max="13561" width="11.109375" style="63" customWidth="1"/>
    <col min="13562" max="13562" width="11.44140625" style="63" customWidth="1"/>
    <col min="13563" max="13564" width="9.109375" style="63" customWidth="1"/>
    <col min="13565" max="13565" width="11.6640625" style="63" customWidth="1"/>
    <col min="13566" max="13568" width="9.109375" style="63" customWidth="1"/>
    <col min="13569" max="13569" width="37.33203125" style="63" customWidth="1"/>
    <col min="13570" max="13570" width="21.88671875" style="63" customWidth="1"/>
    <col min="13571" max="13576" width="9.109375" style="63" customWidth="1"/>
    <col min="13577" max="13633" width="9.109375" style="63"/>
    <col min="13634" max="13634" width="43.33203125" style="63" customWidth="1"/>
    <col min="13635" max="13639" width="0" style="63" hidden="1" customWidth="1"/>
    <col min="13640" max="13640" width="5" style="63" customWidth="1"/>
    <col min="13641" max="13642" width="0" style="63" hidden="1" customWidth="1"/>
    <col min="13643" max="13643" width="5" style="63" customWidth="1"/>
    <col min="13644" max="13645" width="0" style="63" hidden="1" customWidth="1"/>
    <col min="13646" max="13646" width="5" style="63" customWidth="1"/>
    <col min="13647" max="13648" width="0" style="63" hidden="1" customWidth="1"/>
    <col min="13649" max="13649" width="5" style="63" customWidth="1"/>
    <col min="13650" max="13651" width="0" style="63" hidden="1" customWidth="1"/>
    <col min="13652" max="13652" width="5" style="63" customWidth="1"/>
    <col min="13653" max="13654" width="0" style="63" hidden="1" customWidth="1"/>
    <col min="13655" max="13655" width="5" style="63" customWidth="1"/>
    <col min="13656" max="13660" width="0" style="63" hidden="1" customWidth="1"/>
    <col min="13661" max="13661" width="6.33203125" style="63" customWidth="1"/>
    <col min="13662" max="13669" width="0" style="63" hidden="1" customWidth="1"/>
    <col min="13670" max="13670" width="5.6640625" style="63" customWidth="1"/>
    <col min="13671" max="13672" width="0" style="63" hidden="1" customWidth="1"/>
    <col min="13673" max="13673" width="6.33203125" style="63" customWidth="1"/>
    <col min="13674" max="13675" width="0" style="63" hidden="1" customWidth="1"/>
    <col min="13676" max="13676" width="5.33203125" style="63" customWidth="1"/>
    <col min="13677" max="13678" width="0" style="63" hidden="1" customWidth="1"/>
    <col min="13679" max="13679" width="4.88671875" style="63" customWidth="1"/>
    <col min="13680" max="13690" width="0" style="63" hidden="1" customWidth="1"/>
    <col min="13691" max="13691" width="5.33203125" style="63" customWidth="1"/>
    <col min="13692" max="13696" width="0" style="63" hidden="1" customWidth="1"/>
    <col min="13697" max="13697" width="5.88671875" style="63" customWidth="1"/>
    <col min="13698" max="13699" width="0" style="63" hidden="1" customWidth="1"/>
    <col min="13700" max="13700" width="5.5546875" style="63" customWidth="1"/>
    <col min="13701" max="13702" width="0" style="63" hidden="1" customWidth="1"/>
    <col min="13703" max="13703" width="5.33203125" style="63" customWidth="1"/>
    <col min="13704" max="13705" width="0" style="63" hidden="1" customWidth="1"/>
    <col min="13706" max="13706" width="6" style="63" customWidth="1"/>
    <col min="13707" max="13711" width="0" style="63" hidden="1" customWidth="1"/>
    <col min="13712" max="13712" width="5" style="63" customWidth="1"/>
    <col min="13713" max="13714" width="0" style="63" hidden="1" customWidth="1"/>
    <col min="13715" max="13715" width="5.6640625" style="63" customWidth="1"/>
    <col min="13716" max="13717" width="0" style="63" hidden="1" customWidth="1"/>
    <col min="13718" max="13718" width="6.5546875" style="63" customWidth="1"/>
    <col min="13719" max="13720" width="0" style="63" hidden="1" customWidth="1"/>
    <col min="13721" max="13721" width="5" style="63" customWidth="1"/>
    <col min="13722" max="13722" width="0" style="63" hidden="1" customWidth="1"/>
    <col min="13723" max="13723" width="6.33203125" style="63" customWidth="1"/>
    <col min="13724" max="13724" width="11" style="63" customWidth="1"/>
    <col min="13725" max="13728" width="0" style="63" hidden="1" customWidth="1"/>
    <col min="13729" max="13729" width="6.5546875" style="63" customWidth="1"/>
    <col min="13730" max="13731" width="0" style="63" hidden="1" customWidth="1"/>
    <col min="13732" max="13732" width="6.33203125" style="63" customWidth="1"/>
    <col min="13733" max="13734" width="0" style="63" hidden="1" customWidth="1"/>
    <col min="13735" max="13735" width="6.5546875" style="63" customWidth="1"/>
    <col min="13736" max="13737" width="0" style="63" hidden="1" customWidth="1"/>
    <col min="13738" max="13738" width="6.6640625" style="63" customWidth="1"/>
    <col min="13739" max="13740" width="0" style="63" hidden="1" customWidth="1"/>
    <col min="13741" max="13741" width="6.44140625" style="63" customWidth="1"/>
    <col min="13742" max="13743" width="0" style="63" hidden="1" customWidth="1"/>
    <col min="13744" max="13744" width="6.5546875" style="63" customWidth="1"/>
    <col min="13745" max="13746" width="0" style="63" hidden="1" customWidth="1"/>
    <col min="13747" max="13747" width="6.88671875" style="63" customWidth="1"/>
    <col min="13748" max="13752" width="0" style="63" hidden="1" customWidth="1"/>
    <col min="13753" max="13753" width="6.33203125" style="63" customWidth="1"/>
    <col min="13754" max="13755" width="0" style="63" hidden="1" customWidth="1"/>
    <col min="13756" max="13756" width="6.5546875" style="63" customWidth="1"/>
    <col min="13757" max="13758" width="0" style="63" hidden="1" customWidth="1"/>
    <col min="13759" max="13759" width="7.44140625" style="63" customWidth="1"/>
    <col min="13760" max="13760" width="0" style="63" hidden="1" customWidth="1"/>
    <col min="13761" max="13761" width="6.33203125" style="63" customWidth="1"/>
    <col min="13762" max="13762" width="9" style="63" customWidth="1"/>
    <col min="13763" max="13766" width="0" style="63" hidden="1" customWidth="1"/>
    <col min="13767" max="13767" width="9" style="63" customWidth="1"/>
    <col min="13768" max="13769" width="0" style="63" hidden="1" customWidth="1"/>
    <col min="13770" max="13770" width="8.6640625" style="63" customWidth="1"/>
    <col min="13771" max="13772" width="0" style="63" hidden="1" customWidth="1"/>
    <col min="13773" max="13773" width="6.5546875" style="63" customWidth="1"/>
    <col min="13774" max="13775" width="0" style="63" hidden="1" customWidth="1"/>
    <col min="13776" max="13776" width="7" style="63" customWidth="1"/>
    <col min="13777" max="13786" width="0" style="63" hidden="1" customWidth="1"/>
    <col min="13787" max="13787" width="6.33203125" style="63" customWidth="1"/>
    <col min="13788" max="13790" width="9" style="63" customWidth="1"/>
    <col min="13791" max="13791" width="11" style="63" customWidth="1"/>
    <col min="13792" max="13792" width="10.6640625" style="63" customWidth="1"/>
    <col min="13793" max="13793" width="11.5546875" style="63" customWidth="1"/>
    <col min="13794" max="13795" width="8.5546875" style="63" customWidth="1"/>
    <col min="13796" max="13796" width="12.44140625" style="63" customWidth="1"/>
    <col min="13797" max="13797" width="9.5546875" style="63" customWidth="1"/>
    <col min="13798" max="13803" width="11.44140625" style="63" customWidth="1"/>
    <col min="13804" max="13804" width="8.5546875" style="63" customWidth="1"/>
    <col min="13805" max="13806" width="7" style="63" customWidth="1"/>
    <col min="13807" max="13807" width="18.44140625" style="63" customWidth="1"/>
    <col min="13808" max="13808" width="12.5546875" style="63" customWidth="1"/>
    <col min="13809" max="13809" width="9.88671875" style="63" customWidth="1"/>
    <col min="13810" max="13810" width="10.6640625" style="63" customWidth="1"/>
    <col min="13811" max="13811" width="10" style="63" customWidth="1"/>
    <col min="13812" max="13813" width="8.5546875" style="63" customWidth="1"/>
    <col min="13814" max="13814" width="8.33203125" style="63" customWidth="1"/>
    <col min="13815" max="13816" width="12.109375" style="63" customWidth="1"/>
    <col min="13817" max="13817" width="11.109375" style="63" customWidth="1"/>
    <col min="13818" max="13818" width="11.44140625" style="63" customWidth="1"/>
    <col min="13819" max="13820" width="9.109375" style="63" customWidth="1"/>
    <col min="13821" max="13821" width="11.6640625" style="63" customWidth="1"/>
    <col min="13822" max="13824" width="9.109375" style="63" customWidth="1"/>
    <col min="13825" max="13825" width="37.33203125" style="63" customWidth="1"/>
    <col min="13826" max="13826" width="21.88671875" style="63" customWidth="1"/>
    <col min="13827" max="13832" width="9.109375" style="63" customWidth="1"/>
    <col min="13833" max="13889" width="9.109375" style="63"/>
    <col min="13890" max="13890" width="43.33203125" style="63" customWidth="1"/>
    <col min="13891" max="13895" width="0" style="63" hidden="1" customWidth="1"/>
    <col min="13896" max="13896" width="5" style="63" customWidth="1"/>
    <col min="13897" max="13898" width="0" style="63" hidden="1" customWidth="1"/>
    <col min="13899" max="13899" width="5" style="63" customWidth="1"/>
    <col min="13900" max="13901" width="0" style="63" hidden="1" customWidth="1"/>
    <col min="13902" max="13902" width="5" style="63" customWidth="1"/>
    <col min="13903" max="13904" width="0" style="63" hidden="1" customWidth="1"/>
    <col min="13905" max="13905" width="5" style="63" customWidth="1"/>
    <col min="13906" max="13907" width="0" style="63" hidden="1" customWidth="1"/>
    <col min="13908" max="13908" width="5" style="63" customWidth="1"/>
    <col min="13909" max="13910" width="0" style="63" hidden="1" customWidth="1"/>
    <col min="13911" max="13911" width="5" style="63" customWidth="1"/>
    <col min="13912" max="13916" width="0" style="63" hidden="1" customWidth="1"/>
    <col min="13917" max="13917" width="6.33203125" style="63" customWidth="1"/>
    <col min="13918" max="13925" width="0" style="63" hidden="1" customWidth="1"/>
    <col min="13926" max="13926" width="5.6640625" style="63" customWidth="1"/>
    <col min="13927" max="13928" width="0" style="63" hidden="1" customWidth="1"/>
    <col min="13929" max="13929" width="6.33203125" style="63" customWidth="1"/>
    <col min="13930" max="13931" width="0" style="63" hidden="1" customWidth="1"/>
    <col min="13932" max="13932" width="5.33203125" style="63" customWidth="1"/>
    <col min="13933" max="13934" width="0" style="63" hidden="1" customWidth="1"/>
    <col min="13935" max="13935" width="4.88671875" style="63" customWidth="1"/>
    <col min="13936" max="13946" width="0" style="63" hidden="1" customWidth="1"/>
    <col min="13947" max="13947" width="5.33203125" style="63" customWidth="1"/>
    <col min="13948" max="13952" width="0" style="63" hidden="1" customWidth="1"/>
    <col min="13953" max="13953" width="5.88671875" style="63" customWidth="1"/>
    <col min="13954" max="13955" width="0" style="63" hidden="1" customWidth="1"/>
    <col min="13956" max="13956" width="5.5546875" style="63" customWidth="1"/>
    <col min="13957" max="13958" width="0" style="63" hidden="1" customWidth="1"/>
    <col min="13959" max="13959" width="5.33203125" style="63" customWidth="1"/>
    <col min="13960" max="13961" width="0" style="63" hidden="1" customWidth="1"/>
    <col min="13962" max="13962" width="6" style="63" customWidth="1"/>
    <col min="13963" max="13967" width="0" style="63" hidden="1" customWidth="1"/>
    <col min="13968" max="13968" width="5" style="63" customWidth="1"/>
    <col min="13969" max="13970" width="0" style="63" hidden="1" customWidth="1"/>
    <col min="13971" max="13971" width="5.6640625" style="63" customWidth="1"/>
    <col min="13972" max="13973" width="0" style="63" hidden="1" customWidth="1"/>
    <col min="13974" max="13974" width="6.5546875" style="63" customWidth="1"/>
    <col min="13975" max="13976" width="0" style="63" hidden="1" customWidth="1"/>
    <col min="13977" max="13977" width="5" style="63" customWidth="1"/>
    <col min="13978" max="13978" width="0" style="63" hidden="1" customWidth="1"/>
    <col min="13979" max="13979" width="6.33203125" style="63" customWidth="1"/>
    <col min="13980" max="13980" width="11" style="63" customWidth="1"/>
    <col min="13981" max="13984" width="0" style="63" hidden="1" customWidth="1"/>
    <col min="13985" max="13985" width="6.5546875" style="63" customWidth="1"/>
    <col min="13986" max="13987" width="0" style="63" hidden="1" customWidth="1"/>
    <col min="13988" max="13988" width="6.33203125" style="63" customWidth="1"/>
    <col min="13989" max="13990" width="0" style="63" hidden="1" customWidth="1"/>
    <col min="13991" max="13991" width="6.5546875" style="63" customWidth="1"/>
    <col min="13992" max="13993" width="0" style="63" hidden="1" customWidth="1"/>
    <col min="13994" max="13994" width="6.6640625" style="63" customWidth="1"/>
    <col min="13995" max="13996" width="0" style="63" hidden="1" customWidth="1"/>
    <col min="13997" max="13997" width="6.44140625" style="63" customWidth="1"/>
    <col min="13998" max="13999" width="0" style="63" hidden="1" customWidth="1"/>
    <col min="14000" max="14000" width="6.5546875" style="63" customWidth="1"/>
    <col min="14001" max="14002" width="0" style="63" hidden="1" customWidth="1"/>
    <col min="14003" max="14003" width="6.88671875" style="63" customWidth="1"/>
    <col min="14004" max="14008" width="0" style="63" hidden="1" customWidth="1"/>
    <col min="14009" max="14009" width="6.33203125" style="63" customWidth="1"/>
    <col min="14010" max="14011" width="0" style="63" hidden="1" customWidth="1"/>
    <col min="14012" max="14012" width="6.5546875" style="63" customWidth="1"/>
    <col min="14013" max="14014" width="0" style="63" hidden="1" customWidth="1"/>
    <col min="14015" max="14015" width="7.44140625" style="63" customWidth="1"/>
    <col min="14016" max="14016" width="0" style="63" hidden="1" customWidth="1"/>
    <col min="14017" max="14017" width="6.33203125" style="63" customWidth="1"/>
    <col min="14018" max="14018" width="9" style="63" customWidth="1"/>
    <col min="14019" max="14022" width="0" style="63" hidden="1" customWidth="1"/>
    <col min="14023" max="14023" width="9" style="63" customWidth="1"/>
    <col min="14024" max="14025" width="0" style="63" hidden="1" customWidth="1"/>
    <col min="14026" max="14026" width="8.6640625" style="63" customWidth="1"/>
    <col min="14027" max="14028" width="0" style="63" hidden="1" customWidth="1"/>
    <col min="14029" max="14029" width="6.5546875" style="63" customWidth="1"/>
    <col min="14030" max="14031" width="0" style="63" hidden="1" customWidth="1"/>
    <col min="14032" max="14032" width="7" style="63" customWidth="1"/>
    <col min="14033" max="14042" width="0" style="63" hidden="1" customWidth="1"/>
    <col min="14043" max="14043" width="6.33203125" style="63" customWidth="1"/>
    <col min="14044" max="14046" width="9" style="63" customWidth="1"/>
    <col min="14047" max="14047" width="11" style="63" customWidth="1"/>
    <col min="14048" max="14048" width="10.6640625" style="63" customWidth="1"/>
    <col min="14049" max="14049" width="11.5546875" style="63" customWidth="1"/>
    <col min="14050" max="14051" width="8.5546875" style="63" customWidth="1"/>
    <col min="14052" max="14052" width="12.44140625" style="63" customWidth="1"/>
    <col min="14053" max="14053" width="9.5546875" style="63" customWidth="1"/>
    <col min="14054" max="14059" width="11.44140625" style="63" customWidth="1"/>
    <col min="14060" max="14060" width="8.5546875" style="63" customWidth="1"/>
    <col min="14061" max="14062" width="7" style="63" customWidth="1"/>
    <col min="14063" max="14063" width="18.44140625" style="63" customWidth="1"/>
    <col min="14064" max="14064" width="12.5546875" style="63" customWidth="1"/>
    <col min="14065" max="14065" width="9.88671875" style="63" customWidth="1"/>
    <col min="14066" max="14066" width="10.6640625" style="63" customWidth="1"/>
    <col min="14067" max="14067" width="10" style="63" customWidth="1"/>
    <col min="14068" max="14069" width="8.5546875" style="63" customWidth="1"/>
    <col min="14070" max="14070" width="8.33203125" style="63" customWidth="1"/>
    <col min="14071" max="14072" width="12.109375" style="63" customWidth="1"/>
    <col min="14073" max="14073" width="11.109375" style="63" customWidth="1"/>
    <col min="14074" max="14074" width="11.44140625" style="63" customWidth="1"/>
    <col min="14075" max="14076" width="9.109375" style="63" customWidth="1"/>
    <col min="14077" max="14077" width="11.6640625" style="63" customWidth="1"/>
    <col min="14078" max="14080" width="9.109375" style="63" customWidth="1"/>
    <col min="14081" max="14081" width="37.33203125" style="63" customWidth="1"/>
    <col min="14082" max="14082" width="21.88671875" style="63" customWidth="1"/>
    <col min="14083" max="14088" width="9.109375" style="63" customWidth="1"/>
    <col min="14089" max="14145" width="9.109375" style="63"/>
    <col min="14146" max="14146" width="43.33203125" style="63" customWidth="1"/>
    <col min="14147" max="14151" width="0" style="63" hidden="1" customWidth="1"/>
    <col min="14152" max="14152" width="5" style="63" customWidth="1"/>
    <col min="14153" max="14154" width="0" style="63" hidden="1" customWidth="1"/>
    <col min="14155" max="14155" width="5" style="63" customWidth="1"/>
    <col min="14156" max="14157" width="0" style="63" hidden="1" customWidth="1"/>
    <col min="14158" max="14158" width="5" style="63" customWidth="1"/>
    <col min="14159" max="14160" width="0" style="63" hidden="1" customWidth="1"/>
    <col min="14161" max="14161" width="5" style="63" customWidth="1"/>
    <col min="14162" max="14163" width="0" style="63" hidden="1" customWidth="1"/>
    <col min="14164" max="14164" width="5" style="63" customWidth="1"/>
    <col min="14165" max="14166" width="0" style="63" hidden="1" customWidth="1"/>
    <col min="14167" max="14167" width="5" style="63" customWidth="1"/>
    <col min="14168" max="14172" width="0" style="63" hidden="1" customWidth="1"/>
    <col min="14173" max="14173" width="6.33203125" style="63" customWidth="1"/>
    <col min="14174" max="14181" width="0" style="63" hidden="1" customWidth="1"/>
    <col min="14182" max="14182" width="5.6640625" style="63" customWidth="1"/>
    <col min="14183" max="14184" width="0" style="63" hidden="1" customWidth="1"/>
    <col min="14185" max="14185" width="6.33203125" style="63" customWidth="1"/>
    <col min="14186" max="14187" width="0" style="63" hidden="1" customWidth="1"/>
    <col min="14188" max="14188" width="5.33203125" style="63" customWidth="1"/>
    <col min="14189" max="14190" width="0" style="63" hidden="1" customWidth="1"/>
    <col min="14191" max="14191" width="4.88671875" style="63" customWidth="1"/>
    <col min="14192" max="14202" width="0" style="63" hidden="1" customWidth="1"/>
    <col min="14203" max="14203" width="5.33203125" style="63" customWidth="1"/>
    <col min="14204" max="14208" width="0" style="63" hidden="1" customWidth="1"/>
    <col min="14209" max="14209" width="5.88671875" style="63" customWidth="1"/>
    <col min="14210" max="14211" width="0" style="63" hidden="1" customWidth="1"/>
    <col min="14212" max="14212" width="5.5546875" style="63" customWidth="1"/>
    <col min="14213" max="14214" width="0" style="63" hidden="1" customWidth="1"/>
    <col min="14215" max="14215" width="5.33203125" style="63" customWidth="1"/>
    <col min="14216" max="14217" width="0" style="63" hidden="1" customWidth="1"/>
    <col min="14218" max="14218" width="6" style="63" customWidth="1"/>
    <col min="14219" max="14223" width="0" style="63" hidden="1" customWidth="1"/>
    <col min="14224" max="14224" width="5" style="63" customWidth="1"/>
    <col min="14225" max="14226" width="0" style="63" hidden="1" customWidth="1"/>
    <col min="14227" max="14227" width="5.6640625" style="63" customWidth="1"/>
    <col min="14228" max="14229" width="0" style="63" hidden="1" customWidth="1"/>
    <col min="14230" max="14230" width="6.5546875" style="63" customWidth="1"/>
    <col min="14231" max="14232" width="0" style="63" hidden="1" customWidth="1"/>
    <col min="14233" max="14233" width="5" style="63" customWidth="1"/>
    <col min="14234" max="14234" width="0" style="63" hidden="1" customWidth="1"/>
    <col min="14235" max="14235" width="6.33203125" style="63" customWidth="1"/>
    <col min="14236" max="14236" width="11" style="63" customWidth="1"/>
    <col min="14237" max="14240" width="0" style="63" hidden="1" customWidth="1"/>
    <col min="14241" max="14241" width="6.5546875" style="63" customWidth="1"/>
    <col min="14242" max="14243" width="0" style="63" hidden="1" customWidth="1"/>
    <col min="14244" max="14244" width="6.33203125" style="63" customWidth="1"/>
    <col min="14245" max="14246" width="0" style="63" hidden="1" customWidth="1"/>
    <col min="14247" max="14247" width="6.5546875" style="63" customWidth="1"/>
    <col min="14248" max="14249" width="0" style="63" hidden="1" customWidth="1"/>
    <col min="14250" max="14250" width="6.6640625" style="63" customWidth="1"/>
    <col min="14251" max="14252" width="0" style="63" hidden="1" customWidth="1"/>
    <col min="14253" max="14253" width="6.44140625" style="63" customWidth="1"/>
    <col min="14254" max="14255" width="0" style="63" hidden="1" customWidth="1"/>
    <col min="14256" max="14256" width="6.5546875" style="63" customWidth="1"/>
    <col min="14257" max="14258" width="0" style="63" hidden="1" customWidth="1"/>
    <col min="14259" max="14259" width="6.88671875" style="63" customWidth="1"/>
    <col min="14260" max="14264" width="0" style="63" hidden="1" customWidth="1"/>
    <col min="14265" max="14265" width="6.33203125" style="63" customWidth="1"/>
    <col min="14266" max="14267" width="0" style="63" hidden="1" customWidth="1"/>
    <col min="14268" max="14268" width="6.5546875" style="63" customWidth="1"/>
    <col min="14269" max="14270" width="0" style="63" hidden="1" customWidth="1"/>
    <col min="14271" max="14271" width="7.44140625" style="63" customWidth="1"/>
    <col min="14272" max="14272" width="0" style="63" hidden="1" customWidth="1"/>
    <col min="14273" max="14273" width="6.33203125" style="63" customWidth="1"/>
    <col min="14274" max="14274" width="9" style="63" customWidth="1"/>
    <col min="14275" max="14278" width="0" style="63" hidden="1" customWidth="1"/>
    <col min="14279" max="14279" width="9" style="63" customWidth="1"/>
    <col min="14280" max="14281" width="0" style="63" hidden="1" customWidth="1"/>
    <col min="14282" max="14282" width="8.6640625" style="63" customWidth="1"/>
    <col min="14283" max="14284" width="0" style="63" hidden="1" customWidth="1"/>
    <col min="14285" max="14285" width="6.5546875" style="63" customWidth="1"/>
    <col min="14286" max="14287" width="0" style="63" hidden="1" customWidth="1"/>
    <col min="14288" max="14288" width="7" style="63" customWidth="1"/>
    <col min="14289" max="14298" width="0" style="63" hidden="1" customWidth="1"/>
    <col min="14299" max="14299" width="6.33203125" style="63" customWidth="1"/>
    <col min="14300" max="14302" width="9" style="63" customWidth="1"/>
    <col min="14303" max="14303" width="11" style="63" customWidth="1"/>
    <col min="14304" max="14304" width="10.6640625" style="63" customWidth="1"/>
    <col min="14305" max="14305" width="11.5546875" style="63" customWidth="1"/>
    <col min="14306" max="14307" width="8.5546875" style="63" customWidth="1"/>
    <col min="14308" max="14308" width="12.44140625" style="63" customWidth="1"/>
    <col min="14309" max="14309" width="9.5546875" style="63" customWidth="1"/>
    <col min="14310" max="14315" width="11.44140625" style="63" customWidth="1"/>
    <col min="14316" max="14316" width="8.5546875" style="63" customWidth="1"/>
    <col min="14317" max="14318" width="7" style="63" customWidth="1"/>
    <col min="14319" max="14319" width="18.44140625" style="63" customWidth="1"/>
    <col min="14320" max="14320" width="12.5546875" style="63" customWidth="1"/>
    <col min="14321" max="14321" width="9.88671875" style="63" customWidth="1"/>
    <col min="14322" max="14322" width="10.6640625" style="63" customWidth="1"/>
    <col min="14323" max="14323" width="10" style="63" customWidth="1"/>
    <col min="14324" max="14325" width="8.5546875" style="63" customWidth="1"/>
    <col min="14326" max="14326" width="8.33203125" style="63" customWidth="1"/>
    <col min="14327" max="14328" width="12.109375" style="63" customWidth="1"/>
    <col min="14329" max="14329" width="11.109375" style="63" customWidth="1"/>
    <col min="14330" max="14330" width="11.44140625" style="63" customWidth="1"/>
    <col min="14331" max="14332" width="9.109375" style="63" customWidth="1"/>
    <col min="14333" max="14333" width="11.6640625" style="63" customWidth="1"/>
    <col min="14334" max="14336" width="9.109375" style="63" customWidth="1"/>
    <col min="14337" max="14337" width="37.33203125" style="63" customWidth="1"/>
    <col min="14338" max="14338" width="21.88671875" style="63" customWidth="1"/>
    <col min="14339" max="14344" width="9.109375" style="63" customWidth="1"/>
    <col min="14345" max="14401" width="9.109375" style="63"/>
    <col min="14402" max="14402" width="43.33203125" style="63" customWidth="1"/>
    <col min="14403" max="14407" width="0" style="63" hidden="1" customWidth="1"/>
    <col min="14408" max="14408" width="5" style="63" customWidth="1"/>
    <col min="14409" max="14410" width="0" style="63" hidden="1" customWidth="1"/>
    <col min="14411" max="14411" width="5" style="63" customWidth="1"/>
    <col min="14412" max="14413" width="0" style="63" hidden="1" customWidth="1"/>
    <col min="14414" max="14414" width="5" style="63" customWidth="1"/>
    <col min="14415" max="14416" width="0" style="63" hidden="1" customWidth="1"/>
    <col min="14417" max="14417" width="5" style="63" customWidth="1"/>
    <col min="14418" max="14419" width="0" style="63" hidden="1" customWidth="1"/>
    <col min="14420" max="14420" width="5" style="63" customWidth="1"/>
    <col min="14421" max="14422" width="0" style="63" hidden="1" customWidth="1"/>
    <col min="14423" max="14423" width="5" style="63" customWidth="1"/>
    <col min="14424" max="14428" width="0" style="63" hidden="1" customWidth="1"/>
    <col min="14429" max="14429" width="6.33203125" style="63" customWidth="1"/>
    <col min="14430" max="14437" width="0" style="63" hidden="1" customWidth="1"/>
    <col min="14438" max="14438" width="5.6640625" style="63" customWidth="1"/>
    <col min="14439" max="14440" width="0" style="63" hidden="1" customWidth="1"/>
    <col min="14441" max="14441" width="6.33203125" style="63" customWidth="1"/>
    <col min="14442" max="14443" width="0" style="63" hidden="1" customWidth="1"/>
    <col min="14444" max="14444" width="5.33203125" style="63" customWidth="1"/>
    <col min="14445" max="14446" width="0" style="63" hidden="1" customWidth="1"/>
    <col min="14447" max="14447" width="4.88671875" style="63" customWidth="1"/>
    <col min="14448" max="14458" width="0" style="63" hidden="1" customWidth="1"/>
    <col min="14459" max="14459" width="5.33203125" style="63" customWidth="1"/>
    <col min="14460" max="14464" width="0" style="63" hidden="1" customWidth="1"/>
    <col min="14465" max="14465" width="5.88671875" style="63" customWidth="1"/>
    <col min="14466" max="14467" width="0" style="63" hidden="1" customWidth="1"/>
    <col min="14468" max="14468" width="5.5546875" style="63" customWidth="1"/>
    <col min="14469" max="14470" width="0" style="63" hidden="1" customWidth="1"/>
    <col min="14471" max="14471" width="5.33203125" style="63" customWidth="1"/>
    <col min="14472" max="14473" width="0" style="63" hidden="1" customWidth="1"/>
    <col min="14474" max="14474" width="6" style="63" customWidth="1"/>
    <col min="14475" max="14479" width="0" style="63" hidden="1" customWidth="1"/>
    <col min="14480" max="14480" width="5" style="63" customWidth="1"/>
    <col min="14481" max="14482" width="0" style="63" hidden="1" customWidth="1"/>
    <col min="14483" max="14483" width="5.6640625" style="63" customWidth="1"/>
    <col min="14484" max="14485" width="0" style="63" hidden="1" customWidth="1"/>
    <col min="14486" max="14486" width="6.5546875" style="63" customWidth="1"/>
    <col min="14487" max="14488" width="0" style="63" hidden="1" customWidth="1"/>
    <col min="14489" max="14489" width="5" style="63" customWidth="1"/>
    <col min="14490" max="14490" width="0" style="63" hidden="1" customWidth="1"/>
    <col min="14491" max="14491" width="6.33203125" style="63" customWidth="1"/>
    <col min="14492" max="14492" width="11" style="63" customWidth="1"/>
    <col min="14493" max="14496" width="0" style="63" hidden="1" customWidth="1"/>
    <col min="14497" max="14497" width="6.5546875" style="63" customWidth="1"/>
    <col min="14498" max="14499" width="0" style="63" hidden="1" customWidth="1"/>
    <col min="14500" max="14500" width="6.33203125" style="63" customWidth="1"/>
    <col min="14501" max="14502" width="0" style="63" hidden="1" customWidth="1"/>
    <col min="14503" max="14503" width="6.5546875" style="63" customWidth="1"/>
    <col min="14504" max="14505" width="0" style="63" hidden="1" customWidth="1"/>
    <col min="14506" max="14506" width="6.6640625" style="63" customWidth="1"/>
    <col min="14507" max="14508" width="0" style="63" hidden="1" customWidth="1"/>
    <col min="14509" max="14509" width="6.44140625" style="63" customWidth="1"/>
    <col min="14510" max="14511" width="0" style="63" hidden="1" customWidth="1"/>
    <col min="14512" max="14512" width="6.5546875" style="63" customWidth="1"/>
    <col min="14513" max="14514" width="0" style="63" hidden="1" customWidth="1"/>
    <col min="14515" max="14515" width="6.88671875" style="63" customWidth="1"/>
    <col min="14516" max="14520" width="0" style="63" hidden="1" customWidth="1"/>
    <col min="14521" max="14521" width="6.33203125" style="63" customWidth="1"/>
    <col min="14522" max="14523" width="0" style="63" hidden="1" customWidth="1"/>
    <col min="14524" max="14524" width="6.5546875" style="63" customWidth="1"/>
    <col min="14525" max="14526" width="0" style="63" hidden="1" customWidth="1"/>
    <col min="14527" max="14527" width="7.44140625" style="63" customWidth="1"/>
    <col min="14528" max="14528" width="0" style="63" hidden="1" customWidth="1"/>
    <col min="14529" max="14529" width="6.33203125" style="63" customWidth="1"/>
    <col min="14530" max="14530" width="9" style="63" customWidth="1"/>
    <col min="14531" max="14534" width="0" style="63" hidden="1" customWidth="1"/>
    <col min="14535" max="14535" width="9" style="63" customWidth="1"/>
    <col min="14536" max="14537" width="0" style="63" hidden="1" customWidth="1"/>
    <col min="14538" max="14538" width="8.6640625" style="63" customWidth="1"/>
    <col min="14539" max="14540" width="0" style="63" hidden="1" customWidth="1"/>
    <col min="14541" max="14541" width="6.5546875" style="63" customWidth="1"/>
    <col min="14542" max="14543" width="0" style="63" hidden="1" customWidth="1"/>
    <col min="14544" max="14544" width="7" style="63" customWidth="1"/>
    <col min="14545" max="14554" width="0" style="63" hidden="1" customWidth="1"/>
    <col min="14555" max="14555" width="6.33203125" style="63" customWidth="1"/>
    <col min="14556" max="14558" width="9" style="63" customWidth="1"/>
    <col min="14559" max="14559" width="11" style="63" customWidth="1"/>
    <col min="14560" max="14560" width="10.6640625" style="63" customWidth="1"/>
    <col min="14561" max="14561" width="11.5546875" style="63" customWidth="1"/>
    <col min="14562" max="14563" width="8.5546875" style="63" customWidth="1"/>
    <col min="14564" max="14564" width="12.44140625" style="63" customWidth="1"/>
    <col min="14565" max="14565" width="9.5546875" style="63" customWidth="1"/>
    <col min="14566" max="14571" width="11.44140625" style="63" customWidth="1"/>
    <col min="14572" max="14572" width="8.5546875" style="63" customWidth="1"/>
    <col min="14573" max="14574" width="7" style="63" customWidth="1"/>
    <col min="14575" max="14575" width="18.44140625" style="63" customWidth="1"/>
    <col min="14576" max="14576" width="12.5546875" style="63" customWidth="1"/>
    <col min="14577" max="14577" width="9.88671875" style="63" customWidth="1"/>
    <col min="14578" max="14578" width="10.6640625" style="63" customWidth="1"/>
    <col min="14579" max="14579" width="10" style="63" customWidth="1"/>
    <col min="14580" max="14581" width="8.5546875" style="63" customWidth="1"/>
    <col min="14582" max="14582" width="8.33203125" style="63" customWidth="1"/>
    <col min="14583" max="14584" width="12.109375" style="63" customWidth="1"/>
    <col min="14585" max="14585" width="11.109375" style="63" customWidth="1"/>
    <col min="14586" max="14586" width="11.44140625" style="63" customWidth="1"/>
    <col min="14587" max="14588" width="9.109375" style="63" customWidth="1"/>
    <col min="14589" max="14589" width="11.6640625" style="63" customWidth="1"/>
    <col min="14590" max="14592" width="9.109375" style="63" customWidth="1"/>
    <col min="14593" max="14593" width="37.33203125" style="63" customWidth="1"/>
    <col min="14594" max="14594" width="21.88671875" style="63" customWidth="1"/>
    <col min="14595" max="14600" width="9.109375" style="63" customWidth="1"/>
    <col min="14601" max="14657" width="9.109375" style="63"/>
    <col min="14658" max="14658" width="43.33203125" style="63" customWidth="1"/>
    <col min="14659" max="14663" width="0" style="63" hidden="1" customWidth="1"/>
    <col min="14664" max="14664" width="5" style="63" customWidth="1"/>
    <col min="14665" max="14666" width="0" style="63" hidden="1" customWidth="1"/>
    <col min="14667" max="14667" width="5" style="63" customWidth="1"/>
    <col min="14668" max="14669" width="0" style="63" hidden="1" customWidth="1"/>
    <col min="14670" max="14670" width="5" style="63" customWidth="1"/>
    <col min="14671" max="14672" width="0" style="63" hidden="1" customWidth="1"/>
    <col min="14673" max="14673" width="5" style="63" customWidth="1"/>
    <col min="14674" max="14675" width="0" style="63" hidden="1" customWidth="1"/>
    <col min="14676" max="14676" width="5" style="63" customWidth="1"/>
    <col min="14677" max="14678" width="0" style="63" hidden="1" customWidth="1"/>
    <col min="14679" max="14679" width="5" style="63" customWidth="1"/>
    <col min="14680" max="14684" width="0" style="63" hidden="1" customWidth="1"/>
    <col min="14685" max="14685" width="6.33203125" style="63" customWidth="1"/>
    <col min="14686" max="14693" width="0" style="63" hidden="1" customWidth="1"/>
    <col min="14694" max="14694" width="5.6640625" style="63" customWidth="1"/>
    <col min="14695" max="14696" width="0" style="63" hidden="1" customWidth="1"/>
    <col min="14697" max="14697" width="6.33203125" style="63" customWidth="1"/>
    <col min="14698" max="14699" width="0" style="63" hidden="1" customWidth="1"/>
    <col min="14700" max="14700" width="5.33203125" style="63" customWidth="1"/>
    <col min="14701" max="14702" width="0" style="63" hidden="1" customWidth="1"/>
    <col min="14703" max="14703" width="4.88671875" style="63" customWidth="1"/>
    <col min="14704" max="14714" width="0" style="63" hidden="1" customWidth="1"/>
    <col min="14715" max="14715" width="5.33203125" style="63" customWidth="1"/>
    <col min="14716" max="14720" width="0" style="63" hidden="1" customWidth="1"/>
    <col min="14721" max="14721" width="5.88671875" style="63" customWidth="1"/>
    <col min="14722" max="14723" width="0" style="63" hidden="1" customWidth="1"/>
    <col min="14724" max="14724" width="5.5546875" style="63" customWidth="1"/>
    <col min="14725" max="14726" width="0" style="63" hidden="1" customWidth="1"/>
    <col min="14727" max="14727" width="5.33203125" style="63" customWidth="1"/>
    <col min="14728" max="14729" width="0" style="63" hidden="1" customWidth="1"/>
    <col min="14730" max="14730" width="6" style="63" customWidth="1"/>
    <col min="14731" max="14735" width="0" style="63" hidden="1" customWidth="1"/>
    <col min="14736" max="14736" width="5" style="63" customWidth="1"/>
    <col min="14737" max="14738" width="0" style="63" hidden="1" customWidth="1"/>
    <col min="14739" max="14739" width="5.6640625" style="63" customWidth="1"/>
    <col min="14740" max="14741" width="0" style="63" hidden="1" customWidth="1"/>
    <col min="14742" max="14742" width="6.5546875" style="63" customWidth="1"/>
    <col min="14743" max="14744" width="0" style="63" hidden="1" customWidth="1"/>
    <col min="14745" max="14745" width="5" style="63" customWidth="1"/>
    <col min="14746" max="14746" width="0" style="63" hidden="1" customWidth="1"/>
    <col min="14747" max="14747" width="6.33203125" style="63" customWidth="1"/>
    <col min="14748" max="14748" width="11" style="63" customWidth="1"/>
    <col min="14749" max="14752" width="0" style="63" hidden="1" customWidth="1"/>
    <col min="14753" max="14753" width="6.5546875" style="63" customWidth="1"/>
    <col min="14754" max="14755" width="0" style="63" hidden="1" customWidth="1"/>
    <col min="14756" max="14756" width="6.33203125" style="63" customWidth="1"/>
    <col min="14757" max="14758" width="0" style="63" hidden="1" customWidth="1"/>
    <col min="14759" max="14759" width="6.5546875" style="63" customWidth="1"/>
    <col min="14760" max="14761" width="0" style="63" hidden="1" customWidth="1"/>
    <col min="14762" max="14762" width="6.6640625" style="63" customWidth="1"/>
    <col min="14763" max="14764" width="0" style="63" hidden="1" customWidth="1"/>
    <col min="14765" max="14765" width="6.44140625" style="63" customWidth="1"/>
    <col min="14766" max="14767" width="0" style="63" hidden="1" customWidth="1"/>
    <col min="14768" max="14768" width="6.5546875" style="63" customWidth="1"/>
    <col min="14769" max="14770" width="0" style="63" hidden="1" customWidth="1"/>
    <col min="14771" max="14771" width="6.88671875" style="63" customWidth="1"/>
    <col min="14772" max="14776" width="0" style="63" hidden="1" customWidth="1"/>
    <col min="14777" max="14777" width="6.33203125" style="63" customWidth="1"/>
    <col min="14778" max="14779" width="0" style="63" hidden="1" customWidth="1"/>
    <col min="14780" max="14780" width="6.5546875" style="63" customWidth="1"/>
    <col min="14781" max="14782" width="0" style="63" hidden="1" customWidth="1"/>
    <col min="14783" max="14783" width="7.44140625" style="63" customWidth="1"/>
    <col min="14784" max="14784" width="0" style="63" hidden="1" customWidth="1"/>
    <col min="14785" max="14785" width="6.33203125" style="63" customWidth="1"/>
    <col min="14786" max="14786" width="9" style="63" customWidth="1"/>
    <col min="14787" max="14790" width="0" style="63" hidden="1" customWidth="1"/>
    <col min="14791" max="14791" width="9" style="63" customWidth="1"/>
    <col min="14792" max="14793" width="0" style="63" hidden="1" customWidth="1"/>
    <col min="14794" max="14794" width="8.6640625" style="63" customWidth="1"/>
    <col min="14795" max="14796" width="0" style="63" hidden="1" customWidth="1"/>
    <col min="14797" max="14797" width="6.5546875" style="63" customWidth="1"/>
    <col min="14798" max="14799" width="0" style="63" hidden="1" customWidth="1"/>
    <col min="14800" max="14800" width="7" style="63" customWidth="1"/>
    <col min="14801" max="14810" width="0" style="63" hidden="1" customWidth="1"/>
    <col min="14811" max="14811" width="6.33203125" style="63" customWidth="1"/>
    <col min="14812" max="14814" width="9" style="63" customWidth="1"/>
    <col min="14815" max="14815" width="11" style="63" customWidth="1"/>
    <col min="14816" max="14816" width="10.6640625" style="63" customWidth="1"/>
    <col min="14817" max="14817" width="11.5546875" style="63" customWidth="1"/>
    <col min="14818" max="14819" width="8.5546875" style="63" customWidth="1"/>
    <col min="14820" max="14820" width="12.44140625" style="63" customWidth="1"/>
    <col min="14821" max="14821" width="9.5546875" style="63" customWidth="1"/>
    <col min="14822" max="14827" width="11.44140625" style="63" customWidth="1"/>
    <col min="14828" max="14828" width="8.5546875" style="63" customWidth="1"/>
    <col min="14829" max="14830" width="7" style="63" customWidth="1"/>
    <col min="14831" max="14831" width="18.44140625" style="63" customWidth="1"/>
    <col min="14832" max="14832" width="12.5546875" style="63" customWidth="1"/>
    <col min="14833" max="14833" width="9.88671875" style="63" customWidth="1"/>
    <col min="14834" max="14834" width="10.6640625" style="63" customWidth="1"/>
    <col min="14835" max="14835" width="10" style="63" customWidth="1"/>
    <col min="14836" max="14837" width="8.5546875" style="63" customWidth="1"/>
    <col min="14838" max="14838" width="8.33203125" style="63" customWidth="1"/>
    <col min="14839" max="14840" width="12.109375" style="63" customWidth="1"/>
    <col min="14841" max="14841" width="11.109375" style="63" customWidth="1"/>
    <col min="14842" max="14842" width="11.44140625" style="63" customWidth="1"/>
    <col min="14843" max="14844" width="9.109375" style="63" customWidth="1"/>
    <col min="14845" max="14845" width="11.6640625" style="63" customWidth="1"/>
    <col min="14846" max="14848" width="9.109375" style="63" customWidth="1"/>
    <col min="14849" max="14849" width="37.33203125" style="63" customWidth="1"/>
    <col min="14850" max="14850" width="21.88671875" style="63" customWidth="1"/>
    <col min="14851" max="14856" width="9.109375" style="63" customWidth="1"/>
    <col min="14857" max="14913" width="9.109375" style="63"/>
    <col min="14914" max="14914" width="43.33203125" style="63" customWidth="1"/>
    <col min="14915" max="14919" width="0" style="63" hidden="1" customWidth="1"/>
    <col min="14920" max="14920" width="5" style="63" customWidth="1"/>
    <col min="14921" max="14922" width="0" style="63" hidden="1" customWidth="1"/>
    <col min="14923" max="14923" width="5" style="63" customWidth="1"/>
    <col min="14924" max="14925" width="0" style="63" hidden="1" customWidth="1"/>
    <col min="14926" max="14926" width="5" style="63" customWidth="1"/>
    <col min="14927" max="14928" width="0" style="63" hidden="1" customWidth="1"/>
    <col min="14929" max="14929" width="5" style="63" customWidth="1"/>
    <col min="14930" max="14931" width="0" style="63" hidden="1" customWidth="1"/>
    <col min="14932" max="14932" width="5" style="63" customWidth="1"/>
    <col min="14933" max="14934" width="0" style="63" hidden="1" customWidth="1"/>
    <col min="14935" max="14935" width="5" style="63" customWidth="1"/>
    <col min="14936" max="14940" width="0" style="63" hidden="1" customWidth="1"/>
    <col min="14941" max="14941" width="6.33203125" style="63" customWidth="1"/>
    <col min="14942" max="14949" width="0" style="63" hidden="1" customWidth="1"/>
    <col min="14950" max="14950" width="5.6640625" style="63" customWidth="1"/>
    <col min="14951" max="14952" width="0" style="63" hidden="1" customWidth="1"/>
    <col min="14953" max="14953" width="6.33203125" style="63" customWidth="1"/>
    <col min="14954" max="14955" width="0" style="63" hidden="1" customWidth="1"/>
    <col min="14956" max="14956" width="5.33203125" style="63" customWidth="1"/>
    <col min="14957" max="14958" width="0" style="63" hidden="1" customWidth="1"/>
    <col min="14959" max="14959" width="4.88671875" style="63" customWidth="1"/>
    <col min="14960" max="14970" width="0" style="63" hidden="1" customWidth="1"/>
    <col min="14971" max="14971" width="5.33203125" style="63" customWidth="1"/>
    <col min="14972" max="14976" width="0" style="63" hidden="1" customWidth="1"/>
    <col min="14977" max="14977" width="5.88671875" style="63" customWidth="1"/>
    <col min="14978" max="14979" width="0" style="63" hidden="1" customWidth="1"/>
    <col min="14980" max="14980" width="5.5546875" style="63" customWidth="1"/>
    <col min="14981" max="14982" width="0" style="63" hidden="1" customWidth="1"/>
    <col min="14983" max="14983" width="5.33203125" style="63" customWidth="1"/>
    <col min="14984" max="14985" width="0" style="63" hidden="1" customWidth="1"/>
    <col min="14986" max="14986" width="6" style="63" customWidth="1"/>
    <col min="14987" max="14991" width="0" style="63" hidden="1" customWidth="1"/>
    <col min="14992" max="14992" width="5" style="63" customWidth="1"/>
    <col min="14993" max="14994" width="0" style="63" hidden="1" customWidth="1"/>
    <col min="14995" max="14995" width="5.6640625" style="63" customWidth="1"/>
    <col min="14996" max="14997" width="0" style="63" hidden="1" customWidth="1"/>
    <col min="14998" max="14998" width="6.5546875" style="63" customWidth="1"/>
    <col min="14999" max="15000" width="0" style="63" hidden="1" customWidth="1"/>
    <col min="15001" max="15001" width="5" style="63" customWidth="1"/>
    <col min="15002" max="15002" width="0" style="63" hidden="1" customWidth="1"/>
    <col min="15003" max="15003" width="6.33203125" style="63" customWidth="1"/>
    <col min="15004" max="15004" width="11" style="63" customWidth="1"/>
    <col min="15005" max="15008" width="0" style="63" hidden="1" customWidth="1"/>
    <col min="15009" max="15009" width="6.5546875" style="63" customWidth="1"/>
    <col min="15010" max="15011" width="0" style="63" hidden="1" customWidth="1"/>
    <col min="15012" max="15012" width="6.33203125" style="63" customWidth="1"/>
    <col min="15013" max="15014" width="0" style="63" hidden="1" customWidth="1"/>
    <col min="15015" max="15015" width="6.5546875" style="63" customWidth="1"/>
    <col min="15016" max="15017" width="0" style="63" hidden="1" customWidth="1"/>
    <col min="15018" max="15018" width="6.6640625" style="63" customWidth="1"/>
    <col min="15019" max="15020" width="0" style="63" hidden="1" customWidth="1"/>
    <col min="15021" max="15021" width="6.44140625" style="63" customWidth="1"/>
    <col min="15022" max="15023" width="0" style="63" hidden="1" customWidth="1"/>
    <col min="15024" max="15024" width="6.5546875" style="63" customWidth="1"/>
    <col min="15025" max="15026" width="0" style="63" hidden="1" customWidth="1"/>
    <col min="15027" max="15027" width="6.88671875" style="63" customWidth="1"/>
    <col min="15028" max="15032" width="0" style="63" hidden="1" customWidth="1"/>
    <col min="15033" max="15033" width="6.33203125" style="63" customWidth="1"/>
    <col min="15034" max="15035" width="0" style="63" hidden="1" customWidth="1"/>
    <col min="15036" max="15036" width="6.5546875" style="63" customWidth="1"/>
    <col min="15037" max="15038" width="0" style="63" hidden="1" customWidth="1"/>
    <col min="15039" max="15039" width="7.44140625" style="63" customWidth="1"/>
    <col min="15040" max="15040" width="0" style="63" hidden="1" customWidth="1"/>
    <col min="15041" max="15041" width="6.33203125" style="63" customWidth="1"/>
    <col min="15042" max="15042" width="9" style="63" customWidth="1"/>
    <col min="15043" max="15046" width="0" style="63" hidden="1" customWidth="1"/>
    <col min="15047" max="15047" width="9" style="63" customWidth="1"/>
    <col min="15048" max="15049" width="0" style="63" hidden="1" customWidth="1"/>
    <col min="15050" max="15050" width="8.6640625" style="63" customWidth="1"/>
    <col min="15051" max="15052" width="0" style="63" hidden="1" customWidth="1"/>
    <col min="15053" max="15053" width="6.5546875" style="63" customWidth="1"/>
    <col min="15054" max="15055" width="0" style="63" hidden="1" customWidth="1"/>
    <col min="15056" max="15056" width="7" style="63" customWidth="1"/>
    <col min="15057" max="15066" width="0" style="63" hidden="1" customWidth="1"/>
    <col min="15067" max="15067" width="6.33203125" style="63" customWidth="1"/>
    <col min="15068" max="15070" width="9" style="63" customWidth="1"/>
    <col min="15071" max="15071" width="11" style="63" customWidth="1"/>
    <col min="15072" max="15072" width="10.6640625" style="63" customWidth="1"/>
    <col min="15073" max="15073" width="11.5546875" style="63" customWidth="1"/>
    <col min="15074" max="15075" width="8.5546875" style="63" customWidth="1"/>
    <col min="15076" max="15076" width="12.44140625" style="63" customWidth="1"/>
    <col min="15077" max="15077" width="9.5546875" style="63" customWidth="1"/>
    <col min="15078" max="15083" width="11.44140625" style="63" customWidth="1"/>
    <col min="15084" max="15084" width="8.5546875" style="63" customWidth="1"/>
    <col min="15085" max="15086" width="7" style="63" customWidth="1"/>
    <col min="15087" max="15087" width="18.44140625" style="63" customWidth="1"/>
    <col min="15088" max="15088" width="12.5546875" style="63" customWidth="1"/>
    <col min="15089" max="15089" width="9.88671875" style="63" customWidth="1"/>
    <col min="15090" max="15090" width="10.6640625" style="63" customWidth="1"/>
    <col min="15091" max="15091" width="10" style="63" customWidth="1"/>
    <col min="15092" max="15093" width="8.5546875" style="63" customWidth="1"/>
    <col min="15094" max="15094" width="8.33203125" style="63" customWidth="1"/>
    <col min="15095" max="15096" width="12.109375" style="63" customWidth="1"/>
    <col min="15097" max="15097" width="11.109375" style="63" customWidth="1"/>
    <col min="15098" max="15098" width="11.44140625" style="63" customWidth="1"/>
    <col min="15099" max="15100" width="9.109375" style="63" customWidth="1"/>
    <col min="15101" max="15101" width="11.6640625" style="63" customWidth="1"/>
    <col min="15102" max="15104" width="9.109375" style="63" customWidth="1"/>
    <col min="15105" max="15105" width="37.33203125" style="63" customWidth="1"/>
    <col min="15106" max="15106" width="21.88671875" style="63" customWidth="1"/>
    <col min="15107" max="15112" width="9.109375" style="63" customWidth="1"/>
    <col min="15113" max="15169" width="9.109375" style="63"/>
    <col min="15170" max="15170" width="43.33203125" style="63" customWidth="1"/>
    <col min="15171" max="15175" width="0" style="63" hidden="1" customWidth="1"/>
    <col min="15176" max="15176" width="5" style="63" customWidth="1"/>
    <col min="15177" max="15178" width="0" style="63" hidden="1" customWidth="1"/>
    <col min="15179" max="15179" width="5" style="63" customWidth="1"/>
    <col min="15180" max="15181" width="0" style="63" hidden="1" customWidth="1"/>
    <col min="15182" max="15182" width="5" style="63" customWidth="1"/>
    <col min="15183" max="15184" width="0" style="63" hidden="1" customWidth="1"/>
    <col min="15185" max="15185" width="5" style="63" customWidth="1"/>
    <col min="15186" max="15187" width="0" style="63" hidden="1" customWidth="1"/>
    <col min="15188" max="15188" width="5" style="63" customWidth="1"/>
    <col min="15189" max="15190" width="0" style="63" hidden="1" customWidth="1"/>
    <col min="15191" max="15191" width="5" style="63" customWidth="1"/>
    <col min="15192" max="15196" width="0" style="63" hidden="1" customWidth="1"/>
    <col min="15197" max="15197" width="6.33203125" style="63" customWidth="1"/>
    <col min="15198" max="15205" width="0" style="63" hidden="1" customWidth="1"/>
    <col min="15206" max="15206" width="5.6640625" style="63" customWidth="1"/>
    <col min="15207" max="15208" width="0" style="63" hidden="1" customWidth="1"/>
    <col min="15209" max="15209" width="6.33203125" style="63" customWidth="1"/>
    <col min="15210" max="15211" width="0" style="63" hidden="1" customWidth="1"/>
    <col min="15212" max="15212" width="5.33203125" style="63" customWidth="1"/>
    <col min="15213" max="15214" width="0" style="63" hidden="1" customWidth="1"/>
    <col min="15215" max="15215" width="4.88671875" style="63" customWidth="1"/>
    <col min="15216" max="15226" width="0" style="63" hidden="1" customWidth="1"/>
    <col min="15227" max="15227" width="5.33203125" style="63" customWidth="1"/>
    <col min="15228" max="15232" width="0" style="63" hidden="1" customWidth="1"/>
    <col min="15233" max="15233" width="5.88671875" style="63" customWidth="1"/>
    <col min="15234" max="15235" width="0" style="63" hidden="1" customWidth="1"/>
    <col min="15236" max="15236" width="5.5546875" style="63" customWidth="1"/>
    <col min="15237" max="15238" width="0" style="63" hidden="1" customWidth="1"/>
    <col min="15239" max="15239" width="5.33203125" style="63" customWidth="1"/>
    <col min="15240" max="15241" width="0" style="63" hidden="1" customWidth="1"/>
    <col min="15242" max="15242" width="6" style="63" customWidth="1"/>
    <col min="15243" max="15247" width="0" style="63" hidden="1" customWidth="1"/>
    <col min="15248" max="15248" width="5" style="63" customWidth="1"/>
    <col min="15249" max="15250" width="0" style="63" hidden="1" customWidth="1"/>
    <col min="15251" max="15251" width="5.6640625" style="63" customWidth="1"/>
    <col min="15252" max="15253" width="0" style="63" hidden="1" customWidth="1"/>
    <col min="15254" max="15254" width="6.5546875" style="63" customWidth="1"/>
    <col min="15255" max="15256" width="0" style="63" hidden="1" customWidth="1"/>
    <col min="15257" max="15257" width="5" style="63" customWidth="1"/>
    <col min="15258" max="15258" width="0" style="63" hidden="1" customWidth="1"/>
    <col min="15259" max="15259" width="6.33203125" style="63" customWidth="1"/>
    <col min="15260" max="15260" width="11" style="63" customWidth="1"/>
    <col min="15261" max="15264" width="0" style="63" hidden="1" customWidth="1"/>
    <col min="15265" max="15265" width="6.5546875" style="63" customWidth="1"/>
    <col min="15266" max="15267" width="0" style="63" hidden="1" customWidth="1"/>
    <col min="15268" max="15268" width="6.33203125" style="63" customWidth="1"/>
    <col min="15269" max="15270" width="0" style="63" hidden="1" customWidth="1"/>
    <col min="15271" max="15271" width="6.5546875" style="63" customWidth="1"/>
    <col min="15272" max="15273" width="0" style="63" hidden="1" customWidth="1"/>
    <col min="15274" max="15274" width="6.6640625" style="63" customWidth="1"/>
    <col min="15275" max="15276" width="0" style="63" hidden="1" customWidth="1"/>
    <col min="15277" max="15277" width="6.44140625" style="63" customWidth="1"/>
    <col min="15278" max="15279" width="0" style="63" hidden="1" customWidth="1"/>
    <col min="15280" max="15280" width="6.5546875" style="63" customWidth="1"/>
    <col min="15281" max="15282" width="0" style="63" hidden="1" customWidth="1"/>
    <col min="15283" max="15283" width="6.88671875" style="63" customWidth="1"/>
    <col min="15284" max="15288" width="0" style="63" hidden="1" customWidth="1"/>
    <col min="15289" max="15289" width="6.33203125" style="63" customWidth="1"/>
    <col min="15290" max="15291" width="0" style="63" hidden="1" customWidth="1"/>
    <col min="15292" max="15292" width="6.5546875" style="63" customWidth="1"/>
    <col min="15293" max="15294" width="0" style="63" hidden="1" customWidth="1"/>
    <col min="15295" max="15295" width="7.44140625" style="63" customWidth="1"/>
    <col min="15296" max="15296" width="0" style="63" hidden="1" customWidth="1"/>
    <col min="15297" max="15297" width="6.33203125" style="63" customWidth="1"/>
    <col min="15298" max="15298" width="9" style="63" customWidth="1"/>
    <col min="15299" max="15302" width="0" style="63" hidden="1" customWidth="1"/>
    <col min="15303" max="15303" width="9" style="63" customWidth="1"/>
    <col min="15304" max="15305" width="0" style="63" hidden="1" customWidth="1"/>
    <col min="15306" max="15306" width="8.6640625" style="63" customWidth="1"/>
    <col min="15307" max="15308" width="0" style="63" hidden="1" customWidth="1"/>
    <col min="15309" max="15309" width="6.5546875" style="63" customWidth="1"/>
    <col min="15310" max="15311" width="0" style="63" hidden="1" customWidth="1"/>
    <col min="15312" max="15312" width="7" style="63" customWidth="1"/>
    <col min="15313" max="15322" width="0" style="63" hidden="1" customWidth="1"/>
    <col min="15323" max="15323" width="6.33203125" style="63" customWidth="1"/>
    <col min="15324" max="15326" width="9" style="63" customWidth="1"/>
    <col min="15327" max="15327" width="11" style="63" customWidth="1"/>
    <col min="15328" max="15328" width="10.6640625" style="63" customWidth="1"/>
    <col min="15329" max="15329" width="11.5546875" style="63" customWidth="1"/>
    <col min="15330" max="15331" width="8.5546875" style="63" customWidth="1"/>
    <col min="15332" max="15332" width="12.44140625" style="63" customWidth="1"/>
    <col min="15333" max="15333" width="9.5546875" style="63" customWidth="1"/>
    <col min="15334" max="15339" width="11.44140625" style="63" customWidth="1"/>
    <col min="15340" max="15340" width="8.5546875" style="63" customWidth="1"/>
    <col min="15341" max="15342" width="7" style="63" customWidth="1"/>
    <col min="15343" max="15343" width="18.44140625" style="63" customWidth="1"/>
    <col min="15344" max="15344" width="12.5546875" style="63" customWidth="1"/>
    <col min="15345" max="15345" width="9.88671875" style="63" customWidth="1"/>
    <col min="15346" max="15346" width="10.6640625" style="63" customWidth="1"/>
    <col min="15347" max="15347" width="10" style="63" customWidth="1"/>
    <col min="15348" max="15349" width="8.5546875" style="63" customWidth="1"/>
    <col min="15350" max="15350" width="8.33203125" style="63" customWidth="1"/>
    <col min="15351" max="15352" width="12.109375" style="63" customWidth="1"/>
    <col min="15353" max="15353" width="11.109375" style="63" customWidth="1"/>
    <col min="15354" max="15354" width="11.44140625" style="63" customWidth="1"/>
    <col min="15355" max="15356" width="9.109375" style="63" customWidth="1"/>
    <col min="15357" max="15357" width="11.6640625" style="63" customWidth="1"/>
    <col min="15358" max="15360" width="9.109375" style="63" customWidth="1"/>
    <col min="15361" max="15361" width="37.33203125" style="63" customWidth="1"/>
    <col min="15362" max="15362" width="21.88671875" style="63" customWidth="1"/>
    <col min="15363" max="15368" width="9.109375" style="63" customWidth="1"/>
    <col min="15369" max="15425" width="9.109375" style="63"/>
    <col min="15426" max="15426" width="43.33203125" style="63" customWidth="1"/>
    <col min="15427" max="15431" width="0" style="63" hidden="1" customWidth="1"/>
    <col min="15432" max="15432" width="5" style="63" customWidth="1"/>
    <col min="15433" max="15434" width="0" style="63" hidden="1" customWidth="1"/>
    <col min="15435" max="15435" width="5" style="63" customWidth="1"/>
    <col min="15436" max="15437" width="0" style="63" hidden="1" customWidth="1"/>
    <col min="15438" max="15438" width="5" style="63" customWidth="1"/>
    <col min="15439" max="15440" width="0" style="63" hidden="1" customWidth="1"/>
    <col min="15441" max="15441" width="5" style="63" customWidth="1"/>
    <col min="15442" max="15443" width="0" style="63" hidden="1" customWidth="1"/>
    <col min="15444" max="15444" width="5" style="63" customWidth="1"/>
    <col min="15445" max="15446" width="0" style="63" hidden="1" customWidth="1"/>
    <col min="15447" max="15447" width="5" style="63" customWidth="1"/>
    <col min="15448" max="15452" width="0" style="63" hidden="1" customWidth="1"/>
    <col min="15453" max="15453" width="6.33203125" style="63" customWidth="1"/>
    <col min="15454" max="15461" width="0" style="63" hidden="1" customWidth="1"/>
    <col min="15462" max="15462" width="5.6640625" style="63" customWidth="1"/>
    <col min="15463" max="15464" width="0" style="63" hidden="1" customWidth="1"/>
    <col min="15465" max="15465" width="6.33203125" style="63" customWidth="1"/>
    <col min="15466" max="15467" width="0" style="63" hidden="1" customWidth="1"/>
    <col min="15468" max="15468" width="5.33203125" style="63" customWidth="1"/>
    <col min="15469" max="15470" width="0" style="63" hidden="1" customWidth="1"/>
    <col min="15471" max="15471" width="4.88671875" style="63" customWidth="1"/>
    <col min="15472" max="15482" width="0" style="63" hidden="1" customWidth="1"/>
    <col min="15483" max="15483" width="5.33203125" style="63" customWidth="1"/>
    <col min="15484" max="15488" width="0" style="63" hidden="1" customWidth="1"/>
    <col min="15489" max="15489" width="5.88671875" style="63" customWidth="1"/>
    <col min="15490" max="15491" width="0" style="63" hidden="1" customWidth="1"/>
    <col min="15492" max="15492" width="5.5546875" style="63" customWidth="1"/>
    <col min="15493" max="15494" width="0" style="63" hidden="1" customWidth="1"/>
    <col min="15495" max="15495" width="5.33203125" style="63" customWidth="1"/>
    <col min="15496" max="15497" width="0" style="63" hidden="1" customWidth="1"/>
    <col min="15498" max="15498" width="6" style="63" customWidth="1"/>
    <col min="15499" max="15503" width="0" style="63" hidden="1" customWidth="1"/>
    <col min="15504" max="15504" width="5" style="63" customWidth="1"/>
    <col min="15505" max="15506" width="0" style="63" hidden="1" customWidth="1"/>
    <col min="15507" max="15507" width="5.6640625" style="63" customWidth="1"/>
    <col min="15508" max="15509" width="0" style="63" hidden="1" customWidth="1"/>
    <col min="15510" max="15510" width="6.5546875" style="63" customWidth="1"/>
    <col min="15511" max="15512" width="0" style="63" hidden="1" customWidth="1"/>
    <col min="15513" max="15513" width="5" style="63" customWidth="1"/>
    <col min="15514" max="15514" width="0" style="63" hidden="1" customWidth="1"/>
    <col min="15515" max="15515" width="6.33203125" style="63" customWidth="1"/>
    <col min="15516" max="15516" width="11" style="63" customWidth="1"/>
    <col min="15517" max="15520" width="0" style="63" hidden="1" customWidth="1"/>
    <col min="15521" max="15521" width="6.5546875" style="63" customWidth="1"/>
    <col min="15522" max="15523" width="0" style="63" hidden="1" customWidth="1"/>
    <col min="15524" max="15524" width="6.33203125" style="63" customWidth="1"/>
    <col min="15525" max="15526" width="0" style="63" hidden="1" customWidth="1"/>
    <col min="15527" max="15527" width="6.5546875" style="63" customWidth="1"/>
    <col min="15528" max="15529" width="0" style="63" hidden="1" customWidth="1"/>
    <col min="15530" max="15530" width="6.6640625" style="63" customWidth="1"/>
    <col min="15531" max="15532" width="0" style="63" hidden="1" customWidth="1"/>
    <col min="15533" max="15533" width="6.44140625" style="63" customWidth="1"/>
    <col min="15534" max="15535" width="0" style="63" hidden="1" customWidth="1"/>
    <col min="15536" max="15536" width="6.5546875" style="63" customWidth="1"/>
    <col min="15537" max="15538" width="0" style="63" hidden="1" customWidth="1"/>
    <col min="15539" max="15539" width="6.88671875" style="63" customWidth="1"/>
    <col min="15540" max="15544" width="0" style="63" hidden="1" customWidth="1"/>
    <col min="15545" max="15545" width="6.33203125" style="63" customWidth="1"/>
    <col min="15546" max="15547" width="0" style="63" hidden="1" customWidth="1"/>
    <col min="15548" max="15548" width="6.5546875" style="63" customWidth="1"/>
    <col min="15549" max="15550" width="0" style="63" hidden="1" customWidth="1"/>
    <col min="15551" max="15551" width="7.44140625" style="63" customWidth="1"/>
    <col min="15552" max="15552" width="0" style="63" hidden="1" customWidth="1"/>
    <col min="15553" max="15553" width="6.33203125" style="63" customWidth="1"/>
    <col min="15554" max="15554" width="9" style="63" customWidth="1"/>
    <col min="15555" max="15558" width="0" style="63" hidden="1" customWidth="1"/>
    <col min="15559" max="15559" width="9" style="63" customWidth="1"/>
    <col min="15560" max="15561" width="0" style="63" hidden="1" customWidth="1"/>
    <col min="15562" max="15562" width="8.6640625" style="63" customWidth="1"/>
    <col min="15563" max="15564" width="0" style="63" hidden="1" customWidth="1"/>
    <col min="15565" max="15565" width="6.5546875" style="63" customWidth="1"/>
    <col min="15566" max="15567" width="0" style="63" hidden="1" customWidth="1"/>
    <col min="15568" max="15568" width="7" style="63" customWidth="1"/>
    <col min="15569" max="15578" width="0" style="63" hidden="1" customWidth="1"/>
    <col min="15579" max="15579" width="6.33203125" style="63" customWidth="1"/>
    <col min="15580" max="15582" width="9" style="63" customWidth="1"/>
    <col min="15583" max="15583" width="11" style="63" customWidth="1"/>
    <col min="15584" max="15584" width="10.6640625" style="63" customWidth="1"/>
    <col min="15585" max="15585" width="11.5546875" style="63" customWidth="1"/>
    <col min="15586" max="15587" width="8.5546875" style="63" customWidth="1"/>
    <col min="15588" max="15588" width="12.44140625" style="63" customWidth="1"/>
    <col min="15589" max="15589" width="9.5546875" style="63" customWidth="1"/>
    <col min="15590" max="15595" width="11.44140625" style="63" customWidth="1"/>
    <col min="15596" max="15596" width="8.5546875" style="63" customWidth="1"/>
    <col min="15597" max="15598" width="7" style="63" customWidth="1"/>
    <col min="15599" max="15599" width="18.44140625" style="63" customWidth="1"/>
    <col min="15600" max="15600" width="12.5546875" style="63" customWidth="1"/>
    <col min="15601" max="15601" width="9.88671875" style="63" customWidth="1"/>
    <col min="15602" max="15602" width="10.6640625" style="63" customWidth="1"/>
    <col min="15603" max="15603" width="10" style="63" customWidth="1"/>
    <col min="15604" max="15605" width="8.5546875" style="63" customWidth="1"/>
    <col min="15606" max="15606" width="8.33203125" style="63" customWidth="1"/>
    <col min="15607" max="15608" width="12.109375" style="63" customWidth="1"/>
    <col min="15609" max="15609" width="11.109375" style="63" customWidth="1"/>
    <col min="15610" max="15610" width="11.44140625" style="63" customWidth="1"/>
    <col min="15611" max="15612" width="9.109375" style="63" customWidth="1"/>
    <col min="15613" max="15613" width="11.6640625" style="63" customWidth="1"/>
    <col min="15614" max="15616" width="9.109375" style="63" customWidth="1"/>
    <col min="15617" max="15617" width="37.33203125" style="63" customWidth="1"/>
    <col min="15618" max="15618" width="21.88671875" style="63" customWidth="1"/>
    <col min="15619" max="15624" width="9.109375" style="63" customWidth="1"/>
    <col min="15625" max="15681" width="9.109375" style="63"/>
    <col min="15682" max="15682" width="43.33203125" style="63" customWidth="1"/>
    <col min="15683" max="15687" width="0" style="63" hidden="1" customWidth="1"/>
    <col min="15688" max="15688" width="5" style="63" customWidth="1"/>
    <col min="15689" max="15690" width="0" style="63" hidden="1" customWidth="1"/>
    <col min="15691" max="15691" width="5" style="63" customWidth="1"/>
    <col min="15692" max="15693" width="0" style="63" hidden="1" customWidth="1"/>
    <col min="15694" max="15694" width="5" style="63" customWidth="1"/>
    <col min="15695" max="15696" width="0" style="63" hidden="1" customWidth="1"/>
    <col min="15697" max="15697" width="5" style="63" customWidth="1"/>
    <col min="15698" max="15699" width="0" style="63" hidden="1" customWidth="1"/>
    <col min="15700" max="15700" width="5" style="63" customWidth="1"/>
    <col min="15701" max="15702" width="0" style="63" hidden="1" customWidth="1"/>
    <col min="15703" max="15703" width="5" style="63" customWidth="1"/>
    <col min="15704" max="15708" width="0" style="63" hidden="1" customWidth="1"/>
    <col min="15709" max="15709" width="6.33203125" style="63" customWidth="1"/>
    <col min="15710" max="15717" width="0" style="63" hidden="1" customWidth="1"/>
    <col min="15718" max="15718" width="5.6640625" style="63" customWidth="1"/>
    <col min="15719" max="15720" width="0" style="63" hidden="1" customWidth="1"/>
    <col min="15721" max="15721" width="6.33203125" style="63" customWidth="1"/>
    <col min="15722" max="15723" width="0" style="63" hidden="1" customWidth="1"/>
    <col min="15724" max="15724" width="5.33203125" style="63" customWidth="1"/>
    <col min="15725" max="15726" width="0" style="63" hidden="1" customWidth="1"/>
    <col min="15727" max="15727" width="4.88671875" style="63" customWidth="1"/>
    <col min="15728" max="15738" width="0" style="63" hidden="1" customWidth="1"/>
    <col min="15739" max="15739" width="5.33203125" style="63" customWidth="1"/>
    <col min="15740" max="15744" width="0" style="63" hidden="1" customWidth="1"/>
    <col min="15745" max="15745" width="5.88671875" style="63" customWidth="1"/>
    <col min="15746" max="15747" width="0" style="63" hidden="1" customWidth="1"/>
    <col min="15748" max="15748" width="5.5546875" style="63" customWidth="1"/>
    <col min="15749" max="15750" width="0" style="63" hidden="1" customWidth="1"/>
    <col min="15751" max="15751" width="5.33203125" style="63" customWidth="1"/>
    <col min="15752" max="15753" width="0" style="63" hidden="1" customWidth="1"/>
    <col min="15754" max="15754" width="6" style="63" customWidth="1"/>
    <col min="15755" max="15759" width="0" style="63" hidden="1" customWidth="1"/>
    <col min="15760" max="15760" width="5" style="63" customWidth="1"/>
    <col min="15761" max="15762" width="0" style="63" hidden="1" customWidth="1"/>
    <col min="15763" max="15763" width="5.6640625" style="63" customWidth="1"/>
    <col min="15764" max="15765" width="0" style="63" hidden="1" customWidth="1"/>
    <col min="15766" max="15766" width="6.5546875" style="63" customWidth="1"/>
    <col min="15767" max="15768" width="0" style="63" hidden="1" customWidth="1"/>
    <col min="15769" max="15769" width="5" style="63" customWidth="1"/>
    <col min="15770" max="15770" width="0" style="63" hidden="1" customWidth="1"/>
    <col min="15771" max="15771" width="6.33203125" style="63" customWidth="1"/>
    <col min="15772" max="15772" width="11" style="63" customWidth="1"/>
    <col min="15773" max="15776" width="0" style="63" hidden="1" customWidth="1"/>
    <col min="15777" max="15777" width="6.5546875" style="63" customWidth="1"/>
    <col min="15778" max="15779" width="0" style="63" hidden="1" customWidth="1"/>
    <col min="15780" max="15780" width="6.33203125" style="63" customWidth="1"/>
    <col min="15781" max="15782" width="0" style="63" hidden="1" customWidth="1"/>
    <col min="15783" max="15783" width="6.5546875" style="63" customWidth="1"/>
    <col min="15784" max="15785" width="0" style="63" hidden="1" customWidth="1"/>
    <col min="15786" max="15786" width="6.6640625" style="63" customWidth="1"/>
    <col min="15787" max="15788" width="0" style="63" hidden="1" customWidth="1"/>
    <col min="15789" max="15789" width="6.44140625" style="63" customWidth="1"/>
    <col min="15790" max="15791" width="0" style="63" hidden="1" customWidth="1"/>
    <col min="15792" max="15792" width="6.5546875" style="63" customWidth="1"/>
    <col min="15793" max="15794" width="0" style="63" hidden="1" customWidth="1"/>
    <col min="15795" max="15795" width="6.88671875" style="63" customWidth="1"/>
    <col min="15796" max="15800" width="0" style="63" hidden="1" customWidth="1"/>
    <col min="15801" max="15801" width="6.33203125" style="63" customWidth="1"/>
    <col min="15802" max="15803" width="0" style="63" hidden="1" customWidth="1"/>
    <col min="15804" max="15804" width="6.5546875" style="63" customWidth="1"/>
    <col min="15805" max="15806" width="0" style="63" hidden="1" customWidth="1"/>
    <col min="15807" max="15807" width="7.44140625" style="63" customWidth="1"/>
    <col min="15808" max="15808" width="0" style="63" hidden="1" customWidth="1"/>
    <col min="15809" max="15809" width="6.33203125" style="63" customWidth="1"/>
    <col min="15810" max="15810" width="9" style="63" customWidth="1"/>
    <col min="15811" max="15814" width="0" style="63" hidden="1" customWidth="1"/>
    <col min="15815" max="15815" width="9" style="63" customWidth="1"/>
    <col min="15816" max="15817" width="0" style="63" hidden="1" customWidth="1"/>
    <col min="15818" max="15818" width="8.6640625" style="63" customWidth="1"/>
    <col min="15819" max="15820" width="0" style="63" hidden="1" customWidth="1"/>
    <col min="15821" max="15821" width="6.5546875" style="63" customWidth="1"/>
    <col min="15822" max="15823" width="0" style="63" hidden="1" customWidth="1"/>
    <col min="15824" max="15824" width="7" style="63" customWidth="1"/>
    <col min="15825" max="15834" width="0" style="63" hidden="1" customWidth="1"/>
    <col min="15835" max="15835" width="6.33203125" style="63" customWidth="1"/>
    <col min="15836" max="15838" width="9" style="63" customWidth="1"/>
    <col min="15839" max="15839" width="11" style="63" customWidth="1"/>
    <col min="15840" max="15840" width="10.6640625" style="63" customWidth="1"/>
    <col min="15841" max="15841" width="11.5546875" style="63" customWidth="1"/>
    <col min="15842" max="15843" width="8.5546875" style="63" customWidth="1"/>
    <col min="15844" max="15844" width="12.44140625" style="63" customWidth="1"/>
    <col min="15845" max="15845" width="9.5546875" style="63" customWidth="1"/>
    <col min="15846" max="15851" width="11.44140625" style="63" customWidth="1"/>
    <col min="15852" max="15852" width="8.5546875" style="63" customWidth="1"/>
    <col min="15853" max="15854" width="7" style="63" customWidth="1"/>
    <col min="15855" max="15855" width="18.44140625" style="63" customWidth="1"/>
    <col min="15856" max="15856" width="12.5546875" style="63" customWidth="1"/>
    <col min="15857" max="15857" width="9.88671875" style="63" customWidth="1"/>
    <col min="15858" max="15858" width="10.6640625" style="63" customWidth="1"/>
    <col min="15859" max="15859" width="10" style="63" customWidth="1"/>
    <col min="15860" max="15861" width="8.5546875" style="63" customWidth="1"/>
    <col min="15862" max="15862" width="8.33203125" style="63" customWidth="1"/>
    <col min="15863" max="15864" width="12.109375" style="63" customWidth="1"/>
    <col min="15865" max="15865" width="11.109375" style="63" customWidth="1"/>
    <col min="15866" max="15866" width="11.44140625" style="63" customWidth="1"/>
    <col min="15867" max="15868" width="9.109375" style="63" customWidth="1"/>
    <col min="15869" max="15869" width="11.6640625" style="63" customWidth="1"/>
    <col min="15870" max="15872" width="9.109375" style="63" customWidth="1"/>
    <col min="15873" max="15873" width="37.33203125" style="63" customWidth="1"/>
    <col min="15874" max="15874" width="21.88671875" style="63" customWidth="1"/>
    <col min="15875" max="15880" width="9.109375" style="63" customWidth="1"/>
    <col min="15881" max="15937" width="9.109375" style="63"/>
    <col min="15938" max="15938" width="43.33203125" style="63" customWidth="1"/>
    <col min="15939" max="15943" width="0" style="63" hidden="1" customWidth="1"/>
    <col min="15944" max="15944" width="5" style="63" customWidth="1"/>
    <col min="15945" max="15946" width="0" style="63" hidden="1" customWidth="1"/>
    <col min="15947" max="15947" width="5" style="63" customWidth="1"/>
    <col min="15948" max="15949" width="0" style="63" hidden="1" customWidth="1"/>
    <col min="15950" max="15950" width="5" style="63" customWidth="1"/>
    <col min="15951" max="15952" width="0" style="63" hidden="1" customWidth="1"/>
    <col min="15953" max="15953" width="5" style="63" customWidth="1"/>
    <col min="15954" max="15955" width="0" style="63" hidden="1" customWidth="1"/>
    <col min="15956" max="15956" width="5" style="63" customWidth="1"/>
    <col min="15957" max="15958" width="0" style="63" hidden="1" customWidth="1"/>
    <col min="15959" max="15959" width="5" style="63" customWidth="1"/>
    <col min="15960" max="15964" width="0" style="63" hidden="1" customWidth="1"/>
    <col min="15965" max="15965" width="6.33203125" style="63" customWidth="1"/>
    <col min="15966" max="15973" width="0" style="63" hidden="1" customWidth="1"/>
    <col min="15974" max="15974" width="5.6640625" style="63" customWidth="1"/>
    <col min="15975" max="15976" width="0" style="63" hidden="1" customWidth="1"/>
    <col min="15977" max="15977" width="6.33203125" style="63" customWidth="1"/>
    <col min="15978" max="15979" width="0" style="63" hidden="1" customWidth="1"/>
    <col min="15980" max="15980" width="5.33203125" style="63" customWidth="1"/>
    <col min="15981" max="15982" width="0" style="63" hidden="1" customWidth="1"/>
    <col min="15983" max="15983" width="4.88671875" style="63" customWidth="1"/>
    <col min="15984" max="15994" width="0" style="63" hidden="1" customWidth="1"/>
    <col min="15995" max="15995" width="5.33203125" style="63" customWidth="1"/>
    <col min="15996" max="16000" width="0" style="63" hidden="1" customWidth="1"/>
    <col min="16001" max="16001" width="5.88671875" style="63" customWidth="1"/>
    <col min="16002" max="16003" width="0" style="63" hidden="1" customWidth="1"/>
    <col min="16004" max="16004" width="5.5546875" style="63" customWidth="1"/>
    <col min="16005" max="16006" width="0" style="63" hidden="1" customWidth="1"/>
    <col min="16007" max="16007" width="5.33203125" style="63" customWidth="1"/>
    <col min="16008" max="16009" width="0" style="63" hidden="1" customWidth="1"/>
    <col min="16010" max="16010" width="6" style="63" customWidth="1"/>
    <col min="16011" max="16015" width="0" style="63" hidden="1" customWidth="1"/>
    <col min="16016" max="16016" width="5" style="63" customWidth="1"/>
    <col min="16017" max="16018" width="0" style="63" hidden="1" customWidth="1"/>
    <col min="16019" max="16019" width="5.6640625" style="63" customWidth="1"/>
    <col min="16020" max="16021" width="0" style="63" hidden="1" customWidth="1"/>
    <col min="16022" max="16022" width="6.5546875" style="63" customWidth="1"/>
    <col min="16023" max="16024" width="0" style="63" hidden="1" customWidth="1"/>
    <col min="16025" max="16025" width="5" style="63" customWidth="1"/>
    <col min="16026" max="16026" width="0" style="63" hidden="1" customWidth="1"/>
    <col min="16027" max="16027" width="6.33203125" style="63" customWidth="1"/>
    <col min="16028" max="16028" width="11" style="63" customWidth="1"/>
    <col min="16029" max="16032" width="0" style="63" hidden="1" customWidth="1"/>
    <col min="16033" max="16033" width="6.5546875" style="63" customWidth="1"/>
    <col min="16034" max="16035" width="0" style="63" hidden="1" customWidth="1"/>
    <col min="16036" max="16036" width="6.33203125" style="63" customWidth="1"/>
    <col min="16037" max="16038" width="0" style="63" hidden="1" customWidth="1"/>
    <col min="16039" max="16039" width="6.5546875" style="63" customWidth="1"/>
    <col min="16040" max="16041" width="0" style="63" hidden="1" customWidth="1"/>
    <col min="16042" max="16042" width="6.6640625" style="63" customWidth="1"/>
    <col min="16043" max="16044" width="0" style="63" hidden="1" customWidth="1"/>
    <col min="16045" max="16045" width="6.44140625" style="63" customWidth="1"/>
    <col min="16046" max="16047" width="0" style="63" hidden="1" customWidth="1"/>
    <col min="16048" max="16048" width="6.5546875" style="63" customWidth="1"/>
    <col min="16049" max="16050" width="0" style="63" hidden="1" customWidth="1"/>
    <col min="16051" max="16051" width="6.88671875" style="63" customWidth="1"/>
    <col min="16052" max="16056" width="0" style="63" hidden="1" customWidth="1"/>
    <col min="16057" max="16057" width="6.33203125" style="63" customWidth="1"/>
    <col min="16058" max="16059" width="0" style="63" hidden="1" customWidth="1"/>
    <col min="16060" max="16060" width="6.5546875" style="63" customWidth="1"/>
    <col min="16061" max="16062" width="0" style="63" hidden="1" customWidth="1"/>
    <col min="16063" max="16063" width="7.44140625" style="63" customWidth="1"/>
    <col min="16064" max="16064" width="0" style="63" hidden="1" customWidth="1"/>
    <col min="16065" max="16065" width="6.33203125" style="63" customWidth="1"/>
    <col min="16066" max="16066" width="9" style="63" customWidth="1"/>
    <col min="16067" max="16070" width="0" style="63" hidden="1" customWidth="1"/>
    <col min="16071" max="16071" width="9" style="63" customWidth="1"/>
    <col min="16072" max="16073" width="0" style="63" hidden="1" customWidth="1"/>
    <col min="16074" max="16074" width="8.6640625" style="63" customWidth="1"/>
    <col min="16075" max="16076" width="0" style="63" hidden="1" customWidth="1"/>
    <col min="16077" max="16077" width="6.5546875" style="63" customWidth="1"/>
    <col min="16078" max="16079" width="0" style="63" hidden="1" customWidth="1"/>
    <col min="16080" max="16080" width="7" style="63" customWidth="1"/>
    <col min="16081" max="16090" width="0" style="63" hidden="1" customWidth="1"/>
    <col min="16091" max="16091" width="6.33203125" style="63" customWidth="1"/>
    <col min="16092" max="16094" width="9" style="63" customWidth="1"/>
    <col min="16095" max="16095" width="11" style="63" customWidth="1"/>
    <col min="16096" max="16096" width="10.6640625" style="63" customWidth="1"/>
    <col min="16097" max="16097" width="11.5546875" style="63" customWidth="1"/>
    <col min="16098" max="16099" width="8.5546875" style="63" customWidth="1"/>
    <col min="16100" max="16100" width="12.44140625" style="63" customWidth="1"/>
    <col min="16101" max="16101" width="9.5546875" style="63" customWidth="1"/>
    <col min="16102" max="16107" width="11.44140625" style="63" customWidth="1"/>
    <col min="16108" max="16108" width="8.5546875" style="63" customWidth="1"/>
    <col min="16109" max="16110" width="7" style="63" customWidth="1"/>
    <col min="16111" max="16111" width="18.44140625" style="63" customWidth="1"/>
    <col min="16112" max="16112" width="12.5546875" style="63" customWidth="1"/>
    <col min="16113" max="16113" width="9.88671875" style="63" customWidth="1"/>
    <col min="16114" max="16114" width="10.6640625" style="63" customWidth="1"/>
    <col min="16115" max="16115" width="10" style="63" customWidth="1"/>
    <col min="16116" max="16117" width="8.5546875" style="63" customWidth="1"/>
    <col min="16118" max="16118" width="8.33203125" style="63" customWidth="1"/>
    <col min="16119" max="16120" width="12.109375" style="63" customWidth="1"/>
    <col min="16121" max="16121" width="11.109375" style="63" customWidth="1"/>
    <col min="16122" max="16122" width="11.44140625" style="63" customWidth="1"/>
    <col min="16123" max="16124" width="9.109375" style="63" customWidth="1"/>
    <col min="16125" max="16125" width="11.6640625" style="63" customWidth="1"/>
    <col min="16126" max="16128" width="9.109375" style="63" customWidth="1"/>
    <col min="16129" max="16129" width="37.33203125" style="63" customWidth="1"/>
    <col min="16130" max="16130" width="21.88671875" style="63" customWidth="1"/>
    <col min="16131" max="16136" width="9.109375" style="63" customWidth="1"/>
    <col min="16137" max="16384" width="9.109375" style="63"/>
  </cols>
  <sheetData>
    <row r="1" spans="1:9" s="37" customFormat="1" ht="18.75" customHeight="1">
      <c r="A1" s="112" t="s">
        <v>378</v>
      </c>
      <c r="B1" s="32"/>
      <c r="C1" s="32"/>
      <c r="D1" s="32"/>
      <c r="E1" s="32"/>
      <c r="F1" s="32"/>
      <c r="G1" s="113"/>
      <c r="H1" s="113"/>
      <c r="I1" s="114"/>
    </row>
    <row r="2" spans="1:9" s="46" customFormat="1" ht="33" customHeight="1">
      <c r="A2" s="147" t="s">
        <v>0</v>
      </c>
      <c r="B2" s="38" t="s">
        <v>239</v>
      </c>
      <c r="C2" s="39" t="s">
        <v>240</v>
      </c>
      <c r="D2" s="39" t="s">
        <v>240</v>
      </c>
      <c r="E2" s="39" t="s">
        <v>240</v>
      </c>
      <c r="F2" s="39" t="s">
        <v>241</v>
      </c>
      <c r="G2" s="110" t="s">
        <v>196</v>
      </c>
      <c r="H2" s="108" t="s">
        <v>1</v>
      </c>
      <c r="I2" s="110" t="s">
        <v>2</v>
      </c>
    </row>
    <row r="3" spans="1:9" s="53" customFormat="1" ht="13.2" hidden="1">
      <c r="A3" s="148"/>
      <c r="B3" s="47"/>
      <c r="C3" s="48" t="s">
        <v>316</v>
      </c>
      <c r="D3" s="48" t="s">
        <v>317</v>
      </c>
      <c r="E3" s="48" t="s">
        <v>318</v>
      </c>
      <c r="F3" s="48" t="s">
        <v>316</v>
      </c>
      <c r="G3" s="110"/>
      <c r="H3" s="115"/>
      <c r="I3" s="116"/>
    </row>
    <row r="4" spans="1:9" s="62" customFormat="1" ht="20.25" hidden="1" customHeight="1">
      <c r="A4" s="122" t="s">
        <v>6</v>
      </c>
      <c r="B4" s="54"/>
      <c r="C4" s="54"/>
      <c r="D4" s="54">
        <v>0</v>
      </c>
      <c r="E4" s="54">
        <v>0</v>
      </c>
      <c r="F4" s="54">
        <v>10</v>
      </c>
      <c r="G4" s="133"/>
      <c r="H4" s="130">
        <v>16000</v>
      </c>
      <c r="I4" s="117" t="s">
        <v>377</v>
      </c>
    </row>
    <row r="5" spans="1:9" s="62" customFormat="1" ht="20.25" hidden="1" customHeight="1">
      <c r="A5" s="122"/>
      <c r="B5" s="54"/>
      <c r="C5" s="54"/>
      <c r="D5" s="54"/>
      <c r="E5" s="54"/>
      <c r="F5" s="54"/>
      <c r="G5" s="133"/>
      <c r="H5" s="130">
        <v>16000</v>
      </c>
      <c r="I5" s="117">
        <v>2400000</v>
      </c>
    </row>
    <row r="6" spans="1:9" s="62" customFormat="1" ht="20.25" hidden="1" customHeight="1">
      <c r="A6" s="122"/>
      <c r="B6" s="54"/>
      <c r="C6" s="54"/>
      <c r="D6" s="54"/>
      <c r="E6" s="54"/>
      <c r="F6" s="54"/>
      <c r="G6" s="133"/>
      <c r="H6" s="130">
        <v>16000</v>
      </c>
      <c r="I6" s="117">
        <v>1760000</v>
      </c>
    </row>
    <row r="7" spans="1:9" s="62" customFormat="1" ht="20.25" hidden="1" customHeight="1">
      <c r="A7" s="122" t="s">
        <v>7</v>
      </c>
      <c r="B7" s="54" t="s">
        <v>321</v>
      </c>
      <c r="C7" s="54">
        <v>0</v>
      </c>
      <c r="D7" s="54">
        <v>0</v>
      </c>
      <c r="E7" s="54">
        <v>0</v>
      </c>
      <c r="F7" s="54">
        <v>0</v>
      </c>
      <c r="G7" s="133"/>
      <c r="H7" s="129"/>
      <c r="I7" s="117">
        <v>0</v>
      </c>
    </row>
    <row r="8" spans="1:9" s="62" customFormat="1" ht="20.25" hidden="1" customHeight="1">
      <c r="A8" s="122" t="s">
        <v>8</v>
      </c>
      <c r="B8" s="54" t="s">
        <v>321</v>
      </c>
      <c r="C8" s="54">
        <v>0</v>
      </c>
      <c r="D8" s="54">
        <v>0</v>
      </c>
      <c r="E8" s="54">
        <v>0</v>
      </c>
      <c r="F8" s="54">
        <v>0</v>
      </c>
      <c r="G8" s="133"/>
      <c r="H8" s="129">
        <v>21000</v>
      </c>
      <c r="I8" s="117">
        <v>0</v>
      </c>
    </row>
    <row r="9" spans="1:9" s="62" customFormat="1" ht="21.75" customHeight="1">
      <c r="A9" s="136" t="s">
        <v>9</v>
      </c>
      <c r="B9" s="54" t="s">
        <v>321</v>
      </c>
      <c r="C9" s="54">
        <v>0</v>
      </c>
      <c r="D9" s="54">
        <v>0</v>
      </c>
      <c r="E9" s="54">
        <v>0</v>
      </c>
      <c r="F9" s="54">
        <v>2</v>
      </c>
      <c r="G9" s="137">
        <v>20</v>
      </c>
      <c r="H9" s="138">
        <v>24000</v>
      </c>
      <c r="I9" s="139">
        <f>+H9*G9</f>
        <v>480000</v>
      </c>
    </row>
    <row r="10" spans="1:9" s="62" customFormat="1" ht="20.25" hidden="1" customHeight="1">
      <c r="A10" s="122" t="s">
        <v>10</v>
      </c>
      <c r="B10" s="54"/>
      <c r="C10" s="54"/>
      <c r="D10" s="54">
        <v>0</v>
      </c>
      <c r="E10" s="54">
        <v>0</v>
      </c>
      <c r="F10" s="54">
        <v>0</v>
      </c>
      <c r="G10" s="133"/>
      <c r="H10" s="129"/>
      <c r="I10" s="117">
        <v>0</v>
      </c>
    </row>
    <row r="11" spans="1:9" s="62" customFormat="1" ht="20.25" hidden="1" customHeight="1">
      <c r="A11" s="122" t="s">
        <v>11</v>
      </c>
      <c r="B11" s="54"/>
      <c r="C11" s="54"/>
      <c r="D11" s="54">
        <v>0</v>
      </c>
      <c r="E11" s="54">
        <v>0</v>
      </c>
      <c r="F11" s="54">
        <v>0</v>
      </c>
      <c r="G11" s="133"/>
      <c r="H11" s="129"/>
      <c r="I11" s="117">
        <v>0</v>
      </c>
    </row>
    <row r="12" spans="1:9" s="62" customFormat="1" ht="21.75" customHeight="1">
      <c r="A12" s="136" t="s">
        <v>12</v>
      </c>
      <c r="B12" s="54" t="s">
        <v>321</v>
      </c>
      <c r="C12" s="54">
        <v>0</v>
      </c>
      <c r="D12" s="54">
        <v>0</v>
      </c>
      <c r="E12" s="54">
        <v>0</v>
      </c>
      <c r="F12" s="54">
        <v>2</v>
      </c>
      <c r="G12" s="137">
        <v>23</v>
      </c>
      <c r="H12" s="140">
        <v>26000</v>
      </c>
      <c r="I12" s="139">
        <f>+H12*G12</f>
        <v>598000</v>
      </c>
    </row>
    <row r="13" spans="1:9" s="62" customFormat="1" ht="20.25" hidden="1" customHeight="1">
      <c r="A13" s="122" t="s">
        <v>13</v>
      </c>
      <c r="B13" s="54"/>
      <c r="C13" s="54"/>
      <c r="D13" s="54">
        <v>0</v>
      </c>
      <c r="E13" s="54">
        <v>0</v>
      </c>
      <c r="F13" s="54">
        <v>0</v>
      </c>
      <c r="G13" s="133"/>
      <c r="H13" s="130"/>
      <c r="I13" s="117">
        <v>0</v>
      </c>
    </row>
    <row r="14" spans="1:9" s="62" customFormat="1" ht="20.25" hidden="1" customHeight="1">
      <c r="A14" s="122" t="s">
        <v>14</v>
      </c>
      <c r="B14" s="54"/>
      <c r="C14" s="54"/>
      <c r="D14" s="54">
        <v>0</v>
      </c>
      <c r="E14" s="54">
        <v>0</v>
      </c>
      <c r="F14" s="54">
        <v>0</v>
      </c>
      <c r="G14" s="133"/>
      <c r="H14" s="130"/>
      <c r="I14" s="117">
        <v>0</v>
      </c>
    </row>
    <row r="15" spans="1:9" s="62" customFormat="1" ht="21.75" customHeight="1">
      <c r="A15" s="136" t="s">
        <v>15</v>
      </c>
      <c r="B15" s="54" t="s">
        <v>321</v>
      </c>
      <c r="C15" s="54">
        <v>0</v>
      </c>
      <c r="D15" s="54">
        <v>0</v>
      </c>
      <c r="E15" s="54">
        <v>0</v>
      </c>
      <c r="F15" s="54">
        <v>2</v>
      </c>
      <c r="G15" s="137">
        <v>19</v>
      </c>
      <c r="H15" s="138">
        <v>21000</v>
      </c>
      <c r="I15" s="139">
        <f>+H15*G15</f>
        <v>399000</v>
      </c>
    </row>
    <row r="16" spans="1:9" s="62" customFormat="1" ht="20.25" hidden="1" customHeight="1">
      <c r="A16" s="122" t="s">
        <v>16</v>
      </c>
      <c r="B16" s="54"/>
      <c r="C16" s="54"/>
      <c r="D16" s="54">
        <v>0</v>
      </c>
      <c r="E16" s="54">
        <v>0</v>
      </c>
      <c r="F16" s="54">
        <v>0</v>
      </c>
      <c r="G16" s="133"/>
      <c r="H16" s="129"/>
      <c r="I16" s="117">
        <v>0</v>
      </c>
    </row>
    <row r="17" spans="1:9" s="62" customFormat="1" ht="21.75" hidden="1" customHeight="1">
      <c r="A17" s="122" t="s">
        <v>17</v>
      </c>
      <c r="B17" s="54"/>
      <c r="C17" s="54"/>
      <c r="D17" s="54">
        <v>0</v>
      </c>
      <c r="E17" s="54">
        <v>0</v>
      </c>
      <c r="F17" s="54">
        <v>0</v>
      </c>
      <c r="G17" s="133"/>
      <c r="H17" s="129"/>
      <c r="I17" s="117">
        <v>0</v>
      </c>
    </row>
    <row r="18" spans="1:9" s="62" customFormat="1" ht="20.25" customHeight="1">
      <c r="A18" s="136" t="s">
        <v>18</v>
      </c>
      <c r="B18" s="54"/>
      <c r="C18" s="54"/>
      <c r="D18" s="54">
        <v>0</v>
      </c>
      <c r="E18" s="54">
        <v>0</v>
      </c>
      <c r="F18" s="54">
        <v>0</v>
      </c>
      <c r="G18" s="137">
        <v>113</v>
      </c>
      <c r="H18" s="141">
        <v>13000</v>
      </c>
      <c r="I18" s="139">
        <f>+H18*G18</f>
        <v>1469000</v>
      </c>
    </row>
    <row r="19" spans="1:9" s="62" customFormat="1" ht="20.25" hidden="1" customHeight="1">
      <c r="A19" s="122"/>
      <c r="B19" s="54"/>
      <c r="C19" s="54"/>
      <c r="D19" s="54"/>
      <c r="E19" s="54"/>
      <c r="F19" s="54"/>
      <c r="G19" s="133"/>
      <c r="H19" s="120">
        <v>13000</v>
      </c>
      <c r="I19" s="117">
        <v>1183000</v>
      </c>
    </row>
    <row r="20" spans="1:9" s="62" customFormat="1" ht="20.25" hidden="1" customHeight="1">
      <c r="A20" s="122" t="s">
        <v>19</v>
      </c>
      <c r="B20" s="54" t="s">
        <v>321</v>
      </c>
      <c r="C20" s="54">
        <v>0</v>
      </c>
      <c r="D20" s="54">
        <v>0</v>
      </c>
      <c r="E20" s="54">
        <v>0</v>
      </c>
      <c r="F20" s="54">
        <v>0</v>
      </c>
      <c r="G20" s="133"/>
      <c r="H20" s="129"/>
      <c r="I20" s="117">
        <v>0</v>
      </c>
    </row>
    <row r="21" spans="1:9" s="62" customFormat="1" ht="21.75" hidden="1" customHeight="1">
      <c r="A21" s="122" t="s">
        <v>20</v>
      </c>
      <c r="B21" s="54" t="s">
        <v>321</v>
      </c>
      <c r="C21" s="54">
        <v>0</v>
      </c>
      <c r="D21" s="54">
        <v>0</v>
      </c>
      <c r="E21" s="54">
        <v>0</v>
      </c>
      <c r="F21" s="54">
        <v>0</v>
      </c>
      <c r="G21" s="133"/>
      <c r="H21" s="129"/>
      <c r="I21" s="117">
        <v>0</v>
      </c>
    </row>
    <row r="22" spans="1:9" s="62" customFormat="1" ht="21.75" customHeight="1">
      <c r="A22" s="142" t="s">
        <v>21</v>
      </c>
      <c r="B22" s="54"/>
      <c r="C22" s="54"/>
      <c r="D22" s="54">
        <v>0</v>
      </c>
      <c r="E22" s="54">
        <v>0</v>
      </c>
      <c r="F22" s="54">
        <v>5</v>
      </c>
      <c r="G22" s="137">
        <v>12</v>
      </c>
      <c r="H22" s="141">
        <v>20000</v>
      </c>
      <c r="I22" s="139">
        <f t="shared" ref="I22:I23" si="0">+H22*G22</f>
        <v>240000</v>
      </c>
    </row>
    <row r="23" spans="1:9" s="62" customFormat="1" ht="21.75" customHeight="1">
      <c r="A23" s="143" t="s">
        <v>56</v>
      </c>
      <c r="B23" s="54" t="s">
        <v>321</v>
      </c>
      <c r="C23" s="54">
        <v>0</v>
      </c>
      <c r="D23" s="54">
        <v>0</v>
      </c>
      <c r="E23" s="54">
        <v>0</v>
      </c>
      <c r="F23" s="54">
        <v>0</v>
      </c>
      <c r="G23" s="137">
        <v>20</v>
      </c>
      <c r="H23" s="138">
        <v>28000</v>
      </c>
      <c r="I23" s="139">
        <f t="shared" si="0"/>
        <v>560000</v>
      </c>
    </row>
    <row r="24" spans="1:9" s="62" customFormat="1" ht="20.25" hidden="1" customHeight="1">
      <c r="A24" s="123" t="s">
        <v>55</v>
      </c>
      <c r="B24" s="54" t="s">
        <v>321</v>
      </c>
      <c r="C24" s="54">
        <v>0</v>
      </c>
      <c r="D24" s="54">
        <v>0</v>
      </c>
      <c r="E24" s="54">
        <v>0</v>
      </c>
      <c r="F24" s="54">
        <v>0</v>
      </c>
      <c r="G24" s="133"/>
      <c r="H24" s="128"/>
      <c r="I24" s="117">
        <v>0</v>
      </c>
    </row>
    <row r="25" spans="1:9" s="62" customFormat="1" ht="21.75" customHeight="1">
      <c r="A25" s="136" t="s">
        <v>149</v>
      </c>
      <c r="B25" s="54" t="s">
        <v>321</v>
      </c>
      <c r="C25" s="54">
        <v>0</v>
      </c>
      <c r="D25" s="54">
        <v>0</v>
      </c>
      <c r="E25" s="54">
        <v>0</v>
      </c>
      <c r="F25" s="54">
        <v>0</v>
      </c>
      <c r="G25" s="137">
        <v>23</v>
      </c>
      <c r="H25" s="138">
        <v>32000</v>
      </c>
      <c r="I25" s="139">
        <f>+H25*G25</f>
        <v>736000</v>
      </c>
    </row>
    <row r="26" spans="1:9" s="62" customFormat="1" ht="21.75" hidden="1" customHeight="1">
      <c r="A26" s="121" t="s">
        <v>150</v>
      </c>
      <c r="B26" s="54" t="s">
        <v>321</v>
      </c>
      <c r="C26" s="54">
        <v>0</v>
      </c>
      <c r="D26" s="54">
        <v>0</v>
      </c>
      <c r="E26" s="54">
        <v>0</v>
      </c>
      <c r="F26" s="54">
        <v>0</v>
      </c>
      <c r="G26" s="133"/>
      <c r="H26" s="129"/>
      <c r="I26" s="117">
        <v>0</v>
      </c>
    </row>
    <row r="27" spans="1:9" s="62" customFormat="1" ht="20.25" hidden="1" customHeight="1">
      <c r="A27" s="122" t="s">
        <v>22</v>
      </c>
      <c r="B27" s="54"/>
      <c r="C27" s="54"/>
      <c r="D27" s="54">
        <v>0</v>
      </c>
      <c r="E27" s="54">
        <v>0</v>
      </c>
      <c r="F27" s="54">
        <v>0</v>
      </c>
      <c r="G27" s="133"/>
      <c r="H27" s="129"/>
      <c r="I27" s="117"/>
    </row>
    <row r="28" spans="1:9" s="62" customFormat="1" ht="21.75" hidden="1" customHeight="1">
      <c r="A28" s="122" t="s">
        <v>23</v>
      </c>
      <c r="B28" s="54" t="s">
        <v>321</v>
      </c>
      <c r="C28" s="54">
        <v>0</v>
      </c>
      <c r="D28" s="54">
        <v>0</v>
      </c>
      <c r="E28" s="54">
        <v>0</v>
      </c>
      <c r="F28" s="54">
        <v>0</v>
      </c>
      <c r="G28" s="133"/>
      <c r="H28" s="129"/>
      <c r="I28" s="117">
        <v>0</v>
      </c>
    </row>
    <row r="29" spans="1:9" s="62" customFormat="1" ht="21.75" hidden="1" customHeight="1">
      <c r="A29" s="122" t="s">
        <v>24</v>
      </c>
      <c r="B29" s="54" t="s">
        <v>321</v>
      </c>
      <c r="C29" s="54">
        <v>0</v>
      </c>
      <c r="D29" s="54">
        <v>0</v>
      </c>
      <c r="E29" s="54">
        <v>0</v>
      </c>
      <c r="F29" s="54">
        <v>0</v>
      </c>
      <c r="G29" s="133"/>
      <c r="H29" s="129">
        <v>12000</v>
      </c>
      <c r="I29" s="117">
        <v>1680000</v>
      </c>
    </row>
    <row r="30" spans="1:9" s="62" customFormat="1" ht="21.75" hidden="1" customHeight="1">
      <c r="A30" s="122"/>
      <c r="B30" s="54"/>
      <c r="C30" s="54"/>
      <c r="D30" s="54"/>
      <c r="E30" s="54"/>
      <c r="F30" s="54"/>
      <c r="G30" s="133"/>
      <c r="H30" s="129">
        <v>10000</v>
      </c>
      <c r="I30" s="117">
        <v>300000</v>
      </c>
    </row>
    <row r="31" spans="1:9" s="62" customFormat="1" ht="21.75" hidden="1" customHeight="1">
      <c r="A31" s="122"/>
      <c r="B31" s="54"/>
      <c r="C31" s="54"/>
      <c r="D31" s="54"/>
      <c r="E31" s="54"/>
      <c r="F31" s="54"/>
      <c r="G31" s="133"/>
      <c r="H31" s="129">
        <v>12000</v>
      </c>
      <c r="I31" s="117">
        <v>360000</v>
      </c>
    </row>
    <row r="32" spans="1:9" s="62" customFormat="1" ht="21.75" hidden="1" customHeight="1">
      <c r="A32" s="124" t="s">
        <v>25</v>
      </c>
      <c r="B32" s="54" t="s">
        <v>321</v>
      </c>
      <c r="C32" s="54">
        <v>0</v>
      </c>
      <c r="D32" s="54">
        <v>0</v>
      </c>
      <c r="E32" s="54">
        <v>0</v>
      </c>
      <c r="F32" s="54">
        <v>0</v>
      </c>
      <c r="G32" s="133"/>
      <c r="H32" s="119"/>
      <c r="I32" s="117">
        <v>0</v>
      </c>
    </row>
    <row r="33" spans="1:9" s="62" customFormat="1" ht="21.75" hidden="1" customHeight="1">
      <c r="A33" s="122" t="s">
        <v>26</v>
      </c>
      <c r="B33" s="54" t="s">
        <v>321</v>
      </c>
      <c r="C33" s="54">
        <v>0</v>
      </c>
      <c r="D33" s="54">
        <v>0</v>
      </c>
      <c r="E33" s="54">
        <v>0</v>
      </c>
      <c r="F33" s="54">
        <v>0</v>
      </c>
      <c r="G33" s="133"/>
      <c r="H33" s="129">
        <v>5000</v>
      </c>
      <c r="I33" s="117">
        <v>250000</v>
      </c>
    </row>
    <row r="34" spans="1:9" s="62" customFormat="1" ht="21.75" hidden="1" customHeight="1">
      <c r="A34" s="122"/>
      <c r="B34" s="54"/>
      <c r="C34" s="54"/>
      <c r="D34" s="54"/>
      <c r="E34" s="54"/>
      <c r="F34" s="54"/>
      <c r="G34" s="133"/>
      <c r="H34" s="129">
        <v>5000</v>
      </c>
      <c r="I34" s="117">
        <v>250000</v>
      </c>
    </row>
    <row r="35" spans="1:9" s="62" customFormat="1" ht="21.75" hidden="1" customHeight="1">
      <c r="A35" s="122"/>
      <c r="B35" s="54"/>
      <c r="C35" s="54"/>
      <c r="D35" s="54"/>
      <c r="E35" s="54"/>
      <c r="F35" s="54"/>
      <c r="G35" s="133"/>
      <c r="H35" s="129">
        <v>5000</v>
      </c>
      <c r="I35" s="117">
        <v>100000</v>
      </c>
    </row>
    <row r="36" spans="1:9" s="62" customFormat="1" ht="21.75" hidden="1" customHeight="1">
      <c r="A36" s="122" t="s">
        <v>27</v>
      </c>
      <c r="B36" s="54" t="s">
        <v>321</v>
      </c>
      <c r="C36" s="54">
        <v>0</v>
      </c>
      <c r="D36" s="54">
        <v>0</v>
      </c>
      <c r="E36" s="54">
        <v>0</v>
      </c>
      <c r="F36" s="54">
        <v>0</v>
      </c>
      <c r="G36" s="133"/>
      <c r="H36" s="129">
        <v>20000</v>
      </c>
      <c r="I36" s="117">
        <v>880000</v>
      </c>
    </row>
    <row r="37" spans="1:9" s="62" customFormat="1" ht="20.25" hidden="1" customHeight="1">
      <c r="A37" s="124" t="s">
        <v>28</v>
      </c>
      <c r="B37" s="54" t="s">
        <v>321</v>
      </c>
      <c r="C37" s="54">
        <v>0</v>
      </c>
      <c r="D37" s="54">
        <v>0</v>
      </c>
      <c r="E37" s="54">
        <v>0</v>
      </c>
      <c r="F37" s="54">
        <v>0</v>
      </c>
      <c r="G37" s="133"/>
      <c r="H37" s="129"/>
      <c r="I37" s="117">
        <v>0</v>
      </c>
    </row>
    <row r="38" spans="1:9" s="62" customFormat="1" ht="21.75" hidden="1" customHeight="1">
      <c r="A38" s="122" t="s">
        <v>29</v>
      </c>
      <c r="B38" s="54"/>
      <c r="C38" s="54"/>
      <c r="D38" s="54">
        <v>0</v>
      </c>
      <c r="E38" s="54">
        <v>0</v>
      </c>
      <c r="F38" s="54">
        <v>0</v>
      </c>
      <c r="G38" s="133"/>
      <c r="H38" s="120"/>
      <c r="I38" s="117"/>
    </row>
    <row r="39" spans="1:9" s="62" customFormat="1" ht="20.25" hidden="1" customHeight="1">
      <c r="A39" s="122" t="s">
        <v>30</v>
      </c>
      <c r="B39" s="54" t="s">
        <v>321</v>
      </c>
      <c r="C39" s="54">
        <v>0</v>
      </c>
      <c r="D39" s="54">
        <v>0</v>
      </c>
      <c r="E39" s="54">
        <v>0</v>
      </c>
      <c r="F39" s="54">
        <v>0</v>
      </c>
      <c r="G39" s="133"/>
      <c r="H39" s="129">
        <v>8000</v>
      </c>
      <c r="I39" s="117">
        <v>96000</v>
      </c>
    </row>
    <row r="40" spans="1:9" s="62" customFormat="1" ht="20.25" hidden="1" customHeight="1">
      <c r="A40" s="122" t="s">
        <v>31</v>
      </c>
      <c r="B40" s="54" t="s">
        <v>321</v>
      </c>
      <c r="C40" s="54">
        <v>0</v>
      </c>
      <c r="D40" s="54">
        <v>0</v>
      </c>
      <c r="E40" s="54">
        <v>0</v>
      </c>
      <c r="F40" s="54">
        <v>0</v>
      </c>
      <c r="G40" s="133"/>
      <c r="H40" s="119">
        <v>110000</v>
      </c>
      <c r="I40" s="117">
        <v>0</v>
      </c>
    </row>
    <row r="41" spans="1:9" s="62" customFormat="1" ht="21.75" hidden="1" customHeight="1">
      <c r="A41" s="122" t="s">
        <v>32</v>
      </c>
      <c r="B41" s="54"/>
      <c r="C41" s="54"/>
      <c r="D41" s="54">
        <v>0</v>
      </c>
      <c r="E41" s="54">
        <v>0</v>
      </c>
      <c r="F41" s="54">
        <v>0</v>
      </c>
      <c r="G41" s="133"/>
      <c r="H41" s="129"/>
      <c r="I41" s="117"/>
    </row>
    <row r="42" spans="1:9" s="62" customFormat="1" ht="21.75" hidden="1" customHeight="1">
      <c r="A42" s="124" t="s">
        <v>208</v>
      </c>
      <c r="B42" s="54" t="s">
        <v>321</v>
      </c>
      <c r="C42" s="54">
        <v>0</v>
      </c>
      <c r="D42" s="54">
        <v>0</v>
      </c>
      <c r="E42" s="54">
        <v>0</v>
      </c>
      <c r="F42" s="54">
        <v>0</v>
      </c>
      <c r="G42" s="133"/>
      <c r="H42" s="129">
        <v>16000</v>
      </c>
      <c r="I42" s="117">
        <v>48000</v>
      </c>
    </row>
    <row r="43" spans="1:9" s="62" customFormat="1" ht="21.75" hidden="1" customHeight="1">
      <c r="A43" s="124" t="s">
        <v>33</v>
      </c>
      <c r="B43" s="54" t="s">
        <v>321</v>
      </c>
      <c r="C43" s="54">
        <v>0</v>
      </c>
      <c r="D43" s="54">
        <v>0</v>
      </c>
      <c r="E43" s="54">
        <v>0</v>
      </c>
      <c r="F43" s="54">
        <v>10</v>
      </c>
      <c r="G43" s="133"/>
      <c r="H43" s="130">
        <v>14000</v>
      </c>
      <c r="I43" s="117">
        <v>420000</v>
      </c>
    </row>
    <row r="44" spans="1:9" s="62" customFormat="1" ht="21.75" hidden="1" customHeight="1">
      <c r="A44" s="122" t="s">
        <v>34</v>
      </c>
      <c r="B44" s="54" t="s">
        <v>321</v>
      </c>
      <c r="C44" s="54">
        <v>0</v>
      </c>
      <c r="D44" s="54">
        <v>0</v>
      </c>
      <c r="E44" s="54">
        <v>0</v>
      </c>
      <c r="F44" s="54">
        <v>0</v>
      </c>
      <c r="G44" s="133"/>
      <c r="H44" s="129"/>
      <c r="I44" s="117">
        <v>0</v>
      </c>
    </row>
    <row r="45" spans="1:9" s="62" customFormat="1" ht="20.25" hidden="1" customHeight="1">
      <c r="A45" s="124" t="s">
        <v>35</v>
      </c>
      <c r="B45" s="54" t="s">
        <v>321</v>
      </c>
      <c r="C45" s="54">
        <v>0</v>
      </c>
      <c r="D45" s="54">
        <v>0</v>
      </c>
      <c r="E45" s="54">
        <v>0</v>
      </c>
      <c r="F45" s="54">
        <v>0</v>
      </c>
      <c r="G45" s="133"/>
      <c r="H45" s="129"/>
      <c r="I45" s="117">
        <v>0</v>
      </c>
    </row>
    <row r="46" spans="1:9" s="62" customFormat="1" ht="20.25" hidden="1" customHeight="1">
      <c r="A46" s="122" t="s">
        <v>36</v>
      </c>
      <c r="B46" s="54" t="s">
        <v>321</v>
      </c>
      <c r="C46" s="54">
        <v>0</v>
      </c>
      <c r="D46" s="54">
        <v>0</v>
      </c>
      <c r="E46" s="54">
        <v>0</v>
      </c>
      <c r="F46" s="54">
        <v>0</v>
      </c>
      <c r="G46" s="133"/>
      <c r="H46" s="129"/>
      <c r="I46" s="117">
        <v>0</v>
      </c>
    </row>
    <row r="47" spans="1:9" s="62" customFormat="1" ht="20.25" hidden="1" customHeight="1">
      <c r="A47" s="122" t="s">
        <v>37</v>
      </c>
      <c r="B47" s="54"/>
      <c r="C47" s="54"/>
      <c r="D47" s="54">
        <v>0</v>
      </c>
      <c r="E47" s="54">
        <v>0</v>
      </c>
      <c r="F47" s="54">
        <v>0</v>
      </c>
      <c r="G47" s="133"/>
      <c r="H47" s="120">
        <v>11000</v>
      </c>
      <c r="I47" s="117">
        <v>220000</v>
      </c>
    </row>
    <row r="48" spans="1:9" s="62" customFormat="1" ht="21.75" hidden="1" customHeight="1">
      <c r="A48" s="111" t="s">
        <v>38</v>
      </c>
      <c r="B48" s="54" t="s">
        <v>321</v>
      </c>
      <c r="C48" s="54">
        <v>0</v>
      </c>
      <c r="D48" s="54">
        <v>0</v>
      </c>
      <c r="E48" s="54">
        <v>0</v>
      </c>
      <c r="F48" s="54">
        <v>0</v>
      </c>
      <c r="G48" s="133"/>
      <c r="H48" s="129"/>
      <c r="I48" s="117">
        <v>0</v>
      </c>
    </row>
    <row r="49" spans="1:9" s="62" customFormat="1" ht="20.25" hidden="1" customHeight="1">
      <c r="A49" s="122" t="s">
        <v>180</v>
      </c>
      <c r="B49" s="54" t="s">
        <v>321</v>
      </c>
      <c r="C49" s="54">
        <v>0</v>
      </c>
      <c r="D49" s="54">
        <v>0</v>
      </c>
      <c r="E49" s="54">
        <v>0</v>
      </c>
      <c r="F49" s="54">
        <v>0</v>
      </c>
      <c r="G49" s="133"/>
      <c r="H49" s="130">
        <v>40000</v>
      </c>
      <c r="I49" s="117">
        <v>0</v>
      </c>
    </row>
    <row r="50" spans="1:9" s="62" customFormat="1" ht="20.25" hidden="1" customHeight="1">
      <c r="A50" s="122"/>
      <c r="B50" s="54"/>
      <c r="C50" s="54"/>
      <c r="D50" s="54"/>
      <c r="E50" s="54"/>
      <c r="F50" s="54"/>
      <c r="G50" s="133"/>
      <c r="H50" s="130">
        <v>29000</v>
      </c>
      <c r="I50" s="117">
        <v>2900000</v>
      </c>
    </row>
    <row r="51" spans="1:9" s="62" customFormat="1" ht="20.25" hidden="1" customHeight="1">
      <c r="A51" s="122" t="s">
        <v>181</v>
      </c>
      <c r="B51" s="54"/>
      <c r="C51" s="54"/>
      <c r="D51" s="54">
        <v>0</v>
      </c>
      <c r="E51" s="54">
        <v>0</v>
      </c>
      <c r="F51" s="54">
        <v>0</v>
      </c>
      <c r="G51" s="133"/>
      <c r="H51" s="130"/>
      <c r="I51" s="117">
        <v>0</v>
      </c>
    </row>
    <row r="52" spans="1:9" s="62" customFormat="1" ht="20.25" hidden="1" customHeight="1">
      <c r="A52" s="122" t="s">
        <v>41</v>
      </c>
      <c r="B52" s="54" t="s">
        <v>321</v>
      </c>
      <c r="C52" s="54">
        <v>0</v>
      </c>
      <c r="D52" s="54">
        <v>0</v>
      </c>
      <c r="E52" s="54">
        <v>0</v>
      </c>
      <c r="F52" s="54">
        <v>0</v>
      </c>
      <c r="G52" s="133"/>
      <c r="H52" s="130"/>
      <c r="I52" s="117">
        <v>0</v>
      </c>
    </row>
    <row r="53" spans="1:9" s="62" customFormat="1" ht="20.25" hidden="1" customHeight="1">
      <c r="A53" s="122" t="s">
        <v>43</v>
      </c>
      <c r="B53" s="54" t="s">
        <v>321</v>
      </c>
      <c r="C53" s="54">
        <v>0</v>
      </c>
      <c r="D53" s="54">
        <v>0</v>
      </c>
      <c r="E53" s="54">
        <v>0</v>
      </c>
      <c r="F53" s="54">
        <v>0</v>
      </c>
      <c r="G53" s="133"/>
      <c r="H53" s="129"/>
      <c r="I53" s="117">
        <v>0</v>
      </c>
    </row>
    <row r="54" spans="1:9" s="62" customFormat="1" ht="21.75" hidden="1" customHeight="1">
      <c r="A54" s="122" t="s">
        <v>44</v>
      </c>
      <c r="B54" s="54" t="s">
        <v>321</v>
      </c>
      <c r="C54" s="54">
        <v>0</v>
      </c>
      <c r="D54" s="54">
        <v>0</v>
      </c>
      <c r="E54" s="54">
        <v>0</v>
      </c>
      <c r="F54" s="54">
        <v>40</v>
      </c>
      <c r="G54" s="133"/>
      <c r="H54" s="129">
        <v>16500</v>
      </c>
      <c r="I54" s="117">
        <v>6270000</v>
      </c>
    </row>
    <row r="55" spans="1:9" s="62" customFormat="1" ht="21.75" hidden="1" customHeight="1">
      <c r="A55" s="122"/>
      <c r="B55" s="54"/>
      <c r="C55" s="54"/>
      <c r="D55" s="54"/>
      <c r="E55" s="54"/>
      <c r="F55" s="54"/>
      <c r="G55" s="133"/>
      <c r="H55" s="129">
        <v>15000</v>
      </c>
      <c r="I55" s="117">
        <v>4830000</v>
      </c>
    </row>
    <row r="56" spans="1:9" s="62" customFormat="1" ht="21.75" hidden="1" customHeight="1">
      <c r="A56" s="122"/>
      <c r="B56" s="54"/>
      <c r="C56" s="54"/>
      <c r="D56" s="54"/>
      <c r="E56" s="54"/>
      <c r="F56" s="54"/>
      <c r="G56" s="133"/>
      <c r="H56" s="129">
        <v>18500</v>
      </c>
      <c r="I56" s="117">
        <v>1850000</v>
      </c>
    </row>
    <row r="57" spans="1:9" s="62" customFormat="1" ht="21.75" hidden="1" customHeight="1">
      <c r="A57" s="122"/>
      <c r="B57" s="54"/>
      <c r="C57" s="54"/>
      <c r="D57" s="54"/>
      <c r="E57" s="54"/>
      <c r="F57" s="54"/>
      <c r="G57" s="133"/>
      <c r="H57" s="129">
        <v>16000</v>
      </c>
      <c r="I57" s="117">
        <v>3200000</v>
      </c>
    </row>
    <row r="58" spans="1:9" s="62" customFormat="1" ht="21.75" hidden="1" customHeight="1">
      <c r="A58" s="122" t="s">
        <v>201</v>
      </c>
      <c r="B58" s="54" t="s">
        <v>321</v>
      </c>
      <c r="C58" s="54">
        <v>0</v>
      </c>
      <c r="D58" s="54">
        <v>0</v>
      </c>
      <c r="E58" s="54">
        <v>0</v>
      </c>
      <c r="F58" s="54">
        <v>0</v>
      </c>
      <c r="G58" s="133"/>
      <c r="H58" s="130"/>
      <c r="I58" s="117">
        <v>0</v>
      </c>
    </row>
    <row r="59" spans="1:9" s="62" customFormat="1" ht="21.75" hidden="1" customHeight="1">
      <c r="A59" s="122" t="s">
        <v>45</v>
      </c>
      <c r="B59" s="54" t="s">
        <v>321</v>
      </c>
      <c r="C59" s="54">
        <v>0</v>
      </c>
      <c r="D59" s="54">
        <v>0</v>
      </c>
      <c r="E59" s="54">
        <v>0</v>
      </c>
      <c r="F59" s="54">
        <v>0</v>
      </c>
      <c r="G59" s="133"/>
      <c r="H59" s="129">
        <v>9000</v>
      </c>
      <c r="I59" s="117">
        <v>180000</v>
      </c>
    </row>
    <row r="60" spans="1:9" s="62" customFormat="1" ht="20.25" hidden="1" customHeight="1">
      <c r="A60" s="122" t="s">
        <v>46</v>
      </c>
      <c r="B60" s="54"/>
      <c r="C60" s="54"/>
      <c r="D60" s="54">
        <v>0</v>
      </c>
      <c r="E60" s="54">
        <v>0</v>
      </c>
      <c r="F60" s="54">
        <v>0</v>
      </c>
      <c r="G60" s="133"/>
      <c r="H60" s="129"/>
      <c r="I60" s="117">
        <v>0</v>
      </c>
    </row>
    <row r="61" spans="1:9" s="62" customFormat="1" ht="20.25" hidden="1" customHeight="1">
      <c r="A61" s="122" t="s">
        <v>47</v>
      </c>
      <c r="B61" s="54"/>
      <c r="C61" s="54"/>
      <c r="D61" s="54">
        <v>0</v>
      </c>
      <c r="E61" s="54">
        <v>0</v>
      </c>
      <c r="F61" s="54">
        <v>0</v>
      </c>
      <c r="G61" s="133"/>
      <c r="H61" s="129"/>
      <c r="I61" s="117">
        <v>0</v>
      </c>
    </row>
    <row r="62" spans="1:9" s="62" customFormat="1" ht="20.25" hidden="1" customHeight="1">
      <c r="A62" s="122" t="s">
        <v>48</v>
      </c>
      <c r="B62" s="54"/>
      <c r="C62" s="54"/>
      <c r="D62" s="54">
        <v>0</v>
      </c>
      <c r="E62" s="54">
        <v>0</v>
      </c>
      <c r="F62" s="54">
        <v>2</v>
      </c>
      <c r="G62" s="133"/>
      <c r="H62" s="129">
        <v>16000</v>
      </c>
      <c r="I62" s="117">
        <v>240000</v>
      </c>
    </row>
    <row r="63" spans="1:9" s="62" customFormat="1" ht="20.25" hidden="1" customHeight="1">
      <c r="A63" s="122" t="s">
        <v>142</v>
      </c>
      <c r="B63" s="54" t="s">
        <v>321</v>
      </c>
      <c r="C63" s="54">
        <v>0</v>
      </c>
      <c r="D63" s="54">
        <v>0</v>
      </c>
      <c r="E63" s="54">
        <v>0</v>
      </c>
      <c r="F63" s="54">
        <v>0</v>
      </c>
      <c r="G63" s="133"/>
      <c r="H63" s="129"/>
      <c r="I63" s="117">
        <v>0</v>
      </c>
    </row>
    <row r="64" spans="1:9" s="62" customFormat="1" ht="21.75" hidden="1" customHeight="1">
      <c r="A64" s="122" t="s">
        <v>51</v>
      </c>
      <c r="B64" s="54"/>
      <c r="C64" s="54"/>
      <c r="D64" s="54">
        <v>0</v>
      </c>
      <c r="E64" s="54">
        <v>0</v>
      </c>
      <c r="F64" s="54">
        <v>0</v>
      </c>
      <c r="G64" s="133"/>
      <c r="H64" s="120"/>
      <c r="I64" s="117"/>
    </row>
    <row r="65" spans="1:9" s="62" customFormat="1" ht="20.25" hidden="1" customHeight="1">
      <c r="A65" s="124" t="s">
        <v>52</v>
      </c>
      <c r="B65" s="54" t="s">
        <v>321</v>
      </c>
      <c r="C65" s="54">
        <v>0</v>
      </c>
      <c r="D65" s="54">
        <v>0</v>
      </c>
      <c r="E65" s="54">
        <v>0</v>
      </c>
      <c r="F65" s="54">
        <v>0</v>
      </c>
      <c r="G65" s="133"/>
      <c r="H65" s="129"/>
      <c r="I65" s="117">
        <v>0</v>
      </c>
    </row>
    <row r="66" spans="1:9" s="62" customFormat="1" ht="20.25" hidden="1" customHeight="1">
      <c r="A66" s="122" t="s">
        <v>53</v>
      </c>
      <c r="B66" s="54" t="s">
        <v>321</v>
      </c>
      <c r="C66" s="54">
        <v>0</v>
      </c>
      <c r="D66" s="54">
        <v>0</v>
      </c>
      <c r="E66" s="54">
        <v>0</v>
      </c>
      <c r="F66" s="54">
        <v>0</v>
      </c>
      <c r="G66" s="133"/>
      <c r="H66" s="130">
        <v>15000</v>
      </c>
      <c r="I66" s="117">
        <v>0</v>
      </c>
    </row>
    <row r="67" spans="1:9" s="62" customFormat="1" ht="21.75" hidden="1" customHeight="1">
      <c r="A67" s="122" t="s">
        <v>54</v>
      </c>
      <c r="B67" s="54" t="s">
        <v>321</v>
      </c>
      <c r="C67" s="54">
        <v>0</v>
      </c>
      <c r="D67" s="54">
        <v>0</v>
      </c>
      <c r="E67" s="54">
        <v>0</v>
      </c>
      <c r="F67" s="54">
        <v>0</v>
      </c>
      <c r="G67" s="134"/>
      <c r="H67" s="129"/>
      <c r="I67" s="117">
        <v>0</v>
      </c>
    </row>
    <row r="68" spans="1:9" s="62" customFormat="1" ht="20.25" hidden="1" customHeight="1">
      <c r="A68" s="124" t="s">
        <v>59</v>
      </c>
      <c r="B68" s="54" t="s">
        <v>321</v>
      </c>
      <c r="C68" s="54">
        <v>0</v>
      </c>
      <c r="D68" s="54">
        <v>0</v>
      </c>
      <c r="E68" s="54">
        <v>0</v>
      </c>
      <c r="F68" s="54">
        <v>0</v>
      </c>
      <c r="G68" s="133"/>
      <c r="H68" s="129"/>
      <c r="I68" s="117">
        <v>0</v>
      </c>
    </row>
    <row r="69" spans="1:9" s="62" customFormat="1" ht="20.25" hidden="1" customHeight="1">
      <c r="A69" s="122" t="s">
        <v>60</v>
      </c>
      <c r="B69" s="54" t="s">
        <v>321</v>
      </c>
      <c r="C69" s="54">
        <v>0</v>
      </c>
      <c r="D69" s="54">
        <v>0</v>
      </c>
      <c r="E69" s="54">
        <v>0</v>
      </c>
      <c r="F69" s="54">
        <v>0</v>
      </c>
      <c r="G69" s="133"/>
      <c r="H69" s="129">
        <v>8000</v>
      </c>
      <c r="I69" s="117">
        <v>1360000</v>
      </c>
    </row>
    <row r="70" spans="1:9" s="62" customFormat="1" ht="21.75" customHeight="1">
      <c r="A70" s="142" t="s">
        <v>61</v>
      </c>
      <c r="B70" s="54" t="s">
        <v>321</v>
      </c>
      <c r="C70" s="54">
        <v>0</v>
      </c>
      <c r="D70" s="54">
        <v>0</v>
      </c>
      <c r="E70" s="54">
        <v>0</v>
      </c>
      <c r="F70" s="54">
        <v>0</v>
      </c>
      <c r="G70" s="137">
        <v>2</v>
      </c>
      <c r="H70" s="144">
        <v>38000</v>
      </c>
      <c r="I70" s="139">
        <f>+H70*G70</f>
        <v>76000</v>
      </c>
    </row>
    <row r="71" spans="1:9" s="62" customFormat="1" ht="21.75" hidden="1" customHeight="1">
      <c r="A71" s="124"/>
      <c r="B71" s="54"/>
      <c r="C71" s="54"/>
      <c r="D71" s="54"/>
      <c r="E71" s="54"/>
      <c r="F71" s="54"/>
      <c r="G71" s="133"/>
      <c r="H71" s="119">
        <v>10500</v>
      </c>
      <c r="I71" s="117">
        <v>3769500</v>
      </c>
    </row>
    <row r="72" spans="1:9" s="62" customFormat="1" ht="21.75" hidden="1" customHeight="1">
      <c r="A72" s="124"/>
      <c r="B72" s="54"/>
      <c r="C72" s="54"/>
      <c r="D72" s="54"/>
      <c r="E72" s="54"/>
      <c r="F72" s="54"/>
      <c r="G72" s="133"/>
      <c r="H72" s="119">
        <v>10000</v>
      </c>
      <c r="I72" s="117">
        <v>1000000</v>
      </c>
    </row>
    <row r="73" spans="1:9" s="62" customFormat="1" ht="21.75" hidden="1" customHeight="1">
      <c r="A73" s="124"/>
      <c r="B73" s="54"/>
      <c r="C73" s="54"/>
      <c r="D73" s="54"/>
      <c r="E73" s="54"/>
      <c r="F73" s="54"/>
      <c r="G73" s="133"/>
      <c r="H73" s="119">
        <v>12000</v>
      </c>
      <c r="I73" s="117">
        <v>600000</v>
      </c>
    </row>
    <row r="74" spans="1:9" s="62" customFormat="1" ht="20.25" hidden="1" customHeight="1">
      <c r="A74" s="124" t="s">
        <v>62</v>
      </c>
      <c r="B74" s="54"/>
      <c r="C74" s="54"/>
      <c r="D74" s="54">
        <v>0</v>
      </c>
      <c r="E74" s="54">
        <v>0</v>
      </c>
      <c r="F74" s="54">
        <v>0</v>
      </c>
      <c r="G74" s="133"/>
      <c r="H74" s="119"/>
      <c r="I74" s="117">
        <v>0</v>
      </c>
    </row>
    <row r="75" spans="1:9" s="62" customFormat="1" ht="21.75" hidden="1" customHeight="1">
      <c r="A75" s="124" t="s">
        <v>63</v>
      </c>
      <c r="B75" s="54" t="s">
        <v>321</v>
      </c>
      <c r="C75" s="54">
        <v>0</v>
      </c>
      <c r="D75" s="54">
        <v>0</v>
      </c>
      <c r="E75" s="54">
        <v>0</v>
      </c>
      <c r="F75" s="54">
        <v>2</v>
      </c>
      <c r="G75" s="133"/>
      <c r="H75" s="129"/>
      <c r="I75" s="117">
        <v>0</v>
      </c>
    </row>
    <row r="76" spans="1:9" s="62" customFormat="1" ht="20.25" customHeight="1">
      <c r="A76" s="136" t="s">
        <v>64</v>
      </c>
      <c r="B76" s="54"/>
      <c r="C76" s="54"/>
      <c r="D76" s="54">
        <v>0</v>
      </c>
      <c r="E76" s="54">
        <v>0</v>
      </c>
      <c r="F76" s="54">
        <v>5</v>
      </c>
      <c r="G76" s="137">
        <v>11</v>
      </c>
      <c r="H76" s="140">
        <v>51000</v>
      </c>
      <c r="I76" s="139">
        <f>+H76*G76</f>
        <v>561000</v>
      </c>
    </row>
    <row r="77" spans="1:9" s="62" customFormat="1" ht="20.25" hidden="1" customHeight="1">
      <c r="A77" s="122"/>
      <c r="B77" s="54"/>
      <c r="C77" s="54"/>
      <c r="D77" s="54"/>
      <c r="E77" s="54"/>
      <c r="F77" s="54"/>
      <c r="G77" s="133"/>
      <c r="H77" s="130">
        <v>30000</v>
      </c>
      <c r="I77" s="117">
        <v>1350000</v>
      </c>
    </row>
    <row r="78" spans="1:9" s="62" customFormat="1" ht="20.25" hidden="1" customHeight="1">
      <c r="A78" s="122" t="s">
        <v>65</v>
      </c>
      <c r="B78" s="54" t="s">
        <v>321</v>
      </c>
      <c r="C78" s="54">
        <v>0</v>
      </c>
      <c r="D78" s="54">
        <v>0</v>
      </c>
      <c r="E78" s="54">
        <v>0</v>
      </c>
      <c r="F78" s="54">
        <v>0</v>
      </c>
      <c r="G78" s="133"/>
      <c r="H78" s="130">
        <v>25000</v>
      </c>
      <c r="I78" s="117">
        <v>0</v>
      </c>
    </row>
    <row r="79" spans="1:9" s="62" customFormat="1" ht="20.25" hidden="1" customHeight="1">
      <c r="A79" s="122" t="s">
        <v>66</v>
      </c>
      <c r="B79" s="54"/>
      <c r="C79" s="54"/>
      <c r="D79" s="54">
        <v>0</v>
      </c>
      <c r="E79" s="54">
        <v>0</v>
      </c>
      <c r="F79" s="54">
        <v>0</v>
      </c>
      <c r="G79" s="133"/>
      <c r="H79" s="120"/>
      <c r="I79" s="117"/>
    </row>
    <row r="80" spans="1:9" s="62" customFormat="1" ht="20.25" hidden="1" customHeight="1">
      <c r="A80" s="122" t="s">
        <v>67</v>
      </c>
      <c r="B80" s="54"/>
      <c r="C80" s="54"/>
      <c r="D80" s="54">
        <v>0</v>
      </c>
      <c r="E80" s="54">
        <v>0</v>
      </c>
      <c r="F80" s="54">
        <v>0</v>
      </c>
      <c r="G80" s="133"/>
      <c r="H80" s="119"/>
      <c r="I80" s="117"/>
    </row>
    <row r="81" spans="1:9" s="62" customFormat="1" ht="20.25" hidden="1" customHeight="1">
      <c r="A81" s="122" t="s">
        <v>68</v>
      </c>
      <c r="B81" s="54" t="s">
        <v>321</v>
      </c>
      <c r="C81" s="54">
        <v>0</v>
      </c>
      <c r="D81" s="54">
        <v>0</v>
      </c>
      <c r="E81" s="54">
        <v>0</v>
      </c>
      <c r="F81" s="54">
        <v>0</v>
      </c>
      <c r="G81" s="133"/>
      <c r="H81" s="129"/>
      <c r="I81" s="117">
        <v>0</v>
      </c>
    </row>
    <row r="82" spans="1:9" s="62" customFormat="1" ht="20.25" hidden="1" customHeight="1">
      <c r="A82" s="122" t="s">
        <v>69</v>
      </c>
      <c r="B82" s="54" t="s">
        <v>321</v>
      </c>
      <c r="C82" s="54">
        <v>0</v>
      </c>
      <c r="D82" s="54">
        <v>0</v>
      </c>
      <c r="E82" s="54">
        <v>0</v>
      </c>
      <c r="F82" s="54">
        <v>0</v>
      </c>
      <c r="G82" s="133"/>
      <c r="H82" s="130"/>
      <c r="I82" s="117">
        <v>0</v>
      </c>
    </row>
    <row r="83" spans="1:9" s="62" customFormat="1" ht="20.25" hidden="1" customHeight="1">
      <c r="A83" s="122"/>
      <c r="B83" s="54"/>
      <c r="C83" s="54"/>
      <c r="D83" s="54"/>
      <c r="E83" s="54"/>
      <c r="F83" s="54"/>
      <c r="G83" s="133"/>
      <c r="H83" s="130">
        <v>14000</v>
      </c>
      <c r="I83" s="117">
        <v>5558000</v>
      </c>
    </row>
    <row r="84" spans="1:9" s="62" customFormat="1" ht="21.75" hidden="1" customHeight="1">
      <c r="A84" s="122" t="s">
        <v>204</v>
      </c>
      <c r="B84" s="54" t="s">
        <v>321</v>
      </c>
      <c r="C84" s="54">
        <v>0</v>
      </c>
      <c r="D84" s="54">
        <v>0</v>
      </c>
      <c r="E84" s="54">
        <v>0</v>
      </c>
      <c r="F84" s="54">
        <v>0</v>
      </c>
      <c r="G84" s="133"/>
      <c r="H84" s="130">
        <v>10000</v>
      </c>
      <c r="I84" s="117">
        <v>0</v>
      </c>
    </row>
    <row r="85" spans="1:9" s="62" customFormat="1" ht="20.25" hidden="1" customHeight="1">
      <c r="A85" s="122" t="s">
        <v>70</v>
      </c>
      <c r="B85" s="54"/>
      <c r="C85" s="54"/>
      <c r="D85" s="54">
        <v>0</v>
      </c>
      <c r="E85" s="54">
        <v>0</v>
      </c>
      <c r="F85" s="54">
        <v>0</v>
      </c>
      <c r="G85" s="133"/>
      <c r="H85" s="120"/>
      <c r="I85" s="117"/>
    </row>
    <row r="86" spans="1:9" s="62" customFormat="1" ht="20.25" hidden="1" customHeight="1">
      <c r="A86" s="122" t="s">
        <v>71</v>
      </c>
      <c r="B86" s="54" t="s">
        <v>321</v>
      </c>
      <c r="C86" s="54">
        <v>0</v>
      </c>
      <c r="D86" s="54">
        <v>0</v>
      </c>
      <c r="E86" s="54">
        <v>0</v>
      </c>
      <c r="F86" s="54">
        <v>0</v>
      </c>
      <c r="G86" s="133"/>
      <c r="H86" s="129"/>
      <c r="I86" s="117">
        <v>0</v>
      </c>
    </row>
    <row r="87" spans="1:9" s="62" customFormat="1" ht="21.75" customHeight="1">
      <c r="A87" s="136" t="s">
        <v>72</v>
      </c>
      <c r="B87" s="54"/>
      <c r="C87" s="54"/>
      <c r="D87" s="54">
        <v>0</v>
      </c>
      <c r="E87" s="54">
        <v>0</v>
      </c>
      <c r="F87" s="54">
        <v>0</v>
      </c>
      <c r="G87" s="137">
        <v>0.5</v>
      </c>
      <c r="H87" s="141">
        <v>250000</v>
      </c>
      <c r="I87" s="139">
        <f>+H87*G87</f>
        <v>125000</v>
      </c>
    </row>
    <row r="88" spans="1:9" s="62" customFormat="1" ht="20.25" hidden="1" customHeight="1">
      <c r="A88" s="122" t="s">
        <v>73</v>
      </c>
      <c r="B88" s="54" t="s">
        <v>321</v>
      </c>
      <c r="C88" s="54">
        <v>0</v>
      </c>
      <c r="D88" s="54">
        <v>0</v>
      </c>
      <c r="E88" s="54">
        <v>0</v>
      </c>
      <c r="F88" s="54">
        <v>0</v>
      </c>
      <c r="G88" s="133"/>
      <c r="H88" s="129">
        <v>150000</v>
      </c>
      <c r="I88" s="117">
        <v>0</v>
      </c>
    </row>
    <row r="89" spans="1:9" s="62" customFormat="1" ht="20.25" customHeight="1">
      <c r="A89" s="145" t="s">
        <v>74</v>
      </c>
      <c r="B89" s="54"/>
      <c r="C89" s="54"/>
      <c r="D89" s="54">
        <v>0</v>
      </c>
      <c r="E89" s="54">
        <v>0</v>
      </c>
      <c r="F89" s="54">
        <v>0</v>
      </c>
      <c r="G89" s="137">
        <v>1</v>
      </c>
      <c r="H89" s="138">
        <v>80000</v>
      </c>
      <c r="I89" s="139">
        <f>+H89*G89</f>
        <v>80000</v>
      </c>
    </row>
    <row r="90" spans="1:9" s="62" customFormat="1" ht="20.25" hidden="1" customHeight="1">
      <c r="A90" s="132" t="s">
        <v>75</v>
      </c>
      <c r="B90" s="54" t="s">
        <v>321</v>
      </c>
      <c r="C90" s="54">
        <v>0</v>
      </c>
      <c r="D90" s="54">
        <v>0</v>
      </c>
      <c r="E90" s="54">
        <v>0</v>
      </c>
      <c r="F90" s="54">
        <v>0</v>
      </c>
      <c r="G90" s="133"/>
      <c r="H90" s="129">
        <v>50000</v>
      </c>
      <c r="I90" s="117">
        <v>0</v>
      </c>
    </row>
    <row r="91" spans="1:9" s="62" customFormat="1" ht="21.75" customHeight="1">
      <c r="A91" s="145" t="s">
        <v>76</v>
      </c>
      <c r="B91" s="54"/>
      <c r="C91" s="54"/>
      <c r="D91" s="54">
        <v>0</v>
      </c>
      <c r="E91" s="54">
        <v>0</v>
      </c>
      <c r="F91" s="54">
        <v>0</v>
      </c>
      <c r="G91" s="137">
        <v>0.5</v>
      </c>
      <c r="H91" s="138">
        <v>110000</v>
      </c>
      <c r="I91" s="139">
        <f>+H91*G91</f>
        <v>55000</v>
      </c>
    </row>
    <row r="92" spans="1:9" s="62" customFormat="1" ht="20.25" hidden="1" customHeight="1">
      <c r="A92" s="122" t="s">
        <v>77</v>
      </c>
      <c r="B92" s="54" t="s">
        <v>321</v>
      </c>
      <c r="C92" s="54">
        <v>0</v>
      </c>
      <c r="D92" s="54">
        <v>0</v>
      </c>
      <c r="E92" s="54">
        <v>0</v>
      </c>
      <c r="F92" s="54">
        <v>0</v>
      </c>
      <c r="G92" s="133"/>
      <c r="H92" s="129">
        <v>50000</v>
      </c>
      <c r="I92" s="117">
        <v>0</v>
      </c>
    </row>
    <row r="93" spans="1:9" s="62" customFormat="1" ht="21.75" customHeight="1">
      <c r="A93" s="136" t="s">
        <v>78</v>
      </c>
      <c r="B93" s="54" t="s">
        <v>321</v>
      </c>
      <c r="C93" s="54">
        <v>0</v>
      </c>
      <c r="D93" s="54">
        <v>0</v>
      </c>
      <c r="E93" s="54">
        <v>0</v>
      </c>
      <c r="F93" s="54">
        <v>0</v>
      </c>
      <c r="G93" s="137">
        <v>1</v>
      </c>
      <c r="H93" s="140">
        <v>70000</v>
      </c>
      <c r="I93" s="139">
        <f>+H93*G93</f>
        <v>70000</v>
      </c>
    </row>
    <row r="94" spans="1:9" s="62" customFormat="1" ht="20.25" hidden="1" customHeight="1">
      <c r="A94" s="122" t="s">
        <v>79</v>
      </c>
      <c r="B94" s="54" t="s">
        <v>321</v>
      </c>
      <c r="C94" s="54">
        <v>0</v>
      </c>
      <c r="D94" s="54">
        <v>0</v>
      </c>
      <c r="E94" s="54">
        <v>0</v>
      </c>
      <c r="F94" s="54">
        <v>0</v>
      </c>
      <c r="G94" s="133"/>
      <c r="H94" s="129">
        <v>45000</v>
      </c>
      <c r="I94" s="117">
        <v>0</v>
      </c>
    </row>
    <row r="95" spans="1:9" s="62" customFormat="1" ht="21.75" hidden="1" customHeight="1">
      <c r="A95" s="122" t="s">
        <v>80</v>
      </c>
      <c r="B95" s="54"/>
      <c r="C95" s="54"/>
      <c r="D95" s="54">
        <v>0</v>
      </c>
      <c r="E95" s="54">
        <v>0</v>
      </c>
      <c r="F95" s="54">
        <v>0</v>
      </c>
      <c r="G95" s="133"/>
      <c r="H95" s="130">
        <v>80000</v>
      </c>
      <c r="I95" s="117">
        <v>160000</v>
      </c>
    </row>
    <row r="96" spans="1:9" s="62" customFormat="1" ht="20.25" hidden="1" customHeight="1">
      <c r="A96" s="122" t="s">
        <v>81</v>
      </c>
      <c r="B96" s="54" t="s">
        <v>321</v>
      </c>
      <c r="C96" s="54">
        <v>0</v>
      </c>
      <c r="D96" s="54">
        <v>0</v>
      </c>
      <c r="E96" s="54">
        <v>0</v>
      </c>
      <c r="F96" s="54">
        <v>0</v>
      </c>
      <c r="G96" s="133"/>
      <c r="H96" s="129">
        <v>50000</v>
      </c>
      <c r="I96" s="117">
        <v>0</v>
      </c>
    </row>
    <row r="97" spans="1:9" s="62" customFormat="1" ht="21.75" customHeight="1">
      <c r="A97" s="142" t="s">
        <v>57</v>
      </c>
      <c r="B97" s="54" t="s">
        <v>321</v>
      </c>
      <c r="C97" s="54">
        <v>0</v>
      </c>
      <c r="D97" s="54">
        <v>0</v>
      </c>
      <c r="E97" s="54">
        <v>0</v>
      </c>
      <c r="F97" s="54">
        <v>30</v>
      </c>
      <c r="G97" s="137">
        <v>493</v>
      </c>
      <c r="H97" s="138">
        <v>20000</v>
      </c>
      <c r="I97" s="139">
        <f t="shared" ref="I97:I98" si="1">+H97*G97</f>
        <v>9860000</v>
      </c>
    </row>
    <row r="98" spans="1:9" s="62" customFormat="1" ht="20.25" customHeight="1">
      <c r="A98" s="136" t="s">
        <v>58</v>
      </c>
      <c r="B98" s="54"/>
      <c r="C98" s="54"/>
      <c r="D98" s="54">
        <v>0</v>
      </c>
      <c r="E98" s="54">
        <v>0</v>
      </c>
      <c r="F98" s="54">
        <v>0</v>
      </c>
      <c r="G98" s="137">
        <v>55</v>
      </c>
      <c r="H98" s="140">
        <v>17000</v>
      </c>
      <c r="I98" s="139">
        <f t="shared" si="1"/>
        <v>935000</v>
      </c>
    </row>
    <row r="99" spans="1:9" s="62" customFormat="1" ht="21.75" hidden="1" customHeight="1">
      <c r="A99" s="122" t="s">
        <v>50</v>
      </c>
      <c r="B99" s="54" t="s">
        <v>321</v>
      </c>
      <c r="C99" s="54">
        <v>0</v>
      </c>
      <c r="D99" s="54">
        <v>0</v>
      </c>
      <c r="E99" s="54">
        <v>0</v>
      </c>
      <c r="F99" s="54">
        <v>15</v>
      </c>
      <c r="G99" s="133"/>
      <c r="H99" s="129">
        <v>5000</v>
      </c>
      <c r="I99" s="117">
        <v>960000</v>
      </c>
    </row>
    <row r="100" spans="1:9" s="62" customFormat="1" ht="21.75" hidden="1" customHeight="1">
      <c r="A100" s="122"/>
      <c r="B100" s="54"/>
      <c r="C100" s="54"/>
      <c r="D100" s="54"/>
      <c r="E100" s="54"/>
      <c r="F100" s="54"/>
      <c r="G100" s="133"/>
      <c r="H100" s="129">
        <v>4000</v>
      </c>
      <c r="I100" s="117">
        <v>400000</v>
      </c>
    </row>
    <row r="101" spans="1:9" s="62" customFormat="1" ht="21.75" hidden="1" customHeight="1">
      <c r="A101" s="122"/>
      <c r="B101" s="54"/>
      <c r="C101" s="54"/>
      <c r="D101" s="54"/>
      <c r="E101" s="54"/>
      <c r="F101" s="54"/>
      <c r="G101" s="133"/>
      <c r="H101" s="129">
        <v>5000</v>
      </c>
      <c r="I101" s="117">
        <v>500000</v>
      </c>
    </row>
    <row r="102" spans="1:9" s="62" customFormat="1" ht="20.25" hidden="1" customHeight="1">
      <c r="A102" s="122" t="s">
        <v>82</v>
      </c>
      <c r="B102" s="54"/>
      <c r="C102" s="54"/>
      <c r="D102" s="54">
        <v>0</v>
      </c>
      <c r="E102" s="54">
        <v>0</v>
      </c>
      <c r="F102" s="54">
        <v>0</v>
      </c>
      <c r="G102" s="133"/>
      <c r="H102" s="129"/>
      <c r="I102" s="117"/>
    </row>
    <row r="103" spans="1:9" s="62" customFormat="1" ht="21.75" hidden="1" customHeight="1">
      <c r="A103" s="122" t="s">
        <v>3</v>
      </c>
      <c r="B103" s="54" t="s">
        <v>321</v>
      </c>
      <c r="C103" s="54">
        <v>0</v>
      </c>
      <c r="D103" s="54">
        <v>0</v>
      </c>
      <c r="E103" s="54">
        <v>0</v>
      </c>
      <c r="F103" s="54">
        <v>0</v>
      </c>
      <c r="G103" s="133"/>
      <c r="H103" s="129">
        <v>25000</v>
      </c>
      <c r="I103" s="117">
        <v>250000</v>
      </c>
    </row>
    <row r="104" spans="1:9" s="62" customFormat="1" ht="21.75" customHeight="1">
      <c r="A104" s="136" t="s">
        <v>4</v>
      </c>
      <c r="B104" s="54" t="s">
        <v>321</v>
      </c>
      <c r="C104" s="54">
        <v>0</v>
      </c>
      <c r="D104" s="54">
        <v>0</v>
      </c>
      <c r="E104" s="54">
        <v>0</v>
      </c>
      <c r="F104" s="54">
        <v>0</v>
      </c>
      <c r="G104" s="137">
        <v>38</v>
      </c>
      <c r="H104" s="138">
        <v>7000</v>
      </c>
      <c r="I104" s="139">
        <f>+H104*G104</f>
        <v>266000</v>
      </c>
    </row>
    <row r="105" spans="1:9" s="62" customFormat="1" ht="21.75" hidden="1" customHeight="1">
      <c r="A105" s="122"/>
      <c r="B105" s="54"/>
      <c r="C105" s="54"/>
      <c r="D105" s="54"/>
      <c r="E105" s="54"/>
      <c r="F105" s="54"/>
      <c r="G105" s="133"/>
      <c r="H105" s="129">
        <v>6000</v>
      </c>
      <c r="I105" s="117">
        <v>216000</v>
      </c>
    </row>
    <row r="106" spans="1:9" s="62" customFormat="1" ht="21.75" hidden="1" customHeight="1">
      <c r="A106" s="122"/>
      <c r="B106" s="54"/>
      <c r="C106" s="54"/>
      <c r="D106" s="54"/>
      <c r="E106" s="54"/>
      <c r="F106" s="54"/>
      <c r="G106" s="133"/>
      <c r="H106" s="129">
        <v>8000</v>
      </c>
      <c r="I106" s="117">
        <v>400000</v>
      </c>
    </row>
    <row r="107" spans="1:9" s="62" customFormat="1" ht="20.25" hidden="1" customHeight="1">
      <c r="A107" s="122" t="s">
        <v>5</v>
      </c>
      <c r="B107" s="54"/>
      <c r="C107" s="54"/>
      <c r="D107" s="54">
        <v>0</v>
      </c>
      <c r="E107" s="54">
        <v>0</v>
      </c>
      <c r="F107" s="54">
        <v>0</v>
      </c>
      <c r="G107" s="133"/>
      <c r="H107" s="129"/>
      <c r="I107" s="117">
        <v>0</v>
      </c>
    </row>
    <row r="108" spans="1:9" s="62" customFormat="1" ht="20.25" hidden="1" customHeight="1">
      <c r="A108" s="122" t="s">
        <v>83</v>
      </c>
      <c r="B108" s="54"/>
      <c r="C108" s="54"/>
      <c r="D108" s="54">
        <v>0</v>
      </c>
      <c r="E108" s="54">
        <v>0</v>
      </c>
      <c r="F108" s="54">
        <v>0</v>
      </c>
      <c r="G108" s="133"/>
      <c r="H108" s="129"/>
      <c r="I108" s="117"/>
    </row>
    <row r="109" spans="1:9" s="62" customFormat="1" ht="21.75" hidden="1" customHeight="1">
      <c r="A109" s="122" t="s">
        <v>84</v>
      </c>
      <c r="B109" s="54"/>
      <c r="C109" s="54"/>
      <c r="D109" s="54">
        <v>0</v>
      </c>
      <c r="E109" s="54">
        <v>0</v>
      </c>
      <c r="F109" s="54">
        <v>0</v>
      </c>
      <c r="G109" s="133"/>
      <c r="H109" s="129"/>
      <c r="I109" s="117"/>
    </row>
    <row r="110" spans="1:9" s="62" customFormat="1" ht="20.25" hidden="1" customHeight="1">
      <c r="A110" s="122" t="s">
        <v>85</v>
      </c>
      <c r="B110" s="54"/>
      <c r="C110" s="54"/>
      <c r="D110" s="54">
        <v>0</v>
      </c>
      <c r="E110" s="54">
        <v>0</v>
      </c>
      <c r="F110" s="54">
        <v>0</v>
      </c>
      <c r="G110" s="133"/>
      <c r="H110" s="129"/>
      <c r="I110" s="117">
        <v>0</v>
      </c>
    </row>
    <row r="111" spans="1:9" s="62" customFormat="1" ht="20.25" hidden="1" customHeight="1">
      <c r="A111" s="122" t="s">
        <v>86</v>
      </c>
      <c r="B111" s="54" t="s">
        <v>321</v>
      </c>
      <c r="C111" s="54">
        <v>0</v>
      </c>
      <c r="D111" s="54">
        <v>0</v>
      </c>
      <c r="E111" s="54">
        <v>0</v>
      </c>
      <c r="F111" s="54">
        <v>0</v>
      </c>
      <c r="G111" s="133"/>
      <c r="H111" s="130">
        <v>12000</v>
      </c>
      <c r="I111" s="117">
        <v>0</v>
      </c>
    </row>
    <row r="112" spans="1:9" s="62" customFormat="1" ht="21.75" hidden="1" customHeight="1">
      <c r="A112" s="122" t="s">
        <v>87</v>
      </c>
      <c r="B112" s="54"/>
      <c r="C112" s="54"/>
      <c r="D112" s="54">
        <v>0</v>
      </c>
      <c r="E112" s="54">
        <v>0</v>
      </c>
      <c r="F112" s="54">
        <v>7</v>
      </c>
      <c r="G112" s="133"/>
      <c r="H112" s="129">
        <v>38000</v>
      </c>
      <c r="I112" s="117">
        <v>1026000</v>
      </c>
    </row>
    <row r="113" spans="1:9" s="62" customFormat="1" ht="21.75" hidden="1" customHeight="1">
      <c r="A113" s="122" t="s">
        <v>88</v>
      </c>
      <c r="B113" s="54"/>
      <c r="C113" s="54"/>
      <c r="D113" s="54">
        <v>0</v>
      </c>
      <c r="E113" s="54">
        <v>0</v>
      </c>
      <c r="F113" s="54">
        <v>0</v>
      </c>
      <c r="G113" s="133"/>
      <c r="H113" s="129">
        <v>15000</v>
      </c>
      <c r="I113" s="117">
        <v>900000</v>
      </c>
    </row>
    <row r="114" spans="1:9" s="62" customFormat="1" ht="21.75" hidden="1" customHeight="1">
      <c r="A114" s="122" t="s">
        <v>89</v>
      </c>
      <c r="B114" s="54" t="s">
        <v>321</v>
      </c>
      <c r="C114" s="54">
        <v>0</v>
      </c>
      <c r="D114" s="54">
        <v>0</v>
      </c>
      <c r="E114" s="54">
        <v>0</v>
      </c>
      <c r="F114" s="54">
        <v>0</v>
      </c>
      <c r="G114" s="133"/>
      <c r="H114" s="129"/>
      <c r="I114" s="117">
        <v>0</v>
      </c>
    </row>
    <row r="115" spans="1:9" s="62" customFormat="1" ht="21.75" hidden="1" customHeight="1">
      <c r="A115" s="122" t="s">
        <v>90</v>
      </c>
      <c r="B115" s="54"/>
      <c r="C115" s="54"/>
      <c r="D115" s="54">
        <v>0</v>
      </c>
      <c r="E115" s="54">
        <v>0</v>
      </c>
      <c r="F115" s="54">
        <v>0</v>
      </c>
      <c r="G115" s="133"/>
      <c r="H115" s="130"/>
      <c r="I115" s="117">
        <v>0</v>
      </c>
    </row>
    <row r="116" spans="1:9" s="62" customFormat="1" ht="20.25" hidden="1" customHeight="1">
      <c r="A116" s="124" t="s">
        <v>91</v>
      </c>
      <c r="B116" s="54"/>
      <c r="C116" s="54"/>
      <c r="D116" s="54">
        <v>0</v>
      </c>
      <c r="E116" s="54">
        <v>0</v>
      </c>
      <c r="F116" s="54">
        <v>0</v>
      </c>
      <c r="G116" s="133"/>
      <c r="H116" s="129"/>
      <c r="I116" s="117">
        <v>0</v>
      </c>
    </row>
    <row r="117" spans="1:9" s="62" customFormat="1" ht="20.25" hidden="1" customHeight="1">
      <c r="A117" s="124" t="s">
        <v>92</v>
      </c>
      <c r="B117" s="54" t="s">
        <v>321</v>
      </c>
      <c r="C117" s="54">
        <v>0</v>
      </c>
      <c r="D117" s="54">
        <v>0</v>
      </c>
      <c r="E117" s="54">
        <v>0</v>
      </c>
      <c r="F117" s="54">
        <v>0</v>
      </c>
      <c r="G117" s="133"/>
      <c r="H117" s="129"/>
      <c r="I117" s="117">
        <v>0</v>
      </c>
    </row>
    <row r="118" spans="1:9" s="62" customFormat="1" ht="21.75" hidden="1" customHeight="1">
      <c r="A118" s="124" t="s">
        <v>93</v>
      </c>
      <c r="B118" s="54" t="s">
        <v>321</v>
      </c>
      <c r="C118" s="54">
        <v>0</v>
      </c>
      <c r="D118" s="54">
        <v>0</v>
      </c>
      <c r="E118" s="54">
        <v>0</v>
      </c>
      <c r="F118" s="54">
        <v>0</v>
      </c>
      <c r="G118" s="135"/>
      <c r="H118" s="129"/>
      <c r="I118" s="117">
        <v>0</v>
      </c>
    </row>
    <row r="119" spans="1:9" s="62" customFormat="1" ht="21.75" hidden="1" customHeight="1">
      <c r="A119" s="122" t="s">
        <v>94</v>
      </c>
      <c r="B119" s="54"/>
      <c r="C119" s="54"/>
      <c r="D119" s="54">
        <v>0</v>
      </c>
      <c r="E119" s="54">
        <v>0</v>
      </c>
      <c r="F119" s="54">
        <v>0</v>
      </c>
      <c r="G119" s="133"/>
      <c r="H119" s="129"/>
      <c r="I119" s="117"/>
    </row>
    <row r="120" spans="1:9" s="62" customFormat="1" ht="20.25" hidden="1" customHeight="1">
      <c r="A120" s="122" t="s">
        <v>95</v>
      </c>
      <c r="B120" s="54" t="s">
        <v>321</v>
      </c>
      <c r="C120" s="54">
        <v>0</v>
      </c>
      <c r="D120" s="54">
        <v>0</v>
      </c>
      <c r="E120" s="54">
        <v>0</v>
      </c>
      <c r="F120" s="54">
        <v>0</v>
      </c>
      <c r="G120" s="133"/>
      <c r="H120" s="130"/>
      <c r="I120" s="117">
        <v>0</v>
      </c>
    </row>
    <row r="121" spans="1:9" s="62" customFormat="1" ht="20.25" hidden="1" customHeight="1">
      <c r="A121" s="122" t="s">
        <v>96</v>
      </c>
      <c r="B121" s="54"/>
      <c r="C121" s="54"/>
      <c r="D121" s="54">
        <v>0</v>
      </c>
      <c r="E121" s="54">
        <v>0</v>
      </c>
      <c r="F121" s="54">
        <v>0</v>
      </c>
      <c r="G121" s="133"/>
      <c r="H121" s="129"/>
      <c r="I121" s="117"/>
    </row>
    <row r="122" spans="1:9" s="62" customFormat="1" ht="21.75" hidden="1" customHeight="1">
      <c r="A122" s="122" t="s">
        <v>97</v>
      </c>
      <c r="B122" s="54" t="s">
        <v>321</v>
      </c>
      <c r="C122" s="54">
        <v>0</v>
      </c>
      <c r="D122" s="54">
        <v>0</v>
      </c>
      <c r="E122" s="54">
        <v>0</v>
      </c>
      <c r="F122" s="54">
        <v>0</v>
      </c>
      <c r="G122" s="133"/>
      <c r="H122" s="129"/>
      <c r="I122" s="117">
        <v>0</v>
      </c>
    </row>
    <row r="123" spans="1:9" s="62" customFormat="1" ht="20.25" hidden="1" customHeight="1">
      <c r="A123" s="122" t="s">
        <v>39</v>
      </c>
      <c r="B123" s="54" t="s">
        <v>321</v>
      </c>
      <c r="C123" s="54">
        <v>0</v>
      </c>
      <c r="D123" s="54">
        <v>0</v>
      </c>
      <c r="E123" s="54">
        <v>0</v>
      </c>
      <c r="F123" s="54">
        <v>10</v>
      </c>
      <c r="G123" s="133"/>
      <c r="H123" s="129">
        <v>18500</v>
      </c>
      <c r="I123" s="117">
        <v>3145000</v>
      </c>
    </row>
    <row r="124" spans="1:9" s="62" customFormat="1" ht="20.25" hidden="1" customHeight="1">
      <c r="A124" s="122"/>
      <c r="B124" s="54"/>
      <c r="C124" s="54"/>
      <c r="D124" s="54"/>
      <c r="E124" s="54"/>
      <c r="F124" s="54"/>
      <c r="G124" s="133"/>
      <c r="H124" s="129">
        <v>18000</v>
      </c>
      <c r="I124" s="117">
        <v>3780000</v>
      </c>
    </row>
    <row r="125" spans="1:9" s="62" customFormat="1" ht="21.75" hidden="1" customHeight="1">
      <c r="A125" s="122" t="s">
        <v>200</v>
      </c>
      <c r="B125" s="54"/>
      <c r="C125" s="54"/>
      <c r="D125" s="54">
        <v>0</v>
      </c>
      <c r="E125" s="54">
        <v>0</v>
      </c>
      <c r="F125" s="54">
        <v>0</v>
      </c>
      <c r="G125" s="133"/>
      <c r="H125" s="129"/>
      <c r="I125" s="117"/>
    </row>
    <row r="126" spans="1:9" s="62" customFormat="1" ht="21.75" customHeight="1">
      <c r="A126" s="136" t="s">
        <v>186</v>
      </c>
      <c r="B126" s="54"/>
      <c r="C126" s="54"/>
      <c r="D126" s="54">
        <v>0</v>
      </c>
      <c r="E126" s="54">
        <v>0</v>
      </c>
      <c r="F126" s="54">
        <v>10</v>
      </c>
      <c r="G126" s="137">
        <v>5</v>
      </c>
      <c r="H126" s="138">
        <v>14500</v>
      </c>
      <c r="I126" s="139">
        <f>+H126*G126</f>
        <v>72500</v>
      </c>
    </row>
    <row r="127" spans="1:9" s="62" customFormat="1" ht="21.75" hidden="1" customHeight="1">
      <c r="A127" s="122"/>
      <c r="B127" s="54"/>
      <c r="C127" s="54"/>
      <c r="D127" s="54"/>
      <c r="E127" s="54"/>
      <c r="F127" s="54"/>
      <c r="G127" s="133"/>
      <c r="H127" s="129">
        <v>13000</v>
      </c>
      <c r="I127" s="117">
        <v>9100000</v>
      </c>
    </row>
    <row r="128" spans="1:9" s="62" customFormat="1" ht="21.75" hidden="1" customHeight="1">
      <c r="A128" s="122" t="s">
        <v>40</v>
      </c>
      <c r="B128" s="54"/>
      <c r="C128" s="54"/>
      <c r="D128" s="54">
        <v>0</v>
      </c>
      <c r="E128" s="54">
        <v>0</v>
      </c>
      <c r="F128" s="54">
        <v>5</v>
      </c>
      <c r="G128" s="133"/>
      <c r="H128" s="130">
        <v>20000</v>
      </c>
      <c r="I128" s="117">
        <v>700000</v>
      </c>
    </row>
    <row r="129" spans="1:9" s="62" customFormat="1" ht="21.75" hidden="1" customHeight="1">
      <c r="A129" s="122" t="s">
        <v>42</v>
      </c>
      <c r="B129" s="54"/>
      <c r="C129" s="54"/>
      <c r="D129" s="54">
        <v>0</v>
      </c>
      <c r="E129" s="54">
        <v>0</v>
      </c>
      <c r="F129" s="54">
        <v>0</v>
      </c>
      <c r="G129" s="133"/>
      <c r="H129" s="129"/>
      <c r="I129" s="117">
        <v>0</v>
      </c>
    </row>
    <row r="130" spans="1:9" s="62" customFormat="1" ht="21.75" hidden="1" customHeight="1">
      <c r="A130" s="127" t="s">
        <v>98</v>
      </c>
      <c r="B130" s="54" t="s">
        <v>321</v>
      </c>
      <c r="C130" s="54">
        <v>0</v>
      </c>
      <c r="D130" s="54">
        <v>0</v>
      </c>
      <c r="E130" s="54">
        <v>0</v>
      </c>
      <c r="F130" s="54">
        <v>0</v>
      </c>
      <c r="G130" s="133"/>
      <c r="H130" s="129"/>
      <c r="I130" s="117">
        <v>0</v>
      </c>
    </row>
    <row r="131" spans="1:9" s="62" customFormat="1" ht="20.25" hidden="1" customHeight="1">
      <c r="A131" s="122" t="s">
        <v>100</v>
      </c>
      <c r="B131" s="54"/>
      <c r="C131" s="54"/>
      <c r="D131" s="54">
        <v>0</v>
      </c>
      <c r="E131" s="54">
        <v>0</v>
      </c>
      <c r="F131" s="54">
        <v>0</v>
      </c>
      <c r="G131" s="133"/>
      <c r="H131" s="120"/>
      <c r="I131" s="117"/>
    </row>
    <row r="132" spans="1:9" s="62" customFormat="1" ht="21.75" hidden="1" customHeight="1">
      <c r="A132" s="124" t="s">
        <v>101</v>
      </c>
      <c r="B132" s="54" t="s">
        <v>321</v>
      </c>
      <c r="C132" s="54">
        <v>0</v>
      </c>
      <c r="D132" s="54">
        <v>0</v>
      </c>
      <c r="E132" s="54">
        <v>0</v>
      </c>
      <c r="F132" s="54">
        <v>0</v>
      </c>
      <c r="G132" s="133"/>
      <c r="H132" s="129"/>
      <c r="I132" s="117">
        <v>0</v>
      </c>
    </row>
    <row r="133" spans="1:9" s="62" customFormat="1" ht="20.25" hidden="1" customHeight="1">
      <c r="A133" s="124" t="s">
        <v>102</v>
      </c>
      <c r="B133" s="54" t="s">
        <v>321</v>
      </c>
      <c r="C133" s="54">
        <v>0</v>
      </c>
      <c r="D133" s="54">
        <v>0</v>
      </c>
      <c r="E133" s="54">
        <v>0</v>
      </c>
      <c r="F133" s="54">
        <v>0</v>
      </c>
      <c r="G133" s="133"/>
      <c r="H133" s="129"/>
      <c r="I133" s="117">
        <v>0</v>
      </c>
    </row>
    <row r="134" spans="1:9" s="62" customFormat="1" ht="20.25" hidden="1" customHeight="1">
      <c r="A134" s="122" t="s">
        <v>103</v>
      </c>
      <c r="B134" s="54"/>
      <c r="C134" s="54"/>
      <c r="D134" s="54">
        <v>0</v>
      </c>
      <c r="E134" s="54">
        <v>0</v>
      </c>
      <c r="F134" s="54">
        <v>0</v>
      </c>
      <c r="G134" s="133"/>
      <c r="H134" s="130"/>
      <c r="I134" s="117">
        <v>0</v>
      </c>
    </row>
    <row r="135" spans="1:9" s="62" customFormat="1" ht="20.25" customHeight="1">
      <c r="A135" s="142" t="s">
        <v>104</v>
      </c>
      <c r="B135" s="54" t="s">
        <v>321</v>
      </c>
      <c r="C135" s="54">
        <v>0</v>
      </c>
      <c r="D135" s="54">
        <v>0</v>
      </c>
      <c r="E135" s="54">
        <v>0</v>
      </c>
      <c r="F135" s="54">
        <v>0</v>
      </c>
      <c r="G135" s="137">
        <v>2</v>
      </c>
      <c r="H135" s="138">
        <v>18000</v>
      </c>
      <c r="I135" s="139">
        <f>+H135*G135</f>
        <v>36000</v>
      </c>
    </row>
    <row r="136" spans="1:9" s="62" customFormat="1" ht="21.75" hidden="1" customHeight="1">
      <c r="A136" s="124" t="s">
        <v>105</v>
      </c>
      <c r="B136" s="54" t="s">
        <v>321</v>
      </c>
      <c r="C136" s="54">
        <v>0</v>
      </c>
      <c r="D136" s="54">
        <v>0</v>
      </c>
      <c r="E136" s="54">
        <v>0</v>
      </c>
      <c r="F136" s="54">
        <v>0</v>
      </c>
      <c r="G136" s="133"/>
      <c r="H136" s="130"/>
      <c r="I136" s="117">
        <v>0</v>
      </c>
    </row>
    <row r="137" spans="1:9" s="62" customFormat="1" ht="21.75" hidden="1" customHeight="1">
      <c r="A137" s="122" t="s">
        <v>197</v>
      </c>
      <c r="B137" s="54"/>
      <c r="C137" s="54"/>
      <c r="D137" s="54">
        <v>0</v>
      </c>
      <c r="E137" s="54">
        <v>0</v>
      </c>
      <c r="F137" s="54">
        <v>0</v>
      </c>
      <c r="G137" s="133"/>
      <c r="H137" s="120"/>
      <c r="I137" s="117"/>
    </row>
    <row r="138" spans="1:9" s="62" customFormat="1" ht="21.75" hidden="1" customHeight="1">
      <c r="A138" s="122" t="s">
        <v>106</v>
      </c>
      <c r="B138" s="54"/>
      <c r="C138" s="54"/>
      <c r="D138" s="54">
        <v>0</v>
      </c>
      <c r="E138" s="54">
        <v>0</v>
      </c>
      <c r="F138" s="54">
        <v>0</v>
      </c>
      <c r="G138" s="133"/>
      <c r="H138" s="129"/>
      <c r="I138" s="117">
        <v>0</v>
      </c>
    </row>
    <row r="139" spans="1:9" s="62" customFormat="1" ht="21.75" hidden="1" customHeight="1">
      <c r="A139" s="122" t="s">
        <v>107</v>
      </c>
      <c r="B139" s="54" t="s">
        <v>321</v>
      </c>
      <c r="C139" s="54">
        <v>0</v>
      </c>
      <c r="D139" s="54">
        <v>0</v>
      </c>
      <c r="E139" s="54">
        <v>0</v>
      </c>
      <c r="F139" s="54">
        <v>0</v>
      </c>
      <c r="G139" s="133"/>
      <c r="H139" s="130"/>
      <c r="I139" s="117">
        <v>0</v>
      </c>
    </row>
    <row r="140" spans="1:9" s="62" customFormat="1" ht="21.75" hidden="1" customHeight="1">
      <c r="A140" s="122" t="s">
        <v>108</v>
      </c>
      <c r="B140" s="54" t="s">
        <v>321</v>
      </c>
      <c r="C140" s="54">
        <v>0</v>
      </c>
      <c r="D140" s="54">
        <v>0</v>
      </c>
      <c r="E140" s="54">
        <v>0</v>
      </c>
      <c r="F140" s="54">
        <v>0</v>
      </c>
      <c r="G140" s="133"/>
      <c r="H140" s="129">
        <v>15000</v>
      </c>
      <c r="I140" s="117">
        <v>0</v>
      </c>
    </row>
    <row r="141" spans="1:9" s="62" customFormat="1" ht="21.75" customHeight="1">
      <c r="A141" s="136" t="s">
        <v>109</v>
      </c>
      <c r="B141" s="54"/>
      <c r="C141" s="54"/>
      <c r="D141" s="54">
        <v>0</v>
      </c>
      <c r="E141" s="54">
        <v>0</v>
      </c>
      <c r="F141" s="54">
        <v>0</v>
      </c>
      <c r="G141" s="137">
        <v>317</v>
      </c>
      <c r="H141" s="141">
        <v>29000</v>
      </c>
      <c r="I141" s="139">
        <f>+H141*G141</f>
        <v>9193000</v>
      </c>
    </row>
    <row r="142" spans="1:9" s="62" customFormat="1" ht="21.75" hidden="1" customHeight="1">
      <c r="A142" s="122"/>
      <c r="B142" s="54"/>
      <c r="C142" s="54"/>
      <c r="D142" s="54"/>
      <c r="E142" s="54"/>
      <c r="F142" s="54"/>
      <c r="G142" s="133"/>
      <c r="H142" s="120">
        <v>28500</v>
      </c>
      <c r="I142" s="117">
        <v>2850000</v>
      </c>
    </row>
    <row r="143" spans="1:9" s="62" customFormat="1" ht="21.75" hidden="1" customHeight="1">
      <c r="A143" s="122"/>
      <c r="B143" s="54"/>
      <c r="C143" s="54"/>
      <c r="D143" s="54"/>
      <c r="E143" s="54"/>
      <c r="F143" s="54"/>
      <c r="G143" s="133"/>
      <c r="H143" s="120">
        <v>28000</v>
      </c>
      <c r="I143" s="117">
        <v>3360000</v>
      </c>
    </row>
    <row r="144" spans="1:9" s="62" customFormat="1" ht="20.25" hidden="1" customHeight="1">
      <c r="A144" s="122" t="s">
        <v>110</v>
      </c>
      <c r="B144" s="54" t="s">
        <v>321</v>
      </c>
      <c r="C144" s="54">
        <v>0</v>
      </c>
      <c r="D144" s="54">
        <v>0</v>
      </c>
      <c r="E144" s="54">
        <v>0</v>
      </c>
      <c r="F144" s="54">
        <v>0</v>
      </c>
      <c r="G144" s="133"/>
      <c r="H144" s="130">
        <v>17000</v>
      </c>
      <c r="I144" s="117">
        <v>0</v>
      </c>
    </row>
    <row r="145" spans="1:9" s="62" customFormat="1" ht="20.25" hidden="1" customHeight="1">
      <c r="A145" s="122" t="s">
        <v>111</v>
      </c>
      <c r="B145" s="54" t="s">
        <v>321</v>
      </c>
      <c r="C145" s="54">
        <v>0</v>
      </c>
      <c r="D145" s="54">
        <v>0</v>
      </c>
      <c r="E145" s="54">
        <v>0</v>
      </c>
      <c r="F145" s="54">
        <v>0</v>
      </c>
      <c r="G145" s="133"/>
      <c r="H145" s="130"/>
      <c r="I145" s="117">
        <v>0</v>
      </c>
    </row>
    <row r="146" spans="1:9" s="62" customFormat="1" ht="21.75" hidden="1" customHeight="1">
      <c r="A146" s="122" t="s">
        <v>112</v>
      </c>
      <c r="B146" s="54"/>
      <c r="C146" s="54"/>
      <c r="D146" s="54">
        <v>0</v>
      </c>
      <c r="E146" s="54">
        <v>0</v>
      </c>
      <c r="F146" s="54">
        <v>0</v>
      </c>
      <c r="G146" s="133"/>
      <c r="H146" s="120"/>
      <c r="I146" s="117"/>
    </row>
    <row r="147" spans="1:9" s="62" customFormat="1" ht="21.75" hidden="1" customHeight="1">
      <c r="A147" s="123" t="s">
        <v>113</v>
      </c>
      <c r="B147" s="54" t="s">
        <v>321</v>
      </c>
      <c r="C147" s="54">
        <v>0</v>
      </c>
      <c r="D147" s="54">
        <v>0</v>
      </c>
      <c r="E147" s="54">
        <v>0</v>
      </c>
      <c r="F147" s="54">
        <v>40</v>
      </c>
      <c r="G147" s="133"/>
      <c r="H147" s="130">
        <v>7000</v>
      </c>
      <c r="I147" s="117">
        <v>3360000</v>
      </c>
    </row>
    <row r="148" spans="1:9" s="62" customFormat="1" ht="21.75" hidden="1" customHeight="1">
      <c r="A148" s="123"/>
      <c r="B148" s="54"/>
      <c r="C148" s="54"/>
      <c r="D148" s="54"/>
      <c r="E148" s="54"/>
      <c r="F148" s="54"/>
      <c r="G148" s="133"/>
      <c r="H148" s="130">
        <v>6500</v>
      </c>
      <c r="I148" s="117">
        <v>5219500</v>
      </c>
    </row>
    <row r="149" spans="1:9" s="62" customFormat="1" ht="20.25" hidden="1" customHeight="1">
      <c r="A149" s="122" t="s">
        <v>206</v>
      </c>
      <c r="B149" s="54"/>
      <c r="C149" s="54"/>
      <c r="D149" s="54">
        <v>0</v>
      </c>
      <c r="E149" s="54">
        <v>0</v>
      </c>
      <c r="F149" s="54">
        <v>0</v>
      </c>
      <c r="G149" s="133"/>
      <c r="H149" s="120"/>
      <c r="I149" s="117"/>
    </row>
    <row r="150" spans="1:9" s="62" customFormat="1" ht="20.25" hidden="1" customHeight="1">
      <c r="A150" s="122" t="s">
        <v>114</v>
      </c>
      <c r="B150" s="54"/>
      <c r="C150" s="54"/>
      <c r="D150" s="54">
        <v>0</v>
      </c>
      <c r="E150" s="54">
        <v>0</v>
      </c>
      <c r="F150" s="54">
        <v>0</v>
      </c>
      <c r="G150" s="133"/>
      <c r="H150" s="120"/>
      <c r="I150" s="117"/>
    </row>
    <row r="151" spans="1:9" s="62" customFormat="1" ht="21.75" customHeight="1">
      <c r="A151" s="136" t="s">
        <v>115</v>
      </c>
      <c r="B151" s="54" t="s">
        <v>321</v>
      </c>
      <c r="C151" s="54">
        <v>0</v>
      </c>
      <c r="D151" s="54">
        <v>0</v>
      </c>
      <c r="E151" s="54">
        <v>0</v>
      </c>
      <c r="F151" s="54">
        <v>0</v>
      </c>
      <c r="G151" s="137">
        <v>45</v>
      </c>
      <c r="H151" s="138">
        <v>7500</v>
      </c>
      <c r="I151" s="139">
        <f>+H151*G151</f>
        <v>337500</v>
      </c>
    </row>
    <row r="152" spans="1:9" s="62" customFormat="1" ht="21.75" hidden="1" customHeight="1">
      <c r="A152" s="122"/>
      <c r="B152" s="54"/>
      <c r="C152" s="54"/>
      <c r="D152" s="54"/>
      <c r="E152" s="54"/>
      <c r="F152" s="54"/>
      <c r="G152" s="133"/>
      <c r="H152" s="129">
        <v>8000</v>
      </c>
      <c r="I152" s="117">
        <v>800000</v>
      </c>
    </row>
    <row r="153" spans="1:9" s="62" customFormat="1" ht="21.75" hidden="1" customHeight="1">
      <c r="A153" s="122"/>
      <c r="B153" s="54"/>
      <c r="C153" s="54"/>
      <c r="D153" s="54"/>
      <c r="E153" s="54"/>
      <c r="F153" s="54"/>
      <c r="G153" s="133"/>
      <c r="H153" s="129">
        <v>7500</v>
      </c>
      <c r="I153" s="117">
        <v>1200000</v>
      </c>
    </row>
    <row r="154" spans="1:9" s="62" customFormat="1" ht="21.75" hidden="1" customHeight="1">
      <c r="A154" s="122"/>
      <c r="B154" s="54"/>
      <c r="C154" s="54"/>
      <c r="D154" s="54"/>
      <c r="E154" s="54"/>
      <c r="F154" s="54"/>
      <c r="G154" s="133"/>
      <c r="H154" s="129">
        <v>7500</v>
      </c>
      <c r="I154" s="117">
        <v>1500000</v>
      </c>
    </row>
    <row r="155" spans="1:9" s="62" customFormat="1" ht="21.75" hidden="1" customHeight="1">
      <c r="A155" s="122"/>
      <c r="B155" s="54"/>
      <c r="C155" s="54"/>
      <c r="D155" s="54"/>
      <c r="E155" s="54"/>
      <c r="F155" s="54"/>
      <c r="G155" s="133"/>
      <c r="H155" s="129">
        <v>7000</v>
      </c>
      <c r="I155" s="117">
        <v>560000</v>
      </c>
    </row>
    <row r="156" spans="1:9" s="62" customFormat="1" ht="21.75" hidden="1" customHeight="1">
      <c r="A156" s="124" t="s">
        <v>116</v>
      </c>
      <c r="B156" s="54" t="s">
        <v>321</v>
      </c>
      <c r="C156" s="54">
        <v>0</v>
      </c>
      <c r="D156" s="54">
        <v>0</v>
      </c>
      <c r="E156" s="54">
        <v>0</v>
      </c>
      <c r="F156" s="54">
        <v>0</v>
      </c>
      <c r="G156" s="133"/>
      <c r="H156" s="129"/>
      <c r="I156" s="117">
        <v>0</v>
      </c>
    </row>
    <row r="157" spans="1:9" s="62" customFormat="1" ht="21.75" hidden="1" customHeight="1">
      <c r="A157" s="122" t="s">
        <v>117</v>
      </c>
      <c r="B157" s="54" t="s">
        <v>321</v>
      </c>
      <c r="C157" s="54">
        <v>0</v>
      </c>
      <c r="D157" s="54">
        <v>0</v>
      </c>
      <c r="E157" s="54">
        <v>0</v>
      </c>
      <c r="F157" s="54">
        <v>0</v>
      </c>
      <c r="G157" s="133"/>
      <c r="H157" s="130">
        <v>15000</v>
      </c>
      <c r="I157" s="117">
        <v>0</v>
      </c>
    </row>
    <row r="158" spans="1:9" s="62" customFormat="1" ht="21.75" hidden="1" customHeight="1">
      <c r="A158" s="122" t="s">
        <v>213</v>
      </c>
      <c r="B158" s="54"/>
      <c r="C158" s="54"/>
      <c r="D158" s="54">
        <v>0</v>
      </c>
      <c r="E158" s="54">
        <v>0</v>
      </c>
      <c r="F158" s="54">
        <v>5</v>
      </c>
      <c r="G158" s="133"/>
      <c r="H158" s="130"/>
      <c r="I158" s="117"/>
    </row>
    <row r="159" spans="1:9" s="62" customFormat="1" ht="20.25" hidden="1" customHeight="1">
      <c r="A159" s="122" t="s">
        <v>118</v>
      </c>
      <c r="B159" s="54" t="s">
        <v>321</v>
      </c>
      <c r="C159" s="54">
        <v>0</v>
      </c>
      <c r="D159" s="54">
        <v>0</v>
      </c>
      <c r="E159" s="54">
        <v>0</v>
      </c>
      <c r="F159" s="54">
        <v>0</v>
      </c>
      <c r="G159" s="133"/>
      <c r="H159" s="129"/>
      <c r="I159" s="117">
        <v>0</v>
      </c>
    </row>
    <row r="160" spans="1:9" s="62" customFormat="1" ht="20.25" customHeight="1">
      <c r="A160" s="136" t="s">
        <v>119</v>
      </c>
      <c r="B160" s="54" t="s">
        <v>321</v>
      </c>
      <c r="C160" s="54">
        <v>0</v>
      </c>
      <c r="D160" s="54">
        <v>0</v>
      </c>
      <c r="E160" s="54">
        <v>0</v>
      </c>
      <c r="F160" s="54">
        <v>0</v>
      </c>
      <c r="G160" s="137">
        <v>12</v>
      </c>
      <c r="H160" s="138">
        <v>7500</v>
      </c>
      <c r="I160" s="139">
        <f>+H160*G160</f>
        <v>90000</v>
      </c>
    </row>
    <row r="161" spans="1:9" s="62" customFormat="1" ht="20.25" hidden="1" customHeight="1">
      <c r="A161" s="122" t="s">
        <v>120</v>
      </c>
      <c r="B161" s="54"/>
      <c r="C161" s="54"/>
      <c r="D161" s="54">
        <v>0</v>
      </c>
      <c r="E161" s="54">
        <v>0</v>
      </c>
      <c r="F161" s="54">
        <v>0</v>
      </c>
      <c r="G161" s="133"/>
      <c r="H161" s="128"/>
      <c r="I161" s="117">
        <v>0</v>
      </c>
    </row>
    <row r="162" spans="1:9" s="62" customFormat="1" ht="20.25" hidden="1" customHeight="1">
      <c r="A162" s="122" t="s">
        <v>121</v>
      </c>
      <c r="B162" s="54"/>
      <c r="C162" s="54"/>
      <c r="D162" s="54">
        <v>0</v>
      </c>
      <c r="E162" s="54">
        <v>0</v>
      </c>
      <c r="F162" s="54">
        <v>0</v>
      </c>
      <c r="G162" s="133"/>
      <c r="H162" s="129">
        <v>17000</v>
      </c>
      <c r="I162" s="117">
        <v>170000</v>
      </c>
    </row>
    <row r="163" spans="1:9" s="62" customFormat="1" ht="20.25" hidden="1" customHeight="1">
      <c r="A163" s="122" t="s">
        <v>122</v>
      </c>
      <c r="B163" s="54"/>
      <c r="C163" s="54"/>
      <c r="D163" s="54">
        <v>0</v>
      </c>
      <c r="E163" s="54">
        <v>0</v>
      </c>
      <c r="F163" s="54">
        <v>0</v>
      </c>
      <c r="G163" s="133"/>
      <c r="H163" s="120"/>
      <c r="I163" s="117"/>
    </row>
    <row r="164" spans="1:9" s="62" customFormat="1" ht="20.25" hidden="1" customHeight="1">
      <c r="A164" s="122" t="s">
        <v>123</v>
      </c>
      <c r="B164" s="54" t="s">
        <v>321</v>
      </c>
      <c r="C164" s="54">
        <v>0</v>
      </c>
      <c r="D164" s="54">
        <v>0</v>
      </c>
      <c r="E164" s="54">
        <v>0</v>
      </c>
      <c r="F164" s="54">
        <v>0</v>
      </c>
      <c r="G164" s="133"/>
      <c r="H164" s="120">
        <v>25000</v>
      </c>
      <c r="I164" s="117">
        <v>0</v>
      </c>
    </row>
    <row r="165" spans="1:9" s="62" customFormat="1" ht="20.25" hidden="1" customHeight="1">
      <c r="A165" s="107" t="s">
        <v>124</v>
      </c>
      <c r="B165" s="54" t="s">
        <v>321</v>
      </c>
      <c r="C165" s="54">
        <v>0</v>
      </c>
      <c r="D165" s="54">
        <v>0</v>
      </c>
      <c r="E165" s="54">
        <v>0</v>
      </c>
      <c r="F165" s="54">
        <v>0</v>
      </c>
      <c r="G165" s="133"/>
      <c r="H165" s="129"/>
      <c r="I165" s="117">
        <v>0</v>
      </c>
    </row>
    <row r="166" spans="1:9" s="62" customFormat="1" ht="21.75" hidden="1" customHeight="1">
      <c r="A166" s="122" t="s">
        <v>215</v>
      </c>
      <c r="B166" s="54"/>
      <c r="C166" s="54"/>
      <c r="D166" s="54">
        <v>0</v>
      </c>
      <c r="E166" s="54">
        <v>0</v>
      </c>
      <c r="F166" s="54">
        <v>0</v>
      </c>
      <c r="G166" s="133"/>
      <c r="H166" s="129"/>
      <c r="I166" s="117"/>
    </row>
    <row r="167" spans="1:9" s="62" customFormat="1" ht="20.25" customHeight="1">
      <c r="A167" s="142" t="s">
        <v>125</v>
      </c>
      <c r="B167" s="54" t="s">
        <v>321</v>
      </c>
      <c r="C167" s="54">
        <v>0</v>
      </c>
      <c r="D167" s="54">
        <v>0</v>
      </c>
      <c r="E167" s="54">
        <v>0</v>
      </c>
      <c r="F167" s="54">
        <v>0</v>
      </c>
      <c r="G167" s="137">
        <v>29</v>
      </c>
      <c r="H167" s="138">
        <v>11000</v>
      </c>
      <c r="I167" s="139">
        <f>+H167*G167</f>
        <v>319000</v>
      </c>
    </row>
    <row r="168" spans="1:9" s="62" customFormat="1" ht="20.25" hidden="1" customHeight="1">
      <c r="A168" s="122" t="s">
        <v>126</v>
      </c>
      <c r="B168" s="54"/>
      <c r="C168" s="54"/>
      <c r="D168" s="54">
        <v>0</v>
      </c>
      <c r="E168" s="54">
        <v>0</v>
      </c>
      <c r="F168" s="54">
        <v>0</v>
      </c>
      <c r="G168" s="133"/>
      <c r="H168" s="129"/>
      <c r="I168" s="117"/>
    </row>
    <row r="169" spans="1:9" s="62" customFormat="1" ht="20.25" hidden="1" customHeight="1">
      <c r="A169" s="122" t="s">
        <v>127</v>
      </c>
      <c r="B169" s="54"/>
      <c r="C169" s="54"/>
      <c r="D169" s="54">
        <v>0</v>
      </c>
      <c r="E169" s="54">
        <v>0</v>
      </c>
      <c r="F169" s="54">
        <v>10</v>
      </c>
      <c r="G169" s="133"/>
      <c r="H169" s="120"/>
      <c r="I169" s="117">
        <v>0</v>
      </c>
    </row>
    <row r="170" spans="1:9" s="62" customFormat="1" ht="20.25" hidden="1" customHeight="1">
      <c r="A170" s="122"/>
      <c r="B170" s="54"/>
      <c r="C170" s="54"/>
      <c r="D170" s="54"/>
      <c r="E170" s="54"/>
      <c r="F170" s="54"/>
      <c r="G170" s="133"/>
      <c r="H170" s="120">
        <v>8000</v>
      </c>
      <c r="I170" s="117">
        <v>160000</v>
      </c>
    </row>
    <row r="171" spans="1:9" s="62" customFormat="1" ht="20.25" hidden="1" customHeight="1">
      <c r="A171" s="122"/>
      <c r="B171" s="54"/>
      <c r="C171" s="54"/>
      <c r="D171" s="54"/>
      <c r="E171" s="54"/>
      <c r="F171" s="54"/>
      <c r="G171" s="133"/>
      <c r="H171" s="120">
        <v>8000</v>
      </c>
      <c r="I171" s="117">
        <v>800000</v>
      </c>
    </row>
    <row r="172" spans="1:9" s="62" customFormat="1" ht="20.25" hidden="1" customHeight="1">
      <c r="A172" s="122" t="s">
        <v>128</v>
      </c>
      <c r="B172" s="54"/>
      <c r="C172" s="54"/>
      <c r="D172" s="54">
        <v>0</v>
      </c>
      <c r="E172" s="54">
        <v>0</v>
      </c>
      <c r="F172" s="54">
        <v>0</v>
      </c>
      <c r="G172" s="133"/>
      <c r="H172" s="129"/>
      <c r="I172" s="117"/>
    </row>
    <row r="173" spans="1:9" s="62" customFormat="1" ht="21.75" hidden="1" customHeight="1">
      <c r="A173" s="122" t="s">
        <v>129</v>
      </c>
      <c r="B173" s="54" t="s">
        <v>321</v>
      </c>
      <c r="C173" s="54">
        <v>0</v>
      </c>
      <c r="D173" s="54">
        <v>0</v>
      </c>
      <c r="E173" s="54">
        <v>0</v>
      </c>
      <c r="F173" s="54">
        <v>0</v>
      </c>
      <c r="G173" s="133"/>
      <c r="H173" s="130">
        <v>8500</v>
      </c>
      <c r="I173" s="117">
        <v>374000</v>
      </c>
    </row>
    <row r="174" spans="1:9" s="62" customFormat="1" ht="21.75" hidden="1" customHeight="1">
      <c r="A174" s="122"/>
      <c r="B174" s="54"/>
      <c r="C174" s="54"/>
      <c r="D174" s="54"/>
      <c r="E174" s="54"/>
      <c r="F174" s="54"/>
      <c r="G174" s="133"/>
      <c r="H174" s="130">
        <v>13000</v>
      </c>
      <c r="I174" s="117">
        <v>221000</v>
      </c>
    </row>
    <row r="175" spans="1:9" s="62" customFormat="1" ht="21.75" hidden="1" customHeight="1">
      <c r="A175" s="122"/>
      <c r="B175" s="54"/>
      <c r="C175" s="54"/>
      <c r="D175" s="54"/>
      <c r="E175" s="54"/>
      <c r="F175" s="54"/>
      <c r="G175" s="133"/>
      <c r="H175" s="130">
        <v>15000</v>
      </c>
      <c r="I175" s="117">
        <v>735000</v>
      </c>
    </row>
    <row r="176" spans="1:9" s="62" customFormat="1" ht="21.75" hidden="1" customHeight="1">
      <c r="A176" s="122" t="s">
        <v>130</v>
      </c>
      <c r="B176" s="54"/>
      <c r="C176" s="54"/>
      <c r="D176" s="54">
        <v>0</v>
      </c>
      <c r="E176" s="54">
        <v>0</v>
      </c>
      <c r="F176" s="54">
        <v>0</v>
      </c>
      <c r="G176" s="133"/>
      <c r="H176" s="130"/>
      <c r="I176" s="117">
        <v>0</v>
      </c>
    </row>
    <row r="177" spans="1:9" s="62" customFormat="1" ht="21.75" hidden="1" customHeight="1">
      <c r="A177" s="122" t="s">
        <v>131</v>
      </c>
      <c r="B177" s="54"/>
      <c r="C177" s="54"/>
      <c r="D177" s="54">
        <v>0</v>
      </c>
      <c r="E177" s="54">
        <v>0</v>
      </c>
      <c r="F177" s="54">
        <v>0</v>
      </c>
      <c r="G177" s="133"/>
      <c r="H177" s="130"/>
      <c r="I177" s="117"/>
    </row>
    <row r="178" spans="1:9" s="62" customFormat="1" ht="20.25" hidden="1" customHeight="1">
      <c r="A178" s="109" t="s">
        <v>132</v>
      </c>
      <c r="B178" s="54" t="s">
        <v>321</v>
      </c>
      <c r="C178" s="54">
        <v>0</v>
      </c>
      <c r="D178" s="54">
        <v>0</v>
      </c>
      <c r="E178" s="54">
        <v>0</v>
      </c>
      <c r="F178" s="54">
        <v>0</v>
      </c>
      <c r="G178" s="133"/>
      <c r="H178" s="130"/>
      <c r="I178" s="117">
        <v>0</v>
      </c>
    </row>
    <row r="179" spans="1:9" s="62" customFormat="1" ht="21.75" hidden="1" customHeight="1">
      <c r="A179" s="122" t="s">
        <v>133</v>
      </c>
      <c r="B179" s="54" t="s">
        <v>321</v>
      </c>
      <c r="C179" s="54"/>
      <c r="D179" s="54">
        <v>0</v>
      </c>
      <c r="E179" s="54">
        <v>0</v>
      </c>
      <c r="F179" s="54">
        <v>0</v>
      </c>
      <c r="G179" s="133"/>
      <c r="H179" s="129"/>
      <c r="I179" s="117">
        <v>0</v>
      </c>
    </row>
    <row r="180" spans="1:9" s="62" customFormat="1" ht="20.25" hidden="1" customHeight="1">
      <c r="A180" s="122" t="s">
        <v>134</v>
      </c>
      <c r="B180" s="54" t="s">
        <v>321</v>
      </c>
      <c r="C180" s="54">
        <v>0</v>
      </c>
      <c r="D180" s="54">
        <v>0</v>
      </c>
      <c r="E180" s="54">
        <v>0</v>
      </c>
      <c r="F180" s="54">
        <v>0</v>
      </c>
      <c r="G180" s="133"/>
      <c r="H180" s="118"/>
      <c r="I180" s="117">
        <v>0</v>
      </c>
    </row>
    <row r="181" spans="1:9" s="62" customFormat="1" ht="20.25" hidden="1" customHeight="1">
      <c r="A181" s="124" t="s">
        <v>135</v>
      </c>
      <c r="B181" s="54" t="s">
        <v>321</v>
      </c>
      <c r="C181" s="54">
        <v>0</v>
      </c>
      <c r="D181" s="54">
        <v>0</v>
      </c>
      <c r="E181" s="54">
        <v>0</v>
      </c>
      <c r="F181" s="54">
        <v>0</v>
      </c>
      <c r="G181" s="133"/>
      <c r="H181" s="129">
        <v>55000</v>
      </c>
      <c r="I181" s="117">
        <v>110000</v>
      </c>
    </row>
    <row r="182" spans="1:9" s="62" customFormat="1" ht="21.75" hidden="1" customHeight="1">
      <c r="A182" s="124" t="s">
        <v>136</v>
      </c>
      <c r="B182" s="54" t="s">
        <v>321</v>
      </c>
      <c r="C182" s="54">
        <v>0</v>
      </c>
      <c r="D182" s="54">
        <v>0</v>
      </c>
      <c r="E182" s="54">
        <v>0</v>
      </c>
      <c r="F182" s="54">
        <v>0</v>
      </c>
      <c r="G182" s="133"/>
      <c r="H182" s="129"/>
      <c r="I182" s="117">
        <v>0</v>
      </c>
    </row>
    <row r="183" spans="1:9" s="62" customFormat="1" ht="20.25" hidden="1" customHeight="1">
      <c r="A183" s="122" t="s">
        <v>137</v>
      </c>
      <c r="B183" s="54" t="s">
        <v>321</v>
      </c>
      <c r="C183" s="54">
        <v>0</v>
      </c>
      <c r="D183" s="54">
        <v>0</v>
      </c>
      <c r="E183" s="54">
        <v>0</v>
      </c>
      <c r="F183" s="54">
        <v>0</v>
      </c>
      <c r="G183" s="133"/>
      <c r="H183" s="129"/>
      <c r="I183" s="117">
        <v>0</v>
      </c>
    </row>
    <row r="184" spans="1:9" s="62" customFormat="1" ht="21.75" hidden="1" customHeight="1">
      <c r="A184" s="122" t="s">
        <v>138</v>
      </c>
      <c r="B184" s="54" t="s">
        <v>321</v>
      </c>
      <c r="C184" s="54">
        <v>0</v>
      </c>
      <c r="D184" s="54">
        <v>0</v>
      </c>
      <c r="E184" s="54">
        <v>0</v>
      </c>
      <c r="F184" s="54">
        <v>0</v>
      </c>
      <c r="G184" s="133"/>
      <c r="H184" s="129"/>
      <c r="I184" s="117">
        <v>0</v>
      </c>
    </row>
    <row r="185" spans="1:9" s="62" customFormat="1" ht="20.25" hidden="1" customHeight="1">
      <c r="A185" s="122" t="s">
        <v>139</v>
      </c>
      <c r="B185" s="54" t="s">
        <v>321</v>
      </c>
      <c r="C185" s="54">
        <v>0</v>
      </c>
      <c r="D185" s="54">
        <v>0</v>
      </c>
      <c r="E185" s="54">
        <v>0</v>
      </c>
      <c r="F185" s="54">
        <v>0</v>
      </c>
      <c r="G185" s="133"/>
      <c r="H185" s="129">
        <v>27000</v>
      </c>
      <c r="I185" s="117">
        <v>1080000</v>
      </c>
    </row>
    <row r="186" spans="1:9" s="62" customFormat="1" ht="20.25" hidden="1" customHeight="1">
      <c r="A186" s="122" t="s">
        <v>140</v>
      </c>
      <c r="B186" s="54" t="s">
        <v>321</v>
      </c>
      <c r="C186" s="54">
        <v>0</v>
      </c>
      <c r="D186" s="54">
        <v>0</v>
      </c>
      <c r="E186" s="54">
        <v>0</v>
      </c>
      <c r="F186" s="54">
        <v>0</v>
      </c>
      <c r="G186" s="133"/>
      <c r="H186" s="129">
        <v>38000</v>
      </c>
      <c r="I186" s="117">
        <v>380000</v>
      </c>
    </row>
    <row r="187" spans="1:9" s="62" customFormat="1" ht="20.25" customHeight="1">
      <c r="A187" s="136" t="s">
        <v>141</v>
      </c>
      <c r="B187" s="54" t="s">
        <v>321</v>
      </c>
      <c r="C187" s="54">
        <v>0</v>
      </c>
      <c r="D187" s="54">
        <v>0</v>
      </c>
      <c r="E187" s="54">
        <v>0</v>
      </c>
      <c r="F187" s="54">
        <v>0</v>
      </c>
      <c r="G187" s="137">
        <v>3</v>
      </c>
      <c r="H187" s="138">
        <v>15000</v>
      </c>
      <c r="I187" s="139">
        <f>+H187*G187</f>
        <v>45000</v>
      </c>
    </row>
    <row r="188" spans="1:9" s="62" customFormat="1" ht="20.25" hidden="1" customHeight="1">
      <c r="A188" s="122" t="s">
        <v>143</v>
      </c>
      <c r="B188" s="54"/>
      <c r="C188" s="54"/>
      <c r="D188" s="54">
        <v>0</v>
      </c>
      <c r="E188" s="54">
        <v>0</v>
      </c>
      <c r="F188" s="54">
        <v>0</v>
      </c>
      <c r="G188" s="133"/>
      <c r="H188" s="129"/>
      <c r="I188" s="117">
        <v>0</v>
      </c>
    </row>
    <row r="189" spans="1:9" s="62" customFormat="1" ht="21.75" hidden="1" customHeight="1">
      <c r="A189" s="122" t="s">
        <v>144</v>
      </c>
      <c r="B189" s="54" t="s">
        <v>321</v>
      </c>
      <c r="C189" s="54">
        <v>0</v>
      </c>
      <c r="D189" s="54">
        <v>0</v>
      </c>
      <c r="E189" s="54">
        <v>0</v>
      </c>
      <c r="F189" s="54">
        <v>0</v>
      </c>
      <c r="G189" s="133"/>
      <c r="H189" s="129">
        <v>50000</v>
      </c>
      <c r="I189" s="117">
        <v>50000</v>
      </c>
    </row>
    <row r="190" spans="1:9" s="62" customFormat="1" ht="20.25" hidden="1" customHeight="1">
      <c r="A190" s="122" t="s">
        <v>145</v>
      </c>
      <c r="B190" s="54" t="s">
        <v>321</v>
      </c>
      <c r="C190" s="54">
        <v>0</v>
      </c>
      <c r="D190" s="54">
        <v>0</v>
      </c>
      <c r="E190" s="54">
        <v>0</v>
      </c>
      <c r="F190" s="54">
        <v>0</v>
      </c>
      <c r="G190" s="133"/>
      <c r="H190" s="129">
        <v>32000</v>
      </c>
      <c r="I190" s="117">
        <v>0</v>
      </c>
    </row>
    <row r="191" spans="1:9" s="62" customFormat="1" ht="20.25" hidden="1" customHeight="1">
      <c r="A191" s="122" t="s">
        <v>146</v>
      </c>
      <c r="B191" s="54"/>
      <c r="C191" s="54"/>
      <c r="D191" s="54">
        <v>0</v>
      </c>
      <c r="E191" s="54">
        <v>0</v>
      </c>
      <c r="F191" s="54">
        <v>0</v>
      </c>
      <c r="G191" s="133"/>
      <c r="H191" s="129"/>
      <c r="I191" s="117"/>
    </row>
    <row r="192" spans="1:9" s="62" customFormat="1" ht="20.25" hidden="1" customHeight="1">
      <c r="A192" s="124" t="s">
        <v>147</v>
      </c>
      <c r="B192" s="54" t="s">
        <v>321</v>
      </c>
      <c r="C192" s="54">
        <v>0</v>
      </c>
      <c r="D192" s="54">
        <v>0</v>
      </c>
      <c r="E192" s="54">
        <v>0</v>
      </c>
      <c r="F192" s="54">
        <v>0</v>
      </c>
      <c r="G192" s="133"/>
      <c r="H192" s="119"/>
      <c r="I192" s="117">
        <v>0</v>
      </c>
    </row>
    <row r="193" spans="1:9" s="68" customFormat="1" ht="20.25" hidden="1" customHeight="1">
      <c r="A193" s="124" t="s">
        <v>148</v>
      </c>
      <c r="B193" s="54"/>
      <c r="C193" s="54"/>
      <c r="D193" s="54">
        <v>0</v>
      </c>
      <c r="E193" s="54">
        <v>0</v>
      </c>
      <c r="F193" s="54">
        <v>0</v>
      </c>
      <c r="G193" s="133"/>
      <c r="H193" s="119"/>
      <c r="I193" s="117"/>
    </row>
    <row r="194" spans="1:9" s="68" customFormat="1" ht="20.25" customHeight="1">
      <c r="A194" s="136" t="s">
        <v>211</v>
      </c>
      <c r="B194" s="54"/>
      <c r="C194" s="54"/>
      <c r="D194" s="54">
        <v>0</v>
      </c>
      <c r="E194" s="54">
        <v>0</v>
      </c>
      <c r="F194" s="54">
        <v>10</v>
      </c>
      <c r="G194" s="137">
        <v>415</v>
      </c>
      <c r="H194" s="138">
        <v>20000</v>
      </c>
      <c r="I194" s="139">
        <f>+H194*G194</f>
        <v>8300000</v>
      </c>
    </row>
    <row r="195" spans="1:9" s="68" customFormat="1" ht="20.25" hidden="1" customHeight="1">
      <c r="A195" s="122"/>
      <c r="B195" s="54"/>
      <c r="C195" s="54"/>
      <c r="D195" s="54"/>
      <c r="E195" s="54"/>
      <c r="F195" s="54"/>
      <c r="G195" s="133"/>
      <c r="H195" s="129">
        <v>20000</v>
      </c>
      <c r="I195" s="117">
        <v>5820000</v>
      </c>
    </row>
    <row r="196" spans="1:9" s="62" customFormat="1" ht="21.75" hidden="1" customHeight="1">
      <c r="A196" s="122" t="s">
        <v>151</v>
      </c>
      <c r="B196" s="54"/>
      <c r="C196" s="54"/>
      <c r="D196" s="54">
        <v>0</v>
      </c>
      <c r="E196" s="54">
        <v>0</v>
      </c>
      <c r="F196" s="54">
        <v>0</v>
      </c>
      <c r="G196" s="133"/>
      <c r="H196" s="130"/>
      <c r="I196" s="117">
        <v>0</v>
      </c>
    </row>
    <row r="197" spans="1:9" s="62" customFormat="1" ht="20.25" customHeight="1">
      <c r="A197" s="136" t="s">
        <v>153</v>
      </c>
      <c r="B197" s="54" t="s">
        <v>321</v>
      </c>
      <c r="C197" s="54">
        <v>0</v>
      </c>
      <c r="D197" s="54">
        <v>0</v>
      </c>
      <c r="E197" s="54">
        <v>0</v>
      </c>
      <c r="F197" s="54">
        <v>0</v>
      </c>
      <c r="G197" s="137">
        <v>288</v>
      </c>
      <c r="H197" s="138">
        <v>16000</v>
      </c>
      <c r="I197" s="139">
        <f t="shared" ref="I197:I198" si="2">+H197*G197</f>
        <v>4608000</v>
      </c>
    </row>
    <row r="198" spans="1:9" s="62" customFormat="1" ht="20.25" customHeight="1">
      <c r="A198" s="136" t="s">
        <v>152</v>
      </c>
      <c r="B198" s="54" t="s">
        <v>321</v>
      </c>
      <c r="C198" s="54">
        <v>0</v>
      </c>
      <c r="D198" s="54">
        <v>0</v>
      </c>
      <c r="E198" s="54">
        <v>0</v>
      </c>
      <c r="F198" s="54">
        <v>0</v>
      </c>
      <c r="G198" s="137">
        <v>60</v>
      </c>
      <c r="H198" s="138">
        <v>20000</v>
      </c>
      <c r="I198" s="139">
        <f t="shared" si="2"/>
        <v>1200000</v>
      </c>
    </row>
    <row r="199" spans="1:9" s="62" customFormat="1" ht="20.25" hidden="1" customHeight="1">
      <c r="A199" s="124" t="s">
        <v>49</v>
      </c>
      <c r="B199" s="54"/>
      <c r="C199" s="54"/>
      <c r="D199" s="54">
        <v>0</v>
      </c>
      <c r="E199" s="54">
        <v>0</v>
      </c>
      <c r="F199" s="54">
        <v>0</v>
      </c>
      <c r="G199" s="133"/>
      <c r="H199" s="129"/>
      <c r="I199" s="117"/>
    </row>
    <row r="200" spans="1:9" s="62" customFormat="1" ht="20.25" hidden="1" customHeight="1">
      <c r="A200" s="122" t="s">
        <v>207</v>
      </c>
      <c r="B200" s="54"/>
      <c r="C200" s="54"/>
      <c r="D200" s="54">
        <v>0</v>
      </c>
      <c r="E200" s="54">
        <v>0</v>
      </c>
      <c r="F200" s="54">
        <v>0</v>
      </c>
      <c r="G200" s="133"/>
      <c r="H200" s="129"/>
      <c r="I200" s="117"/>
    </row>
    <row r="201" spans="1:9" s="62" customFormat="1" ht="21.75" hidden="1" customHeight="1">
      <c r="A201" s="122" t="s">
        <v>154</v>
      </c>
      <c r="B201" s="54" t="s">
        <v>321</v>
      </c>
      <c r="C201" s="54">
        <v>0</v>
      </c>
      <c r="D201" s="54">
        <v>0</v>
      </c>
      <c r="E201" s="54">
        <v>0</v>
      </c>
      <c r="F201" s="54">
        <v>0</v>
      </c>
      <c r="G201" s="133"/>
      <c r="H201" s="120">
        <v>6100</v>
      </c>
      <c r="I201" s="117">
        <v>366000</v>
      </c>
    </row>
    <row r="202" spans="1:9" s="62" customFormat="1" ht="20.25" hidden="1" customHeight="1">
      <c r="A202" s="122" t="s">
        <v>155</v>
      </c>
      <c r="B202" s="54"/>
      <c r="C202" s="54"/>
      <c r="D202" s="54">
        <v>0</v>
      </c>
      <c r="E202" s="54">
        <v>0</v>
      </c>
      <c r="F202" s="54">
        <v>0</v>
      </c>
      <c r="G202" s="133"/>
      <c r="H202" s="120"/>
      <c r="I202" s="117"/>
    </row>
    <row r="203" spans="1:9" s="62" customFormat="1" ht="20.25" hidden="1" customHeight="1">
      <c r="A203" s="122" t="s">
        <v>156</v>
      </c>
      <c r="B203" s="54" t="s">
        <v>362</v>
      </c>
      <c r="C203" s="54">
        <v>0</v>
      </c>
      <c r="D203" s="54">
        <v>0</v>
      </c>
      <c r="E203" s="54">
        <v>0</v>
      </c>
      <c r="F203" s="54">
        <v>0</v>
      </c>
      <c r="G203" s="133"/>
      <c r="H203" s="120">
        <v>25000</v>
      </c>
      <c r="I203" s="117">
        <v>0</v>
      </c>
    </row>
    <row r="204" spans="1:9" s="62" customFormat="1" ht="21.75" hidden="1" customHeight="1">
      <c r="A204" s="122" t="s">
        <v>157</v>
      </c>
      <c r="B204" s="54" t="s">
        <v>363</v>
      </c>
      <c r="C204" s="54">
        <v>0</v>
      </c>
      <c r="D204" s="54">
        <v>0</v>
      </c>
      <c r="E204" s="54">
        <v>0</v>
      </c>
      <c r="F204" s="54">
        <v>0</v>
      </c>
      <c r="G204" s="133"/>
      <c r="H204" s="120">
        <v>6100</v>
      </c>
      <c r="I204" s="117">
        <v>0</v>
      </c>
    </row>
    <row r="205" spans="1:9" s="62" customFormat="1" ht="20.25" hidden="1" customHeight="1">
      <c r="A205" s="122" t="s">
        <v>158</v>
      </c>
      <c r="B205" s="54"/>
      <c r="C205" s="54"/>
      <c r="D205" s="54">
        <v>0</v>
      </c>
      <c r="E205" s="54">
        <v>0</v>
      </c>
      <c r="F205" s="54">
        <v>0</v>
      </c>
      <c r="G205" s="133"/>
      <c r="H205" s="120"/>
      <c r="I205" s="117"/>
    </row>
    <row r="206" spans="1:9" s="62" customFormat="1" ht="20.25" hidden="1" customHeight="1">
      <c r="A206" s="122" t="s">
        <v>210</v>
      </c>
      <c r="B206" s="54" t="s">
        <v>321</v>
      </c>
      <c r="C206" s="54">
        <v>0</v>
      </c>
      <c r="D206" s="54">
        <v>0</v>
      </c>
      <c r="E206" s="54">
        <v>0</v>
      </c>
      <c r="F206" s="54">
        <v>0</v>
      </c>
      <c r="G206" s="133"/>
      <c r="H206" s="130"/>
      <c r="I206" s="117">
        <v>0</v>
      </c>
    </row>
    <row r="207" spans="1:9" s="62" customFormat="1" ht="21.75" hidden="1" customHeight="1">
      <c r="A207" s="126" t="s">
        <v>159</v>
      </c>
      <c r="B207" s="54"/>
      <c r="C207" s="54"/>
      <c r="D207" s="54">
        <v>0</v>
      </c>
      <c r="E207" s="54">
        <v>0</v>
      </c>
      <c r="F207" s="54">
        <v>0</v>
      </c>
      <c r="G207" s="133"/>
      <c r="H207" s="130">
        <v>27000</v>
      </c>
      <c r="I207" s="117">
        <v>675000</v>
      </c>
    </row>
    <row r="208" spans="1:9" s="62" customFormat="1" ht="20.25" hidden="1" customHeight="1">
      <c r="A208" s="126" t="s">
        <v>160</v>
      </c>
      <c r="B208" s="54" t="s">
        <v>321</v>
      </c>
      <c r="C208" s="54">
        <v>0</v>
      </c>
      <c r="D208" s="54">
        <v>0</v>
      </c>
      <c r="E208" s="54">
        <v>0</v>
      </c>
      <c r="F208" s="54">
        <v>0</v>
      </c>
      <c r="G208" s="133"/>
      <c r="H208" s="120">
        <v>25000</v>
      </c>
      <c r="I208" s="117">
        <v>0</v>
      </c>
    </row>
    <row r="209" spans="1:9" s="62" customFormat="1" ht="21.75" hidden="1" customHeight="1">
      <c r="A209" s="126" t="s">
        <v>161</v>
      </c>
      <c r="B209" s="54"/>
      <c r="C209" s="54"/>
      <c r="D209" s="54">
        <v>0</v>
      </c>
      <c r="E209" s="54">
        <v>0</v>
      </c>
      <c r="F209" s="54">
        <v>0</v>
      </c>
      <c r="G209" s="133"/>
      <c r="H209" s="120">
        <v>6100</v>
      </c>
      <c r="I209" s="117">
        <v>2043500</v>
      </c>
    </row>
    <row r="210" spans="1:9" s="62" customFormat="1" ht="20.25" hidden="1" customHeight="1">
      <c r="A210" s="126" t="s">
        <v>162</v>
      </c>
      <c r="B210" s="54"/>
      <c r="C210" s="54"/>
      <c r="D210" s="54">
        <v>0</v>
      </c>
      <c r="E210" s="54">
        <v>0</v>
      </c>
      <c r="F210" s="54">
        <v>0</v>
      </c>
      <c r="G210" s="133"/>
      <c r="H210" s="130"/>
      <c r="I210" s="117">
        <v>0</v>
      </c>
    </row>
    <row r="211" spans="1:9" s="62" customFormat="1" ht="20.25" hidden="1" customHeight="1">
      <c r="A211" s="126" t="s">
        <v>163</v>
      </c>
      <c r="B211" s="54"/>
      <c r="C211" s="54"/>
      <c r="D211" s="54">
        <v>0</v>
      </c>
      <c r="E211" s="54">
        <v>0</v>
      </c>
      <c r="F211" s="54">
        <v>0</v>
      </c>
      <c r="G211" s="133"/>
      <c r="H211" s="130"/>
      <c r="I211" s="117"/>
    </row>
    <row r="212" spans="1:9" s="62" customFormat="1" ht="20.25" hidden="1" customHeight="1">
      <c r="A212" s="122" t="s">
        <v>164</v>
      </c>
      <c r="B212" s="54" t="s">
        <v>363</v>
      </c>
      <c r="C212" s="54">
        <v>0</v>
      </c>
      <c r="D212" s="54">
        <v>0</v>
      </c>
      <c r="E212" s="54">
        <v>0</v>
      </c>
      <c r="F212" s="54">
        <v>0</v>
      </c>
      <c r="G212" s="133"/>
      <c r="H212" s="120">
        <v>5500</v>
      </c>
      <c r="I212" s="117">
        <v>1595000</v>
      </c>
    </row>
    <row r="213" spans="1:9" s="62" customFormat="1" ht="21.75" hidden="1" customHeight="1">
      <c r="A213" s="122" t="s">
        <v>165</v>
      </c>
      <c r="B213" s="54"/>
      <c r="C213" s="54"/>
      <c r="D213" s="54">
        <v>0</v>
      </c>
      <c r="E213" s="54">
        <v>0</v>
      </c>
      <c r="F213" s="54">
        <v>0</v>
      </c>
      <c r="G213" s="133"/>
      <c r="H213" s="120"/>
      <c r="I213" s="117"/>
    </row>
    <row r="214" spans="1:9" s="62" customFormat="1" ht="20.25" hidden="1" customHeight="1">
      <c r="A214" s="122" t="s">
        <v>166</v>
      </c>
      <c r="B214" s="54" t="s">
        <v>362</v>
      </c>
      <c r="C214" s="54">
        <v>0</v>
      </c>
      <c r="D214" s="54">
        <v>0</v>
      </c>
      <c r="E214" s="54">
        <v>0</v>
      </c>
      <c r="F214" s="54">
        <v>4</v>
      </c>
      <c r="G214" s="133"/>
      <c r="H214" s="120">
        <v>25000</v>
      </c>
      <c r="I214" s="117">
        <v>1675000</v>
      </c>
    </row>
    <row r="215" spans="1:9" s="62" customFormat="1" ht="21.75" hidden="1" customHeight="1">
      <c r="A215" s="122" t="s">
        <v>167</v>
      </c>
      <c r="B215" s="54" t="s">
        <v>321</v>
      </c>
      <c r="C215" s="54">
        <v>0</v>
      </c>
      <c r="D215" s="54">
        <v>0</v>
      </c>
      <c r="E215" s="54">
        <v>0</v>
      </c>
      <c r="F215" s="54">
        <v>0</v>
      </c>
      <c r="G215" s="133"/>
      <c r="H215" s="120">
        <v>25000</v>
      </c>
      <c r="I215" s="117">
        <v>0</v>
      </c>
    </row>
    <row r="216" spans="1:9" s="62" customFormat="1" ht="21.75" hidden="1" customHeight="1">
      <c r="A216" s="122" t="s">
        <v>168</v>
      </c>
      <c r="B216" s="54"/>
      <c r="C216" s="54"/>
      <c r="D216" s="54">
        <v>0</v>
      </c>
      <c r="E216" s="54">
        <v>0</v>
      </c>
      <c r="F216" s="54">
        <v>0</v>
      </c>
      <c r="G216" s="133"/>
      <c r="H216" s="120"/>
      <c r="I216" s="117"/>
    </row>
    <row r="217" spans="1:9" s="62" customFormat="1" ht="21.75" hidden="1" customHeight="1">
      <c r="A217" s="122" t="s">
        <v>209</v>
      </c>
      <c r="B217" s="54" t="s">
        <v>321</v>
      </c>
      <c r="C217" s="54">
        <v>0</v>
      </c>
      <c r="D217" s="54">
        <v>0</v>
      </c>
      <c r="E217" s="54">
        <v>0</v>
      </c>
      <c r="F217" s="54">
        <v>0</v>
      </c>
      <c r="G217" s="133"/>
      <c r="H217" s="120"/>
      <c r="I217" s="117">
        <v>0</v>
      </c>
    </row>
    <row r="218" spans="1:9" s="62" customFormat="1" ht="21.75" hidden="1" customHeight="1">
      <c r="A218" s="122" t="s">
        <v>169</v>
      </c>
      <c r="B218" s="54" t="s">
        <v>321</v>
      </c>
      <c r="C218" s="54">
        <v>0</v>
      </c>
      <c r="D218" s="54">
        <v>0</v>
      </c>
      <c r="E218" s="54">
        <v>0</v>
      </c>
      <c r="F218" s="54">
        <v>5</v>
      </c>
      <c r="G218" s="133"/>
      <c r="H218" s="129">
        <v>20000</v>
      </c>
      <c r="I218" s="117">
        <v>2180000</v>
      </c>
    </row>
    <row r="219" spans="1:9" s="62" customFormat="1" ht="21.75" hidden="1" customHeight="1">
      <c r="A219" s="122" t="s">
        <v>203</v>
      </c>
      <c r="B219" s="54"/>
      <c r="C219" s="54"/>
      <c r="D219" s="54">
        <v>0</v>
      </c>
      <c r="E219" s="54">
        <v>0</v>
      </c>
      <c r="F219" s="54">
        <v>0</v>
      </c>
      <c r="G219" s="133"/>
      <c r="H219" s="120"/>
      <c r="I219" s="117"/>
    </row>
    <row r="220" spans="1:9" s="62" customFormat="1" ht="21.75" hidden="1" customHeight="1">
      <c r="A220" s="122" t="s">
        <v>170</v>
      </c>
      <c r="B220" s="54"/>
      <c r="C220" s="54"/>
      <c r="D220" s="54">
        <v>0</v>
      </c>
      <c r="E220" s="54">
        <v>0</v>
      </c>
      <c r="F220" s="54">
        <v>0</v>
      </c>
      <c r="G220" s="133"/>
      <c r="H220" s="120"/>
      <c r="I220" s="117"/>
    </row>
    <row r="221" spans="1:9" s="62" customFormat="1" ht="21.75" hidden="1" customHeight="1">
      <c r="A221" s="122" t="s">
        <v>171</v>
      </c>
      <c r="B221" s="54"/>
      <c r="C221" s="54"/>
      <c r="D221" s="54">
        <v>0</v>
      </c>
      <c r="E221" s="54">
        <v>0</v>
      </c>
      <c r="F221" s="54">
        <v>0</v>
      </c>
      <c r="G221" s="133"/>
      <c r="H221" s="130"/>
      <c r="I221" s="117">
        <v>0</v>
      </c>
    </row>
    <row r="222" spans="1:9" s="62" customFormat="1" ht="21.75" hidden="1" customHeight="1">
      <c r="A222" s="122" t="s">
        <v>172</v>
      </c>
      <c r="B222" s="54"/>
      <c r="C222" s="54"/>
      <c r="D222" s="54">
        <v>0</v>
      </c>
      <c r="E222" s="54">
        <v>0</v>
      </c>
      <c r="F222" s="54">
        <v>0</v>
      </c>
      <c r="G222" s="133"/>
      <c r="H222" s="129"/>
      <c r="I222" s="117"/>
    </row>
    <row r="223" spans="1:9" s="62" customFormat="1" ht="21.75" hidden="1" customHeight="1">
      <c r="A223" s="122" t="s">
        <v>173</v>
      </c>
      <c r="B223" s="54"/>
      <c r="C223" s="54"/>
      <c r="D223" s="54">
        <v>0</v>
      </c>
      <c r="E223" s="54">
        <v>0</v>
      </c>
      <c r="F223" s="54">
        <v>10</v>
      </c>
      <c r="G223" s="133"/>
      <c r="H223" s="120"/>
      <c r="I223" s="117">
        <v>0</v>
      </c>
    </row>
    <row r="224" spans="1:9" s="62" customFormat="1" ht="21.75" hidden="1" customHeight="1">
      <c r="A224" s="122"/>
      <c r="B224" s="54"/>
      <c r="C224" s="54"/>
      <c r="D224" s="54"/>
      <c r="E224" s="54"/>
      <c r="F224" s="54"/>
      <c r="G224" s="133"/>
      <c r="H224" s="120">
        <v>30000</v>
      </c>
      <c r="I224" s="117">
        <v>1200000</v>
      </c>
    </row>
    <row r="225" spans="1:9" s="62" customFormat="1" ht="21.75" hidden="1" customHeight="1">
      <c r="A225" s="122"/>
      <c r="B225" s="54"/>
      <c r="C225" s="54"/>
      <c r="D225" s="54"/>
      <c r="E225" s="54"/>
      <c r="F225" s="54"/>
      <c r="G225" s="133"/>
      <c r="H225" s="120">
        <v>30000</v>
      </c>
      <c r="I225" s="117">
        <v>1200000</v>
      </c>
    </row>
    <row r="226" spans="1:9" s="62" customFormat="1" ht="21.75" hidden="1" customHeight="1">
      <c r="A226" s="122"/>
      <c r="B226" s="54"/>
      <c r="C226" s="54"/>
      <c r="D226" s="54"/>
      <c r="E226" s="54"/>
      <c r="F226" s="54"/>
      <c r="G226" s="133"/>
      <c r="H226" s="120">
        <v>30000</v>
      </c>
      <c r="I226" s="117">
        <v>3720000</v>
      </c>
    </row>
    <row r="227" spans="1:9" s="62" customFormat="1" ht="21.75" hidden="1" customHeight="1">
      <c r="A227" s="122"/>
      <c r="B227" s="54"/>
      <c r="C227" s="54"/>
      <c r="D227" s="54"/>
      <c r="E227" s="54"/>
      <c r="F227" s="54"/>
      <c r="G227" s="133"/>
      <c r="H227" s="120">
        <v>29079</v>
      </c>
      <c r="I227" s="117">
        <v>552501</v>
      </c>
    </row>
    <row r="228" spans="1:9" s="62" customFormat="1" ht="21.75" hidden="1" customHeight="1">
      <c r="A228" s="122" t="s">
        <v>174</v>
      </c>
      <c r="B228" s="54" t="s">
        <v>321</v>
      </c>
      <c r="C228" s="54">
        <v>0</v>
      </c>
      <c r="D228" s="54">
        <v>0</v>
      </c>
      <c r="E228" s="54">
        <v>0</v>
      </c>
      <c r="F228" s="54">
        <v>0</v>
      </c>
      <c r="G228" s="133"/>
      <c r="H228" s="129">
        <v>18000</v>
      </c>
      <c r="I228" s="117">
        <v>0</v>
      </c>
    </row>
    <row r="229" spans="1:9" s="62" customFormat="1" ht="21.75" hidden="1" customHeight="1">
      <c r="A229" s="122" t="s">
        <v>175</v>
      </c>
      <c r="B229" s="54"/>
      <c r="C229" s="54"/>
      <c r="D229" s="54">
        <v>0</v>
      </c>
      <c r="E229" s="54">
        <v>0</v>
      </c>
      <c r="F229" s="54">
        <v>0</v>
      </c>
      <c r="G229" s="133"/>
      <c r="H229" s="129"/>
      <c r="I229" s="117">
        <v>0</v>
      </c>
    </row>
    <row r="230" spans="1:9" s="62" customFormat="1" ht="21.75" hidden="1" customHeight="1">
      <c r="A230" s="122"/>
      <c r="B230" s="54"/>
      <c r="C230" s="54"/>
      <c r="D230" s="54"/>
      <c r="E230" s="54"/>
      <c r="F230" s="54"/>
      <c r="G230" s="133"/>
      <c r="H230" s="129">
        <v>24000</v>
      </c>
      <c r="I230" s="117">
        <v>264000</v>
      </c>
    </row>
    <row r="231" spans="1:9" s="62" customFormat="1" ht="21.75" hidden="1" customHeight="1">
      <c r="A231" s="122"/>
      <c r="B231" s="54"/>
      <c r="C231" s="54"/>
      <c r="D231" s="54"/>
      <c r="E231" s="54"/>
      <c r="F231" s="54"/>
      <c r="G231" s="133"/>
      <c r="H231" s="120">
        <v>24000</v>
      </c>
      <c r="I231" s="117">
        <v>2712000</v>
      </c>
    </row>
    <row r="232" spans="1:9" s="62" customFormat="1" ht="21.75" hidden="1" customHeight="1">
      <c r="A232" s="122"/>
      <c r="B232" s="54"/>
      <c r="C232" s="54"/>
      <c r="D232" s="54"/>
      <c r="E232" s="54"/>
      <c r="F232" s="54"/>
      <c r="G232" s="133"/>
      <c r="H232" s="120">
        <v>29000</v>
      </c>
      <c r="I232" s="117">
        <v>1102000</v>
      </c>
    </row>
    <row r="233" spans="1:9" s="62" customFormat="1" ht="21.75" hidden="1" customHeight="1">
      <c r="A233" s="122" t="s">
        <v>176</v>
      </c>
      <c r="B233" s="54"/>
      <c r="C233" s="54"/>
      <c r="D233" s="54">
        <v>0</v>
      </c>
      <c r="E233" s="54">
        <v>0</v>
      </c>
      <c r="F233" s="54">
        <v>0</v>
      </c>
      <c r="G233" s="133"/>
      <c r="H233" s="129"/>
      <c r="I233" s="117">
        <v>0</v>
      </c>
    </row>
    <row r="234" spans="1:9" s="62" customFormat="1" ht="21.75" hidden="1" customHeight="1">
      <c r="A234" s="122"/>
      <c r="B234" s="54"/>
      <c r="C234" s="54"/>
      <c r="D234" s="54"/>
      <c r="E234" s="54"/>
      <c r="F234" s="54"/>
      <c r="G234" s="133"/>
      <c r="H234" s="129">
        <v>21000</v>
      </c>
      <c r="I234" s="117">
        <v>1113000</v>
      </c>
    </row>
    <row r="235" spans="1:9" s="62" customFormat="1" ht="21.75" hidden="1" customHeight="1">
      <c r="A235" s="122"/>
      <c r="B235" s="54"/>
      <c r="C235" s="54"/>
      <c r="D235" s="54"/>
      <c r="E235" s="54"/>
      <c r="F235" s="54"/>
      <c r="G235" s="133"/>
      <c r="H235" s="129">
        <v>22884</v>
      </c>
      <c r="I235" s="117">
        <v>297492</v>
      </c>
    </row>
    <row r="236" spans="1:9" s="62" customFormat="1" ht="21.75" hidden="1" customHeight="1">
      <c r="A236" s="124" t="s">
        <v>177</v>
      </c>
      <c r="B236" s="54"/>
      <c r="C236" s="54"/>
      <c r="D236" s="54">
        <v>0</v>
      </c>
      <c r="E236" s="54">
        <v>0</v>
      </c>
      <c r="F236" s="54">
        <v>0</v>
      </c>
      <c r="G236" s="133"/>
      <c r="H236" s="130"/>
      <c r="I236" s="117">
        <v>0</v>
      </c>
    </row>
    <row r="237" spans="1:9" s="62" customFormat="1" ht="21.75" customHeight="1">
      <c r="A237" s="142" t="s">
        <v>178</v>
      </c>
      <c r="B237" s="54" t="s">
        <v>321</v>
      </c>
      <c r="C237" s="54">
        <v>0</v>
      </c>
      <c r="D237" s="54">
        <v>0</v>
      </c>
      <c r="E237" s="54">
        <v>0</v>
      </c>
      <c r="F237" s="54">
        <v>0</v>
      </c>
      <c r="G237" s="137">
        <v>12</v>
      </c>
      <c r="H237" s="138">
        <v>12000</v>
      </c>
      <c r="I237" s="139">
        <f>+H237*G237</f>
        <v>144000</v>
      </c>
    </row>
    <row r="238" spans="1:9" s="62" customFormat="1" ht="21.75" hidden="1" customHeight="1">
      <c r="A238" s="122" t="s">
        <v>179</v>
      </c>
      <c r="B238" s="54" t="s">
        <v>321</v>
      </c>
      <c r="C238" s="54">
        <v>0</v>
      </c>
      <c r="D238" s="54">
        <v>0</v>
      </c>
      <c r="E238" s="54">
        <v>0</v>
      </c>
      <c r="F238" s="54">
        <v>10</v>
      </c>
      <c r="G238" s="133"/>
      <c r="H238" s="129">
        <v>7000</v>
      </c>
      <c r="I238" s="117">
        <v>2380000</v>
      </c>
    </row>
    <row r="239" spans="1:9" s="62" customFormat="1" ht="21.75" hidden="1" customHeight="1">
      <c r="A239" s="122" t="s">
        <v>182</v>
      </c>
      <c r="B239" s="54" t="s">
        <v>321</v>
      </c>
      <c r="C239" s="54">
        <v>0</v>
      </c>
      <c r="D239" s="54">
        <v>0</v>
      </c>
      <c r="E239" s="54">
        <v>0</v>
      </c>
      <c r="F239" s="54">
        <v>0</v>
      </c>
      <c r="G239" s="133"/>
      <c r="H239" s="128"/>
      <c r="I239" s="117">
        <v>0</v>
      </c>
    </row>
    <row r="240" spans="1:9" s="62" customFormat="1" ht="21.75" hidden="1" customHeight="1">
      <c r="A240" s="122" t="s">
        <v>183</v>
      </c>
      <c r="B240" s="54" t="s">
        <v>321</v>
      </c>
      <c r="C240" s="54">
        <v>0</v>
      </c>
      <c r="D240" s="54">
        <v>0</v>
      </c>
      <c r="E240" s="54">
        <v>0</v>
      </c>
      <c r="F240" s="54">
        <v>0</v>
      </c>
      <c r="G240" s="133"/>
      <c r="H240" s="130">
        <v>8000</v>
      </c>
      <c r="I240" s="117">
        <v>384000</v>
      </c>
    </row>
    <row r="241" spans="1:9" s="62" customFormat="1" ht="21.75" hidden="1" customHeight="1">
      <c r="A241" s="122"/>
      <c r="B241" s="54"/>
      <c r="C241" s="54"/>
      <c r="D241" s="54"/>
      <c r="E241" s="54"/>
      <c r="F241" s="54"/>
      <c r="G241" s="133"/>
      <c r="H241" s="130">
        <v>7500</v>
      </c>
      <c r="I241" s="117">
        <v>525000</v>
      </c>
    </row>
    <row r="242" spans="1:9" s="62" customFormat="1" ht="21.75" hidden="1" customHeight="1">
      <c r="A242" s="122" t="s">
        <v>184</v>
      </c>
      <c r="B242" s="54"/>
      <c r="C242" s="54"/>
      <c r="D242" s="54">
        <v>0</v>
      </c>
      <c r="E242" s="54">
        <v>0</v>
      </c>
      <c r="F242" s="54">
        <v>0</v>
      </c>
      <c r="G242" s="133"/>
      <c r="H242" s="130"/>
      <c r="I242" s="117">
        <v>0</v>
      </c>
    </row>
    <row r="243" spans="1:9" s="62" customFormat="1" ht="21.75" customHeight="1">
      <c r="A243" s="136" t="s">
        <v>99</v>
      </c>
      <c r="B243" s="54" t="s">
        <v>321</v>
      </c>
      <c r="C243" s="54">
        <v>0</v>
      </c>
      <c r="D243" s="54">
        <v>0</v>
      </c>
      <c r="E243" s="54">
        <v>0</v>
      </c>
      <c r="F243" s="54">
        <v>0</v>
      </c>
      <c r="G243" s="137">
        <v>2</v>
      </c>
      <c r="H243" s="138">
        <v>7500</v>
      </c>
      <c r="I243" s="139">
        <f>+H243*G243</f>
        <v>15000</v>
      </c>
    </row>
    <row r="244" spans="1:9" s="62" customFormat="1" ht="21.75" customHeight="1">
      <c r="A244" s="136" t="s">
        <v>185</v>
      </c>
      <c r="B244" s="54"/>
      <c r="C244" s="54"/>
      <c r="D244" s="54">
        <v>0</v>
      </c>
      <c r="E244" s="54">
        <v>0</v>
      </c>
      <c r="F244" s="54">
        <v>30</v>
      </c>
      <c r="G244" s="137">
        <v>510</v>
      </c>
      <c r="H244" s="141">
        <v>10500</v>
      </c>
      <c r="I244" s="139">
        <f>+H244*G244</f>
        <v>5355000</v>
      </c>
    </row>
    <row r="245" spans="1:9" s="62" customFormat="1" ht="21.75" hidden="1" customHeight="1">
      <c r="A245" s="122" t="s">
        <v>198</v>
      </c>
      <c r="B245" s="54" t="s">
        <v>321</v>
      </c>
      <c r="C245" s="54">
        <v>0</v>
      </c>
      <c r="D245" s="54">
        <v>0</v>
      </c>
      <c r="E245" s="54">
        <v>0</v>
      </c>
      <c r="F245" s="54">
        <v>0</v>
      </c>
      <c r="G245" s="133"/>
      <c r="H245" s="129"/>
      <c r="I245" s="117">
        <v>0</v>
      </c>
    </row>
    <row r="246" spans="1:9" s="62" customFormat="1" ht="21.75" hidden="1" customHeight="1">
      <c r="A246" s="122" t="s">
        <v>199</v>
      </c>
      <c r="B246" s="54" t="s">
        <v>321</v>
      </c>
      <c r="C246" s="54">
        <v>0</v>
      </c>
      <c r="D246" s="54">
        <v>0</v>
      </c>
      <c r="E246" s="54">
        <v>0</v>
      </c>
      <c r="F246" s="54">
        <v>0</v>
      </c>
      <c r="G246" s="133"/>
      <c r="H246" s="129"/>
      <c r="I246" s="117">
        <v>0</v>
      </c>
    </row>
    <row r="247" spans="1:9" s="62" customFormat="1" ht="21.75" hidden="1" customHeight="1">
      <c r="A247" s="122" t="s">
        <v>202</v>
      </c>
      <c r="B247" s="54" t="s">
        <v>321</v>
      </c>
      <c r="C247" s="54">
        <v>0</v>
      </c>
      <c r="D247" s="54">
        <v>0</v>
      </c>
      <c r="E247" s="54">
        <v>0</v>
      </c>
      <c r="F247" s="54">
        <v>0</v>
      </c>
      <c r="G247" s="133"/>
      <c r="H247" s="129"/>
      <c r="I247" s="117">
        <v>0</v>
      </c>
    </row>
    <row r="248" spans="1:9" s="62" customFormat="1" ht="21.75" hidden="1" customHeight="1">
      <c r="A248" s="122" t="s">
        <v>205</v>
      </c>
      <c r="B248" s="54"/>
      <c r="C248" s="54"/>
      <c r="D248" s="54">
        <v>0</v>
      </c>
      <c r="E248" s="54">
        <v>0</v>
      </c>
      <c r="F248" s="54">
        <v>0</v>
      </c>
      <c r="G248" s="133"/>
      <c r="H248" s="129"/>
      <c r="I248" s="117">
        <v>0</v>
      </c>
    </row>
    <row r="249" spans="1:9" s="62" customFormat="1" ht="21.75" hidden="1" customHeight="1">
      <c r="A249" s="122" t="s">
        <v>187</v>
      </c>
      <c r="B249" s="54"/>
      <c r="C249" s="54"/>
      <c r="D249" s="54">
        <v>0</v>
      </c>
      <c r="E249" s="54">
        <v>0</v>
      </c>
      <c r="F249" s="54">
        <v>0</v>
      </c>
      <c r="G249" s="133"/>
      <c r="H249" s="120"/>
      <c r="I249" s="117"/>
    </row>
    <row r="250" spans="1:9" s="62" customFormat="1" ht="21.75" hidden="1" customHeight="1">
      <c r="A250" s="122" t="s">
        <v>188</v>
      </c>
      <c r="B250" s="54"/>
      <c r="C250" s="54"/>
      <c r="D250" s="54">
        <v>0</v>
      </c>
      <c r="E250" s="54">
        <v>0</v>
      </c>
      <c r="F250" s="54">
        <v>0</v>
      </c>
      <c r="G250" s="133"/>
      <c r="H250" s="120"/>
      <c r="I250" s="117"/>
    </row>
    <row r="251" spans="1:9" s="62" customFormat="1" ht="21.75" hidden="1" customHeight="1">
      <c r="A251" s="122" t="s">
        <v>189</v>
      </c>
      <c r="B251" s="54"/>
      <c r="C251" s="54"/>
      <c r="D251" s="54">
        <v>0</v>
      </c>
      <c r="E251" s="54">
        <v>0</v>
      </c>
      <c r="F251" s="54">
        <v>0</v>
      </c>
      <c r="G251" s="133"/>
      <c r="H251" s="120"/>
      <c r="I251" s="117"/>
    </row>
    <row r="252" spans="1:9" s="62" customFormat="1" ht="21.75" hidden="1" customHeight="1">
      <c r="A252" s="124" t="s">
        <v>190</v>
      </c>
      <c r="B252" s="54"/>
      <c r="C252" s="54"/>
      <c r="D252" s="54">
        <v>0</v>
      </c>
      <c r="E252" s="54">
        <v>0</v>
      </c>
      <c r="F252" s="54">
        <v>0</v>
      </c>
      <c r="G252" s="133"/>
      <c r="H252" s="129"/>
      <c r="I252" s="117">
        <v>0</v>
      </c>
    </row>
    <row r="253" spans="1:9" s="62" customFormat="1" ht="21.75" hidden="1" customHeight="1">
      <c r="A253" s="122" t="s">
        <v>191</v>
      </c>
      <c r="B253" s="54"/>
      <c r="C253" s="54"/>
      <c r="D253" s="54">
        <v>0</v>
      </c>
      <c r="E253" s="54">
        <v>0</v>
      </c>
      <c r="F253" s="54">
        <v>0</v>
      </c>
      <c r="G253" s="133"/>
      <c r="H253" s="130"/>
      <c r="I253" s="117">
        <v>0</v>
      </c>
    </row>
    <row r="254" spans="1:9" s="62" customFormat="1" ht="21.75" hidden="1" customHeight="1">
      <c r="A254" s="122" t="s">
        <v>192</v>
      </c>
      <c r="B254" s="54"/>
      <c r="C254" s="54"/>
      <c r="D254" s="54">
        <v>0</v>
      </c>
      <c r="E254" s="54">
        <v>0</v>
      </c>
      <c r="F254" s="54">
        <v>0</v>
      </c>
      <c r="G254" s="133"/>
      <c r="H254" s="120"/>
      <c r="I254" s="117"/>
    </row>
    <row r="255" spans="1:9" s="62" customFormat="1" ht="21.75" hidden="1" customHeight="1">
      <c r="A255" s="122" t="s">
        <v>193</v>
      </c>
      <c r="B255" s="54"/>
      <c r="C255" s="54"/>
      <c r="D255" s="54">
        <v>0</v>
      </c>
      <c r="E255" s="54">
        <v>0</v>
      </c>
      <c r="F255" s="54">
        <v>0</v>
      </c>
      <c r="G255" s="133"/>
      <c r="H255" s="120"/>
      <c r="I255" s="117"/>
    </row>
    <row r="256" spans="1:9" s="62" customFormat="1" ht="21.75" hidden="1" customHeight="1">
      <c r="A256" s="122" t="s">
        <v>194</v>
      </c>
      <c r="B256" s="54"/>
      <c r="C256" s="54"/>
      <c r="D256" s="54">
        <v>0</v>
      </c>
      <c r="E256" s="54">
        <v>0</v>
      </c>
      <c r="F256" s="54">
        <v>0</v>
      </c>
      <c r="G256" s="133"/>
      <c r="H256" s="120"/>
      <c r="I256" s="117"/>
    </row>
    <row r="257" spans="1:9" s="62" customFormat="1" ht="21.75" hidden="1" customHeight="1">
      <c r="A257" s="122" t="s">
        <v>195</v>
      </c>
      <c r="B257" s="54"/>
      <c r="C257" s="54"/>
      <c r="D257" s="54">
        <v>0</v>
      </c>
      <c r="E257" s="54">
        <v>0</v>
      </c>
      <c r="F257" s="54">
        <v>0</v>
      </c>
      <c r="G257" s="133"/>
      <c r="H257" s="120"/>
      <c r="I257" s="117"/>
    </row>
    <row r="258" spans="1:9" s="62" customFormat="1" ht="20.25" hidden="1" customHeight="1">
      <c r="A258" s="125"/>
      <c r="B258" s="131"/>
      <c r="C258" s="54">
        <v>0</v>
      </c>
      <c r="D258" s="131">
        <v>0</v>
      </c>
      <c r="E258" s="131">
        <v>0</v>
      </c>
      <c r="F258" s="131">
        <v>281</v>
      </c>
      <c r="G258" s="131">
        <v>2532</v>
      </c>
      <c r="H258" s="131">
        <v>2745763</v>
      </c>
      <c r="I258" s="131">
        <v>155346493</v>
      </c>
    </row>
    <row r="259" spans="1:9" s="62" customFormat="1" ht="20.25" customHeight="1">
      <c r="A259" s="150" t="s">
        <v>271</v>
      </c>
      <c r="B259" s="151"/>
      <c r="C259" s="151"/>
      <c r="D259" s="151"/>
      <c r="E259" s="151"/>
      <c r="F259" s="151"/>
      <c r="G259" s="150"/>
      <c r="H259" s="150"/>
      <c r="I259" s="146">
        <f>SUBTOTAL(9,I9:I244)</f>
        <v>46225000</v>
      </c>
    </row>
    <row r="260" spans="1:9" s="62" customFormat="1" ht="20.25" customHeight="1">
      <c r="A260" s="69"/>
      <c r="B260" s="70"/>
      <c r="C260" s="70"/>
      <c r="D260" s="71"/>
      <c r="E260" s="71"/>
      <c r="F260" s="70"/>
      <c r="G260" s="69"/>
      <c r="H260" s="69"/>
      <c r="I260" s="79"/>
    </row>
    <row r="261" spans="1:9" ht="21.75" customHeight="1"/>
    <row r="262" spans="1:9" ht="18.75" customHeight="1"/>
    <row r="263" spans="1:9" ht="18.75" customHeight="1"/>
  </sheetData>
  <protectedRanges>
    <protectedRange password="CC4C" sqref="H259:H65536 H1:H257" name="tho5"/>
    <protectedRange password="CF71" sqref="G259:G65536 G1:G257" name="tho"/>
  </protectedRanges>
  <autoFilter ref="A2:GQ258">
    <filterColumn colId="0">
      <customFilters>
        <customFilter operator="notEqual" val=" "/>
      </customFilters>
    </filterColumn>
    <filterColumn colId="6">
      <customFilters>
        <customFilter operator="notEqual" val=" "/>
      </customFilters>
    </filterColumn>
  </autoFilter>
  <mergeCells count="2">
    <mergeCell ref="A2:A3"/>
    <mergeCell ref="A259:H259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K164" sqref="K164"/>
    </sheetView>
  </sheetViews>
  <sheetFormatPr defaultRowHeight="14.4"/>
  <cols>
    <col min="1" max="1" width="33.88671875" customWidth="1"/>
    <col min="4" max="4" width="20.88671875" customWidth="1"/>
  </cols>
  <sheetData>
    <row r="1" spans="1:4">
      <c r="A1" s="112" t="s">
        <v>379</v>
      </c>
      <c r="B1" s="113"/>
      <c r="C1" s="113"/>
      <c r="D1" s="114"/>
    </row>
    <row r="2" spans="1:4" ht="26.4">
      <c r="A2" s="147" t="s">
        <v>0</v>
      </c>
      <c r="B2" s="110" t="s">
        <v>196</v>
      </c>
      <c r="C2" s="108" t="s">
        <v>1</v>
      </c>
      <c r="D2" s="110" t="s">
        <v>2</v>
      </c>
    </row>
    <row r="3" spans="1:4" hidden="1">
      <c r="A3" s="148"/>
      <c r="B3" s="110"/>
      <c r="C3" s="115"/>
      <c r="D3" s="116"/>
    </row>
    <row r="4" spans="1:4" ht="18" hidden="1">
      <c r="A4" s="122" t="s">
        <v>6</v>
      </c>
      <c r="B4" s="133"/>
      <c r="C4" s="130"/>
      <c r="D4" s="117">
        <f>B4*C4</f>
        <v>0</v>
      </c>
    </row>
    <row r="5" spans="1:4" ht="18" hidden="1">
      <c r="A5" s="122" t="s">
        <v>7</v>
      </c>
      <c r="B5" s="133"/>
      <c r="C5" s="129"/>
      <c r="D5" s="117">
        <f t="shared" ref="D5:D68" si="0">B5*C5</f>
        <v>0</v>
      </c>
    </row>
    <row r="6" spans="1:4" ht="18" hidden="1">
      <c r="A6" s="122" t="s">
        <v>8</v>
      </c>
      <c r="B6" s="133"/>
      <c r="C6" s="129">
        <v>21000</v>
      </c>
      <c r="D6" s="117">
        <f t="shared" si="0"/>
        <v>0</v>
      </c>
    </row>
    <row r="7" spans="1:4" ht="18">
      <c r="A7" s="122" t="s">
        <v>9</v>
      </c>
      <c r="B7" s="133">
        <v>9</v>
      </c>
      <c r="C7" s="129">
        <v>24000</v>
      </c>
      <c r="D7" s="117">
        <f t="shared" si="0"/>
        <v>216000</v>
      </c>
    </row>
    <row r="8" spans="1:4" ht="18" hidden="1">
      <c r="A8" s="122" t="s">
        <v>10</v>
      </c>
      <c r="B8" s="133"/>
      <c r="C8" s="129"/>
      <c r="D8" s="117">
        <f t="shared" si="0"/>
        <v>0</v>
      </c>
    </row>
    <row r="9" spans="1:4" ht="18" hidden="1">
      <c r="A9" s="122" t="s">
        <v>11</v>
      </c>
      <c r="B9" s="133"/>
      <c r="C9" s="129"/>
      <c r="D9" s="117">
        <f t="shared" si="0"/>
        <v>0</v>
      </c>
    </row>
    <row r="10" spans="1:4" ht="18">
      <c r="A10" s="122" t="s">
        <v>12</v>
      </c>
      <c r="B10" s="133">
        <v>13</v>
      </c>
      <c r="C10" s="130">
        <v>26000</v>
      </c>
      <c r="D10" s="117">
        <f t="shared" si="0"/>
        <v>338000</v>
      </c>
    </row>
    <row r="11" spans="1:4" ht="18" hidden="1">
      <c r="A11" s="122" t="s">
        <v>13</v>
      </c>
      <c r="B11" s="133"/>
      <c r="C11" s="130"/>
      <c r="D11" s="117">
        <f t="shared" si="0"/>
        <v>0</v>
      </c>
    </row>
    <row r="12" spans="1:4" ht="18" hidden="1">
      <c r="A12" s="122" t="s">
        <v>14</v>
      </c>
      <c r="B12" s="133"/>
      <c r="C12" s="130"/>
      <c r="D12" s="117">
        <f t="shared" si="0"/>
        <v>0</v>
      </c>
    </row>
    <row r="13" spans="1:4" ht="18">
      <c r="A13" s="122" t="s">
        <v>15</v>
      </c>
      <c r="B13" s="133">
        <v>10</v>
      </c>
      <c r="C13" s="129">
        <v>21000</v>
      </c>
      <c r="D13" s="117">
        <f t="shared" si="0"/>
        <v>210000</v>
      </c>
    </row>
    <row r="14" spans="1:4" ht="18" hidden="1">
      <c r="A14" s="122" t="s">
        <v>16</v>
      </c>
      <c r="B14" s="133"/>
      <c r="C14" s="129"/>
      <c r="D14" s="117">
        <f t="shared" si="0"/>
        <v>0</v>
      </c>
    </row>
    <row r="15" spans="1:4" ht="18" hidden="1">
      <c r="A15" s="122" t="s">
        <v>17</v>
      </c>
      <c r="B15" s="133"/>
      <c r="C15" s="129"/>
      <c r="D15" s="117">
        <f t="shared" si="0"/>
        <v>0</v>
      </c>
    </row>
    <row r="16" spans="1:4" ht="18">
      <c r="A16" s="122" t="s">
        <v>18</v>
      </c>
      <c r="B16" s="133">
        <f>5+15+50</f>
        <v>70</v>
      </c>
      <c r="C16" s="120">
        <v>13000</v>
      </c>
      <c r="D16" s="117">
        <f t="shared" si="0"/>
        <v>910000</v>
      </c>
    </row>
    <row r="17" spans="1:4" ht="18" hidden="1">
      <c r="A17" s="122" t="s">
        <v>19</v>
      </c>
      <c r="B17" s="133"/>
      <c r="C17" s="129"/>
      <c r="D17" s="117">
        <f t="shared" si="0"/>
        <v>0</v>
      </c>
    </row>
    <row r="18" spans="1:4" ht="18" hidden="1">
      <c r="A18" s="122" t="s">
        <v>20</v>
      </c>
      <c r="B18" s="133"/>
      <c r="C18" s="129"/>
      <c r="D18" s="117">
        <f t="shared" si="0"/>
        <v>0</v>
      </c>
    </row>
    <row r="19" spans="1:4" ht="18" hidden="1">
      <c r="A19" s="124" t="s">
        <v>21</v>
      </c>
      <c r="B19" s="133"/>
      <c r="C19" s="120"/>
      <c r="D19" s="117">
        <f t="shared" si="0"/>
        <v>0</v>
      </c>
    </row>
    <row r="20" spans="1:4" ht="18" hidden="1">
      <c r="A20" s="123" t="s">
        <v>56</v>
      </c>
      <c r="B20" s="133"/>
      <c r="C20" s="129">
        <v>10000</v>
      </c>
      <c r="D20" s="117">
        <f t="shared" si="0"/>
        <v>0</v>
      </c>
    </row>
    <row r="21" spans="1:4" ht="18" hidden="1">
      <c r="A21" s="123" t="s">
        <v>55</v>
      </c>
      <c r="B21" s="133"/>
      <c r="C21" s="128"/>
      <c r="D21" s="117">
        <f t="shared" si="0"/>
        <v>0</v>
      </c>
    </row>
    <row r="22" spans="1:4" ht="18" hidden="1">
      <c r="A22" s="122" t="s">
        <v>149</v>
      </c>
      <c r="B22" s="133"/>
      <c r="C22" s="129"/>
      <c r="D22" s="117">
        <f t="shared" si="0"/>
        <v>0</v>
      </c>
    </row>
    <row r="23" spans="1:4" ht="18" hidden="1">
      <c r="A23" s="121" t="s">
        <v>150</v>
      </c>
      <c r="B23" s="133"/>
      <c r="C23" s="129"/>
      <c r="D23" s="117">
        <f t="shared" si="0"/>
        <v>0</v>
      </c>
    </row>
    <row r="24" spans="1:4" ht="18" hidden="1">
      <c r="A24" s="122" t="s">
        <v>22</v>
      </c>
      <c r="B24" s="133"/>
      <c r="C24" s="129"/>
      <c r="D24" s="117">
        <f t="shared" si="0"/>
        <v>0</v>
      </c>
    </row>
    <row r="25" spans="1:4" ht="18" hidden="1">
      <c r="A25" s="122" t="s">
        <v>23</v>
      </c>
      <c r="B25" s="133"/>
      <c r="C25" s="129"/>
      <c r="D25" s="117">
        <f t="shared" si="0"/>
        <v>0</v>
      </c>
    </row>
    <row r="26" spans="1:4" ht="18" hidden="1">
      <c r="A26" s="122" t="s">
        <v>24</v>
      </c>
      <c r="B26" s="133"/>
      <c r="C26" s="129"/>
      <c r="D26" s="117">
        <f t="shared" si="0"/>
        <v>0</v>
      </c>
    </row>
    <row r="27" spans="1:4" ht="18" hidden="1">
      <c r="A27" s="124" t="s">
        <v>25</v>
      </c>
      <c r="B27" s="133"/>
      <c r="C27" s="119"/>
      <c r="D27" s="117">
        <f t="shared" si="0"/>
        <v>0</v>
      </c>
    </row>
    <row r="28" spans="1:4" ht="18" hidden="1">
      <c r="A28" s="122" t="s">
        <v>26</v>
      </c>
      <c r="B28" s="133"/>
      <c r="C28" s="129"/>
      <c r="D28" s="117">
        <f t="shared" si="0"/>
        <v>0</v>
      </c>
    </row>
    <row r="29" spans="1:4" ht="18" hidden="1">
      <c r="A29" s="122" t="s">
        <v>27</v>
      </c>
      <c r="B29" s="133"/>
      <c r="C29" s="129"/>
      <c r="D29" s="117">
        <f t="shared" si="0"/>
        <v>0</v>
      </c>
    </row>
    <row r="30" spans="1:4" ht="18" hidden="1">
      <c r="A30" s="124" t="s">
        <v>28</v>
      </c>
      <c r="B30" s="133"/>
      <c r="C30" s="129"/>
      <c r="D30" s="117">
        <f t="shared" si="0"/>
        <v>0</v>
      </c>
    </row>
    <row r="31" spans="1:4" ht="18" hidden="1">
      <c r="A31" s="122" t="s">
        <v>29</v>
      </c>
      <c r="B31" s="133"/>
      <c r="C31" s="120"/>
      <c r="D31" s="117">
        <f t="shared" si="0"/>
        <v>0</v>
      </c>
    </row>
    <row r="32" spans="1:4" ht="18" hidden="1">
      <c r="A32" s="122" t="s">
        <v>30</v>
      </c>
      <c r="B32" s="133"/>
      <c r="C32" s="129"/>
      <c r="D32" s="117">
        <f t="shared" si="0"/>
        <v>0</v>
      </c>
    </row>
    <row r="33" spans="1:4" ht="18" hidden="1">
      <c r="A33" s="122" t="s">
        <v>31</v>
      </c>
      <c r="B33" s="133"/>
      <c r="C33" s="119">
        <v>110000</v>
      </c>
      <c r="D33" s="117">
        <f t="shared" si="0"/>
        <v>0</v>
      </c>
    </row>
    <row r="34" spans="1:4" ht="18" hidden="1">
      <c r="A34" s="122" t="s">
        <v>32</v>
      </c>
      <c r="B34" s="133"/>
      <c r="C34" s="129"/>
      <c r="D34" s="117">
        <f t="shared" si="0"/>
        <v>0</v>
      </c>
    </row>
    <row r="35" spans="1:4" ht="18" hidden="1">
      <c r="A35" s="124" t="s">
        <v>208</v>
      </c>
      <c r="B35" s="133"/>
      <c r="C35" s="129"/>
      <c r="D35" s="117">
        <f t="shared" si="0"/>
        <v>0</v>
      </c>
    </row>
    <row r="36" spans="1:4" ht="18" hidden="1">
      <c r="A36" s="124" t="s">
        <v>33</v>
      </c>
      <c r="B36" s="133"/>
      <c r="C36" s="130">
        <v>20000</v>
      </c>
      <c r="D36" s="117">
        <f t="shared" si="0"/>
        <v>0</v>
      </c>
    </row>
    <row r="37" spans="1:4" ht="18" hidden="1">
      <c r="A37" s="122" t="s">
        <v>34</v>
      </c>
      <c r="B37" s="133"/>
      <c r="C37" s="129"/>
      <c r="D37" s="117">
        <f t="shared" si="0"/>
        <v>0</v>
      </c>
    </row>
    <row r="38" spans="1:4" ht="18" hidden="1">
      <c r="A38" s="124" t="s">
        <v>35</v>
      </c>
      <c r="B38" s="133"/>
      <c r="C38" s="129"/>
      <c r="D38" s="117">
        <f t="shared" si="0"/>
        <v>0</v>
      </c>
    </row>
    <row r="39" spans="1:4" ht="18" hidden="1">
      <c r="A39" s="122" t="s">
        <v>36</v>
      </c>
      <c r="B39" s="133"/>
      <c r="C39" s="129"/>
      <c r="D39" s="117">
        <f t="shared" si="0"/>
        <v>0</v>
      </c>
    </row>
    <row r="40" spans="1:4" ht="18" hidden="1">
      <c r="A40" s="122" t="s">
        <v>37</v>
      </c>
      <c r="B40" s="133"/>
      <c r="C40" s="120"/>
      <c r="D40" s="117">
        <f t="shared" si="0"/>
        <v>0</v>
      </c>
    </row>
    <row r="41" spans="1:4" ht="18" hidden="1">
      <c r="A41" s="111" t="s">
        <v>38</v>
      </c>
      <c r="B41" s="133"/>
      <c r="C41" s="129"/>
      <c r="D41" s="117">
        <f t="shared" si="0"/>
        <v>0</v>
      </c>
    </row>
    <row r="42" spans="1:4" ht="18" hidden="1">
      <c r="A42" s="122" t="s">
        <v>180</v>
      </c>
      <c r="B42" s="133"/>
      <c r="C42" s="130">
        <v>40000</v>
      </c>
      <c r="D42" s="117">
        <f t="shared" si="0"/>
        <v>0</v>
      </c>
    </row>
    <row r="43" spans="1:4" ht="18" hidden="1">
      <c r="A43" s="122" t="s">
        <v>181</v>
      </c>
      <c r="B43" s="133"/>
      <c r="C43" s="130"/>
      <c r="D43" s="117">
        <f t="shared" si="0"/>
        <v>0</v>
      </c>
    </row>
    <row r="44" spans="1:4" ht="18" hidden="1">
      <c r="A44" s="122" t="s">
        <v>41</v>
      </c>
      <c r="B44" s="133"/>
      <c r="C44" s="130"/>
      <c r="D44" s="117">
        <f t="shared" si="0"/>
        <v>0</v>
      </c>
    </row>
    <row r="45" spans="1:4" ht="18" hidden="1">
      <c r="A45" s="122" t="s">
        <v>43</v>
      </c>
      <c r="B45" s="133"/>
      <c r="C45" s="129"/>
      <c r="D45" s="117">
        <f t="shared" si="0"/>
        <v>0</v>
      </c>
    </row>
    <row r="46" spans="1:4" ht="18" hidden="1">
      <c r="A46" s="122" t="s">
        <v>44</v>
      </c>
      <c r="B46" s="133"/>
      <c r="C46" s="129"/>
      <c r="D46" s="117">
        <f t="shared" si="0"/>
        <v>0</v>
      </c>
    </row>
    <row r="47" spans="1:4" ht="18" hidden="1">
      <c r="A47" s="122" t="s">
        <v>201</v>
      </c>
      <c r="B47" s="133"/>
      <c r="C47" s="130"/>
      <c r="D47" s="117">
        <f t="shared" si="0"/>
        <v>0</v>
      </c>
    </row>
    <row r="48" spans="1:4" ht="18" hidden="1">
      <c r="A48" s="122" t="s">
        <v>45</v>
      </c>
      <c r="B48" s="133"/>
      <c r="C48" s="129"/>
      <c r="D48" s="117">
        <f t="shared" si="0"/>
        <v>0</v>
      </c>
    </row>
    <row r="49" spans="1:4" ht="18" hidden="1">
      <c r="A49" s="122" t="s">
        <v>46</v>
      </c>
      <c r="B49" s="133"/>
      <c r="C49" s="129"/>
      <c r="D49" s="117">
        <f t="shared" si="0"/>
        <v>0</v>
      </c>
    </row>
    <row r="50" spans="1:4" ht="18" hidden="1">
      <c r="A50" s="122" t="s">
        <v>47</v>
      </c>
      <c r="B50" s="133"/>
      <c r="C50" s="129"/>
      <c r="D50" s="117">
        <f t="shared" si="0"/>
        <v>0</v>
      </c>
    </row>
    <row r="51" spans="1:4" ht="18" hidden="1">
      <c r="A51" s="122" t="s">
        <v>48</v>
      </c>
      <c r="B51" s="133"/>
      <c r="C51" s="129"/>
      <c r="D51" s="117">
        <f t="shared" si="0"/>
        <v>0</v>
      </c>
    </row>
    <row r="52" spans="1:4" ht="18" hidden="1">
      <c r="A52" s="122" t="s">
        <v>142</v>
      </c>
      <c r="B52" s="133"/>
      <c r="C52" s="129"/>
      <c r="D52" s="117">
        <f t="shared" si="0"/>
        <v>0</v>
      </c>
    </row>
    <row r="53" spans="1:4" ht="18" hidden="1">
      <c r="A53" s="122" t="s">
        <v>51</v>
      </c>
      <c r="B53" s="133"/>
      <c r="C53" s="120"/>
      <c r="D53" s="117">
        <f t="shared" si="0"/>
        <v>0</v>
      </c>
    </row>
    <row r="54" spans="1:4" ht="18" hidden="1">
      <c r="A54" s="124" t="s">
        <v>52</v>
      </c>
      <c r="B54" s="133"/>
      <c r="C54" s="129"/>
      <c r="D54" s="117">
        <f t="shared" si="0"/>
        <v>0</v>
      </c>
    </row>
    <row r="55" spans="1:4" ht="18" hidden="1">
      <c r="A55" s="122" t="s">
        <v>53</v>
      </c>
      <c r="B55" s="133"/>
      <c r="C55" s="130">
        <v>15000</v>
      </c>
      <c r="D55" s="117">
        <f t="shared" si="0"/>
        <v>0</v>
      </c>
    </row>
    <row r="56" spans="1:4" ht="18" hidden="1">
      <c r="A56" s="122" t="s">
        <v>54</v>
      </c>
      <c r="B56" s="134"/>
      <c r="C56" s="129"/>
      <c r="D56" s="117">
        <f t="shared" si="0"/>
        <v>0</v>
      </c>
    </row>
    <row r="57" spans="1:4" ht="18" hidden="1">
      <c r="A57" s="124" t="s">
        <v>59</v>
      </c>
      <c r="B57" s="133"/>
      <c r="C57" s="129"/>
      <c r="D57" s="117">
        <f t="shared" si="0"/>
        <v>0</v>
      </c>
    </row>
    <row r="58" spans="1:4" ht="18" hidden="1">
      <c r="A58" s="122" t="s">
        <v>60</v>
      </c>
      <c r="B58" s="133"/>
      <c r="C58" s="129"/>
      <c r="D58" s="117">
        <f t="shared" si="0"/>
        <v>0</v>
      </c>
    </row>
    <row r="59" spans="1:4" ht="18">
      <c r="A59" s="124" t="s">
        <v>61</v>
      </c>
      <c r="B59" s="133">
        <v>30</v>
      </c>
      <c r="C59" s="119">
        <v>10500</v>
      </c>
      <c r="D59" s="117">
        <f t="shared" si="0"/>
        <v>315000</v>
      </c>
    </row>
    <row r="60" spans="1:4" ht="18" hidden="1">
      <c r="A60" s="124" t="s">
        <v>62</v>
      </c>
      <c r="B60" s="133"/>
      <c r="C60" s="119"/>
      <c r="D60" s="117">
        <f t="shared" si="0"/>
        <v>0</v>
      </c>
    </row>
    <row r="61" spans="1:4" ht="18" hidden="1">
      <c r="A61" s="124" t="s">
        <v>63</v>
      </c>
      <c r="B61" s="133"/>
      <c r="C61" s="129"/>
      <c r="D61" s="117">
        <f t="shared" si="0"/>
        <v>0</v>
      </c>
    </row>
    <row r="62" spans="1:4" ht="18" hidden="1">
      <c r="A62" s="122" t="s">
        <v>64</v>
      </c>
      <c r="B62" s="133"/>
      <c r="C62" s="130"/>
      <c r="D62" s="117">
        <f t="shared" si="0"/>
        <v>0</v>
      </c>
    </row>
    <row r="63" spans="1:4" ht="18" hidden="1">
      <c r="A63" s="122" t="s">
        <v>65</v>
      </c>
      <c r="B63" s="133"/>
      <c r="C63" s="130">
        <v>25000</v>
      </c>
      <c r="D63" s="117">
        <f t="shared" si="0"/>
        <v>0</v>
      </c>
    </row>
    <row r="64" spans="1:4" ht="18" hidden="1">
      <c r="A64" s="122" t="s">
        <v>66</v>
      </c>
      <c r="B64" s="133"/>
      <c r="C64" s="120"/>
      <c r="D64" s="117">
        <f t="shared" si="0"/>
        <v>0</v>
      </c>
    </row>
    <row r="65" spans="1:4" ht="18" hidden="1">
      <c r="A65" s="122" t="s">
        <v>67</v>
      </c>
      <c r="B65" s="133"/>
      <c r="C65" s="119"/>
      <c r="D65" s="117">
        <f t="shared" si="0"/>
        <v>0</v>
      </c>
    </row>
    <row r="66" spans="1:4" ht="18" hidden="1">
      <c r="A66" s="122" t="s">
        <v>68</v>
      </c>
      <c r="B66" s="133"/>
      <c r="C66" s="129"/>
      <c r="D66" s="117">
        <f t="shared" si="0"/>
        <v>0</v>
      </c>
    </row>
    <row r="67" spans="1:4" ht="18" hidden="1">
      <c r="A67" s="122" t="s">
        <v>69</v>
      </c>
      <c r="B67" s="133"/>
      <c r="C67" s="130"/>
      <c r="D67" s="117">
        <f t="shared" si="0"/>
        <v>0</v>
      </c>
    </row>
    <row r="68" spans="1:4" ht="18" hidden="1">
      <c r="A68" s="122" t="s">
        <v>204</v>
      </c>
      <c r="B68" s="133"/>
      <c r="C68" s="130">
        <v>10000</v>
      </c>
      <c r="D68" s="117">
        <f t="shared" si="0"/>
        <v>0</v>
      </c>
    </row>
    <row r="69" spans="1:4" ht="18" hidden="1">
      <c r="A69" s="122" t="s">
        <v>70</v>
      </c>
      <c r="B69" s="133"/>
      <c r="C69" s="120"/>
      <c r="D69" s="117">
        <f t="shared" ref="D69:D132" si="1">B69*C69</f>
        <v>0</v>
      </c>
    </row>
    <row r="70" spans="1:4" ht="18" hidden="1">
      <c r="A70" s="122" t="s">
        <v>71</v>
      </c>
      <c r="B70" s="133"/>
      <c r="C70" s="129"/>
      <c r="D70" s="117">
        <f t="shared" si="1"/>
        <v>0</v>
      </c>
    </row>
    <row r="71" spans="1:4" ht="18" hidden="1">
      <c r="A71" s="122" t="s">
        <v>72</v>
      </c>
      <c r="B71" s="133"/>
      <c r="C71" s="120"/>
      <c r="D71" s="117">
        <f t="shared" si="1"/>
        <v>0</v>
      </c>
    </row>
    <row r="72" spans="1:4" ht="18" hidden="1">
      <c r="A72" s="122" t="s">
        <v>73</v>
      </c>
      <c r="B72" s="133"/>
      <c r="C72" s="129">
        <v>150000</v>
      </c>
      <c r="D72" s="117">
        <f t="shared" si="1"/>
        <v>0</v>
      </c>
    </row>
    <row r="73" spans="1:4" ht="18" hidden="1">
      <c r="A73" s="132" t="s">
        <v>74</v>
      </c>
      <c r="B73" s="133"/>
      <c r="C73" s="129"/>
      <c r="D73" s="117">
        <f t="shared" si="1"/>
        <v>0</v>
      </c>
    </row>
    <row r="74" spans="1:4" ht="18" hidden="1">
      <c r="A74" s="132" t="s">
        <v>75</v>
      </c>
      <c r="B74" s="133"/>
      <c r="C74" s="129">
        <v>50000</v>
      </c>
      <c r="D74" s="117">
        <f t="shared" si="1"/>
        <v>0</v>
      </c>
    </row>
    <row r="75" spans="1:4" ht="18" hidden="1">
      <c r="A75" s="132" t="s">
        <v>76</v>
      </c>
      <c r="B75" s="133"/>
      <c r="C75" s="129"/>
      <c r="D75" s="117">
        <f t="shared" si="1"/>
        <v>0</v>
      </c>
    </row>
    <row r="76" spans="1:4" ht="18" hidden="1">
      <c r="A76" s="122" t="s">
        <v>77</v>
      </c>
      <c r="B76" s="133"/>
      <c r="C76" s="129">
        <v>50000</v>
      </c>
      <c r="D76" s="117">
        <f t="shared" si="1"/>
        <v>0</v>
      </c>
    </row>
    <row r="77" spans="1:4" ht="18" hidden="1">
      <c r="A77" s="122" t="s">
        <v>78</v>
      </c>
      <c r="B77" s="133"/>
      <c r="C77" s="130"/>
      <c r="D77" s="117">
        <f t="shared" si="1"/>
        <v>0</v>
      </c>
    </row>
    <row r="78" spans="1:4" ht="18" hidden="1">
      <c r="A78" s="122" t="s">
        <v>79</v>
      </c>
      <c r="B78" s="133"/>
      <c r="C78" s="129">
        <v>45000</v>
      </c>
      <c r="D78" s="117">
        <f t="shared" si="1"/>
        <v>0</v>
      </c>
    </row>
    <row r="79" spans="1:4" ht="18" hidden="1">
      <c r="A79" s="122" t="s">
        <v>80</v>
      </c>
      <c r="B79" s="133"/>
      <c r="C79" s="130"/>
      <c r="D79" s="117">
        <f t="shared" si="1"/>
        <v>0</v>
      </c>
    </row>
    <row r="80" spans="1:4" ht="18" hidden="1">
      <c r="A80" s="122" t="s">
        <v>81</v>
      </c>
      <c r="B80" s="133"/>
      <c r="C80" s="129">
        <v>50000</v>
      </c>
      <c r="D80" s="117">
        <f t="shared" si="1"/>
        <v>0</v>
      </c>
    </row>
    <row r="81" spans="1:4" ht="18">
      <c r="A81" s="124" t="s">
        <v>57</v>
      </c>
      <c r="B81" s="133">
        <v>190</v>
      </c>
      <c r="C81" s="129">
        <v>21000</v>
      </c>
      <c r="D81" s="117">
        <f t="shared" si="1"/>
        <v>3990000</v>
      </c>
    </row>
    <row r="82" spans="1:4" ht="18" hidden="1">
      <c r="A82" s="122" t="s">
        <v>58</v>
      </c>
      <c r="B82" s="133"/>
      <c r="C82" s="130"/>
      <c r="D82" s="117">
        <f t="shared" si="1"/>
        <v>0</v>
      </c>
    </row>
    <row r="83" spans="1:4" ht="18">
      <c r="A83" s="122" t="s">
        <v>50</v>
      </c>
      <c r="B83" s="133">
        <v>6</v>
      </c>
      <c r="C83" s="129">
        <v>5000</v>
      </c>
      <c r="D83" s="117">
        <f t="shared" si="1"/>
        <v>30000</v>
      </c>
    </row>
    <row r="84" spans="1:4" ht="18" hidden="1">
      <c r="A84" s="122" t="s">
        <v>82</v>
      </c>
      <c r="B84" s="133"/>
      <c r="C84" s="129"/>
      <c r="D84" s="117">
        <f t="shared" si="1"/>
        <v>0</v>
      </c>
    </row>
    <row r="85" spans="1:4" ht="18" hidden="1">
      <c r="A85" s="122" t="s">
        <v>3</v>
      </c>
      <c r="B85" s="133"/>
      <c r="C85" s="129">
        <v>10000</v>
      </c>
      <c r="D85" s="117">
        <f t="shared" si="1"/>
        <v>0</v>
      </c>
    </row>
    <row r="86" spans="1:4" ht="18">
      <c r="A86" s="122" t="s">
        <v>4</v>
      </c>
      <c r="B86" s="133">
        <v>42</v>
      </c>
      <c r="C86" s="129">
        <v>6000</v>
      </c>
      <c r="D86" s="117">
        <f t="shared" si="1"/>
        <v>252000</v>
      </c>
    </row>
    <row r="87" spans="1:4" ht="18" hidden="1">
      <c r="A87" s="122" t="s">
        <v>5</v>
      </c>
      <c r="B87" s="133"/>
      <c r="C87" s="129"/>
      <c r="D87" s="117">
        <f t="shared" si="1"/>
        <v>0</v>
      </c>
    </row>
    <row r="88" spans="1:4" ht="18" hidden="1">
      <c r="A88" s="122" t="s">
        <v>83</v>
      </c>
      <c r="B88" s="133"/>
      <c r="C88" s="129"/>
      <c r="D88" s="117">
        <f t="shared" si="1"/>
        <v>0</v>
      </c>
    </row>
    <row r="89" spans="1:4" ht="18" hidden="1">
      <c r="A89" s="122" t="s">
        <v>84</v>
      </c>
      <c r="B89" s="133"/>
      <c r="C89" s="129"/>
      <c r="D89" s="117">
        <f t="shared" si="1"/>
        <v>0</v>
      </c>
    </row>
    <row r="90" spans="1:4" ht="18" hidden="1">
      <c r="A90" s="122" t="s">
        <v>85</v>
      </c>
      <c r="B90" s="133"/>
      <c r="C90" s="129"/>
      <c r="D90" s="117">
        <f t="shared" si="1"/>
        <v>0</v>
      </c>
    </row>
    <row r="91" spans="1:4" ht="18" hidden="1">
      <c r="A91" s="122" t="s">
        <v>86</v>
      </c>
      <c r="B91" s="133"/>
      <c r="C91" s="130">
        <v>12000</v>
      </c>
      <c r="D91" s="117">
        <f t="shared" si="1"/>
        <v>0</v>
      </c>
    </row>
    <row r="92" spans="1:4" ht="18" hidden="1">
      <c r="A92" s="122" t="s">
        <v>87</v>
      </c>
      <c r="B92" s="133"/>
      <c r="C92" s="129"/>
      <c r="D92" s="117">
        <f t="shared" si="1"/>
        <v>0</v>
      </c>
    </row>
    <row r="93" spans="1:4" ht="18" hidden="1">
      <c r="A93" s="122" t="s">
        <v>88</v>
      </c>
      <c r="B93" s="133"/>
      <c r="C93" s="129"/>
      <c r="D93" s="117">
        <f t="shared" si="1"/>
        <v>0</v>
      </c>
    </row>
    <row r="94" spans="1:4" ht="18" hidden="1">
      <c r="A94" s="122" t="s">
        <v>89</v>
      </c>
      <c r="B94" s="133"/>
      <c r="C94" s="129"/>
      <c r="D94" s="117">
        <f t="shared" si="1"/>
        <v>0</v>
      </c>
    </row>
    <row r="95" spans="1:4" ht="18" hidden="1">
      <c r="A95" s="122" t="s">
        <v>90</v>
      </c>
      <c r="B95" s="133"/>
      <c r="C95" s="130"/>
      <c r="D95" s="117">
        <f t="shared" si="1"/>
        <v>0</v>
      </c>
    </row>
    <row r="96" spans="1:4" ht="18" hidden="1">
      <c r="A96" s="124" t="s">
        <v>91</v>
      </c>
      <c r="B96" s="133"/>
      <c r="C96" s="129"/>
      <c r="D96" s="117">
        <f t="shared" si="1"/>
        <v>0</v>
      </c>
    </row>
    <row r="97" spans="1:4" ht="18" hidden="1">
      <c r="A97" s="124" t="s">
        <v>92</v>
      </c>
      <c r="B97" s="133"/>
      <c r="C97" s="129"/>
      <c r="D97" s="117">
        <f t="shared" si="1"/>
        <v>0</v>
      </c>
    </row>
    <row r="98" spans="1:4" ht="18" hidden="1">
      <c r="A98" s="124" t="s">
        <v>93</v>
      </c>
      <c r="B98" s="135"/>
      <c r="C98" s="129"/>
      <c r="D98" s="117">
        <f t="shared" si="1"/>
        <v>0</v>
      </c>
    </row>
    <row r="99" spans="1:4" ht="18" hidden="1">
      <c r="A99" s="122" t="s">
        <v>94</v>
      </c>
      <c r="B99" s="133"/>
      <c r="C99" s="129"/>
      <c r="D99" s="117">
        <f t="shared" si="1"/>
        <v>0</v>
      </c>
    </row>
    <row r="100" spans="1:4" ht="18" hidden="1">
      <c r="A100" s="122" t="s">
        <v>95</v>
      </c>
      <c r="B100" s="133"/>
      <c r="C100" s="130"/>
      <c r="D100" s="117">
        <f t="shared" si="1"/>
        <v>0</v>
      </c>
    </row>
    <row r="101" spans="1:4" ht="18" hidden="1">
      <c r="A101" s="122" t="s">
        <v>96</v>
      </c>
      <c r="B101" s="133"/>
      <c r="C101" s="129"/>
      <c r="D101" s="117">
        <f t="shared" si="1"/>
        <v>0</v>
      </c>
    </row>
    <row r="102" spans="1:4" ht="18" hidden="1">
      <c r="A102" s="122" t="s">
        <v>97</v>
      </c>
      <c r="B102" s="133"/>
      <c r="C102" s="129"/>
      <c r="D102" s="117">
        <f t="shared" si="1"/>
        <v>0</v>
      </c>
    </row>
    <row r="103" spans="1:4" ht="18" hidden="1">
      <c r="A103" s="122" t="s">
        <v>39</v>
      </c>
      <c r="B103" s="133"/>
      <c r="C103" s="129">
        <v>15000</v>
      </c>
      <c r="D103" s="117">
        <f t="shared" si="1"/>
        <v>0</v>
      </c>
    </row>
    <row r="104" spans="1:4" ht="18" hidden="1">
      <c r="A104" s="122" t="s">
        <v>200</v>
      </c>
      <c r="B104" s="133"/>
      <c r="C104" s="129"/>
      <c r="D104" s="117">
        <f t="shared" si="1"/>
        <v>0</v>
      </c>
    </row>
    <row r="105" spans="1:4" ht="18">
      <c r="A105" s="122" t="s">
        <v>186</v>
      </c>
      <c r="B105" s="133">
        <v>135</v>
      </c>
      <c r="C105" s="129">
        <v>13000</v>
      </c>
      <c r="D105" s="117">
        <f t="shared" si="1"/>
        <v>1755000</v>
      </c>
    </row>
    <row r="106" spans="1:4" ht="18">
      <c r="A106" s="122" t="s">
        <v>40</v>
      </c>
      <c r="B106" s="133">
        <v>3.5</v>
      </c>
      <c r="C106" s="130">
        <v>20000</v>
      </c>
      <c r="D106" s="117">
        <f t="shared" si="1"/>
        <v>70000</v>
      </c>
    </row>
    <row r="107" spans="1:4" ht="18" hidden="1">
      <c r="A107" s="122" t="s">
        <v>42</v>
      </c>
      <c r="B107" s="133"/>
      <c r="C107" s="129"/>
      <c r="D107" s="117">
        <f t="shared" si="1"/>
        <v>0</v>
      </c>
    </row>
    <row r="108" spans="1:4" ht="18" hidden="1">
      <c r="A108" s="127" t="s">
        <v>98</v>
      </c>
      <c r="B108" s="133"/>
      <c r="C108" s="129"/>
      <c r="D108" s="117">
        <f t="shared" si="1"/>
        <v>0</v>
      </c>
    </row>
    <row r="109" spans="1:4" ht="18" hidden="1">
      <c r="A109" s="122" t="s">
        <v>100</v>
      </c>
      <c r="B109" s="133"/>
      <c r="C109" s="120"/>
      <c r="D109" s="117">
        <f t="shared" si="1"/>
        <v>0</v>
      </c>
    </row>
    <row r="110" spans="1:4" ht="18" hidden="1">
      <c r="A110" s="124" t="s">
        <v>101</v>
      </c>
      <c r="B110" s="133"/>
      <c r="C110" s="129"/>
      <c r="D110" s="117">
        <f t="shared" si="1"/>
        <v>0</v>
      </c>
    </row>
    <row r="111" spans="1:4" ht="18" hidden="1">
      <c r="A111" s="124" t="s">
        <v>102</v>
      </c>
      <c r="B111" s="133"/>
      <c r="C111" s="129"/>
      <c r="D111" s="117">
        <f t="shared" si="1"/>
        <v>0</v>
      </c>
    </row>
    <row r="112" spans="1:4" ht="18">
      <c r="A112" s="122" t="s">
        <v>103</v>
      </c>
      <c r="B112" s="133">
        <v>14</v>
      </c>
      <c r="C112" s="130">
        <v>7000</v>
      </c>
      <c r="D112" s="117">
        <f t="shared" si="1"/>
        <v>98000</v>
      </c>
    </row>
    <row r="113" spans="1:4" ht="18">
      <c r="A113" s="124" t="s">
        <v>104</v>
      </c>
      <c r="B113" s="133">
        <v>13</v>
      </c>
      <c r="C113" s="129">
        <v>18000</v>
      </c>
      <c r="D113" s="117">
        <f t="shared" si="1"/>
        <v>234000</v>
      </c>
    </row>
    <row r="114" spans="1:4" ht="18" hidden="1">
      <c r="A114" s="124" t="s">
        <v>105</v>
      </c>
      <c r="B114" s="133"/>
      <c r="C114" s="130"/>
      <c r="D114" s="117">
        <f t="shared" si="1"/>
        <v>0</v>
      </c>
    </row>
    <row r="115" spans="1:4" ht="18" hidden="1">
      <c r="A115" s="122" t="s">
        <v>197</v>
      </c>
      <c r="B115" s="133"/>
      <c r="C115" s="120"/>
      <c r="D115" s="117">
        <f t="shared" si="1"/>
        <v>0</v>
      </c>
    </row>
    <row r="116" spans="1:4" ht="18" hidden="1">
      <c r="A116" s="122" t="s">
        <v>106</v>
      </c>
      <c r="B116" s="133"/>
      <c r="C116" s="129"/>
      <c r="D116" s="117">
        <f t="shared" si="1"/>
        <v>0</v>
      </c>
    </row>
    <row r="117" spans="1:4" ht="18" hidden="1">
      <c r="A117" s="122" t="s">
        <v>107</v>
      </c>
      <c r="B117" s="133"/>
      <c r="C117" s="130"/>
      <c r="D117" s="117">
        <f t="shared" si="1"/>
        <v>0</v>
      </c>
    </row>
    <row r="118" spans="1:4" ht="18">
      <c r="A118" s="122" t="s">
        <v>108</v>
      </c>
      <c r="B118" s="133">
        <v>3</v>
      </c>
      <c r="C118" s="129">
        <v>16000</v>
      </c>
      <c r="D118" s="117">
        <f t="shared" si="1"/>
        <v>48000</v>
      </c>
    </row>
    <row r="119" spans="1:4" ht="18">
      <c r="A119" s="122" t="s">
        <v>109</v>
      </c>
      <c r="B119" s="133">
        <v>320</v>
      </c>
      <c r="C119" s="120">
        <v>29000</v>
      </c>
      <c r="D119" s="117">
        <f t="shared" si="1"/>
        <v>9280000</v>
      </c>
    </row>
    <row r="120" spans="1:4" ht="18">
      <c r="A120" s="122" t="s">
        <v>110</v>
      </c>
      <c r="B120" s="133">
        <v>46</v>
      </c>
      <c r="C120" s="130">
        <v>25000</v>
      </c>
      <c r="D120" s="117">
        <f t="shared" si="1"/>
        <v>1150000</v>
      </c>
    </row>
    <row r="121" spans="1:4" ht="18" hidden="1">
      <c r="A121" s="122" t="s">
        <v>111</v>
      </c>
      <c r="B121" s="133"/>
      <c r="C121" s="130"/>
      <c r="D121" s="117">
        <f t="shared" si="1"/>
        <v>0</v>
      </c>
    </row>
    <row r="122" spans="1:4" ht="18" hidden="1">
      <c r="A122" s="122" t="s">
        <v>112</v>
      </c>
      <c r="B122" s="133"/>
      <c r="C122" s="120"/>
      <c r="D122" s="117">
        <f t="shared" si="1"/>
        <v>0</v>
      </c>
    </row>
    <row r="123" spans="1:4" ht="18" hidden="1">
      <c r="A123" s="123" t="s">
        <v>113</v>
      </c>
      <c r="B123" s="133"/>
      <c r="C123" s="130"/>
      <c r="D123" s="117">
        <f t="shared" si="1"/>
        <v>0</v>
      </c>
    </row>
    <row r="124" spans="1:4" ht="18" hidden="1">
      <c r="A124" s="122" t="s">
        <v>206</v>
      </c>
      <c r="B124" s="133"/>
      <c r="C124" s="120"/>
      <c r="D124" s="117">
        <f t="shared" si="1"/>
        <v>0</v>
      </c>
    </row>
    <row r="125" spans="1:4" ht="18" hidden="1">
      <c r="A125" s="122" t="s">
        <v>114</v>
      </c>
      <c r="B125" s="133"/>
      <c r="C125" s="120"/>
      <c r="D125" s="117">
        <f t="shared" si="1"/>
        <v>0</v>
      </c>
    </row>
    <row r="126" spans="1:4" ht="18" hidden="1">
      <c r="A126" s="122" t="s">
        <v>115</v>
      </c>
      <c r="B126" s="133"/>
      <c r="C126" s="129"/>
      <c r="D126" s="117">
        <f t="shared" si="1"/>
        <v>0</v>
      </c>
    </row>
    <row r="127" spans="1:4" ht="18" hidden="1">
      <c r="A127" s="124" t="s">
        <v>116</v>
      </c>
      <c r="B127" s="133"/>
      <c r="C127" s="129"/>
      <c r="D127" s="117">
        <f t="shared" si="1"/>
        <v>0</v>
      </c>
    </row>
    <row r="128" spans="1:4" ht="18" hidden="1">
      <c r="A128" s="122" t="s">
        <v>117</v>
      </c>
      <c r="B128" s="133"/>
      <c r="C128" s="130">
        <v>15000</v>
      </c>
      <c r="D128" s="117">
        <f t="shared" si="1"/>
        <v>0</v>
      </c>
    </row>
    <row r="129" spans="1:4" ht="18" hidden="1">
      <c r="A129" s="122" t="s">
        <v>213</v>
      </c>
      <c r="B129" s="133"/>
      <c r="C129" s="130"/>
      <c r="D129" s="117">
        <f t="shared" si="1"/>
        <v>0</v>
      </c>
    </row>
    <row r="130" spans="1:4" ht="18" hidden="1">
      <c r="A130" s="122" t="s">
        <v>118</v>
      </c>
      <c r="B130" s="133"/>
      <c r="C130" s="129"/>
      <c r="D130" s="117">
        <f t="shared" si="1"/>
        <v>0</v>
      </c>
    </row>
    <row r="131" spans="1:4" ht="18" hidden="1">
      <c r="A131" s="122" t="s">
        <v>119</v>
      </c>
      <c r="B131" s="133"/>
      <c r="C131" s="129"/>
      <c r="D131" s="117">
        <f t="shared" si="1"/>
        <v>0</v>
      </c>
    </row>
    <row r="132" spans="1:4" ht="18" hidden="1">
      <c r="A132" s="122" t="s">
        <v>120</v>
      </c>
      <c r="B132" s="133"/>
      <c r="C132" s="128"/>
      <c r="D132" s="117">
        <f t="shared" si="1"/>
        <v>0</v>
      </c>
    </row>
    <row r="133" spans="1:4" ht="18">
      <c r="A133" s="122" t="s">
        <v>121</v>
      </c>
      <c r="B133" s="133">
        <v>5</v>
      </c>
      <c r="C133" s="129">
        <v>17000</v>
      </c>
      <c r="D133" s="117">
        <f t="shared" ref="D133:D196" si="2">B133*C133</f>
        <v>85000</v>
      </c>
    </row>
    <row r="134" spans="1:4" ht="18" hidden="1">
      <c r="A134" s="122" t="s">
        <v>122</v>
      </c>
      <c r="B134" s="133"/>
      <c r="C134" s="120"/>
      <c r="D134" s="117">
        <f t="shared" si="2"/>
        <v>0</v>
      </c>
    </row>
    <row r="135" spans="1:4" ht="18" hidden="1">
      <c r="A135" s="122" t="s">
        <v>123</v>
      </c>
      <c r="B135" s="133"/>
      <c r="C135" s="120">
        <v>25000</v>
      </c>
      <c r="D135" s="117">
        <f t="shared" si="2"/>
        <v>0</v>
      </c>
    </row>
    <row r="136" spans="1:4" ht="18" hidden="1">
      <c r="A136" s="107" t="s">
        <v>124</v>
      </c>
      <c r="B136" s="133"/>
      <c r="C136" s="129"/>
      <c r="D136" s="117">
        <f t="shared" si="2"/>
        <v>0</v>
      </c>
    </row>
    <row r="137" spans="1:4" ht="18" hidden="1">
      <c r="A137" s="122" t="s">
        <v>215</v>
      </c>
      <c r="B137" s="133"/>
      <c r="C137" s="129"/>
      <c r="D137" s="117">
        <f t="shared" si="2"/>
        <v>0</v>
      </c>
    </row>
    <row r="138" spans="1:4" ht="18">
      <c r="A138" s="124" t="s">
        <v>125</v>
      </c>
      <c r="B138" s="133">
        <v>6</v>
      </c>
      <c r="C138" s="129">
        <v>11000</v>
      </c>
      <c r="D138" s="117">
        <f t="shared" si="2"/>
        <v>66000</v>
      </c>
    </row>
    <row r="139" spans="1:4" ht="18" hidden="1">
      <c r="A139" s="122" t="s">
        <v>126</v>
      </c>
      <c r="B139" s="133"/>
      <c r="C139" s="129"/>
      <c r="D139" s="117">
        <f t="shared" si="2"/>
        <v>0</v>
      </c>
    </row>
    <row r="140" spans="1:4" ht="18" hidden="1">
      <c r="A140" s="122" t="s">
        <v>127</v>
      </c>
      <c r="B140" s="133"/>
      <c r="C140" s="120"/>
      <c r="D140" s="117">
        <f t="shared" si="2"/>
        <v>0</v>
      </c>
    </row>
    <row r="141" spans="1:4" ht="18" hidden="1">
      <c r="A141" s="122" t="s">
        <v>128</v>
      </c>
      <c r="B141" s="133"/>
      <c r="C141" s="129"/>
      <c r="D141" s="117">
        <f t="shared" si="2"/>
        <v>0</v>
      </c>
    </row>
    <row r="142" spans="1:4" ht="18" hidden="1">
      <c r="A142" s="122" t="s">
        <v>129</v>
      </c>
      <c r="B142" s="133"/>
      <c r="C142" s="130">
        <v>18000</v>
      </c>
      <c r="D142" s="117">
        <f t="shared" si="2"/>
        <v>0</v>
      </c>
    </row>
    <row r="143" spans="1:4" ht="18" hidden="1">
      <c r="A143" s="122" t="s">
        <v>130</v>
      </c>
      <c r="B143" s="133"/>
      <c r="C143" s="130"/>
      <c r="D143" s="117">
        <f t="shared" si="2"/>
        <v>0</v>
      </c>
    </row>
    <row r="144" spans="1:4" ht="18" hidden="1">
      <c r="A144" s="122" t="s">
        <v>131</v>
      </c>
      <c r="B144" s="133"/>
      <c r="C144" s="130"/>
      <c r="D144" s="117">
        <f t="shared" si="2"/>
        <v>0</v>
      </c>
    </row>
    <row r="145" spans="1:4" ht="18" hidden="1">
      <c r="A145" s="109" t="s">
        <v>132</v>
      </c>
      <c r="B145" s="133"/>
      <c r="C145" s="130"/>
      <c r="D145" s="117">
        <f t="shared" si="2"/>
        <v>0</v>
      </c>
    </row>
    <row r="146" spans="1:4" ht="18" hidden="1">
      <c r="A146" s="122" t="s">
        <v>133</v>
      </c>
      <c r="B146" s="133"/>
      <c r="C146" s="129"/>
      <c r="D146" s="117">
        <f t="shared" si="2"/>
        <v>0</v>
      </c>
    </row>
    <row r="147" spans="1:4" ht="18" hidden="1">
      <c r="A147" s="122" t="s">
        <v>134</v>
      </c>
      <c r="B147" s="133"/>
      <c r="C147" s="118"/>
      <c r="D147" s="117">
        <f t="shared" si="2"/>
        <v>0</v>
      </c>
    </row>
    <row r="148" spans="1:4" ht="18" hidden="1">
      <c r="A148" s="124" t="s">
        <v>135</v>
      </c>
      <c r="B148" s="133"/>
      <c r="C148" s="129"/>
      <c r="D148" s="117">
        <f t="shared" si="2"/>
        <v>0</v>
      </c>
    </row>
    <row r="149" spans="1:4" ht="18" hidden="1">
      <c r="A149" s="124" t="s">
        <v>136</v>
      </c>
      <c r="B149" s="133"/>
      <c r="C149" s="129"/>
      <c r="D149" s="117">
        <f t="shared" si="2"/>
        <v>0</v>
      </c>
    </row>
    <row r="150" spans="1:4" ht="18" hidden="1">
      <c r="A150" s="122" t="s">
        <v>137</v>
      </c>
      <c r="B150" s="133"/>
      <c r="C150" s="129"/>
      <c r="D150" s="117">
        <f t="shared" si="2"/>
        <v>0</v>
      </c>
    </row>
    <row r="151" spans="1:4" ht="18" hidden="1">
      <c r="A151" s="122" t="s">
        <v>138</v>
      </c>
      <c r="B151" s="133"/>
      <c r="C151" s="129"/>
      <c r="D151" s="117">
        <f t="shared" si="2"/>
        <v>0</v>
      </c>
    </row>
    <row r="152" spans="1:4" ht="18" hidden="1">
      <c r="A152" s="122" t="s">
        <v>139</v>
      </c>
      <c r="B152" s="133"/>
      <c r="C152" s="129"/>
      <c r="D152" s="117">
        <f t="shared" si="2"/>
        <v>0</v>
      </c>
    </row>
    <row r="153" spans="1:4" ht="18" hidden="1">
      <c r="A153" s="122" t="s">
        <v>140</v>
      </c>
      <c r="B153" s="133"/>
      <c r="C153" s="129"/>
      <c r="D153" s="117">
        <f t="shared" si="2"/>
        <v>0</v>
      </c>
    </row>
    <row r="154" spans="1:4" ht="18" hidden="1">
      <c r="A154" s="122" t="s">
        <v>141</v>
      </c>
      <c r="B154" s="133"/>
      <c r="C154" s="129">
        <v>6000</v>
      </c>
      <c r="D154" s="117">
        <f t="shared" si="2"/>
        <v>0</v>
      </c>
    </row>
    <row r="155" spans="1:4" ht="18" hidden="1">
      <c r="A155" s="122" t="s">
        <v>143</v>
      </c>
      <c r="B155" s="133"/>
      <c r="C155" s="129"/>
      <c r="D155" s="117">
        <f t="shared" si="2"/>
        <v>0</v>
      </c>
    </row>
    <row r="156" spans="1:4" ht="18" hidden="1">
      <c r="A156" s="122" t="s">
        <v>144</v>
      </c>
      <c r="B156" s="133"/>
      <c r="C156" s="129"/>
      <c r="D156" s="117">
        <f t="shared" si="2"/>
        <v>0</v>
      </c>
    </row>
    <row r="157" spans="1:4" ht="18" hidden="1">
      <c r="A157" s="122" t="s">
        <v>145</v>
      </c>
      <c r="B157" s="133"/>
      <c r="C157" s="129">
        <v>32000</v>
      </c>
      <c r="D157" s="117">
        <f t="shared" si="2"/>
        <v>0</v>
      </c>
    </row>
    <row r="158" spans="1:4" ht="18" hidden="1">
      <c r="A158" s="122" t="s">
        <v>146</v>
      </c>
      <c r="B158" s="133"/>
      <c r="C158" s="129"/>
      <c r="D158" s="117">
        <f t="shared" si="2"/>
        <v>0</v>
      </c>
    </row>
    <row r="159" spans="1:4" ht="18" hidden="1">
      <c r="A159" s="124" t="s">
        <v>147</v>
      </c>
      <c r="B159" s="133"/>
      <c r="C159" s="119"/>
      <c r="D159" s="117">
        <f t="shared" si="2"/>
        <v>0</v>
      </c>
    </row>
    <row r="160" spans="1:4" ht="18" hidden="1">
      <c r="A160" s="124" t="s">
        <v>148</v>
      </c>
      <c r="B160" s="133"/>
      <c r="C160" s="119"/>
      <c r="D160" s="117">
        <f t="shared" si="2"/>
        <v>0</v>
      </c>
    </row>
    <row r="161" spans="1:4" ht="18">
      <c r="A161" s="122" t="s">
        <v>211</v>
      </c>
      <c r="B161" s="133">
        <v>130</v>
      </c>
      <c r="C161" s="129">
        <v>20000</v>
      </c>
      <c r="D161" s="117">
        <f t="shared" si="2"/>
        <v>2600000</v>
      </c>
    </row>
    <row r="162" spans="1:4" ht="18" hidden="1">
      <c r="A162" s="122" t="s">
        <v>151</v>
      </c>
      <c r="B162" s="133"/>
      <c r="C162" s="130"/>
      <c r="D162" s="117">
        <f t="shared" si="2"/>
        <v>0</v>
      </c>
    </row>
    <row r="163" spans="1:4" ht="18">
      <c r="A163" s="122" t="s">
        <v>153</v>
      </c>
      <c r="B163" s="133">
        <f>4+78+28+37+37</f>
        <v>184</v>
      </c>
      <c r="C163" s="129">
        <v>7500</v>
      </c>
      <c r="D163" s="117">
        <f t="shared" si="2"/>
        <v>1380000</v>
      </c>
    </row>
    <row r="164" spans="1:4" ht="18">
      <c r="A164" s="122" t="s">
        <v>152</v>
      </c>
      <c r="B164" s="133">
        <v>6</v>
      </c>
      <c r="C164" s="129">
        <v>20000</v>
      </c>
      <c r="D164" s="117">
        <f t="shared" si="2"/>
        <v>120000</v>
      </c>
    </row>
    <row r="165" spans="1:4" ht="18" hidden="1">
      <c r="A165" s="124" t="s">
        <v>49</v>
      </c>
      <c r="B165" s="133"/>
      <c r="C165" s="129"/>
      <c r="D165" s="117">
        <f t="shared" si="2"/>
        <v>0</v>
      </c>
    </row>
    <row r="166" spans="1:4" ht="18" hidden="1">
      <c r="A166" s="122" t="s">
        <v>207</v>
      </c>
      <c r="B166" s="133"/>
      <c r="C166" s="129"/>
      <c r="D166" s="117">
        <f t="shared" si="2"/>
        <v>0</v>
      </c>
    </row>
    <row r="167" spans="1:4" ht="18" hidden="1">
      <c r="A167" s="122" t="s">
        <v>154</v>
      </c>
      <c r="B167" s="133"/>
      <c r="C167" s="120"/>
      <c r="D167" s="117">
        <f t="shared" si="2"/>
        <v>0</v>
      </c>
    </row>
    <row r="168" spans="1:4" ht="18" hidden="1">
      <c r="A168" s="122" t="s">
        <v>155</v>
      </c>
      <c r="B168" s="133"/>
      <c r="C168" s="120"/>
      <c r="D168" s="117">
        <f t="shared" si="2"/>
        <v>0</v>
      </c>
    </row>
    <row r="169" spans="1:4" ht="18" hidden="1">
      <c r="A169" s="122" t="s">
        <v>156</v>
      </c>
      <c r="B169" s="133"/>
      <c r="C169" s="120">
        <v>25000</v>
      </c>
      <c r="D169" s="117">
        <f t="shared" si="2"/>
        <v>0</v>
      </c>
    </row>
    <row r="170" spans="1:4" ht="18" hidden="1">
      <c r="A170" s="122" t="s">
        <v>157</v>
      </c>
      <c r="B170" s="133"/>
      <c r="C170" s="120">
        <v>6100</v>
      </c>
      <c r="D170" s="117">
        <f t="shared" si="2"/>
        <v>0</v>
      </c>
    </row>
    <row r="171" spans="1:4" ht="18" hidden="1">
      <c r="A171" s="122" t="s">
        <v>158</v>
      </c>
      <c r="B171" s="133"/>
      <c r="C171" s="120"/>
      <c r="D171" s="117">
        <f t="shared" si="2"/>
        <v>0</v>
      </c>
    </row>
    <row r="172" spans="1:4" ht="18" hidden="1">
      <c r="A172" s="122" t="s">
        <v>210</v>
      </c>
      <c r="B172" s="133"/>
      <c r="C172" s="130"/>
      <c r="D172" s="117">
        <f t="shared" si="2"/>
        <v>0</v>
      </c>
    </row>
    <row r="173" spans="1:4" ht="18" hidden="1">
      <c r="A173" s="126" t="s">
        <v>159</v>
      </c>
      <c r="B173" s="133"/>
      <c r="C173" s="130"/>
      <c r="D173" s="117">
        <f t="shared" si="2"/>
        <v>0</v>
      </c>
    </row>
    <row r="174" spans="1:4" ht="18" hidden="1">
      <c r="A174" s="126" t="s">
        <v>160</v>
      </c>
      <c r="B174" s="133"/>
      <c r="C174" s="120">
        <v>25000</v>
      </c>
      <c r="D174" s="117">
        <f t="shared" si="2"/>
        <v>0</v>
      </c>
    </row>
    <row r="175" spans="1:4" ht="18" hidden="1">
      <c r="A175" s="126" t="s">
        <v>161</v>
      </c>
      <c r="B175" s="133"/>
      <c r="C175" s="120"/>
      <c r="D175" s="117">
        <f t="shared" si="2"/>
        <v>0</v>
      </c>
    </row>
    <row r="176" spans="1:4" ht="18" hidden="1">
      <c r="A176" s="126" t="s">
        <v>162</v>
      </c>
      <c r="B176" s="133"/>
      <c r="C176" s="130"/>
      <c r="D176" s="117">
        <f t="shared" si="2"/>
        <v>0</v>
      </c>
    </row>
    <row r="177" spans="1:4" ht="18" hidden="1">
      <c r="A177" s="126" t="s">
        <v>163</v>
      </c>
      <c r="B177" s="133"/>
      <c r="C177" s="130"/>
      <c r="D177" s="117">
        <f t="shared" si="2"/>
        <v>0</v>
      </c>
    </row>
    <row r="178" spans="1:4" ht="18" hidden="1">
      <c r="A178" s="122" t="s">
        <v>164</v>
      </c>
      <c r="B178" s="133"/>
      <c r="C178" s="120">
        <v>6100</v>
      </c>
      <c r="D178" s="117">
        <f t="shared" si="2"/>
        <v>0</v>
      </c>
    </row>
    <row r="179" spans="1:4" ht="18" hidden="1">
      <c r="A179" s="122" t="s">
        <v>165</v>
      </c>
      <c r="B179" s="133"/>
      <c r="C179" s="120"/>
      <c r="D179" s="117">
        <f t="shared" si="2"/>
        <v>0</v>
      </c>
    </row>
    <row r="180" spans="1:4" ht="18" hidden="1">
      <c r="A180" s="122" t="s">
        <v>166</v>
      </c>
      <c r="B180" s="133"/>
      <c r="C180" s="120">
        <v>23000</v>
      </c>
      <c r="D180" s="117">
        <f t="shared" si="2"/>
        <v>0</v>
      </c>
    </row>
    <row r="181" spans="1:4" ht="18" hidden="1">
      <c r="A181" s="122" t="s">
        <v>167</v>
      </c>
      <c r="B181" s="133"/>
      <c r="C181" s="120">
        <v>25000</v>
      </c>
      <c r="D181" s="117">
        <f t="shared" si="2"/>
        <v>0</v>
      </c>
    </row>
    <row r="182" spans="1:4" ht="18" hidden="1">
      <c r="A182" s="122" t="s">
        <v>168</v>
      </c>
      <c r="B182" s="133"/>
      <c r="C182" s="120"/>
      <c r="D182" s="117">
        <f t="shared" si="2"/>
        <v>0</v>
      </c>
    </row>
    <row r="183" spans="1:4" ht="18" hidden="1">
      <c r="A183" s="122" t="s">
        <v>209</v>
      </c>
      <c r="B183" s="133"/>
      <c r="C183" s="120"/>
      <c r="D183" s="117">
        <f t="shared" si="2"/>
        <v>0</v>
      </c>
    </row>
    <row r="184" spans="1:4" ht="18" hidden="1">
      <c r="A184" s="122" t="s">
        <v>169</v>
      </c>
      <c r="B184" s="133"/>
      <c r="C184" s="129"/>
      <c r="D184" s="117">
        <f t="shared" si="2"/>
        <v>0</v>
      </c>
    </row>
    <row r="185" spans="1:4" ht="18" hidden="1">
      <c r="A185" s="122" t="s">
        <v>203</v>
      </c>
      <c r="B185" s="133"/>
      <c r="C185" s="120"/>
      <c r="D185" s="117">
        <f t="shared" si="2"/>
        <v>0</v>
      </c>
    </row>
    <row r="186" spans="1:4" ht="18" hidden="1">
      <c r="A186" s="122" t="s">
        <v>170</v>
      </c>
      <c r="B186" s="133"/>
      <c r="C186" s="120"/>
      <c r="D186" s="117">
        <f t="shared" si="2"/>
        <v>0</v>
      </c>
    </row>
    <row r="187" spans="1:4" ht="18" hidden="1">
      <c r="A187" s="122" t="s">
        <v>171</v>
      </c>
      <c r="B187" s="133"/>
      <c r="C187" s="130"/>
      <c r="D187" s="117">
        <f t="shared" si="2"/>
        <v>0</v>
      </c>
    </row>
    <row r="188" spans="1:4" ht="18" hidden="1">
      <c r="A188" s="122" t="s">
        <v>172</v>
      </c>
      <c r="B188" s="133"/>
      <c r="C188" s="129"/>
      <c r="D188" s="117">
        <f t="shared" si="2"/>
        <v>0</v>
      </c>
    </row>
    <row r="189" spans="1:4" ht="18" hidden="1">
      <c r="A189" s="122" t="s">
        <v>173</v>
      </c>
      <c r="B189" s="133"/>
      <c r="C189" s="120"/>
      <c r="D189" s="117">
        <f t="shared" si="2"/>
        <v>0</v>
      </c>
    </row>
    <row r="190" spans="1:4" ht="18" hidden="1">
      <c r="A190" s="122" t="s">
        <v>174</v>
      </c>
      <c r="B190" s="133"/>
      <c r="C190" s="129">
        <v>18000</v>
      </c>
      <c r="D190" s="117">
        <f t="shared" si="2"/>
        <v>0</v>
      </c>
    </row>
    <row r="191" spans="1:4" ht="18" hidden="1">
      <c r="A191" s="122" t="s">
        <v>175</v>
      </c>
      <c r="B191" s="133"/>
      <c r="C191" s="129"/>
      <c r="D191" s="117">
        <f t="shared" si="2"/>
        <v>0</v>
      </c>
    </row>
    <row r="192" spans="1:4" ht="18" hidden="1">
      <c r="A192" s="122" t="s">
        <v>176</v>
      </c>
      <c r="B192" s="133"/>
      <c r="C192" s="129"/>
      <c r="D192" s="117">
        <f t="shared" si="2"/>
        <v>0</v>
      </c>
    </row>
    <row r="193" spans="1:4" ht="18" hidden="1">
      <c r="A193" s="124" t="s">
        <v>177</v>
      </c>
      <c r="B193" s="133"/>
      <c r="C193" s="130"/>
      <c r="D193" s="117">
        <f t="shared" si="2"/>
        <v>0</v>
      </c>
    </row>
    <row r="194" spans="1:4" ht="18" hidden="1">
      <c r="A194" s="124" t="s">
        <v>178</v>
      </c>
      <c r="B194" s="133"/>
      <c r="C194" s="129"/>
      <c r="D194" s="117">
        <f t="shared" si="2"/>
        <v>0</v>
      </c>
    </row>
    <row r="195" spans="1:4" ht="18" hidden="1">
      <c r="A195" s="122" t="s">
        <v>179</v>
      </c>
      <c r="B195" s="133"/>
      <c r="C195" s="129"/>
      <c r="D195" s="117">
        <f t="shared" si="2"/>
        <v>0</v>
      </c>
    </row>
    <row r="196" spans="1:4" ht="18" hidden="1">
      <c r="A196" s="122" t="s">
        <v>182</v>
      </c>
      <c r="B196" s="133"/>
      <c r="C196" s="128"/>
      <c r="D196" s="117">
        <f t="shared" si="2"/>
        <v>0</v>
      </c>
    </row>
    <row r="197" spans="1:4" ht="18" hidden="1">
      <c r="A197" s="122" t="s">
        <v>183</v>
      </c>
      <c r="B197" s="133"/>
      <c r="C197" s="130">
        <v>23000</v>
      </c>
      <c r="D197" s="117">
        <f t="shared" ref="D197:D213" si="3">B197*C197</f>
        <v>0</v>
      </c>
    </row>
    <row r="198" spans="1:4" ht="18" hidden="1">
      <c r="A198" s="122" t="s">
        <v>184</v>
      </c>
      <c r="B198" s="133"/>
      <c r="C198" s="130"/>
      <c r="D198" s="117">
        <f t="shared" si="3"/>
        <v>0</v>
      </c>
    </row>
    <row r="199" spans="1:4" ht="18" hidden="1">
      <c r="A199" s="122" t="s">
        <v>99</v>
      </c>
      <c r="B199" s="133"/>
      <c r="C199" s="129"/>
      <c r="D199" s="117">
        <f t="shared" si="3"/>
        <v>0</v>
      </c>
    </row>
    <row r="200" spans="1:4" ht="18">
      <c r="A200" s="122" t="s">
        <v>185</v>
      </c>
      <c r="B200" s="133">
        <f>520+200</f>
        <v>720</v>
      </c>
      <c r="C200" s="120">
        <v>12000</v>
      </c>
      <c r="D200" s="117">
        <f t="shared" si="3"/>
        <v>8640000</v>
      </c>
    </row>
    <row r="201" spans="1:4" ht="18" hidden="1">
      <c r="A201" s="122" t="s">
        <v>198</v>
      </c>
      <c r="B201" s="133"/>
      <c r="C201" s="129"/>
      <c r="D201" s="117">
        <f t="shared" si="3"/>
        <v>0</v>
      </c>
    </row>
    <row r="202" spans="1:4" ht="18" hidden="1">
      <c r="A202" s="122" t="s">
        <v>199</v>
      </c>
      <c r="B202" s="133"/>
      <c r="C202" s="129"/>
      <c r="D202" s="117">
        <f t="shared" si="3"/>
        <v>0</v>
      </c>
    </row>
    <row r="203" spans="1:4" ht="18" hidden="1">
      <c r="A203" s="122" t="s">
        <v>202</v>
      </c>
      <c r="B203" s="133"/>
      <c r="C203" s="129"/>
      <c r="D203" s="117">
        <f t="shared" si="3"/>
        <v>0</v>
      </c>
    </row>
    <row r="204" spans="1:4" ht="18" hidden="1">
      <c r="A204" s="122" t="s">
        <v>205</v>
      </c>
      <c r="B204" s="133"/>
      <c r="C204" s="129"/>
      <c r="D204" s="117">
        <f t="shared" si="3"/>
        <v>0</v>
      </c>
    </row>
    <row r="205" spans="1:4" ht="18" hidden="1">
      <c r="A205" s="122" t="s">
        <v>187</v>
      </c>
      <c r="B205" s="133"/>
      <c r="C205" s="120"/>
      <c r="D205" s="117">
        <f t="shared" si="3"/>
        <v>0</v>
      </c>
    </row>
    <row r="206" spans="1:4" ht="18" hidden="1">
      <c r="A206" s="122" t="s">
        <v>188</v>
      </c>
      <c r="B206" s="133"/>
      <c r="C206" s="120"/>
      <c r="D206" s="117">
        <f t="shared" si="3"/>
        <v>0</v>
      </c>
    </row>
    <row r="207" spans="1:4" ht="18" hidden="1">
      <c r="A207" s="122" t="s">
        <v>189</v>
      </c>
      <c r="B207" s="133"/>
      <c r="C207" s="120"/>
      <c r="D207" s="117">
        <f t="shared" si="3"/>
        <v>0</v>
      </c>
    </row>
    <row r="208" spans="1:4" ht="18" hidden="1">
      <c r="A208" s="124" t="s">
        <v>190</v>
      </c>
      <c r="B208" s="133"/>
      <c r="C208" s="129"/>
      <c r="D208" s="117">
        <f t="shared" si="3"/>
        <v>0</v>
      </c>
    </row>
    <row r="209" spans="1:4" ht="18" hidden="1">
      <c r="A209" s="122" t="s">
        <v>191</v>
      </c>
      <c r="B209" s="133"/>
      <c r="C209" s="130"/>
      <c r="D209" s="117">
        <f t="shared" si="3"/>
        <v>0</v>
      </c>
    </row>
    <row r="210" spans="1:4" ht="18" hidden="1">
      <c r="A210" s="122" t="s">
        <v>192</v>
      </c>
      <c r="B210" s="133"/>
      <c r="C210" s="120"/>
      <c r="D210" s="117">
        <f t="shared" si="3"/>
        <v>0</v>
      </c>
    </row>
    <row r="211" spans="1:4" ht="18" hidden="1">
      <c r="A211" s="122" t="s">
        <v>193</v>
      </c>
      <c r="B211" s="133"/>
      <c r="C211" s="120"/>
      <c r="D211" s="117">
        <f t="shared" si="3"/>
        <v>0</v>
      </c>
    </row>
    <row r="212" spans="1:4" ht="18" hidden="1">
      <c r="A212" s="122" t="s">
        <v>194</v>
      </c>
      <c r="B212" s="133"/>
      <c r="C212" s="120"/>
      <c r="D212" s="117">
        <f t="shared" si="3"/>
        <v>0</v>
      </c>
    </row>
    <row r="213" spans="1:4" ht="18" hidden="1">
      <c r="A213" s="122" t="s">
        <v>195</v>
      </c>
      <c r="B213" s="133"/>
      <c r="C213" s="120"/>
      <c r="D213" s="117">
        <f t="shared" si="3"/>
        <v>0</v>
      </c>
    </row>
    <row r="214" spans="1:4" ht="17.399999999999999">
      <c r="A214" s="125"/>
      <c r="B214" s="131">
        <f t="shared" ref="B214:D214" si="4">SUM(B4:B213)</f>
        <v>1955.5</v>
      </c>
      <c r="C214" s="131"/>
      <c r="D214" s="131">
        <f t="shared" si="4"/>
        <v>31787000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85" sqref="F85"/>
    </sheetView>
  </sheetViews>
  <sheetFormatPr defaultRowHeight="14.4"/>
  <cols>
    <col min="1" max="1" width="32" customWidth="1"/>
    <col min="4" max="4" width="21.21875" customWidth="1"/>
  </cols>
  <sheetData>
    <row r="1" spans="1:4">
      <c r="A1" s="112" t="s">
        <v>383</v>
      </c>
      <c r="B1" s="113"/>
      <c r="C1" s="113"/>
      <c r="D1" s="114"/>
    </row>
    <row r="2" spans="1:4" ht="26.4">
      <c r="A2" s="147" t="s">
        <v>0</v>
      </c>
      <c r="B2" s="110" t="s">
        <v>196</v>
      </c>
      <c r="C2" s="108" t="s">
        <v>1</v>
      </c>
      <c r="D2" s="110" t="s">
        <v>2</v>
      </c>
    </row>
    <row r="3" spans="1:4" hidden="1">
      <c r="A3" s="148"/>
      <c r="B3" s="110"/>
      <c r="C3" s="115"/>
      <c r="D3" s="116"/>
    </row>
    <row r="4" spans="1:4" ht="18" hidden="1">
      <c r="A4" s="122" t="s">
        <v>6</v>
      </c>
      <c r="B4" s="133"/>
      <c r="C4" s="130"/>
      <c r="D4" s="117">
        <f>B4*C4</f>
        <v>0</v>
      </c>
    </row>
    <row r="5" spans="1:4" ht="18" hidden="1">
      <c r="A5" s="122" t="s">
        <v>7</v>
      </c>
      <c r="B5" s="133"/>
      <c r="C5" s="129"/>
      <c r="D5" s="117">
        <f t="shared" ref="D5:D68" si="0">B5*C5</f>
        <v>0</v>
      </c>
    </row>
    <row r="6" spans="1:4" ht="18" hidden="1">
      <c r="A6" s="122" t="s">
        <v>8</v>
      </c>
      <c r="B6" s="133"/>
      <c r="C6" s="129">
        <v>21000</v>
      </c>
      <c r="D6" s="117">
        <f t="shared" si="0"/>
        <v>0</v>
      </c>
    </row>
    <row r="7" spans="1:4" ht="18">
      <c r="A7" s="122" t="s">
        <v>9</v>
      </c>
      <c r="B7" s="133">
        <f>60+35+17</f>
        <v>112</v>
      </c>
      <c r="C7" s="129">
        <v>23000</v>
      </c>
      <c r="D7" s="117">
        <f t="shared" si="0"/>
        <v>2576000</v>
      </c>
    </row>
    <row r="8" spans="1:4" ht="18" hidden="1">
      <c r="A8" s="122" t="s">
        <v>10</v>
      </c>
      <c r="B8" s="133"/>
      <c r="C8" s="129"/>
      <c r="D8" s="117">
        <f t="shared" si="0"/>
        <v>0</v>
      </c>
    </row>
    <row r="9" spans="1:4" ht="18" hidden="1">
      <c r="A9" s="122" t="s">
        <v>11</v>
      </c>
      <c r="B9" s="133"/>
      <c r="C9" s="129"/>
      <c r="D9" s="117">
        <f t="shared" si="0"/>
        <v>0</v>
      </c>
    </row>
    <row r="10" spans="1:4" ht="18">
      <c r="A10" s="122" t="s">
        <v>12</v>
      </c>
      <c r="B10" s="133">
        <f>60+24+33</f>
        <v>117</v>
      </c>
      <c r="C10" s="130">
        <v>23000</v>
      </c>
      <c r="D10" s="117">
        <f t="shared" si="0"/>
        <v>2691000</v>
      </c>
    </row>
    <row r="11" spans="1:4" ht="18" hidden="1">
      <c r="A11" s="122" t="s">
        <v>13</v>
      </c>
      <c r="B11" s="133"/>
      <c r="C11" s="130"/>
      <c r="D11" s="117">
        <f t="shared" si="0"/>
        <v>0</v>
      </c>
    </row>
    <row r="12" spans="1:4" ht="18" hidden="1">
      <c r="A12" s="122" t="s">
        <v>14</v>
      </c>
      <c r="B12" s="133"/>
      <c r="C12" s="130"/>
      <c r="D12" s="117">
        <f t="shared" si="0"/>
        <v>0</v>
      </c>
    </row>
    <row r="13" spans="1:4" ht="18">
      <c r="A13" s="122" t="s">
        <v>15</v>
      </c>
      <c r="B13" s="133">
        <f>12+20+20+23+25+15</f>
        <v>115</v>
      </c>
      <c r="C13" s="129">
        <v>21000</v>
      </c>
      <c r="D13" s="117">
        <f t="shared" si="0"/>
        <v>2415000</v>
      </c>
    </row>
    <row r="14" spans="1:4" ht="18" hidden="1">
      <c r="A14" s="122" t="s">
        <v>16</v>
      </c>
      <c r="B14" s="133"/>
      <c r="C14" s="129"/>
      <c r="D14" s="117">
        <f t="shared" si="0"/>
        <v>0</v>
      </c>
    </row>
    <row r="15" spans="1:4" ht="18" hidden="1">
      <c r="A15" s="122" t="s">
        <v>17</v>
      </c>
      <c r="B15" s="133"/>
      <c r="C15" s="129"/>
      <c r="D15" s="117">
        <f t="shared" si="0"/>
        <v>0</v>
      </c>
    </row>
    <row r="16" spans="1:4" ht="18" hidden="1">
      <c r="A16" s="122" t="s">
        <v>149</v>
      </c>
      <c r="B16" s="133"/>
      <c r="C16" s="129"/>
      <c r="D16" s="117">
        <f t="shared" si="0"/>
        <v>0</v>
      </c>
    </row>
    <row r="17" spans="1:4" ht="18" hidden="1">
      <c r="A17" s="121" t="s">
        <v>150</v>
      </c>
      <c r="B17" s="133"/>
      <c r="C17" s="129"/>
      <c r="D17" s="117">
        <f t="shared" si="0"/>
        <v>0</v>
      </c>
    </row>
    <row r="18" spans="1:4" ht="18" hidden="1">
      <c r="A18" s="122" t="s">
        <v>22</v>
      </c>
      <c r="B18" s="133"/>
      <c r="C18" s="129"/>
      <c r="D18" s="117">
        <f t="shared" si="0"/>
        <v>0</v>
      </c>
    </row>
    <row r="19" spans="1:4" ht="18" hidden="1">
      <c r="A19" s="122" t="s">
        <v>19</v>
      </c>
      <c r="B19" s="133"/>
      <c r="C19" s="129"/>
      <c r="D19" s="117">
        <f t="shared" si="0"/>
        <v>0</v>
      </c>
    </row>
    <row r="20" spans="1:4" ht="18" hidden="1">
      <c r="A20" s="122" t="s">
        <v>20</v>
      </c>
      <c r="B20" s="133"/>
      <c r="C20" s="129"/>
      <c r="D20" s="117">
        <f t="shared" si="0"/>
        <v>0</v>
      </c>
    </row>
    <row r="21" spans="1:4" ht="18">
      <c r="A21" s="122" t="s">
        <v>18</v>
      </c>
      <c r="B21" s="133">
        <v>70</v>
      </c>
      <c r="C21" s="120">
        <v>13000</v>
      </c>
      <c r="D21" s="117">
        <f t="shared" si="0"/>
        <v>910000</v>
      </c>
    </row>
    <row r="22" spans="1:4" ht="18" hidden="1">
      <c r="A22" s="124" t="s">
        <v>21</v>
      </c>
      <c r="B22" s="133"/>
      <c r="C22" s="120"/>
      <c r="D22" s="117">
        <f t="shared" si="0"/>
        <v>0</v>
      </c>
    </row>
    <row r="23" spans="1:4" ht="18" hidden="1">
      <c r="A23" s="123" t="s">
        <v>56</v>
      </c>
      <c r="B23" s="133"/>
      <c r="C23" s="129">
        <v>10000</v>
      </c>
      <c r="D23" s="117">
        <f t="shared" si="0"/>
        <v>0</v>
      </c>
    </row>
    <row r="24" spans="1:4" ht="18" hidden="1">
      <c r="A24" s="123" t="s">
        <v>55</v>
      </c>
      <c r="B24" s="133"/>
      <c r="C24" s="128"/>
      <c r="D24" s="117">
        <f t="shared" si="0"/>
        <v>0</v>
      </c>
    </row>
    <row r="25" spans="1:4" ht="18" hidden="1">
      <c r="A25" s="122" t="s">
        <v>23</v>
      </c>
      <c r="B25" s="133"/>
      <c r="C25" s="129"/>
      <c r="D25" s="117">
        <f t="shared" si="0"/>
        <v>0</v>
      </c>
    </row>
    <row r="26" spans="1:4" ht="18" hidden="1">
      <c r="A26" s="122" t="s">
        <v>24</v>
      </c>
      <c r="B26" s="133"/>
      <c r="C26" s="129"/>
      <c r="D26" s="117">
        <f t="shared" si="0"/>
        <v>0</v>
      </c>
    </row>
    <row r="27" spans="1:4" ht="18" hidden="1">
      <c r="A27" s="124" t="s">
        <v>25</v>
      </c>
      <c r="B27" s="133"/>
      <c r="C27" s="119"/>
      <c r="D27" s="117">
        <f t="shared" si="0"/>
        <v>0</v>
      </c>
    </row>
    <row r="28" spans="1:4" ht="18" hidden="1">
      <c r="A28" s="122" t="s">
        <v>26</v>
      </c>
      <c r="B28" s="133"/>
      <c r="C28" s="129"/>
      <c r="D28" s="117">
        <f t="shared" si="0"/>
        <v>0</v>
      </c>
    </row>
    <row r="29" spans="1:4" ht="18" hidden="1">
      <c r="A29" s="122" t="s">
        <v>27</v>
      </c>
      <c r="B29" s="133"/>
      <c r="C29" s="129"/>
      <c r="D29" s="117">
        <f t="shared" si="0"/>
        <v>0</v>
      </c>
    </row>
    <row r="30" spans="1:4" ht="18" hidden="1">
      <c r="A30" s="124" t="s">
        <v>28</v>
      </c>
      <c r="B30" s="133"/>
      <c r="C30" s="129"/>
      <c r="D30" s="117">
        <f t="shared" si="0"/>
        <v>0</v>
      </c>
    </row>
    <row r="31" spans="1:4" ht="18" hidden="1">
      <c r="A31" s="122" t="s">
        <v>29</v>
      </c>
      <c r="B31" s="133"/>
      <c r="C31" s="120"/>
      <c r="D31" s="117">
        <f t="shared" si="0"/>
        <v>0</v>
      </c>
    </row>
    <row r="32" spans="1:4" ht="18" hidden="1">
      <c r="A32" s="122" t="s">
        <v>30</v>
      </c>
      <c r="B32" s="133"/>
      <c r="C32" s="129"/>
      <c r="D32" s="117">
        <f t="shared" si="0"/>
        <v>0</v>
      </c>
    </row>
    <row r="33" spans="1:4" ht="18" hidden="1">
      <c r="A33" s="122" t="s">
        <v>31</v>
      </c>
      <c r="B33" s="133"/>
      <c r="C33" s="119">
        <v>110000</v>
      </c>
      <c r="D33" s="117">
        <f t="shared" si="0"/>
        <v>0</v>
      </c>
    </row>
    <row r="34" spans="1:4" ht="18" hidden="1">
      <c r="A34" s="122" t="s">
        <v>32</v>
      </c>
      <c r="B34" s="133"/>
      <c r="C34" s="129"/>
      <c r="D34" s="117">
        <f t="shared" si="0"/>
        <v>0</v>
      </c>
    </row>
    <row r="35" spans="1:4" ht="18" hidden="1">
      <c r="A35" s="124" t="s">
        <v>208</v>
      </c>
      <c r="B35" s="133"/>
      <c r="C35" s="129"/>
      <c r="D35" s="117">
        <f t="shared" si="0"/>
        <v>0</v>
      </c>
    </row>
    <row r="36" spans="1:4" ht="18" hidden="1">
      <c r="A36" s="124" t="s">
        <v>33</v>
      </c>
      <c r="B36" s="133"/>
      <c r="C36" s="130">
        <v>20000</v>
      </c>
      <c r="D36" s="117">
        <f t="shared" si="0"/>
        <v>0</v>
      </c>
    </row>
    <row r="37" spans="1:4" ht="18" hidden="1">
      <c r="A37" s="122" t="s">
        <v>34</v>
      </c>
      <c r="B37" s="133"/>
      <c r="C37" s="129"/>
      <c r="D37" s="117">
        <f t="shared" si="0"/>
        <v>0</v>
      </c>
    </row>
    <row r="38" spans="1:4" ht="18" hidden="1">
      <c r="A38" s="124" t="s">
        <v>35</v>
      </c>
      <c r="B38" s="133"/>
      <c r="C38" s="129"/>
      <c r="D38" s="117">
        <f t="shared" si="0"/>
        <v>0</v>
      </c>
    </row>
    <row r="39" spans="1:4" ht="18" hidden="1">
      <c r="A39" s="122" t="s">
        <v>36</v>
      </c>
      <c r="B39" s="133"/>
      <c r="C39" s="129"/>
      <c r="D39" s="117">
        <f t="shared" si="0"/>
        <v>0</v>
      </c>
    </row>
    <row r="40" spans="1:4" ht="18" hidden="1">
      <c r="A40" s="122" t="s">
        <v>37</v>
      </c>
      <c r="B40" s="133"/>
      <c r="C40" s="120"/>
      <c r="D40" s="117">
        <f t="shared" si="0"/>
        <v>0</v>
      </c>
    </row>
    <row r="41" spans="1:4" ht="18" hidden="1">
      <c r="A41" s="111" t="s">
        <v>38</v>
      </c>
      <c r="B41" s="133"/>
      <c r="C41" s="129"/>
      <c r="D41" s="117">
        <f t="shared" si="0"/>
        <v>0</v>
      </c>
    </row>
    <row r="42" spans="1:4" ht="18" hidden="1">
      <c r="A42" s="122" t="s">
        <v>180</v>
      </c>
      <c r="B42" s="133"/>
      <c r="C42" s="130">
        <v>40000</v>
      </c>
      <c r="D42" s="117">
        <f t="shared" si="0"/>
        <v>0</v>
      </c>
    </row>
    <row r="43" spans="1:4" ht="18" hidden="1">
      <c r="A43" s="122" t="s">
        <v>181</v>
      </c>
      <c r="B43" s="133"/>
      <c r="C43" s="130"/>
      <c r="D43" s="117">
        <f t="shared" si="0"/>
        <v>0</v>
      </c>
    </row>
    <row r="44" spans="1:4" ht="18" hidden="1">
      <c r="A44" s="122" t="s">
        <v>41</v>
      </c>
      <c r="B44" s="133"/>
      <c r="C44" s="130"/>
      <c r="D44" s="117">
        <f t="shared" si="0"/>
        <v>0</v>
      </c>
    </row>
    <row r="45" spans="1:4" ht="18" hidden="1">
      <c r="A45" s="122" t="s">
        <v>43</v>
      </c>
      <c r="B45" s="133"/>
      <c r="C45" s="129"/>
      <c r="D45" s="117">
        <f t="shared" si="0"/>
        <v>0</v>
      </c>
    </row>
    <row r="46" spans="1:4" ht="18" hidden="1">
      <c r="A46" s="122" t="s">
        <v>44</v>
      </c>
      <c r="B46" s="133"/>
      <c r="C46" s="129"/>
      <c r="D46" s="117">
        <f t="shared" si="0"/>
        <v>0</v>
      </c>
    </row>
    <row r="47" spans="1:4" ht="18" hidden="1">
      <c r="A47" s="122" t="s">
        <v>201</v>
      </c>
      <c r="B47" s="133"/>
      <c r="C47" s="130"/>
      <c r="D47" s="117">
        <f t="shared" si="0"/>
        <v>0</v>
      </c>
    </row>
    <row r="48" spans="1:4" ht="18" hidden="1">
      <c r="A48" s="122" t="s">
        <v>45</v>
      </c>
      <c r="B48" s="133"/>
      <c r="C48" s="129"/>
      <c r="D48" s="117">
        <f t="shared" si="0"/>
        <v>0</v>
      </c>
    </row>
    <row r="49" spans="1:4" ht="18" hidden="1">
      <c r="A49" s="122" t="s">
        <v>46</v>
      </c>
      <c r="B49" s="133"/>
      <c r="C49" s="129"/>
      <c r="D49" s="117">
        <f t="shared" si="0"/>
        <v>0</v>
      </c>
    </row>
    <row r="50" spans="1:4" ht="18" hidden="1">
      <c r="A50" s="122" t="s">
        <v>47</v>
      </c>
      <c r="B50" s="133"/>
      <c r="C50" s="129"/>
      <c r="D50" s="117">
        <f t="shared" si="0"/>
        <v>0</v>
      </c>
    </row>
    <row r="51" spans="1:4" ht="18" hidden="1">
      <c r="A51" s="122" t="s">
        <v>48</v>
      </c>
      <c r="B51" s="133"/>
      <c r="C51" s="129"/>
      <c r="D51" s="117">
        <f t="shared" si="0"/>
        <v>0</v>
      </c>
    </row>
    <row r="52" spans="1:4" ht="18" hidden="1">
      <c r="A52" s="122" t="s">
        <v>142</v>
      </c>
      <c r="B52" s="133"/>
      <c r="C52" s="129"/>
      <c r="D52" s="117">
        <f t="shared" si="0"/>
        <v>0</v>
      </c>
    </row>
    <row r="53" spans="1:4" ht="18" hidden="1">
      <c r="A53" s="122" t="s">
        <v>51</v>
      </c>
      <c r="B53" s="133"/>
      <c r="C53" s="120"/>
      <c r="D53" s="117">
        <f t="shared" si="0"/>
        <v>0</v>
      </c>
    </row>
    <row r="54" spans="1:4" ht="18" hidden="1">
      <c r="A54" s="124" t="s">
        <v>52</v>
      </c>
      <c r="B54" s="133"/>
      <c r="C54" s="129"/>
      <c r="D54" s="117">
        <f t="shared" si="0"/>
        <v>0</v>
      </c>
    </row>
    <row r="55" spans="1:4" ht="18" hidden="1">
      <c r="A55" s="122" t="s">
        <v>53</v>
      </c>
      <c r="B55" s="133"/>
      <c r="C55" s="130">
        <v>15000</v>
      </c>
      <c r="D55" s="117">
        <f t="shared" si="0"/>
        <v>0</v>
      </c>
    </row>
    <row r="56" spans="1:4" ht="18" hidden="1">
      <c r="A56" s="122" t="s">
        <v>54</v>
      </c>
      <c r="B56" s="134"/>
      <c r="C56" s="129"/>
      <c r="D56" s="117">
        <f t="shared" si="0"/>
        <v>0</v>
      </c>
    </row>
    <row r="57" spans="1:4" ht="18" hidden="1">
      <c r="A57" s="124" t="s">
        <v>59</v>
      </c>
      <c r="B57" s="133"/>
      <c r="C57" s="129"/>
      <c r="D57" s="117">
        <f t="shared" si="0"/>
        <v>0</v>
      </c>
    </row>
    <row r="58" spans="1:4" ht="18" hidden="1">
      <c r="A58" s="122" t="s">
        <v>60</v>
      </c>
      <c r="B58" s="133"/>
      <c r="C58" s="129"/>
      <c r="D58" s="117">
        <f t="shared" si="0"/>
        <v>0</v>
      </c>
    </row>
    <row r="59" spans="1:4" ht="18" hidden="1">
      <c r="A59" s="124" t="s">
        <v>61</v>
      </c>
      <c r="B59" s="133"/>
      <c r="C59" s="119">
        <v>38000</v>
      </c>
      <c r="D59" s="117">
        <f t="shared" si="0"/>
        <v>0</v>
      </c>
    </row>
    <row r="60" spans="1:4" ht="18" hidden="1">
      <c r="A60" s="124" t="s">
        <v>62</v>
      </c>
      <c r="B60" s="133"/>
      <c r="C60" s="119"/>
      <c r="D60" s="117">
        <f t="shared" si="0"/>
        <v>0</v>
      </c>
    </row>
    <row r="61" spans="1:4" ht="18" hidden="1">
      <c r="A61" s="124" t="s">
        <v>63</v>
      </c>
      <c r="B61" s="133"/>
      <c r="C61" s="129"/>
      <c r="D61" s="117">
        <f t="shared" si="0"/>
        <v>0</v>
      </c>
    </row>
    <row r="62" spans="1:4" ht="18" hidden="1">
      <c r="A62" s="122" t="s">
        <v>64</v>
      </c>
      <c r="B62" s="133"/>
      <c r="C62" s="130"/>
      <c r="D62" s="117">
        <f t="shared" si="0"/>
        <v>0</v>
      </c>
    </row>
    <row r="63" spans="1:4" ht="18" hidden="1">
      <c r="A63" s="122" t="s">
        <v>65</v>
      </c>
      <c r="B63" s="133"/>
      <c r="C63" s="130">
        <v>25000</v>
      </c>
      <c r="D63" s="117">
        <f t="shared" si="0"/>
        <v>0</v>
      </c>
    </row>
    <row r="64" spans="1:4" ht="18" hidden="1">
      <c r="A64" s="122" t="s">
        <v>66</v>
      </c>
      <c r="B64" s="133"/>
      <c r="C64" s="120"/>
      <c r="D64" s="117">
        <f t="shared" si="0"/>
        <v>0</v>
      </c>
    </row>
    <row r="65" spans="1:4" ht="18" hidden="1">
      <c r="A65" s="122" t="s">
        <v>67</v>
      </c>
      <c r="B65" s="133"/>
      <c r="C65" s="119"/>
      <c r="D65" s="117">
        <f t="shared" si="0"/>
        <v>0</v>
      </c>
    </row>
    <row r="66" spans="1:4" ht="18" hidden="1">
      <c r="A66" s="122" t="s">
        <v>68</v>
      </c>
      <c r="B66" s="133"/>
      <c r="C66" s="129"/>
      <c r="D66" s="117">
        <f t="shared" si="0"/>
        <v>0</v>
      </c>
    </row>
    <row r="67" spans="1:4" ht="18" hidden="1">
      <c r="A67" s="122" t="s">
        <v>69</v>
      </c>
      <c r="B67" s="133"/>
      <c r="C67" s="130"/>
      <c r="D67" s="117">
        <f t="shared" si="0"/>
        <v>0</v>
      </c>
    </row>
    <row r="68" spans="1:4" ht="18" hidden="1">
      <c r="A68" s="122" t="s">
        <v>204</v>
      </c>
      <c r="B68" s="133"/>
      <c r="C68" s="130">
        <v>10000</v>
      </c>
      <c r="D68" s="117">
        <f t="shared" si="0"/>
        <v>0</v>
      </c>
    </row>
    <row r="69" spans="1:4" ht="18" hidden="1">
      <c r="A69" s="122" t="s">
        <v>70</v>
      </c>
      <c r="B69" s="133"/>
      <c r="C69" s="120"/>
      <c r="D69" s="117">
        <f t="shared" ref="D69:D132" si="1">B69*C69</f>
        <v>0</v>
      </c>
    </row>
    <row r="70" spans="1:4" ht="18" hidden="1">
      <c r="A70" s="122" t="s">
        <v>72</v>
      </c>
      <c r="B70" s="133"/>
      <c r="C70" s="120"/>
      <c r="D70" s="117">
        <f t="shared" si="1"/>
        <v>0</v>
      </c>
    </row>
    <row r="71" spans="1:4" ht="18" hidden="1">
      <c r="A71" s="122" t="s">
        <v>73</v>
      </c>
      <c r="B71" s="133"/>
      <c r="C71" s="129">
        <v>150000</v>
      </c>
      <c r="D71" s="117">
        <f t="shared" si="1"/>
        <v>0</v>
      </c>
    </row>
    <row r="72" spans="1:4" ht="18" hidden="1">
      <c r="A72" s="122" t="s">
        <v>74</v>
      </c>
      <c r="B72" s="133"/>
      <c r="C72" s="129"/>
      <c r="D72" s="117">
        <f t="shared" si="1"/>
        <v>0</v>
      </c>
    </row>
    <row r="73" spans="1:4" ht="18" hidden="1">
      <c r="A73" s="132" t="s">
        <v>75</v>
      </c>
      <c r="B73" s="133"/>
      <c r="C73" s="129">
        <v>50000</v>
      </c>
      <c r="D73" s="117">
        <f t="shared" si="1"/>
        <v>0</v>
      </c>
    </row>
    <row r="74" spans="1:4" ht="18" hidden="1">
      <c r="A74" s="132" t="s">
        <v>76</v>
      </c>
      <c r="B74" s="133"/>
      <c r="C74" s="129"/>
      <c r="D74" s="117">
        <f t="shared" si="1"/>
        <v>0</v>
      </c>
    </row>
    <row r="75" spans="1:4" ht="18" hidden="1">
      <c r="A75" s="132" t="s">
        <v>77</v>
      </c>
      <c r="B75" s="133"/>
      <c r="C75" s="129">
        <v>50000</v>
      </c>
      <c r="D75" s="117">
        <f t="shared" si="1"/>
        <v>0</v>
      </c>
    </row>
    <row r="76" spans="1:4" ht="18" hidden="1">
      <c r="A76" s="122" t="s">
        <v>78</v>
      </c>
      <c r="B76" s="133"/>
      <c r="C76" s="130"/>
      <c r="D76" s="117">
        <f t="shared" si="1"/>
        <v>0</v>
      </c>
    </row>
    <row r="77" spans="1:4" ht="18" hidden="1">
      <c r="A77" s="122" t="s">
        <v>79</v>
      </c>
      <c r="B77" s="133"/>
      <c r="C77" s="129">
        <v>45000</v>
      </c>
      <c r="D77" s="117">
        <f t="shared" si="1"/>
        <v>0</v>
      </c>
    </row>
    <row r="78" spans="1:4" ht="18" hidden="1">
      <c r="A78" s="122" t="s">
        <v>80</v>
      </c>
      <c r="B78" s="133"/>
      <c r="C78" s="130"/>
      <c r="D78" s="117">
        <f t="shared" si="1"/>
        <v>0</v>
      </c>
    </row>
    <row r="79" spans="1:4" ht="18" hidden="1">
      <c r="A79" s="122" t="s">
        <v>81</v>
      </c>
      <c r="B79" s="133"/>
      <c r="C79" s="129">
        <v>50000</v>
      </c>
      <c r="D79" s="117">
        <f t="shared" si="1"/>
        <v>0</v>
      </c>
    </row>
    <row r="80" spans="1:4" ht="18" hidden="1">
      <c r="A80" s="122" t="s">
        <v>82</v>
      </c>
      <c r="B80" s="133"/>
      <c r="C80" s="129"/>
      <c r="D80" s="117">
        <f t="shared" si="1"/>
        <v>0</v>
      </c>
    </row>
    <row r="81" spans="1:4" ht="18">
      <c r="A81" s="124" t="s">
        <v>57</v>
      </c>
      <c r="B81" s="133">
        <f>130+20</f>
        <v>150</v>
      </c>
      <c r="C81" s="129">
        <v>23000</v>
      </c>
      <c r="D81" s="117">
        <f t="shared" si="1"/>
        <v>3450000</v>
      </c>
    </row>
    <row r="82" spans="1:4" ht="18">
      <c r="A82" s="122" t="s">
        <v>58</v>
      </c>
      <c r="B82" s="133">
        <v>5</v>
      </c>
      <c r="C82" s="130">
        <v>18000</v>
      </c>
      <c r="D82" s="117">
        <f t="shared" si="1"/>
        <v>90000</v>
      </c>
    </row>
    <row r="83" spans="1:4" ht="18" hidden="1">
      <c r="A83" s="122" t="s">
        <v>50</v>
      </c>
      <c r="B83" s="133"/>
      <c r="C83" s="129"/>
      <c r="D83" s="117">
        <f t="shared" si="1"/>
        <v>0</v>
      </c>
    </row>
    <row r="84" spans="1:4" ht="18" hidden="1">
      <c r="A84" s="122" t="s">
        <v>3</v>
      </c>
      <c r="B84" s="133"/>
      <c r="C84" s="129">
        <v>10000</v>
      </c>
      <c r="D84" s="117">
        <f t="shared" si="1"/>
        <v>0</v>
      </c>
    </row>
    <row r="85" spans="1:4" ht="18">
      <c r="A85" s="122" t="s">
        <v>4</v>
      </c>
      <c r="B85" s="133">
        <v>23</v>
      </c>
      <c r="C85" s="129">
        <v>8000</v>
      </c>
      <c r="D85" s="117">
        <f t="shared" si="1"/>
        <v>184000</v>
      </c>
    </row>
    <row r="86" spans="1:4" ht="18" hidden="1">
      <c r="A86" s="122" t="s">
        <v>5</v>
      </c>
      <c r="B86" s="133"/>
      <c r="C86" s="129"/>
      <c r="D86" s="117">
        <f t="shared" si="1"/>
        <v>0</v>
      </c>
    </row>
    <row r="87" spans="1:4" ht="18" hidden="1">
      <c r="A87" s="122" t="s">
        <v>83</v>
      </c>
      <c r="B87" s="133"/>
      <c r="C87" s="129"/>
      <c r="D87" s="117">
        <f t="shared" si="1"/>
        <v>0</v>
      </c>
    </row>
    <row r="88" spans="1:4" ht="18" hidden="1">
      <c r="A88" s="122" t="s">
        <v>84</v>
      </c>
      <c r="B88" s="133"/>
      <c r="C88" s="129"/>
      <c r="D88" s="117">
        <f t="shared" si="1"/>
        <v>0</v>
      </c>
    </row>
    <row r="89" spans="1:4" ht="18" hidden="1">
      <c r="A89" s="122" t="s">
        <v>85</v>
      </c>
      <c r="B89" s="133"/>
      <c r="C89" s="129"/>
      <c r="D89" s="117">
        <f t="shared" si="1"/>
        <v>0</v>
      </c>
    </row>
    <row r="90" spans="1:4" ht="18" hidden="1">
      <c r="A90" s="122" t="s">
        <v>86</v>
      </c>
      <c r="B90" s="133"/>
      <c r="C90" s="130">
        <v>12000</v>
      </c>
      <c r="D90" s="117">
        <f t="shared" si="1"/>
        <v>0</v>
      </c>
    </row>
    <row r="91" spans="1:4" ht="18" hidden="1">
      <c r="A91" s="122" t="s">
        <v>87</v>
      </c>
      <c r="B91" s="133"/>
      <c r="C91" s="129"/>
      <c r="D91" s="117">
        <f t="shared" si="1"/>
        <v>0</v>
      </c>
    </row>
    <row r="92" spans="1:4" ht="18" hidden="1">
      <c r="A92" s="122" t="s">
        <v>88</v>
      </c>
      <c r="B92" s="133"/>
      <c r="C92" s="129"/>
      <c r="D92" s="117">
        <f t="shared" si="1"/>
        <v>0</v>
      </c>
    </row>
    <row r="93" spans="1:4" ht="18" hidden="1">
      <c r="A93" s="122" t="s">
        <v>89</v>
      </c>
      <c r="B93" s="133"/>
      <c r="C93" s="129"/>
      <c r="D93" s="117">
        <f t="shared" si="1"/>
        <v>0</v>
      </c>
    </row>
    <row r="94" spans="1:4" ht="18" hidden="1">
      <c r="A94" s="122" t="s">
        <v>90</v>
      </c>
      <c r="B94" s="133"/>
      <c r="C94" s="130"/>
      <c r="D94" s="117">
        <f t="shared" si="1"/>
        <v>0</v>
      </c>
    </row>
    <row r="95" spans="1:4" ht="18" hidden="1">
      <c r="A95" s="124" t="s">
        <v>91</v>
      </c>
      <c r="B95" s="133"/>
      <c r="C95" s="129"/>
      <c r="D95" s="117">
        <f t="shared" si="1"/>
        <v>0</v>
      </c>
    </row>
    <row r="96" spans="1:4" ht="18" hidden="1">
      <c r="A96" s="124" t="s">
        <v>92</v>
      </c>
      <c r="B96" s="133"/>
      <c r="C96" s="129"/>
      <c r="D96" s="117">
        <f t="shared" si="1"/>
        <v>0</v>
      </c>
    </row>
    <row r="97" spans="1:4" ht="18" hidden="1">
      <c r="A97" s="124" t="s">
        <v>93</v>
      </c>
      <c r="B97" s="135"/>
      <c r="C97" s="129"/>
      <c r="D97" s="117">
        <f t="shared" si="1"/>
        <v>0</v>
      </c>
    </row>
    <row r="98" spans="1:4" ht="18" hidden="1">
      <c r="A98" s="122" t="s">
        <v>94</v>
      </c>
      <c r="B98" s="133"/>
      <c r="C98" s="129"/>
      <c r="D98" s="117">
        <f t="shared" si="1"/>
        <v>0</v>
      </c>
    </row>
    <row r="99" spans="1:4" ht="18" hidden="1">
      <c r="A99" s="122" t="s">
        <v>95</v>
      </c>
      <c r="B99" s="133"/>
      <c r="C99" s="130"/>
      <c r="D99" s="117">
        <f t="shared" si="1"/>
        <v>0</v>
      </c>
    </row>
    <row r="100" spans="1:4" ht="18" hidden="1">
      <c r="A100" s="122" t="s">
        <v>96</v>
      </c>
      <c r="B100" s="133"/>
      <c r="C100" s="129"/>
      <c r="D100" s="117">
        <f t="shared" si="1"/>
        <v>0</v>
      </c>
    </row>
    <row r="101" spans="1:4" ht="18" hidden="1">
      <c r="A101" s="122" t="s">
        <v>97</v>
      </c>
      <c r="B101" s="133"/>
      <c r="C101" s="129"/>
      <c r="D101" s="117">
        <f t="shared" si="1"/>
        <v>0</v>
      </c>
    </row>
    <row r="102" spans="1:4" ht="18" hidden="1">
      <c r="A102" s="122" t="s">
        <v>39</v>
      </c>
      <c r="B102" s="133"/>
      <c r="C102" s="129">
        <v>15000</v>
      </c>
      <c r="D102" s="117">
        <f t="shared" si="1"/>
        <v>0</v>
      </c>
    </row>
    <row r="103" spans="1:4" ht="18" hidden="1">
      <c r="A103" s="122" t="s">
        <v>200</v>
      </c>
      <c r="B103" s="133"/>
      <c r="C103" s="129"/>
      <c r="D103" s="117">
        <f t="shared" si="1"/>
        <v>0</v>
      </c>
    </row>
    <row r="104" spans="1:4" ht="18">
      <c r="A104" s="122" t="s">
        <v>186</v>
      </c>
      <c r="B104" s="133">
        <v>110</v>
      </c>
      <c r="C104" s="129">
        <v>13000</v>
      </c>
      <c r="D104" s="117">
        <f t="shared" si="1"/>
        <v>1430000</v>
      </c>
    </row>
    <row r="105" spans="1:4" ht="18" hidden="1">
      <c r="A105" s="122" t="s">
        <v>40</v>
      </c>
      <c r="B105" s="133"/>
      <c r="C105" s="130"/>
      <c r="D105" s="117">
        <f t="shared" si="1"/>
        <v>0</v>
      </c>
    </row>
    <row r="106" spans="1:4" ht="18">
      <c r="A106" s="122" t="s">
        <v>42</v>
      </c>
      <c r="B106" s="133">
        <v>4</v>
      </c>
      <c r="C106" s="129">
        <v>20000</v>
      </c>
      <c r="D106" s="117">
        <f t="shared" si="1"/>
        <v>80000</v>
      </c>
    </row>
    <row r="107" spans="1:4" ht="18" hidden="1">
      <c r="A107" s="127" t="s">
        <v>98</v>
      </c>
      <c r="B107" s="133"/>
      <c r="C107" s="129"/>
      <c r="D107" s="117">
        <f t="shared" si="1"/>
        <v>0</v>
      </c>
    </row>
    <row r="108" spans="1:4" ht="18" hidden="1">
      <c r="A108" s="122" t="s">
        <v>100</v>
      </c>
      <c r="B108" s="133"/>
      <c r="C108" s="120"/>
      <c r="D108" s="117">
        <f t="shared" si="1"/>
        <v>0</v>
      </c>
    </row>
    <row r="109" spans="1:4" ht="18" hidden="1">
      <c r="A109" s="124" t="s">
        <v>101</v>
      </c>
      <c r="B109" s="133"/>
      <c r="C109" s="129"/>
      <c r="D109" s="117">
        <f t="shared" si="1"/>
        <v>0</v>
      </c>
    </row>
    <row r="110" spans="1:4" ht="18" hidden="1">
      <c r="A110" s="124" t="s">
        <v>102</v>
      </c>
      <c r="B110" s="133"/>
      <c r="C110" s="129"/>
      <c r="D110" s="117">
        <f t="shared" si="1"/>
        <v>0</v>
      </c>
    </row>
    <row r="111" spans="1:4" ht="18" hidden="1">
      <c r="A111" s="122" t="s">
        <v>103</v>
      </c>
      <c r="B111" s="133"/>
      <c r="C111" s="130"/>
      <c r="D111" s="117">
        <f t="shared" si="1"/>
        <v>0</v>
      </c>
    </row>
    <row r="112" spans="1:4" ht="18" hidden="1">
      <c r="A112" s="124" t="s">
        <v>104</v>
      </c>
      <c r="B112" s="133"/>
      <c r="C112" s="129"/>
      <c r="D112" s="117">
        <f t="shared" si="1"/>
        <v>0</v>
      </c>
    </row>
    <row r="113" spans="1:4" ht="18" hidden="1">
      <c r="A113" s="124" t="s">
        <v>105</v>
      </c>
      <c r="B113" s="133"/>
      <c r="C113" s="130"/>
      <c r="D113" s="117">
        <f t="shared" si="1"/>
        <v>0</v>
      </c>
    </row>
    <row r="114" spans="1:4" ht="18" hidden="1">
      <c r="A114" s="122" t="s">
        <v>197</v>
      </c>
      <c r="B114" s="133"/>
      <c r="C114" s="120"/>
      <c r="D114" s="117">
        <f t="shared" si="1"/>
        <v>0</v>
      </c>
    </row>
    <row r="115" spans="1:4" ht="18" hidden="1">
      <c r="A115" s="122" t="s">
        <v>106</v>
      </c>
      <c r="B115" s="133"/>
      <c r="C115" s="129"/>
      <c r="D115" s="117">
        <f t="shared" si="1"/>
        <v>0</v>
      </c>
    </row>
    <row r="116" spans="1:4" ht="18" hidden="1">
      <c r="A116" s="122" t="s">
        <v>107</v>
      </c>
      <c r="B116" s="133"/>
      <c r="C116" s="130"/>
      <c r="D116" s="117">
        <f t="shared" si="1"/>
        <v>0</v>
      </c>
    </row>
    <row r="117" spans="1:4" ht="18" hidden="1">
      <c r="A117" s="122" t="s">
        <v>108</v>
      </c>
      <c r="B117" s="133"/>
      <c r="C117" s="129">
        <v>15000</v>
      </c>
      <c r="D117" s="117">
        <f t="shared" si="1"/>
        <v>0</v>
      </c>
    </row>
    <row r="118" spans="1:4" ht="18" hidden="1">
      <c r="A118" s="122" t="s">
        <v>109</v>
      </c>
      <c r="B118" s="133"/>
      <c r="C118" s="120"/>
      <c r="D118" s="117">
        <f t="shared" si="1"/>
        <v>0</v>
      </c>
    </row>
    <row r="119" spans="1:4" ht="18">
      <c r="A119" s="122" t="s">
        <v>110</v>
      </c>
      <c r="B119" s="133">
        <v>50</v>
      </c>
      <c r="C119" s="130">
        <v>25000</v>
      </c>
      <c r="D119" s="117">
        <f t="shared" si="1"/>
        <v>1250000</v>
      </c>
    </row>
    <row r="120" spans="1:4" ht="18" hidden="1">
      <c r="A120" s="122" t="s">
        <v>133</v>
      </c>
      <c r="B120" s="133"/>
      <c r="C120" s="129"/>
      <c r="D120" s="117">
        <f t="shared" si="1"/>
        <v>0</v>
      </c>
    </row>
    <row r="121" spans="1:4" ht="18" hidden="1">
      <c r="A121" s="122" t="s">
        <v>134</v>
      </c>
      <c r="B121" s="133"/>
      <c r="C121" s="118"/>
      <c r="D121" s="117">
        <f t="shared" si="1"/>
        <v>0</v>
      </c>
    </row>
    <row r="122" spans="1:4" ht="18" hidden="1">
      <c r="A122" s="109" t="s">
        <v>380</v>
      </c>
      <c r="B122" s="133"/>
      <c r="C122" s="129"/>
      <c r="D122" s="117">
        <f t="shared" si="1"/>
        <v>0</v>
      </c>
    </row>
    <row r="123" spans="1:4" ht="18" hidden="1">
      <c r="A123" s="124" t="s">
        <v>135</v>
      </c>
      <c r="B123" s="133"/>
      <c r="C123" s="129"/>
      <c r="D123" s="117">
        <f t="shared" si="1"/>
        <v>0</v>
      </c>
    </row>
    <row r="124" spans="1:4" ht="18" hidden="1">
      <c r="A124" s="124" t="s">
        <v>136</v>
      </c>
      <c r="B124" s="133"/>
      <c r="C124" s="129"/>
      <c r="D124" s="117">
        <f t="shared" si="1"/>
        <v>0</v>
      </c>
    </row>
    <row r="125" spans="1:4" ht="18" hidden="1">
      <c r="A125" s="122" t="s">
        <v>137</v>
      </c>
      <c r="B125" s="133"/>
      <c r="C125" s="129"/>
      <c r="D125" s="117">
        <f t="shared" si="1"/>
        <v>0</v>
      </c>
    </row>
    <row r="126" spans="1:4" ht="18" hidden="1">
      <c r="A126" s="122" t="s">
        <v>138</v>
      </c>
      <c r="B126" s="133"/>
      <c r="C126" s="129"/>
      <c r="D126" s="117">
        <f t="shared" si="1"/>
        <v>0</v>
      </c>
    </row>
    <row r="127" spans="1:4" ht="18" hidden="1">
      <c r="A127" s="122" t="s">
        <v>139</v>
      </c>
      <c r="B127" s="133"/>
      <c r="C127" s="129"/>
      <c r="D127" s="117">
        <f t="shared" si="1"/>
        <v>0</v>
      </c>
    </row>
    <row r="128" spans="1:4" ht="18" hidden="1">
      <c r="A128" s="122" t="s">
        <v>140</v>
      </c>
      <c r="B128" s="133"/>
      <c r="C128" s="129"/>
      <c r="D128" s="117">
        <f t="shared" si="1"/>
        <v>0</v>
      </c>
    </row>
    <row r="129" spans="1:4" ht="18" hidden="1">
      <c r="A129" s="122" t="s">
        <v>141</v>
      </c>
      <c r="B129" s="133"/>
      <c r="C129" s="129">
        <v>6000</v>
      </c>
      <c r="D129" s="117">
        <f t="shared" si="1"/>
        <v>0</v>
      </c>
    </row>
    <row r="130" spans="1:4" ht="18" hidden="1">
      <c r="A130" s="122" t="s">
        <v>143</v>
      </c>
      <c r="B130" s="133"/>
      <c r="C130" s="129"/>
      <c r="D130" s="117">
        <f t="shared" si="1"/>
        <v>0</v>
      </c>
    </row>
    <row r="131" spans="1:4" ht="18" hidden="1">
      <c r="A131" s="122" t="s">
        <v>144</v>
      </c>
      <c r="B131" s="133"/>
      <c r="C131" s="129"/>
      <c r="D131" s="117">
        <f t="shared" si="1"/>
        <v>0</v>
      </c>
    </row>
    <row r="132" spans="1:4" ht="18" hidden="1">
      <c r="A132" s="122" t="s">
        <v>145</v>
      </c>
      <c r="B132" s="133"/>
      <c r="C132" s="129">
        <v>32000</v>
      </c>
      <c r="D132" s="117">
        <f t="shared" si="1"/>
        <v>0</v>
      </c>
    </row>
    <row r="133" spans="1:4" ht="18" hidden="1">
      <c r="A133" s="122" t="s">
        <v>146</v>
      </c>
      <c r="B133" s="133"/>
      <c r="C133" s="129"/>
      <c r="D133" s="117">
        <f t="shared" ref="D133:D196" si="2">B133*C133</f>
        <v>0</v>
      </c>
    </row>
    <row r="134" spans="1:4" ht="18" hidden="1">
      <c r="A134" s="124" t="s">
        <v>147</v>
      </c>
      <c r="B134" s="133"/>
      <c r="C134" s="119"/>
      <c r="D134" s="117">
        <f t="shared" si="2"/>
        <v>0</v>
      </c>
    </row>
    <row r="135" spans="1:4" ht="18" hidden="1">
      <c r="A135" s="124" t="s">
        <v>148</v>
      </c>
      <c r="B135" s="133"/>
      <c r="C135" s="119"/>
      <c r="D135" s="117">
        <f t="shared" si="2"/>
        <v>0</v>
      </c>
    </row>
    <row r="136" spans="1:4" ht="18" hidden="1">
      <c r="A136" s="122" t="s">
        <v>169</v>
      </c>
      <c r="B136" s="133"/>
      <c r="C136" s="129"/>
      <c r="D136" s="117">
        <f t="shared" si="2"/>
        <v>0</v>
      </c>
    </row>
    <row r="137" spans="1:4" ht="18" hidden="1">
      <c r="A137" s="122" t="s">
        <v>203</v>
      </c>
      <c r="B137" s="133"/>
      <c r="C137" s="120"/>
      <c r="D137" s="117">
        <f t="shared" si="2"/>
        <v>0</v>
      </c>
    </row>
    <row r="138" spans="1:4" ht="18" hidden="1">
      <c r="A138" s="122" t="s">
        <v>170</v>
      </c>
      <c r="B138" s="133"/>
      <c r="C138" s="120"/>
      <c r="D138" s="117">
        <f t="shared" si="2"/>
        <v>0</v>
      </c>
    </row>
    <row r="139" spans="1:4" ht="18" hidden="1">
      <c r="A139" s="122" t="s">
        <v>171</v>
      </c>
      <c r="B139" s="133"/>
      <c r="C139" s="130"/>
      <c r="D139" s="117">
        <f t="shared" si="2"/>
        <v>0</v>
      </c>
    </row>
    <row r="140" spans="1:4" ht="18" hidden="1">
      <c r="A140" s="122" t="s">
        <v>172</v>
      </c>
      <c r="B140" s="133"/>
      <c r="C140" s="129"/>
      <c r="D140" s="117">
        <f t="shared" si="2"/>
        <v>0</v>
      </c>
    </row>
    <row r="141" spans="1:4" ht="18" hidden="1">
      <c r="A141" s="122" t="s">
        <v>173</v>
      </c>
      <c r="B141" s="133"/>
      <c r="C141" s="120"/>
      <c r="D141" s="117">
        <f t="shared" si="2"/>
        <v>0</v>
      </c>
    </row>
    <row r="142" spans="1:4" ht="18" hidden="1">
      <c r="A142" s="122" t="s">
        <v>174</v>
      </c>
      <c r="B142" s="133"/>
      <c r="C142" s="129">
        <v>18000</v>
      </c>
      <c r="D142" s="117">
        <f t="shared" si="2"/>
        <v>0</v>
      </c>
    </row>
    <row r="143" spans="1:4" ht="18" hidden="1">
      <c r="A143" s="122" t="s">
        <v>175</v>
      </c>
      <c r="B143" s="133"/>
      <c r="C143" s="129"/>
      <c r="D143" s="117">
        <f t="shared" si="2"/>
        <v>0</v>
      </c>
    </row>
    <row r="144" spans="1:4" ht="18" hidden="1">
      <c r="A144" s="122" t="s">
        <v>176</v>
      </c>
      <c r="B144" s="133"/>
      <c r="C144" s="129"/>
      <c r="D144" s="117">
        <f t="shared" si="2"/>
        <v>0</v>
      </c>
    </row>
    <row r="145" spans="1:4" ht="18" hidden="1">
      <c r="A145" s="122" t="s">
        <v>111</v>
      </c>
      <c r="B145" s="133"/>
      <c r="C145" s="130"/>
      <c r="D145" s="117">
        <f t="shared" si="2"/>
        <v>0</v>
      </c>
    </row>
    <row r="146" spans="1:4" ht="18" hidden="1">
      <c r="A146" s="122" t="s">
        <v>112</v>
      </c>
      <c r="B146" s="133"/>
      <c r="C146" s="120"/>
      <c r="D146" s="117">
        <f t="shared" si="2"/>
        <v>0</v>
      </c>
    </row>
    <row r="147" spans="1:4" ht="18" hidden="1">
      <c r="A147" s="123" t="s">
        <v>113</v>
      </c>
      <c r="B147" s="133"/>
      <c r="C147" s="130"/>
      <c r="D147" s="117">
        <f t="shared" si="2"/>
        <v>0</v>
      </c>
    </row>
    <row r="148" spans="1:4" ht="18" hidden="1">
      <c r="A148" s="122" t="s">
        <v>206</v>
      </c>
      <c r="B148" s="133"/>
      <c r="C148" s="120"/>
      <c r="D148" s="117">
        <f t="shared" si="2"/>
        <v>0</v>
      </c>
    </row>
    <row r="149" spans="1:4" ht="18" hidden="1">
      <c r="A149" s="107" t="s">
        <v>124</v>
      </c>
      <c r="B149" s="133"/>
      <c r="C149" s="129"/>
      <c r="D149" s="117">
        <f t="shared" si="2"/>
        <v>0</v>
      </c>
    </row>
    <row r="150" spans="1:4" ht="18" hidden="1">
      <c r="A150" s="122" t="s">
        <v>215</v>
      </c>
      <c r="B150" s="133"/>
      <c r="C150" s="129"/>
      <c r="D150" s="117">
        <f t="shared" si="2"/>
        <v>0</v>
      </c>
    </row>
    <row r="151" spans="1:4" ht="18" hidden="1">
      <c r="A151" s="122" t="s">
        <v>114</v>
      </c>
      <c r="B151" s="133"/>
      <c r="C151" s="120"/>
      <c r="D151" s="117">
        <f t="shared" si="2"/>
        <v>0</v>
      </c>
    </row>
    <row r="152" spans="1:4" ht="18">
      <c r="A152" s="122" t="s">
        <v>115</v>
      </c>
      <c r="B152" s="133">
        <v>11</v>
      </c>
      <c r="C152" s="129">
        <v>8500</v>
      </c>
      <c r="D152" s="117">
        <f t="shared" si="2"/>
        <v>93500</v>
      </c>
    </row>
    <row r="153" spans="1:4" ht="18" hidden="1">
      <c r="A153" s="124" t="s">
        <v>116</v>
      </c>
      <c r="B153" s="133"/>
      <c r="C153" s="129"/>
      <c r="D153" s="117">
        <f t="shared" si="2"/>
        <v>0</v>
      </c>
    </row>
    <row r="154" spans="1:4" ht="18">
      <c r="A154" s="122" t="s">
        <v>117</v>
      </c>
      <c r="B154" s="133">
        <v>29</v>
      </c>
      <c r="C154" s="130">
        <v>8500</v>
      </c>
      <c r="D154" s="117">
        <f t="shared" si="2"/>
        <v>246500</v>
      </c>
    </row>
    <row r="155" spans="1:4" ht="18" hidden="1">
      <c r="A155" s="122" t="s">
        <v>213</v>
      </c>
      <c r="B155" s="133"/>
      <c r="C155" s="130"/>
      <c r="D155" s="117">
        <f t="shared" si="2"/>
        <v>0</v>
      </c>
    </row>
    <row r="156" spans="1:4" ht="18" hidden="1">
      <c r="A156" s="122" t="s">
        <v>118</v>
      </c>
      <c r="B156" s="133"/>
      <c r="C156" s="129"/>
      <c r="D156" s="117">
        <f t="shared" si="2"/>
        <v>0</v>
      </c>
    </row>
    <row r="157" spans="1:4" ht="18" hidden="1">
      <c r="A157" s="122" t="s">
        <v>119</v>
      </c>
      <c r="B157" s="133"/>
      <c r="C157" s="129"/>
      <c r="D157" s="117">
        <f t="shared" si="2"/>
        <v>0</v>
      </c>
    </row>
    <row r="158" spans="1:4" ht="18" hidden="1">
      <c r="A158" s="122" t="s">
        <v>120</v>
      </c>
      <c r="B158" s="133"/>
      <c r="C158" s="128"/>
      <c r="D158" s="117">
        <f t="shared" si="2"/>
        <v>0</v>
      </c>
    </row>
    <row r="159" spans="1:4" ht="18" hidden="1">
      <c r="A159" s="122" t="s">
        <v>121</v>
      </c>
      <c r="B159" s="133"/>
      <c r="C159" s="129"/>
      <c r="D159" s="117">
        <f t="shared" si="2"/>
        <v>0</v>
      </c>
    </row>
    <row r="160" spans="1:4" ht="18" hidden="1">
      <c r="A160" s="122" t="s">
        <v>122</v>
      </c>
      <c r="B160" s="133"/>
      <c r="C160" s="120"/>
      <c r="D160" s="117">
        <f t="shared" si="2"/>
        <v>0</v>
      </c>
    </row>
    <row r="161" spans="1:4" ht="18">
      <c r="A161" s="124" t="s">
        <v>125</v>
      </c>
      <c r="B161" s="133">
        <v>5</v>
      </c>
      <c r="C161" s="129">
        <v>9500</v>
      </c>
      <c r="D161" s="117">
        <f t="shared" si="2"/>
        <v>47500</v>
      </c>
    </row>
    <row r="162" spans="1:4" ht="18" hidden="1">
      <c r="A162" s="122" t="s">
        <v>126</v>
      </c>
      <c r="B162" s="133"/>
      <c r="C162" s="129"/>
      <c r="D162" s="117">
        <f t="shared" si="2"/>
        <v>0</v>
      </c>
    </row>
    <row r="163" spans="1:4" ht="18" hidden="1">
      <c r="A163" s="122" t="s">
        <v>127</v>
      </c>
      <c r="B163" s="133"/>
      <c r="C163" s="120"/>
      <c r="D163" s="117">
        <f t="shared" si="2"/>
        <v>0</v>
      </c>
    </row>
    <row r="164" spans="1:4" ht="18" hidden="1">
      <c r="A164" s="122" t="s">
        <v>381</v>
      </c>
      <c r="B164" s="133"/>
      <c r="C164" s="129"/>
      <c r="D164" s="117">
        <f t="shared" si="2"/>
        <v>0</v>
      </c>
    </row>
    <row r="165" spans="1:4" ht="18" hidden="1">
      <c r="A165" s="122" t="s">
        <v>128</v>
      </c>
      <c r="B165" s="133"/>
      <c r="C165" s="129"/>
      <c r="D165" s="117">
        <f t="shared" si="2"/>
        <v>0</v>
      </c>
    </row>
    <row r="166" spans="1:4" ht="18" hidden="1">
      <c r="A166" s="122" t="s">
        <v>129</v>
      </c>
      <c r="B166" s="133"/>
      <c r="C166" s="130">
        <v>18000</v>
      </c>
      <c r="D166" s="117">
        <f t="shared" si="2"/>
        <v>0</v>
      </c>
    </row>
    <row r="167" spans="1:4" ht="18" hidden="1">
      <c r="A167" s="122" t="s">
        <v>130</v>
      </c>
      <c r="B167" s="133"/>
      <c r="C167" s="130"/>
      <c r="D167" s="117">
        <f t="shared" si="2"/>
        <v>0</v>
      </c>
    </row>
    <row r="168" spans="1:4" ht="18" hidden="1">
      <c r="A168" s="122" t="s">
        <v>131</v>
      </c>
      <c r="B168" s="133"/>
      <c r="C168" s="130"/>
      <c r="D168" s="117">
        <f t="shared" si="2"/>
        <v>0</v>
      </c>
    </row>
    <row r="169" spans="1:4" ht="18" hidden="1">
      <c r="A169" s="109" t="s">
        <v>132</v>
      </c>
      <c r="B169" s="133"/>
      <c r="C169" s="130"/>
      <c r="D169" s="117">
        <f t="shared" si="2"/>
        <v>0</v>
      </c>
    </row>
    <row r="170" spans="1:4" ht="18">
      <c r="A170" s="122" t="s">
        <v>211</v>
      </c>
      <c r="B170" s="133">
        <f>220+24</f>
        <v>244</v>
      </c>
      <c r="C170" s="129">
        <v>20000</v>
      </c>
      <c r="D170" s="117">
        <f t="shared" si="2"/>
        <v>4880000</v>
      </c>
    </row>
    <row r="171" spans="1:4" ht="18" hidden="1">
      <c r="A171" s="122" t="s">
        <v>151</v>
      </c>
      <c r="B171" s="133"/>
      <c r="C171" s="130"/>
      <c r="D171" s="117">
        <f t="shared" si="2"/>
        <v>0</v>
      </c>
    </row>
    <row r="172" spans="1:4" ht="18">
      <c r="A172" s="122" t="s">
        <v>153</v>
      </c>
      <c r="B172" s="133">
        <v>136</v>
      </c>
      <c r="C172" s="129">
        <v>7500</v>
      </c>
      <c r="D172" s="117">
        <f t="shared" si="2"/>
        <v>1020000</v>
      </c>
    </row>
    <row r="173" spans="1:4" ht="18" hidden="1">
      <c r="A173" s="122" t="s">
        <v>152</v>
      </c>
      <c r="B173" s="133"/>
      <c r="C173" s="129"/>
      <c r="D173" s="117">
        <f t="shared" si="2"/>
        <v>0</v>
      </c>
    </row>
    <row r="174" spans="1:4" ht="18" hidden="1">
      <c r="A174" s="124" t="s">
        <v>49</v>
      </c>
      <c r="B174" s="133"/>
      <c r="C174" s="129"/>
      <c r="D174" s="117">
        <f t="shared" si="2"/>
        <v>0</v>
      </c>
    </row>
    <row r="175" spans="1:4" ht="18" hidden="1">
      <c r="A175" s="122" t="s">
        <v>207</v>
      </c>
      <c r="B175" s="133"/>
      <c r="C175" s="129"/>
      <c r="D175" s="117">
        <f t="shared" si="2"/>
        <v>0</v>
      </c>
    </row>
    <row r="176" spans="1:4" ht="18" hidden="1">
      <c r="A176" s="122" t="s">
        <v>154</v>
      </c>
      <c r="B176" s="133"/>
      <c r="C176" s="120"/>
      <c r="D176" s="117">
        <f t="shared" si="2"/>
        <v>0</v>
      </c>
    </row>
    <row r="177" spans="1:4" ht="18" hidden="1">
      <c r="A177" s="122" t="s">
        <v>155</v>
      </c>
      <c r="B177" s="133"/>
      <c r="C177" s="120"/>
      <c r="D177" s="117">
        <f t="shared" si="2"/>
        <v>0</v>
      </c>
    </row>
    <row r="178" spans="1:4" ht="18" hidden="1">
      <c r="A178" s="122" t="s">
        <v>156</v>
      </c>
      <c r="B178" s="133"/>
      <c r="C178" s="120">
        <v>25000</v>
      </c>
      <c r="D178" s="117">
        <f t="shared" si="2"/>
        <v>0</v>
      </c>
    </row>
    <row r="179" spans="1:4" ht="18" hidden="1">
      <c r="A179" s="122" t="s">
        <v>157</v>
      </c>
      <c r="B179" s="133"/>
      <c r="C179" s="120">
        <v>6100</v>
      </c>
      <c r="D179" s="117">
        <f t="shared" si="2"/>
        <v>0</v>
      </c>
    </row>
    <row r="180" spans="1:4" ht="18" hidden="1">
      <c r="A180" s="122" t="s">
        <v>158</v>
      </c>
      <c r="B180" s="133"/>
      <c r="C180" s="120"/>
      <c r="D180" s="117">
        <f t="shared" si="2"/>
        <v>0</v>
      </c>
    </row>
    <row r="181" spans="1:4" ht="18" hidden="1">
      <c r="A181" s="122" t="s">
        <v>210</v>
      </c>
      <c r="B181" s="133"/>
      <c r="C181" s="130"/>
      <c r="D181" s="117">
        <f t="shared" si="2"/>
        <v>0</v>
      </c>
    </row>
    <row r="182" spans="1:4" ht="18" hidden="1">
      <c r="A182" s="126" t="s">
        <v>159</v>
      </c>
      <c r="B182" s="133"/>
      <c r="C182" s="130"/>
      <c r="D182" s="117">
        <f t="shared" si="2"/>
        <v>0</v>
      </c>
    </row>
    <row r="183" spans="1:4" ht="18" hidden="1">
      <c r="A183" s="126" t="s">
        <v>160</v>
      </c>
      <c r="B183" s="133"/>
      <c r="C183" s="120">
        <v>25000</v>
      </c>
      <c r="D183" s="117">
        <f t="shared" si="2"/>
        <v>0</v>
      </c>
    </row>
    <row r="184" spans="1:4" ht="18" hidden="1">
      <c r="A184" s="126" t="s">
        <v>161</v>
      </c>
      <c r="B184" s="133"/>
      <c r="C184" s="120"/>
      <c r="D184" s="117">
        <f t="shared" si="2"/>
        <v>0</v>
      </c>
    </row>
    <row r="185" spans="1:4" ht="18" hidden="1">
      <c r="A185" s="126" t="s">
        <v>162</v>
      </c>
      <c r="B185" s="133"/>
      <c r="C185" s="130"/>
      <c r="D185" s="117">
        <f t="shared" si="2"/>
        <v>0</v>
      </c>
    </row>
    <row r="186" spans="1:4" ht="18" hidden="1">
      <c r="A186" s="126" t="s">
        <v>163</v>
      </c>
      <c r="B186" s="133"/>
      <c r="C186" s="130"/>
      <c r="D186" s="117">
        <f t="shared" si="2"/>
        <v>0</v>
      </c>
    </row>
    <row r="187" spans="1:4" ht="18" hidden="1">
      <c r="A187" s="122" t="s">
        <v>164</v>
      </c>
      <c r="B187" s="133"/>
      <c r="C187" s="120">
        <v>6100</v>
      </c>
      <c r="D187" s="117">
        <f t="shared" si="2"/>
        <v>0</v>
      </c>
    </row>
    <row r="188" spans="1:4" ht="18" hidden="1">
      <c r="A188" s="122" t="s">
        <v>165</v>
      </c>
      <c r="B188" s="133"/>
      <c r="C188" s="120"/>
      <c r="D188" s="117">
        <f t="shared" si="2"/>
        <v>0</v>
      </c>
    </row>
    <row r="189" spans="1:4" ht="18" hidden="1">
      <c r="A189" s="122" t="s">
        <v>166</v>
      </c>
      <c r="B189" s="133"/>
      <c r="C189" s="120">
        <v>23000</v>
      </c>
      <c r="D189" s="117">
        <f t="shared" si="2"/>
        <v>0</v>
      </c>
    </row>
    <row r="190" spans="1:4" ht="18" hidden="1">
      <c r="A190" s="122" t="s">
        <v>167</v>
      </c>
      <c r="B190" s="133"/>
      <c r="C190" s="120">
        <v>25000</v>
      </c>
      <c r="D190" s="117">
        <f t="shared" si="2"/>
        <v>0</v>
      </c>
    </row>
    <row r="191" spans="1:4" ht="18" hidden="1">
      <c r="A191" s="122" t="s">
        <v>168</v>
      </c>
      <c r="B191" s="133"/>
      <c r="C191" s="120"/>
      <c r="D191" s="117">
        <f t="shared" si="2"/>
        <v>0</v>
      </c>
    </row>
    <row r="192" spans="1:4" ht="18" hidden="1">
      <c r="A192" s="122" t="s">
        <v>209</v>
      </c>
      <c r="B192" s="133"/>
      <c r="C192" s="120"/>
      <c r="D192" s="117">
        <f t="shared" si="2"/>
        <v>0</v>
      </c>
    </row>
    <row r="193" spans="1:4" ht="18" hidden="1">
      <c r="A193" s="124" t="s">
        <v>177</v>
      </c>
      <c r="B193" s="133"/>
      <c r="C193" s="130"/>
      <c r="D193" s="117">
        <f t="shared" si="2"/>
        <v>0</v>
      </c>
    </row>
    <row r="194" spans="1:4" ht="18" hidden="1">
      <c r="A194" s="124" t="s">
        <v>178</v>
      </c>
      <c r="B194" s="133"/>
      <c r="C194" s="129"/>
      <c r="D194" s="117">
        <f t="shared" si="2"/>
        <v>0</v>
      </c>
    </row>
    <row r="195" spans="1:4" ht="18" hidden="1">
      <c r="A195" s="122" t="s">
        <v>179</v>
      </c>
      <c r="B195" s="133"/>
      <c r="C195" s="129"/>
      <c r="D195" s="117">
        <f t="shared" si="2"/>
        <v>0</v>
      </c>
    </row>
    <row r="196" spans="1:4" ht="18" hidden="1">
      <c r="A196" s="122" t="s">
        <v>182</v>
      </c>
      <c r="B196" s="133"/>
      <c r="C196" s="128"/>
      <c r="D196" s="117">
        <f t="shared" si="2"/>
        <v>0</v>
      </c>
    </row>
    <row r="197" spans="1:4" ht="18" hidden="1">
      <c r="A197" s="122" t="s">
        <v>183</v>
      </c>
      <c r="B197" s="133"/>
      <c r="C197" s="130">
        <v>23000</v>
      </c>
      <c r="D197" s="117">
        <f t="shared" ref="D197:D213" si="3">B197*C197</f>
        <v>0</v>
      </c>
    </row>
    <row r="198" spans="1:4" ht="18" hidden="1">
      <c r="A198" s="122" t="s">
        <v>184</v>
      </c>
      <c r="B198" s="133"/>
      <c r="C198" s="130"/>
      <c r="D198" s="117">
        <f t="shared" si="3"/>
        <v>0</v>
      </c>
    </row>
    <row r="199" spans="1:4" ht="18">
      <c r="A199" s="122" t="s">
        <v>185</v>
      </c>
      <c r="B199" s="133">
        <v>520</v>
      </c>
      <c r="C199" s="120">
        <v>12000</v>
      </c>
      <c r="D199" s="117">
        <f t="shared" si="3"/>
        <v>6240000</v>
      </c>
    </row>
    <row r="200" spans="1:4" ht="18">
      <c r="A200" s="122" t="s">
        <v>99</v>
      </c>
      <c r="B200" s="133">
        <v>5</v>
      </c>
      <c r="C200" s="129">
        <v>7000</v>
      </c>
      <c r="D200" s="117">
        <f t="shared" si="3"/>
        <v>35000</v>
      </c>
    </row>
    <row r="201" spans="1:4" ht="18" hidden="1">
      <c r="A201" s="122" t="s">
        <v>198</v>
      </c>
      <c r="B201" s="133"/>
      <c r="C201" s="129"/>
      <c r="D201" s="117">
        <f t="shared" si="3"/>
        <v>0</v>
      </c>
    </row>
    <row r="202" spans="1:4" ht="18" hidden="1">
      <c r="A202" s="122" t="s">
        <v>199</v>
      </c>
      <c r="B202" s="133"/>
      <c r="C202" s="129"/>
      <c r="D202" s="117">
        <f t="shared" si="3"/>
        <v>0</v>
      </c>
    </row>
    <row r="203" spans="1:4" ht="18" hidden="1">
      <c r="A203" s="122" t="s">
        <v>202</v>
      </c>
      <c r="B203" s="133"/>
      <c r="C203" s="129"/>
      <c r="D203" s="117">
        <f t="shared" si="3"/>
        <v>0</v>
      </c>
    </row>
    <row r="204" spans="1:4" ht="18" hidden="1">
      <c r="A204" s="122" t="s">
        <v>205</v>
      </c>
      <c r="B204" s="133"/>
      <c r="C204" s="129"/>
      <c r="D204" s="117">
        <f t="shared" si="3"/>
        <v>0</v>
      </c>
    </row>
    <row r="205" spans="1:4" ht="18" hidden="1">
      <c r="A205" s="122" t="s">
        <v>187</v>
      </c>
      <c r="B205" s="133"/>
      <c r="C205" s="120"/>
      <c r="D205" s="117">
        <f t="shared" si="3"/>
        <v>0</v>
      </c>
    </row>
    <row r="206" spans="1:4" ht="18" hidden="1">
      <c r="A206" s="122" t="s">
        <v>188</v>
      </c>
      <c r="B206" s="133"/>
      <c r="C206" s="120"/>
      <c r="D206" s="117">
        <f t="shared" si="3"/>
        <v>0</v>
      </c>
    </row>
    <row r="207" spans="1:4" ht="18" hidden="1">
      <c r="A207" s="122" t="s">
        <v>189</v>
      </c>
      <c r="B207" s="133"/>
      <c r="C207" s="120"/>
      <c r="D207" s="117">
        <f t="shared" si="3"/>
        <v>0</v>
      </c>
    </row>
    <row r="208" spans="1:4" ht="18" hidden="1">
      <c r="A208" s="122" t="s">
        <v>191</v>
      </c>
      <c r="B208" s="133"/>
      <c r="C208" s="130"/>
      <c r="D208" s="117">
        <f t="shared" si="3"/>
        <v>0</v>
      </c>
    </row>
    <row r="209" spans="1:4" ht="18" hidden="1">
      <c r="A209" s="122" t="s">
        <v>192</v>
      </c>
      <c r="B209" s="133"/>
      <c r="C209" s="120"/>
      <c r="D209" s="117">
        <f t="shared" si="3"/>
        <v>0</v>
      </c>
    </row>
    <row r="210" spans="1:4" ht="18" hidden="1">
      <c r="A210" s="122" t="s">
        <v>193</v>
      </c>
      <c r="B210" s="133"/>
      <c r="C210" s="120"/>
      <c r="D210" s="117">
        <f t="shared" si="3"/>
        <v>0</v>
      </c>
    </row>
    <row r="211" spans="1:4" ht="18" hidden="1">
      <c r="A211" s="122" t="s">
        <v>194</v>
      </c>
      <c r="B211" s="133"/>
      <c r="C211" s="120"/>
      <c r="D211" s="117">
        <f t="shared" si="3"/>
        <v>0</v>
      </c>
    </row>
    <row r="212" spans="1:4" ht="18" hidden="1">
      <c r="A212" s="122" t="s">
        <v>195</v>
      </c>
      <c r="B212" s="133"/>
      <c r="C212" s="120"/>
      <c r="D212" s="117">
        <f t="shared" si="3"/>
        <v>0</v>
      </c>
    </row>
    <row r="213" spans="1:4" ht="18" hidden="1">
      <c r="A213" s="109" t="s">
        <v>382</v>
      </c>
      <c r="B213" s="133"/>
      <c r="C213" s="120">
        <v>25000</v>
      </c>
      <c r="D213" s="117">
        <f t="shared" si="3"/>
        <v>0</v>
      </c>
    </row>
    <row r="214" spans="1:4" ht="17.399999999999999">
      <c r="A214" s="125"/>
      <c r="B214" s="131">
        <f t="shared" ref="B214:D214" si="4">SUM(B4:B213)</f>
        <v>1706</v>
      </c>
      <c r="C214" s="131"/>
      <c r="D214" s="131">
        <f t="shared" si="4"/>
        <v>27638500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abSelected="1" workbookViewId="0">
      <selection activeCell="I105" sqref="I105"/>
    </sheetView>
  </sheetViews>
  <sheetFormatPr defaultRowHeight="14.4"/>
  <cols>
    <col min="1" max="1" width="29" customWidth="1"/>
    <col min="4" max="4" width="16" customWidth="1"/>
  </cols>
  <sheetData>
    <row r="1" spans="1:4">
      <c r="A1" s="112" t="s">
        <v>384</v>
      </c>
      <c r="B1" s="113"/>
      <c r="C1" s="113"/>
      <c r="D1" s="114"/>
    </row>
    <row r="2" spans="1:4" ht="26.4">
      <c r="A2" s="147" t="s">
        <v>0</v>
      </c>
      <c r="B2" s="110" t="s">
        <v>196</v>
      </c>
      <c r="C2" s="108" t="s">
        <v>1</v>
      </c>
      <c r="D2" s="110" t="s">
        <v>2</v>
      </c>
    </row>
    <row r="3" spans="1:4" hidden="1">
      <c r="A3" s="148"/>
      <c r="B3" s="110"/>
      <c r="C3" s="115"/>
      <c r="D3" s="116"/>
    </row>
    <row r="4" spans="1:4" ht="18" hidden="1">
      <c r="A4" s="122" t="s">
        <v>6</v>
      </c>
      <c r="B4" s="133"/>
      <c r="C4" s="130"/>
      <c r="D4" s="117">
        <f>B4*C4</f>
        <v>0</v>
      </c>
    </row>
    <row r="5" spans="1:4" ht="18" hidden="1">
      <c r="A5" s="122" t="s">
        <v>7</v>
      </c>
      <c r="B5" s="133"/>
      <c r="C5" s="129"/>
      <c r="D5" s="117">
        <f t="shared" ref="D5:D68" si="0">B5*C5</f>
        <v>0</v>
      </c>
    </row>
    <row r="6" spans="1:4" ht="18" hidden="1">
      <c r="A6" s="122" t="s">
        <v>8</v>
      </c>
      <c r="B6" s="133"/>
      <c r="C6" s="129">
        <v>21000</v>
      </c>
      <c r="D6" s="117">
        <f t="shared" si="0"/>
        <v>0</v>
      </c>
    </row>
    <row r="7" spans="1:4" ht="18">
      <c r="A7" s="122" t="s">
        <v>9</v>
      </c>
      <c r="B7" s="133">
        <f>25+17</f>
        <v>42</v>
      </c>
      <c r="C7" s="129">
        <v>23000</v>
      </c>
      <c r="D7" s="117">
        <f t="shared" si="0"/>
        <v>966000</v>
      </c>
    </row>
    <row r="8" spans="1:4" ht="18" hidden="1">
      <c r="A8" s="122" t="s">
        <v>10</v>
      </c>
      <c r="B8" s="133"/>
      <c r="C8" s="129"/>
      <c r="D8" s="117">
        <f t="shared" si="0"/>
        <v>0</v>
      </c>
    </row>
    <row r="9" spans="1:4" ht="18" hidden="1">
      <c r="A9" s="122" t="s">
        <v>11</v>
      </c>
      <c r="B9" s="133"/>
      <c r="C9" s="129"/>
      <c r="D9" s="117">
        <f t="shared" si="0"/>
        <v>0</v>
      </c>
    </row>
    <row r="10" spans="1:4" ht="18">
      <c r="A10" s="122" t="s">
        <v>12</v>
      </c>
      <c r="B10" s="133">
        <f>46+17</f>
        <v>63</v>
      </c>
      <c r="C10" s="130">
        <v>25000</v>
      </c>
      <c r="D10" s="117">
        <f t="shared" si="0"/>
        <v>1575000</v>
      </c>
    </row>
    <row r="11" spans="1:4" ht="18" hidden="1">
      <c r="A11" s="122" t="s">
        <v>13</v>
      </c>
      <c r="B11" s="133"/>
      <c r="C11" s="130"/>
      <c r="D11" s="117">
        <f t="shared" si="0"/>
        <v>0</v>
      </c>
    </row>
    <row r="12" spans="1:4" ht="18" hidden="1">
      <c r="A12" s="122" t="s">
        <v>14</v>
      </c>
      <c r="B12" s="133"/>
      <c r="C12" s="130"/>
      <c r="D12" s="117">
        <f t="shared" si="0"/>
        <v>0</v>
      </c>
    </row>
    <row r="13" spans="1:4" ht="18">
      <c r="A13" s="122" t="s">
        <v>15</v>
      </c>
      <c r="B13" s="133">
        <f>25+20</f>
        <v>45</v>
      </c>
      <c r="C13" s="129">
        <v>21000</v>
      </c>
      <c r="D13" s="117">
        <f t="shared" si="0"/>
        <v>945000</v>
      </c>
    </row>
    <row r="14" spans="1:4" ht="18" hidden="1">
      <c r="A14" s="122" t="s">
        <v>16</v>
      </c>
      <c r="B14" s="133"/>
      <c r="C14" s="129"/>
      <c r="D14" s="117">
        <f t="shared" si="0"/>
        <v>0</v>
      </c>
    </row>
    <row r="15" spans="1:4" ht="18" hidden="1">
      <c r="A15" s="122" t="s">
        <v>17</v>
      </c>
      <c r="B15" s="133"/>
      <c r="C15" s="129"/>
      <c r="D15" s="117">
        <f t="shared" si="0"/>
        <v>0</v>
      </c>
    </row>
    <row r="16" spans="1:4" ht="18" hidden="1">
      <c r="A16" s="122" t="s">
        <v>18</v>
      </c>
      <c r="B16" s="133"/>
      <c r="C16" s="120"/>
      <c r="D16" s="117">
        <f t="shared" si="0"/>
        <v>0</v>
      </c>
    </row>
    <row r="17" spans="1:4" ht="18" hidden="1">
      <c r="A17" s="122" t="s">
        <v>19</v>
      </c>
      <c r="B17" s="133"/>
      <c r="C17" s="129"/>
      <c r="D17" s="117">
        <f t="shared" si="0"/>
        <v>0</v>
      </c>
    </row>
    <row r="18" spans="1:4" ht="18" hidden="1">
      <c r="A18" s="122" t="s">
        <v>20</v>
      </c>
      <c r="B18" s="133"/>
      <c r="C18" s="129"/>
      <c r="D18" s="117">
        <f t="shared" si="0"/>
        <v>0</v>
      </c>
    </row>
    <row r="19" spans="1:4" ht="18" hidden="1">
      <c r="A19" s="124" t="s">
        <v>21</v>
      </c>
      <c r="B19" s="133"/>
      <c r="C19" s="120"/>
      <c r="D19" s="117">
        <f t="shared" si="0"/>
        <v>0</v>
      </c>
    </row>
    <row r="20" spans="1:4" ht="18" hidden="1">
      <c r="A20" s="123" t="s">
        <v>56</v>
      </c>
      <c r="B20" s="133"/>
      <c r="C20" s="129">
        <v>10000</v>
      </c>
      <c r="D20" s="117">
        <f t="shared" si="0"/>
        <v>0</v>
      </c>
    </row>
    <row r="21" spans="1:4" ht="18" hidden="1">
      <c r="A21" s="123" t="s">
        <v>55</v>
      </c>
      <c r="B21" s="133"/>
      <c r="C21" s="128"/>
      <c r="D21" s="117">
        <f t="shared" si="0"/>
        <v>0</v>
      </c>
    </row>
    <row r="22" spans="1:4" ht="18" hidden="1">
      <c r="A22" s="122" t="s">
        <v>149</v>
      </c>
      <c r="B22" s="133"/>
      <c r="C22" s="129"/>
      <c r="D22" s="117">
        <f t="shared" si="0"/>
        <v>0</v>
      </c>
    </row>
    <row r="23" spans="1:4" ht="18" hidden="1">
      <c r="A23" s="121" t="s">
        <v>150</v>
      </c>
      <c r="B23" s="133"/>
      <c r="C23" s="129"/>
      <c r="D23" s="117">
        <f t="shared" si="0"/>
        <v>0</v>
      </c>
    </row>
    <row r="24" spans="1:4" ht="18" hidden="1">
      <c r="A24" s="122" t="s">
        <v>22</v>
      </c>
      <c r="B24" s="133"/>
      <c r="C24" s="129"/>
      <c r="D24" s="117">
        <f t="shared" si="0"/>
        <v>0</v>
      </c>
    </row>
    <row r="25" spans="1:4" ht="18" hidden="1">
      <c r="A25" s="122" t="s">
        <v>23</v>
      </c>
      <c r="B25" s="133"/>
      <c r="C25" s="129"/>
      <c r="D25" s="117">
        <f t="shared" si="0"/>
        <v>0</v>
      </c>
    </row>
    <row r="26" spans="1:4" ht="18" hidden="1">
      <c r="A26" s="122" t="s">
        <v>24</v>
      </c>
      <c r="B26" s="133"/>
      <c r="C26" s="129"/>
      <c r="D26" s="117">
        <f t="shared" si="0"/>
        <v>0</v>
      </c>
    </row>
    <row r="27" spans="1:4" ht="18" hidden="1">
      <c r="A27" s="124" t="s">
        <v>25</v>
      </c>
      <c r="B27" s="133"/>
      <c r="C27" s="119"/>
      <c r="D27" s="117">
        <f t="shared" si="0"/>
        <v>0</v>
      </c>
    </row>
    <row r="28" spans="1:4" ht="18" hidden="1">
      <c r="A28" s="122" t="s">
        <v>26</v>
      </c>
      <c r="B28" s="133"/>
      <c r="C28" s="129"/>
      <c r="D28" s="117">
        <f t="shared" si="0"/>
        <v>0</v>
      </c>
    </row>
    <row r="29" spans="1:4" ht="18" hidden="1">
      <c r="A29" s="122" t="s">
        <v>27</v>
      </c>
      <c r="B29" s="133"/>
      <c r="C29" s="129"/>
      <c r="D29" s="117">
        <f t="shared" si="0"/>
        <v>0</v>
      </c>
    </row>
    <row r="30" spans="1:4" ht="18" hidden="1">
      <c r="A30" s="124" t="s">
        <v>28</v>
      </c>
      <c r="B30" s="133"/>
      <c r="C30" s="129"/>
      <c r="D30" s="117">
        <f t="shared" si="0"/>
        <v>0</v>
      </c>
    </row>
    <row r="31" spans="1:4" ht="18" hidden="1">
      <c r="A31" s="122" t="s">
        <v>29</v>
      </c>
      <c r="B31" s="133"/>
      <c r="C31" s="120"/>
      <c r="D31" s="117">
        <f t="shared" si="0"/>
        <v>0</v>
      </c>
    </row>
    <row r="32" spans="1:4" ht="18" hidden="1">
      <c r="A32" s="122" t="s">
        <v>30</v>
      </c>
      <c r="B32" s="133"/>
      <c r="C32" s="129"/>
      <c r="D32" s="117">
        <f t="shared" si="0"/>
        <v>0</v>
      </c>
    </row>
    <row r="33" spans="1:4" ht="18" hidden="1">
      <c r="A33" s="122" t="s">
        <v>31</v>
      </c>
      <c r="B33" s="133"/>
      <c r="C33" s="119">
        <v>110000</v>
      </c>
      <c r="D33" s="117">
        <f t="shared" si="0"/>
        <v>0</v>
      </c>
    </row>
    <row r="34" spans="1:4" ht="18" hidden="1">
      <c r="A34" s="122" t="s">
        <v>32</v>
      </c>
      <c r="B34" s="133"/>
      <c r="C34" s="129"/>
      <c r="D34" s="117">
        <f t="shared" si="0"/>
        <v>0</v>
      </c>
    </row>
    <row r="35" spans="1:4" ht="18" hidden="1">
      <c r="A35" s="124" t="s">
        <v>208</v>
      </c>
      <c r="B35" s="133"/>
      <c r="C35" s="129"/>
      <c r="D35" s="117">
        <f t="shared" si="0"/>
        <v>0</v>
      </c>
    </row>
    <row r="36" spans="1:4" ht="18" hidden="1">
      <c r="A36" s="124" t="s">
        <v>33</v>
      </c>
      <c r="B36" s="133"/>
      <c r="C36" s="130">
        <v>20000</v>
      </c>
      <c r="D36" s="117">
        <f t="shared" si="0"/>
        <v>0</v>
      </c>
    </row>
    <row r="37" spans="1:4" ht="18" hidden="1">
      <c r="A37" s="122" t="s">
        <v>34</v>
      </c>
      <c r="B37" s="133"/>
      <c r="C37" s="129"/>
      <c r="D37" s="117">
        <f t="shared" si="0"/>
        <v>0</v>
      </c>
    </row>
    <row r="38" spans="1:4" ht="18" hidden="1">
      <c r="A38" s="124" t="s">
        <v>35</v>
      </c>
      <c r="B38" s="133"/>
      <c r="C38" s="129"/>
      <c r="D38" s="117">
        <f t="shared" si="0"/>
        <v>0</v>
      </c>
    </row>
    <row r="39" spans="1:4" ht="18" hidden="1">
      <c r="A39" s="122" t="s">
        <v>36</v>
      </c>
      <c r="B39" s="133"/>
      <c r="C39" s="129"/>
      <c r="D39" s="117">
        <f t="shared" si="0"/>
        <v>0</v>
      </c>
    </row>
    <row r="40" spans="1:4" ht="18" hidden="1">
      <c r="A40" s="122" t="s">
        <v>37</v>
      </c>
      <c r="B40" s="133"/>
      <c r="C40" s="120"/>
      <c r="D40" s="117">
        <f t="shared" si="0"/>
        <v>0</v>
      </c>
    </row>
    <row r="41" spans="1:4" ht="18" hidden="1">
      <c r="A41" s="111" t="s">
        <v>38</v>
      </c>
      <c r="B41" s="133"/>
      <c r="C41" s="129"/>
      <c r="D41" s="117">
        <f t="shared" si="0"/>
        <v>0</v>
      </c>
    </row>
    <row r="42" spans="1:4" ht="18">
      <c r="A42" s="122" t="s">
        <v>180</v>
      </c>
      <c r="B42" s="133">
        <v>9</v>
      </c>
      <c r="C42" s="130">
        <v>29000</v>
      </c>
      <c r="D42" s="117">
        <f t="shared" si="0"/>
        <v>261000</v>
      </c>
    </row>
    <row r="43" spans="1:4" ht="18" hidden="1">
      <c r="A43" s="122" t="s">
        <v>181</v>
      </c>
      <c r="B43" s="133"/>
      <c r="C43" s="130"/>
      <c r="D43" s="117">
        <f t="shared" si="0"/>
        <v>0</v>
      </c>
    </row>
    <row r="44" spans="1:4" ht="18" hidden="1">
      <c r="A44" s="122" t="s">
        <v>41</v>
      </c>
      <c r="B44" s="133"/>
      <c r="C44" s="130"/>
      <c r="D44" s="117">
        <f t="shared" si="0"/>
        <v>0</v>
      </c>
    </row>
    <row r="45" spans="1:4" ht="18" hidden="1">
      <c r="A45" s="122" t="s">
        <v>43</v>
      </c>
      <c r="B45" s="133"/>
      <c r="C45" s="129"/>
      <c r="D45" s="117">
        <f t="shared" si="0"/>
        <v>0</v>
      </c>
    </row>
    <row r="46" spans="1:4" ht="18" hidden="1">
      <c r="A46" s="122" t="s">
        <v>44</v>
      </c>
      <c r="B46" s="133"/>
      <c r="C46" s="129"/>
      <c r="D46" s="117">
        <f t="shared" si="0"/>
        <v>0</v>
      </c>
    </row>
    <row r="47" spans="1:4" ht="18" hidden="1">
      <c r="A47" s="122" t="s">
        <v>201</v>
      </c>
      <c r="B47" s="133"/>
      <c r="C47" s="130"/>
      <c r="D47" s="117">
        <f t="shared" si="0"/>
        <v>0</v>
      </c>
    </row>
    <row r="48" spans="1:4" ht="18" hidden="1">
      <c r="A48" s="122" t="s">
        <v>45</v>
      </c>
      <c r="B48" s="133"/>
      <c r="C48" s="129"/>
      <c r="D48" s="117">
        <f t="shared" si="0"/>
        <v>0</v>
      </c>
    </row>
    <row r="49" spans="1:4" ht="18" hidden="1">
      <c r="A49" s="122" t="s">
        <v>46</v>
      </c>
      <c r="B49" s="133"/>
      <c r="C49" s="129"/>
      <c r="D49" s="117">
        <f t="shared" si="0"/>
        <v>0</v>
      </c>
    </row>
    <row r="50" spans="1:4" ht="18" hidden="1">
      <c r="A50" s="122" t="s">
        <v>47</v>
      </c>
      <c r="B50" s="133"/>
      <c r="C50" s="129"/>
      <c r="D50" s="117">
        <f t="shared" si="0"/>
        <v>0</v>
      </c>
    </row>
    <row r="51" spans="1:4" ht="18" hidden="1">
      <c r="A51" s="122" t="s">
        <v>48</v>
      </c>
      <c r="B51" s="133"/>
      <c r="C51" s="129"/>
      <c r="D51" s="117">
        <f t="shared" si="0"/>
        <v>0</v>
      </c>
    </row>
    <row r="52" spans="1:4" ht="18" hidden="1">
      <c r="A52" s="122" t="s">
        <v>142</v>
      </c>
      <c r="B52" s="133"/>
      <c r="C52" s="129"/>
      <c r="D52" s="117">
        <f t="shared" si="0"/>
        <v>0</v>
      </c>
    </row>
    <row r="53" spans="1:4" ht="18" hidden="1">
      <c r="A53" s="122" t="s">
        <v>51</v>
      </c>
      <c r="B53" s="133"/>
      <c r="C53" s="120"/>
      <c r="D53" s="117">
        <f t="shared" si="0"/>
        <v>0</v>
      </c>
    </row>
    <row r="54" spans="1:4" ht="18" hidden="1">
      <c r="A54" s="124" t="s">
        <v>52</v>
      </c>
      <c r="B54" s="133"/>
      <c r="C54" s="129"/>
      <c r="D54" s="117">
        <f t="shared" si="0"/>
        <v>0</v>
      </c>
    </row>
    <row r="55" spans="1:4" ht="18" hidden="1">
      <c r="A55" s="122" t="s">
        <v>53</v>
      </c>
      <c r="B55" s="133"/>
      <c r="C55" s="130">
        <v>15000</v>
      </c>
      <c r="D55" s="117">
        <f t="shared" si="0"/>
        <v>0</v>
      </c>
    </row>
    <row r="56" spans="1:4" ht="18" hidden="1">
      <c r="A56" s="122" t="s">
        <v>54</v>
      </c>
      <c r="B56" s="134"/>
      <c r="C56" s="129"/>
      <c r="D56" s="117">
        <f t="shared" si="0"/>
        <v>0</v>
      </c>
    </row>
    <row r="57" spans="1:4" ht="18" hidden="1">
      <c r="A57" s="124" t="s">
        <v>59</v>
      </c>
      <c r="B57" s="133"/>
      <c r="C57" s="129"/>
      <c r="D57" s="117">
        <f t="shared" si="0"/>
        <v>0</v>
      </c>
    </row>
    <row r="58" spans="1:4" ht="18" hidden="1">
      <c r="A58" s="122" t="s">
        <v>60</v>
      </c>
      <c r="B58" s="133"/>
      <c r="C58" s="129"/>
      <c r="D58" s="117">
        <f t="shared" si="0"/>
        <v>0</v>
      </c>
    </row>
    <row r="59" spans="1:4" ht="18" hidden="1">
      <c r="A59" s="124" t="s">
        <v>61</v>
      </c>
      <c r="B59" s="133"/>
      <c r="C59" s="119">
        <v>38000</v>
      </c>
      <c r="D59" s="117">
        <f t="shared" si="0"/>
        <v>0</v>
      </c>
    </row>
    <row r="60" spans="1:4" ht="18" hidden="1">
      <c r="A60" s="124" t="s">
        <v>62</v>
      </c>
      <c r="B60" s="133"/>
      <c r="C60" s="119"/>
      <c r="D60" s="117">
        <f t="shared" si="0"/>
        <v>0</v>
      </c>
    </row>
    <row r="61" spans="1:4" ht="18" hidden="1">
      <c r="A61" s="124" t="s">
        <v>63</v>
      </c>
      <c r="B61" s="133"/>
      <c r="C61" s="129"/>
      <c r="D61" s="117">
        <f t="shared" si="0"/>
        <v>0</v>
      </c>
    </row>
    <row r="62" spans="1:4" ht="18" hidden="1">
      <c r="A62" s="122" t="s">
        <v>64</v>
      </c>
      <c r="B62" s="133"/>
      <c r="C62" s="130"/>
      <c r="D62" s="117">
        <f t="shared" si="0"/>
        <v>0</v>
      </c>
    </row>
    <row r="63" spans="1:4" ht="18" hidden="1">
      <c r="A63" s="122" t="s">
        <v>65</v>
      </c>
      <c r="B63" s="133"/>
      <c r="C63" s="130">
        <v>25000</v>
      </c>
      <c r="D63" s="117">
        <f t="shared" si="0"/>
        <v>0</v>
      </c>
    </row>
    <row r="64" spans="1:4" ht="18" hidden="1">
      <c r="A64" s="122" t="s">
        <v>66</v>
      </c>
      <c r="B64" s="133"/>
      <c r="C64" s="120"/>
      <c r="D64" s="117">
        <f t="shared" si="0"/>
        <v>0</v>
      </c>
    </row>
    <row r="65" spans="1:4" ht="18" hidden="1">
      <c r="A65" s="122" t="s">
        <v>67</v>
      </c>
      <c r="B65" s="133"/>
      <c r="C65" s="119"/>
      <c r="D65" s="117">
        <f t="shared" si="0"/>
        <v>0</v>
      </c>
    </row>
    <row r="66" spans="1:4" ht="18" hidden="1">
      <c r="A66" s="122" t="s">
        <v>68</v>
      </c>
      <c r="B66" s="133"/>
      <c r="C66" s="129"/>
      <c r="D66" s="117">
        <f t="shared" si="0"/>
        <v>0</v>
      </c>
    </row>
    <row r="67" spans="1:4" ht="18" hidden="1">
      <c r="A67" s="122" t="s">
        <v>69</v>
      </c>
      <c r="B67" s="133"/>
      <c r="C67" s="130"/>
      <c r="D67" s="117">
        <f t="shared" si="0"/>
        <v>0</v>
      </c>
    </row>
    <row r="68" spans="1:4" ht="18" hidden="1">
      <c r="A68" s="122" t="s">
        <v>204</v>
      </c>
      <c r="B68" s="133"/>
      <c r="C68" s="130">
        <v>10000</v>
      </c>
      <c r="D68" s="117">
        <f t="shared" si="0"/>
        <v>0</v>
      </c>
    </row>
    <row r="69" spans="1:4" ht="18" hidden="1">
      <c r="A69" s="122" t="s">
        <v>70</v>
      </c>
      <c r="B69" s="133"/>
      <c r="C69" s="120"/>
      <c r="D69" s="117">
        <f t="shared" ref="D69:D132" si="1">B69*C69</f>
        <v>0</v>
      </c>
    </row>
    <row r="70" spans="1:4" ht="18" hidden="1">
      <c r="A70" s="122" t="s">
        <v>72</v>
      </c>
      <c r="B70" s="133"/>
      <c r="C70" s="120"/>
      <c r="D70" s="117">
        <f t="shared" si="1"/>
        <v>0</v>
      </c>
    </row>
    <row r="71" spans="1:4" ht="18" hidden="1">
      <c r="A71" s="122" t="s">
        <v>73</v>
      </c>
      <c r="B71" s="133"/>
      <c r="C71" s="129">
        <v>150000</v>
      </c>
      <c r="D71" s="117">
        <f t="shared" si="1"/>
        <v>0</v>
      </c>
    </row>
    <row r="72" spans="1:4" ht="18">
      <c r="A72" s="122" t="s">
        <v>74</v>
      </c>
      <c r="B72" s="133">
        <v>1</v>
      </c>
      <c r="C72" s="129">
        <v>110000</v>
      </c>
      <c r="D72" s="117">
        <f t="shared" si="1"/>
        <v>110000</v>
      </c>
    </row>
    <row r="73" spans="1:4" ht="18" hidden="1">
      <c r="A73" s="132" t="s">
        <v>75</v>
      </c>
      <c r="B73" s="133"/>
      <c r="C73" s="129">
        <v>50000</v>
      </c>
      <c r="D73" s="117">
        <f t="shared" si="1"/>
        <v>0</v>
      </c>
    </row>
    <row r="74" spans="1:4" ht="18" hidden="1">
      <c r="A74" s="132" t="s">
        <v>76</v>
      </c>
      <c r="B74" s="133"/>
      <c r="C74" s="129"/>
      <c r="D74" s="117">
        <f t="shared" si="1"/>
        <v>0</v>
      </c>
    </row>
    <row r="75" spans="1:4" ht="18" hidden="1">
      <c r="A75" s="132" t="s">
        <v>77</v>
      </c>
      <c r="B75" s="133"/>
      <c r="C75" s="129">
        <v>50000</v>
      </c>
      <c r="D75" s="117">
        <f t="shared" si="1"/>
        <v>0</v>
      </c>
    </row>
    <row r="76" spans="1:4" ht="18" hidden="1">
      <c r="A76" s="122" t="s">
        <v>78</v>
      </c>
      <c r="B76" s="133"/>
      <c r="C76" s="130"/>
      <c r="D76" s="117">
        <f t="shared" si="1"/>
        <v>0</v>
      </c>
    </row>
    <row r="77" spans="1:4" ht="18" hidden="1">
      <c r="A77" s="122" t="s">
        <v>79</v>
      </c>
      <c r="B77" s="133"/>
      <c r="C77" s="129">
        <v>45000</v>
      </c>
      <c r="D77" s="117">
        <f t="shared" si="1"/>
        <v>0</v>
      </c>
    </row>
    <row r="78" spans="1:4" ht="18" hidden="1">
      <c r="A78" s="122" t="s">
        <v>80</v>
      </c>
      <c r="B78" s="133"/>
      <c r="C78" s="130"/>
      <c r="D78" s="117">
        <f t="shared" si="1"/>
        <v>0</v>
      </c>
    </row>
    <row r="79" spans="1:4" ht="18" hidden="1">
      <c r="A79" s="122" t="s">
        <v>81</v>
      </c>
      <c r="B79" s="133"/>
      <c r="C79" s="129">
        <v>50000</v>
      </c>
      <c r="D79" s="117">
        <f t="shared" si="1"/>
        <v>0</v>
      </c>
    </row>
    <row r="80" spans="1:4" ht="18">
      <c r="A80" s="124" t="s">
        <v>57</v>
      </c>
      <c r="B80" s="133">
        <f>7+40+710+28</f>
        <v>785</v>
      </c>
      <c r="C80" s="129">
        <v>24000</v>
      </c>
      <c r="D80" s="117">
        <f t="shared" si="1"/>
        <v>18840000</v>
      </c>
    </row>
    <row r="81" spans="1:4" ht="18" hidden="1">
      <c r="A81" s="122" t="s">
        <v>58</v>
      </c>
      <c r="B81" s="133"/>
      <c r="C81" s="130"/>
      <c r="D81" s="117">
        <f t="shared" si="1"/>
        <v>0</v>
      </c>
    </row>
    <row r="82" spans="1:4" ht="18" hidden="1">
      <c r="A82" s="122" t="s">
        <v>50</v>
      </c>
      <c r="B82" s="133"/>
      <c r="C82" s="129"/>
      <c r="D82" s="117">
        <f t="shared" si="1"/>
        <v>0</v>
      </c>
    </row>
    <row r="83" spans="1:4" ht="18" hidden="1">
      <c r="A83" s="122" t="s">
        <v>82</v>
      </c>
      <c r="B83" s="133"/>
      <c r="C83" s="129"/>
      <c r="D83" s="117">
        <f t="shared" si="1"/>
        <v>0</v>
      </c>
    </row>
    <row r="84" spans="1:4" ht="18" hidden="1">
      <c r="A84" s="122" t="s">
        <v>3</v>
      </c>
      <c r="B84" s="133"/>
      <c r="C84" s="129">
        <v>10000</v>
      </c>
      <c r="D84" s="117">
        <f t="shared" si="1"/>
        <v>0</v>
      </c>
    </row>
    <row r="85" spans="1:4" ht="18" hidden="1">
      <c r="A85" s="122" t="s">
        <v>4</v>
      </c>
      <c r="B85" s="133"/>
      <c r="C85" s="129">
        <v>7000</v>
      </c>
      <c r="D85" s="117">
        <f t="shared" si="1"/>
        <v>0</v>
      </c>
    </row>
    <row r="86" spans="1:4" ht="18" hidden="1">
      <c r="A86" s="122" t="s">
        <v>5</v>
      </c>
      <c r="B86" s="133"/>
      <c r="C86" s="129"/>
      <c r="D86" s="117">
        <f t="shared" si="1"/>
        <v>0</v>
      </c>
    </row>
    <row r="87" spans="1:4" ht="18" hidden="1">
      <c r="A87" s="122" t="s">
        <v>83</v>
      </c>
      <c r="B87" s="133"/>
      <c r="C87" s="129"/>
      <c r="D87" s="117">
        <f t="shared" si="1"/>
        <v>0</v>
      </c>
    </row>
    <row r="88" spans="1:4" ht="18" hidden="1">
      <c r="A88" s="122" t="s">
        <v>84</v>
      </c>
      <c r="B88" s="133"/>
      <c r="C88" s="129"/>
      <c r="D88" s="117">
        <f t="shared" si="1"/>
        <v>0</v>
      </c>
    </row>
    <row r="89" spans="1:4" ht="18" hidden="1">
      <c r="A89" s="122" t="s">
        <v>85</v>
      </c>
      <c r="B89" s="133"/>
      <c r="C89" s="129"/>
      <c r="D89" s="117">
        <f t="shared" si="1"/>
        <v>0</v>
      </c>
    </row>
    <row r="90" spans="1:4" ht="18" hidden="1">
      <c r="A90" s="122" t="s">
        <v>86</v>
      </c>
      <c r="B90" s="133"/>
      <c r="C90" s="130">
        <v>12000</v>
      </c>
      <c r="D90" s="117">
        <f t="shared" si="1"/>
        <v>0</v>
      </c>
    </row>
    <row r="91" spans="1:4" ht="18" hidden="1">
      <c r="A91" s="122" t="s">
        <v>87</v>
      </c>
      <c r="B91" s="133"/>
      <c r="C91" s="129"/>
      <c r="D91" s="117">
        <f t="shared" si="1"/>
        <v>0</v>
      </c>
    </row>
    <row r="92" spans="1:4" ht="18" hidden="1">
      <c r="A92" s="122" t="s">
        <v>88</v>
      </c>
      <c r="B92" s="133"/>
      <c r="C92" s="129"/>
      <c r="D92" s="117">
        <f t="shared" si="1"/>
        <v>0</v>
      </c>
    </row>
    <row r="93" spans="1:4" ht="18" hidden="1">
      <c r="A93" s="122" t="s">
        <v>89</v>
      </c>
      <c r="B93" s="133"/>
      <c r="C93" s="129"/>
      <c r="D93" s="117">
        <f t="shared" si="1"/>
        <v>0</v>
      </c>
    </row>
    <row r="94" spans="1:4" ht="18" hidden="1">
      <c r="A94" s="122" t="s">
        <v>90</v>
      </c>
      <c r="B94" s="133"/>
      <c r="C94" s="130"/>
      <c r="D94" s="117">
        <f t="shared" si="1"/>
        <v>0</v>
      </c>
    </row>
    <row r="95" spans="1:4" ht="18" hidden="1">
      <c r="A95" s="124" t="s">
        <v>91</v>
      </c>
      <c r="B95" s="133"/>
      <c r="C95" s="129"/>
      <c r="D95" s="117">
        <f t="shared" si="1"/>
        <v>0</v>
      </c>
    </row>
    <row r="96" spans="1:4" ht="18" hidden="1">
      <c r="A96" s="124" t="s">
        <v>92</v>
      </c>
      <c r="B96" s="133"/>
      <c r="C96" s="129"/>
      <c r="D96" s="117">
        <f t="shared" si="1"/>
        <v>0</v>
      </c>
    </row>
    <row r="97" spans="1:4" ht="18" hidden="1">
      <c r="A97" s="124" t="s">
        <v>93</v>
      </c>
      <c r="B97" s="135"/>
      <c r="C97" s="129"/>
      <c r="D97" s="117">
        <f t="shared" si="1"/>
        <v>0</v>
      </c>
    </row>
    <row r="98" spans="1:4" ht="18" hidden="1">
      <c r="A98" s="122" t="s">
        <v>94</v>
      </c>
      <c r="B98" s="133"/>
      <c r="C98" s="129"/>
      <c r="D98" s="117">
        <f t="shared" si="1"/>
        <v>0</v>
      </c>
    </row>
    <row r="99" spans="1:4" ht="18" hidden="1">
      <c r="A99" s="122" t="s">
        <v>95</v>
      </c>
      <c r="B99" s="133"/>
      <c r="C99" s="130"/>
      <c r="D99" s="117">
        <f t="shared" si="1"/>
        <v>0</v>
      </c>
    </row>
    <row r="100" spans="1:4" ht="18" hidden="1">
      <c r="A100" s="122" t="s">
        <v>96</v>
      </c>
      <c r="B100" s="133"/>
      <c r="C100" s="129"/>
      <c r="D100" s="117">
        <f t="shared" si="1"/>
        <v>0</v>
      </c>
    </row>
    <row r="101" spans="1:4" ht="18" hidden="1">
      <c r="A101" s="122" t="s">
        <v>97</v>
      </c>
      <c r="B101" s="133"/>
      <c r="C101" s="129"/>
      <c r="D101" s="117">
        <f t="shared" si="1"/>
        <v>0</v>
      </c>
    </row>
    <row r="102" spans="1:4" ht="18" hidden="1">
      <c r="A102" s="122" t="s">
        <v>39</v>
      </c>
      <c r="B102" s="133"/>
      <c r="C102" s="129">
        <v>15000</v>
      </c>
      <c r="D102" s="117">
        <f t="shared" si="1"/>
        <v>0</v>
      </c>
    </row>
    <row r="103" spans="1:4" ht="18" hidden="1">
      <c r="A103" s="122" t="s">
        <v>200</v>
      </c>
      <c r="B103" s="133"/>
      <c r="C103" s="129"/>
      <c r="D103" s="117">
        <f t="shared" si="1"/>
        <v>0</v>
      </c>
    </row>
    <row r="104" spans="1:4" ht="18">
      <c r="A104" s="122" t="s">
        <v>186</v>
      </c>
      <c r="B104" s="133">
        <v>40</v>
      </c>
      <c r="C104" s="129">
        <v>16000</v>
      </c>
      <c r="D104" s="117">
        <f t="shared" si="1"/>
        <v>640000</v>
      </c>
    </row>
    <row r="105" spans="1:4" ht="18">
      <c r="A105" s="122" t="s">
        <v>40</v>
      </c>
      <c r="B105" s="133">
        <v>3</v>
      </c>
      <c r="C105" s="130">
        <v>20000</v>
      </c>
      <c r="D105" s="117">
        <f t="shared" si="1"/>
        <v>60000</v>
      </c>
    </row>
    <row r="106" spans="1:4" ht="18" hidden="1">
      <c r="A106" s="122" t="s">
        <v>42</v>
      </c>
      <c r="B106" s="133"/>
      <c r="C106" s="129"/>
      <c r="D106" s="117">
        <f t="shared" si="1"/>
        <v>0</v>
      </c>
    </row>
    <row r="107" spans="1:4" ht="18" hidden="1">
      <c r="A107" s="127" t="s">
        <v>98</v>
      </c>
      <c r="B107" s="133"/>
      <c r="C107" s="129"/>
      <c r="D107" s="117">
        <f t="shared" si="1"/>
        <v>0</v>
      </c>
    </row>
    <row r="108" spans="1:4" ht="18" hidden="1">
      <c r="A108" s="122" t="s">
        <v>100</v>
      </c>
      <c r="B108" s="133"/>
      <c r="C108" s="120"/>
      <c r="D108" s="117">
        <f t="shared" si="1"/>
        <v>0</v>
      </c>
    </row>
    <row r="109" spans="1:4" ht="18" hidden="1">
      <c r="A109" s="124" t="s">
        <v>101</v>
      </c>
      <c r="B109" s="133"/>
      <c r="C109" s="129"/>
      <c r="D109" s="117">
        <f t="shared" si="1"/>
        <v>0</v>
      </c>
    </row>
    <row r="110" spans="1:4" ht="18" hidden="1">
      <c r="A110" s="124" t="s">
        <v>102</v>
      </c>
      <c r="B110" s="133"/>
      <c r="C110" s="129"/>
      <c r="D110" s="117">
        <f t="shared" si="1"/>
        <v>0</v>
      </c>
    </row>
    <row r="111" spans="1:4" ht="18">
      <c r="A111" s="122" t="s">
        <v>103</v>
      </c>
      <c r="B111" s="133">
        <v>36</v>
      </c>
      <c r="C111" s="130">
        <v>10000</v>
      </c>
      <c r="D111" s="117">
        <f t="shared" si="1"/>
        <v>360000</v>
      </c>
    </row>
    <row r="112" spans="1:4" ht="18">
      <c r="A112" s="124" t="s">
        <v>104</v>
      </c>
      <c r="B112" s="133">
        <v>14</v>
      </c>
      <c r="C112" s="129">
        <v>30000</v>
      </c>
      <c r="D112" s="117">
        <f t="shared" si="1"/>
        <v>420000</v>
      </c>
    </row>
    <row r="113" spans="1:4" ht="18" hidden="1">
      <c r="A113" s="124" t="s">
        <v>105</v>
      </c>
      <c r="B113" s="133"/>
      <c r="C113" s="130"/>
      <c r="D113" s="117">
        <f t="shared" si="1"/>
        <v>0</v>
      </c>
    </row>
    <row r="114" spans="1:4" ht="18" hidden="1">
      <c r="A114" s="122" t="s">
        <v>197</v>
      </c>
      <c r="B114" s="133"/>
      <c r="C114" s="120"/>
      <c r="D114" s="117">
        <f t="shared" si="1"/>
        <v>0</v>
      </c>
    </row>
    <row r="115" spans="1:4" ht="18" hidden="1">
      <c r="A115" s="122" t="s">
        <v>106</v>
      </c>
      <c r="B115" s="133"/>
      <c r="C115" s="129"/>
      <c r="D115" s="117">
        <f t="shared" si="1"/>
        <v>0</v>
      </c>
    </row>
    <row r="116" spans="1:4" ht="18" hidden="1">
      <c r="A116" s="122" t="s">
        <v>107</v>
      </c>
      <c r="B116" s="133"/>
      <c r="C116" s="130"/>
      <c r="D116" s="117">
        <f t="shared" si="1"/>
        <v>0</v>
      </c>
    </row>
    <row r="117" spans="1:4" ht="18" hidden="1">
      <c r="A117" s="122" t="s">
        <v>108</v>
      </c>
      <c r="B117" s="133"/>
      <c r="C117" s="129">
        <v>15000</v>
      </c>
      <c r="D117" s="117">
        <f t="shared" si="1"/>
        <v>0</v>
      </c>
    </row>
    <row r="118" spans="1:4" ht="18">
      <c r="A118" s="122" t="s">
        <v>109</v>
      </c>
      <c r="B118" s="133">
        <v>50</v>
      </c>
      <c r="C118" s="120">
        <v>28000</v>
      </c>
      <c r="D118" s="117">
        <f t="shared" si="1"/>
        <v>1400000</v>
      </c>
    </row>
    <row r="119" spans="1:4" ht="18" hidden="1">
      <c r="A119" s="122" t="s">
        <v>110</v>
      </c>
      <c r="B119" s="133"/>
      <c r="C119" s="130">
        <v>17000</v>
      </c>
      <c r="D119" s="117">
        <f t="shared" si="1"/>
        <v>0</v>
      </c>
    </row>
    <row r="120" spans="1:4" ht="18" hidden="1">
      <c r="A120" s="122" t="s">
        <v>111</v>
      </c>
      <c r="B120" s="133"/>
      <c r="C120" s="130"/>
      <c r="D120" s="117">
        <f t="shared" si="1"/>
        <v>0</v>
      </c>
    </row>
    <row r="121" spans="1:4" ht="18" hidden="1">
      <c r="A121" s="122" t="s">
        <v>112</v>
      </c>
      <c r="B121" s="133"/>
      <c r="C121" s="120"/>
      <c r="D121" s="117">
        <f t="shared" si="1"/>
        <v>0</v>
      </c>
    </row>
    <row r="122" spans="1:4" ht="18" hidden="1">
      <c r="A122" s="123" t="s">
        <v>113</v>
      </c>
      <c r="B122" s="133"/>
      <c r="C122" s="130"/>
      <c r="D122" s="117">
        <f t="shared" si="1"/>
        <v>0</v>
      </c>
    </row>
    <row r="123" spans="1:4" ht="18" hidden="1">
      <c r="A123" s="122" t="s">
        <v>206</v>
      </c>
      <c r="B123" s="133"/>
      <c r="C123" s="120"/>
      <c r="D123" s="117">
        <f t="shared" si="1"/>
        <v>0</v>
      </c>
    </row>
    <row r="124" spans="1:4" ht="18" hidden="1">
      <c r="A124" s="122" t="s">
        <v>114</v>
      </c>
      <c r="B124" s="133"/>
      <c r="C124" s="120"/>
      <c r="D124" s="117">
        <f t="shared" si="1"/>
        <v>0</v>
      </c>
    </row>
    <row r="125" spans="1:4" ht="18" hidden="1">
      <c r="A125" s="122" t="s">
        <v>115</v>
      </c>
      <c r="B125" s="133"/>
      <c r="C125" s="129"/>
      <c r="D125" s="117">
        <f t="shared" si="1"/>
        <v>0</v>
      </c>
    </row>
    <row r="126" spans="1:4" ht="18" hidden="1">
      <c r="A126" s="124" t="s">
        <v>116</v>
      </c>
      <c r="B126" s="133"/>
      <c r="C126" s="129"/>
      <c r="D126" s="117">
        <f t="shared" si="1"/>
        <v>0</v>
      </c>
    </row>
    <row r="127" spans="1:4" ht="18" hidden="1">
      <c r="A127" s="122" t="s">
        <v>117</v>
      </c>
      <c r="B127" s="133"/>
      <c r="C127" s="130">
        <v>15000</v>
      </c>
      <c r="D127" s="117">
        <f t="shared" si="1"/>
        <v>0</v>
      </c>
    </row>
    <row r="128" spans="1:4" ht="18">
      <c r="A128" s="122" t="s">
        <v>213</v>
      </c>
      <c r="B128" s="133">
        <v>4</v>
      </c>
      <c r="C128" s="130">
        <v>15000</v>
      </c>
      <c r="D128" s="117">
        <f t="shared" si="1"/>
        <v>60000</v>
      </c>
    </row>
    <row r="129" spans="1:4" ht="18" hidden="1">
      <c r="A129" s="122" t="s">
        <v>118</v>
      </c>
      <c r="B129" s="133"/>
      <c r="C129" s="129"/>
      <c r="D129" s="117">
        <f t="shared" si="1"/>
        <v>0</v>
      </c>
    </row>
    <row r="130" spans="1:4" ht="18">
      <c r="A130" s="122" t="s">
        <v>119</v>
      </c>
      <c r="B130" s="133">
        <v>44</v>
      </c>
      <c r="C130" s="129">
        <v>7500</v>
      </c>
      <c r="D130" s="117">
        <f t="shared" si="1"/>
        <v>330000</v>
      </c>
    </row>
    <row r="131" spans="1:4" ht="18" hidden="1">
      <c r="A131" s="122" t="s">
        <v>120</v>
      </c>
      <c r="B131" s="133"/>
      <c r="C131" s="128"/>
      <c r="D131" s="117">
        <f t="shared" si="1"/>
        <v>0</v>
      </c>
    </row>
    <row r="132" spans="1:4" ht="18" hidden="1">
      <c r="A132" s="122" t="s">
        <v>121</v>
      </c>
      <c r="B132" s="133"/>
      <c r="C132" s="129"/>
      <c r="D132" s="117">
        <f t="shared" si="1"/>
        <v>0</v>
      </c>
    </row>
    <row r="133" spans="1:4" ht="18" hidden="1">
      <c r="A133" s="122" t="s">
        <v>122</v>
      </c>
      <c r="B133" s="133"/>
      <c r="C133" s="120"/>
      <c r="D133" s="117">
        <f t="shared" ref="D133:D196" si="2">B133*C133</f>
        <v>0</v>
      </c>
    </row>
    <row r="134" spans="1:4" ht="18" hidden="1">
      <c r="A134" s="122" t="s">
        <v>123</v>
      </c>
      <c r="B134" s="133"/>
      <c r="C134" s="120">
        <v>25000</v>
      </c>
      <c r="D134" s="117">
        <f t="shared" si="2"/>
        <v>0</v>
      </c>
    </row>
    <row r="135" spans="1:4" ht="18" hidden="1">
      <c r="A135" s="107" t="s">
        <v>124</v>
      </c>
      <c r="B135" s="133"/>
      <c r="C135" s="129"/>
      <c r="D135" s="117">
        <f t="shared" si="2"/>
        <v>0</v>
      </c>
    </row>
    <row r="136" spans="1:4" ht="18" hidden="1">
      <c r="A136" s="122" t="s">
        <v>215</v>
      </c>
      <c r="B136" s="133"/>
      <c r="C136" s="129"/>
      <c r="D136" s="117">
        <f t="shared" si="2"/>
        <v>0</v>
      </c>
    </row>
    <row r="137" spans="1:4" ht="18">
      <c r="A137" s="124" t="s">
        <v>125</v>
      </c>
      <c r="B137" s="133">
        <v>8</v>
      </c>
      <c r="C137" s="129">
        <v>11000</v>
      </c>
      <c r="D137" s="117">
        <f t="shared" si="2"/>
        <v>88000</v>
      </c>
    </row>
    <row r="138" spans="1:4" ht="18" hidden="1">
      <c r="A138" s="122" t="s">
        <v>126</v>
      </c>
      <c r="B138" s="133"/>
      <c r="C138" s="129"/>
      <c r="D138" s="117">
        <f t="shared" si="2"/>
        <v>0</v>
      </c>
    </row>
    <row r="139" spans="1:4" ht="18" hidden="1">
      <c r="A139" s="122" t="s">
        <v>127</v>
      </c>
      <c r="B139" s="133"/>
      <c r="C139" s="120"/>
      <c r="D139" s="117">
        <f t="shared" si="2"/>
        <v>0</v>
      </c>
    </row>
    <row r="140" spans="1:4" ht="18" hidden="1">
      <c r="A140" s="122" t="s">
        <v>381</v>
      </c>
      <c r="B140" s="133"/>
      <c r="C140" s="129"/>
      <c r="D140" s="117">
        <f t="shared" si="2"/>
        <v>0</v>
      </c>
    </row>
    <row r="141" spans="1:4" ht="18" hidden="1">
      <c r="A141" s="122" t="s">
        <v>128</v>
      </c>
      <c r="B141" s="133"/>
      <c r="C141" s="129"/>
      <c r="D141" s="117">
        <f t="shared" si="2"/>
        <v>0</v>
      </c>
    </row>
    <row r="142" spans="1:4" ht="18" hidden="1">
      <c r="A142" s="122" t="s">
        <v>129</v>
      </c>
      <c r="B142" s="133"/>
      <c r="C142" s="130">
        <v>18000</v>
      </c>
      <c r="D142" s="117">
        <f t="shared" si="2"/>
        <v>0</v>
      </c>
    </row>
    <row r="143" spans="1:4" ht="18" hidden="1">
      <c r="A143" s="122" t="s">
        <v>130</v>
      </c>
      <c r="B143" s="133"/>
      <c r="C143" s="130"/>
      <c r="D143" s="117">
        <f t="shared" si="2"/>
        <v>0</v>
      </c>
    </row>
    <row r="144" spans="1:4" ht="18" hidden="1">
      <c r="A144" s="122" t="s">
        <v>131</v>
      </c>
      <c r="B144" s="133"/>
      <c r="C144" s="130"/>
      <c r="D144" s="117">
        <f t="shared" si="2"/>
        <v>0</v>
      </c>
    </row>
    <row r="145" spans="1:4" ht="18" hidden="1">
      <c r="A145" s="109" t="s">
        <v>132</v>
      </c>
      <c r="B145" s="133"/>
      <c r="C145" s="130"/>
      <c r="D145" s="117">
        <f t="shared" si="2"/>
        <v>0</v>
      </c>
    </row>
    <row r="146" spans="1:4" ht="18" hidden="1">
      <c r="A146" s="122" t="s">
        <v>133</v>
      </c>
      <c r="B146" s="133"/>
      <c r="C146" s="129"/>
      <c r="D146" s="117">
        <f t="shared" si="2"/>
        <v>0</v>
      </c>
    </row>
    <row r="147" spans="1:4" ht="18" hidden="1">
      <c r="A147" s="122" t="s">
        <v>134</v>
      </c>
      <c r="B147" s="133"/>
      <c r="C147" s="118"/>
      <c r="D147" s="117">
        <f t="shared" si="2"/>
        <v>0</v>
      </c>
    </row>
    <row r="148" spans="1:4" ht="18" hidden="1">
      <c r="A148" s="124" t="s">
        <v>135</v>
      </c>
      <c r="B148" s="133"/>
      <c r="C148" s="129"/>
      <c r="D148" s="117">
        <f t="shared" si="2"/>
        <v>0</v>
      </c>
    </row>
    <row r="149" spans="1:4" ht="18" hidden="1">
      <c r="A149" s="124" t="s">
        <v>136</v>
      </c>
      <c r="B149" s="133"/>
      <c r="C149" s="129"/>
      <c r="D149" s="117">
        <f t="shared" si="2"/>
        <v>0</v>
      </c>
    </row>
    <row r="150" spans="1:4" ht="18" hidden="1">
      <c r="A150" s="122" t="s">
        <v>137</v>
      </c>
      <c r="B150" s="133"/>
      <c r="C150" s="129"/>
      <c r="D150" s="117">
        <f t="shared" si="2"/>
        <v>0</v>
      </c>
    </row>
    <row r="151" spans="1:4" ht="18" hidden="1">
      <c r="A151" s="122" t="s">
        <v>138</v>
      </c>
      <c r="B151" s="133"/>
      <c r="C151" s="129"/>
      <c r="D151" s="117">
        <f t="shared" si="2"/>
        <v>0</v>
      </c>
    </row>
    <row r="152" spans="1:4" ht="18" hidden="1">
      <c r="A152" s="122" t="s">
        <v>139</v>
      </c>
      <c r="B152" s="133"/>
      <c r="C152" s="129"/>
      <c r="D152" s="117">
        <f t="shared" si="2"/>
        <v>0</v>
      </c>
    </row>
    <row r="153" spans="1:4" ht="18" hidden="1">
      <c r="A153" s="122" t="s">
        <v>140</v>
      </c>
      <c r="B153" s="133"/>
      <c r="C153" s="129"/>
      <c r="D153" s="117">
        <f t="shared" si="2"/>
        <v>0</v>
      </c>
    </row>
    <row r="154" spans="1:4" ht="18">
      <c r="A154" s="122" t="s">
        <v>141</v>
      </c>
      <c r="B154" s="133">
        <v>5</v>
      </c>
      <c r="C154" s="129">
        <v>15000</v>
      </c>
      <c r="D154" s="117">
        <f t="shared" si="2"/>
        <v>75000</v>
      </c>
    </row>
    <row r="155" spans="1:4" ht="18" hidden="1">
      <c r="A155" s="122" t="s">
        <v>143</v>
      </c>
      <c r="B155" s="133"/>
      <c r="C155" s="129"/>
      <c r="D155" s="117">
        <f t="shared" si="2"/>
        <v>0</v>
      </c>
    </row>
    <row r="156" spans="1:4" ht="18" hidden="1">
      <c r="A156" s="122" t="s">
        <v>144</v>
      </c>
      <c r="B156" s="133"/>
      <c r="C156" s="129"/>
      <c r="D156" s="117">
        <f t="shared" si="2"/>
        <v>0</v>
      </c>
    </row>
    <row r="157" spans="1:4" ht="18" hidden="1">
      <c r="A157" s="122" t="s">
        <v>145</v>
      </c>
      <c r="B157" s="133"/>
      <c r="C157" s="129">
        <v>32000</v>
      </c>
      <c r="D157" s="117">
        <f t="shared" si="2"/>
        <v>0</v>
      </c>
    </row>
    <row r="158" spans="1:4" ht="18" hidden="1">
      <c r="A158" s="122" t="s">
        <v>146</v>
      </c>
      <c r="B158" s="133"/>
      <c r="C158" s="129"/>
      <c r="D158" s="117">
        <f t="shared" si="2"/>
        <v>0</v>
      </c>
    </row>
    <row r="159" spans="1:4" ht="18" hidden="1">
      <c r="A159" s="124" t="s">
        <v>147</v>
      </c>
      <c r="B159" s="133"/>
      <c r="C159" s="119"/>
      <c r="D159" s="117">
        <f t="shared" si="2"/>
        <v>0</v>
      </c>
    </row>
    <row r="160" spans="1:4" ht="18" hidden="1">
      <c r="A160" s="124" t="s">
        <v>148</v>
      </c>
      <c r="B160" s="133"/>
      <c r="C160" s="119"/>
      <c r="D160" s="117">
        <f t="shared" si="2"/>
        <v>0</v>
      </c>
    </row>
    <row r="161" spans="1:4" ht="18">
      <c r="A161" s="122" t="s">
        <v>211</v>
      </c>
      <c r="B161" s="133">
        <f>14+16</f>
        <v>30</v>
      </c>
      <c r="C161" s="129">
        <v>20000</v>
      </c>
      <c r="D161" s="117">
        <f t="shared" si="2"/>
        <v>600000</v>
      </c>
    </row>
    <row r="162" spans="1:4" ht="18" hidden="1">
      <c r="A162" s="122" t="s">
        <v>151</v>
      </c>
      <c r="B162" s="133"/>
      <c r="C162" s="130"/>
      <c r="D162" s="117">
        <f t="shared" si="2"/>
        <v>0</v>
      </c>
    </row>
    <row r="163" spans="1:4" ht="18" hidden="1">
      <c r="A163" s="122" t="s">
        <v>153</v>
      </c>
      <c r="B163" s="133"/>
      <c r="C163" s="129"/>
      <c r="D163" s="117">
        <f t="shared" si="2"/>
        <v>0</v>
      </c>
    </row>
    <row r="164" spans="1:4" ht="18" hidden="1">
      <c r="A164" s="122" t="s">
        <v>152</v>
      </c>
      <c r="B164" s="133"/>
      <c r="C164" s="129"/>
      <c r="D164" s="117">
        <f t="shared" si="2"/>
        <v>0</v>
      </c>
    </row>
    <row r="165" spans="1:4" ht="18" hidden="1">
      <c r="A165" s="124" t="s">
        <v>49</v>
      </c>
      <c r="B165" s="133"/>
      <c r="C165" s="129"/>
      <c r="D165" s="117">
        <f t="shared" si="2"/>
        <v>0</v>
      </c>
    </row>
    <row r="166" spans="1:4" ht="18" hidden="1">
      <c r="A166" s="122" t="s">
        <v>207</v>
      </c>
      <c r="B166" s="133"/>
      <c r="C166" s="129"/>
      <c r="D166" s="117">
        <f t="shared" si="2"/>
        <v>0</v>
      </c>
    </row>
    <row r="167" spans="1:4" ht="18" hidden="1">
      <c r="A167" s="122" t="s">
        <v>154</v>
      </c>
      <c r="B167" s="133"/>
      <c r="C167" s="120"/>
      <c r="D167" s="117">
        <f t="shared" si="2"/>
        <v>0</v>
      </c>
    </row>
    <row r="168" spans="1:4" ht="18" hidden="1">
      <c r="A168" s="122" t="s">
        <v>155</v>
      </c>
      <c r="B168" s="133"/>
      <c r="C168" s="120"/>
      <c r="D168" s="117">
        <f t="shared" si="2"/>
        <v>0</v>
      </c>
    </row>
    <row r="169" spans="1:4" ht="18" hidden="1">
      <c r="A169" s="122" t="s">
        <v>156</v>
      </c>
      <c r="B169" s="133"/>
      <c r="C169" s="120">
        <v>25000</v>
      </c>
      <c r="D169" s="117">
        <f t="shared" si="2"/>
        <v>0</v>
      </c>
    </row>
    <row r="170" spans="1:4" ht="18" hidden="1">
      <c r="A170" s="122" t="s">
        <v>157</v>
      </c>
      <c r="B170" s="133"/>
      <c r="C170" s="120">
        <v>6100</v>
      </c>
      <c r="D170" s="117">
        <f t="shared" si="2"/>
        <v>0</v>
      </c>
    </row>
    <row r="171" spans="1:4" ht="18" hidden="1">
      <c r="A171" s="122" t="s">
        <v>158</v>
      </c>
      <c r="B171" s="133"/>
      <c r="C171" s="120"/>
      <c r="D171" s="117">
        <f t="shared" si="2"/>
        <v>0</v>
      </c>
    </row>
    <row r="172" spans="1:4" ht="18" hidden="1">
      <c r="A172" s="122" t="s">
        <v>210</v>
      </c>
      <c r="B172" s="133"/>
      <c r="C172" s="130"/>
      <c r="D172" s="117">
        <f t="shared" si="2"/>
        <v>0</v>
      </c>
    </row>
    <row r="173" spans="1:4" ht="18" hidden="1">
      <c r="A173" s="126" t="s">
        <v>159</v>
      </c>
      <c r="B173" s="133"/>
      <c r="C173" s="130"/>
      <c r="D173" s="117">
        <f t="shared" si="2"/>
        <v>0</v>
      </c>
    </row>
    <row r="174" spans="1:4" ht="18" hidden="1">
      <c r="A174" s="126" t="s">
        <v>160</v>
      </c>
      <c r="B174" s="133"/>
      <c r="C174" s="120">
        <v>25000</v>
      </c>
      <c r="D174" s="117">
        <f t="shared" si="2"/>
        <v>0</v>
      </c>
    </row>
    <row r="175" spans="1:4" ht="18" hidden="1">
      <c r="A175" s="126" t="s">
        <v>161</v>
      </c>
      <c r="B175" s="133"/>
      <c r="C175" s="120"/>
      <c r="D175" s="117">
        <f t="shared" si="2"/>
        <v>0</v>
      </c>
    </row>
    <row r="176" spans="1:4" ht="18" hidden="1">
      <c r="A176" s="126" t="s">
        <v>162</v>
      </c>
      <c r="B176" s="133"/>
      <c r="C176" s="130"/>
      <c r="D176" s="117">
        <f t="shared" si="2"/>
        <v>0</v>
      </c>
    </row>
    <row r="177" spans="1:4" ht="18" hidden="1">
      <c r="A177" s="126" t="s">
        <v>163</v>
      </c>
      <c r="B177" s="133"/>
      <c r="C177" s="130"/>
      <c r="D177" s="117">
        <f t="shared" si="2"/>
        <v>0</v>
      </c>
    </row>
    <row r="178" spans="1:4" ht="18" hidden="1">
      <c r="A178" s="122" t="s">
        <v>164</v>
      </c>
      <c r="B178" s="133"/>
      <c r="C178" s="120">
        <v>6100</v>
      </c>
      <c r="D178" s="117">
        <f t="shared" si="2"/>
        <v>0</v>
      </c>
    </row>
    <row r="179" spans="1:4" ht="18" hidden="1">
      <c r="A179" s="122" t="s">
        <v>165</v>
      </c>
      <c r="B179" s="133"/>
      <c r="C179" s="120"/>
      <c r="D179" s="117">
        <f t="shared" si="2"/>
        <v>0</v>
      </c>
    </row>
    <row r="180" spans="1:4" ht="18" hidden="1">
      <c r="A180" s="122" t="s">
        <v>166</v>
      </c>
      <c r="B180" s="133"/>
      <c r="C180" s="120">
        <v>23000</v>
      </c>
      <c r="D180" s="117">
        <f t="shared" si="2"/>
        <v>0</v>
      </c>
    </row>
    <row r="181" spans="1:4" ht="18" hidden="1">
      <c r="A181" s="122" t="s">
        <v>167</v>
      </c>
      <c r="B181" s="133"/>
      <c r="C181" s="120">
        <v>25000</v>
      </c>
      <c r="D181" s="117">
        <f t="shared" si="2"/>
        <v>0</v>
      </c>
    </row>
    <row r="182" spans="1:4" ht="18" hidden="1">
      <c r="A182" s="122" t="s">
        <v>168</v>
      </c>
      <c r="B182" s="133"/>
      <c r="C182" s="120"/>
      <c r="D182" s="117">
        <f t="shared" si="2"/>
        <v>0</v>
      </c>
    </row>
    <row r="183" spans="1:4" ht="18" hidden="1">
      <c r="A183" s="122" t="s">
        <v>209</v>
      </c>
      <c r="B183" s="133"/>
      <c r="C183" s="120"/>
      <c r="D183" s="117">
        <f t="shared" si="2"/>
        <v>0</v>
      </c>
    </row>
    <row r="184" spans="1:4" ht="18" hidden="1">
      <c r="A184" s="122" t="s">
        <v>169</v>
      </c>
      <c r="B184" s="133"/>
      <c r="C184" s="129"/>
      <c r="D184" s="117">
        <f t="shared" si="2"/>
        <v>0</v>
      </c>
    </row>
    <row r="185" spans="1:4" ht="18" hidden="1">
      <c r="A185" s="122" t="s">
        <v>203</v>
      </c>
      <c r="B185" s="133"/>
      <c r="C185" s="120"/>
      <c r="D185" s="117">
        <f t="shared" si="2"/>
        <v>0</v>
      </c>
    </row>
    <row r="186" spans="1:4" ht="18" hidden="1">
      <c r="A186" s="122" t="s">
        <v>170</v>
      </c>
      <c r="B186" s="133"/>
      <c r="C186" s="120"/>
      <c r="D186" s="117">
        <f t="shared" si="2"/>
        <v>0</v>
      </c>
    </row>
    <row r="187" spans="1:4" ht="18" hidden="1">
      <c r="A187" s="122" t="s">
        <v>171</v>
      </c>
      <c r="B187" s="133"/>
      <c r="C187" s="130"/>
      <c r="D187" s="117">
        <f t="shared" si="2"/>
        <v>0</v>
      </c>
    </row>
    <row r="188" spans="1:4" ht="18" hidden="1">
      <c r="A188" s="122" t="s">
        <v>172</v>
      </c>
      <c r="B188" s="133"/>
      <c r="C188" s="129"/>
      <c r="D188" s="117">
        <f t="shared" si="2"/>
        <v>0</v>
      </c>
    </row>
    <row r="189" spans="1:4" ht="18" hidden="1">
      <c r="A189" s="122" t="s">
        <v>173</v>
      </c>
      <c r="B189" s="133"/>
      <c r="C189" s="120"/>
      <c r="D189" s="117">
        <f t="shared" si="2"/>
        <v>0</v>
      </c>
    </row>
    <row r="190" spans="1:4" ht="18" hidden="1">
      <c r="A190" s="122" t="s">
        <v>174</v>
      </c>
      <c r="B190" s="133"/>
      <c r="C190" s="129">
        <v>18000</v>
      </c>
      <c r="D190" s="117">
        <f t="shared" si="2"/>
        <v>0</v>
      </c>
    </row>
    <row r="191" spans="1:4" ht="18" hidden="1">
      <c r="A191" s="122" t="s">
        <v>175</v>
      </c>
      <c r="B191" s="133"/>
      <c r="C191" s="129"/>
      <c r="D191" s="117">
        <f t="shared" si="2"/>
        <v>0</v>
      </c>
    </row>
    <row r="192" spans="1:4" ht="18" hidden="1">
      <c r="A192" s="122" t="s">
        <v>176</v>
      </c>
      <c r="B192" s="133"/>
      <c r="C192" s="129"/>
      <c r="D192" s="117">
        <f t="shared" si="2"/>
        <v>0</v>
      </c>
    </row>
    <row r="193" spans="1:4" ht="18" hidden="1">
      <c r="A193" s="124" t="s">
        <v>177</v>
      </c>
      <c r="B193" s="133"/>
      <c r="C193" s="130"/>
      <c r="D193" s="117">
        <f t="shared" si="2"/>
        <v>0</v>
      </c>
    </row>
    <row r="194" spans="1:4" ht="18">
      <c r="A194" s="124" t="s">
        <v>178</v>
      </c>
      <c r="B194" s="133">
        <v>4</v>
      </c>
      <c r="C194" s="129">
        <v>12000</v>
      </c>
      <c r="D194" s="117">
        <f t="shared" si="2"/>
        <v>48000</v>
      </c>
    </row>
    <row r="195" spans="1:4" ht="18" hidden="1">
      <c r="A195" s="122" t="s">
        <v>179</v>
      </c>
      <c r="B195" s="133"/>
      <c r="C195" s="129"/>
      <c r="D195" s="117">
        <f t="shared" si="2"/>
        <v>0</v>
      </c>
    </row>
    <row r="196" spans="1:4" ht="18" hidden="1">
      <c r="A196" s="122" t="s">
        <v>182</v>
      </c>
      <c r="B196" s="133"/>
      <c r="C196" s="128"/>
      <c r="D196" s="117">
        <f t="shared" si="2"/>
        <v>0</v>
      </c>
    </row>
    <row r="197" spans="1:4" ht="18" hidden="1">
      <c r="A197" s="122" t="s">
        <v>183</v>
      </c>
      <c r="B197" s="133"/>
      <c r="C197" s="130">
        <v>23000</v>
      </c>
      <c r="D197" s="117">
        <f t="shared" ref="D197:D213" si="3">B197*C197</f>
        <v>0</v>
      </c>
    </row>
    <row r="198" spans="1:4" ht="18" hidden="1">
      <c r="A198" s="122" t="s">
        <v>184</v>
      </c>
      <c r="B198" s="133"/>
      <c r="C198" s="130"/>
      <c r="D198" s="117">
        <f t="shared" si="3"/>
        <v>0</v>
      </c>
    </row>
    <row r="199" spans="1:4" ht="18" hidden="1">
      <c r="A199" s="122" t="s">
        <v>99</v>
      </c>
      <c r="B199" s="133"/>
      <c r="C199" s="129"/>
      <c r="D199" s="117">
        <f t="shared" si="3"/>
        <v>0</v>
      </c>
    </row>
    <row r="200" spans="1:4" ht="18">
      <c r="A200" s="122" t="s">
        <v>185</v>
      </c>
      <c r="B200" s="133">
        <f>360+150</f>
        <v>510</v>
      </c>
      <c r="C200" s="120">
        <v>12000</v>
      </c>
      <c r="D200" s="117">
        <f t="shared" si="3"/>
        <v>6120000</v>
      </c>
    </row>
    <row r="201" spans="1:4" ht="18" hidden="1">
      <c r="A201" s="122" t="s">
        <v>198</v>
      </c>
      <c r="B201" s="133"/>
      <c r="C201" s="129"/>
      <c r="D201" s="117">
        <f t="shared" si="3"/>
        <v>0</v>
      </c>
    </row>
    <row r="202" spans="1:4" ht="18" hidden="1">
      <c r="A202" s="122" t="s">
        <v>199</v>
      </c>
      <c r="B202" s="133"/>
      <c r="C202" s="129"/>
      <c r="D202" s="117">
        <f t="shared" si="3"/>
        <v>0</v>
      </c>
    </row>
    <row r="203" spans="1:4" ht="18" hidden="1">
      <c r="A203" s="122" t="s">
        <v>202</v>
      </c>
      <c r="B203" s="133"/>
      <c r="C203" s="129"/>
      <c r="D203" s="117">
        <f t="shared" si="3"/>
        <v>0</v>
      </c>
    </row>
    <row r="204" spans="1:4" ht="18" hidden="1">
      <c r="A204" s="122" t="s">
        <v>205</v>
      </c>
      <c r="B204" s="133"/>
      <c r="C204" s="129"/>
      <c r="D204" s="117">
        <f t="shared" si="3"/>
        <v>0</v>
      </c>
    </row>
    <row r="205" spans="1:4" ht="18" hidden="1">
      <c r="A205" s="122" t="s">
        <v>187</v>
      </c>
      <c r="B205" s="133"/>
      <c r="C205" s="120"/>
      <c r="D205" s="117">
        <f t="shared" si="3"/>
        <v>0</v>
      </c>
    </row>
    <row r="206" spans="1:4" ht="18" hidden="1">
      <c r="A206" s="122" t="s">
        <v>188</v>
      </c>
      <c r="B206" s="133"/>
      <c r="C206" s="120"/>
      <c r="D206" s="117">
        <f t="shared" si="3"/>
        <v>0</v>
      </c>
    </row>
    <row r="207" spans="1:4" ht="18" hidden="1">
      <c r="A207" s="122" t="s">
        <v>189</v>
      </c>
      <c r="B207" s="133"/>
      <c r="C207" s="120"/>
      <c r="D207" s="117">
        <f t="shared" si="3"/>
        <v>0</v>
      </c>
    </row>
    <row r="208" spans="1:4" ht="18" hidden="1">
      <c r="A208" s="124" t="s">
        <v>190</v>
      </c>
      <c r="B208" s="133"/>
      <c r="C208" s="129"/>
      <c r="D208" s="117">
        <f t="shared" si="3"/>
        <v>0</v>
      </c>
    </row>
    <row r="209" spans="1:4" ht="18" hidden="1">
      <c r="A209" s="122" t="s">
        <v>191</v>
      </c>
      <c r="B209" s="133"/>
      <c r="C209" s="130"/>
      <c r="D209" s="117">
        <f t="shared" si="3"/>
        <v>0</v>
      </c>
    </row>
    <row r="210" spans="1:4" ht="18" hidden="1">
      <c r="A210" s="122" t="s">
        <v>192</v>
      </c>
      <c r="B210" s="133"/>
      <c r="C210" s="120"/>
      <c r="D210" s="117">
        <f t="shared" si="3"/>
        <v>0</v>
      </c>
    </row>
    <row r="211" spans="1:4" ht="18" hidden="1">
      <c r="A211" s="122" t="s">
        <v>193</v>
      </c>
      <c r="B211" s="133"/>
      <c r="C211" s="120"/>
      <c r="D211" s="117">
        <f t="shared" si="3"/>
        <v>0</v>
      </c>
    </row>
    <row r="212" spans="1:4" ht="18" hidden="1">
      <c r="A212" s="122" t="s">
        <v>194</v>
      </c>
      <c r="B212" s="133"/>
      <c r="C212" s="120"/>
      <c r="D212" s="117">
        <f t="shared" si="3"/>
        <v>0</v>
      </c>
    </row>
    <row r="213" spans="1:4" ht="18" hidden="1">
      <c r="A213" s="122" t="s">
        <v>195</v>
      </c>
      <c r="B213" s="133"/>
      <c r="C213" s="120"/>
      <c r="D213" s="117">
        <f t="shared" si="3"/>
        <v>0</v>
      </c>
    </row>
    <row r="214" spans="1:4" ht="17.399999999999999">
      <c r="A214" s="125"/>
      <c r="B214" s="131">
        <f t="shared" ref="B214:D214" si="4">SUM(B4:B213)</f>
        <v>1693</v>
      </c>
      <c r="C214" s="131"/>
      <c r="D214" s="131">
        <f t="shared" si="4"/>
        <v>32898000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1.9</vt:lpstr>
      <vt:lpstr>2.9</vt:lpstr>
      <vt:lpstr>3.9</vt:lpstr>
      <vt:lpstr>4.9</vt:lpstr>
      <vt:lpstr>5.9</vt:lpstr>
      <vt:lpstr>6.9</vt:lpstr>
      <vt:lpstr>7.9</vt:lpstr>
      <vt:lpstr>8.9</vt:lpstr>
      <vt:lpstr>9.9</vt:lpstr>
      <vt:lpstr>10.9</vt:lpstr>
      <vt:lpstr>11.9</vt:lpstr>
      <vt:lpstr>12.9</vt:lpstr>
      <vt:lpstr>13.9</vt:lpstr>
      <vt:lpstr>14.9</vt:lpstr>
      <vt:lpstr>15.9</vt:lpstr>
      <vt:lpstr>16.9</vt:lpstr>
      <vt:lpstr>17.9</vt:lpstr>
      <vt:lpstr>18.9</vt:lpstr>
      <vt:lpstr>19.9</vt:lpstr>
      <vt:lpstr>20.9</vt:lpstr>
      <vt:lpstr>21.9</vt:lpstr>
      <vt:lpstr>22.9</vt:lpstr>
      <vt:lpstr>23.09</vt:lpstr>
      <vt:lpstr>24.09</vt:lpstr>
      <vt:lpstr>25.9</vt:lpstr>
      <vt:lpstr>26.9</vt:lpstr>
      <vt:lpstr>27.09</vt:lpstr>
      <vt:lpstr>28.9</vt:lpstr>
      <vt:lpstr>29.9</vt:lpstr>
      <vt:lpstr>30.9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Nganguyen</dc:creator>
  <cp:lastModifiedBy>Admin</cp:lastModifiedBy>
  <cp:lastPrinted>2022-08-10T09:22:45Z</cp:lastPrinted>
  <dcterms:created xsi:type="dcterms:W3CDTF">2022-07-01T07:33:28Z</dcterms:created>
  <dcterms:modified xsi:type="dcterms:W3CDTF">2022-10-01T02:09:52Z</dcterms:modified>
</cp:coreProperties>
</file>